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_rels/sheet9.xml.rels" ContentType="application/vnd.openxmlformats-package.relationships+xml"/>
  <Override PartName="/xl/worksheets/_rels/sheet10.xml.rels" ContentType="application/vnd.openxmlformats-package.relationships+xml"/>
  <Override PartName="/xl/worksheets/_rels/sheet12.xml.rels" ContentType="application/vnd.openxmlformats-package.relationships+xml"/>
  <Override PartName="/xl/worksheets/_rels/sheet13.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_rels/drawing8.xml.rels" ContentType="application/vnd.openxmlformats-package.relationships+xml"/>
  <Override PartName="/xl/drawings/_rels/drawing9.xml.rels" ContentType="application/vnd.openxmlformats-package.relationships+xml"/>
  <Override PartName="/xl/drawings/_rels/drawing10.xml.rels" ContentType="application/vnd.openxmlformats-package.relationships+xml"/>
  <Override PartName="/xl/drawings/_rels/drawing11.xml.rels" ContentType="application/vnd.openxmlformats-package.relationships+xml"/>
  <Override PartName="/xl/drawings/_rels/drawing12.xml.rels" ContentType="application/vnd.openxmlformats-package.relationship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_rels/externalLink1.xml.rels" ContentType="application/vnd.openxmlformats-package.relationships+xml"/>
  <Override PartName="/xl/externalLinks/_rels/externalLink2.xml.rels" ContentType="application/vnd.openxmlformats-package.relationships+xml"/>
  <Override PartName="/xl/externalLinks/_rels/externalLink3.xml.rels" ContentType="application/vnd.openxmlformats-package.relationships+xml"/>
  <Override PartName="/xl/sharedStrings.xml" ContentType="application/vnd.openxmlformats-officedocument.spreadsheetml.sharedStrings+xml"/>
  <Override PartName="/xl/media/image1.jpeg" ContentType="image/jpeg"/>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1" activeTab="1"/>
  </bookViews>
  <sheets>
    <sheet name="Orçamentaria" sheetId="1" state="hidden" r:id="rId3"/>
    <sheet name="1" sheetId="2" state="visible" r:id="rId4"/>
    <sheet name="2" sheetId="3" state="visible" r:id="rId5"/>
    <sheet name="3" sheetId="4" state="visible" r:id="rId6"/>
    <sheet name="4" sheetId="5" state="visible" r:id="rId7"/>
    <sheet name="5" sheetId="6" state="visible" r:id="rId8"/>
    <sheet name="6" sheetId="7" state="visible" r:id="rId9"/>
    <sheet name="7" sheetId="8" state="visible" r:id="rId10"/>
    <sheet name="8" sheetId="9" state="visible" r:id="rId11"/>
    <sheet name="9" sheetId="10" state="visible" r:id="rId12"/>
    <sheet name="CRONOGRAMA" sheetId="11" state="hidden" r:id="rId13"/>
    <sheet name="BDI TCU 2622 -URBANAS " sheetId="12" state="hidden" r:id="rId14"/>
    <sheet name="COMPOSIÇÕES" sheetId="13" state="hidden" r:id="rId15"/>
  </sheets>
  <externalReferences>
    <externalReference r:id="rId16"/>
    <externalReference r:id="rId17"/>
    <externalReference r:id="rId18"/>
  </externalReferences>
  <definedNames>
    <definedName function="false" hidden="false" localSheetId="1" name="_xlnm.Print_Area" vbProcedure="false">'1'!$A$1:$H$87</definedName>
    <definedName function="false" hidden="false" localSheetId="1" name="_xlnm.Print_Titles" vbProcedure="false">'1'!$A:$H,'1'!$1:$11</definedName>
    <definedName function="false" hidden="false" localSheetId="2" name="_xlnm.Print_Area" vbProcedure="false">'2'!$A$1:$H$87</definedName>
    <definedName function="false" hidden="false" localSheetId="2" name="_xlnm.Print_Titles" vbProcedure="false">'2'!$A:$H,'2'!$1:$11</definedName>
    <definedName function="false" hidden="false" localSheetId="3" name="_xlnm.Print_Area" vbProcedure="false">'3'!$A$1:$H$87</definedName>
    <definedName function="false" hidden="false" localSheetId="3" name="_xlnm.Print_Titles" vbProcedure="false">'3'!$A:$H,'3'!$1:$11</definedName>
    <definedName function="false" hidden="false" localSheetId="4" name="_xlnm.Print_Area" vbProcedure="false">'4'!$A$1:$H$87</definedName>
    <definedName function="false" hidden="false" localSheetId="4" name="_xlnm.Print_Titles" vbProcedure="false">'4'!$A:$H,'4'!$1:$11</definedName>
    <definedName function="false" hidden="false" localSheetId="5" name="_xlnm.Print_Area" vbProcedure="false">'5'!$A$1:$H$87</definedName>
    <definedName function="false" hidden="false" localSheetId="5" name="_xlnm.Print_Titles" vbProcedure="false">'5'!$A:$H,'5'!$1:$11</definedName>
    <definedName function="false" hidden="false" localSheetId="6" name="_xlnm.Print_Area" vbProcedure="false">'6'!$A$1:$H$87</definedName>
    <definedName function="false" hidden="false" localSheetId="6" name="_xlnm.Print_Titles" vbProcedure="false">'6'!$A:$H,'6'!$1:$11</definedName>
    <definedName function="false" hidden="false" localSheetId="7" name="_xlnm.Print_Area" vbProcedure="false">'7'!$A$1:$H$87</definedName>
    <definedName function="false" hidden="false" localSheetId="7" name="_xlnm.Print_Titles" vbProcedure="false">'7'!$A:$H,'7'!$1:$11</definedName>
    <definedName function="false" hidden="false" localSheetId="8" name="_xlnm.Print_Area" vbProcedure="false">'8'!$A$1:$H$87</definedName>
    <definedName function="false" hidden="false" localSheetId="8" name="_xlnm.Print_Titles" vbProcedure="false">'8'!$A:$H,'8'!$1:$11</definedName>
    <definedName function="false" hidden="false" localSheetId="9" name="_xlnm.Print_Area" vbProcedure="false">'9'!$A$1:$H$87</definedName>
    <definedName function="false" hidden="false" localSheetId="9" name="_xlnm.Print_Titles" vbProcedure="false">'9'!$A:$H,'9'!$1:$11</definedName>
    <definedName function="false" hidden="false" localSheetId="11" name="_xlnm.Print_Area" vbProcedure="false">'BDI TCU 2622 -URBANAS '!$B$1:$J$47</definedName>
    <definedName function="false" hidden="false" localSheetId="10" name="_xlnm.Print_Area" vbProcedure="false">CRONOGRAMA!$A$1:$L$24</definedName>
    <definedName function="false" hidden="false" localSheetId="0" name="_xlnm.Print_Area" vbProcedure="false">Orçamentaria!$A$1:$H$87</definedName>
    <definedName function="false" hidden="false" localSheetId="0" name="_xlnm.Print_Titles" vbProcedure="false">Orçamentaria!$A:$H,Orçamentaria!$1:$11</definedName>
    <definedName function="false" hidden="false" name="ACOMPANHAMENTO" vbProcedure="false">IF(VALUE([1]MENU!$O$4)=2,"BM","PLE")</definedName>
    <definedName function="false" hidden="false" name="Aut_original" vbProcedure="false">[2]projeto!#ref!</definedName>
    <definedName function="false" hidden="false" name="CONS" vbProcedure="false">#REF!</definedName>
    <definedName function="false" hidden="false" name="CurvaABC" vbProcedure="false">[2]projeto!#ref!</definedName>
    <definedName function="false" hidden="false" name="Descricao" vbProcedure="false">#REF!</definedName>
    <definedName function="false" hidden="false" name="DIMPAV" vbProcedure="false">#REF!</definedName>
    <definedName function="false" hidden="false" name="Excel_BuiltIn_Database" vbProcedure="false">#REF!</definedName>
    <definedName function="false" hidden="false" name="ISS" vbProcedure="false">#REF!</definedName>
    <definedName function="false" hidden="false" name="k" vbProcedure="false">#REF!</definedName>
    <definedName function="false" hidden="false" name="Meu" vbProcedure="false">#REF!</definedName>
    <definedName function="false" hidden="false" name="Q" vbProcedure="false">IF(VALUE([8]menu!$o$4)=2,"BM","PLE")</definedName>
    <definedName function="false" hidden="false" name="UniformeMensageiro" vbProcedure="false">#REF!</definedName>
    <definedName function="false" hidden="false" name="UniformeMensageiros" vbProcedure="false">#REF!</definedName>
    <definedName function="false" hidden="false" name="UniformeRecepcionista" vbProcedure="false">#REF!</definedName>
    <definedName function="false" hidden="false" name="_xlnm.Database" vbProcedure="false">#REF!</definedName>
    <definedName function="false" hidden="false" name="__xlfn_AVERAGEIF" vbProcedure="false">#N/A</definedName>
    <definedName function="false" hidden="false" localSheetId="1" name="Aut_original" vbProcedure="false">[2]projeto!#ref!</definedName>
    <definedName function="false" hidden="false" localSheetId="1" name="CONS" vbProcedure="false">#REF!</definedName>
    <definedName function="false" hidden="false" localSheetId="1" name="CurvaABC" vbProcedure="false">[2]projeto!#ref!</definedName>
    <definedName function="false" hidden="false" localSheetId="1" name="Descricao" vbProcedure="false">#REF!</definedName>
    <definedName function="false" hidden="false" localSheetId="1" name="DIMPAV" vbProcedure="false">#REF!</definedName>
    <definedName function="false" hidden="false" localSheetId="1" name="Excel_BuiltIn_Database" vbProcedure="false">#REF!</definedName>
    <definedName function="false" hidden="false" localSheetId="1" name="ISS" vbProcedure="false">#REF!</definedName>
    <definedName function="false" hidden="false" localSheetId="1" name="k" vbProcedure="false">#REF!</definedName>
    <definedName function="false" hidden="false" localSheetId="1" name="Meu" vbProcedure="false">#REF!</definedName>
    <definedName function="false" hidden="false" localSheetId="1" name="UniformeMensageiro" vbProcedure="false">#REF!</definedName>
    <definedName function="false" hidden="false" localSheetId="1" name="UniformeMensageiros" vbProcedure="false">#REF!</definedName>
    <definedName function="false" hidden="false" localSheetId="1" name="UniformeRecepcionista" vbProcedure="false">#REF!</definedName>
    <definedName function="false" hidden="false" localSheetId="1" name="_xlnm.Database" vbProcedure="false">#REF!</definedName>
    <definedName function="false" hidden="false" localSheetId="2" name="Aut_original" vbProcedure="false">[2]projeto!#ref!</definedName>
    <definedName function="false" hidden="false" localSheetId="2" name="CONS" vbProcedure="false">#REF!</definedName>
    <definedName function="false" hidden="false" localSheetId="2" name="CurvaABC" vbProcedure="false">[2]projeto!#ref!</definedName>
    <definedName function="false" hidden="false" localSheetId="2" name="Descricao" vbProcedure="false">#REF!</definedName>
    <definedName function="false" hidden="false" localSheetId="2" name="DIMPAV" vbProcedure="false">#REF!</definedName>
    <definedName function="false" hidden="false" localSheetId="2" name="Excel_BuiltIn_Database" vbProcedure="false">#REF!</definedName>
    <definedName function="false" hidden="false" localSheetId="2" name="ISS" vbProcedure="false">#REF!</definedName>
    <definedName function="false" hidden="false" localSheetId="2" name="k" vbProcedure="false">#REF!</definedName>
    <definedName function="false" hidden="false" localSheetId="2" name="Meu" vbProcedure="false">#REF!</definedName>
    <definedName function="false" hidden="false" localSheetId="2" name="UniformeMensageiro" vbProcedure="false">#REF!</definedName>
    <definedName function="false" hidden="false" localSheetId="2" name="UniformeMensageiros" vbProcedure="false">#REF!</definedName>
    <definedName function="false" hidden="false" localSheetId="2" name="UniformeRecepcionista" vbProcedure="false">#REF!</definedName>
    <definedName function="false" hidden="false" localSheetId="2" name="_xlnm.Database" vbProcedure="false">#REF!</definedName>
    <definedName function="false" hidden="false" localSheetId="3" name="Aut_original" vbProcedure="false">[2]projeto!#ref!</definedName>
    <definedName function="false" hidden="false" localSheetId="3" name="CONS" vbProcedure="false">#REF!</definedName>
    <definedName function="false" hidden="false" localSheetId="3" name="CurvaABC" vbProcedure="false">[2]projeto!#ref!</definedName>
    <definedName function="false" hidden="false" localSheetId="3" name="Descricao" vbProcedure="false">#REF!</definedName>
    <definedName function="false" hidden="false" localSheetId="3" name="DIMPAV" vbProcedure="false">#REF!</definedName>
    <definedName function="false" hidden="false" localSheetId="3" name="Excel_BuiltIn_Database" vbProcedure="false">#REF!</definedName>
    <definedName function="false" hidden="false" localSheetId="3" name="ISS" vbProcedure="false">#REF!</definedName>
    <definedName function="false" hidden="false" localSheetId="3" name="k" vbProcedure="false">#REF!</definedName>
    <definedName function="false" hidden="false" localSheetId="3" name="Meu" vbProcedure="false">#REF!</definedName>
    <definedName function="false" hidden="false" localSheetId="3" name="UniformeMensageiro" vbProcedure="false">#REF!</definedName>
    <definedName function="false" hidden="false" localSheetId="3" name="UniformeMensageiros" vbProcedure="false">#REF!</definedName>
    <definedName function="false" hidden="false" localSheetId="3" name="UniformeRecepcionista" vbProcedure="false">#REF!</definedName>
    <definedName function="false" hidden="false" localSheetId="3" name="_xlnm.Database" vbProcedure="false">#REF!</definedName>
    <definedName function="false" hidden="false" localSheetId="4" name="Aut_original" vbProcedure="false">[2]projeto!#ref!</definedName>
    <definedName function="false" hidden="false" localSheetId="4" name="CONS" vbProcedure="false">#REF!</definedName>
    <definedName function="false" hidden="false" localSheetId="4" name="CurvaABC" vbProcedure="false">[2]projeto!#ref!</definedName>
    <definedName function="false" hidden="false" localSheetId="4" name="Descricao" vbProcedure="false">#REF!</definedName>
    <definedName function="false" hidden="false" localSheetId="4" name="DIMPAV" vbProcedure="false">#REF!</definedName>
    <definedName function="false" hidden="false" localSheetId="4" name="Excel_BuiltIn_Database" vbProcedure="false">#REF!</definedName>
    <definedName function="false" hidden="false" localSheetId="4" name="ISS" vbProcedure="false">#REF!</definedName>
    <definedName function="false" hidden="false" localSheetId="4" name="k" vbProcedure="false">#REF!</definedName>
    <definedName function="false" hidden="false" localSheetId="4" name="Meu" vbProcedure="false">#REF!</definedName>
    <definedName function="false" hidden="false" localSheetId="4" name="UniformeMensageiro" vbProcedure="false">#REF!</definedName>
    <definedName function="false" hidden="false" localSheetId="4" name="UniformeMensageiros" vbProcedure="false">#REF!</definedName>
    <definedName function="false" hidden="false" localSheetId="4" name="UniformeRecepcionista" vbProcedure="false">#REF!</definedName>
    <definedName function="false" hidden="false" localSheetId="4" name="_xlnm.Database" vbProcedure="false">#REF!</definedName>
    <definedName function="false" hidden="false" localSheetId="5" name="Aut_original" vbProcedure="false">[2]projeto!#ref!</definedName>
    <definedName function="false" hidden="false" localSheetId="5" name="CONS" vbProcedure="false">#REF!</definedName>
    <definedName function="false" hidden="false" localSheetId="5" name="CurvaABC" vbProcedure="false">[2]projeto!#ref!</definedName>
    <definedName function="false" hidden="false" localSheetId="5" name="Descricao" vbProcedure="false">#REF!</definedName>
    <definedName function="false" hidden="false" localSheetId="5" name="DIMPAV" vbProcedure="false">#REF!</definedName>
    <definedName function="false" hidden="false" localSheetId="5" name="Excel_BuiltIn_Database" vbProcedure="false">#REF!</definedName>
    <definedName function="false" hidden="false" localSheetId="5" name="ISS" vbProcedure="false">#REF!</definedName>
    <definedName function="false" hidden="false" localSheetId="5" name="k" vbProcedure="false">#REF!</definedName>
    <definedName function="false" hidden="false" localSheetId="5" name="Meu" vbProcedure="false">#REF!</definedName>
    <definedName function="false" hidden="false" localSheetId="5" name="UniformeMensageiro" vbProcedure="false">#REF!</definedName>
    <definedName function="false" hidden="false" localSheetId="5" name="UniformeMensageiros" vbProcedure="false">#REF!</definedName>
    <definedName function="false" hidden="false" localSheetId="5" name="UniformeRecepcionista" vbProcedure="false">#REF!</definedName>
    <definedName function="false" hidden="false" localSheetId="5" name="_xlnm.Database" vbProcedure="false">#REF!</definedName>
    <definedName function="false" hidden="false" localSheetId="6" name="Aut_original" vbProcedure="false">[2]projeto!#ref!</definedName>
    <definedName function="false" hidden="false" localSheetId="6" name="CONS" vbProcedure="false">#REF!</definedName>
    <definedName function="false" hidden="false" localSheetId="6" name="CurvaABC" vbProcedure="false">[2]projeto!#ref!</definedName>
    <definedName function="false" hidden="false" localSheetId="6" name="Descricao" vbProcedure="false">#REF!</definedName>
    <definedName function="false" hidden="false" localSheetId="6" name="DIMPAV" vbProcedure="false">#REF!</definedName>
    <definedName function="false" hidden="false" localSheetId="6" name="Excel_BuiltIn_Database" vbProcedure="false">#REF!</definedName>
    <definedName function="false" hidden="false" localSheetId="6" name="ISS" vbProcedure="false">#REF!</definedName>
    <definedName function="false" hidden="false" localSheetId="6" name="k" vbProcedure="false">#REF!</definedName>
    <definedName function="false" hidden="false" localSheetId="6" name="Meu" vbProcedure="false">#REF!</definedName>
    <definedName function="false" hidden="false" localSheetId="6" name="UniformeMensageiro" vbProcedure="false">#REF!</definedName>
    <definedName function="false" hidden="false" localSheetId="6" name="UniformeMensageiros" vbProcedure="false">#REF!</definedName>
    <definedName function="false" hidden="false" localSheetId="6" name="UniformeRecepcionista" vbProcedure="false">#REF!</definedName>
    <definedName function="false" hidden="false" localSheetId="6" name="_xlnm.Database" vbProcedure="false">#REF!</definedName>
    <definedName function="false" hidden="false" localSheetId="7" name="Aut_original" vbProcedure="false">[2]projeto!#ref!</definedName>
    <definedName function="false" hidden="false" localSheetId="7" name="CONS" vbProcedure="false">#REF!</definedName>
    <definedName function="false" hidden="false" localSheetId="7" name="CurvaABC" vbProcedure="false">[2]projeto!#ref!</definedName>
    <definedName function="false" hidden="false" localSheetId="7" name="Descricao" vbProcedure="false">#REF!</definedName>
    <definedName function="false" hidden="false" localSheetId="7" name="DIMPAV" vbProcedure="false">#REF!</definedName>
    <definedName function="false" hidden="false" localSheetId="7" name="Excel_BuiltIn_Database" vbProcedure="false">#REF!</definedName>
    <definedName function="false" hidden="false" localSheetId="7" name="ISS" vbProcedure="false">#REF!</definedName>
    <definedName function="false" hidden="false" localSheetId="7" name="k" vbProcedure="false">#REF!</definedName>
    <definedName function="false" hidden="false" localSheetId="7" name="Meu" vbProcedure="false">#REF!</definedName>
    <definedName function="false" hidden="false" localSheetId="7" name="UniformeMensageiro" vbProcedure="false">#REF!</definedName>
    <definedName function="false" hidden="false" localSheetId="7" name="UniformeMensageiros" vbProcedure="false">#REF!</definedName>
    <definedName function="false" hidden="false" localSheetId="7" name="UniformeRecepcionista" vbProcedure="false">#REF!</definedName>
    <definedName function="false" hidden="false" localSheetId="7" name="_xlnm.Database" vbProcedure="false">#REF!</definedName>
    <definedName function="false" hidden="false" localSheetId="8" name="Aut_original" vbProcedure="false">[2]projeto!#ref!</definedName>
    <definedName function="false" hidden="false" localSheetId="8" name="CONS" vbProcedure="false">#REF!</definedName>
    <definedName function="false" hidden="false" localSheetId="8" name="CurvaABC" vbProcedure="false">[2]projeto!#ref!</definedName>
    <definedName function="false" hidden="false" localSheetId="8" name="Descricao" vbProcedure="false">#REF!</definedName>
    <definedName function="false" hidden="false" localSheetId="8" name="DIMPAV" vbProcedure="false">#REF!</definedName>
    <definedName function="false" hidden="false" localSheetId="8" name="Excel_BuiltIn_Database" vbProcedure="false">#REF!</definedName>
    <definedName function="false" hidden="false" localSheetId="8" name="ISS" vbProcedure="false">#REF!</definedName>
    <definedName function="false" hidden="false" localSheetId="8" name="k" vbProcedure="false">#REF!</definedName>
    <definedName function="false" hidden="false" localSheetId="8" name="Meu" vbProcedure="false">#REF!</definedName>
    <definedName function="false" hidden="false" localSheetId="8" name="UniformeMensageiro" vbProcedure="false">#REF!</definedName>
    <definedName function="false" hidden="false" localSheetId="8" name="UniformeMensageiros" vbProcedure="false">#REF!</definedName>
    <definedName function="false" hidden="false" localSheetId="8" name="UniformeRecepcionista" vbProcedure="false">#REF!</definedName>
    <definedName function="false" hidden="false" localSheetId="8" name="_xlnm.Database" vbProcedure="false">#REF!</definedName>
    <definedName function="false" hidden="false" localSheetId="9" name="Aut_original" vbProcedure="false">[2]projeto!#ref!</definedName>
    <definedName function="false" hidden="false" localSheetId="9" name="CONS" vbProcedure="false">#REF!</definedName>
    <definedName function="false" hidden="false" localSheetId="9" name="CurvaABC" vbProcedure="false">[2]projeto!#ref!</definedName>
    <definedName function="false" hidden="false" localSheetId="9" name="Descricao" vbProcedure="false">#REF!</definedName>
    <definedName function="false" hidden="false" localSheetId="9" name="DIMPAV" vbProcedure="false">#REF!</definedName>
    <definedName function="false" hidden="false" localSheetId="9" name="Excel_BuiltIn_Database" vbProcedure="false">#REF!</definedName>
    <definedName function="false" hidden="false" localSheetId="9" name="ISS" vbProcedure="false">#REF!</definedName>
    <definedName function="false" hidden="false" localSheetId="9" name="k" vbProcedure="false">#REF!</definedName>
    <definedName function="false" hidden="false" localSheetId="9" name="Meu" vbProcedure="false">#REF!</definedName>
    <definedName function="false" hidden="false" localSheetId="9" name="UniformeMensageiro" vbProcedure="false">#REF!</definedName>
    <definedName function="false" hidden="false" localSheetId="9" name="UniformeMensageiros" vbProcedure="false">#REF!</definedName>
    <definedName function="false" hidden="false" localSheetId="9" name="UniformeRecepcionista" vbProcedure="false">#REF!</definedName>
    <definedName function="false" hidden="false" localSheetId="9" name="_xlnm.Database" vbProcedure="false">#REF!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<sst xmlns="http://schemas.openxmlformats.org/spreadsheetml/2006/main" count="2729" uniqueCount="298">
  <si>
    <t xml:space="preserve">SERVIÇOS PRELIMINARES</t>
  </si>
  <si>
    <t xml:space="preserve">DESMOBILIZAÇÃO</t>
  </si>
  <si>
    <t xml:space="preserve">RUA 15</t>
  </si>
  <si>
    <t xml:space="preserve">RUA ANA COSTA VIANA</t>
  </si>
  <si>
    <t xml:space="preserve">RUA CARLOS M. MURTA</t>
  </si>
  <si>
    <t xml:space="preserve">RUA NELSON C. GUIMARÃES</t>
  </si>
  <si>
    <t xml:space="preserve">RUA ONOFRE A. DA SILVA</t>
  </si>
  <si>
    <t xml:space="preserve">RUA SANDRO C. SOUZA</t>
  </si>
  <si>
    <t xml:space="preserve">RUA THEREZINHA RAMOS</t>
  </si>
  <si>
    <t xml:space="preserve">AV. EDSON RAMOS / AV. JARDIM IMPERIAL</t>
  </si>
  <si>
    <t xml:space="preserve">DRENAGEM TRECHO 2</t>
  </si>
  <si>
    <t xml:space="preserve">DRENAGEM TRECHO 1</t>
  </si>
  <si>
    <t xml:space="preserve">DRENAGEM TRECHO 3</t>
  </si>
  <si>
    <t xml:space="preserve">ADMINISTRAÇÃO LOCAL</t>
  </si>
  <si>
    <t xml:space="preserve">PLANILHA ORÇAMENTÁRIA DE CUSTOS</t>
  </si>
  <si>
    <t xml:space="preserve">CONVENENTE: PREFEITURA MUNICIPAL DE LAGOA SANTA</t>
  </si>
  <si>
    <t xml:space="preserve">FOLHA Nº: 01</t>
  </si>
  <si>
    <t xml:space="preserve">INSUMOS</t>
  </si>
  <si>
    <t xml:space="preserve">OBRA: RECAPEAMENTO, PAVIMENTAÇÃO E DRENAGEM DE DIVERSAS RUAS</t>
  </si>
  <si>
    <t xml:space="preserve">DATA: DEZEMBRO/2024</t>
  </si>
  <si>
    <t xml:space="preserve">SINAPI</t>
  </si>
  <si>
    <t xml:space="preserve">LOCAL: BAIRRO JARDIM IMPERIAL</t>
  </si>
  <si>
    <t xml:space="preserve">FORMA DE EXECUÇÃO: </t>
  </si>
  <si>
    <t xml:space="preserve">SUDECAP</t>
  </si>
  <si>
    <t xml:space="preserve">MÊS DE REFERÊNCIA: SINAPI OUT/24, SETOP JUL/24, SUDECAP JUL/24,  SICRO JUL/24</t>
  </si>
  <si>
    <t xml:space="preserve">(    ) DIRETA</t>
  </si>
  <si>
    <t xml:space="preserve">( x  )INDIRETA</t>
  </si>
  <si>
    <t xml:space="preserve">BDI</t>
  </si>
  <si>
    <t xml:space="preserve">SETOP</t>
  </si>
  <si>
    <t xml:space="preserve">PRAZO DE EXECUÇÃO: 4 MESES</t>
  </si>
  <si>
    <t xml:space="preserve">CPU</t>
  </si>
  <si>
    <t xml:space="preserve">SICRO</t>
  </si>
  <si>
    <t xml:space="preserve">ITEM</t>
  </si>
  <si>
    <t xml:space="preserve">CÓDIGO</t>
  </si>
  <si>
    <t xml:space="preserve">DESCRIÇÃO</t>
  </si>
  <si>
    <t xml:space="preserve">UNIDADE</t>
  </si>
  <si>
    <t xml:space="preserve">QUANTIDADE</t>
  </si>
  <si>
    <t xml:space="preserve">PREÇO UNITÁRIO S/ BDI</t>
  </si>
  <si>
    <t xml:space="preserve">PREÇO UNITÁRIO C/ BDI</t>
  </si>
  <si>
    <t xml:space="preserve">PREÇO TOTAL</t>
  </si>
  <si>
    <t xml:space="preserve"> INDIQUE A FONTE </t>
  </si>
  <si>
    <t xml:space="preserve">VALOR</t>
  </si>
  <si>
    <t xml:space="preserve">1.1</t>
  </si>
  <si>
    <t xml:space="preserve">1.1.1</t>
  </si>
  <si>
    <t xml:space="preserve">COMP005</t>
  </si>
  <si>
    <t xml:space="preserve">MOBILIZAÇÃO</t>
  </si>
  <si>
    <t xml:space="preserve">UNID.</t>
  </si>
  <si>
    <t xml:space="preserve">1.1.2</t>
  </si>
  <si>
    <t xml:space="preserve">COMP001</t>
  </si>
  <si>
    <t xml:space="preserve">PLACA DE OBRA EM CHAPA GALVANIZADA ADESIVADA, INCLUSIVE POSTES PARA FIXAÇÃO</t>
  </si>
  <si>
    <t xml:space="preserve">M2</t>
  </si>
  <si>
    <t xml:space="preserve">1.1.3</t>
  </si>
  <si>
    <t xml:space="preserve">CONE DE SINALIZACAO EM PVC FLEXIVEL, H = 70 / 76 CM (NBR 15071)                                                                                                                                                                                                                                                                                                                                                                                                                                           </t>
  </si>
  <si>
    <t xml:space="preserve">1.1.4</t>
  </si>
  <si>
    <t xml:space="preserve">83.17.42</t>
  </si>
  <si>
    <t xml:space="preserve">PLACA 0,5X0,50M DUPLA FACE CH GALV.22 EM CAVALETE</t>
  </si>
  <si>
    <t xml:space="preserve">RECAPEAMENTO</t>
  </si>
  <si>
    <t xml:space="preserve">2.1.1</t>
  </si>
  <si>
    <t xml:space="preserve">PINTURA DE LIGAÇÃO</t>
  </si>
  <si>
    <t xml:space="preserve">2.1.2</t>
  </si>
  <si>
    <t xml:space="preserve">TRANSPORTE COM CAMINHÃO TANQUE DE TRANSPORTE DE MATERIAL ASFÁLTICO DE 30000 L, EM VIA URBANA PAVIMENTADA, DMT ATÉ 30KM (UNIDADE: TXKM). AF_07/2020</t>
  </si>
  <si>
    <t xml:space="preserve">TXKM</t>
  </si>
  <si>
    <t xml:space="preserve">2.1.3</t>
  </si>
  <si>
    <t xml:space="preserve">EXECUÇÃO DE PAVIMENTO COM APLICAÇÃO DE CONCRETO ASFÁLTICO, CAMADA DE ROLAMENTO - EXCLUSIVE CARGA E TRANSPORTE. AF_11/2019</t>
  </si>
  <si>
    <t xml:space="preserve">M3</t>
  </si>
  <si>
    <t xml:space="preserve">2.1.4</t>
  </si>
  <si>
    <t xml:space="preserve">TRANSPORTE COM CAMINHÃO BASCULANTE DE 10 M³, EM VIA URBANA PAVIMENTADA, DMT ATÉ 30 KM (UNIDADE: M3XKM). AF_07/2020</t>
  </si>
  <si>
    <t xml:space="preserve">M3XKM</t>
  </si>
  <si>
    <t xml:space="preserve">DRENAGEM</t>
  </si>
  <si>
    <t xml:space="preserve">3.1</t>
  </si>
  <si>
    <t xml:space="preserve">DEMOLIÇÕES</t>
  </si>
  <si>
    <t xml:space="preserve">3.1.1</t>
  </si>
  <si>
    <t xml:space="preserve">DEMOLIÇÃO PARCIAL DE PAVIMENTO ASFÁLTICO, DE FORMA MECANIZADA, SEM REAPROVEITAMENTO. AF_09/2023</t>
  </si>
  <si>
    <t xml:space="preserve">3.1.2</t>
  </si>
  <si>
    <t xml:space="preserve">02.15.01</t>
  </si>
  <si>
    <t xml:space="preserve">PREMOLDADO DE CONCRETO</t>
  </si>
  <si>
    <t xml:space="preserve">M</t>
  </si>
  <si>
    <t xml:space="preserve">3.1.3</t>
  </si>
  <si>
    <t xml:space="preserve">LIMPEZA MECANIZADA DE CAMADA VEGETAL, VEGETAÇÃO E PEQUENAS ÁRVORES (DIÂMETRO DE TRONCO MENOR QUE 0,20 M), COM TRATOR DE ESTEIRAS. AF_03/2024</t>
  </si>
  <si>
    <t xml:space="preserve">3.1.4</t>
  </si>
  <si>
    <t xml:space="preserve">ED-48443</t>
  </si>
  <si>
    <t xml:space="preserve">DEMOLIÇÃO MECANIZADA DE CONCRETO ARMADO, COM EQUIPAMENTO ELÉTRICO, INCLUSIVE AFASTAMENTO E EMPILHAMENTO, EXCLUSIVE TRANSPORTE E RETIRADA DO MATERIAL DEMOLIDO</t>
  </si>
  <si>
    <t xml:space="preserve">m3</t>
  </si>
  <si>
    <t xml:space="preserve">3.1.5</t>
  </si>
  <si>
    <t xml:space="preserve">REMOÇÃO DE TUBOS DE CONCRETO COM DIÂMETRO DE 0,40m A 1,00m EM VALAS E BUEIROS</t>
  </si>
  <si>
    <t xml:space="preserve">m</t>
  </si>
  <si>
    <t xml:space="preserve">3.1.6</t>
  </si>
  <si>
    <t xml:space="preserve">CARGA, MANOBRA E DESCARGA DE SOLOS E MATERIAIS GRANULARES EM CAMINHÃO BASCULANTE 6 M³ - CARGA COM PÁ CARREGADEIRA (CAÇAMBA DE 1,7 A 2,8 M³ / 128 HP) E DESCARGA LIVRE (UNIDADE: M3). AF_07/2020</t>
  </si>
  <si>
    <t xml:space="preserve">3.1.7</t>
  </si>
  <si>
    <t xml:space="preserve">TRANSPORTE COM CAMINHÃO BASCULANTE DE 6 M³, EM VIA URBANA PAVIMENTADA, DMT ATÉ 30 KM (UNIDADE: M3XKM). AF_07/2020</t>
  </si>
  <si>
    <t xml:space="preserve">3.1.8</t>
  </si>
  <si>
    <t xml:space="preserve">CORTADORA DE PISO COM MOTOR 4 TEMPOS A GASOLINA, POTÊNCIA DE 13 HP, COM DISCO DE CORTE DIAMANTADO SEGMENTADO PARA CONCRETO, DIÂMETRO DE 350 MM, FURO DE 1" (14 X 1") - CHP DIURNO. AF_08/2015</t>
  </si>
  <si>
    <t xml:space="preserve">CHP</t>
  </si>
  <si>
    <t xml:space="preserve">3.2</t>
  </si>
  <si>
    <t xml:space="preserve">TRABALHOS EM TERRA</t>
  </si>
  <si>
    <t xml:space="preserve">3.2.1</t>
  </si>
  <si>
    <t xml:space="preserve">ESCAVAÇÃO MECANIZADA DE VALA COM PROF. ATÉ 1,5 M (MÉDIA MONTANTE E JUSANTE/UMA COMPOSIÇÃO POR TRECHO), ESCAVADEIRA (0,8 M3),LARG. ATÉ 1,5 M, EM SOLO DE 2A CATEGORIA, EM LOCAIS COM ALTO NÍVEL DE INTERFERÊNCIA.  AF_02/2021</t>
  </si>
  <si>
    <t xml:space="preserve">3.2.2</t>
  </si>
  <si>
    <t xml:space="preserve">ESCAVAÇÃO MECANIZADA DE VALA COM PROF. MAIOR QUE 1,5 M ATÉ 3,0 M (MÉDIA MONTANTE E JUSANTE/UMA COMPOSIÇÃO POR TRECHO), ESCAVADEIRA (0,8 M3), LARG. ATÉ 1,5 M, EM SOLO DE 2A CATEGORIA, EM LOCAIS COM ALTO NÍVEL DE INTERFERÊNCIA. AF_02/2021</t>
  </si>
  <si>
    <t xml:space="preserve">3.2.3</t>
  </si>
  <si>
    <t xml:space="preserve">ESCAVAÇÃO MECANIZADA DE VALA COM PROF. MAIOR QUE 3,0 M ATÉ 4,5 M (MÉDIA MONTANTE E JUSANTE/UMA COMPOSIÇÃO POR TRECHO), ESCAVADEIRA (0,8 M3), LARG. MENOR QUE 1,5 M, EM SOLO DE 2A CATEGORIA, EM LOCAIS COM ALTO NÍVEL DE INTERFERÊNCIA. AF_02/2021</t>
  </si>
  <si>
    <t xml:space="preserve">3.2.4</t>
  </si>
  <si>
    <t xml:space="preserve">CARGA, MANOBRA E DESCARGA DE SOLOS E MATERIAIS GRANULARES EM CAMINHÃO BASCULANTE 10 M³ - CARGA COM ESCAVADEIRA HIDRÁULICA (CAÇAMBA DE 1,20 M³ / 155 HP) E DESCARGA LIVRE (UNIDADE: M3). AF_07/2020</t>
  </si>
  <si>
    <t xml:space="preserve">3.2.5</t>
  </si>
  <si>
    <t xml:space="preserve">3.2.6</t>
  </si>
  <si>
    <t xml:space="preserve">REATERRO MANUAL DE VALAS, COM COMPACTADOR DE SOLOS DE PERCUSSÃO. AF_08/2023</t>
  </si>
  <si>
    <t xml:space="preserve">3.2.7</t>
  </si>
  <si>
    <t xml:space="preserve">ESCORAMENTO DE VALA, TIPO DESCONTÍNUO, COM PROFUNDIDADE DE 1,5 A 3,0 M, LARGURA MAIOR OU IGUAL A 1,5 M E MENOR QUE 2,5 M. AF_08/2020</t>
  </si>
  <si>
    <t xml:space="preserve">3.2.8</t>
  </si>
  <si>
    <t xml:space="preserve">ESCORAMENTO DE VALA, TIPO CONTÍNUO, COM PROFUNDIDADE DE 3,0 A 4,5 M, LARGURA MAIOR OU IGUAL A 1,5 E MENOR QUE 2,5 M. AF_08/2020</t>
  </si>
  <si>
    <t xml:space="preserve">3.3</t>
  </si>
  <si>
    <t xml:space="preserve">DISPOSITIVOS E TUBULAÇÕES</t>
  </si>
  <si>
    <t xml:space="preserve">3.3.1</t>
  </si>
  <si>
    <t xml:space="preserve">TUBO DE CONCRETO PARA REDES COLETORAS DE ESGOTO SANITÁRIO, DIÂMETRO DE 400 MM, JUNTA ELÁSTICA, INSTALADO EM LOCAL COM ALTO NÍVEL DE INTERFERÊNCIAS - FORNECIMENTO E ASSENTAMENTO. AF_03/2024</t>
  </si>
  <si>
    <t xml:space="preserve">3.3.2</t>
  </si>
  <si>
    <t xml:space="preserve">TUBO DE CONCRETO PARA REDES COLETORAS DE ESGOTO SANITÁRIO, DIÂMETRO DE 600 MM, JUNTA ELÁSTICA, INSTALADO EM LOCAL COM ALTO NÍVEL DE INTERFERÊNCIAS - FORNECIMENTO E ASSENTAMENTO. AF_03/2024</t>
  </si>
  <si>
    <t xml:space="preserve">3.3.3</t>
  </si>
  <si>
    <t xml:space="preserve">TUBO DE CONCRETO PARA REDES COLETORAS DE ESGOTO SANITÁRIO, DIÂMETRO DE 800 MM, JUNTA ELÁSTICA, INSTALADO EM LOCAL COM ALTO NÍVEL DE INTERFERÊNCIAS - FORNECIMENTO E ASSENTAMENTO. AF_03/2024</t>
  </si>
  <si>
    <t xml:space="preserve">3.3.4</t>
  </si>
  <si>
    <t xml:space="preserve">TUBO DE CONCRETO PARA REDES COLETORAS DE ESGOTO SANITÁRIO, DIÂMETRO DE 1000 MM, JUNTA ELÁSTICA, INSTALADO EM LOCAL COM ALTO NÍVEL DE INTERFERÊNCIAS - FORNECIMENTO E ASSENTAMENTO. AF_03/2024</t>
  </si>
  <si>
    <t xml:space="preserve">3.3.5</t>
  </si>
  <si>
    <t xml:space="preserve">ED-9212</t>
  </si>
  <si>
    <t xml:space="preserve">TUBO DE CONCRETO ARMADO, CLASSE PA1, DIÂMETRO DE 1200MM, INCLUSIVE CARGA E DESCARGA MECÂNICA EM CAMINHÃO, ASSENTAMENTO E REJUNTAMENTO, EXCLUSIVE ESCAVAÇÃO E TRANSPORTE</t>
  </si>
  <si>
    <t xml:space="preserve">3.3.6</t>
  </si>
  <si>
    <t xml:space="preserve">ED-49932</t>
  </si>
  <si>
    <t xml:space="preserve">CAIXA DE DRENAGEM DE INSPEÇÃO/PASSAGEM EM ALVENARIA (100X100X80CM), REVESTIMENTO EM ARGAMASSA COM ADITIVO IMPERMEABILIZANTE, COM TAMPA EM GRELHA, INCLUSIVE ESCAVAÇÃO, REATERRO E TRANSPORTE E RETIRADA DO MATERIAL ESCAVADO (EM CAÇAMBA)</t>
  </si>
  <si>
    <t xml:space="preserve">un</t>
  </si>
  <si>
    <t xml:space="preserve">3.3.7</t>
  </si>
  <si>
    <t xml:space="preserve">ED-51123</t>
  </si>
  <si>
    <t xml:space="preserve">REGULARIZAÇÃO MANUAL E COMPACTAÇÃO MECANIZADA DE TERRENO COM PLACA VIBRATÓRIA, EXCLUSIVE DESMATAMENTO, DESTOCAMENTO, LIMPEZA/ROÇADA DO TERRENO</t>
  </si>
  <si>
    <t xml:space="preserve">m2</t>
  </si>
  <si>
    <t xml:space="preserve">3.3.8</t>
  </si>
  <si>
    <t xml:space="preserve">PREPARO DE FUNDO DE VALA COM LARGURA MENOR QUE 1,5 M, COM CAMADA DE AREIA, LANÇAMENTO MANUAL. AF_08/2020</t>
  </si>
  <si>
    <t xml:space="preserve">3.3.9</t>
  </si>
  <si>
    <t xml:space="preserve">POÇO DE INSPEÇÃO CIRCULAR PARA DRENAGEM, EM CONCRETO PRÉ-MOLDADO, DIÂMETRO INTERNO = 0,60 M, PROFUNDIDADE = 1,40 M, EXCLUINDO TAMPÃO. AF_12/2020_PA</t>
  </si>
  <si>
    <t xml:space="preserve">UN</t>
  </si>
  <si>
    <t xml:space="preserve">3.3.10</t>
  </si>
  <si>
    <t xml:space="preserve">BASE PARA POÇO DE VISITA CIRCULAR PARA DRENAGEM, EM CONCRETO PRÉ-MOLDADO, DIÂMETRO INTERNO = 0,80 M, PROFUNDIDADE = 1,35 M, EXCLUINDO TAMPÃO. AF_12/2020_PA</t>
  </si>
  <si>
    <t xml:space="preserve">3.3.11</t>
  </si>
  <si>
    <t xml:space="preserve">BASE PARA POÇO DE VISITA CIRCULAR PARA DRENAGEM, EM CONCRETO PRÉ-MOLDADO, DIÂMETRO INTERNO = 1,0 M, PROFUNDIDADE = 1,35 M, EXCLUINDO TAMPÃO. AF_05/2018_PA</t>
  </si>
  <si>
    <t xml:space="preserve">3.3.12</t>
  </si>
  <si>
    <t xml:space="preserve">BASE PARA POÇO DE VISITA CIRCULAR PARA DRENAGEM, EM CONCRETO PRÉ-MOLDADO, DIÂMETRO INTERNO = 1,20 M, PROFUNDIDADE = 1,60 M, EXCLUINDO TAMPÃO. AF_05/2021_PA</t>
  </si>
  <si>
    <t xml:space="preserve">3.3.13</t>
  </si>
  <si>
    <t xml:space="preserve">CHAMINÉ CIRCULAR PARA POÇO DE VISITA PARA DRENAGEM, EM ALVENARIA COM TIJOLOS CERÂMICOS MACIÇOS, DIÂMETRO INTERNO = 0,6 M. AF_12/2020</t>
  </si>
  <si>
    <t xml:space="preserve">3.3.14</t>
  </si>
  <si>
    <t xml:space="preserve">ED-48666</t>
  </si>
  <si>
    <t xml:space="preserve">TAMPÃO CIRCULAR EM FERRO FUNDIDO PARA POÇO DE VISITA, ARTICULADO COM DIÂMETRO DE 60CM, CLASSE 400, INCLUSIVE ASSENTAMENTO, EXCLUSIVE POÇO DE VISITA</t>
  </si>
  <si>
    <t xml:space="preserve">3.3.15</t>
  </si>
  <si>
    <t xml:space="preserve">CAIXA COM GRELHA DUPLA RETANGULAR, EM CONCRETO PRÉ-MOLDADO, DIMENSÕES INTERNAS: 0,5X2,2X1,0 M. AF_12/2020</t>
  </si>
  <si>
    <t xml:space="preserve">3.4</t>
  </si>
  <si>
    <t xml:space="preserve">DESCIDAS E DISSIPADORES</t>
  </si>
  <si>
    <t xml:space="preserve">3.4.1</t>
  </si>
  <si>
    <t xml:space="preserve">PROTEÇÃO SUPERFICIAL DE CANAL EM GABIÃO TIPO COLCHÃO, ALTURA DE 30 CENTÍMETROS, ENCHIMENTO COM PEDRA DE MÃO TIPO RACHÃO - FORNECIMENTO E EXECUÇÃO. AF_03/2024</t>
  </si>
  <si>
    <t xml:space="preserve">3.4.2</t>
  </si>
  <si>
    <t xml:space="preserve">MURO DE GABIÃO, ENCHIMENTO COM PEDRA DE MÃO TIPO RACHÃO, DE GRAVIDADE, COM GAIOLAS DE COMPRIMENTO IGUAL A 2 M, PARA MUROS COM ALTURA MENOR OU IGUAL A 4 M - FORNECIMENTO E EXECUÇÃO. AF_03/2024</t>
  </si>
  <si>
    <t xml:space="preserve">3.4.3</t>
  </si>
  <si>
    <t xml:space="preserve">COMP007</t>
  </si>
  <si>
    <t xml:space="preserve">DISSIPADOR DE ENERGIA EM PEDRA ARGAMASSADA ESPESSURA 6CM INCL MATERIAIS E COLOCACAO MEDIDO P/ VOLUME DE PEDRA ARGAMASSADA</t>
  </si>
  <si>
    <t xml:space="preserve">3.4.4</t>
  </si>
  <si>
    <t xml:space="preserve">19.23.07</t>
  </si>
  <si>
    <t xml:space="preserve">D= 1000 MM</t>
  </si>
  <si>
    <t xml:space="preserve">3.4.5</t>
  </si>
  <si>
    <t xml:space="preserve">COMP008</t>
  </si>
  <si>
    <t xml:space="preserve">ENTRADAS PARA DESCIDAS D'ÁGUA - EDA 2 ( PADRÃO DNIT)</t>
  </si>
  <si>
    <t xml:space="preserve">URBANIZAÇÃO</t>
  </si>
  <si>
    <t xml:space="preserve">4.1</t>
  </si>
  <si>
    <t xml:space="preserve">4.1.1</t>
  </si>
  <si>
    <t xml:space="preserve">ASSENTAMENTO DE GUIA (MEIO-FIO) EM TRECHO RETO, CONFECCIONADA EM CONCRETO PRÉ-FABRICADO, DIMENSÕES 100X15X13X30 CM (COMPRIMENTO X BASE INFERIOR X BASE SUPERIOR X ALTURA). AF_01/2024</t>
  </si>
  <si>
    <t xml:space="preserve">4.1.2</t>
  </si>
  <si>
    <t xml:space="preserve">ED-14762</t>
  </si>
  <si>
    <t xml:space="preserve">SARJETA DE CONCRETO URBANO (SCU), TIPO 1, COM FCK 15 MPA, LARGURA DE 50CM COM INCLINAÇÃO DE 3%, ESP. 7CM, PADRÃO DER-MG, EXCLUSIVE MEIO-FIO, INCLUSIVE ESCAVAÇÃO, APILAOMENTO E TRANSPORTE COM RETIRADA DO MATERIAL ESCAVADO (EM CAÇAMBA)</t>
  </si>
  <si>
    <t xml:space="preserve">4.1.3</t>
  </si>
  <si>
    <t xml:space="preserve">4.1.4</t>
  </si>
  <si>
    <t xml:space="preserve">4.1.5</t>
  </si>
  <si>
    <t xml:space="preserve">4.1.6</t>
  </si>
  <si>
    <t xml:space="preserve">COMP004</t>
  </si>
  <si>
    <t xml:space="preserve">LANÇAMENTO E ESPALHAMENTO DE SOLO EM ÁREA DE PASSEIO</t>
  </si>
  <si>
    <t xml:space="preserve">4.1.7</t>
  </si>
  <si>
    <t xml:space="preserve">COMPACTAÇÃO MECÂNICA DE SOLO PARA EXECUÇÃO DE RADIER, PISO DE CONCRETO OU LAJE SOBRE SOLO, COM COMPACTADOR DE SOLOS A PERCUSSÃO. AF_09/2021</t>
  </si>
  <si>
    <t xml:space="preserve">4.1.8</t>
  </si>
  <si>
    <t xml:space="preserve">EXECUÇÃO DE PASSEIO (CALÇADA) OU PISO DE CONCRETO COM CONCRETO MOLDADO IN LOCO, USINADO C20, ACABAMENTO CONVENCIONAL, NÃO ARMADO. AF_08/2022</t>
  </si>
  <si>
    <t xml:space="preserve">5.1</t>
  </si>
  <si>
    <t xml:space="preserve">5.1.1</t>
  </si>
  <si>
    <t xml:space="preserve">COMP006</t>
  </si>
  <si>
    <t xml:space="preserve">UNID</t>
  </si>
  <si>
    <t xml:space="preserve">6.1</t>
  </si>
  <si>
    <t xml:space="preserve">ADMINISTRAÇÃO E CANTEIRO</t>
  </si>
  <si>
    <t xml:space="preserve">6.1.1</t>
  </si>
  <si>
    <t xml:space="preserve">COMP003</t>
  </si>
  <si>
    <t xml:space="preserve">ADMINISTRAÇÃO LOCAL - 01 ENGENHEIRO CIVIL, 4 ENCARREGADOS (X06 MESES CADA), 01 TÉCNICO DE SEGURANÇA</t>
  </si>
  <si>
    <t xml:space="preserve">6.1.2</t>
  </si>
  <si>
    <t xml:space="preserve">COMP002</t>
  </si>
  <si>
    <t xml:space="preserve">01 CONTAINER PARA ESCRITÓRIO, 01 DEPÓSITO/FERRAMENTARIA E 4 BANHEIROS QUÍMIOS (X06 MESES CADA)</t>
  </si>
  <si>
    <t xml:space="preserve">VALOR TOTAL DE SERVIÇOS</t>
  </si>
  <si>
    <t xml:space="preserve">REPASSE</t>
  </si>
  <si>
    <t xml:space="preserve">PREFEITURA</t>
  </si>
  <si>
    <t xml:space="preserve">OBRA: RECAPEAMENTO E DRENAGEM DE DIVERSAS RUAS</t>
  </si>
  <si>
    <t xml:space="preserve">LOCAL:</t>
  </si>
  <si>
    <t xml:space="preserve">CONE DE SINALIZACAO EM PVC FLEXIVEL, H = 70 / 76 CM (NBR 15071)</t>
  </si>
  <si>
    <t xml:space="preserve">ADMINISTRAÇÃO LOCAL - 01 ENGENHEIRO CIVIL, 01 ENCARREGADO 01 TÉCNICO DE SEGURANÇA, 01 EQUIPE DE TOPOGRAFIA</t>
  </si>
  <si>
    <t xml:space="preserve">01 CONTAINER PARA ESCRITÓRIO, 01 DEPÓSITO/FERRAMENTARIA E 2 BANHEIROS QUÍMICOS (1 POR 3 MESES E OUTRO POR 1 MÊS)</t>
  </si>
  <si>
    <t xml:space="preserve">Lagoa Santa, data da assinatura digital.</t>
  </si>
  <si>
    <t xml:space="preserve">OBRA:  DRENAGEM </t>
  </si>
  <si>
    <t xml:space="preserve">RUA SANTA CRUZ</t>
  </si>
  <si>
    <t xml:space="preserve">CRONOGRAMA FÍSICO-FINANCEIRO</t>
  </si>
  <si>
    <t xml:space="preserve">PRAZO DA OBRA: 4 MESES</t>
  </si>
  <si>
    <t xml:space="preserve">ETAPAS/DESCRIÇÃO</t>
  </si>
  <si>
    <t xml:space="preserve">FÍSICO/ FINANCEIRO</t>
  </si>
  <si>
    <t xml:space="preserve">TOTAL  ETAPAS</t>
  </si>
  <si>
    <t xml:space="preserve">MÊS 01</t>
  </si>
  <si>
    <t xml:space="preserve">MÊS 02</t>
  </si>
  <si>
    <t xml:space="preserve">MÊS 03</t>
  </si>
  <si>
    <t xml:space="preserve">MÊS 04</t>
  </si>
  <si>
    <t xml:space="preserve">TOTAL</t>
  </si>
  <si>
    <t xml:space="preserve">DIORGENES DE SOUZA BARBOSA</t>
  </si>
  <si>
    <t xml:space="preserve">DIRETOR DE OBRAS</t>
  </si>
  <si>
    <t xml:space="preserve">Acórdão 2622/2013</t>
  </si>
  <si>
    <t xml:space="preserve">CALCULO DO BDI -RODOVIAS , FERROVIAS E CONGENERES</t>
  </si>
  <si>
    <t xml:space="preserve">CONTRATO</t>
  </si>
  <si>
    <t xml:space="preserve">Proponente</t>
  </si>
  <si>
    <t xml:space="preserve">PREFEITURA MUNICIPAL DE LAGOA SANTA</t>
  </si>
  <si>
    <t xml:space="preserve">Empreendimento ( Nome/Apelido)</t>
  </si>
  <si>
    <t xml:space="preserve">Programa</t>
  </si>
  <si>
    <t xml:space="preserve">CONVÊNIO 94822712023</t>
  </si>
  <si>
    <t xml:space="preserve">Município</t>
  </si>
  <si>
    <t xml:space="preserve">UF</t>
  </si>
  <si>
    <t xml:space="preserve">LAGOA SANTA</t>
  </si>
  <si>
    <t xml:space="preserve">MG</t>
  </si>
  <si>
    <t xml:space="preserve">Gestor</t>
  </si>
  <si>
    <t xml:space="preserve">Parâmetros para cálculo do BDI</t>
  </si>
  <si>
    <t xml:space="preserve">Itens Admissíveis</t>
  </si>
  <si>
    <t xml:space="preserve">Intervalos admissíveis sem justificativa</t>
  </si>
  <si>
    <t xml:space="preserve">Índices adotados</t>
  </si>
  <si>
    <t xml:space="preserve">Administração Central (AC)</t>
  </si>
  <si>
    <t xml:space="preserve">De </t>
  </si>
  <si>
    <t xml:space="preserve">até</t>
  </si>
  <si>
    <t xml:space="preserve">Seguro e Garantia (S+G)</t>
  </si>
  <si>
    <t xml:space="preserve">Risco (R)</t>
  </si>
  <si>
    <t xml:space="preserve">Despesas financeiras (DF)</t>
  </si>
  <si>
    <t xml:space="preserve">Lucro (L)</t>
  </si>
  <si>
    <t xml:space="preserve">Tributos (T)</t>
  </si>
  <si>
    <t xml:space="preserve">Tributos (T) </t>
  </si>
  <si>
    <t xml:space="preserve">INSS desoneração (E)</t>
  </si>
  <si>
    <t xml:space="preserve">ou</t>
  </si>
  <si>
    <t xml:space="preserve">Controle</t>
  </si>
  <si>
    <t xml:space="preserve">BDI ADMISSÍVEL</t>
  </si>
  <si>
    <t xml:space="preserve">BDI NÃO ADMISSÍVEL</t>
  </si>
  <si>
    <t xml:space="preserve">BDI CALCULADO ----&gt;</t>
  </si>
  <si>
    <t xml:space="preserve">BDI = [(1+AC+S+R+G)*(1+DF)*(1+L)/(1-(T+E))-1]</t>
  </si>
  <si>
    <t xml:space="preserve">TRIBUTOS PRATICADOS </t>
  </si>
  <si>
    <t xml:space="preserve">ISS </t>
  </si>
  <si>
    <t xml:space="preserve">PIS/COFINS</t>
  </si>
  <si>
    <t xml:space="preserve">Nos percentuais referentes a tributos deverá ser considerado para efeito de calculo o ISS do município ou correspondente na sua inserção no Simples Nacional;</t>
  </si>
  <si>
    <t xml:space="preserve">COMPOSIÇÕES</t>
  </si>
  <si>
    <t xml:space="preserve">FONTE</t>
  </si>
  <si>
    <t xml:space="preserve">COEF.</t>
  </si>
  <si>
    <t xml:space="preserve">R$ UNIT.</t>
  </si>
  <si>
    <t xml:space="preserve">R$ TOTAL</t>
  </si>
  <si>
    <t xml:space="preserve">PMLS</t>
  </si>
  <si>
    <t xml:space="preserve">SINAPI-I</t>
  </si>
  <si>
    <t xml:space="preserve">PLACA DE OBRA (PARA CONSTRUCAO CIVIL) EM CHAPA GALVANIZADA *N. 22*, ADESIVADA, DE *2,4 X 1,2* M (SEM POSTES PARA FIXACAO)</t>
  </si>
  <si>
    <t xml:space="preserve">M2    </t>
  </si>
  <si>
    <t xml:space="preserve">MADEIRA ROLICA TRATADA, D = 16 A 20 CM, H = 6,00 M, EM EUCALIPTO OU EQUIVALENTE DA REGIAO</t>
  </si>
  <si>
    <t xml:space="preserve">M     </t>
  </si>
  <si>
    <t xml:space="preserve">SERVENTE COM ENCARGOS COMPLEMENTARES</t>
  </si>
  <si>
    <t xml:space="preserve">H</t>
  </si>
  <si>
    <t xml:space="preserve">PEDREIRO COM ENCARGOS COMPLEMENTARES</t>
  </si>
  <si>
    <t xml:space="preserve">01 CONTAINER PARA ESCRITÓRIO, 01 DEPÓSITO/FERRAMENTARIA E 4 BANHEIROS QUÍMICOS (X06 MESES CADA)</t>
  </si>
  <si>
    <t xml:space="preserve">ED-50155</t>
  </si>
  <si>
    <t xml:space="preserve">LOCAÇÃO DE BANHEIRO QUÍMICO, DIMENSÃO (110X120X230)CM, LINHA PADRÃO, CONTENDO UMA (1) PIA/HIGIENIZADOR DE MÃOS, INCLUSIVE MANUTENÇÃO E MOBILIZAÇÃO/DESMOBILIZAÇÃO</t>
  </si>
  <si>
    <t xml:space="preserve">mês</t>
  </si>
  <si>
    <t xml:space="preserve">ED-16350</t>
  </si>
  <si>
    <t xml:space="preserve">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</si>
  <si>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 xml:space="preserve">LOCACAO DE CONTAINER 2,30 X 6,00 M, ALT. 2,50 M, COM 1 SANITARIO, PARA ESCRITORIO, COMPLETO, SEM DIVISORIAS INTERNAS (NAO INCLUI MOBILIZACAO/DESMOBILIZACAO)                                                                                                                                                                                                                                                                                                                                              </t>
  </si>
  <si>
    <t xml:space="preserve">MES   </t>
  </si>
  <si>
    <t xml:space="preserve">ED-16342</t>
  </si>
  <si>
    <t xml:space="preserve">LIGAÇÃO PROVISÓRIA DE ENERGIA ELÉTRICA PARA CONTAINER</t>
  </si>
  <si>
    <t xml:space="preserve">ED-50137</t>
  </si>
  <si>
    <t xml:space="preserve">MOBILIZAÇÃO E DESMOBILIZAÇÃO DE CONTAINER, INCLUSIVE CARGA, DESCARGA E TRANSPORTE EM CAMINHÃO CARROCERIA COM GUINDAUTO (MUNCK), EXCLUSIVE LOCAÇÃO DO CONTAINER</t>
  </si>
  <si>
    <t xml:space="preserve">ED-16341</t>
  </si>
  <si>
    <t xml:space="preserve">LIGAÇÃO PROVISÓRIA DE ÁGUA E ESGOTO PARA CONTAINER (ESCRITÓRIO DE OBRA)</t>
  </si>
  <si>
    <t xml:space="preserve">ADMINISTRAÇÃO LOCAL - 01 ENGENHEIRO CIVIL, 04 ENCARREGADOS (X06 MESES CADA), 01 TÉCNICO DE SEGURANÇA</t>
  </si>
  <si>
    <t xml:space="preserve">ENCARREGADO GERAL DE OBRAS COM ENCARGOS COMPLEMENTARES</t>
  </si>
  <si>
    <t xml:space="preserve">MES</t>
  </si>
  <si>
    <t xml:space="preserve">ENGENHEIRO CIVIL DE OBRA JUNIOR COM ENCARGOS COMPLEMENTARES</t>
  </si>
  <si>
    <t xml:space="preserve">TÉCNICO EM SEGURANÇA DO TRABALHO COM ENCARGOS COMPLEMENTARES</t>
  </si>
  <si>
    <t xml:space="preserve">sudecap</t>
  </si>
  <si>
    <t xml:space="preserve">43.01.03</t>
  </si>
  <si>
    <t xml:space="preserve">EQUIPE DE TOPOGRAFIA - OBRA</t>
  </si>
  <si>
    <t xml:space="preserve">UNID </t>
  </si>
  <si>
    <t xml:space="preserve">CAMINHÃO TRUCADO (C/ TERCEIRO EIXO) ELETRÔNICO - POTÊNCIA 231CV - PBT = 22000KG - DIST. ENTRE EIXOS 5170 MM - INCLUI CARROCERIA FIXA ABERTA DE MADEIRA - CHP DIURNO. AF_06/2015</t>
  </si>
  <si>
    <t xml:space="preserve">GUINDAUTO HIDRÁULICO, CAPACIDADE MÁXIMA DE CARGA 6500 KG, MOMENTO MÁXIMO DE CARGA 5,8 TM, ALCANCE MÁXIMO HORIZONTAL 7,60 M, INCLUSIVE CAMINHÃO TOCO PBT 9.700 KG, POTÊNCIA DE 160 CV - MATERIAIS NA OPERAÇÃO. AF_08/2015</t>
  </si>
  <si>
    <t xml:space="preserve">PEDRA DE MAO OU PEDRA RACHAO PARA ARRIMO/FUNDACAO (POSTO PEDREIRA/FORNECEDOR, SEM FRETE)                                                                                                                                                                                                                                                                                                                                                                                                                  </t>
  </si>
  <si>
    <t xml:space="preserve">M3    </t>
  </si>
  <si>
    <t xml:space="preserve">ARGAMASSA TRAÇO 1:6 (EM VOLUME DE CIMENTO E AREIA MÉDIA ÚMIDA) PARA CONTRAPISO, PREPARO MECÂNICO COM BETONEIRA 400 L. AF_08/2019</t>
  </si>
  <si>
    <t xml:space="preserve">ESCAVAÇÃO MANUAL DE VALA COM PROFUNDIDADE MENOR OU IGUAL A 1,30 M. AF_02/2021</t>
  </si>
  <si>
    <t xml:space="preserve">CONCRETO FCK = 15MPA, TRAÇO 1:3,4:3,5 (EM MASSA SECA DE CIMENTO/ AREIA MÉDIA/ BRITA 1) - PREPARO MANUAL. AF_05/2021</t>
  </si>
  <si>
    <t xml:space="preserve">FABRICAÇÃO, MONTAGEM E DESMONTAGEM DE FÔRMA PARA VIGA BALDRAME, EM MADEIRA SERRADA, E=25 MM, 4 UTILIZAÇÕES. AF_01/2024</t>
  </si>
</sst>
</file>

<file path=xl/styles.xml><?xml version="1.0" encoding="utf-8"?>
<styleSheet xmlns="http://schemas.openxmlformats.org/spreadsheetml/2006/main">
  <numFmts count="10">
    <numFmt numFmtId="164" formatCode="General"/>
    <numFmt numFmtId="165" formatCode="d/m/yyyy"/>
    <numFmt numFmtId="166" formatCode="mmm/yy"/>
    <numFmt numFmtId="167" formatCode="0.00%"/>
    <numFmt numFmtId="168" formatCode="0.00000"/>
    <numFmt numFmtId="169" formatCode="_(* #,##0.00_);_(* \(#,##0.00\);_(* \-??_);_(@_)"/>
    <numFmt numFmtId="170" formatCode="#,##0.00"/>
    <numFmt numFmtId="171" formatCode="@"/>
    <numFmt numFmtId="172" formatCode="0.00"/>
    <numFmt numFmtId="173" formatCode="General"/>
  </numFmts>
  <fonts count="33">
    <font>
      <sz val="10"/>
      <name val="Arial"/>
      <family val="0"/>
      <charset val="1"/>
    </font>
    <font>
      <sz val="10"/>
      <name val="Arial"/>
      <family val="0"/>
    </font>
    <font>
      <sz val="10"/>
      <name val="Arial"/>
      <family val="0"/>
    </font>
    <font>
      <sz val="10"/>
      <name val="Arial"/>
      <family val="0"/>
    </font>
    <font>
      <sz val="11"/>
      <color rgb="FF000000"/>
      <name val="Calibri"/>
      <family val="2"/>
      <charset val="1"/>
    </font>
    <font>
      <sz val="10"/>
      <color rgb="FF000000"/>
      <name val="Arial1"/>
      <family val="0"/>
      <charset val="1"/>
    </font>
    <font>
      <sz val="10"/>
      <name val="Arial"/>
      <family val="2"/>
      <charset val="1"/>
    </font>
    <font>
      <sz val="10"/>
      <color rgb="FF000000"/>
      <name val="Arial"/>
      <family val="2"/>
      <charset val="1"/>
    </font>
    <font>
      <b val="true"/>
      <sz val="10"/>
      <color rgb="FFFFFFFF"/>
      <name val="Arial"/>
      <family val="2"/>
      <charset val="1"/>
    </font>
    <font>
      <b val="true"/>
      <sz val="10"/>
      <color rgb="FF000000"/>
      <name val="Arial"/>
      <family val="2"/>
      <charset val="1"/>
    </font>
    <font>
      <sz val="11"/>
      <name val="Calibri"/>
      <family val="2"/>
      <charset val="1"/>
    </font>
    <font>
      <b val="true"/>
      <sz val="10"/>
      <name val="Arial"/>
      <family val="2"/>
      <charset val="1"/>
    </font>
    <font>
      <b val="true"/>
      <sz val="10"/>
      <color rgb="FFFFFFFF"/>
      <name val="Calibri"/>
      <family val="2"/>
      <charset val="1"/>
    </font>
    <font>
      <sz val="10"/>
      <name val="Calibri"/>
      <family val="2"/>
      <charset val="1"/>
    </font>
    <font>
      <b val="true"/>
      <sz val="10"/>
      <name val="Calibri"/>
      <family val="2"/>
      <charset val="1"/>
    </font>
    <font>
      <sz val="10"/>
      <color rgb="FF010000"/>
      <name val="Calibri"/>
      <family val="2"/>
      <charset val="1"/>
    </font>
    <font>
      <sz val="10"/>
      <color rgb="FF632523"/>
      <name val="Arial"/>
      <family val="2"/>
      <charset val="1"/>
    </font>
    <font>
      <sz val="8"/>
      <color rgb="FF000000"/>
      <name val="Arial"/>
      <family val="2"/>
      <charset val="1"/>
    </font>
    <font>
      <b val="true"/>
      <sz val="10"/>
      <color rgb="FF000000"/>
      <name val="Calibri"/>
      <family val="2"/>
      <charset val="1"/>
    </font>
    <font>
      <sz val="11"/>
      <color rgb="FF000000"/>
      <name val="Calibri"/>
      <family val="0"/>
    </font>
    <font>
      <sz val="12"/>
      <color rgb="FF000000"/>
      <name val="Calibri"/>
      <family val="0"/>
    </font>
    <font>
      <sz val="16"/>
      <color rgb="FF000000"/>
      <name val="Calibri"/>
      <family val="0"/>
    </font>
    <font>
      <b val="true"/>
      <sz val="18"/>
      <color rgb="FFFFFFFF"/>
      <name val="Arial"/>
      <family val="2"/>
      <charset val="1"/>
    </font>
    <font>
      <sz val="9"/>
      <color rgb="FF000000"/>
      <name val="Arial"/>
      <family val="2"/>
      <charset val="1"/>
    </font>
    <font>
      <b val="true"/>
      <sz val="9"/>
      <name val="Arial"/>
      <family val="2"/>
      <charset val="1"/>
    </font>
    <font>
      <sz val="9"/>
      <name val="Arial"/>
      <family val="2"/>
      <charset val="1"/>
    </font>
    <font>
      <b val="true"/>
      <sz val="9"/>
      <color rgb="FF000000"/>
      <name val="Arial"/>
      <family val="2"/>
      <charset val="1"/>
    </font>
    <font>
      <b val="true"/>
      <sz val="14"/>
      <name val="Arial"/>
      <family val="2"/>
      <charset val="1"/>
    </font>
    <font>
      <b val="true"/>
      <sz val="9"/>
      <color rgb="FFFFFFFF"/>
      <name val="Arial"/>
      <family val="2"/>
      <charset val="1"/>
    </font>
    <font>
      <sz val="10"/>
      <color rgb="FFFFFFFF"/>
      <name val="Arial"/>
      <family val="2"/>
      <charset val="1"/>
    </font>
    <font>
      <b val="true"/>
      <sz val="12"/>
      <name val="Arial"/>
      <family val="2"/>
      <charset val="1"/>
    </font>
    <font>
      <b val="true"/>
      <sz val="11"/>
      <name val="Arial"/>
      <family val="2"/>
      <charset val="1"/>
    </font>
    <font>
      <sz val="11"/>
      <name val="Arial"/>
      <family val="2"/>
      <charset val="1"/>
    </font>
  </fonts>
  <fills count="24">
    <fill>
      <patternFill patternType="none"/>
    </fill>
    <fill>
      <patternFill patternType="gray125"/>
    </fill>
    <fill>
      <patternFill patternType="solid">
        <fgColor rgb="FFCCCCFF"/>
        <bgColor rgb="FFD9D9D9"/>
      </patternFill>
    </fill>
    <fill>
      <patternFill patternType="solid">
        <fgColor rgb="FFFF99CC"/>
        <bgColor rgb="FFE6B9B8"/>
      </patternFill>
    </fill>
    <fill>
      <patternFill patternType="solid">
        <fgColor rgb="FFCCFFCC"/>
        <bgColor rgb="FFC6EFCE"/>
      </patternFill>
    </fill>
    <fill>
      <patternFill patternType="solid">
        <fgColor rgb="FFCC99FF"/>
        <bgColor rgb="FFFF99CC"/>
      </patternFill>
    </fill>
    <fill>
      <patternFill patternType="solid">
        <fgColor rgb="FFCCFFFF"/>
        <bgColor rgb="FFDBEEF4"/>
      </patternFill>
    </fill>
    <fill>
      <patternFill patternType="solid">
        <fgColor rgb="FFFFCC99"/>
        <bgColor rgb="FFE6B9B8"/>
      </patternFill>
    </fill>
    <fill>
      <patternFill patternType="solid">
        <fgColor rgb="FFFFFFFF"/>
        <bgColor rgb="FFFFFFCC"/>
      </patternFill>
    </fill>
    <fill>
      <patternFill patternType="solid">
        <fgColor rgb="FFDCE6F2"/>
        <bgColor rgb="FFDBEEF4"/>
      </patternFill>
    </fill>
    <fill>
      <patternFill patternType="solid">
        <fgColor rgb="FFF2DCDB"/>
        <bgColor rgb="FFE6E0EC"/>
      </patternFill>
    </fill>
    <fill>
      <patternFill patternType="solid">
        <fgColor rgb="FFFFFFCC"/>
        <bgColor rgb="FFEBF1DE"/>
      </patternFill>
    </fill>
    <fill>
      <patternFill patternType="solid">
        <fgColor rgb="FFEBF1DE"/>
        <bgColor rgb="FFFDEADA"/>
      </patternFill>
    </fill>
    <fill>
      <patternFill patternType="solid">
        <fgColor rgb="FFE6E0EC"/>
        <bgColor rgb="FFDCE6F2"/>
      </patternFill>
    </fill>
    <fill>
      <patternFill patternType="solid">
        <fgColor rgb="FFDBEEF4"/>
        <bgColor rgb="FFDCE6F2"/>
      </patternFill>
    </fill>
    <fill>
      <patternFill patternType="solid">
        <fgColor rgb="FFFDEADA"/>
        <bgColor rgb="FFEBF1DE"/>
      </patternFill>
    </fill>
    <fill>
      <patternFill patternType="solid">
        <fgColor rgb="FFFFFF99"/>
        <bgColor rgb="FFFFFFCC"/>
      </patternFill>
    </fill>
    <fill>
      <patternFill patternType="solid">
        <fgColor rgb="FF0000FF"/>
        <bgColor rgb="FF0000FF"/>
      </patternFill>
    </fill>
    <fill>
      <patternFill patternType="solid">
        <fgColor rgb="FFFFFF00"/>
        <bgColor rgb="FFFFCC00"/>
      </patternFill>
    </fill>
    <fill>
      <patternFill patternType="solid">
        <fgColor rgb="FF00CCFF"/>
        <bgColor rgb="FF33CCCC"/>
      </patternFill>
    </fill>
    <fill>
      <patternFill patternType="solid">
        <fgColor rgb="FFE6B9B8"/>
        <bgColor rgb="FFC0C0C0"/>
      </patternFill>
    </fill>
    <fill>
      <patternFill patternType="solid">
        <fgColor rgb="FF99CCFF"/>
        <bgColor rgb="FFCCCCFF"/>
      </patternFill>
    </fill>
    <fill>
      <patternFill patternType="solid">
        <fgColor rgb="FFC0C0C0"/>
        <bgColor rgb="FFE6B9B8"/>
      </patternFill>
    </fill>
    <fill>
      <patternFill patternType="solid">
        <fgColor rgb="FFD9D9D9"/>
        <bgColor rgb="FFE6E0EC"/>
      </patternFill>
    </fill>
  </fills>
  <borders count="66">
    <border diagonalUp="false" diagonalDown="false">
      <left/>
      <right/>
      <top/>
      <bottom/>
      <diagonal/>
    </border>
    <border diagonalUp="false" diagonalDown="false">
      <left style="medium"/>
      <right/>
      <top style="medium"/>
      <bottom/>
      <diagonal/>
    </border>
    <border diagonalUp="false" diagonalDown="false">
      <left/>
      <right style="medium"/>
      <top style="medium"/>
      <bottom/>
      <diagonal/>
    </border>
    <border diagonalUp="false" diagonalDown="false">
      <left style="thin"/>
      <right style="thin"/>
      <top style="thin"/>
      <bottom style="thin"/>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top style="medium"/>
      <bottom style="medium"/>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style="medium"/>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style="thin"/>
      <right/>
      <top style="thin"/>
      <bottom style="medium"/>
      <diagonal/>
    </border>
    <border diagonalUp="false" diagonalDown="false">
      <left/>
      <right style="thin"/>
      <top style="thin"/>
      <bottom style="medium"/>
      <diagonal/>
    </border>
    <border diagonalUp="false" diagonalDown="false">
      <left style="thin"/>
      <right/>
      <top style="thin"/>
      <bottom/>
      <diagonal/>
    </border>
    <border diagonalUp="false" diagonalDown="false">
      <left/>
      <right style="medium"/>
      <top style="thin"/>
      <bottom/>
      <diagonal/>
    </border>
    <border diagonalUp="false" diagonalDown="false">
      <left style="medium"/>
      <right style="thin"/>
      <top/>
      <bottom style="medium"/>
      <diagonal/>
    </border>
    <border diagonalUp="false" diagonalDown="false">
      <left style="thin"/>
      <right/>
      <top/>
      <bottom style="medium"/>
      <diagonal/>
    </border>
    <border diagonalUp="false" diagonalDown="false">
      <left style="medium"/>
      <right style="thin"/>
      <top style="medium"/>
      <bottom/>
      <diagonal/>
    </border>
    <border diagonalUp="false" diagonalDown="false">
      <left style="thin"/>
      <right style="thin"/>
      <top style="medium"/>
      <bottom/>
      <diagonal/>
    </border>
    <border diagonalUp="false" diagonalDown="false">
      <left style="thin"/>
      <right style="medium"/>
      <top style="medium"/>
      <bottom/>
      <diagonal/>
    </border>
    <border diagonalUp="false" diagonalDown="false">
      <left style="medium"/>
      <right style="thin"/>
      <top style="thin"/>
      <bottom/>
      <diagonal/>
    </border>
    <border diagonalUp="false" diagonalDown="false">
      <left style="thin"/>
      <right style="thin"/>
      <top style="thin"/>
      <bottom/>
      <diagonal/>
    </border>
    <border diagonalUp="false" diagonalDown="false">
      <left style="thin"/>
      <right style="medium"/>
      <top style="thin"/>
      <bottom/>
      <diagonal/>
    </border>
    <border diagonalUp="false" diagonalDown="false">
      <left/>
      <right/>
      <top style="thin"/>
      <bottom style="thin"/>
      <diagonal/>
    </border>
    <border diagonalUp="false" diagonalDown="false">
      <left style="medium"/>
      <right style="medium"/>
      <top style="medium"/>
      <bottom style="medium"/>
      <diagonal/>
    </border>
    <border diagonalUp="false" diagonalDown="false">
      <left style="medium"/>
      <right/>
      <top/>
      <bottom/>
      <diagonal/>
    </border>
    <border diagonalUp="false" diagonalDown="false">
      <left style="medium"/>
      <right style="medium"/>
      <top/>
      <bottom/>
      <diagonal/>
    </border>
    <border diagonalUp="false" diagonalDown="false">
      <left style="medium"/>
      <right/>
      <top style="thin"/>
      <bottom style="thin"/>
      <diagonal/>
    </border>
    <border diagonalUp="false" diagonalDown="false">
      <left/>
      <right style="thin"/>
      <top style="thin"/>
      <bottom style="thin"/>
      <diagonal/>
    </border>
    <border diagonalUp="false" diagonalDown="false">
      <left style="thin"/>
      <right/>
      <top/>
      <bottom/>
      <diagonal/>
    </border>
    <border diagonalUp="false" diagonalDown="false">
      <left/>
      <right style="thin"/>
      <top/>
      <bottom/>
      <diagonal/>
    </border>
    <border diagonalUp="false" diagonalDown="false">
      <left/>
      <right/>
      <top style="thin"/>
      <bottom/>
      <diagonal/>
    </border>
    <border diagonalUp="false" diagonalDown="false">
      <left/>
      <right style="thin"/>
      <top style="thin"/>
      <bottom/>
      <diagonal/>
    </border>
    <border diagonalUp="false" diagonalDown="false">
      <left style="thin"/>
      <right style="thin"/>
      <top/>
      <bottom/>
      <diagonal/>
    </border>
    <border diagonalUp="false" diagonalDown="false">
      <left style="thin"/>
      <right style="thin"/>
      <top/>
      <bottom style="thin"/>
      <diagonal/>
    </border>
    <border diagonalUp="false" diagonalDown="false">
      <left/>
      <right/>
      <top style="medium"/>
      <bottom/>
      <diagonal/>
    </border>
    <border diagonalUp="false" diagonalDown="false">
      <left style="medium"/>
      <right/>
      <top style="medium"/>
      <bottom style="thin"/>
      <diagonal/>
    </border>
    <border diagonalUp="false" diagonalDown="false">
      <left/>
      <right/>
      <top style="medium"/>
      <bottom style="thin"/>
      <diagonal/>
    </border>
    <border diagonalUp="false" diagonalDown="false">
      <left/>
      <right style="medium"/>
      <top style="medium"/>
      <bottom style="thin"/>
      <diagonal/>
    </border>
    <border diagonalUp="false" diagonalDown="false">
      <left style="medium"/>
      <right style="medium"/>
      <top style="thin"/>
      <bottom style="thin"/>
      <diagonal/>
    </border>
    <border diagonalUp="false" diagonalDown="false">
      <left/>
      <right style="medium"/>
      <top style="thin"/>
      <bottom style="thin"/>
      <diagonal/>
    </border>
    <border diagonalUp="false" diagonalDown="false">
      <left/>
      <right style="medium"/>
      <top/>
      <bottom/>
      <diagonal/>
    </border>
    <border diagonalUp="false" diagonalDown="false">
      <left style="medium"/>
      <right/>
      <top/>
      <bottom style="thin"/>
      <diagonal/>
    </border>
    <border diagonalUp="false" diagonalDown="false">
      <left/>
      <right/>
      <top/>
      <bottom style="thin"/>
      <diagonal/>
    </border>
    <border diagonalUp="false" diagonalDown="false">
      <left/>
      <right style="medium"/>
      <top/>
      <bottom style="thin"/>
      <diagonal/>
    </border>
    <border diagonalUp="false" diagonalDown="false">
      <left style="medium"/>
      <right style="medium"/>
      <top/>
      <bottom style="thin"/>
      <diagonal/>
    </border>
    <border diagonalUp="false" diagonalDown="false">
      <left style="medium"/>
      <right/>
      <top style="thin"/>
      <bottom/>
      <diagonal/>
    </border>
    <border diagonalUp="false" diagonalDown="false">
      <left style="medium"/>
      <right/>
      <top style="thin"/>
      <bottom style="hair"/>
      <diagonal/>
    </border>
    <border diagonalUp="false" diagonalDown="false">
      <left style="thin"/>
      <right/>
      <top style="thin"/>
      <bottom style="hair"/>
      <diagonal/>
    </border>
    <border diagonalUp="false" diagonalDown="false">
      <left/>
      <right/>
      <top style="thin"/>
      <bottom style="hair"/>
      <diagonal/>
    </border>
    <border diagonalUp="false" diagonalDown="false">
      <left/>
      <right style="thin"/>
      <top style="thin"/>
      <bottom style="hair"/>
      <diagonal/>
    </border>
    <border diagonalUp="false" diagonalDown="false">
      <left style="thin"/>
      <right style="medium"/>
      <top style="thin"/>
      <bottom style="hair"/>
      <diagonal/>
    </border>
    <border diagonalUp="false" diagonalDown="false">
      <left style="medium"/>
      <right/>
      <top style="hair"/>
      <bottom style="hair"/>
      <diagonal/>
    </border>
    <border diagonalUp="false" diagonalDown="false">
      <left style="thin"/>
      <right/>
      <top style="hair"/>
      <bottom style="hair"/>
      <diagonal/>
    </border>
    <border diagonalUp="false" diagonalDown="false">
      <left/>
      <right/>
      <top style="hair"/>
      <bottom style="hair"/>
      <diagonal/>
    </border>
    <border diagonalUp="false" diagonalDown="false">
      <left/>
      <right style="thin"/>
      <top style="hair"/>
      <bottom style="hair"/>
      <diagonal/>
    </border>
    <border diagonalUp="false" diagonalDown="false">
      <left style="medium"/>
      <right/>
      <top style="hair"/>
      <bottom style="thin"/>
      <diagonal/>
    </border>
    <border diagonalUp="false" diagonalDown="false">
      <left style="thin"/>
      <right/>
      <top style="hair"/>
      <bottom style="thin"/>
      <diagonal/>
    </border>
    <border diagonalUp="false" diagonalDown="false">
      <left style="thin"/>
      <right/>
      <top style="thin"/>
      <bottom style="thin"/>
      <diagonal/>
    </border>
    <border diagonalUp="false" diagonalDown="false">
      <left style="hair"/>
      <right style="medium"/>
      <top style="thin"/>
      <bottom style="hair"/>
      <diagonal/>
    </border>
    <border diagonalUp="false" diagonalDown="false">
      <left style="hair"/>
      <right style="medium"/>
      <top style="hair"/>
      <bottom style="hair"/>
      <diagonal/>
    </border>
    <border diagonalUp="false" diagonalDown="false">
      <left style="hair"/>
      <right style="medium"/>
      <top style="hair"/>
      <bottom style="thin"/>
      <diagonal/>
    </border>
    <border diagonalUp="false" diagonalDown="false">
      <left style="medium"/>
      <right style="thin"/>
      <top style="thin"/>
      <bottom style="medium"/>
      <diagonal/>
    </border>
    <border diagonalUp="false" diagonalDown="false">
      <left style="thin"/>
      <right style="medium"/>
      <top style="thin"/>
      <bottom style="medium"/>
      <diagonal/>
    </border>
  </borders>
  <cellStyleXfs count="1556">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4" fontId="0" fillId="0" borderId="0" applyFont="true" applyBorder="true" applyAlignment="true" applyProtection="true">
      <alignment horizontal="general" vertical="bottom" textRotation="0" wrapText="false" indent="0" shrinkToFit="false"/>
      <protection locked="true" hidden="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64" fontId="0" fillId="0"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2"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9"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3"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0"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4"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1"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12"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5"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8"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3"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6"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4"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15"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xf numFmtId="164" fontId="4" fillId="7" borderId="0" applyFont="true" applyBorder="true" applyAlignment="true" applyProtection="true">
      <alignment horizontal="general" vertical="bottom" textRotation="0" wrapText="false" indent="0" shrinkToFit="false"/>
      <protection locked="true" hidden="false"/>
    </xf>
  </cellStyleXfs>
  <cellXfs count="223">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true" applyProtection="true">
      <alignment horizontal="general" vertical="bottom" textRotation="0" wrapText="false" indent="0" shrinkToFit="false"/>
      <protection locked="true" hidden="false"/>
    </xf>
    <xf numFmtId="164" fontId="6" fillId="0" borderId="0" xfId="0"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center" vertical="bottom" textRotation="0" wrapText="false" indent="0" shrinkToFit="false"/>
      <protection locked="true" hidden="false"/>
    </xf>
    <xf numFmtId="164" fontId="7" fillId="0" borderId="0" xfId="0" applyFont="true" applyBorder="false" applyAlignment="true" applyProtection="true">
      <alignment horizontal="general" vertical="bottom" textRotation="0" wrapText="false" indent="0" shrinkToFit="false"/>
      <protection locked="true" hidden="false"/>
    </xf>
    <xf numFmtId="164" fontId="7" fillId="8" borderId="0" xfId="0" applyFont="true" applyBorder="false" applyAlignment="true" applyProtection="true">
      <alignment horizontal="general" vertical="bottom" textRotation="0" wrapText="false" indent="0" shrinkToFit="false"/>
      <protection locked="true" hidden="false"/>
    </xf>
    <xf numFmtId="164" fontId="0" fillId="0" borderId="0" xfId="0" applyFont="false" applyBorder="false" applyAlignment="true" applyProtection="true">
      <alignment horizontal="center" vertical="center" textRotation="0" wrapText="false" indent="0" shrinkToFit="false"/>
      <protection locked="true" hidden="false"/>
    </xf>
    <xf numFmtId="164" fontId="0" fillId="0" borderId="0" xfId="0" applyFont="false" applyBorder="false" applyAlignment="true" applyProtection="true">
      <alignment horizontal="center" vertical="bottom" textRotation="0" wrapText="false" indent="0" shrinkToFit="false"/>
      <protection locked="true" hidden="false"/>
    </xf>
    <xf numFmtId="164" fontId="7" fillId="0" borderId="1" xfId="0" applyFont="true" applyBorder="true" applyAlignment="true" applyProtection="true">
      <alignment horizontal="center" vertical="bottom" textRotation="0" wrapText="false" indent="0" shrinkToFit="false"/>
      <protection locked="true" hidden="false"/>
    </xf>
    <xf numFmtId="164" fontId="7" fillId="0" borderId="2" xfId="0" applyFont="true" applyBorder="true" applyAlignment="true" applyProtection="true">
      <alignment horizontal="center" vertical="bottom" textRotation="0" wrapText="true" indent="0" shrinkToFit="false"/>
      <protection locked="true" hidden="false"/>
    </xf>
    <xf numFmtId="164" fontId="6" fillId="16" borderId="3" xfId="0" applyFont="true" applyBorder="true" applyAlignment="true" applyProtection="true">
      <alignment horizontal="center" vertical="bottom" textRotation="90" wrapText="true" indent="0" shrinkToFit="false"/>
      <protection locked="false" hidden="false"/>
    </xf>
    <xf numFmtId="164" fontId="7" fillId="0" borderId="4" xfId="0" applyFont="true" applyBorder="true" applyAlignment="true" applyProtection="true">
      <alignment horizontal="center" vertical="bottom" textRotation="0" wrapText="false" indent="0" shrinkToFit="false"/>
      <protection locked="true" hidden="false"/>
    </xf>
    <xf numFmtId="164" fontId="8" fillId="17" borderId="5" xfId="0" applyFont="true" applyBorder="true" applyAlignment="true" applyProtection="true">
      <alignment horizontal="center" vertical="center" textRotation="0" wrapText="false" indent="0" shrinkToFit="false"/>
      <protection locked="true" hidden="false"/>
    </xf>
    <xf numFmtId="164" fontId="9" fillId="0" borderId="6" xfId="0" applyFont="true" applyBorder="true" applyAlignment="true" applyProtection="true">
      <alignment horizontal="center" vertical="center" textRotation="0" wrapText="false" indent="0" shrinkToFit="false"/>
      <protection locked="true" hidden="false"/>
    </xf>
    <xf numFmtId="164" fontId="9" fillId="0" borderId="7" xfId="0" applyFont="true" applyBorder="true" applyAlignment="true" applyProtection="true">
      <alignment horizontal="center" vertical="center" textRotation="0" wrapText="false" indent="0" shrinkToFit="false"/>
      <protection locked="true" hidden="false"/>
    </xf>
    <xf numFmtId="164" fontId="9" fillId="0" borderId="7" xfId="0" applyFont="true" applyBorder="true" applyAlignment="true" applyProtection="true">
      <alignment horizontal="general" vertical="center" textRotation="0" wrapText="false" indent="0" shrinkToFit="false"/>
      <protection locked="true" hidden="false"/>
    </xf>
    <xf numFmtId="164" fontId="9" fillId="0" borderId="8" xfId="0" applyFont="true" applyBorder="true" applyAlignment="true" applyProtection="true">
      <alignment horizontal="center" vertical="center" textRotation="0" wrapText="false" indent="0" shrinkToFit="false"/>
      <protection locked="true" hidden="false"/>
    </xf>
    <xf numFmtId="164" fontId="9" fillId="0" borderId="9" xfId="0" applyFont="true" applyBorder="true" applyAlignment="true" applyProtection="true">
      <alignment horizontal="left" vertical="center" textRotation="0" wrapText="false" indent="0" shrinkToFit="false"/>
      <protection locked="true" hidden="false"/>
    </xf>
    <xf numFmtId="164" fontId="9" fillId="0" borderId="10" xfId="0" applyFont="true" applyBorder="tru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bottom" textRotation="0" wrapText="false" indent="0" shrinkToFit="false"/>
      <protection locked="true" hidden="false"/>
    </xf>
    <xf numFmtId="164" fontId="10" fillId="0" borderId="0" xfId="0" applyFont="true" applyBorder="false" applyAlignment="true" applyProtection="true">
      <alignment horizontal="general" vertical="bottom" textRotation="0" wrapText="false" indent="0" shrinkToFit="false"/>
      <protection locked="true" hidden="false"/>
    </xf>
    <xf numFmtId="164" fontId="9" fillId="0" borderId="11" xfId="0" applyFont="true" applyBorder="true" applyAlignment="true" applyProtection="true">
      <alignment horizontal="left" vertical="center" textRotation="0" wrapText="false" indent="0" shrinkToFit="false"/>
      <protection locked="true" hidden="false"/>
    </xf>
    <xf numFmtId="165" fontId="9" fillId="0" borderId="12" xfId="0" applyFont="true" applyBorder="true" applyAlignment="true" applyProtection="true">
      <alignment horizontal="center" vertical="center" textRotation="0" wrapText="false" indent="0" shrinkToFit="false"/>
      <protection locked="true" hidden="false"/>
    </xf>
    <xf numFmtId="166" fontId="7" fillId="0" borderId="0" xfId="0" applyFont="true" applyBorder="false" applyAlignment="true" applyProtection="true">
      <alignment horizontal="center" vertical="bottom" textRotation="0" wrapText="false" indent="0" shrinkToFit="false"/>
      <protection locked="true" hidden="false"/>
    </xf>
    <xf numFmtId="164" fontId="9" fillId="0" borderId="11" xfId="0" applyFont="true" applyBorder="true" applyAlignment="true" applyProtection="true">
      <alignment horizontal="left" vertical="center" textRotation="0" wrapText="true" indent="0" shrinkToFit="false"/>
      <protection locked="true" hidden="false"/>
    </xf>
    <xf numFmtId="164" fontId="9" fillId="0" borderId="12" xfId="0" applyFont="true" applyBorder="true" applyAlignment="true" applyProtection="true">
      <alignment horizontal="left" vertical="center" textRotation="0" wrapText="false" indent="0" shrinkToFit="false"/>
      <protection locked="true" hidden="false"/>
    </xf>
    <xf numFmtId="164" fontId="11" fillId="0" borderId="11" xfId="0" applyFont="true" applyBorder="true" applyAlignment="true" applyProtection="true">
      <alignment horizontal="left" vertical="center" textRotation="0" wrapText="false" indent="0" shrinkToFit="false"/>
      <protection locked="true" hidden="false"/>
    </xf>
    <xf numFmtId="164" fontId="9" fillId="0" borderId="13" xfId="0" applyFont="true" applyBorder="true" applyAlignment="true" applyProtection="true">
      <alignment horizontal="general" vertical="center" textRotation="0" wrapText="false" indent="0" shrinkToFit="false"/>
      <protection locked="true" hidden="false"/>
    </xf>
    <xf numFmtId="164" fontId="9" fillId="0" borderId="14" xfId="0" applyFont="true" applyBorder="true" applyAlignment="true" applyProtection="true">
      <alignment horizontal="center" vertical="center" textRotation="0" wrapText="false" indent="0" shrinkToFit="false"/>
      <protection locked="true" hidden="false"/>
    </xf>
    <xf numFmtId="164" fontId="9" fillId="0" borderId="15" xfId="0" applyFont="true" applyBorder="true" applyAlignment="true" applyProtection="true">
      <alignment horizontal="center" vertical="center" textRotation="0" wrapText="false" indent="0" shrinkToFit="false"/>
      <protection locked="true" hidden="false"/>
    </xf>
    <xf numFmtId="164" fontId="9" fillId="0" borderId="16" xfId="0" applyFont="true" applyBorder="true" applyAlignment="true" applyProtection="true">
      <alignment horizontal="center" vertical="center" textRotation="0" wrapText="false" indent="0" shrinkToFit="false"/>
      <protection locked="true" hidden="false"/>
    </xf>
    <xf numFmtId="164" fontId="0" fillId="0" borderId="3" xfId="0" applyFont="false" applyBorder="true" applyAlignment="true" applyProtection="true">
      <alignment horizontal="center" vertical="center" textRotation="0" wrapText="false" indent="0" shrinkToFit="false"/>
      <protection locked="true" hidden="false"/>
    </xf>
    <xf numFmtId="164" fontId="9" fillId="0" borderId="17" xfId="0" applyFont="true" applyBorder="true" applyAlignment="true" applyProtection="true">
      <alignment horizontal="left" vertical="center" textRotation="0" wrapText="true" indent="0" shrinkToFit="false"/>
      <protection locked="true" hidden="false"/>
    </xf>
    <xf numFmtId="164" fontId="9" fillId="0" borderId="18" xfId="0" applyFont="true" applyBorder="true" applyAlignment="true" applyProtection="true">
      <alignment horizontal="center" vertical="center" textRotation="0" wrapText="false" indent="0" shrinkToFit="false"/>
      <protection locked="true" hidden="false"/>
    </xf>
    <xf numFmtId="167" fontId="9" fillId="18" borderId="12" xfId="0" applyFont="true" applyBorder="true" applyAlignment="true" applyProtection="true">
      <alignment horizontal="center" vertical="center" textRotation="0" wrapText="false" indent="0" shrinkToFit="false"/>
      <protection locked="true" hidden="false"/>
    </xf>
    <xf numFmtId="168" fontId="7" fillId="0" borderId="0" xfId="0" applyFont="true" applyBorder="false" applyAlignment="true" applyProtection="true">
      <alignment horizontal="general" vertical="bottom" textRotation="0" wrapText="false" indent="0" shrinkToFit="false"/>
      <protection locked="true" hidden="false"/>
    </xf>
    <xf numFmtId="164" fontId="9" fillId="0" borderId="4" xfId="0" applyFont="true" applyBorder="true" applyAlignment="true" applyProtection="true">
      <alignment horizontal="center" vertical="center" textRotation="0" wrapText="true" indent="0" shrinkToFit="false"/>
      <protection locked="true" hidden="false"/>
    </xf>
    <xf numFmtId="164" fontId="9" fillId="0" borderId="19" xfId="0" applyFont="true" applyBorder="true" applyAlignment="true" applyProtection="true">
      <alignment horizontal="center" vertical="center" textRotation="0" wrapText="false" indent="0" shrinkToFit="false"/>
      <protection locked="true" hidden="false"/>
    </xf>
    <xf numFmtId="164" fontId="9" fillId="0" borderId="20" xfId="0" applyFont="true" applyBorder="true" applyAlignment="true" applyProtection="true">
      <alignment horizontal="center" vertical="center" textRotation="0" wrapText="false" indent="0" shrinkToFit="false"/>
      <protection locked="true" hidden="false"/>
    </xf>
    <xf numFmtId="164" fontId="9" fillId="0" borderId="20" xfId="0" applyFont="true" applyBorder="true" applyAlignment="true" applyProtection="true">
      <alignment horizontal="general" vertical="center" textRotation="0" wrapText="false" indent="0" shrinkToFit="false"/>
      <protection locked="true" hidden="false"/>
    </xf>
    <xf numFmtId="164" fontId="9" fillId="0" borderId="20" xfId="0" applyFont="true" applyBorder="true" applyAlignment="true" applyProtection="true">
      <alignment horizontal="center" vertical="center" textRotation="0" wrapText="true" indent="0" shrinkToFit="false"/>
      <protection locked="true" hidden="false"/>
    </xf>
    <xf numFmtId="164" fontId="9" fillId="0" borderId="21" xfId="0" applyFont="true" applyBorder="true" applyAlignment="true" applyProtection="true">
      <alignment horizontal="center" vertical="center" textRotation="0" wrapText="true" indent="0" shrinkToFit="false"/>
      <protection locked="true" hidden="false"/>
    </xf>
    <xf numFmtId="164" fontId="9" fillId="0" borderId="3" xfId="0" applyFont="true" applyBorder="true" applyAlignment="true" applyProtection="true">
      <alignment horizontal="center" vertical="bottom" textRotation="0" wrapText="true" indent="0" shrinkToFit="false"/>
      <protection locked="true" hidden="false"/>
    </xf>
    <xf numFmtId="164" fontId="9" fillId="0" borderId="3" xfId="0" applyFont="true" applyBorder="true" applyAlignment="true" applyProtection="true">
      <alignment horizontal="center" vertical="bottom" textRotation="0" wrapText="false" indent="0" shrinkToFit="false"/>
      <protection locked="true" hidden="false"/>
    </xf>
    <xf numFmtId="164" fontId="12" fillId="19" borderId="11" xfId="0" applyFont="true" applyBorder="true" applyAlignment="true" applyProtection="true">
      <alignment horizontal="center" vertical="center" textRotation="0" wrapText="true" indent="0" shrinkToFit="false"/>
      <protection locked="true" hidden="false"/>
    </xf>
    <xf numFmtId="164" fontId="12" fillId="19" borderId="3" xfId="0" applyFont="true" applyBorder="true" applyAlignment="true" applyProtection="true">
      <alignment horizontal="center" vertical="center" textRotation="0" wrapText="true" indent="0" shrinkToFit="false"/>
      <protection locked="true" hidden="false"/>
    </xf>
    <xf numFmtId="164" fontId="12" fillId="19" borderId="3" xfId="0" applyFont="true" applyBorder="true" applyAlignment="true" applyProtection="true">
      <alignment horizontal="left" vertical="center" textRotation="0" wrapText="true" indent="0" shrinkToFit="false"/>
      <protection locked="true" hidden="false"/>
    </xf>
    <xf numFmtId="164" fontId="13" fillId="19" borderId="3" xfId="0" applyFont="true" applyBorder="true" applyAlignment="true" applyProtection="true">
      <alignment horizontal="left" vertical="center" textRotation="0" wrapText="true" indent="0" shrinkToFit="false"/>
      <protection locked="true" hidden="false"/>
    </xf>
    <xf numFmtId="169" fontId="12" fillId="19" borderId="3" xfId="0" applyFont="true" applyBorder="true" applyAlignment="true" applyProtection="true">
      <alignment horizontal="general" vertical="center" textRotation="0" wrapText="false" indent="0" shrinkToFit="false"/>
      <protection locked="true" hidden="false"/>
    </xf>
    <xf numFmtId="170" fontId="13" fillId="19" borderId="3" xfId="0" applyFont="true" applyBorder="true" applyAlignment="true" applyProtection="true">
      <alignment horizontal="center" vertical="center" textRotation="0" wrapText="true" indent="0" shrinkToFit="false"/>
      <protection locked="true" hidden="false"/>
    </xf>
    <xf numFmtId="164" fontId="13" fillId="19" borderId="3" xfId="0" applyFont="true" applyBorder="true" applyAlignment="true" applyProtection="true">
      <alignment horizontal="center" vertical="center" textRotation="0" wrapText="true" indent="0" shrinkToFit="false"/>
      <protection locked="true" hidden="false"/>
    </xf>
    <xf numFmtId="170" fontId="12" fillId="19" borderId="12" xfId="0" applyFont="true" applyBorder="true" applyAlignment="true" applyProtection="true">
      <alignment horizontal="center" vertical="center" textRotation="0" wrapText="true" indent="0" shrinkToFit="false"/>
      <protection locked="true" hidden="false"/>
    </xf>
    <xf numFmtId="164" fontId="7" fillId="0" borderId="3" xfId="0" applyFont="true" applyBorder="true" applyAlignment="true" applyProtection="true">
      <alignment horizontal="center" vertical="bottom" textRotation="0" wrapText="false" indent="0" shrinkToFit="false"/>
      <protection locked="true" hidden="false"/>
    </xf>
    <xf numFmtId="164" fontId="14" fillId="6" borderId="22" xfId="0" applyFont="true" applyBorder="true" applyAlignment="true" applyProtection="true">
      <alignment horizontal="center" vertical="center" textRotation="0" wrapText="false" indent="0" shrinkToFit="false"/>
      <protection locked="true" hidden="false"/>
    </xf>
    <xf numFmtId="164" fontId="14" fillId="6" borderId="23" xfId="0" applyFont="true" applyBorder="true" applyAlignment="true" applyProtection="true">
      <alignment horizontal="center" vertical="center" textRotation="0" wrapText="false" indent="0" shrinkToFit="false"/>
      <protection locked="true" hidden="false"/>
    </xf>
    <xf numFmtId="164" fontId="14" fillId="6" borderId="23" xfId="0" applyFont="true" applyBorder="true" applyAlignment="true" applyProtection="true">
      <alignment horizontal="left" vertical="center" textRotation="0" wrapText="true" indent="0" shrinkToFit="false"/>
      <protection locked="true" hidden="false"/>
    </xf>
    <xf numFmtId="169" fontId="13" fillId="6" borderId="23" xfId="15" applyFont="true" applyBorder="true" applyAlignment="true" applyProtection="true">
      <alignment horizontal="general" vertical="center" textRotation="0" wrapText="true" indent="0" shrinkToFit="false"/>
      <protection locked="true" hidden="false"/>
    </xf>
    <xf numFmtId="170" fontId="13" fillId="6" borderId="23" xfId="0" applyFont="true" applyBorder="true" applyAlignment="true" applyProtection="true">
      <alignment horizontal="center" vertical="center" textRotation="0" wrapText="true" indent="0" shrinkToFit="false"/>
      <protection locked="true" hidden="false"/>
    </xf>
    <xf numFmtId="170" fontId="13" fillId="6" borderId="24" xfId="0" applyFont="true" applyBorder="true" applyAlignment="true" applyProtection="true">
      <alignment horizontal="center" vertical="center" textRotation="0" wrapText="true" indent="0" shrinkToFit="false"/>
      <protection locked="true" hidden="false"/>
    </xf>
    <xf numFmtId="170" fontId="7" fillId="0" borderId="0" xfId="0" applyFont="true" applyBorder="false" applyAlignment="true" applyProtection="true">
      <alignment horizontal="general" vertical="center" textRotation="0" wrapText="false" indent="0" shrinkToFit="false"/>
      <protection locked="true" hidden="false"/>
    </xf>
    <xf numFmtId="167" fontId="7" fillId="8" borderId="0" xfId="0" applyFont="true" applyBorder="false" applyAlignment="true" applyProtection="true">
      <alignment horizontal="general" vertical="bottom" textRotation="0" wrapText="false" indent="0" shrinkToFit="false"/>
      <protection locked="true" hidden="false"/>
    </xf>
    <xf numFmtId="164" fontId="13" fillId="0" borderId="11" xfId="0" applyFont="true" applyBorder="true" applyAlignment="true" applyProtection="true">
      <alignment horizontal="center" vertical="center" textRotation="0" wrapText="true" indent="0" shrinkToFit="false"/>
      <protection locked="true" hidden="false"/>
    </xf>
    <xf numFmtId="171" fontId="13" fillId="0" borderId="3" xfId="0" applyFont="true" applyBorder="true" applyAlignment="true" applyProtection="true">
      <alignment horizontal="center" vertical="center" textRotation="0" wrapText="true" indent="0" shrinkToFit="false"/>
      <protection locked="false" hidden="false"/>
    </xf>
    <xf numFmtId="164" fontId="13" fillId="0" borderId="3" xfId="0" applyFont="true" applyBorder="true" applyAlignment="true" applyProtection="true">
      <alignment horizontal="general" vertical="center" textRotation="0" wrapText="true" indent="0" shrinkToFit="false"/>
      <protection locked="true" hidden="false"/>
    </xf>
    <xf numFmtId="164" fontId="13" fillId="0" borderId="3" xfId="0" applyFont="true" applyBorder="true" applyAlignment="true" applyProtection="true">
      <alignment horizontal="center" vertical="center" textRotation="0" wrapText="false" indent="0" shrinkToFit="false"/>
      <protection locked="true" hidden="false"/>
    </xf>
    <xf numFmtId="172" fontId="15" fillId="0" borderId="25" xfId="0" applyFont="true" applyBorder="true" applyAlignment="true" applyProtection="true">
      <alignment horizontal="general" vertical="center" textRotation="0" wrapText="true" indent="0" shrinkToFit="false"/>
      <protection locked="true" hidden="false"/>
    </xf>
    <xf numFmtId="170" fontId="13" fillId="0" borderId="3" xfId="0" applyFont="true" applyBorder="true" applyAlignment="true" applyProtection="true">
      <alignment horizontal="center" vertical="center" textRotation="0" wrapText="true" indent="0" shrinkToFit="false"/>
      <protection locked="true" hidden="false"/>
    </xf>
    <xf numFmtId="170" fontId="13" fillId="0" borderId="3" xfId="0" applyFont="true" applyBorder="true" applyAlignment="true" applyProtection="true">
      <alignment horizontal="right" vertical="center" textRotation="0" wrapText="true" indent="0" shrinkToFit="false"/>
      <protection locked="true" hidden="false"/>
    </xf>
    <xf numFmtId="170" fontId="13" fillId="0" borderId="12" xfId="0" applyFont="true" applyBorder="true" applyAlignment="true" applyProtection="true">
      <alignment horizontal="right" vertical="center" textRotation="0" wrapText="true" indent="0" shrinkToFit="false"/>
      <protection locked="true" hidden="false"/>
    </xf>
    <xf numFmtId="167" fontId="7" fillId="0" borderId="0" xfId="19" applyFont="true" applyBorder="true" applyAlignment="true" applyProtection="true">
      <alignment horizontal="general" vertical="bottom" textRotation="0" wrapText="false" indent="0" shrinkToFit="false"/>
      <protection locked="false" hidden="false"/>
    </xf>
    <xf numFmtId="170" fontId="7" fillId="8" borderId="0" xfId="0" applyFont="true" applyBorder="false" applyAlignment="true" applyProtection="true">
      <alignment horizontal="general" vertical="bottom" textRotation="0" wrapText="false" indent="0" shrinkToFit="false"/>
      <protection locked="true" hidden="false"/>
    </xf>
    <xf numFmtId="164" fontId="10" fillId="0" borderId="3" xfId="0" applyFont="true" applyBorder="true" applyAlignment="true" applyProtection="true">
      <alignment horizontal="center" vertical="bottom" textRotation="0" wrapText="true" indent="0" shrinkToFit="false"/>
      <protection locked="true" hidden="false"/>
    </xf>
    <xf numFmtId="170" fontId="16" fillId="20" borderId="3" xfId="0" applyFont="true" applyBorder="true" applyAlignment="true" applyProtection="true">
      <alignment horizontal="center" vertical="bottom" textRotation="0" wrapText="false" indent="0" shrinkToFit="false"/>
      <protection locked="true" hidden="false"/>
    </xf>
    <xf numFmtId="173" fontId="17" fillId="0" borderId="3" xfId="0" applyFont="true" applyBorder="true" applyAlignment="true" applyProtection="true">
      <alignment horizontal="center" vertical="bottom" textRotation="0" wrapText="true" indent="0" shrinkToFit="false"/>
      <protection locked="true" hidden="false"/>
    </xf>
    <xf numFmtId="164" fontId="0" fillId="0" borderId="3" xfId="0" applyFont="false" applyBorder="true" applyAlignment="true" applyProtection="true">
      <alignment horizontal="center" vertical="bottom" textRotation="0" wrapText="false" indent="0" shrinkToFit="false"/>
      <protection locked="true" hidden="false"/>
    </xf>
    <xf numFmtId="164" fontId="13" fillId="0" borderId="3" xfId="0" applyFont="true" applyBorder="true" applyAlignment="true" applyProtection="true">
      <alignment horizontal="center" vertical="center" textRotation="0" wrapText="true" indent="0" shrinkToFit="false"/>
      <protection locked="false" hidden="false"/>
    </xf>
    <xf numFmtId="173" fontId="16" fillId="20" borderId="3" xfId="0" applyFont="true" applyBorder="true" applyAlignment="true" applyProtection="true">
      <alignment horizontal="center" vertical="bottom" textRotation="0" wrapText="false" indent="0" shrinkToFit="false"/>
      <protection locked="true" hidden="false"/>
    </xf>
    <xf numFmtId="167" fontId="7" fillId="0" borderId="0" xfId="0" applyFont="true" applyBorder="false" applyAlignment="true" applyProtection="true">
      <alignment horizontal="general" vertical="center" textRotation="0" wrapText="false" indent="0" shrinkToFit="false"/>
      <protection locked="false" hidden="false"/>
    </xf>
    <xf numFmtId="164" fontId="15" fillId="0" borderId="25" xfId="0" applyFont="true" applyBorder="true" applyAlignment="true" applyProtection="true">
      <alignment horizontal="center" vertical="center" textRotation="0" wrapText="true" indent="0" shrinkToFit="false"/>
      <protection locked="true" hidden="false"/>
    </xf>
    <xf numFmtId="172" fontId="15" fillId="0" borderId="3" xfId="0" applyFont="true" applyBorder="true" applyAlignment="true" applyProtection="true">
      <alignment horizontal="general" vertical="center" textRotation="0" wrapText="true" indent="0" shrinkToFit="false"/>
      <protection locked="true" hidden="false"/>
    </xf>
    <xf numFmtId="164" fontId="18" fillId="0" borderId="26" xfId="0" applyFont="true" applyBorder="true" applyAlignment="true" applyProtection="true">
      <alignment horizontal="right" vertical="center" textRotation="0" wrapText="true" indent="0" shrinkToFit="false"/>
      <protection locked="true" hidden="false"/>
    </xf>
    <xf numFmtId="170" fontId="18" fillId="0" borderId="26" xfId="0" applyFont="true" applyBorder="true" applyAlignment="true" applyProtection="true">
      <alignment horizontal="center" vertical="center" textRotation="0" wrapText="true" indent="0" shrinkToFit="false"/>
      <protection locked="true" hidden="false"/>
    </xf>
    <xf numFmtId="164" fontId="7" fillId="0" borderId="27" xfId="0" applyFont="true" applyBorder="true" applyAlignment="true" applyProtection="true">
      <alignment horizontal="general" vertical="center" textRotation="0" wrapText="false" indent="0" shrinkToFit="false"/>
      <protection locked="true" hidden="false"/>
    </xf>
    <xf numFmtId="164" fontId="7" fillId="0" borderId="0" xfId="0" applyFont="true" applyBorder="true" applyAlignment="true" applyProtection="true">
      <alignment horizontal="center" vertical="center" textRotation="0" wrapText="false" indent="0" shrinkToFit="false"/>
      <protection locked="true" hidden="false"/>
    </xf>
    <xf numFmtId="164" fontId="7" fillId="0" borderId="0" xfId="0" applyFont="true" applyBorder="true" applyAlignment="true" applyProtection="true">
      <alignment horizontal="general" vertical="center" textRotation="0" wrapText="false" indent="0" shrinkToFit="false"/>
      <protection locked="true" hidden="false"/>
    </xf>
    <xf numFmtId="167" fontId="18" fillId="0" borderId="26" xfId="19" applyFont="true" applyBorder="true" applyAlignment="true" applyProtection="true">
      <alignment horizontal="center" vertical="center" textRotation="0" wrapText="true" indent="0" shrinkToFit="false"/>
      <protection locked="true" hidden="false"/>
    </xf>
    <xf numFmtId="167" fontId="18" fillId="0" borderId="0" xfId="19" applyFont="true" applyBorder="true" applyAlignment="true" applyProtection="true">
      <alignment horizontal="center" vertical="center" textRotation="0" wrapText="true" indent="0" shrinkToFit="false"/>
      <protection locked="true" hidden="false"/>
    </xf>
    <xf numFmtId="170" fontId="18" fillId="0" borderId="0" xfId="0" applyFont="true" applyBorder="true" applyAlignment="true" applyProtection="true">
      <alignment horizontal="center" vertical="center" textRotation="0" wrapText="true" indent="0" shrinkToFit="false"/>
      <protection locked="true" hidden="false"/>
    </xf>
    <xf numFmtId="170" fontId="7" fillId="0" borderId="0" xfId="0" applyFont="true" applyBorder="false" applyAlignment="true" applyProtection="true">
      <alignment horizontal="general" vertical="bottom" textRotation="0" wrapText="false" indent="0" shrinkToFit="false"/>
      <protection locked="true" hidden="false"/>
    </xf>
    <xf numFmtId="164" fontId="7" fillId="0" borderId="28" xfId="0" applyFont="true" applyBorder="true" applyAlignment="true" applyProtection="true">
      <alignment horizontal="center" vertical="center" textRotation="0" wrapText="false" indent="0" shrinkToFit="false"/>
      <protection locked="true" hidden="false"/>
    </xf>
    <xf numFmtId="164" fontId="7" fillId="0" borderId="28" xfId="0" applyFont="true" applyBorder="true" applyAlignment="true" applyProtection="true">
      <alignment horizontal="left" vertical="bottom" textRotation="0" wrapText="true" indent="0" shrinkToFit="false"/>
      <protection locked="true" hidden="false"/>
    </xf>
    <xf numFmtId="170" fontId="6" fillId="0" borderId="0" xfId="0" applyFont="true" applyBorder="false" applyAlignment="true" applyProtection="true">
      <alignment horizontal="center" vertical="bottom" textRotation="0" wrapText="false" indent="0" shrinkToFit="false"/>
      <protection locked="true" hidden="false"/>
    </xf>
    <xf numFmtId="164" fontId="9" fillId="0" borderId="29" xfId="0" applyFont="true" applyBorder="true" applyAlignment="true" applyProtection="true">
      <alignment horizontal="general" vertical="center" textRotation="0" wrapText="true" indent="0" shrinkToFit="false"/>
      <protection locked="true" hidden="false"/>
    </xf>
    <xf numFmtId="173" fontId="9" fillId="0" borderId="25" xfId="0" applyFont="true" applyBorder="true" applyAlignment="true" applyProtection="true">
      <alignment horizontal="general" vertical="center" textRotation="0" wrapText="true" indent="0" shrinkToFit="false"/>
      <protection locked="true" hidden="false"/>
    </xf>
    <xf numFmtId="164" fontId="9" fillId="0" borderId="30" xfId="0" applyFont="true" applyBorder="true" applyAlignment="true" applyProtection="true">
      <alignment horizontal="general" vertical="center" textRotation="0" wrapText="true" indent="0" shrinkToFit="false"/>
      <protection locked="true" hidden="false"/>
    </xf>
    <xf numFmtId="164" fontId="7" fillId="0" borderId="0" xfId="0" applyFont="true" applyBorder="false" applyAlignment="true" applyProtection="true">
      <alignment horizontal="general" vertical="center" textRotation="0" wrapText="false" indent="0" shrinkToFit="false"/>
      <protection locked="true" hidden="false"/>
    </xf>
    <xf numFmtId="173" fontId="9" fillId="0" borderId="25" xfId="0" applyFont="true" applyBorder="true" applyAlignment="true" applyProtection="true">
      <alignment horizontal="left" vertical="center" textRotation="0" wrapText="tru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22" fillId="17" borderId="23" xfId="0" applyFont="true" applyBorder="true" applyAlignment="true" applyProtection="true">
      <alignment horizontal="center" vertical="center" textRotation="0" wrapText="false" indent="0" shrinkToFit="false"/>
      <protection locked="true" hidden="false"/>
    </xf>
    <xf numFmtId="173" fontId="11" fillId="8" borderId="31" xfId="0" applyFont="true" applyBorder="true" applyAlignment="true" applyProtection="true">
      <alignment horizontal="general" vertical="center" textRotation="0" wrapText="false" indent="0" shrinkToFit="false"/>
      <protection locked="true" hidden="false"/>
    </xf>
    <xf numFmtId="164" fontId="11" fillId="8" borderId="0" xfId="0" applyFont="true" applyBorder="true" applyAlignment="true" applyProtection="true">
      <alignment horizontal="general" vertical="center" textRotation="0" wrapText="false" indent="0" shrinkToFit="false"/>
      <protection locked="true" hidden="false"/>
    </xf>
    <xf numFmtId="164" fontId="4" fillId="8" borderId="0" xfId="0" applyFont="true" applyBorder="true" applyAlignment="true" applyProtection="true">
      <alignment horizontal="general" vertical="bottom" textRotation="0" wrapText="false" indent="0" shrinkToFit="false"/>
      <protection locked="true" hidden="false"/>
    </xf>
    <xf numFmtId="164" fontId="4" fillId="8" borderId="32" xfId="0" applyFont="true" applyBorder="true" applyAlignment="true" applyProtection="true">
      <alignment horizontal="general" vertical="bottom" textRotation="0" wrapText="false" indent="0" shrinkToFit="false"/>
      <protection locked="true" hidden="false"/>
    </xf>
    <xf numFmtId="164" fontId="4" fillId="0" borderId="0" xfId="0" applyFont="true" applyBorder="true" applyAlignment="true" applyProtection="true">
      <alignment horizontal="general" vertical="bottom" textRotation="0" wrapText="false" indent="0" shrinkToFit="false"/>
      <protection locked="true" hidden="false"/>
    </xf>
    <xf numFmtId="164" fontId="11" fillId="21" borderId="3" xfId="0" applyFont="true" applyBorder="true" applyAlignment="true" applyProtection="true">
      <alignment horizontal="center" vertical="center" textRotation="0" wrapText="false" indent="0" shrinkToFit="false"/>
      <protection locked="true" hidden="false"/>
    </xf>
    <xf numFmtId="170" fontId="11" fillId="21" borderId="3" xfId="0" applyFont="true" applyBorder="true" applyAlignment="true" applyProtection="true">
      <alignment horizontal="center" vertical="center" textRotation="0" wrapText="true" indent="0" shrinkToFit="false"/>
      <protection locked="true" hidden="false"/>
    </xf>
    <xf numFmtId="164" fontId="11" fillId="21" borderId="3" xfId="0" applyFont="true" applyBorder="true" applyAlignment="true" applyProtection="true">
      <alignment horizontal="center" vertical="center" textRotation="0" wrapText="true" indent="0" shrinkToFit="false"/>
      <protection locked="true" hidden="false"/>
    </xf>
    <xf numFmtId="164" fontId="11" fillId="21" borderId="30" xfId="0" applyFont="true" applyBorder="true" applyAlignment="true" applyProtection="true">
      <alignment horizontal="center" vertical="center" textRotation="0" wrapText="false" indent="0" shrinkToFit="false"/>
      <protection locked="true" hidden="false"/>
    </xf>
    <xf numFmtId="173" fontId="6" fillId="8" borderId="3" xfId="0" applyFont="true" applyBorder="true" applyAlignment="true" applyProtection="true">
      <alignment horizontal="center" vertical="center" textRotation="0" wrapText="true" indent="0" shrinkToFit="false"/>
      <protection locked="true" hidden="false"/>
    </xf>
    <xf numFmtId="173" fontId="6" fillId="8" borderId="3" xfId="0" applyFont="true" applyBorder="true" applyAlignment="true" applyProtection="true">
      <alignment horizontal="general" vertical="center" textRotation="0" wrapText="true" indent="0" shrinkToFit="false"/>
      <protection locked="true" hidden="false"/>
    </xf>
    <xf numFmtId="167" fontId="23" fillId="8" borderId="3" xfId="0" applyFont="true" applyBorder="true" applyAlignment="true" applyProtection="true">
      <alignment horizontal="right" vertical="top" textRotation="0" wrapText="true" indent="0" shrinkToFit="false"/>
      <protection locked="true" hidden="false"/>
    </xf>
    <xf numFmtId="167" fontId="24" fillId="8" borderId="3" xfId="0" applyFont="true" applyBorder="true" applyAlignment="true" applyProtection="true">
      <alignment horizontal="general" vertical="top" textRotation="0" wrapText="true" indent="0" shrinkToFit="false"/>
      <protection locked="true" hidden="false"/>
    </xf>
    <xf numFmtId="167" fontId="24" fillId="0" borderId="3" xfId="0" applyFont="true" applyBorder="true" applyAlignment="true" applyProtection="true">
      <alignment horizontal="general" vertical="top" textRotation="0" wrapText="true" indent="0" shrinkToFit="false"/>
      <protection locked="true" hidden="false"/>
    </xf>
    <xf numFmtId="167" fontId="24" fillId="0" borderId="30" xfId="0" applyFont="true" applyBorder="true" applyAlignment="true" applyProtection="true">
      <alignment horizontal="general" vertical="top" textRotation="0" wrapText="true" indent="0" shrinkToFit="false"/>
      <protection locked="true" hidden="false"/>
    </xf>
    <xf numFmtId="170" fontId="23" fillId="8" borderId="3" xfId="0" applyFont="true" applyBorder="true" applyAlignment="true" applyProtection="true">
      <alignment horizontal="right" vertical="top" textRotation="0" wrapText="true" indent="0" shrinkToFit="false"/>
      <protection locked="true" hidden="false"/>
    </xf>
    <xf numFmtId="170" fontId="25" fillId="8" borderId="3" xfId="0" applyFont="true" applyBorder="true" applyAlignment="true" applyProtection="true">
      <alignment horizontal="general" vertical="top" textRotation="0" wrapText="true" indent="0" shrinkToFit="false"/>
      <protection locked="true" hidden="false"/>
    </xf>
    <xf numFmtId="170" fontId="23" fillId="8" borderId="3" xfId="0" applyFont="true" applyBorder="true" applyAlignment="true" applyProtection="true">
      <alignment horizontal="general" vertical="top" textRotation="0" wrapText="true" indent="0" shrinkToFit="false"/>
      <protection locked="true" hidden="false"/>
    </xf>
    <xf numFmtId="170" fontId="23" fillId="8" borderId="30" xfId="0" applyFont="true" applyBorder="true" applyAlignment="true" applyProtection="true">
      <alignment horizontal="general" vertical="top" textRotation="0" wrapText="true" indent="0" shrinkToFit="false"/>
      <protection locked="true" hidden="false"/>
    </xf>
    <xf numFmtId="170" fontId="0" fillId="0" borderId="0" xfId="0" applyFont="false" applyBorder="false" applyAlignment="true" applyProtection="true">
      <alignment horizontal="general" vertical="bottom" textRotation="0" wrapText="false" indent="0" shrinkToFit="false"/>
      <protection locked="true" hidden="false"/>
    </xf>
    <xf numFmtId="170" fontId="25" fillId="0" borderId="3" xfId="0" applyFont="true" applyBorder="true" applyAlignment="true" applyProtection="true">
      <alignment horizontal="general" vertical="center" textRotation="0" wrapText="true" indent="0" shrinkToFit="false"/>
      <protection locked="true" hidden="false"/>
    </xf>
    <xf numFmtId="164" fontId="11" fillId="8" borderId="3" xfId="0" applyFont="true" applyBorder="true" applyAlignment="true" applyProtection="true">
      <alignment horizontal="center" vertical="center" textRotation="0" wrapText="true" indent="0" shrinkToFit="false"/>
      <protection locked="true" hidden="false"/>
    </xf>
    <xf numFmtId="167" fontId="26" fillId="8" borderId="3" xfId="0" applyFont="true" applyBorder="true" applyAlignment="true" applyProtection="true">
      <alignment horizontal="center" vertical="top" textRotation="0" wrapText="true" indent="0" shrinkToFit="false"/>
      <protection locked="true" hidden="false"/>
    </xf>
    <xf numFmtId="167" fontId="26" fillId="8" borderId="3" xfId="19" applyFont="true" applyBorder="true" applyAlignment="true" applyProtection="true">
      <alignment horizontal="general" vertical="top" textRotation="0" wrapText="true" indent="0" shrinkToFit="false"/>
      <protection locked="true" hidden="false"/>
    </xf>
    <xf numFmtId="170" fontId="26" fillId="8" borderId="3" xfId="0" applyFont="true" applyBorder="true" applyAlignment="true" applyProtection="true">
      <alignment horizontal="center" vertical="top" textRotation="0" wrapText="true" indent="0" shrinkToFit="false"/>
      <protection locked="true" hidden="false"/>
    </xf>
    <xf numFmtId="170" fontId="24" fillId="8" borderId="3" xfId="0" applyFont="true" applyBorder="true" applyAlignment="true" applyProtection="true">
      <alignment horizontal="general" vertical="top" textRotation="0" wrapText="true" indent="0" shrinkToFit="false"/>
      <protection locked="true" hidden="false"/>
    </xf>
    <xf numFmtId="164" fontId="4" fillId="8" borderId="15" xfId="0" applyFont="true" applyBorder="true" applyAlignment="true" applyProtection="true">
      <alignment horizontal="general" vertical="bottom" textRotation="0" wrapText="false" indent="0" shrinkToFit="false"/>
      <protection locked="true" hidden="false"/>
    </xf>
    <xf numFmtId="164" fontId="4" fillId="8" borderId="33" xfId="0" applyFont="true" applyBorder="true" applyAlignment="true" applyProtection="true">
      <alignment horizontal="general" vertical="bottom" textRotation="0" wrapText="false" indent="0" shrinkToFit="false"/>
      <protection locked="true" hidden="false"/>
    </xf>
    <xf numFmtId="164" fontId="4" fillId="8" borderId="34" xfId="0" applyFont="true" applyBorder="true" applyAlignment="true" applyProtection="true">
      <alignment horizontal="general" vertical="bottom" textRotation="0" wrapText="false" indent="0" shrinkToFit="false"/>
      <protection locked="true" hidden="false"/>
    </xf>
    <xf numFmtId="164" fontId="7" fillId="8" borderId="31" xfId="0" applyFont="true" applyBorder="true" applyAlignment="true" applyProtection="true">
      <alignment horizontal="general" vertical="center" textRotation="0" wrapText="false" indent="0" shrinkToFit="false"/>
      <protection locked="true" hidden="false"/>
    </xf>
    <xf numFmtId="164" fontId="7" fillId="8" borderId="0" xfId="0" applyFont="true" applyBorder="true" applyAlignment="true" applyProtection="true">
      <alignment horizontal="general" vertical="center" textRotation="0" wrapText="false" indent="0" shrinkToFit="false"/>
      <protection locked="true" hidden="false"/>
    </xf>
    <xf numFmtId="164" fontId="7" fillId="8" borderId="32" xfId="0" applyFont="true" applyBorder="true" applyAlignment="true" applyProtection="true">
      <alignment horizontal="general" vertical="center" textRotation="0" wrapText="false" indent="0" shrinkToFit="false"/>
      <protection locked="true" hidden="false"/>
    </xf>
    <xf numFmtId="164" fontId="9" fillId="8" borderId="31" xfId="0" applyFont="true" applyBorder="true" applyAlignment="true" applyProtection="true">
      <alignment horizontal="general" vertical="center" textRotation="0" wrapText="false" indent="0" shrinkToFit="false"/>
      <protection locked="true" hidden="false"/>
    </xf>
    <xf numFmtId="164" fontId="9" fillId="8" borderId="0" xfId="0" applyFont="true" applyBorder="true" applyAlignment="true" applyProtection="true">
      <alignment horizontal="general" vertical="center" textRotation="0" wrapText="false" indent="0" shrinkToFit="false"/>
      <protection locked="true" hidden="false"/>
    </xf>
    <xf numFmtId="164" fontId="9" fillId="8" borderId="32" xfId="0" applyFont="true" applyBorder="true" applyAlignment="true" applyProtection="true">
      <alignment horizontal="general" vertical="center" textRotation="0" wrapText="false" indent="0" shrinkToFit="false"/>
      <protection locked="true" hidden="false"/>
    </xf>
    <xf numFmtId="164" fontId="11" fillId="8" borderId="31" xfId="0" applyFont="true" applyBorder="true" applyAlignment="true" applyProtection="true">
      <alignment horizontal="general" vertical="bottom" textRotation="0" wrapText="true" indent="0" shrinkToFit="false"/>
      <protection locked="true" hidden="false"/>
    </xf>
    <xf numFmtId="164" fontId="11" fillId="8" borderId="0" xfId="0" applyFont="true" applyBorder="true" applyAlignment="true" applyProtection="true">
      <alignment horizontal="general" vertical="bottom" textRotation="0" wrapText="true" indent="0" shrinkToFit="false"/>
      <protection locked="true" hidden="false"/>
    </xf>
    <xf numFmtId="164" fontId="7" fillId="8" borderId="35" xfId="0" applyFont="true" applyBorder="true" applyAlignment="true" applyProtection="true">
      <alignment horizontal="center" vertical="center" textRotation="0" wrapText="false" indent="0" shrinkToFit="false"/>
      <protection locked="true" hidden="false"/>
    </xf>
    <xf numFmtId="164" fontId="9" fillId="8" borderId="36" xfId="0" applyFont="true" applyBorder="true" applyAlignment="true" applyProtection="true">
      <alignment horizontal="center" vertical="center" textRotation="0" wrapText="false" indent="0" shrinkToFit="false"/>
      <protection locked="true" hidden="false"/>
    </xf>
    <xf numFmtId="164" fontId="6" fillId="0" borderId="1" xfId="0" applyFont="true" applyBorder="true" applyAlignment="true" applyProtection="true">
      <alignment horizontal="general" vertical="bottom" textRotation="0" wrapText="false" indent="0" shrinkToFit="false"/>
      <protection locked="true" hidden="false"/>
    </xf>
    <xf numFmtId="164" fontId="6" fillId="0" borderId="37" xfId="0" applyFont="true" applyBorder="true" applyAlignment="true" applyProtection="true">
      <alignment horizontal="general" vertical="bottom" textRotation="0" wrapText="false" indent="0" shrinkToFit="false"/>
      <protection locked="true" hidden="false"/>
    </xf>
    <xf numFmtId="164" fontId="6" fillId="0" borderId="2" xfId="0" applyFont="true" applyBorder="true" applyAlignment="true" applyProtection="true">
      <alignment horizontal="general" vertical="bottom" textRotation="0" wrapText="false" indent="0" shrinkToFit="false"/>
      <protection locked="true" hidden="false"/>
    </xf>
    <xf numFmtId="164" fontId="27" fillId="0" borderId="28" xfId="0" applyFont="true" applyBorder="true" applyAlignment="true" applyProtection="true">
      <alignment horizontal="center" vertical="bottom" textRotation="0" wrapText="false" indent="0" shrinkToFit="false"/>
      <protection locked="true" hidden="false"/>
    </xf>
    <xf numFmtId="164" fontId="28" fillId="22" borderId="38" xfId="0" applyFont="true" applyBorder="true" applyAlignment="true" applyProtection="true">
      <alignment horizontal="general" vertical="center" textRotation="0" wrapText="false" indent="0" shrinkToFit="false"/>
      <protection locked="true" hidden="false"/>
    </xf>
    <xf numFmtId="164" fontId="28" fillId="22" borderId="39" xfId="0" applyFont="true" applyBorder="true" applyAlignment="true" applyProtection="true">
      <alignment horizontal="general" vertical="center" textRotation="0" wrapText="false" indent="0" shrinkToFit="false"/>
      <protection locked="true" hidden="false"/>
    </xf>
    <xf numFmtId="164" fontId="28" fillId="22" borderId="40" xfId="0" applyFont="true" applyBorder="true" applyAlignment="true" applyProtection="true">
      <alignment horizontal="general" vertical="center" textRotation="0" wrapText="false" indent="0" shrinkToFit="false"/>
      <protection locked="true" hidden="false"/>
    </xf>
    <xf numFmtId="164" fontId="0" fillId="8" borderId="0" xfId="0" applyFont="true" applyBorder="false" applyAlignment="true" applyProtection="true">
      <alignment horizontal="general" vertical="bottom" textRotation="0" wrapText="false" indent="0" shrinkToFit="false"/>
      <protection locked="true" hidden="false"/>
    </xf>
    <xf numFmtId="164" fontId="29" fillId="8" borderId="0" xfId="0" applyFont="true" applyBorder="false" applyAlignment="true" applyProtection="true">
      <alignment horizontal="general" vertical="bottom" textRotation="0" wrapText="false" indent="0" shrinkToFit="false"/>
      <protection locked="true" hidden="false"/>
    </xf>
    <xf numFmtId="164" fontId="30" fillId="0" borderId="41" xfId="0" applyFont="true" applyBorder="true" applyAlignment="true" applyProtection="true">
      <alignment horizontal="center" vertical="center" textRotation="0" wrapText="false" indent="0" shrinkToFit="false"/>
      <protection locked="true" hidden="false"/>
    </xf>
    <xf numFmtId="164" fontId="31" fillId="0" borderId="29" xfId="0" applyFont="true" applyBorder="true" applyAlignment="true" applyProtection="true">
      <alignment horizontal="left" vertical="center" textRotation="0" wrapText="false" indent="0" shrinkToFit="false"/>
      <protection locked="true" hidden="false"/>
    </xf>
    <xf numFmtId="164" fontId="31" fillId="4" borderId="25" xfId="0" applyFont="true" applyBorder="true" applyAlignment="true" applyProtection="true">
      <alignment horizontal="left" vertical="center" textRotation="0" wrapText="false" indent="0" shrinkToFit="false"/>
      <protection locked="true" hidden="false"/>
    </xf>
    <xf numFmtId="164" fontId="31" fillId="4" borderId="42" xfId="0" applyFont="true" applyBorder="true" applyAlignment="true" applyProtection="true">
      <alignment horizontal="left" vertical="center" textRotation="0" wrapText="false" indent="0" shrinkToFit="false"/>
      <protection locked="true" hidden="false"/>
    </xf>
    <xf numFmtId="164" fontId="32" fillId="0" borderId="27" xfId="0" applyFont="true" applyBorder="true" applyAlignment="true" applyProtection="true">
      <alignment horizontal="left" vertical="center" textRotation="0" wrapText="false" indent="0" shrinkToFit="false"/>
      <protection locked="true" hidden="false"/>
    </xf>
    <xf numFmtId="164" fontId="32" fillId="0" borderId="0" xfId="0" applyFont="true" applyBorder="false" applyAlignment="true" applyProtection="true">
      <alignment horizontal="left" vertical="center" textRotation="0" wrapText="false" indent="0" shrinkToFit="false"/>
      <protection locked="true" hidden="false"/>
    </xf>
    <xf numFmtId="164" fontId="32" fillId="0" borderId="43" xfId="0" applyFont="true" applyBorder="true" applyAlignment="true" applyProtection="true">
      <alignment horizontal="general" vertical="center" textRotation="0" wrapText="false" indent="0" shrinkToFit="false"/>
      <protection locked="true" hidden="false"/>
    </xf>
    <xf numFmtId="164" fontId="32" fillId="4" borderId="44" xfId="0" applyFont="true" applyBorder="true" applyAlignment="true" applyProtection="true">
      <alignment horizontal="general" vertical="center" textRotation="0" wrapText="false" indent="0" shrinkToFit="false"/>
      <protection locked="false" hidden="false"/>
    </xf>
    <xf numFmtId="164" fontId="31" fillId="4" borderId="45" xfId="0" applyFont="true" applyBorder="true" applyAlignment="true" applyProtection="true">
      <alignment horizontal="general" vertical="center" textRotation="0" wrapText="false" indent="0" shrinkToFit="false"/>
      <protection locked="false" hidden="false"/>
    </xf>
    <xf numFmtId="164" fontId="31" fillId="4" borderId="46" xfId="0" applyFont="true" applyBorder="true" applyAlignment="true" applyProtection="true">
      <alignment horizontal="general" vertical="center" textRotation="0" wrapText="false" indent="0" shrinkToFit="false"/>
      <protection locked="false" hidden="false"/>
    </xf>
    <xf numFmtId="164" fontId="32" fillId="0" borderId="0" xfId="0" applyFont="true" applyBorder="false" applyAlignment="true" applyProtection="true">
      <alignment horizontal="general" vertical="center" textRotation="0" wrapText="false" indent="0" shrinkToFit="false"/>
      <protection locked="true" hidden="false"/>
    </xf>
    <xf numFmtId="173" fontId="32" fillId="4" borderId="47" xfId="0" applyFont="true" applyBorder="true" applyAlignment="true" applyProtection="true">
      <alignment horizontal="left" vertical="center" textRotation="0" wrapText="true" indent="0" shrinkToFit="false"/>
      <protection locked="false" hidden="false"/>
    </xf>
    <xf numFmtId="164" fontId="32" fillId="0" borderId="27" xfId="0" applyFont="true" applyBorder="true" applyAlignment="true" applyProtection="true">
      <alignment horizontal="general" vertical="center" textRotation="0" wrapText="false" indent="0" shrinkToFit="false"/>
      <protection locked="true" hidden="false"/>
    </xf>
    <xf numFmtId="164" fontId="32" fillId="4" borderId="45" xfId="0" applyFont="true" applyBorder="true" applyAlignment="true" applyProtection="true">
      <alignment horizontal="general" vertical="center" textRotation="0" wrapText="false" indent="0" shrinkToFit="false"/>
      <protection locked="false" hidden="false"/>
    </xf>
    <xf numFmtId="164" fontId="32" fillId="4" borderId="46" xfId="0" applyFont="true" applyBorder="true" applyAlignment="true" applyProtection="true">
      <alignment horizontal="general" vertical="center" textRotation="0" wrapText="false" indent="0" shrinkToFit="false"/>
      <protection locked="false" hidden="false"/>
    </xf>
    <xf numFmtId="164" fontId="32" fillId="0" borderId="0" xfId="0" applyFont="true" applyBorder="false" applyAlignment="true" applyProtection="true">
      <alignment horizontal="general" vertical="bottom" textRotation="0" wrapText="false" indent="0" shrinkToFit="false"/>
      <protection locked="true" hidden="false"/>
    </xf>
    <xf numFmtId="164" fontId="32" fillId="0" borderId="43" xfId="0" applyFont="true" applyBorder="true" applyAlignment="true" applyProtection="true">
      <alignment horizontal="general" vertical="bottom" textRotation="0" wrapText="false" indent="0" shrinkToFit="false"/>
      <protection locked="true" hidden="false"/>
    </xf>
    <xf numFmtId="164" fontId="32" fillId="0" borderId="48" xfId="0" applyFont="true" applyBorder="true" applyAlignment="true" applyProtection="true">
      <alignment horizontal="general" vertical="bottom" textRotation="0" wrapText="false" indent="0" shrinkToFit="false"/>
      <protection locked="true" hidden="false"/>
    </xf>
    <xf numFmtId="164" fontId="32" fillId="0" borderId="27" xfId="0" applyFont="true" applyBorder="true" applyAlignment="true" applyProtection="true">
      <alignment horizontal="general" vertical="bottom" textRotation="0" wrapText="false" indent="0" shrinkToFit="false"/>
      <protection locked="true" hidden="false"/>
    </xf>
    <xf numFmtId="164" fontId="32" fillId="4" borderId="41" xfId="0" applyFont="true" applyBorder="true" applyAlignment="true" applyProtection="true">
      <alignment horizontal="center" vertical="bottom" textRotation="0" wrapText="false" indent="0" shrinkToFit="false"/>
      <protection locked="true" hidden="false"/>
    </xf>
    <xf numFmtId="164" fontId="31" fillId="22" borderId="48" xfId="0" applyFont="true" applyBorder="true" applyAlignment="true" applyProtection="true">
      <alignment horizontal="general" vertical="center" textRotation="0" wrapText="false" indent="0" shrinkToFit="false"/>
      <protection locked="true" hidden="false"/>
    </xf>
    <xf numFmtId="164" fontId="31" fillId="22" borderId="3" xfId="0" applyFont="true" applyBorder="true" applyAlignment="true" applyProtection="true">
      <alignment horizontal="center" vertical="center" textRotation="0" wrapText="true" indent="0" shrinkToFit="false"/>
      <protection locked="true" hidden="false"/>
    </xf>
    <xf numFmtId="164" fontId="31" fillId="22" borderId="12" xfId="0" applyFont="true" applyBorder="true" applyAlignment="true" applyProtection="true">
      <alignment horizontal="center" vertical="center" textRotation="0" wrapText="false" indent="0" shrinkToFit="false"/>
      <protection locked="true" hidden="false"/>
    </xf>
    <xf numFmtId="164" fontId="32" fillId="22" borderId="44" xfId="0" applyFont="true" applyBorder="true" applyAlignment="true" applyProtection="true">
      <alignment horizontal="general" vertical="center" textRotation="0" wrapText="false" indent="0" shrinkToFit="false"/>
      <protection locked="true" hidden="false"/>
    </xf>
    <xf numFmtId="164" fontId="29" fillId="8" borderId="0" xfId="0" applyFont="true" applyBorder="false" applyAlignment="true" applyProtection="true">
      <alignment horizontal="left" vertical="bottom" textRotation="0" wrapText="true" indent="0" shrinkToFit="false"/>
      <protection locked="true" hidden="false"/>
    </xf>
    <xf numFmtId="164" fontId="29" fillId="0" borderId="0" xfId="0" applyFont="true" applyBorder="false" applyAlignment="true" applyProtection="true">
      <alignment horizontal="general" vertical="bottom" textRotation="0" wrapText="false" indent="0" shrinkToFit="false"/>
      <protection locked="true" hidden="false"/>
    </xf>
    <xf numFmtId="164" fontId="32" fillId="4" borderId="49" xfId="0" applyFont="true" applyBorder="true" applyAlignment="true" applyProtection="true">
      <alignment horizontal="left" vertical="center" textRotation="0" wrapText="false" indent="0" shrinkToFit="false"/>
      <protection locked="true" hidden="false"/>
    </xf>
    <xf numFmtId="167" fontId="32" fillId="4" borderId="50" xfId="0" applyFont="true" applyBorder="true" applyAlignment="true" applyProtection="true">
      <alignment horizontal="general" vertical="center" textRotation="0" wrapText="false" indent="0" shrinkToFit="false"/>
      <protection locked="true" hidden="false"/>
    </xf>
    <xf numFmtId="167" fontId="32" fillId="4" borderId="51" xfId="0" applyFont="true" applyBorder="true" applyAlignment="true" applyProtection="true">
      <alignment horizontal="center" vertical="center" textRotation="0" wrapText="false" indent="0" shrinkToFit="false"/>
      <protection locked="true" hidden="false"/>
    </xf>
    <xf numFmtId="164" fontId="32" fillId="4" borderId="51" xfId="0" applyFont="true" applyBorder="true" applyAlignment="true" applyProtection="true">
      <alignment horizontal="center" vertical="center" textRotation="0" wrapText="false" indent="0" shrinkToFit="false"/>
      <protection locked="true" hidden="false"/>
    </xf>
    <xf numFmtId="167" fontId="32" fillId="4" borderId="52" xfId="0" applyFont="true" applyBorder="true" applyAlignment="true" applyProtection="true">
      <alignment horizontal="center" vertical="center" textRotation="0" wrapText="false" indent="0" shrinkToFit="false"/>
      <protection locked="true" hidden="false"/>
    </xf>
    <xf numFmtId="164" fontId="32" fillId="4" borderId="50" xfId="0" applyFont="true" applyBorder="true" applyAlignment="true" applyProtection="true">
      <alignment horizontal="left" vertical="center" textRotation="0" wrapText="false" indent="0" shrinkToFit="false"/>
      <protection locked="true" hidden="false"/>
    </xf>
    <xf numFmtId="167" fontId="32" fillId="16" borderId="53" xfId="0" applyFont="true" applyBorder="true" applyAlignment="true" applyProtection="true">
      <alignment horizontal="general" vertical="center" textRotation="0" wrapText="false" indent="0" shrinkToFit="false"/>
      <protection locked="false" hidden="false"/>
    </xf>
    <xf numFmtId="164" fontId="32" fillId="4" borderId="54" xfId="0" applyFont="true" applyBorder="true" applyAlignment="true" applyProtection="true">
      <alignment horizontal="left" vertical="center" textRotation="0" wrapText="false" indent="0" shrinkToFit="false"/>
      <protection locked="true" hidden="false"/>
    </xf>
    <xf numFmtId="167" fontId="32" fillId="4" borderId="55" xfId="0" applyFont="true" applyBorder="true" applyAlignment="true" applyProtection="true">
      <alignment horizontal="general" vertical="center" textRotation="0" wrapText="false" indent="0" shrinkToFit="false"/>
      <protection locked="true" hidden="false"/>
    </xf>
    <xf numFmtId="167" fontId="32" fillId="4" borderId="56" xfId="0" applyFont="true" applyBorder="true" applyAlignment="true" applyProtection="true">
      <alignment horizontal="center" vertical="center" textRotation="0" wrapText="false" indent="0" shrinkToFit="false"/>
      <protection locked="true" hidden="false"/>
    </xf>
    <xf numFmtId="164" fontId="32" fillId="4" borderId="56" xfId="0" applyFont="true" applyBorder="true" applyAlignment="true" applyProtection="true">
      <alignment horizontal="center" vertical="center" textRotation="0" wrapText="false" indent="0" shrinkToFit="false"/>
      <protection locked="true" hidden="false"/>
    </xf>
    <xf numFmtId="167" fontId="32" fillId="4" borderId="57" xfId="0" applyFont="true" applyBorder="true" applyAlignment="true" applyProtection="true">
      <alignment horizontal="center" vertical="center" textRotation="0" wrapText="false" indent="0" shrinkToFit="false"/>
      <protection locked="true" hidden="false"/>
    </xf>
    <xf numFmtId="164" fontId="32" fillId="4" borderId="55" xfId="0" applyFont="true" applyBorder="true" applyAlignment="true" applyProtection="true">
      <alignment horizontal="left" vertical="center" textRotation="0" wrapText="false" indent="0" shrinkToFit="false"/>
      <protection locked="true" hidden="false"/>
    </xf>
    <xf numFmtId="164" fontId="32" fillId="4" borderId="58" xfId="0" applyFont="true" applyBorder="true" applyAlignment="true" applyProtection="true">
      <alignment horizontal="left" vertical="center" textRotation="0" wrapText="false" indent="0" shrinkToFit="false"/>
      <protection locked="true" hidden="false"/>
    </xf>
    <xf numFmtId="164" fontId="32" fillId="4" borderId="59" xfId="0" applyFont="true" applyBorder="true" applyAlignment="true" applyProtection="true">
      <alignment horizontal="left" vertical="center" textRotation="0" wrapText="false" indent="0" shrinkToFit="false"/>
      <protection locked="true" hidden="false"/>
    </xf>
    <xf numFmtId="164" fontId="32" fillId="4" borderId="27" xfId="0" applyFont="true" applyBorder="true" applyAlignment="true" applyProtection="true">
      <alignment horizontal="general" vertical="bottom" textRotation="0" wrapText="false" indent="0" shrinkToFit="false"/>
      <protection locked="true" hidden="false"/>
    </xf>
    <xf numFmtId="167" fontId="32" fillId="4" borderId="60" xfId="0" applyFont="true" applyBorder="true" applyAlignment="true" applyProtection="true">
      <alignment horizontal="general" vertical="center" textRotation="0" wrapText="false" indent="0" shrinkToFit="false"/>
      <protection locked="true" hidden="false"/>
    </xf>
    <xf numFmtId="167" fontId="32" fillId="4" borderId="25" xfId="0" applyFont="true" applyBorder="true" applyAlignment="true" applyProtection="true">
      <alignment horizontal="center" vertical="center" textRotation="0" wrapText="false" indent="0" shrinkToFit="false"/>
      <protection locked="true" hidden="false"/>
    </xf>
    <xf numFmtId="167" fontId="32" fillId="4" borderId="25" xfId="0" applyFont="true" applyBorder="true" applyAlignment="true" applyProtection="true">
      <alignment horizontal="general" vertical="center" textRotation="0" wrapText="false" indent="0" shrinkToFit="false"/>
      <protection locked="true" hidden="false"/>
    </xf>
    <xf numFmtId="167" fontId="32" fillId="4" borderId="30" xfId="0" applyFont="true" applyBorder="true" applyAlignment="true" applyProtection="true">
      <alignment horizontal="center" vertical="center" textRotation="0" wrapText="false" indent="0" shrinkToFit="false"/>
      <protection locked="true" hidden="false"/>
    </xf>
    <xf numFmtId="164" fontId="32" fillId="4" borderId="31" xfId="0" applyFont="true" applyBorder="true" applyAlignment="true" applyProtection="true">
      <alignment horizontal="general" vertical="bottom" textRotation="0" wrapText="false" indent="0" shrinkToFit="false"/>
      <protection locked="true" hidden="false"/>
    </xf>
    <xf numFmtId="167" fontId="32" fillId="22" borderId="41" xfId="0" applyFont="true" applyBorder="true" applyAlignment="true" applyProtection="true">
      <alignment horizontal="center" vertical="center" textRotation="0" wrapText="false" indent="0" shrinkToFit="false"/>
      <protection locked="true" hidden="false"/>
    </xf>
    <xf numFmtId="173" fontId="32" fillId="0" borderId="61" xfId="0" applyFont="true" applyBorder="true" applyAlignment="true" applyProtection="true">
      <alignment horizontal="center" vertical="bottom" textRotation="0" wrapText="false" indent="0" shrinkToFit="false"/>
      <protection locked="true" hidden="false"/>
    </xf>
    <xf numFmtId="173" fontId="32" fillId="0" borderId="62" xfId="0" applyFont="true" applyBorder="true" applyAlignment="true" applyProtection="true">
      <alignment horizontal="center" vertical="bottom" textRotation="0" wrapText="false" indent="0" shrinkToFit="false"/>
      <protection locked="true" hidden="false"/>
    </xf>
    <xf numFmtId="173" fontId="32" fillId="0" borderId="63" xfId="0" applyFont="true" applyBorder="true" applyAlignment="true" applyProtection="true">
      <alignment horizontal="center" vertical="bottom" textRotation="0" wrapText="false" indent="0" shrinkToFit="false"/>
      <protection locked="true" hidden="false"/>
    </xf>
    <xf numFmtId="164" fontId="32" fillId="4" borderId="11" xfId="0" applyFont="true" applyBorder="true" applyAlignment="true" applyProtection="true">
      <alignment horizontal="left" vertical="center" textRotation="0" wrapText="false" indent="0" shrinkToFit="false"/>
      <protection locked="true" hidden="false"/>
    </xf>
    <xf numFmtId="164" fontId="32" fillId="16" borderId="3" xfId="0" applyFont="true" applyBorder="true" applyAlignment="true" applyProtection="true">
      <alignment horizontal="center" vertical="bottom" textRotation="0" wrapText="false" indent="0" shrinkToFit="false"/>
      <protection locked="true" hidden="false"/>
    </xf>
    <xf numFmtId="167" fontId="32" fillId="4" borderId="12" xfId="0" applyFont="true" applyBorder="true" applyAlignment="true" applyProtection="true">
      <alignment horizontal="general" vertical="bottom" textRotation="0" wrapText="false" indent="0" shrinkToFit="false"/>
      <protection locked="true" hidden="false"/>
    </xf>
    <xf numFmtId="173" fontId="32" fillId="0" borderId="12" xfId="0" applyFont="true" applyBorder="true" applyAlignment="true" applyProtection="true">
      <alignment horizontal="center" vertical="bottom" textRotation="0" wrapText="false" indent="0" shrinkToFit="false"/>
      <protection locked="true" hidden="false"/>
    </xf>
    <xf numFmtId="170" fontId="32" fillId="0" borderId="0" xfId="0" applyFont="true" applyBorder="false" applyAlignment="true" applyProtection="true">
      <alignment horizontal="general" vertical="bottom" textRotation="0" wrapText="false" indent="0" shrinkToFit="false"/>
      <protection locked="true" hidden="false"/>
    </xf>
    <xf numFmtId="164" fontId="31" fillId="4" borderId="41" xfId="0" applyFont="true" applyBorder="true" applyAlignment="true" applyProtection="true">
      <alignment horizontal="center" vertical="bottom" textRotation="0" wrapText="false" indent="0" shrinkToFit="false"/>
      <protection locked="true" hidden="false"/>
    </xf>
    <xf numFmtId="164" fontId="32" fillId="4" borderId="11" xfId="0" applyFont="true" applyBorder="true" applyAlignment="true" applyProtection="true">
      <alignment horizontal="right" vertical="center" textRotation="0" wrapText="false" indent="0" shrinkToFit="false"/>
      <protection locked="true" hidden="false"/>
    </xf>
    <xf numFmtId="167" fontId="32" fillId="4" borderId="12" xfId="0" applyFont="true" applyBorder="true" applyAlignment="true" applyProtection="true">
      <alignment horizontal="left" vertical="center" textRotation="0" wrapText="false" indent="0" shrinkToFit="false"/>
      <protection locked="true" hidden="false"/>
    </xf>
    <xf numFmtId="164" fontId="32" fillId="4" borderId="64" xfId="0" applyFont="true" applyBorder="true" applyAlignment="true" applyProtection="true">
      <alignment horizontal="right" vertical="center" textRotation="0" wrapText="false" indent="0" shrinkToFit="false"/>
      <protection locked="true" hidden="false"/>
    </xf>
    <xf numFmtId="167" fontId="32" fillId="4" borderId="65" xfId="0" applyFont="true" applyBorder="true" applyAlignment="true" applyProtection="true">
      <alignment horizontal="left" vertical="center" textRotation="0" wrapText="false" indent="0" shrinkToFit="false"/>
      <protection locked="true" hidden="false"/>
    </xf>
    <xf numFmtId="164" fontId="31" fillId="0" borderId="26" xfId="0" applyFont="true" applyBorder="true" applyAlignment="true" applyProtection="true">
      <alignment horizontal="left" vertical="center" textRotation="0" wrapText="true" indent="0" shrinkToFit="false"/>
      <protection locked="true" hidden="false"/>
    </xf>
    <xf numFmtId="164" fontId="0" fillId="8" borderId="0" xfId="0" applyFont="false" applyBorder="false" applyAlignment="true" applyProtection="true">
      <alignment horizontal="general" vertical="bottom" textRotation="0" wrapText="false" indent="0" shrinkToFit="false"/>
      <protection locked="true" hidden="false"/>
    </xf>
    <xf numFmtId="164" fontId="0" fillId="8" borderId="0" xfId="0" applyFont="false" applyBorder="false" applyAlignment="true" applyProtection="true">
      <alignment horizontal="center" vertical="bottom" textRotation="0" wrapText="false" indent="0" shrinkToFit="false"/>
      <protection locked="true" hidden="false"/>
    </xf>
    <xf numFmtId="164" fontId="27" fillId="8" borderId="0" xfId="0" applyFont="true" applyBorder="false" applyAlignment="true" applyProtection="true">
      <alignment horizontal="center" vertical="center" textRotation="0" wrapText="false" indent="0" shrinkToFit="false"/>
      <protection locked="true" hidden="false"/>
    </xf>
    <xf numFmtId="164" fontId="11" fillId="23" borderId="3" xfId="0" applyFont="true" applyBorder="true" applyAlignment="true" applyProtection="true">
      <alignment horizontal="general" vertical="bottom" textRotation="0" wrapText="false" indent="0" shrinkToFit="false"/>
      <protection locked="true" hidden="false"/>
    </xf>
    <xf numFmtId="164" fontId="11" fillId="23" borderId="3" xfId="0" applyFont="true" applyBorder="true" applyAlignment="true" applyProtection="true">
      <alignment horizontal="center" vertical="bottom" textRotation="0" wrapText="false" indent="0" shrinkToFit="false"/>
      <protection locked="true" hidden="false"/>
    </xf>
    <xf numFmtId="164" fontId="11" fillId="0" borderId="3" xfId="0" applyFont="true" applyBorder="true" applyAlignment="true" applyProtection="true">
      <alignment horizontal="general" vertical="bottom" textRotation="0" wrapText="false" indent="0" shrinkToFit="false"/>
      <protection locked="true" hidden="false"/>
    </xf>
    <xf numFmtId="164" fontId="11" fillId="0" borderId="3" xfId="0" applyFont="true" applyBorder="true" applyAlignment="true" applyProtection="true">
      <alignment horizontal="center" vertical="bottom" textRotation="0" wrapText="false" indent="0" shrinkToFit="false"/>
      <protection locked="true" hidden="false"/>
    </xf>
    <xf numFmtId="164" fontId="11" fillId="0" borderId="3" xfId="0" applyFont="true" applyBorder="true" applyAlignment="true" applyProtection="true">
      <alignment horizontal="general" vertical="bottom" textRotation="0" wrapText="true" indent="0" shrinkToFit="false"/>
      <protection locked="true" hidden="false"/>
    </xf>
    <xf numFmtId="170" fontId="11" fillId="0" borderId="3" xfId="0" applyFont="true" applyBorder="true" applyAlignment="true" applyProtection="true">
      <alignment horizontal="general" vertical="bottom" textRotation="0" wrapText="false" indent="0" shrinkToFit="false"/>
      <protection locked="true" hidden="false"/>
    </xf>
    <xf numFmtId="164" fontId="0" fillId="0" borderId="3" xfId="0" applyFont="true" applyBorder="true" applyAlignment="true" applyProtection="true">
      <alignment horizontal="general" vertical="bottom" textRotation="0" wrapText="false" indent="0" shrinkToFit="false"/>
      <protection locked="true" hidden="false"/>
    </xf>
    <xf numFmtId="164" fontId="0" fillId="0" borderId="3" xfId="0" applyFont="true" applyBorder="true" applyAlignment="true" applyProtection="true">
      <alignment horizontal="general" vertical="bottom" textRotation="0" wrapText="true" indent="0" shrinkToFit="false"/>
      <protection locked="true" hidden="false"/>
    </xf>
    <xf numFmtId="170" fontId="0" fillId="0" borderId="3" xfId="0" applyFont="false" applyBorder="true" applyAlignment="true" applyProtection="true">
      <alignment horizontal="general" vertical="bottom" textRotation="0" wrapText="false" indent="0" shrinkToFit="false"/>
      <protection locked="true" hidden="false"/>
    </xf>
    <xf numFmtId="164" fontId="6" fillId="0" borderId="3" xfId="0" applyFont="true" applyBorder="true" applyAlignment="true" applyProtection="true">
      <alignment horizontal="general" vertical="bottom" textRotation="0" wrapText="false" indent="0" shrinkToFit="false"/>
      <protection locked="true" hidden="false"/>
    </xf>
    <xf numFmtId="164" fontId="10" fillId="0" borderId="0" xfId="0" applyFont="true" applyBorder="true" applyAlignment="true" applyProtection="true">
      <alignment horizontal="center" vertical="bottom" textRotation="0" wrapText="true" indent="0" shrinkToFit="false"/>
      <protection locked="true" hidden="false"/>
    </xf>
  </cellXfs>
  <cellStyles count="61174">
    <cellStyle name="Normal" xfId="0" builtinId="0"/>
    <cellStyle name="Comma" xfId="15" builtinId="3"/>
    <cellStyle name="Comma [0]" xfId="16" builtinId="6"/>
    <cellStyle name="Currency" xfId="17" builtinId="4"/>
    <cellStyle name="Currency [0]" xfId="18" builtinId="7"/>
    <cellStyle name="Percent" xfId="19" builtinId="5"/>
    <cellStyle name="20% - Accent1" xfId="20"/>
    <cellStyle name="20% - Accent1 10" xfId="21"/>
    <cellStyle name="20% - Accent1 2" xfId="22"/>
    <cellStyle name="20% - Accent1 2 2" xfId="23"/>
    <cellStyle name="20% - Accent1 2 3" xfId="24"/>
    <cellStyle name="20% - Accent1 2 4" xfId="25"/>
    <cellStyle name="20% - Accent1 2 5" xfId="26"/>
    <cellStyle name="20% - Accent1 3" xfId="27"/>
    <cellStyle name="20% - Accent1 3 2" xfId="28"/>
    <cellStyle name="20% - Accent1 3 3" xfId="29"/>
    <cellStyle name="20% - Accent1 3 4" xfId="30"/>
    <cellStyle name="20% - Accent1 3 5" xfId="31"/>
    <cellStyle name="20% - Accent1 4" xfId="32"/>
    <cellStyle name="20% - Accent1 4 2" xfId="33"/>
    <cellStyle name="20% - Accent1 4 3" xfId="34"/>
    <cellStyle name="20% - Accent1 4 4" xfId="35"/>
    <cellStyle name="20% - Accent1 4 5" xfId="36"/>
    <cellStyle name="20% - Accent1 5" xfId="37"/>
    <cellStyle name="20% - Accent1 5 2" xfId="38"/>
    <cellStyle name="20% - Accent1 5 3" xfId="39"/>
    <cellStyle name="20% - Accent1 5 4" xfId="40"/>
    <cellStyle name="20% - Accent1 5 5" xfId="41"/>
    <cellStyle name="20% - Accent1 6" xfId="42"/>
    <cellStyle name="20% - Accent1 6 2" xfId="43"/>
    <cellStyle name="20% - Accent1 6 3" xfId="44"/>
    <cellStyle name="20% - Accent1 6 4" xfId="45"/>
    <cellStyle name="20% - Accent1 6 5" xfId="46"/>
    <cellStyle name="20% - Accent1 7" xfId="47"/>
    <cellStyle name="20% - Accent1 7 2" xfId="48"/>
    <cellStyle name="20% - Accent1 7 3" xfId="49"/>
    <cellStyle name="20% - Accent1 7 4" xfId="50"/>
    <cellStyle name="20% - Accent1 7 5" xfId="51"/>
    <cellStyle name="20% - Accent1 8" xfId="52"/>
    <cellStyle name="20% - Accent1 9" xfId="53"/>
    <cellStyle name="20% - Accent1_PASSEIO ORLA - SINAPI - R3" xfId="54"/>
    <cellStyle name="20% - Accent2" xfId="55"/>
    <cellStyle name="20% - Accent2 10" xfId="56"/>
    <cellStyle name="20% - Accent2 2" xfId="57"/>
    <cellStyle name="20% - Accent2 2 2" xfId="58"/>
    <cellStyle name="20% - Accent2 2 3" xfId="59"/>
    <cellStyle name="20% - Accent2 2 4" xfId="60"/>
    <cellStyle name="20% - Accent2 2 5" xfId="61"/>
    <cellStyle name="20% - Accent2 3" xfId="62"/>
    <cellStyle name="20% - Accent2 3 2" xfId="63"/>
    <cellStyle name="20% - Accent2 3 3" xfId="64"/>
    <cellStyle name="20% - Accent2 3 4" xfId="65"/>
    <cellStyle name="20% - Accent2 3 5" xfId="66"/>
    <cellStyle name="20% - Accent2 4" xfId="67"/>
    <cellStyle name="20% - Accent2 4 2" xfId="68"/>
    <cellStyle name="20% - Accent2 4 3" xfId="69"/>
    <cellStyle name="20% - Accent2 4 4" xfId="70"/>
    <cellStyle name="20% - Accent2 4 5" xfId="71"/>
    <cellStyle name="20% - Accent2 5" xfId="72"/>
    <cellStyle name="20% - Accent2 5 2" xfId="73"/>
    <cellStyle name="20% - Accent2 5 3" xfId="74"/>
    <cellStyle name="20% - Accent2 5 4" xfId="75"/>
    <cellStyle name="20% - Accent2 5 5" xfId="76"/>
    <cellStyle name="20% - Accent2 6" xfId="77"/>
    <cellStyle name="20% - Accent2 6 2" xfId="78"/>
    <cellStyle name="20% - Accent2 6 3" xfId="79"/>
    <cellStyle name="20% - Accent2 6 4" xfId="80"/>
    <cellStyle name="20% - Accent2 6 5" xfId="81"/>
    <cellStyle name="20% - Accent2 7" xfId="82"/>
    <cellStyle name="20% - Accent2 7 2" xfId="83"/>
    <cellStyle name="20% - Accent2 7 3" xfId="84"/>
    <cellStyle name="20% - Accent2 7 4" xfId="85"/>
    <cellStyle name="20% - Accent2 7 5" xfId="86"/>
    <cellStyle name="20% - Accent2 8" xfId="87"/>
    <cellStyle name="20% - Accent2 9" xfId="88"/>
    <cellStyle name="20% - Accent2_PASSEIO ORLA - SINAPI - R3" xfId="89"/>
    <cellStyle name="20% - Accent3" xfId="90"/>
    <cellStyle name="20% - Accent3 10" xfId="91"/>
    <cellStyle name="20% - Accent3 2" xfId="92"/>
    <cellStyle name="20% - Accent3 2 2" xfId="93"/>
    <cellStyle name="20% - Accent3 2 3" xfId="94"/>
    <cellStyle name="20% - Accent3 2 4" xfId="95"/>
    <cellStyle name="20% - Accent3 2 5" xfId="96"/>
    <cellStyle name="20% - Accent3 3" xfId="97"/>
    <cellStyle name="20% - Accent3 3 2" xfId="98"/>
    <cellStyle name="20% - Accent3 3 3" xfId="99"/>
    <cellStyle name="20% - Accent3 3 4" xfId="100"/>
    <cellStyle name="20% - Accent3 3 5" xfId="101"/>
    <cellStyle name="20% - Accent3 4" xfId="102"/>
    <cellStyle name="20% - Accent3 4 2" xfId="103"/>
    <cellStyle name="20% - Accent3 4 3" xfId="104"/>
    <cellStyle name="20% - Accent3 4 4" xfId="105"/>
    <cellStyle name="20% - Accent3 4 5" xfId="106"/>
    <cellStyle name="20% - Accent3 5" xfId="107"/>
    <cellStyle name="20% - Accent3 5 2" xfId="108"/>
    <cellStyle name="20% - Accent3 5 3" xfId="109"/>
    <cellStyle name="20% - Accent3 5 4" xfId="110"/>
    <cellStyle name="20% - Accent3 5 5" xfId="111"/>
    <cellStyle name="20% - Accent3 6" xfId="112"/>
    <cellStyle name="20% - Accent3 6 2" xfId="113"/>
    <cellStyle name="20% - Accent3 6 3" xfId="114"/>
    <cellStyle name="20% - Accent3 6 4" xfId="115"/>
    <cellStyle name="20% - Accent3 6 5" xfId="116"/>
    <cellStyle name="20% - Accent3 7" xfId="117"/>
    <cellStyle name="20% - Accent3 7 2" xfId="118"/>
    <cellStyle name="20% - Accent3 7 3" xfId="119"/>
    <cellStyle name="20% - Accent3 7 4" xfId="120"/>
    <cellStyle name="20% - Accent3 7 5" xfId="121"/>
    <cellStyle name="20% - Accent3 8" xfId="122"/>
    <cellStyle name="20% - Accent3 9" xfId="123"/>
    <cellStyle name="20% - Accent3_PASSEIO ORLA - SINAPI - R3" xfId="124"/>
    <cellStyle name="20% - Accent4" xfId="125"/>
    <cellStyle name="20% - Accent4 10" xfId="126"/>
    <cellStyle name="20% - Accent4 2" xfId="127"/>
    <cellStyle name="20% - Accent4 2 2" xfId="128"/>
    <cellStyle name="20% - Accent4 2 3" xfId="129"/>
    <cellStyle name="20% - Accent4 2 4" xfId="130"/>
    <cellStyle name="20% - Accent4 2 5" xfId="131"/>
    <cellStyle name="20% - Accent4 3" xfId="132"/>
    <cellStyle name="20% - Accent4 3 2" xfId="133"/>
    <cellStyle name="20% - Accent4 3 3" xfId="134"/>
    <cellStyle name="20% - Accent4 3 4" xfId="135"/>
    <cellStyle name="20% - Accent4 3 5" xfId="136"/>
    <cellStyle name="20% - Accent4 4" xfId="137"/>
    <cellStyle name="20% - Accent4 4 2" xfId="138"/>
    <cellStyle name="20% - Accent4 4 3" xfId="139"/>
    <cellStyle name="20% - Accent4 4 4" xfId="140"/>
    <cellStyle name="20% - Accent4 4 5" xfId="141"/>
    <cellStyle name="20% - Accent4 5" xfId="142"/>
    <cellStyle name="20% - Accent4 5 2" xfId="143"/>
    <cellStyle name="20% - Accent4 5 3" xfId="144"/>
    <cellStyle name="20% - Accent4 5 4" xfId="145"/>
    <cellStyle name="20% - Accent4 5 5" xfId="146"/>
    <cellStyle name="20% - Accent4 6" xfId="147"/>
    <cellStyle name="20% - Accent4 6 2" xfId="148"/>
    <cellStyle name="20% - Accent4 6 3" xfId="149"/>
    <cellStyle name="20% - Accent4 6 4" xfId="150"/>
    <cellStyle name="20% - Accent4 6 5" xfId="151"/>
    <cellStyle name="20% - Accent4 7" xfId="152"/>
    <cellStyle name="20% - Accent4 7 2" xfId="153"/>
    <cellStyle name="20% - Accent4 7 3" xfId="154"/>
    <cellStyle name="20% - Accent4 7 4" xfId="155"/>
    <cellStyle name="20% - Accent4 7 5" xfId="156"/>
    <cellStyle name="20% - Accent4 8" xfId="157"/>
    <cellStyle name="20% - Accent4 9" xfId="158"/>
    <cellStyle name="20% - Accent4_PASSEIO ORLA - SINAPI - R3" xfId="159"/>
    <cellStyle name="20% - Accent5" xfId="160"/>
    <cellStyle name="20% - Accent5 10" xfId="161"/>
    <cellStyle name="20% - Accent5 2" xfId="162"/>
    <cellStyle name="20% - Accent5 2 2" xfId="163"/>
    <cellStyle name="20% - Accent5 2 3" xfId="164"/>
    <cellStyle name="20% - Accent5 2 4" xfId="165"/>
    <cellStyle name="20% - Accent5 2 5" xfId="166"/>
    <cellStyle name="20% - Accent5 3" xfId="167"/>
    <cellStyle name="20% - Accent5 3 2" xfId="168"/>
    <cellStyle name="20% - Accent5 3 3" xfId="169"/>
    <cellStyle name="20% - Accent5 3 4" xfId="170"/>
    <cellStyle name="20% - Accent5 3 5" xfId="171"/>
    <cellStyle name="20% - Accent5 4" xfId="172"/>
    <cellStyle name="20% - Accent5 4 2" xfId="173"/>
    <cellStyle name="20% - Accent5 4 3" xfId="174"/>
    <cellStyle name="20% - Accent5 4 4" xfId="175"/>
    <cellStyle name="20% - Accent5 4 5" xfId="176"/>
    <cellStyle name="20% - Accent5 5" xfId="177"/>
    <cellStyle name="20% - Accent5 5 2" xfId="178"/>
    <cellStyle name="20% - Accent5 5 3" xfId="179"/>
    <cellStyle name="20% - Accent5 5 4" xfId="180"/>
    <cellStyle name="20% - Accent5 5 5" xfId="181"/>
    <cellStyle name="20% - Accent5 6" xfId="182"/>
    <cellStyle name="20% - Accent5 6 2" xfId="183"/>
    <cellStyle name="20% - Accent5 6 3" xfId="184"/>
    <cellStyle name="20% - Accent5 6 4" xfId="185"/>
    <cellStyle name="20% - Accent5 6 5" xfId="186"/>
    <cellStyle name="20% - Accent5 7" xfId="187"/>
    <cellStyle name="20% - Accent5 7 2" xfId="188"/>
    <cellStyle name="20% - Accent5 7 3" xfId="189"/>
    <cellStyle name="20% - Accent5 7 4" xfId="190"/>
    <cellStyle name="20% - Accent5 7 5" xfId="191"/>
    <cellStyle name="20% - Accent5 8" xfId="192"/>
    <cellStyle name="20% - Accent5 9" xfId="193"/>
    <cellStyle name="20% - Accent5_PASSEIO ORLA - SINAPI - R3" xfId="194"/>
    <cellStyle name="20% - Accent6" xfId="195"/>
    <cellStyle name="20% - Accent6 10" xfId="196"/>
    <cellStyle name="20% - Accent6 2" xfId="197"/>
    <cellStyle name="20% - Accent6 2 2" xfId="198"/>
    <cellStyle name="20% - Accent6 2 3" xfId="199"/>
    <cellStyle name="20% - Accent6 2 4" xfId="200"/>
    <cellStyle name="20% - Accent6 2 5" xfId="201"/>
    <cellStyle name="20% - Accent6 3" xfId="202"/>
    <cellStyle name="20% - Accent6 3 2" xfId="203"/>
    <cellStyle name="20% - Accent6 3 3" xfId="204"/>
    <cellStyle name="20% - Accent6 3 4" xfId="205"/>
    <cellStyle name="20% - Accent6 3 5" xfId="206"/>
    <cellStyle name="20% - Accent6 4" xfId="207"/>
    <cellStyle name="20% - Accent6 4 2" xfId="208"/>
    <cellStyle name="20% - Accent6 4 3" xfId="209"/>
    <cellStyle name="20% - Accent6 4 4" xfId="210"/>
    <cellStyle name="20% - Accent6 4 5" xfId="211"/>
    <cellStyle name="20% - Accent6 5" xfId="212"/>
    <cellStyle name="20% - Accent6 5 2" xfId="213"/>
    <cellStyle name="20% - Accent6 5 3" xfId="214"/>
    <cellStyle name="20% - Accent6 5 4" xfId="215"/>
    <cellStyle name="20% - Accent6 5 5" xfId="216"/>
    <cellStyle name="20% - Accent6 6" xfId="217"/>
    <cellStyle name="20% - Accent6 6 2" xfId="218"/>
    <cellStyle name="20% - Accent6 6 3" xfId="219"/>
    <cellStyle name="20% - Accent6 6 4" xfId="220"/>
    <cellStyle name="20% - Accent6 6 5" xfId="221"/>
    <cellStyle name="20% - Accent6 7" xfId="222"/>
    <cellStyle name="20% - Accent6 7 2" xfId="223"/>
    <cellStyle name="20% - Accent6 7 3" xfId="224"/>
    <cellStyle name="20% - Accent6 7 4" xfId="225"/>
    <cellStyle name="20% - Accent6 7 5" xfId="226"/>
    <cellStyle name="20% - Accent6 8" xfId="227"/>
    <cellStyle name="20% - Accent6 9" xfId="228"/>
    <cellStyle name="20% - Accent6_PASSEIO ORLA - SINAPI - R3" xfId="229"/>
    <cellStyle name="20% - Ênfase1 10" xfId="230"/>
    <cellStyle name="20% - Ênfase1 100" xfId="231"/>
    <cellStyle name="20% - Ênfase1 11" xfId="232"/>
    <cellStyle name="20% - Ênfase1 12" xfId="233"/>
    <cellStyle name="20% - Ênfase1 2" xfId="234"/>
    <cellStyle name="20% - Ênfase1 2 10" xfId="235"/>
    <cellStyle name="20% - Ênfase1 2 11" xfId="236"/>
    <cellStyle name="20% - Ênfase1 2 2" xfId="237"/>
    <cellStyle name="20% - Ênfase1 2 2 10" xfId="238"/>
    <cellStyle name="20% - Ênfase1 2 2 2" xfId="239"/>
    <cellStyle name="20% - Ênfase1 2 2 2 2" xfId="240"/>
    <cellStyle name="20% - Ênfase1 2 2 2 3" xfId="241"/>
    <cellStyle name="20% - Ênfase1 2 2 2 4" xfId="242"/>
    <cellStyle name="20% - Ênfase1 2 2 2 5" xfId="243"/>
    <cellStyle name="20% - Ênfase1 2 2 3" xfId="244"/>
    <cellStyle name="20% - Ênfase1 2 2 3 2" xfId="245"/>
    <cellStyle name="20% - Ênfase1 2 2 3 3" xfId="246"/>
    <cellStyle name="20% - Ênfase1 2 2 3 4" xfId="247"/>
    <cellStyle name="20% - Ênfase1 2 2 3 5" xfId="248"/>
    <cellStyle name="20% - Ênfase1 2 2 4" xfId="249"/>
    <cellStyle name="20% - Ênfase1 2 2 4 2" xfId="250"/>
    <cellStyle name="20% - Ênfase1 2 2 4 3" xfId="251"/>
    <cellStyle name="20% - Ênfase1 2 2 4 4" xfId="252"/>
    <cellStyle name="20% - Ênfase1 2 2 4 5" xfId="253"/>
    <cellStyle name="20% - Ênfase1 2 2 5" xfId="254"/>
    <cellStyle name="20% - Ênfase1 2 2 5 2" xfId="255"/>
    <cellStyle name="20% - Ênfase1 2 2 5 3" xfId="256"/>
    <cellStyle name="20% - Ênfase1 2 2 5 4" xfId="257"/>
    <cellStyle name="20% - Ênfase1 2 2 5 5" xfId="258"/>
    <cellStyle name="20% - Ênfase1 2 2 6" xfId="259"/>
    <cellStyle name="20% - Ênfase1 2 2 6 2" xfId="260"/>
    <cellStyle name="20% - Ênfase1 2 2 6 3" xfId="261"/>
    <cellStyle name="20% - Ênfase1 2 2 6 4" xfId="262"/>
    <cellStyle name="20% - Ênfase1 2 2 6 5" xfId="263"/>
    <cellStyle name="20% - Ênfase1 2 2 7" xfId="264"/>
    <cellStyle name="20% - Ênfase1 2 2 8" xfId="265"/>
    <cellStyle name="20% - Ênfase1 2 2 9" xfId="266"/>
    <cellStyle name="20% - Ênfase1 2 3" xfId="267"/>
    <cellStyle name="20% - Ênfase1 2 3 2" xfId="268"/>
    <cellStyle name="20% - Ênfase1 2 3 3" xfId="269"/>
    <cellStyle name="20% - Ênfase1 2 3 4" xfId="270"/>
    <cellStyle name="20% - Ênfase1 2 3 5" xfId="271"/>
    <cellStyle name="20% - Ênfase1 2 4" xfId="272"/>
    <cellStyle name="20% - Ênfase1 2 4 2" xfId="273"/>
    <cellStyle name="20% - Ênfase1 2 4 3" xfId="274"/>
    <cellStyle name="20% - Ênfase1 2 4 4" xfId="275"/>
    <cellStyle name="20% - Ênfase1 2 4 5" xfId="276"/>
    <cellStyle name="20% - Ênfase1 2 5" xfId="277"/>
    <cellStyle name="20% - Ênfase1 2 5 2" xfId="278"/>
    <cellStyle name="20% - Ênfase1 2 5 3" xfId="279"/>
    <cellStyle name="20% - Ênfase1 2 5 4" xfId="280"/>
    <cellStyle name="20% - Ênfase1 2 5 5" xfId="281"/>
    <cellStyle name="20% - Ênfase1 2 6" xfId="282"/>
    <cellStyle name="20% - Ênfase1 2 6 2" xfId="283"/>
    <cellStyle name="20% - Ênfase1 2 6 3" xfId="284"/>
    <cellStyle name="20% - Ênfase1 2 6 4" xfId="285"/>
    <cellStyle name="20% - Ênfase1 2 6 5" xfId="286"/>
    <cellStyle name="20% - Ênfase1 2 7" xfId="287"/>
    <cellStyle name="20% - Ênfase1 2 7 2" xfId="288"/>
    <cellStyle name="20% - Ênfase1 2 7 3" xfId="289"/>
    <cellStyle name="20% - Ênfase1 2 7 4" xfId="290"/>
    <cellStyle name="20% - Ênfase1 2 7 5" xfId="291"/>
    <cellStyle name="20% - Ênfase1 2 8" xfId="292"/>
    <cellStyle name="20% - Ênfase1 2 9" xfId="293"/>
    <cellStyle name="20% - Ênfase1 2_ATA PASSEIOS" xfId="294"/>
    <cellStyle name="20% - Ênfase1 3" xfId="295"/>
    <cellStyle name="20% - Ênfase1 3 10" xfId="296"/>
    <cellStyle name="20% - Ênfase1 3 11" xfId="297"/>
    <cellStyle name="20% - Ênfase1 3 2" xfId="298"/>
    <cellStyle name="20% - Ênfase1 3 2 10" xfId="299"/>
    <cellStyle name="20% - Ênfase1 3 2 2" xfId="300"/>
    <cellStyle name="20% - Ênfase1 3 2 2 2" xfId="301"/>
    <cellStyle name="20% - Ênfase1 3 2 2 3" xfId="302"/>
    <cellStyle name="20% - Ênfase1 3 2 2 4" xfId="303"/>
    <cellStyle name="20% - Ênfase1 3 2 2 5" xfId="304"/>
    <cellStyle name="20% - Ênfase1 3 2 3" xfId="305"/>
    <cellStyle name="20% - Ênfase1 3 2 3 2" xfId="306"/>
    <cellStyle name="20% - Ênfase1 3 2 3 3" xfId="307"/>
    <cellStyle name="20% - Ênfase1 3 2 3 4" xfId="308"/>
    <cellStyle name="20% - Ênfase1 3 2 3 5" xfId="309"/>
    <cellStyle name="20% - Ênfase1 3 2 4" xfId="310"/>
    <cellStyle name="20% - Ênfase1 3 2 4 2" xfId="311"/>
    <cellStyle name="20% - Ênfase1 3 2 4 3" xfId="312"/>
    <cellStyle name="20% - Ênfase1 3 2 4 4" xfId="313"/>
    <cellStyle name="20% - Ênfase1 3 2 4 5" xfId="314"/>
    <cellStyle name="20% - Ênfase1 3 2 5" xfId="315"/>
    <cellStyle name="20% - Ênfase1 3 2 5 2" xfId="316"/>
    <cellStyle name="20% - Ênfase1 3 2 5 3" xfId="317"/>
    <cellStyle name="20% - Ênfase1 3 2 5 4" xfId="318"/>
    <cellStyle name="20% - Ênfase1 3 2 5 5" xfId="319"/>
    <cellStyle name="20% - Ênfase1 3 2 6" xfId="320"/>
    <cellStyle name="20% - Ênfase1 3 2 6 2" xfId="321"/>
    <cellStyle name="20% - Ênfase1 3 2 6 3" xfId="322"/>
    <cellStyle name="20% - Ênfase1 3 2 6 4" xfId="323"/>
    <cellStyle name="20% - Ênfase1 3 2 6 5" xfId="324"/>
    <cellStyle name="20% - Ênfase1 3 2 7" xfId="325"/>
    <cellStyle name="20% - Ênfase1 3 2 8" xfId="326"/>
    <cellStyle name="20% - Ênfase1 3 2 9" xfId="327"/>
    <cellStyle name="20% - Ênfase1 3 3" xfId="328"/>
    <cellStyle name="20% - Ênfase1 3 3 2" xfId="329"/>
    <cellStyle name="20% - Ênfase1 3 3 3" xfId="330"/>
    <cellStyle name="20% - Ênfase1 3 3 4" xfId="331"/>
    <cellStyle name="20% - Ênfase1 3 3 5" xfId="332"/>
    <cellStyle name="20% - Ênfase1 3 4" xfId="333"/>
    <cellStyle name="20% - Ênfase1 3 4 2" xfId="334"/>
    <cellStyle name="20% - Ênfase1 3 4 3" xfId="335"/>
    <cellStyle name="20% - Ênfase1 3 4 4" xfId="336"/>
    <cellStyle name="20% - Ênfase1 3 4 5" xfId="337"/>
    <cellStyle name="20% - Ênfase1 3 5" xfId="338"/>
    <cellStyle name="20% - Ênfase1 3 5 2" xfId="339"/>
    <cellStyle name="20% - Ênfase1 3 5 3" xfId="340"/>
    <cellStyle name="20% - Ênfase1 3 5 4" xfId="341"/>
    <cellStyle name="20% - Ênfase1 3 5 5" xfId="342"/>
    <cellStyle name="20% - Ênfase1 3 6" xfId="343"/>
    <cellStyle name="20% - Ênfase1 3 6 2" xfId="344"/>
    <cellStyle name="20% - Ênfase1 3 6 3" xfId="345"/>
    <cellStyle name="20% - Ênfase1 3 6 4" xfId="346"/>
    <cellStyle name="20% - Ênfase1 3 6 5" xfId="347"/>
    <cellStyle name="20% - Ênfase1 3 7" xfId="348"/>
    <cellStyle name="20% - Ênfase1 3 7 2" xfId="349"/>
    <cellStyle name="20% - Ênfase1 3 7 3" xfId="350"/>
    <cellStyle name="20% - Ênfase1 3 7 4" xfId="351"/>
    <cellStyle name="20% - Ênfase1 3 7 5" xfId="352"/>
    <cellStyle name="20% - Ênfase1 3 8" xfId="353"/>
    <cellStyle name="20% - Ênfase1 3 9" xfId="354"/>
    <cellStyle name="20% - Ênfase1 3_ATA PASSEIOS" xfId="355"/>
    <cellStyle name="20% - Ênfase1 4" xfId="356"/>
    <cellStyle name="20% - Ênfase1 4 10" xfId="357"/>
    <cellStyle name="20% - Ênfase1 4 11" xfId="358"/>
    <cellStyle name="20% - Ênfase1 4 12" xfId="359"/>
    <cellStyle name="20% - Ênfase1 4 13" xfId="360"/>
    <cellStyle name="20% - Ênfase1 4 14" xfId="361"/>
    <cellStyle name="20% - Ênfase1 4 15" xfId="362"/>
    <cellStyle name="20% - Ênfase1 4 16" xfId="363"/>
    <cellStyle name="20% - Ênfase1 4 17" xfId="364"/>
    <cellStyle name="20% - Ênfase1 4 18" xfId="365"/>
    <cellStyle name="20% - Ênfase1 4 19" xfId="366"/>
    <cellStyle name="20% - Ênfase1 4 2" xfId="367"/>
    <cellStyle name="20% - Ênfase1 4 2 2" xfId="368"/>
    <cellStyle name="20% - Ênfase1 4 2 2 2" xfId="369"/>
    <cellStyle name="20% - Ênfase1 4 2 2 3" xfId="370"/>
    <cellStyle name="20% - Ênfase1 4 2 2 4" xfId="371"/>
    <cellStyle name="20% - Ênfase1 4 2 2 5" xfId="372"/>
    <cellStyle name="20% - Ênfase1 4 2 3" xfId="373"/>
    <cellStyle name="20% - Ênfase1 4 2 4" xfId="374"/>
    <cellStyle name="20% - Ênfase1 4 2 5" xfId="375"/>
    <cellStyle name="20% - Ênfase1 4 2 6" xfId="376"/>
    <cellStyle name="20% - Ênfase1 4 2 7" xfId="377"/>
    <cellStyle name="20% - Ênfase1 4 2 8" xfId="378"/>
    <cellStyle name="20% - Ênfase1 4 2 9" xfId="379"/>
    <cellStyle name="20% - Ênfase1 4 20" xfId="380"/>
    <cellStyle name="20% - Ênfase1 4 21" xfId="381"/>
    <cellStyle name="20% - Ênfase1 4 22" xfId="382"/>
    <cellStyle name="20% - Ênfase1 4 23" xfId="383"/>
    <cellStyle name="20% - Ênfase1 4 24" xfId="384"/>
    <cellStyle name="20% - Ênfase1 4 25" xfId="385"/>
    <cellStyle name="20% - Ênfase1 4 26" xfId="386"/>
    <cellStyle name="20% - Ênfase1 4 27" xfId="387"/>
    <cellStyle name="20% - Ênfase1 4 3" xfId="388"/>
    <cellStyle name="20% - Ênfase1 4 3 2" xfId="389"/>
    <cellStyle name="20% - Ênfase1 4 3 3" xfId="390"/>
    <cellStyle name="20% - Ênfase1 4 3 4" xfId="391"/>
    <cellStyle name="20% - Ênfase1 4 3 5" xfId="392"/>
    <cellStyle name="20% - Ênfase1 4 4" xfId="393"/>
    <cellStyle name="20% - Ênfase1 4 4 2" xfId="394"/>
    <cellStyle name="20% - Ênfase1 4 4 3" xfId="395"/>
    <cellStyle name="20% - Ênfase1 4 4 4" xfId="396"/>
    <cellStyle name="20% - Ênfase1 4 4 5" xfId="397"/>
    <cellStyle name="20% - Ênfase1 4 5" xfId="398"/>
    <cellStyle name="20% - Ênfase1 4 5 2" xfId="399"/>
    <cellStyle name="20% - Ênfase1 4 5 3" xfId="400"/>
    <cellStyle name="20% - Ênfase1 4 5 4" xfId="401"/>
    <cellStyle name="20% - Ênfase1 4 5 5" xfId="402"/>
    <cellStyle name="20% - Ênfase1 4 6" xfId="403"/>
    <cellStyle name="20% - Ênfase1 4 7" xfId="404"/>
    <cellStyle name="20% - Ênfase1 4 8" xfId="405"/>
    <cellStyle name="20% - Ênfase1 4 9" xfId="406"/>
    <cellStyle name="20% - Ênfase1 5" xfId="407"/>
    <cellStyle name="20% - Ênfase1 5 10" xfId="408"/>
    <cellStyle name="20% - Ênfase1 5 11" xfId="409"/>
    <cellStyle name="20% - Ênfase1 5 12" xfId="410"/>
    <cellStyle name="20% - Ênfase1 5 13" xfId="411"/>
    <cellStyle name="20% - Ênfase1 5 14" xfId="412"/>
    <cellStyle name="20% - Ênfase1 5 15" xfId="413"/>
    <cellStyle name="20% - Ênfase1 5 16" xfId="414"/>
    <cellStyle name="20% - Ênfase1 5 17" xfId="415"/>
    <cellStyle name="20% - Ênfase1 5 18" xfId="416"/>
    <cellStyle name="20% - Ênfase1 5 2" xfId="417"/>
    <cellStyle name="20% - Ênfase1 5 2 2" xfId="418"/>
    <cellStyle name="20% - Ênfase1 5 2 3" xfId="419"/>
    <cellStyle name="20% - Ênfase1 5 2 4" xfId="420"/>
    <cellStyle name="20% - Ênfase1 5 2 5" xfId="421"/>
    <cellStyle name="20% - Ênfase1 5 2 6" xfId="422"/>
    <cellStyle name="20% - Ênfase1 5 2 7" xfId="423"/>
    <cellStyle name="20% - Ênfase1 5 2 8" xfId="424"/>
    <cellStyle name="20% - Ênfase1 5 3" xfId="425"/>
    <cellStyle name="20% - Ênfase1 5 3 2" xfId="426"/>
    <cellStyle name="20% - Ênfase1 5 3 3" xfId="427"/>
    <cellStyle name="20% - Ênfase1 5 3 4" xfId="428"/>
    <cellStyle name="20% - Ênfase1 5 3 5" xfId="429"/>
    <cellStyle name="20% - Ênfase1 5 4" xfId="430"/>
    <cellStyle name="20% - Ênfase1 5 5" xfId="431"/>
    <cellStyle name="20% - Ênfase1 5 6" xfId="432"/>
    <cellStyle name="20% - Ênfase1 5 7" xfId="433"/>
    <cellStyle name="20% - Ênfase1 5 8" xfId="434"/>
    <cellStyle name="20% - Ênfase1 5 9" xfId="435"/>
    <cellStyle name="20% - Ênfase1 6" xfId="436"/>
    <cellStyle name="20% - Ênfase1 6 2" xfId="437"/>
    <cellStyle name="20% - Ênfase1 6 3" xfId="438"/>
    <cellStyle name="20% - Ênfase1 6 4" xfId="439"/>
    <cellStyle name="20% - Ênfase1 6 5" xfId="440"/>
    <cellStyle name="20% - Ênfase1 7" xfId="441"/>
    <cellStyle name="20% - Ênfase1 7 10" xfId="442"/>
    <cellStyle name="20% - Ênfase1 7 11" xfId="443"/>
    <cellStyle name="20% - Ênfase1 7 12" xfId="444"/>
    <cellStyle name="20% - Ênfase1 7 13" xfId="445"/>
    <cellStyle name="20% - Ênfase1 7 14" xfId="446"/>
    <cellStyle name="20% - Ênfase1 7 2" xfId="447"/>
    <cellStyle name="20% - Ênfase1 7 3" xfId="448"/>
    <cellStyle name="20% - Ênfase1 7 4" xfId="449"/>
    <cellStyle name="20% - Ênfase1 7 5" xfId="450"/>
    <cellStyle name="20% - Ênfase1 7 6" xfId="451"/>
    <cellStyle name="20% - Ênfase1 7 7" xfId="452"/>
    <cellStyle name="20% - Ênfase1 7 8" xfId="453"/>
    <cellStyle name="20% - Ênfase1 7 9" xfId="454"/>
    <cellStyle name="20% - Ênfase1 8" xfId="455"/>
    <cellStyle name="20% - Ênfase1 8 10" xfId="456"/>
    <cellStyle name="20% - Ênfase1 8 11" xfId="457"/>
    <cellStyle name="20% - Ênfase1 8 12" xfId="458"/>
    <cellStyle name="20% - Ênfase1 8 13" xfId="459"/>
    <cellStyle name="20% - Ênfase1 8 14" xfId="460"/>
    <cellStyle name="20% - Ênfase1 8 2" xfId="461"/>
    <cellStyle name="20% - Ênfase1 8 3" xfId="462"/>
    <cellStyle name="20% - Ênfase1 8 4" xfId="463"/>
    <cellStyle name="20% - Ênfase1 8 5" xfId="464"/>
    <cellStyle name="20% - Ênfase1 8 6" xfId="465"/>
    <cellStyle name="20% - Ênfase1 8 7" xfId="466"/>
    <cellStyle name="20% - Ênfase1 8 8" xfId="467"/>
    <cellStyle name="20% - Ênfase1 8 9" xfId="468"/>
    <cellStyle name="20% - Ênfase1 9" xfId="469"/>
    <cellStyle name="20% - Ênfase1 9 10" xfId="470"/>
    <cellStyle name="20% - Ênfase1 9 11" xfId="471"/>
    <cellStyle name="20% - Ênfase1 9 12" xfId="472"/>
    <cellStyle name="20% - Ênfase1 9 13" xfId="473"/>
    <cellStyle name="20% - Ênfase1 9 14" xfId="474"/>
    <cellStyle name="20% - Ênfase1 9 2" xfId="475"/>
    <cellStyle name="20% - Ênfase1 9 3" xfId="476"/>
    <cellStyle name="20% - Ênfase1 9 4" xfId="477"/>
    <cellStyle name="20% - Ênfase1 9 5" xfId="478"/>
    <cellStyle name="20% - Ênfase1 9 6" xfId="479"/>
    <cellStyle name="20% - Ênfase1 9 7" xfId="480"/>
    <cellStyle name="20% - Ênfase1 9 8" xfId="481"/>
    <cellStyle name="20% - Ênfase1 9 9" xfId="482"/>
    <cellStyle name="20% - Ênfase2 10" xfId="483"/>
    <cellStyle name="20% - Ênfase2 11" xfId="484"/>
    <cellStyle name="20% - Ênfase2 12" xfId="485"/>
    <cellStyle name="20% - Ênfase2 2" xfId="486"/>
    <cellStyle name="20% - Ênfase2 2 10" xfId="487"/>
    <cellStyle name="20% - Ênfase2 2 11" xfId="488"/>
    <cellStyle name="20% - Ênfase2 2 2" xfId="489"/>
    <cellStyle name="20% - Ênfase2 2 2 10" xfId="490"/>
    <cellStyle name="20% - Ênfase2 2 2 2" xfId="491"/>
    <cellStyle name="20% - Ênfase2 2 2 2 2" xfId="492"/>
    <cellStyle name="20% - Ênfase2 2 2 2 3" xfId="493"/>
    <cellStyle name="20% - Ênfase2 2 2 2 4" xfId="494"/>
    <cellStyle name="20% - Ênfase2 2 2 2 5" xfId="495"/>
    <cellStyle name="20% - Ênfase2 2 2 3" xfId="496"/>
    <cellStyle name="20% - Ênfase2 2 2 3 2" xfId="497"/>
    <cellStyle name="20% - Ênfase2 2 2 3 3" xfId="498"/>
    <cellStyle name="20% - Ênfase2 2 2 3 4" xfId="499"/>
    <cellStyle name="20% - Ênfase2 2 2 3 5" xfId="500"/>
    <cellStyle name="20% - Ênfase2 2 2 4" xfId="501"/>
    <cellStyle name="20% - Ênfase2 2 2 4 2" xfId="502"/>
    <cellStyle name="20% - Ênfase2 2 2 4 3" xfId="503"/>
    <cellStyle name="20% - Ênfase2 2 2 4 4" xfId="504"/>
    <cellStyle name="20% - Ênfase2 2 2 4 5" xfId="505"/>
    <cellStyle name="20% - Ênfase2 2 2 5" xfId="506"/>
    <cellStyle name="20% - Ênfase2 2 2 5 2" xfId="507"/>
    <cellStyle name="20% - Ênfase2 2 2 5 3" xfId="508"/>
    <cellStyle name="20% - Ênfase2 2 2 5 4" xfId="509"/>
    <cellStyle name="20% - Ênfase2 2 2 5 5" xfId="510"/>
    <cellStyle name="20% - Ênfase2 2 2 6" xfId="511"/>
    <cellStyle name="20% - Ênfase2 2 2 6 2" xfId="512"/>
    <cellStyle name="20% - Ênfase2 2 2 6 3" xfId="513"/>
    <cellStyle name="20% - Ênfase2 2 2 6 4" xfId="514"/>
    <cellStyle name="20% - Ênfase2 2 2 6 5" xfId="515"/>
    <cellStyle name="20% - Ênfase2 2 2 7" xfId="516"/>
    <cellStyle name="20% - Ênfase2 2 2 8" xfId="517"/>
    <cellStyle name="20% - Ênfase2 2 2 9" xfId="518"/>
    <cellStyle name="20% - Ênfase2 2 3" xfId="519"/>
    <cellStyle name="20% - Ênfase2 2 3 2" xfId="520"/>
    <cellStyle name="20% - Ênfase2 2 3 3" xfId="521"/>
    <cellStyle name="20% - Ênfase2 2 3 4" xfId="522"/>
    <cellStyle name="20% - Ênfase2 2 3 5" xfId="523"/>
    <cellStyle name="20% - Ênfase2 2 4" xfId="524"/>
    <cellStyle name="20% - Ênfase2 2 4 2" xfId="525"/>
    <cellStyle name="20% - Ênfase2 2 4 3" xfId="526"/>
    <cellStyle name="20% - Ênfase2 2 4 4" xfId="527"/>
    <cellStyle name="20% - Ênfase2 2 4 5" xfId="528"/>
    <cellStyle name="20% - Ênfase2 2 5" xfId="529"/>
    <cellStyle name="20% - Ênfase2 2 5 2" xfId="530"/>
    <cellStyle name="20% - Ênfase2 2 5 3" xfId="531"/>
    <cellStyle name="20% - Ênfase2 2 5 4" xfId="532"/>
    <cellStyle name="20% - Ênfase2 2 5 5" xfId="533"/>
    <cellStyle name="20% - Ênfase2 2 6" xfId="534"/>
    <cellStyle name="20% - Ênfase2 2 6 2" xfId="535"/>
    <cellStyle name="20% - Ênfase2 2 6 3" xfId="536"/>
    <cellStyle name="20% - Ênfase2 2 6 4" xfId="537"/>
    <cellStyle name="20% - Ênfase2 2 6 5" xfId="538"/>
    <cellStyle name="20% - Ênfase2 2 7" xfId="539"/>
    <cellStyle name="20% - Ênfase2 2 7 2" xfId="540"/>
    <cellStyle name="20% - Ênfase2 2 7 3" xfId="541"/>
    <cellStyle name="20% - Ênfase2 2 7 4" xfId="542"/>
    <cellStyle name="20% - Ênfase2 2 7 5" xfId="543"/>
    <cellStyle name="20% - Ênfase2 2 8" xfId="544"/>
    <cellStyle name="20% - Ênfase2 2 9" xfId="545"/>
    <cellStyle name="20% - Ênfase2 2_ATA PASSEIOS" xfId="546"/>
    <cellStyle name="20% - Ênfase2 3" xfId="547"/>
    <cellStyle name="20% - Ênfase2 3 10" xfId="548"/>
    <cellStyle name="20% - Ênfase2 3 11" xfId="549"/>
    <cellStyle name="20% - Ênfase2 3 2" xfId="550"/>
    <cellStyle name="20% - Ênfase2 3 2 10" xfId="551"/>
    <cellStyle name="20% - Ênfase2 3 2 2" xfId="552"/>
    <cellStyle name="20% - Ênfase2 3 2 2 2" xfId="553"/>
    <cellStyle name="20% - Ênfase2 3 2 2 3" xfId="554"/>
    <cellStyle name="20% - Ênfase2 3 2 2 4" xfId="555"/>
    <cellStyle name="20% - Ênfase2 3 2 2 5" xfId="556"/>
    <cellStyle name="20% - Ênfase2 3 2 3" xfId="557"/>
    <cellStyle name="20% - Ênfase2 3 2 3 2" xfId="558"/>
    <cellStyle name="20% - Ênfase2 3 2 3 3" xfId="559"/>
    <cellStyle name="20% - Ênfase2 3 2 3 4" xfId="560"/>
    <cellStyle name="20% - Ênfase2 3 2 3 5" xfId="561"/>
    <cellStyle name="20% - Ênfase2 3 2 4" xfId="562"/>
    <cellStyle name="20% - Ênfase2 3 2 4 2" xfId="563"/>
    <cellStyle name="20% - Ênfase2 3 2 4 3" xfId="564"/>
    <cellStyle name="20% - Ênfase2 3 2 4 4" xfId="565"/>
    <cellStyle name="20% - Ênfase2 3 2 4 5" xfId="566"/>
    <cellStyle name="20% - Ênfase2 3 2 5" xfId="567"/>
    <cellStyle name="20% - Ênfase2 3 2 5 2" xfId="568"/>
    <cellStyle name="20% - Ênfase2 3 2 5 3" xfId="569"/>
    <cellStyle name="20% - Ênfase2 3 2 5 4" xfId="570"/>
    <cellStyle name="20% - Ênfase2 3 2 5 5" xfId="571"/>
    <cellStyle name="20% - Ênfase2 3 2 6" xfId="572"/>
    <cellStyle name="20% - Ênfase2 3 2 6 2" xfId="573"/>
    <cellStyle name="20% - Ênfase2 3 2 6 3" xfId="574"/>
    <cellStyle name="20% - Ênfase2 3 2 6 4" xfId="575"/>
    <cellStyle name="20% - Ênfase2 3 2 6 5" xfId="576"/>
    <cellStyle name="20% - Ênfase2 3 2 7" xfId="577"/>
    <cellStyle name="20% - Ênfase2 3 2 8" xfId="578"/>
    <cellStyle name="20% - Ênfase2 3 2 9" xfId="579"/>
    <cellStyle name="20% - Ênfase2 3 3" xfId="580"/>
    <cellStyle name="20% - Ênfase2 3 3 2" xfId="581"/>
    <cellStyle name="20% - Ênfase2 3 3 3" xfId="582"/>
    <cellStyle name="20% - Ênfase2 3 3 4" xfId="583"/>
    <cellStyle name="20% - Ênfase2 3 3 5" xfId="584"/>
    <cellStyle name="20% - Ênfase2 3 4" xfId="585"/>
    <cellStyle name="20% - Ênfase2 3 4 2" xfId="586"/>
    <cellStyle name="20% - Ênfase2 3 4 3" xfId="587"/>
    <cellStyle name="20% - Ênfase2 3 4 4" xfId="588"/>
    <cellStyle name="20% - Ênfase2 3 4 5" xfId="589"/>
    <cellStyle name="20% - Ênfase2 3 5" xfId="590"/>
    <cellStyle name="20% - Ênfase2 3 5 2" xfId="591"/>
    <cellStyle name="20% - Ênfase2 3 5 3" xfId="592"/>
    <cellStyle name="20% - Ênfase2 3 5 4" xfId="593"/>
    <cellStyle name="20% - Ênfase2 3 5 5" xfId="594"/>
    <cellStyle name="20% - Ênfase2 3 6" xfId="595"/>
    <cellStyle name="20% - Ênfase2 3 6 2" xfId="596"/>
    <cellStyle name="20% - Ênfase2 3 6 3" xfId="597"/>
    <cellStyle name="20% - Ênfase2 3 6 4" xfId="598"/>
    <cellStyle name="20% - Ênfase2 3 6 5" xfId="599"/>
    <cellStyle name="20% - Ênfase2 3 7" xfId="600"/>
    <cellStyle name="20% - Ênfase2 3 7 2" xfId="601"/>
    <cellStyle name="20% - Ênfase2 3 7 3" xfId="602"/>
    <cellStyle name="20% - Ênfase2 3 7 4" xfId="603"/>
    <cellStyle name="20% - Ênfase2 3 7 5" xfId="604"/>
    <cellStyle name="20% - Ênfase2 3 8" xfId="605"/>
    <cellStyle name="20% - Ênfase2 3 9" xfId="606"/>
    <cellStyle name="20% - Ênfase2 3_ATA PASSEIOS" xfId="607"/>
    <cellStyle name="20% - Ênfase2 4" xfId="608"/>
    <cellStyle name="20% - Ênfase2 4 10" xfId="609"/>
    <cellStyle name="20% - Ênfase2 4 11" xfId="610"/>
    <cellStyle name="20% - Ênfase2 4 12" xfId="611"/>
    <cellStyle name="20% - Ênfase2 4 13" xfId="612"/>
    <cellStyle name="20% - Ênfase2 4 14" xfId="613"/>
    <cellStyle name="20% - Ênfase2 4 15" xfId="614"/>
    <cellStyle name="20% - Ênfase2 4 16" xfId="615"/>
    <cellStyle name="20% - Ênfase2 4 17" xfId="616"/>
    <cellStyle name="20% - Ênfase2 4 18" xfId="617"/>
    <cellStyle name="20% - Ênfase2 4 19" xfId="618"/>
    <cellStyle name="20% - Ênfase2 4 2" xfId="619"/>
    <cellStyle name="20% - Ênfase2 4 2 2" xfId="620"/>
    <cellStyle name="20% - Ênfase2 4 2 2 2" xfId="621"/>
    <cellStyle name="20% - Ênfase2 4 2 2 3" xfId="622"/>
    <cellStyle name="20% - Ênfase2 4 2 2 4" xfId="623"/>
    <cellStyle name="20% - Ênfase2 4 2 2 5" xfId="624"/>
    <cellStyle name="20% - Ênfase2 4 2 3" xfId="625"/>
    <cellStyle name="20% - Ênfase2 4 2 4" xfId="626"/>
    <cellStyle name="20% - Ênfase2 4 2 5" xfId="627"/>
    <cellStyle name="20% - Ênfase2 4 2 6" xfId="628"/>
    <cellStyle name="20% - Ênfase2 4 2 7" xfId="629"/>
    <cellStyle name="20% - Ênfase2 4 2 8" xfId="630"/>
    <cellStyle name="20% - Ênfase2 4 2 9" xfId="631"/>
    <cellStyle name="20% - Ênfase2 4 20" xfId="632"/>
    <cellStyle name="20% - Ênfase2 4 21" xfId="633"/>
    <cellStyle name="20% - Ênfase2 4 22" xfId="634"/>
    <cellStyle name="20% - Ênfase2 4 23" xfId="635"/>
    <cellStyle name="20% - Ênfase2 4 24" xfId="636"/>
    <cellStyle name="20% - Ênfase2 4 25" xfId="637"/>
    <cellStyle name="20% - Ênfase2 4 26" xfId="638"/>
    <cellStyle name="20% - Ênfase2 4 27" xfId="639"/>
    <cellStyle name="20% - Ênfase2 4 3" xfId="640"/>
    <cellStyle name="20% - Ênfase2 4 3 2" xfId="641"/>
    <cellStyle name="20% - Ênfase2 4 3 3" xfId="642"/>
    <cellStyle name="20% - Ênfase2 4 3 4" xfId="643"/>
    <cellStyle name="20% - Ênfase2 4 3 5" xfId="644"/>
    <cellStyle name="20% - Ênfase2 4 4" xfId="645"/>
    <cellStyle name="20% - Ênfase2 4 4 2" xfId="646"/>
    <cellStyle name="20% - Ênfase2 4 4 3" xfId="647"/>
    <cellStyle name="20% - Ênfase2 4 4 4" xfId="648"/>
    <cellStyle name="20% - Ênfase2 4 4 5" xfId="649"/>
    <cellStyle name="20% - Ênfase2 4 5" xfId="650"/>
    <cellStyle name="20% - Ênfase2 4 5 2" xfId="651"/>
    <cellStyle name="20% - Ênfase2 4 5 3" xfId="652"/>
    <cellStyle name="20% - Ênfase2 4 5 4" xfId="653"/>
    <cellStyle name="20% - Ênfase2 4 5 5" xfId="654"/>
    <cellStyle name="20% - Ênfase2 4 6" xfId="655"/>
    <cellStyle name="20% - Ênfase2 4 7" xfId="656"/>
    <cellStyle name="20% - Ênfase2 4 8" xfId="657"/>
    <cellStyle name="20% - Ênfase2 4 9" xfId="658"/>
    <cellStyle name="20% - Ênfase2 5" xfId="659"/>
    <cellStyle name="20% - Ênfase2 5 10" xfId="660"/>
    <cellStyle name="20% - Ênfase2 5 11" xfId="661"/>
    <cellStyle name="20% - Ênfase2 5 12" xfId="662"/>
    <cellStyle name="20% - Ênfase2 5 13" xfId="663"/>
    <cellStyle name="20% - Ênfase2 5 14" xfId="664"/>
    <cellStyle name="20% - Ênfase2 5 15" xfId="665"/>
    <cellStyle name="20% - Ênfase2 5 16" xfId="666"/>
    <cellStyle name="20% - Ênfase2 5 17" xfId="667"/>
    <cellStyle name="20% - Ênfase2 5 18" xfId="668"/>
    <cellStyle name="20% - Ênfase2 5 2" xfId="669"/>
    <cellStyle name="20% - Ênfase2 5 2 2" xfId="670"/>
    <cellStyle name="20% - Ênfase2 5 2 3" xfId="671"/>
    <cellStyle name="20% - Ênfase2 5 2 4" xfId="672"/>
    <cellStyle name="20% - Ênfase2 5 2 5" xfId="673"/>
    <cellStyle name="20% - Ênfase2 5 2 6" xfId="674"/>
    <cellStyle name="20% - Ênfase2 5 2 7" xfId="675"/>
    <cellStyle name="20% - Ênfase2 5 2 8" xfId="676"/>
    <cellStyle name="20% - Ênfase2 5 3" xfId="677"/>
    <cellStyle name="20% - Ênfase2 5 3 2" xfId="678"/>
    <cellStyle name="20% - Ênfase2 5 3 3" xfId="679"/>
    <cellStyle name="20% - Ênfase2 5 3 4" xfId="680"/>
    <cellStyle name="20% - Ênfase2 5 3 5" xfId="681"/>
    <cellStyle name="20% - Ênfase2 5 4" xfId="682"/>
    <cellStyle name="20% - Ênfase2 5 5" xfId="683"/>
    <cellStyle name="20% - Ênfase2 5 6" xfId="684"/>
    <cellStyle name="20% - Ênfase2 5 7" xfId="685"/>
    <cellStyle name="20% - Ênfase2 5 8" xfId="686"/>
    <cellStyle name="20% - Ênfase2 5 9" xfId="687"/>
    <cellStyle name="20% - Ênfase2 6" xfId="688"/>
    <cellStyle name="20% - Ênfase2 6 2" xfId="689"/>
    <cellStyle name="20% - Ênfase2 6 3" xfId="690"/>
    <cellStyle name="20% - Ênfase2 6 4" xfId="691"/>
    <cellStyle name="20% - Ênfase2 6 5" xfId="692"/>
    <cellStyle name="20% - Ênfase2 7" xfId="693"/>
    <cellStyle name="20% - Ênfase2 7 10" xfId="694"/>
    <cellStyle name="20% - Ênfase2 7 11" xfId="695"/>
    <cellStyle name="20% - Ênfase2 7 12" xfId="696"/>
    <cellStyle name="20% - Ênfase2 7 13" xfId="697"/>
    <cellStyle name="20% - Ênfase2 7 14" xfId="698"/>
    <cellStyle name="20% - Ênfase2 7 2" xfId="699"/>
    <cellStyle name="20% - Ênfase2 7 3" xfId="700"/>
    <cellStyle name="20% - Ênfase2 7 4" xfId="701"/>
    <cellStyle name="20% - Ênfase2 7 5" xfId="702"/>
    <cellStyle name="20% - Ênfase2 7 6" xfId="703"/>
    <cellStyle name="20% - Ênfase2 7 7" xfId="704"/>
    <cellStyle name="20% - Ênfase2 7 8" xfId="705"/>
    <cellStyle name="20% - Ênfase2 7 9" xfId="706"/>
    <cellStyle name="20% - Ênfase2 8" xfId="707"/>
    <cellStyle name="20% - Ênfase2 8 10" xfId="708"/>
    <cellStyle name="20% - Ênfase2 8 11" xfId="709"/>
    <cellStyle name="20% - Ênfase2 8 12" xfId="710"/>
    <cellStyle name="20% - Ênfase2 8 13" xfId="711"/>
    <cellStyle name="20% - Ênfase2 8 14" xfId="712"/>
    <cellStyle name="20% - Ênfase2 8 2" xfId="713"/>
    <cellStyle name="20% - Ênfase2 8 3" xfId="714"/>
    <cellStyle name="20% - Ênfase2 8 4" xfId="715"/>
    <cellStyle name="20% - Ênfase2 8 5" xfId="716"/>
    <cellStyle name="20% - Ênfase2 8 6" xfId="717"/>
    <cellStyle name="20% - Ênfase2 8 7" xfId="718"/>
    <cellStyle name="20% - Ênfase2 8 8" xfId="719"/>
    <cellStyle name="20% - Ênfase2 8 9" xfId="720"/>
    <cellStyle name="20% - Ênfase2 9" xfId="721"/>
    <cellStyle name="20% - Ênfase2 9 10" xfId="722"/>
    <cellStyle name="20% - Ênfase2 9 11" xfId="723"/>
    <cellStyle name="20% - Ênfase2 9 12" xfId="724"/>
    <cellStyle name="20% - Ênfase2 9 13" xfId="725"/>
    <cellStyle name="20% - Ênfase2 9 14" xfId="726"/>
    <cellStyle name="20% - Ênfase2 9 2" xfId="727"/>
    <cellStyle name="20% - Ênfase2 9 3" xfId="728"/>
    <cellStyle name="20% - Ênfase2 9 4" xfId="729"/>
    <cellStyle name="20% - Ênfase2 9 5" xfId="730"/>
    <cellStyle name="20% - Ênfase2 9 6" xfId="731"/>
    <cellStyle name="20% - Ênfase2 9 7" xfId="732"/>
    <cellStyle name="20% - Ênfase2 9 8" xfId="733"/>
    <cellStyle name="20% - Ênfase2 9 9" xfId="734"/>
    <cellStyle name="20% - Ênfase3 10" xfId="735"/>
    <cellStyle name="20% - Ênfase3 11" xfId="736"/>
    <cellStyle name="20% - Ênfase3 12" xfId="737"/>
    <cellStyle name="20% - Ênfase3 2" xfId="738"/>
    <cellStyle name="20% - Ênfase3 2 10" xfId="739"/>
    <cellStyle name="20% - Ênfase3 2 11" xfId="740"/>
    <cellStyle name="20% - Ênfase3 2 2" xfId="741"/>
    <cellStyle name="20% - Ênfase3 2 2 10" xfId="742"/>
    <cellStyle name="20% - Ênfase3 2 2 2" xfId="743"/>
    <cellStyle name="20% - Ênfase3 2 2 2 2" xfId="744"/>
    <cellStyle name="20% - Ênfase3 2 2 2 3" xfId="745"/>
    <cellStyle name="20% - Ênfase3 2 2 2 4" xfId="746"/>
    <cellStyle name="20% - Ênfase3 2 2 2 5" xfId="747"/>
    <cellStyle name="20% - Ênfase3 2 2 3" xfId="748"/>
    <cellStyle name="20% - Ênfase3 2 2 3 2" xfId="749"/>
    <cellStyle name="20% - Ênfase3 2 2 3 3" xfId="750"/>
    <cellStyle name="20% - Ênfase3 2 2 3 4" xfId="751"/>
    <cellStyle name="20% - Ênfase3 2 2 3 5" xfId="752"/>
    <cellStyle name="20% - Ênfase3 2 2 4" xfId="753"/>
    <cellStyle name="20% - Ênfase3 2 2 4 2" xfId="754"/>
    <cellStyle name="20% - Ênfase3 2 2 4 3" xfId="755"/>
    <cellStyle name="20% - Ênfase3 2 2 4 4" xfId="756"/>
    <cellStyle name="20% - Ênfase3 2 2 4 5" xfId="757"/>
    <cellStyle name="20% - Ênfase3 2 2 5" xfId="758"/>
    <cellStyle name="20% - Ênfase3 2 2 5 2" xfId="759"/>
    <cellStyle name="20% - Ênfase3 2 2 5 3" xfId="760"/>
    <cellStyle name="20% - Ênfase3 2 2 5 4" xfId="761"/>
    <cellStyle name="20% - Ênfase3 2 2 5 5" xfId="762"/>
    <cellStyle name="20% - Ênfase3 2 2 6" xfId="763"/>
    <cellStyle name="20% - Ênfase3 2 2 6 2" xfId="764"/>
    <cellStyle name="20% - Ênfase3 2 2 6 3" xfId="765"/>
    <cellStyle name="20% - Ênfase3 2 2 6 4" xfId="766"/>
    <cellStyle name="20% - Ênfase3 2 2 6 5" xfId="767"/>
    <cellStyle name="20% - Ênfase3 2 2 7" xfId="768"/>
    <cellStyle name="20% - Ênfase3 2 2 8" xfId="769"/>
    <cellStyle name="20% - Ênfase3 2 2 9" xfId="770"/>
    <cellStyle name="20% - Ênfase3 2 3" xfId="771"/>
    <cellStyle name="20% - Ênfase3 2 3 2" xfId="772"/>
    <cellStyle name="20% - Ênfase3 2 3 3" xfId="773"/>
    <cellStyle name="20% - Ênfase3 2 3 4" xfId="774"/>
    <cellStyle name="20% - Ênfase3 2 3 5" xfId="775"/>
    <cellStyle name="20% - Ênfase3 2 4" xfId="776"/>
    <cellStyle name="20% - Ênfase3 2 4 2" xfId="777"/>
    <cellStyle name="20% - Ênfase3 2 4 3" xfId="778"/>
    <cellStyle name="20% - Ênfase3 2 4 4" xfId="779"/>
    <cellStyle name="20% - Ênfase3 2 4 5" xfId="780"/>
    <cellStyle name="20% - Ênfase3 2 5" xfId="781"/>
    <cellStyle name="20% - Ênfase3 2 5 2" xfId="782"/>
    <cellStyle name="20% - Ênfase3 2 5 3" xfId="783"/>
    <cellStyle name="20% - Ênfase3 2 5 4" xfId="784"/>
    <cellStyle name="20% - Ênfase3 2 5 5" xfId="785"/>
    <cellStyle name="20% - Ênfase3 2 6" xfId="786"/>
    <cellStyle name="20% - Ênfase3 2 6 2" xfId="787"/>
    <cellStyle name="20% - Ênfase3 2 6 3" xfId="788"/>
    <cellStyle name="20% - Ênfase3 2 6 4" xfId="789"/>
    <cellStyle name="20% - Ênfase3 2 6 5" xfId="790"/>
    <cellStyle name="20% - Ênfase3 2 7" xfId="791"/>
    <cellStyle name="20% - Ênfase3 2 7 2" xfId="792"/>
    <cellStyle name="20% - Ênfase3 2 7 3" xfId="793"/>
    <cellStyle name="20% - Ênfase3 2 7 4" xfId="794"/>
    <cellStyle name="20% - Ênfase3 2 7 5" xfId="795"/>
    <cellStyle name="20% - Ênfase3 2 8" xfId="796"/>
    <cellStyle name="20% - Ênfase3 2 9" xfId="797"/>
    <cellStyle name="20% - Ênfase3 2_ATA PASSEIOS" xfId="798"/>
    <cellStyle name="20% - Ênfase3 3" xfId="799"/>
    <cellStyle name="20% - Ênfase3 3 10" xfId="800"/>
    <cellStyle name="20% - Ênfase3 3 11" xfId="801"/>
    <cellStyle name="20% - Ênfase3 3 2" xfId="802"/>
    <cellStyle name="20% - Ênfase3 3 2 10" xfId="803"/>
    <cellStyle name="20% - Ênfase3 3 2 2" xfId="804"/>
    <cellStyle name="20% - Ênfase3 3 2 2 2" xfId="805"/>
    <cellStyle name="20% - Ênfase3 3 2 2 3" xfId="806"/>
    <cellStyle name="20% - Ênfase3 3 2 2 4" xfId="807"/>
    <cellStyle name="20% - Ênfase3 3 2 2 5" xfId="808"/>
    <cellStyle name="20% - Ênfase3 3 2 3" xfId="809"/>
    <cellStyle name="20% - Ênfase3 3 2 3 2" xfId="810"/>
    <cellStyle name="20% - Ênfase3 3 2 3 3" xfId="811"/>
    <cellStyle name="20% - Ênfase3 3 2 3 4" xfId="812"/>
    <cellStyle name="20% - Ênfase3 3 2 3 5" xfId="813"/>
    <cellStyle name="20% - Ênfase3 3 2 4" xfId="814"/>
    <cellStyle name="20% - Ênfase3 3 2 4 2" xfId="815"/>
    <cellStyle name="20% - Ênfase3 3 2 4 3" xfId="816"/>
    <cellStyle name="20% - Ênfase3 3 2 4 4" xfId="817"/>
    <cellStyle name="20% - Ênfase3 3 2 4 5" xfId="818"/>
    <cellStyle name="20% - Ênfase3 3 2 5" xfId="819"/>
    <cellStyle name="20% - Ênfase3 3 2 5 2" xfId="820"/>
    <cellStyle name="20% - Ênfase3 3 2 5 3" xfId="821"/>
    <cellStyle name="20% - Ênfase3 3 2 5 4" xfId="822"/>
    <cellStyle name="20% - Ênfase3 3 2 5 5" xfId="823"/>
    <cellStyle name="20% - Ênfase3 3 2 6" xfId="824"/>
    <cellStyle name="20% - Ênfase3 3 2 6 2" xfId="825"/>
    <cellStyle name="20% - Ênfase3 3 2 6 3" xfId="826"/>
    <cellStyle name="20% - Ênfase3 3 2 6 4" xfId="827"/>
    <cellStyle name="20% - Ênfase3 3 2 6 5" xfId="828"/>
    <cellStyle name="20% - Ênfase3 3 2 7" xfId="829"/>
    <cellStyle name="20% - Ênfase3 3 2 8" xfId="830"/>
    <cellStyle name="20% - Ênfase3 3 2 9" xfId="831"/>
    <cellStyle name="20% - Ênfase3 3 3" xfId="832"/>
    <cellStyle name="20% - Ênfase3 3 3 2" xfId="833"/>
    <cellStyle name="20% - Ênfase3 3 3 3" xfId="834"/>
    <cellStyle name="20% - Ênfase3 3 3 4" xfId="835"/>
    <cellStyle name="20% - Ênfase3 3 3 5" xfId="836"/>
    <cellStyle name="20% - Ênfase3 3 4" xfId="837"/>
    <cellStyle name="20% - Ênfase3 3 4 2" xfId="838"/>
    <cellStyle name="20% - Ênfase3 3 4 3" xfId="839"/>
    <cellStyle name="20% - Ênfase3 3 4 4" xfId="840"/>
    <cellStyle name="20% - Ênfase3 3 4 5" xfId="841"/>
    <cellStyle name="20% - Ênfase3 3 5" xfId="842"/>
    <cellStyle name="20% - Ênfase3 3 5 2" xfId="843"/>
    <cellStyle name="20% - Ênfase3 3 5 3" xfId="844"/>
    <cellStyle name="20% - Ênfase3 3 5 4" xfId="845"/>
    <cellStyle name="20% - Ênfase3 3 5 5" xfId="846"/>
    <cellStyle name="20% - Ênfase3 3 6" xfId="847"/>
    <cellStyle name="20% - Ênfase3 3 6 2" xfId="848"/>
    <cellStyle name="20% - Ênfase3 3 6 3" xfId="849"/>
    <cellStyle name="20% - Ênfase3 3 6 4" xfId="850"/>
    <cellStyle name="20% - Ênfase3 3 6 5" xfId="851"/>
    <cellStyle name="20% - Ênfase3 3 7" xfId="852"/>
    <cellStyle name="20% - Ênfase3 3 7 2" xfId="853"/>
    <cellStyle name="20% - Ênfase3 3 7 3" xfId="854"/>
    <cellStyle name="20% - Ênfase3 3 7 4" xfId="855"/>
    <cellStyle name="20% - Ênfase3 3 7 5" xfId="856"/>
    <cellStyle name="20% - Ênfase3 3 8" xfId="857"/>
    <cellStyle name="20% - Ênfase3 3 9" xfId="858"/>
    <cellStyle name="20% - Ênfase3 3_ATA PASSEIOS" xfId="859"/>
    <cellStyle name="20% - Ênfase3 4" xfId="860"/>
    <cellStyle name="20% - Ênfase3 4 10" xfId="861"/>
    <cellStyle name="20% - Ênfase3 4 11" xfId="862"/>
    <cellStyle name="20% - Ênfase3 4 12" xfId="863"/>
    <cellStyle name="20% - Ênfase3 4 13" xfId="864"/>
    <cellStyle name="20% - Ênfase3 4 14" xfId="865"/>
    <cellStyle name="20% - Ênfase3 4 15" xfId="866"/>
    <cellStyle name="20% - Ênfase3 4 16" xfId="867"/>
    <cellStyle name="20% - Ênfase3 4 17" xfId="868"/>
    <cellStyle name="20% - Ênfase3 4 18" xfId="869"/>
    <cellStyle name="20% - Ênfase3 4 19" xfId="870"/>
    <cellStyle name="20% - Ênfase3 4 2" xfId="871"/>
    <cellStyle name="20% - Ênfase3 4 2 2" xfId="872"/>
    <cellStyle name="20% - Ênfase3 4 2 2 2" xfId="873"/>
    <cellStyle name="20% - Ênfase3 4 2 2 3" xfId="874"/>
    <cellStyle name="20% - Ênfase3 4 2 2 4" xfId="875"/>
    <cellStyle name="20% - Ênfase3 4 2 2 5" xfId="876"/>
    <cellStyle name="20% - Ênfase3 4 2 3" xfId="877"/>
    <cellStyle name="20% - Ênfase3 4 2 4" xfId="878"/>
    <cellStyle name="20% - Ênfase3 4 2 5" xfId="879"/>
    <cellStyle name="20% - Ênfase3 4 2 6" xfId="880"/>
    <cellStyle name="20% - Ênfase3 4 2 7" xfId="881"/>
    <cellStyle name="20% - Ênfase3 4 2 8" xfId="882"/>
    <cellStyle name="20% - Ênfase3 4 2 9" xfId="883"/>
    <cellStyle name="20% - Ênfase3 4 20" xfId="884"/>
    <cellStyle name="20% - Ênfase3 4 21" xfId="885"/>
    <cellStyle name="20% - Ênfase3 4 22" xfId="886"/>
    <cellStyle name="20% - Ênfase3 4 23" xfId="887"/>
    <cellStyle name="20% - Ênfase3 4 24" xfId="888"/>
    <cellStyle name="20% - Ênfase3 4 25" xfId="889"/>
    <cellStyle name="20% - Ênfase3 4 26" xfId="890"/>
    <cellStyle name="20% - Ênfase3 4 27" xfId="891"/>
    <cellStyle name="20% - Ênfase3 4 3" xfId="892"/>
    <cellStyle name="20% - Ênfase3 4 3 2" xfId="893"/>
    <cellStyle name="20% - Ênfase3 4 3 3" xfId="894"/>
    <cellStyle name="20% - Ênfase3 4 3 4" xfId="895"/>
    <cellStyle name="20% - Ênfase3 4 3 5" xfId="896"/>
    <cellStyle name="20% - Ênfase3 4 4" xfId="897"/>
    <cellStyle name="20% - Ênfase3 4 4 2" xfId="898"/>
    <cellStyle name="20% - Ênfase3 4 4 3" xfId="899"/>
    <cellStyle name="20% - Ênfase3 4 4 4" xfId="900"/>
    <cellStyle name="20% - Ênfase3 4 4 5" xfId="901"/>
    <cellStyle name="20% - Ênfase3 4 5" xfId="902"/>
    <cellStyle name="20% - Ênfase3 4 5 2" xfId="903"/>
    <cellStyle name="20% - Ênfase3 4 5 3" xfId="904"/>
    <cellStyle name="20% - Ênfase3 4 5 4" xfId="905"/>
    <cellStyle name="20% - Ênfase3 4 5 5" xfId="906"/>
    <cellStyle name="20% - Ênfase3 4 6" xfId="907"/>
    <cellStyle name="20% - Ênfase3 4 7" xfId="908"/>
    <cellStyle name="20% - Ênfase3 4 8" xfId="909"/>
    <cellStyle name="20% - Ênfase3 4 9" xfId="910"/>
    <cellStyle name="20% - Ênfase3 5" xfId="911"/>
    <cellStyle name="20% - Ênfase3 5 10" xfId="912"/>
    <cellStyle name="20% - Ênfase3 5 11" xfId="913"/>
    <cellStyle name="20% - Ênfase3 5 12" xfId="914"/>
    <cellStyle name="20% - Ênfase3 5 13" xfId="915"/>
    <cellStyle name="20% - Ênfase3 5 14" xfId="916"/>
    <cellStyle name="20% - Ênfase3 5 15" xfId="917"/>
    <cellStyle name="20% - Ênfase3 5 16" xfId="918"/>
    <cellStyle name="20% - Ênfase3 5 17" xfId="919"/>
    <cellStyle name="20% - Ênfase3 5 18" xfId="920"/>
    <cellStyle name="20% - Ênfase3 5 2" xfId="921"/>
    <cellStyle name="20% - Ênfase3 5 2 2" xfId="922"/>
    <cellStyle name="20% - Ênfase3 5 2 3" xfId="923"/>
    <cellStyle name="20% - Ênfase3 5 2 4" xfId="924"/>
    <cellStyle name="20% - Ênfase3 5 2 5" xfId="925"/>
    <cellStyle name="20% - Ênfase3 5 2 6" xfId="926"/>
    <cellStyle name="20% - Ênfase3 5 2 7" xfId="927"/>
    <cellStyle name="20% - Ênfase3 5 2 8" xfId="928"/>
    <cellStyle name="20% - Ênfase3 5 3" xfId="929"/>
    <cellStyle name="20% - Ênfase3 5 3 2" xfId="930"/>
    <cellStyle name="20% - Ênfase3 5 3 3" xfId="931"/>
    <cellStyle name="20% - Ênfase3 5 3 4" xfId="932"/>
    <cellStyle name="20% - Ênfase3 5 3 5" xfId="933"/>
    <cellStyle name="20% - Ênfase3 5 4" xfId="934"/>
    <cellStyle name="20% - Ênfase3 5 5" xfId="935"/>
    <cellStyle name="20% - Ênfase3 5 6" xfId="936"/>
    <cellStyle name="20% - Ênfase3 5 7" xfId="937"/>
    <cellStyle name="20% - Ênfase3 5 8" xfId="938"/>
    <cellStyle name="20% - Ênfase3 5 9" xfId="939"/>
    <cellStyle name="20% - Ênfase3 6" xfId="940"/>
    <cellStyle name="20% - Ênfase3 6 2" xfId="941"/>
    <cellStyle name="20% - Ênfase3 6 3" xfId="942"/>
    <cellStyle name="20% - Ênfase3 6 4" xfId="943"/>
    <cellStyle name="20% - Ênfase3 6 5" xfId="944"/>
    <cellStyle name="20% - Ênfase3 7" xfId="945"/>
    <cellStyle name="20% - Ênfase3 7 10" xfId="946"/>
    <cellStyle name="20% - Ênfase3 7 11" xfId="947"/>
    <cellStyle name="20% - Ênfase3 7 12" xfId="948"/>
    <cellStyle name="20% - Ênfase3 7 13" xfId="949"/>
    <cellStyle name="20% - Ênfase3 7 14" xfId="950"/>
    <cellStyle name="20% - Ênfase3 7 2" xfId="951"/>
    <cellStyle name="20% - Ênfase3 7 3" xfId="952"/>
    <cellStyle name="20% - Ênfase3 7 4" xfId="953"/>
    <cellStyle name="20% - Ênfase3 7 5" xfId="954"/>
    <cellStyle name="20% - Ênfase3 7 6" xfId="955"/>
    <cellStyle name="20% - Ênfase3 7 7" xfId="956"/>
    <cellStyle name="20% - Ênfase3 7 8" xfId="957"/>
    <cellStyle name="20% - Ênfase3 7 9" xfId="958"/>
    <cellStyle name="20% - Ênfase3 8" xfId="959"/>
    <cellStyle name="20% - Ênfase3 8 10" xfId="960"/>
    <cellStyle name="20% - Ênfase3 8 11" xfId="961"/>
    <cellStyle name="20% - Ênfase3 8 12" xfId="962"/>
    <cellStyle name="20% - Ênfase3 8 13" xfId="963"/>
    <cellStyle name="20% - Ênfase3 8 14" xfId="964"/>
    <cellStyle name="20% - Ênfase3 8 2" xfId="965"/>
    <cellStyle name="20% - Ênfase3 8 3" xfId="966"/>
    <cellStyle name="20% - Ênfase3 8 4" xfId="967"/>
    <cellStyle name="20% - Ênfase3 8 5" xfId="968"/>
    <cellStyle name="20% - Ênfase3 8 6" xfId="969"/>
    <cellStyle name="20% - Ênfase3 8 7" xfId="970"/>
    <cellStyle name="20% - Ênfase3 8 8" xfId="971"/>
    <cellStyle name="20% - Ênfase3 8 9" xfId="972"/>
    <cellStyle name="20% - Ênfase3 9" xfId="973"/>
    <cellStyle name="20% - Ênfase3 9 10" xfId="974"/>
    <cellStyle name="20% - Ênfase3 9 11" xfId="975"/>
    <cellStyle name="20% - Ênfase3 9 12" xfId="976"/>
    <cellStyle name="20% - Ênfase3 9 13" xfId="977"/>
    <cellStyle name="20% - Ênfase3 9 14" xfId="978"/>
    <cellStyle name="20% - Ênfase3 9 2" xfId="979"/>
    <cellStyle name="20% - Ênfase3 9 3" xfId="980"/>
    <cellStyle name="20% - Ênfase3 9 4" xfId="981"/>
    <cellStyle name="20% - Ênfase3 9 5" xfId="982"/>
    <cellStyle name="20% - Ênfase3 9 6" xfId="983"/>
    <cellStyle name="20% - Ênfase3 9 7" xfId="984"/>
    <cellStyle name="20% - Ênfase3 9 8" xfId="985"/>
    <cellStyle name="20% - Ênfase3 9 9" xfId="986"/>
    <cellStyle name="20% - Ênfase4 10" xfId="987"/>
    <cellStyle name="20% - Ênfase4 11" xfId="988"/>
    <cellStyle name="20% - Ênfase4 12" xfId="989"/>
    <cellStyle name="20% - Ênfase4 2" xfId="990"/>
    <cellStyle name="20% - Ênfase4 2 10" xfId="991"/>
    <cellStyle name="20% - Ênfase4 2 11" xfId="992"/>
    <cellStyle name="20% - Ênfase4 2 2" xfId="993"/>
    <cellStyle name="20% - Ênfase4 2 2 10" xfId="994"/>
    <cellStyle name="20% - Ênfase4 2 2 2" xfId="995"/>
    <cellStyle name="20% - Ênfase4 2 2 2 2" xfId="996"/>
    <cellStyle name="20% - Ênfase4 2 2 2 3" xfId="997"/>
    <cellStyle name="20% - Ênfase4 2 2 2 4" xfId="998"/>
    <cellStyle name="20% - Ênfase4 2 2 2 5" xfId="999"/>
    <cellStyle name="20% - Ênfase4 2 2 3" xfId="1000"/>
    <cellStyle name="20% - Ênfase4 2 2 3 2" xfId="1001"/>
    <cellStyle name="20% - Ênfase4 2 2 3 3" xfId="1002"/>
    <cellStyle name="20% - Ênfase4 2 2 3 4" xfId="1003"/>
    <cellStyle name="20% - Ênfase4 2 2 3 5" xfId="1004"/>
    <cellStyle name="20% - Ênfase4 2 2 4" xfId="1005"/>
    <cellStyle name="20% - Ênfase4 2 2 4 2" xfId="1006"/>
    <cellStyle name="20% - Ênfase4 2 2 4 3" xfId="1007"/>
    <cellStyle name="20% - Ênfase4 2 2 4 4" xfId="1008"/>
    <cellStyle name="20% - Ênfase4 2 2 4 5" xfId="1009"/>
    <cellStyle name="20% - Ênfase4 2 2 5" xfId="1010"/>
    <cellStyle name="20% - Ênfase4 2 2 5 2" xfId="1011"/>
    <cellStyle name="20% - Ênfase4 2 2 5 3" xfId="1012"/>
    <cellStyle name="20% - Ênfase4 2 2 5 4" xfId="1013"/>
    <cellStyle name="20% - Ênfase4 2 2 5 5" xfId="1014"/>
    <cellStyle name="20% - Ênfase4 2 2 6" xfId="1015"/>
    <cellStyle name="20% - Ênfase4 2 2 6 2" xfId="1016"/>
    <cellStyle name="20% - Ênfase4 2 2 6 3" xfId="1017"/>
    <cellStyle name="20% - Ênfase4 2 2 6 4" xfId="1018"/>
    <cellStyle name="20% - Ênfase4 2 2 6 5" xfId="1019"/>
    <cellStyle name="20% - Ênfase4 2 2 7" xfId="1020"/>
    <cellStyle name="20% - Ênfase4 2 2 8" xfId="1021"/>
    <cellStyle name="20% - Ênfase4 2 2 9" xfId="1022"/>
    <cellStyle name="20% - Ênfase4 2 3" xfId="1023"/>
    <cellStyle name="20% - Ênfase4 2 3 2" xfId="1024"/>
    <cellStyle name="20% - Ênfase4 2 3 3" xfId="1025"/>
    <cellStyle name="20% - Ênfase4 2 3 4" xfId="1026"/>
    <cellStyle name="20% - Ênfase4 2 3 5" xfId="1027"/>
    <cellStyle name="20% - Ênfase4 2 4" xfId="1028"/>
    <cellStyle name="20% - Ênfase4 2 4 2" xfId="1029"/>
    <cellStyle name="20% - Ênfase4 2 4 3" xfId="1030"/>
    <cellStyle name="20% - Ênfase4 2 4 4" xfId="1031"/>
    <cellStyle name="20% - Ênfase4 2 4 5" xfId="1032"/>
    <cellStyle name="20% - Ênfase4 2 5" xfId="1033"/>
    <cellStyle name="20% - Ênfase4 2 5 2" xfId="1034"/>
    <cellStyle name="20% - Ênfase4 2 5 3" xfId="1035"/>
    <cellStyle name="20% - Ênfase4 2 5 4" xfId="1036"/>
    <cellStyle name="20% - Ênfase4 2 5 5" xfId="1037"/>
    <cellStyle name="20% - Ênfase4 2 6" xfId="1038"/>
    <cellStyle name="20% - Ênfase4 2 6 2" xfId="1039"/>
    <cellStyle name="20% - Ênfase4 2 6 3" xfId="1040"/>
    <cellStyle name="20% - Ênfase4 2 6 4" xfId="1041"/>
    <cellStyle name="20% - Ênfase4 2 6 5" xfId="1042"/>
    <cellStyle name="20% - Ênfase4 2 7" xfId="1043"/>
    <cellStyle name="20% - Ênfase4 2 7 2" xfId="1044"/>
    <cellStyle name="20% - Ênfase4 2 7 3" xfId="1045"/>
    <cellStyle name="20% - Ênfase4 2 7 4" xfId="1046"/>
    <cellStyle name="20% - Ênfase4 2 7 5" xfId="1047"/>
    <cellStyle name="20% - Ênfase4 2 8" xfId="1048"/>
    <cellStyle name="20% - Ênfase4 2 9" xfId="1049"/>
    <cellStyle name="20% - Ênfase4 2_ATA PASSEIOS" xfId="1050"/>
    <cellStyle name="20% - Ênfase4 3" xfId="1051"/>
    <cellStyle name="20% - Ênfase4 3 10" xfId="1052"/>
    <cellStyle name="20% - Ênfase4 3 11" xfId="1053"/>
    <cellStyle name="20% - Ênfase4 3 2" xfId="1054"/>
    <cellStyle name="20% - Ênfase4 3 2 10" xfId="1055"/>
    <cellStyle name="20% - Ênfase4 3 2 2" xfId="1056"/>
    <cellStyle name="20% - Ênfase4 3 2 2 2" xfId="1057"/>
    <cellStyle name="20% - Ênfase4 3 2 2 3" xfId="1058"/>
    <cellStyle name="20% - Ênfase4 3 2 2 4" xfId="1059"/>
    <cellStyle name="20% - Ênfase4 3 2 2 5" xfId="1060"/>
    <cellStyle name="20% - Ênfase4 3 2 3" xfId="1061"/>
    <cellStyle name="20% - Ênfase4 3 2 3 2" xfId="1062"/>
    <cellStyle name="20% - Ênfase4 3 2 3 3" xfId="1063"/>
    <cellStyle name="20% - Ênfase4 3 2 3 4" xfId="1064"/>
    <cellStyle name="20% - Ênfase4 3 2 3 5" xfId="1065"/>
    <cellStyle name="20% - Ênfase4 3 2 4" xfId="1066"/>
    <cellStyle name="20% - Ênfase4 3 2 4 2" xfId="1067"/>
    <cellStyle name="20% - Ênfase4 3 2 4 3" xfId="1068"/>
    <cellStyle name="20% - Ênfase4 3 2 4 4" xfId="1069"/>
    <cellStyle name="20% - Ênfase4 3 2 4 5" xfId="1070"/>
    <cellStyle name="20% - Ênfase4 3 2 5" xfId="1071"/>
    <cellStyle name="20% - Ênfase4 3 2 5 2" xfId="1072"/>
    <cellStyle name="20% - Ênfase4 3 2 5 3" xfId="1073"/>
    <cellStyle name="20% - Ênfase4 3 2 5 4" xfId="1074"/>
    <cellStyle name="20% - Ênfase4 3 2 5 5" xfId="1075"/>
    <cellStyle name="20% - Ênfase4 3 2 6" xfId="1076"/>
    <cellStyle name="20% - Ênfase4 3 2 6 2" xfId="1077"/>
    <cellStyle name="20% - Ênfase4 3 2 6 3" xfId="1078"/>
    <cellStyle name="20% - Ênfase4 3 2 6 4" xfId="1079"/>
    <cellStyle name="20% - Ênfase4 3 2 6 5" xfId="1080"/>
    <cellStyle name="20% - Ênfase4 3 2 7" xfId="1081"/>
    <cellStyle name="20% - Ênfase4 3 2 8" xfId="1082"/>
    <cellStyle name="20% - Ênfase4 3 2 9" xfId="1083"/>
    <cellStyle name="20% - Ênfase4 3 3" xfId="1084"/>
    <cellStyle name="20% - Ênfase4 3 3 2" xfId="1085"/>
    <cellStyle name="20% - Ênfase4 3 3 3" xfId="1086"/>
    <cellStyle name="20% - Ênfase4 3 3 4" xfId="1087"/>
    <cellStyle name="20% - Ênfase4 3 3 5" xfId="1088"/>
    <cellStyle name="20% - Ênfase4 3 4" xfId="1089"/>
    <cellStyle name="20% - Ênfase4 3 4 2" xfId="1090"/>
    <cellStyle name="20% - Ênfase4 3 4 3" xfId="1091"/>
    <cellStyle name="20% - Ênfase4 3 4 4" xfId="1092"/>
    <cellStyle name="20% - Ênfase4 3 4 5" xfId="1093"/>
    <cellStyle name="20% - Ênfase4 3 5" xfId="1094"/>
    <cellStyle name="20% - Ênfase4 3 5 2" xfId="1095"/>
    <cellStyle name="20% - Ênfase4 3 5 3" xfId="1096"/>
    <cellStyle name="20% - Ênfase4 3 5 4" xfId="1097"/>
    <cellStyle name="20% - Ênfase4 3 5 5" xfId="1098"/>
    <cellStyle name="20% - Ênfase4 3 6" xfId="1099"/>
    <cellStyle name="20% - Ênfase4 3 6 2" xfId="1100"/>
    <cellStyle name="20% - Ênfase4 3 6 3" xfId="1101"/>
    <cellStyle name="20% - Ênfase4 3 6 4" xfId="1102"/>
    <cellStyle name="20% - Ênfase4 3 6 5" xfId="1103"/>
    <cellStyle name="20% - Ênfase4 3 7" xfId="1104"/>
    <cellStyle name="20% - Ênfase4 3 7 2" xfId="1105"/>
    <cellStyle name="20% - Ênfase4 3 7 3" xfId="1106"/>
    <cellStyle name="20% - Ênfase4 3 7 4" xfId="1107"/>
    <cellStyle name="20% - Ênfase4 3 7 5" xfId="1108"/>
    <cellStyle name="20% - Ênfase4 3 8" xfId="1109"/>
    <cellStyle name="20% - Ênfase4 3 9" xfId="1110"/>
    <cellStyle name="20% - Ênfase4 3_ATA PASSEIOS" xfId="1111"/>
    <cellStyle name="20% - Ênfase4 4" xfId="1112"/>
    <cellStyle name="20% - Ênfase4 4 10" xfId="1113"/>
    <cellStyle name="20% - Ênfase4 4 11" xfId="1114"/>
    <cellStyle name="20% - Ênfase4 4 12" xfId="1115"/>
    <cellStyle name="20% - Ênfase4 4 13" xfId="1116"/>
    <cellStyle name="20% - Ênfase4 4 14" xfId="1117"/>
    <cellStyle name="20% - Ênfase4 4 15" xfId="1118"/>
    <cellStyle name="20% - Ênfase4 4 16" xfId="1119"/>
    <cellStyle name="20% - Ênfase4 4 17" xfId="1120"/>
    <cellStyle name="20% - Ênfase4 4 18" xfId="1121"/>
    <cellStyle name="20% - Ênfase4 4 19" xfId="1122"/>
    <cellStyle name="20% - Ênfase4 4 2" xfId="1123"/>
    <cellStyle name="20% - Ênfase4 4 2 2" xfId="1124"/>
    <cellStyle name="20% - Ênfase4 4 2 2 2" xfId="1125"/>
    <cellStyle name="20% - Ênfase4 4 2 2 3" xfId="1126"/>
    <cellStyle name="20% - Ênfase4 4 2 2 4" xfId="1127"/>
    <cellStyle name="20% - Ênfase4 4 2 2 5" xfId="1128"/>
    <cellStyle name="20% - Ênfase4 4 2 3" xfId="1129"/>
    <cellStyle name="20% - Ênfase4 4 2 4" xfId="1130"/>
    <cellStyle name="20% - Ênfase4 4 2 5" xfId="1131"/>
    <cellStyle name="20% - Ênfase4 4 2 6" xfId="1132"/>
    <cellStyle name="20% - Ênfase4 4 2 7" xfId="1133"/>
    <cellStyle name="20% - Ênfase4 4 2 8" xfId="1134"/>
    <cellStyle name="20% - Ênfase4 4 2 9" xfId="1135"/>
    <cellStyle name="20% - Ênfase4 4 20" xfId="1136"/>
    <cellStyle name="20% - Ênfase4 4 21" xfId="1137"/>
    <cellStyle name="20% - Ênfase4 4 22" xfId="1138"/>
    <cellStyle name="20% - Ênfase4 4 23" xfId="1139"/>
    <cellStyle name="20% - Ênfase4 4 24" xfId="1140"/>
    <cellStyle name="20% - Ênfase4 4 25" xfId="1141"/>
    <cellStyle name="20% - Ênfase4 4 26" xfId="1142"/>
    <cellStyle name="20% - Ênfase4 4 27" xfId="1143"/>
    <cellStyle name="20% - Ênfase4 4 3" xfId="1144"/>
    <cellStyle name="20% - Ênfase4 4 3 2" xfId="1145"/>
    <cellStyle name="20% - Ênfase4 4 3 3" xfId="1146"/>
    <cellStyle name="20% - Ênfase4 4 3 4" xfId="1147"/>
    <cellStyle name="20% - Ênfase4 4 3 5" xfId="1148"/>
    <cellStyle name="20% - Ênfase4 4 4" xfId="1149"/>
    <cellStyle name="20% - Ênfase4 4 4 2" xfId="1150"/>
    <cellStyle name="20% - Ênfase4 4 4 3" xfId="1151"/>
    <cellStyle name="20% - Ênfase4 4 4 4" xfId="1152"/>
    <cellStyle name="20% - Ênfase4 4 4 5" xfId="1153"/>
    <cellStyle name="20% - Ênfase4 4 5" xfId="1154"/>
    <cellStyle name="20% - Ênfase4 4 5 2" xfId="1155"/>
    <cellStyle name="20% - Ênfase4 4 5 3" xfId="1156"/>
    <cellStyle name="20% - Ênfase4 4 5 4" xfId="1157"/>
    <cellStyle name="20% - Ênfase4 4 5 5" xfId="1158"/>
    <cellStyle name="20% - Ênfase4 4 6" xfId="1159"/>
    <cellStyle name="20% - Ênfase4 4 7" xfId="1160"/>
    <cellStyle name="20% - Ênfase4 4 8" xfId="1161"/>
    <cellStyle name="20% - Ênfase4 4 9" xfId="1162"/>
    <cellStyle name="20% - Ênfase4 5" xfId="1163"/>
    <cellStyle name="20% - Ênfase4 5 10" xfId="1164"/>
    <cellStyle name="20% - Ênfase4 5 11" xfId="1165"/>
    <cellStyle name="20% - Ênfase4 5 12" xfId="1166"/>
    <cellStyle name="20% - Ênfase4 5 13" xfId="1167"/>
    <cellStyle name="20% - Ênfase4 5 14" xfId="1168"/>
    <cellStyle name="20% - Ênfase4 5 15" xfId="1169"/>
    <cellStyle name="20% - Ênfase4 5 16" xfId="1170"/>
    <cellStyle name="20% - Ênfase4 5 17" xfId="1171"/>
    <cellStyle name="20% - Ênfase4 5 18" xfId="1172"/>
    <cellStyle name="20% - Ênfase4 5 2" xfId="1173"/>
    <cellStyle name="20% - Ênfase4 5 2 2" xfId="1174"/>
    <cellStyle name="20% - Ênfase4 5 2 3" xfId="1175"/>
    <cellStyle name="20% - Ênfase4 5 2 4" xfId="1176"/>
    <cellStyle name="20% - Ênfase4 5 2 5" xfId="1177"/>
    <cellStyle name="20% - Ênfase4 5 2 6" xfId="1178"/>
    <cellStyle name="20% - Ênfase4 5 2 7" xfId="1179"/>
    <cellStyle name="20% - Ênfase4 5 2 8" xfId="1180"/>
    <cellStyle name="20% - Ênfase4 5 3" xfId="1181"/>
    <cellStyle name="20% - Ênfase4 5 3 2" xfId="1182"/>
    <cellStyle name="20% - Ênfase4 5 3 3" xfId="1183"/>
    <cellStyle name="20% - Ênfase4 5 3 4" xfId="1184"/>
    <cellStyle name="20% - Ênfase4 5 3 5" xfId="1185"/>
    <cellStyle name="20% - Ênfase4 5 4" xfId="1186"/>
    <cellStyle name="20% - Ênfase4 5 5" xfId="1187"/>
    <cellStyle name="20% - Ênfase4 5 6" xfId="1188"/>
    <cellStyle name="20% - Ênfase4 5 7" xfId="1189"/>
    <cellStyle name="20% - Ênfase4 5 8" xfId="1190"/>
    <cellStyle name="20% - Ênfase4 5 9" xfId="1191"/>
    <cellStyle name="20% - Ênfase4 6" xfId="1192"/>
    <cellStyle name="20% - Ênfase4 6 2" xfId="1193"/>
    <cellStyle name="20% - Ênfase4 6 3" xfId="1194"/>
    <cellStyle name="20% - Ênfase4 6 4" xfId="1195"/>
    <cellStyle name="20% - Ênfase4 6 5" xfId="1196"/>
    <cellStyle name="20% - Ênfase4 7" xfId="1197"/>
    <cellStyle name="20% - Ênfase4 7 10" xfId="1198"/>
    <cellStyle name="20% - Ênfase4 7 11" xfId="1199"/>
    <cellStyle name="20% - Ênfase4 7 12" xfId="1200"/>
    <cellStyle name="20% - Ênfase4 7 13" xfId="1201"/>
    <cellStyle name="20% - Ênfase4 7 14" xfId="1202"/>
    <cellStyle name="20% - Ênfase4 7 2" xfId="1203"/>
    <cellStyle name="20% - Ênfase4 7 3" xfId="1204"/>
    <cellStyle name="20% - Ênfase4 7 4" xfId="1205"/>
    <cellStyle name="20% - Ênfase4 7 5" xfId="1206"/>
    <cellStyle name="20% - Ênfase4 7 6" xfId="1207"/>
    <cellStyle name="20% - Ênfase4 7 7" xfId="1208"/>
    <cellStyle name="20% - Ênfase4 7 8" xfId="1209"/>
    <cellStyle name="20% - Ênfase4 7 9" xfId="1210"/>
    <cellStyle name="20% - Ênfase4 8" xfId="1211"/>
    <cellStyle name="20% - Ênfase4 8 10" xfId="1212"/>
    <cellStyle name="20% - Ênfase4 8 11" xfId="1213"/>
    <cellStyle name="20% - Ênfase4 8 12" xfId="1214"/>
    <cellStyle name="20% - Ênfase4 8 13" xfId="1215"/>
    <cellStyle name="20% - Ênfase4 8 14" xfId="1216"/>
    <cellStyle name="20% - Ênfase4 8 2" xfId="1217"/>
    <cellStyle name="20% - Ênfase4 8 3" xfId="1218"/>
    <cellStyle name="20% - Ênfase4 8 4" xfId="1219"/>
    <cellStyle name="20% - Ênfase4 8 5" xfId="1220"/>
    <cellStyle name="20% - Ênfase4 8 6" xfId="1221"/>
    <cellStyle name="20% - Ênfase4 8 7" xfId="1222"/>
    <cellStyle name="20% - Ênfase4 8 8" xfId="1223"/>
    <cellStyle name="20% - Ênfase4 8 9" xfId="1224"/>
    <cellStyle name="20% - Ênfase4 9" xfId="1225"/>
    <cellStyle name="20% - Ênfase4 9 10" xfId="1226"/>
    <cellStyle name="20% - Ênfase4 9 11" xfId="1227"/>
    <cellStyle name="20% - Ênfase4 9 12" xfId="1228"/>
    <cellStyle name="20% - Ênfase4 9 13" xfId="1229"/>
    <cellStyle name="20% - Ênfase4 9 14" xfId="1230"/>
    <cellStyle name="20% - Ênfase4 9 2" xfId="1231"/>
    <cellStyle name="20% - Ênfase4 9 3" xfId="1232"/>
    <cellStyle name="20% - Ênfase4 9 4" xfId="1233"/>
    <cellStyle name="20% - Ênfase4 9 5" xfId="1234"/>
    <cellStyle name="20% - Ênfase4 9 6" xfId="1235"/>
    <cellStyle name="20% - Ênfase4 9 7" xfId="1236"/>
    <cellStyle name="20% - Ênfase4 9 8" xfId="1237"/>
    <cellStyle name="20% - Ênfase4 9 9" xfId="1238"/>
    <cellStyle name="20% - Ênfase5 10" xfId="1239"/>
    <cellStyle name="20% - Ênfase5 11" xfId="1240"/>
    <cellStyle name="20% - Ênfase5 12" xfId="1241"/>
    <cellStyle name="20% - Ênfase5 13" xfId="1242"/>
    <cellStyle name="20% - Ênfase5 14" xfId="1243"/>
    <cellStyle name="20% - Ênfase5 15" xfId="1244"/>
    <cellStyle name="20% - Ênfase5 16" xfId="1245"/>
    <cellStyle name="20% - Ênfase5 17" xfId="1246"/>
    <cellStyle name="20% - Ênfase5 18" xfId="1247"/>
    <cellStyle name="20% - Ênfase5 19" xfId="1248"/>
    <cellStyle name="20% - Ênfase5 2" xfId="1249"/>
    <cellStyle name="20% - Ênfase5 2 10" xfId="1250"/>
    <cellStyle name="20% - Ênfase5 2 11" xfId="1251"/>
    <cellStyle name="20% - Ênfase5 2 2" xfId="1252"/>
    <cellStyle name="20% - Ênfase5 2 2 10" xfId="1253"/>
    <cellStyle name="20% - Ênfase5 2 2 2" xfId="1254"/>
    <cellStyle name="20% - Ênfase5 2 2 2 2" xfId="1255"/>
    <cellStyle name="20% - Ênfase5 2 2 2 3" xfId="1256"/>
    <cellStyle name="20% - Ênfase5 2 2 2 4" xfId="1257"/>
    <cellStyle name="20% - Ênfase5 2 2 2 5" xfId="1258"/>
    <cellStyle name="20% - Ênfase5 2 2 3" xfId="1259"/>
    <cellStyle name="20% - Ênfase5 2 2 3 2" xfId="1260"/>
    <cellStyle name="20% - Ênfase5 2 2 3 3" xfId="1261"/>
    <cellStyle name="20% - Ênfase5 2 2 3 4" xfId="1262"/>
    <cellStyle name="20% - Ênfase5 2 2 3 5" xfId="1263"/>
    <cellStyle name="20% - Ênfase5 2 2 4" xfId="1264"/>
    <cellStyle name="20% - Ênfase5 2 2 4 2" xfId="1265"/>
    <cellStyle name="20% - Ênfase5 2 2 4 3" xfId="1266"/>
    <cellStyle name="20% - Ênfase5 2 2 4 4" xfId="1267"/>
    <cellStyle name="20% - Ênfase5 2 2 4 5" xfId="1268"/>
    <cellStyle name="20% - Ênfase5 2 2 5" xfId="1269"/>
    <cellStyle name="20% - Ênfase5 2 2 5 2" xfId="1270"/>
    <cellStyle name="20% - Ênfase5 2 2 5 3" xfId="1271"/>
    <cellStyle name="20% - Ênfase5 2 2 5 4" xfId="1272"/>
    <cellStyle name="20% - Ênfase5 2 2 5 5" xfId="1273"/>
    <cellStyle name="20% - Ênfase5 2 2 6" xfId="1274"/>
    <cellStyle name="20% - Ênfase5 2 2 6 2" xfId="1275"/>
    <cellStyle name="20% - Ênfase5 2 2 6 3" xfId="1276"/>
    <cellStyle name="20% - Ênfase5 2 2 6 4" xfId="1277"/>
    <cellStyle name="20% - Ênfase5 2 2 6 5" xfId="1278"/>
    <cellStyle name="20% - Ênfase5 2 2 7" xfId="1279"/>
    <cellStyle name="20% - Ênfase5 2 2 8" xfId="1280"/>
    <cellStyle name="20% - Ênfase5 2 2 9" xfId="1281"/>
    <cellStyle name="20% - Ênfase5 2 3" xfId="1282"/>
    <cellStyle name="20% - Ênfase5 2 3 2" xfId="1283"/>
    <cellStyle name="20% - Ênfase5 2 3 3" xfId="1284"/>
    <cellStyle name="20% - Ênfase5 2 3 4" xfId="1285"/>
    <cellStyle name="20% - Ênfase5 2 3 5" xfId="1286"/>
    <cellStyle name="20% - Ênfase5 2 4" xfId="1287"/>
    <cellStyle name="20% - Ênfase5 2 4 2" xfId="1288"/>
    <cellStyle name="20% - Ênfase5 2 4 3" xfId="1289"/>
    <cellStyle name="20% - Ênfase5 2 4 4" xfId="1290"/>
    <cellStyle name="20% - Ênfase5 2 4 5" xfId="1291"/>
    <cellStyle name="20% - Ênfase5 2 5" xfId="1292"/>
    <cellStyle name="20% - Ênfase5 2 5 2" xfId="1293"/>
    <cellStyle name="20% - Ênfase5 2 5 3" xfId="1294"/>
    <cellStyle name="20% - Ênfase5 2 5 4" xfId="1295"/>
    <cellStyle name="20% - Ênfase5 2 5 5" xfId="1296"/>
    <cellStyle name="20% - Ênfase5 2 6" xfId="1297"/>
    <cellStyle name="20% - Ênfase5 2 6 2" xfId="1298"/>
    <cellStyle name="20% - Ênfase5 2 6 3" xfId="1299"/>
    <cellStyle name="20% - Ênfase5 2 6 4" xfId="1300"/>
    <cellStyle name="20% - Ênfase5 2 6 5" xfId="1301"/>
    <cellStyle name="20% - Ênfase5 2 7" xfId="1302"/>
    <cellStyle name="20% - Ênfase5 2 7 2" xfId="1303"/>
    <cellStyle name="20% - Ênfase5 2 7 3" xfId="1304"/>
    <cellStyle name="20% - Ênfase5 2 7 4" xfId="1305"/>
    <cellStyle name="20% - Ênfase5 2 7 5" xfId="1306"/>
    <cellStyle name="20% - Ênfase5 2 8" xfId="1307"/>
    <cellStyle name="20% - Ênfase5 2 9" xfId="1308"/>
    <cellStyle name="20% - Ênfase5 20" xfId="1309"/>
    <cellStyle name="20% - Ênfase5 21" xfId="1310"/>
    <cellStyle name="20% - Ênfase5 2_ATA PASSEIOS" xfId="1311"/>
    <cellStyle name="20% - Ênfase5 3" xfId="1312"/>
    <cellStyle name="20% - Ênfase5 3 10" xfId="1313"/>
    <cellStyle name="20% - Ênfase5 3 11" xfId="1314"/>
    <cellStyle name="20% - Ênfase5 3 2" xfId="1315"/>
    <cellStyle name="20% - Ênfase5 3 2 10" xfId="1316"/>
    <cellStyle name="20% - Ênfase5 3 2 2" xfId="1317"/>
    <cellStyle name="20% - Ênfase5 3 2 2 2" xfId="1318"/>
    <cellStyle name="20% - Ênfase5 3 2 2 3" xfId="1319"/>
    <cellStyle name="20% - Ênfase5 3 2 2 4" xfId="1320"/>
    <cellStyle name="20% - Ênfase5 3 2 2 5" xfId="1321"/>
    <cellStyle name="20% - Ênfase5 3 2 3" xfId="1322"/>
    <cellStyle name="20% - Ênfase5 3 2 3 2" xfId="1323"/>
    <cellStyle name="20% - Ênfase5 3 2 3 3" xfId="1324"/>
    <cellStyle name="20% - Ênfase5 3 2 3 4" xfId="1325"/>
    <cellStyle name="20% - Ênfase5 3 2 3 5" xfId="1326"/>
    <cellStyle name="20% - Ênfase5 3 2 4" xfId="1327"/>
    <cellStyle name="20% - Ênfase5 3 2 4 2" xfId="1328"/>
    <cellStyle name="20% - Ênfase5 3 2 4 3" xfId="1329"/>
    <cellStyle name="20% - Ênfase5 3 2 4 4" xfId="1330"/>
    <cellStyle name="20% - Ênfase5 3 2 4 5" xfId="1331"/>
    <cellStyle name="20% - Ênfase5 3 2 5" xfId="1332"/>
    <cellStyle name="20% - Ênfase5 3 2 5 2" xfId="1333"/>
    <cellStyle name="20% - Ênfase5 3 2 5 3" xfId="1334"/>
    <cellStyle name="20% - Ênfase5 3 2 5 4" xfId="1335"/>
    <cellStyle name="20% - Ênfase5 3 2 5 5" xfId="1336"/>
    <cellStyle name="20% - Ênfase5 3 2 6" xfId="1337"/>
    <cellStyle name="20% - Ênfase5 3 2 6 2" xfId="1338"/>
    <cellStyle name="20% - Ênfase5 3 2 6 3" xfId="1339"/>
    <cellStyle name="20% - Ênfase5 3 2 6 4" xfId="1340"/>
    <cellStyle name="20% - Ênfase5 3 2 6 5" xfId="1341"/>
    <cellStyle name="20% - Ênfase5 3 2 7" xfId="1342"/>
    <cellStyle name="20% - Ênfase5 3 2 8" xfId="1343"/>
    <cellStyle name="20% - Ênfase5 3 2 9" xfId="1344"/>
    <cellStyle name="20% - Ênfase5 3 3" xfId="1345"/>
    <cellStyle name="20% - Ênfase5 3 3 2" xfId="1346"/>
    <cellStyle name="20% - Ênfase5 3 3 3" xfId="1347"/>
    <cellStyle name="20% - Ênfase5 3 3 4" xfId="1348"/>
    <cellStyle name="20% - Ênfase5 3 3 5" xfId="1349"/>
    <cellStyle name="20% - Ênfase5 3 4" xfId="1350"/>
    <cellStyle name="20% - Ênfase5 3 4 2" xfId="1351"/>
    <cellStyle name="20% - Ênfase5 3 4 3" xfId="1352"/>
    <cellStyle name="20% - Ênfase5 3 4 4" xfId="1353"/>
    <cellStyle name="20% - Ênfase5 3 4 5" xfId="1354"/>
    <cellStyle name="20% - Ênfase5 3 5" xfId="1355"/>
    <cellStyle name="20% - Ênfase5 3 5 2" xfId="1356"/>
    <cellStyle name="20% - Ênfase5 3 5 3" xfId="1357"/>
    <cellStyle name="20% - Ênfase5 3 5 4" xfId="1358"/>
    <cellStyle name="20% - Ênfase5 3 5 5" xfId="1359"/>
    <cellStyle name="20% - Ênfase5 3 6" xfId="1360"/>
    <cellStyle name="20% - Ênfase5 3 6 2" xfId="1361"/>
    <cellStyle name="20% - Ênfase5 3 6 3" xfId="1362"/>
    <cellStyle name="20% - Ênfase5 3 6 4" xfId="1363"/>
    <cellStyle name="20% - Ênfase5 3 6 5" xfId="1364"/>
    <cellStyle name="20% - Ênfase5 3 7" xfId="1365"/>
    <cellStyle name="20% - Ênfase5 3 7 2" xfId="1366"/>
    <cellStyle name="20% - Ênfase5 3 7 3" xfId="1367"/>
    <cellStyle name="20% - Ênfase5 3 7 4" xfId="1368"/>
    <cellStyle name="20% - Ênfase5 3 7 5" xfId="1369"/>
    <cellStyle name="20% - Ênfase5 3 8" xfId="1370"/>
    <cellStyle name="20% - Ênfase5 3 9" xfId="1371"/>
    <cellStyle name="20% - Ênfase5 3_ATA PASSEIOS" xfId="1372"/>
    <cellStyle name="20% - Ênfase5 4" xfId="1373"/>
    <cellStyle name="20% - Ênfase5 4 10" xfId="1374"/>
    <cellStyle name="20% - Ênfase5 4 11" xfId="1375"/>
    <cellStyle name="20% - Ênfase5 4 12" xfId="1376"/>
    <cellStyle name="20% - Ênfase5 4 13" xfId="1377"/>
    <cellStyle name="20% - Ênfase5 4 14" xfId="1378"/>
    <cellStyle name="20% - Ênfase5 4 15" xfId="1379"/>
    <cellStyle name="20% - Ênfase5 4 16" xfId="1380"/>
    <cellStyle name="20% - Ênfase5 4 17" xfId="1381"/>
    <cellStyle name="20% - Ênfase5 4 18" xfId="1382"/>
    <cellStyle name="20% - Ênfase5 4 2" xfId="1383"/>
    <cellStyle name="20% - Ênfase5 4 3" xfId="1384"/>
    <cellStyle name="20% - Ênfase5 4 3 2" xfId="1385"/>
    <cellStyle name="20% - Ênfase5 4 3 3" xfId="1386"/>
    <cellStyle name="20% - Ênfase5 4 3 4" xfId="1387"/>
    <cellStyle name="20% - Ênfase5 4 3 5" xfId="1388"/>
    <cellStyle name="20% - Ênfase5 4 4" xfId="1389"/>
    <cellStyle name="20% - Ênfase5 4 5" xfId="1390"/>
    <cellStyle name="20% - Ênfase5 4 6" xfId="1391"/>
    <cellStyle name="20% - Ênfase5 4 7" xfId="1392"/>
    <cellStyle name="20% - Ênfase5 4 8" xfId="1393"/>
    <cellStyle name="20% - Ênfase5 4 9" xfId="1394"/>
    <cellStyle name="20% - Ênfase5 5" xfId="1395"/>
    <cellStyle name="20% - Ênfase5 5 10" xfId="1396"/>
    <cellStyle name="20% - Ênfase5 5 11" xfId="1397"/>
    <cellStyle name="20% - Ênfase5 5 12" xfId="1398"/>
    <cellStyle name="20% - Ênfase5 5 13" xfId="1399"/>
    <cellStyle name="20% - Ênfase5 5 14" xfId="1400"/>
    <cellStyle name="20% - Ênfase5 5 15" xfId="1401"/>
    <cellStyle name="20% - Ênfase5 5 16" xfId="1402"/>
    <cellStyle name="20% - Ênfase5 5 17" xfId="1403"/>
    <cellStyle name="20% - Ênfase5 5 18" xfId="1404"/>
    <cellStyle name="20% - Ênfase5 5 2" xfId="1405"/>
    <cellStyle name="20% - Ênfase5 5 3" xfId="1406"/>
    <cellStyle name="20% - Ênfase5 5 3 2" xfId="1407"/>
    <cellStyle name="20% - Ênfase5 5 3 3" xfId="1408"/>
    <cellStyle name="20% - Ênfase5 5 3 4" xfId="1409"/>
    <cellStyle name="20% - Ênfase5 5 3 5" xfId="1410"/>
    <cellStyle name="20% - Ênfase5 5 4" xfId="1411"/>
    <cellStyle name="20% - Ênfase5 5 5" xfId="1412"/>
    <cellStyle name="20% - Ênfase5 5 6" xfId="1413"/>
    <cellStyle name="20% - Ênfase5 5 7" xfId="1414"/>
    <cellStyle name="20% - Ênfase5 5 8" xfId="1415"/>
    <cellStyle name="20% - Ênfase5 5 9" xfId="1416"/>
    <cellStyle name="20% - Ênfase5 6" xfId="1417"/>
    <cellStyle name="20% - Ênfase5 6 2" xfId="1418"/>
    <cellStyle name="20% - Ênfase5 6 3" xfId="1419"/>
    <cellStyle name="20% - Ênfase5 6 4" xfId="1420"/>
    <cellStyle name="20% - Ênfase5 6 5" xfId="1421"/>
    <cellStyle name="20% - Ênfase5 7" xfId="1422"/>
    <cellStyle name="20% - Ênfase5 7 10" xfId="1423"/>
    <cellStyle name="20% - Ênfase5 7 11" xfId="1424"/>
    <cellStyle name="20% - Ênfase5 7 12" xfId="1425"/>
    <cellStyle name="20% - Ênfase5 7 13" xfId="1426"/>
    <cellStyle name="20% - Ênfase5 7 14" xfId="1427"/>
    <cellStyle name="20% - Ênfase5 7 2" xfId="1428"/>
    <cellStyle name="20% - Ênfase5 7 3" xfId="1429"/>
    <cellStyle name="20% - Ênfase5 7 4" xfId="1430"/>
    <cellStyle name="20% - Ênfase5 7 5" xfId="1431"/>
    <cellStyle name="20% - Ênfase5 7 6" xfId="1432"/>
    <cellStyle name="20% - Ênfase5 7 7" xfId="1433"/>
    <cellStyle name="20% - Ênfase5 7 8" xfId="1434"/>
    <cellStyle name="20% - Ênfase5 7 9" xfId="1435"/>
    <cellStyle name="20% - Ênfase5 8" xfId="1436"/>
    <cellStyle name="20% - Ênfase5 8 10" xfId="1437"/>
    <cellStyle name="20% - Ênfase5 8 11" xfId="1438"/>
    <cellStyle name="20% - Ênfase5 8 12" xfId="1439"/>
    <cellStyle name="20% - Ênfase5 8 13" xfId="1440"/>
    <cellStyle name="20% - Ênfase5 8 14" xfId="1441"/>
    <cellStyle name="20% - Ênfase5 8 2" xfId="1442"/>
    <cellStyle name="20% - Ênfase5 8 3" xfId="1443"/>
    <cellStyle name="20% - Ênfase5 8 4" xfId="1444"/>
    <cellStyle name="20% - Ênfase5 8 5" xfId="1445"/>
    <cellStyle name="20% - Ênfase5 8 6" xfId="1446"/>
    <cellStyle name="20% - Ênfase5 8 7" xfId="1447"/>
    <cellStyle name="20% - Ênfase5 8 8" xfId="1448"/>
    <cellStyle name="20% - Ênfase5 8 9" xfId="1449"/>
    <cellStyle name="20% - Ênfase5 9" xfId="1450"/>
    <cellStyle name="20% - Ênfase5 9 10" xfId="1451"/>
    <cellStyle name="20% - Ênfase5 9 2" xfId="1452"/>
    <cellStyle name="20% - Ênfase5 9 3" xfId="1453"/>
    <cellStyle name="20% - Ênfase5 9 4" xfId="1454"/>
    <cellStyle name="20% - Ênfase5 9 5" xfId="1455"/>
    <cellStyle name="20% - Ênfase5 9 6" xfId="1456"/>
    <cellStyle name="20% - Ênfase5 9 7" xfId="1457"/>
    <cellStyle name="20% - Ênfase5 9 8" xfId="1458"/>
    <cellStyle name="20% - Ênfase5 9 9" xfId="1459"/>
    <cellStyle name="20% - Ênfase6 10" xfId="1460"/>
    <cellStyle name="20% - Ênfase6 11" xfId="1461"/>
    <cellStyle name="20% - Ênfase6 12" xfId="1462"/>
    <cellStyle name="20% - Ênfase6 13" xfId="1463"/>
    <cellStyle name="20% - Ênfase6 14" xfId="1464"/>
    <cellStyle name="20% - Ênfase6 15" xfId="1465"/>
    <cellStyle name="20% - Ênfase6 16" xfId="1466"/>
    <cellStyle name="20% - Ênfase6 17" xfId="1467"/>
    <cellStyle name="20% - Ênfase6 18" xfId="1468"/>
    <cellStyle name="20% - Ênfase6 19" xfId="1469"/>
    <cellStyle name="20% - Ênfase6 2" xfId="1470"/>
    <cellStyle name="20% - Ênfase6 2 10" xfId="1471"/>
    <cellStyle name="20% - Ênfase6 2 11" xfId="1472"/>
    <cellStyle name="20% - Ênfase6 2 2" xfId="1473"/>
    <cellStyle name="20% - Ênfase6 2 2 10" xfId="1474"/>
    <cellStyle name="20% - Ênfase6 2 2 2" xfId="1475"/>
    <cellStyle name="20% - Ênfase6 2 2 2 2" xfId="1476"/>
    <cellStyle name="20% - Ênfase6 2 2 2 3" xfId="1477"/>
    <cellStyle name="20% - Ênfase6 2 2 2 4" xfId="1478"/>
    <cellStyle name="20% - Ênfase6 2 2 2 5" xfId="1479"/>
    <cellStyle name="20% - Ênfase6 2 2 3" xfId="1480"/>
    <cellStyle name="20% - Ênfase6 2 2 3 2" xfId="1481"/>
    <cellStyle name="20% - Ênfase6 2 2 3 3" xfId="1482"/>
    <cellStyle name="20% - Ênfase6 2 2 3 4" xfId="1483"/>
    <cellStyle name="20% - Ênfase6 2 2 3 5" xfId="1484"/>
    <cellStyle name="20% - Ênfase6 2 2 4" xfId="1485"/>
    <cellStyle name="20% - Ênfase6 2 2 4 2" xfId="1486"/>
    <cellStyle name="20% - Ênfase6 2 2 4 3" xfId="1487"/>
    <cellStyle name="20% - Ênfase6 2 2 4 4" xfId="1488"/>
    <cellStyle name="20% - Ênfase6 2 2 4 5" xfId="1489"/>
    <cellStyle name="20% - Ênfase6 2 2 5" xfId="1490"/>
    <cellStyle name="20% - Ênfase6 2 2 5 2" xfId="1491"/>
    <cellStyle name="20% - Ênfase6 2 2 5 3" xfId="1492"/>
    <cellStyle name="20% - Ênfase6 2 2 5 4" xfId="1493"/>
    <cellStyle name="20% - Ênfase6 2 2 5 5" xfId="1494"/>
    <cellStyle name="20% - Ênfase6 2 2 6" xfId="1495"/>
    <cellStyle name="20% - Ênfase6 2 2 6 2" xfId="1496"/>
    <cellStyle name="20% - Ênfase6 2 2 6 3" xfId="1497"/>
    <cellStyle name="20% - Ênfase6 2 2 6 4" xfId="1498"/>
    <cellStyle name="20% - Ênfase6 2 2 6 5" xfId="1499"/>
    <cellStyle name="20% - Ênfase6 2 2 7" xfId="1500"/>
    <cellStyle name="20% - Ênfase6 2 2 8" xfId="1501"/>
    <cellStyle name="20% - Ênfase6 2 2 9" xfId="1502"/>
    <cellStyle name="20% - Ênfase6 2 3" xfId="1503"/>
    <cellStyle name="20% - Ênfase6 2 3 2" xfId="1504"/>
    <cellStyle name="20% - Ênfase6 2 3 3" xfId="1505"/>
    <cellStyle name="20% - Ênfase6 2 3 4" xfId="1506"/>
    <cellStyle name="20% - Ênfase6 2 3 5" xfId="1507"/>
    <cellStyle name="20% - Ênfase6 2 4" xfId="1508"/>
    <cellStyle name="20% - Ênfase6 2 4 2" xfId="1509"/>
    <cellStyle name="20% - Ênfase6 2 4 3" xfId="1510"/>
    <cellStyle name="20% - Ênfase6 2 4 4" xfId="1511"/>
    <cellStyle name="20% - Ênfase6 2 4 5" xfId="1512"/>
    <cellStyle name="20% - Ênfase6 2 5" xfId="1513"/>
    <cellStyle name="20% - Ênfase6 2 5 2" xfId="1514"/>
    <cellStyle name="20% - Ênfase6 2 5 3" xfId="1515"/>
    <cellStyle name="20% - Ênfase6 2 5 4" xfId="1516"/>
    <cellStyle name="20% - Ênfase6 2 5 5" xfId="1517"/>
    <cellStyle name="20% - Ênfase6 2 6" xfId="1518"/>
    <cellStyle name="20% - Ênfase6 2 6 2" xfId="1519"/>
    <cellStyle name="20% - Ênfase6 2 6 3" xfId="1520"/>
    <cellStyle name="20% - Ênfase6 2 6 4" xfId="1521"/>
    <cellStyle name="20% - Ênfase6 2 6 5" xfId="1522"/>
    <cellStyle name="20% - Ênfase6 2 7" xfId="1523"/>
    <cellStyle name="20% - Ênfase6 2 7 2" xfId="1524"/>
    <cellStyle name="20% - Ênfase6 2 7 3" xfId="1525"/>
    <cellStyle name="20% - Ênfase6 2 7 4" xfId="1526"/>
    <cellStyle name="20% - Ênfase6 2 7 5" xfId="1527"/>
    <cellStyle name="20% - Ênfase6 2 8" xfId="1528"/>
    <cellStyle name="20% - Ênfase6 2 9" xfId="1529"/>
    <cellStyle name="20% - Ênfase6 20" xfId="1530"/>
    <cellStyle name="20% - Ênfase6 21" xfId="1531"/>
    <cellStyle name="20% - Ênfase6 2_ATA PASSEIOS" xfId="1532"/>
    <cellStyle name="20% - Ênfase6 3" xfId="1533"/>
    <cellStyle name="20% - Ênfase6 3 10" xfId="1534"/>
    <cellStyle name="20% - Ênfase6 3 11" xfId="1535"/>
    <cellStyle name="20% - Ênfase6 3 2" xfId="1536"/>
    <cellStyle name="20% - Ênfase6 3 2 10" xfId="1537"/>
    <cellStyle name="20% - Ênfase6 3 2 2" xfId="1538"/>
    <cellStyle name="20% - Ênfase6 3 2 2 2" xfId="1539"/>
    <cellStyle name="20% - Ênfase6 3 2 2 3" xfId="1540"/>
    <cellStyle name="20% - Ênfase6 3 2 2 4" xfId="1541"/>
    <cellStyle name="20% - Ênfase6 3 2 2 5" xfId="1542"/>
    <cellStyle name="20% - Ênfase6 3 2 3" xfId="1543"/>
    <cellStyle name="20% - Ênfase6 3 2 3 2" xfId="1544"/>
    <cellStyle name="20% - Ênfase6 3 2 3 3" xfId="1545"/>
    <cellStyle name="20% - Ênfase6 3 2 3 4" xfId="1546"/>
    <cellStyle name="20% - Ênfase6 3 2 3 5" xfId="1547"/>
    <cellStyle name="20% - Ênfase6 3 2 4" xfId="1548"/>
    <cellStyle name="20% - Ênfase6 3 2 4 2" xfId="1549"/>
    <cellStyle name="20% - Ênfase6 3 2 4 3" xfId="1550"/>
    <cellStyle name="20% - Ênfase6 3 2 4 4" xfId="1551"/>
    <cellStyle name="20% - Ênfase6 3 2 4 5" xfId="1552"/>
    <cellStyle name="20% - Ênfase6 3 2 5" xfId="1553"/>
    <cellStyle name="20% - Ênfase6 3 2 5 2" xfId="1554"/>
    <cellStyle name="20% - Ênfase6 3 2 5 3" xfId="1555"/>
    <cellStyle name="20% - Ênfase6 3 2 5 4" xfId="0"/>
    <cellStyle name="20% - Ênfase6 3 2 5 5" xfId="0"/>
    <cellStyle name="20% - Ênfase6 3 2 6" xfId="0"/>
    <cellStyle name="20% - Ênfase6 3 2 6 2" xfId="0"/>
    <cellStyle name="20% - Ênfase6 3 2 6 3" xfId="0"/>
    <cellStyle name="20% - Ênfase6 3 2 6 4" xfId="0"/>
    <cellStyle name="20% - Ênfase6 3 2 6 5" xfId="0"/>
    <cellStyle name="20% - Ênfase6 3 2 7" xfId="0"/>
    <cellStyle name="20% - Ênfase6 3 2 8" xfId="0"/>
    <cellStyle name="20% - Ênfase6 3 2 9" xfId="0"/>
    <cellStyle name="20% - Ênfase6 3 3" xfId="0"/>
    <cellStyle name="20% - Ênfase6 3 3 2" xfId="0"/>
    <cellStyle name="20% - Ênfase6 3 3 3" xfId="0"/>
    <cellStyle name="20% - Ênfase6 3 3 4" xfId="0"/>
    <cellStyle name="20% - Ênfase6 3 3 5" xfId="0"/>
    <cellStyle name="20% - Ênfase6 3 4" xfId="0"/>
    <cellStyle name="20% - Ênfase6 3 4 2" xfId="0"/>
    <cellStyle name="20% - Ênfase6 3 4 3" xfId="0"/>
    <cellStyle name="20% - Ênfase6 3 4 4" xfId="0"/>
    <cellStyle name="20% - Ênfase6 3 4 5" xfId="0"/>
    <cellStyle name="20% - Ênfase6 3 5" xfId="0"/>
    <cellStyle name="20% - Ênfase6 3 5 2" xfId="0"/>
    <cellStyle name="20% - Ênfase6 3 5 3" xfId="0"/>
    <cellStyle name="20% - Ênfase6 3 5 4" xfId="0"/>
    <cellStyle name="20% - Ênfase6 3 5 5" xfId="0"/>
    <cellStyle name="20% - Ênfase6 3 6" xfId="0"/>
    <cellStyle name="20% - Ênfase6 3 6 2" xfId="0"/>
    <cellStyle name="20% - Ênfase6 3 6 3" xfId="0"/>
    <cellStyle name="20% - Ênfase6 3 6 4" xfId="0"/>
    <cellStyle name="20% - Ênfase6 3 6 5" xfId="0"/>
    <cellStyle name="20% - Ênfase6 3 7" xfId="0"/>
    <cellStyle name="20% - Ênfase6 3 7 2" xfId="0"/>
    <cellStyle name="20% - Ênfase6 3 7 3" xfId="0"/>
    <cellStyle name="20% - Ênfase6 3 7 4" xfId="0"/>
    <cellStyle name="20% - Ênfase6 3 7 5" xfId="0"/>
    <cellStyle name="20% - Ênfase6 3 8" xfId="0"/>
    <cellStyle name="20% - Ênfase6 3 9" xfId="0"/>
    <cellStyle name="20% - Ênfase6 3_ATA PASSEIOS" xfId="0"/>
    <cellStyle name="20% - Ênfase6 4" xfId="0"/>
    <cellStyle name="20% - Ênfase6 4 10" xfId="0"/>
    <cellStyle name="20% - Ênfase6 4 11" xfId="0"/>
    <cellStyle name="20% - Ênfase6 4 12" xfId="0"/>
    <cellStyle name="20% - Ênfase6 4 13" xfId="0"/>
    <cellStyle name="20% - Ênfase6 4 14" xfId="0"/>
    <cellStyle name="20% - Ênfase6 4 15" xfId="0"/>
    <cellStyle name="20% - Ênfase6 4 16" xfId="0"/>
    <cellStyle name="20% - Ênfase6 4 17" xfId="0"/>
    <cellStyle name="20% - Ênfase6 4 18" xfId="0"/>
    <cellStyle name="20% - Ênfase6 4 2" xfId="0"/>
    <cellStyle name="20% - Ênfase6 4 3" xfId="0"/>
    <cellStyle name="20% - Ênfase6 4 3 2" xfId="0"/>
    <cellStyle name="20% - Ênfase6 4 3 3" xfId="0"/>
    <cellStyle name="20% - Ênfase6 4 3 4" xfId="0"/>
    <cellStyle name="20% - Ênfase6 4 3 5" xfId="0"/>
    <cellStyle name="20% - Ênfase6 4 4" xfId="0"/>
    <cellStyle name="20% - Ênfase6 4 5" xfId="0"/>
    <cellStyle name="20% - Ênfase6 4 6" xfId="0"/>
    <cellStyle name="20% - Ênfase6 4 7" xfId="0"/>
    <cellStyle name="20% - Ênfase6 4 8" xfId="0"/>
    <cellStyle name="20% - Ênfase6 4 9" xfId="0"/>
    <cellStyle name="20% - Ênfase6 5" xfId="0"/>
    <cellStyle name="20% - Ênfase6 5 10" xfId="0"/>
    <cellStyle name="20% - Ênfase6 5 11" xfId="0"/>
    <cellStyle name="20% - Ênfase6 5 12" xfId="0"/>
    <cellStyle name="20% - Ênfase6 5 13" xfId="0"/>
    <cellStyle name="20% - Ênfase6 5 14" xfId="0"/>
    <cellStyle name="20% - Ênfase6 5 15" xfId="0"/>
    <cellStyle name="20% - Ênfase6 5 16" xfId="0"/>
    <cellStyle name="20% - Ênfase6 5 17" xfId="0"/>
    <cellStyle name="20% - Ênfase6 5 18" xfId="0"/>
    <cellStyle name="20% - Ênfase6 5 2" xfId="0"/>
    <cellStyle name="20% - Ênfase6 5 3" xfId="0"/>
    <cellStyle name="20% - Ênfase6 5 3 2" xfId="0"/>
    <cellStyle name="20% - Ênfase6 5 3 3" xfId="0"/>
    <cellStyle name="20% - Ênfase6 5 3 4" xfId="0"/>
    <cellStyle name="20% - Ênfase6 5 3 5" xfId="0"/>
    <cellStyle name="20% - Ênfase6 5 4" xfId="0"/>
    <cellStyle name="20% - Ênfase6 5 5" xfId="0"/>
    <cellStyle name="20% - Ênfase6 5 6" xfId="0"/>
    <cellStyle name="20% - Ênfase6 5 7" xfId="0"/>
    <cellStyle name="20% - Ênfase6 5 8" xfId="0"/>
    <cellStyle name="20% - Ênfase6 5 9" xfId="0"/>
    <cellStyle name="20% - Ênfase6 6" xfId="0"/>
    <cellStyle name="20% - Ênfase6 6 2" xfId="0"/>
    <cellStyle name="20% - Ênfase6 6 3" xfId="0"/>
    <cellStyle name="20% - Ênfase6 6 4" xfId="0"/>
    <cellStyle name="20% - Ênfase6 6 5" xfId="0"/>
    <cellStyle name="20% - Ênfase6 7" xfId="0"/>
    <cellStyle name="20% - Ênfase6 7 10" xfId="0"/>
    <cellStyle name="20% - Ênfase6 7 11" xfId="0"/>
    <cellStyle name="20% - Ênfase6 7 12" xfId="0"/>
    <cellStyle name="20% - Ênfase6 7 13" xfId="0"/>
    <cellStyle name="20% - Ênfase6 7 14" xfId="0"/>
    <cellStyle name="20% - Ênfase6 7 2" xfId="0"/>
    <cellStyle name="20% - Ênfase6 7 3" xfId="0"/>
    <cellStyle name="20% - Ênfase6 7 4" xfId="0"/>
    <cellStyle name="20% - Ênfase6 7 5" xfId="0"/>
    <cellStyle name="20% - Ênfase6 7 6" xfId="0"/>
    <cellStyle name="20% - Ênfase6 7 7" xfId="0"/>
    <cellStyle name="20% - Ênfase6 7 8" xfId="0"/>
    <cellStyle name="20% - Ênfase6 7 9" xfId="0"/>
    <cellStyle name="20% - Ênfase6 8" xfId="0"/>
    <cellStyle name="20% - Ênfase6 8 10" xfId="0"/>
    <cellStyle name="20% - Ênfase6 8 11" xfId="0"/>
    <cellStyle name="20% - Ênfase6 8 12" xfId="0"/>
    <cellStyle name="20% - Ênfase6 8 13" xfId="0"/>
    <cellStyle name="20% - Ênfase6 8 14" xfId="0"/>
    <cellStyle name="20% - Ênfase6 8 2" xfId="0"/>
    <cellStyle name="20% - Ênfase6 8 3" xfId="0"/>
    <cellStyle name="20% - Ênfase6 8 4" xfId="0"/>
    <cellStyle name="20% - Ênfase6 8 5" xfId="0"/>
    <cellStyle name="20% - Ênfase6 8 6" xfId="0"/>
    <cellStyle name="20% - Ênfase6 8 7" xfId="0"/>
    <cellStyle name="20% - Ênfase6 8 8" xfId="0"/>
    <cellStyle name="20% - Ênfase6 8 9" xfId="0"/>
    <cellStyle name="20% - Ênfase6 9" xfId="0"/>
    <cellStyle name="20% - Ênfase6 9 10" xfId="0"/>
    <cellStyle name="20% - Ênfase6 9 2" xfId="0"/>
    <cellStyle name="20% - Ênfase6 9 3" xfId="0"/>
    <cellStyle name="20% - Ênfase6 9 4" xfId="0"/>
    <cellStyle name="20% - Ênfase6 9 5" xfId="0"/>
    <cellStyle name="20% - Ênfase6 9 6" xfId="0"/>
    <cellStyle name="20% - Ênfase6 9 7" xfId="0"/>
    <cellStyle name="20% - Ênfase6 9 8" xfId="0"/>
    <cellStyle name="20% - Ênfase6 9 9" xfId="0"/>
    <cellStyle name="40% - Accent1" xfId="0"/>
    <cellStyle name="40% - Accent1 10" xfId="0"/>
    <cellStyle name="40% - Accent1 2" xfId="0"/>
    <cellStyle name="40% - Accent1 2 2" xfId="0"/>
    <cellStyle name="40% - Accent1 2 3" xfId="0"/>
    <cellStyle name="40% - Accent1 2 4" xfId="0"/>
    <cellStyle name="40% - Accent1 2 5" xfId="0"/>
    <cellStyle name="40% - Accent1 3" xfId="0"/>
    <cellStyle name="40% - Accent1 3 2" xfId="0"/>
    <cellStyle name="40% - Accent1 3 3" xfId="0"/>
    <cellStyle name="40% - Accent1 3 4" xfId="0"/>
    <cellStyle name="40% - Accent1 3 5" xfId="0"/>
    <cellStyle name="40% - Accent1 4" xfId="0"/>
    <cellStyle name="40% - Accent1 4 2" xfId="0"/>
    <cellStyle name="40% - Accent1 4 3" xfId="0"/>
    <cellStyle name="40% - Accent1 4 4" xfId="0"/>
    <cellStyle name="40% - Accent1 4 5" xfId="0"/>
    <cellStyle name="40% - Accent1 5" xfId="0"/>
    <cellStyle name="40% - Accent1 5 2" xfId="0"/>
    <cellStyle name="40% - Accent1 5 3" xfId="0"/>
    <cellStyle name="40% - Accent1 5 4" xfId="0"/>
    <cellStyle name="40% - Accent1 5 5" xfId="0"/>
    <cellStyle name="40% - Accent1 6" xfId="0"/>
    <cellStyle name="40% - Accent1 6 2" xfId="0"/>
    <cellStyle name="40% - Accent1 6 3" xfId="0"/>
    <cellStyle name="40% - Accent1 6 4" xfId="0"/>
    <cellStyle name="40% - Accent1 6 5" xfId="0"/>
    <cellStyle name="40% - Accent1 7" xfId="0"/>
    <cellStyle name="40% - Accent1 7 2" xfId="0"/>
    <cellStyle name="40% - Accent1 7 3" xfId="0"/>
    <cellStyle name="40% - Accent1 7 4" xfId="0"/>
    <cellStyle name="40% - Accent1 7 5" xfId="0"/>
    <cellStyle name="40% - Accent1 8" xfId="0"/>
    <cellStyle name="40% - Accent1 9" xfId="0"/>
    <cellStyle name="40% - Accent1_PASSEIO ORLA - SINAPI - R3" xfId="0"/>
    <cellStyle name="40% - Accent2" xfId="0"/>
    <cellStyle name="40% - Accent2 10" xfId="0"/>
    <cellStyle name="40% - Accent2 2" xfId="0"/>
    <cellStyle name="40% - Accent2 2 2" xfId="0"/>
    <cellStyle name="40% - Accent2 2 3" xfId="0"/>
    <cellStyle name="40% - Accent2 2 4" xfId="0"/>
    <cellStyle name="40% - Accent2 2 5" xfId="0"/>
    <cellStyle name="40% - Accent2 3" xfId="0"/>
    <cellStyle name="40% - Accent2 3 2" xfId="0"/>
    <cellStyle name="40% - Accent2 3 3" xfId="0"/>
    <cellStyle name="40% - Accent2 3 4" xfId="0"/>
    <cellStyle name="40% - Accent2 3 5" xfId="0"/>
    <cellStyle name="40% - Accent2 4" xfId="0"/>
    <cellStyle name="40% - Accent2 4 2" xfId="0"/>
    <cellStyle name="40% - Accent2 4 3" xfId="0"/>
    <cellStyle name="40% - Accent2 4 4" xfId="0"/>
    <cellStyle name="40% - Accent2 4 5" xfId="0"/>
    <cellStyle name="40% - Accent2 5" xfId="0"/>
    <cellStyle name="40% - Accent2 5 2" xfId="0"/>
    <cellStyle name="40% - Accent2 5 3" xfId="0"/>
    <cellStyle name="40% - Accent2 5 4" xfId="0"/>
    <cellStyle name="40% - Accent2 5 5" xfId="0"/>
    <cellStyle name="40% - Accent2 6" xfId="0"/>
    <cellStyle name="40% - Accent2 6 2" xfId="0"/>
    <cellStyle name="40% - Accent2 6 3" xfId="0"/>
    <cellStyle name="40% - Accent2 6 4" xfId="0"/>
    <cellStyle name="40% - Accent2 6 5" xfId="0"/>
    <cellStyle name="40% - Accent2 7" xfId="0"/>
    <cellStyle name="40% - Accent2 7 2" xfId="0"/>
    <cellStyle name="40% - Accent2 7 3" xfId="0"/>
    <cellStyle name="40% - Accent2 7 4" xfId="0"/>
    <cellStyle name="40% - Accent2 7 5" xfId="0"/>
    <cellStyle name="40% - Accent2 8" xfId="0"/>
    <cellStyle name="40% - Accent2 9" xfId="0"/>
    <cellStyle name="40% - Accent2_PASSEIO ORLA - SINAPI - R3" xfId="0"/>
    <cellStyle name="40% - Accent3" xfId="0"/>
    <cellStyle name="40% - Accent3 10" xfId="0"/>
    <cellStyle name="40% - Accent3 2" xfId="0"/>
    <cellStyle name="40% - Accent3 2 2" xfId="0"/>
    <cellStyle name="40% - Accent3 2 3" xfId="0"/>
    <cellStyle name="40% - Accent3 2 4" xfId="0"/>
    <cellStyle name="40% - Accent3 2 5" xfId="0"/>
    <cellStyle name="40% - Accent3 3" xfId="0"/>
    <cellStyle name="40% - Accent3 3 2" xfId="0"/>
    <cellStyle name="40% - Accent3 3 3" xfId="0"/>
    <cellStyle name="40% - Accent3 3 4" xfId="0"/>
    <cellStyle name="40% - Accent3 3 5" xfId="0"/>
    <cellStyle name="40% - Accent3 4" xfId="0"/>
    <cellStyle name="40% - Accent3 4 2" xfId="0"/>
    <cellStyle name="40% - Accent3 4 3" xfId="0"/>
    <cellStyle name="40% - Accent3 4 4" xfId="0"/>
    <cellStyle name="40% - Accent3 4 5" xfId="0"/>
    <cellStyle name="40% - Accent3 5" xfId="0"/>
    <cellStyle name="40% - Accent3 5 2" xfId="0"/>
    <cellStyle name="40% - Accent3 5 3" xfId="0"/>
    <cellStyle name="40% - Accent3 5 4" xfId="0"/>
    <cellStyle name="40% - Accent3 5 5" xfId="0"/>
    <cellStyle name="40% - Accent3 6" xfId="0"/>
    <cellStyle name="40% - Accent3 6 2" xfId="0"/>
    <cellStyle name="40% - Accent3 6 3" xfId="0"/>
    <cellStyle name="40% - Accent3 6 4" xfId="0"/>
    <cellStyle name="40% - Accent3 6 5" xfId="0"/>
    <cellStyle name="40% - Accent3 7" xfId="0"/>
    <cellStyle name="40% - Accent3 7 2" xfId="0"/>
    <cellStyle name="40% - Accent3 7 3" xfId="0"/>
    <cellStyle name="40% - Accent3 7 4" xfId="0"/>
    <cellStyle name="40% - Accent3 7 5" xfId="0"/>
    <cellStyle name="40% - Accent3 8" xfId="0"/>
    <cellStyle name="40% - Accent3 9" xfId="0"/>
    <cellStyle name="40% - Accent3_PASSEIO ORLA - SINAPI - R3" xfId="0"/>
    <cellStyle name="40% - Accent4" xfId="0"/>
    <cellStyle name="40% - Accent4 10" xfId="0"/>
    <cellStyle name="40% - Accent4 2" xfId="0"/>
    <cellStyle name="40% - Accent4 2 2" xfId="0"/>
    <cellStyle name="40% - Accent4 2 3" xfId="0"/>
    <cellStyle name="40% - Accent4 2 4" xfId="0"/>
    <cellStyle name="40% - Accent4 2 5" xfId="0"/>
    <cellStyle name="40% - Accent4 3" xfId="0"/>
    <cellStyle name="40% - Accent4 3 2" xfId="0"/>
    <cellStyle name="40% - Accent4 3 3" xfId="0"/>
    <cellStyle name="40% - Accent4 3 4" xfId="0"/>
    <cellStyle name="40% - Accent4 3 5" xfId="0"/>
    <cellStyle name="40% - Accent4 4" xfId="0"/>
    <cellStyle name="40% - Accent4 4 2" xfId="0"/>
    <cellStyle name="40% - Accent4 4 3" xfId="0"/>
    <cellStyle name="40% - Accent4 4 4" xfId="0"/>
    <cellStyle name="40% - Accent4 4 5" xfId="0"/>
    <cellStyle name="40% - Accent4 5" xfId="0"/>
    <cellStyle name="40% - Accent4 5 2" xfId="0"/>
    <cellStyle name="40% - Accent4 5 3" xfId="0"/>
    <cellStyle name="40% - Accent4 5 4" xfId="0"/>
    <cellStyle name="40% - Accent4 5 5" xfId="0"/>
    <cellStyle name="40% - Accent4 6" xfId="0"/>
    <cellStyle name="40% - Accent4 6 2" xfId="0"/>
    <cellStyle name="40% - Accent4 6 3" xfId="0"/>
    <cellStyle name="40% - Accent4 6 4" xfId="0"/>
    <cellStyle name="40% - Accent4 6 5" xfId="0"/>
    <cellStyle name="40% - Accent4 7" xfId="0"/>
    <cellStyle name="40% - Accent4 7 2" xfId="0"/>
    <cellStyle name="40% - Accent4 7 3" xfId="0"/>
    <cellStyle name="40% - Accent4 7 4" xfId="0"/>
    <cellStyle name="40% - Accent4 7 5" xfId="0"/>
    <cellStyle name="40% - Accent4 8" xfId="0"/>
    <cellStyle name="40% - Accent4 9" xfId="0"/>
    <cellStyle name="40% - Accent4_PASSEIO ORLA - SINAPI - R3" xfId="0"/>
    <cellStyle name="40% - Accent5" xfId="0"/>
    <cellStyle name="40% - Accent5 10" xfId="0"/>
    <cellStyle name="40% - Accent5 2" xfId="0"/>
    <cellStyle name="40% - Accent5 2 2" xfId="0"/>
    <cellStyle name="40% - Accent5 2 3" xfId="0"/>
    <cellStyle name="40% - Accent5 2 4" xfId="0"/>
    <cellStyle name="40% - Accent5 2 5" xfId="0"/>
    <cellStyle name="40% - Accent5 3" xfId="0"/>
    <cellStyle name="40% - Accent5 3 2" xfId="0"/>
    <cellStyle name="40% - Accent5 3 3" xfId="0"/>
    <cellStyle name="40% - Accent5 3 4" xfId="0"/>
    <cellStyle name="40% - Accent5 3 5" xfId="0"/>
    <cellStyle name="40% - Accent5 4" xfId="0"/>
    <cellStyle name="40% - Accent5 4 2" xfId="0"/>
    <cellStyle name="40% - Accent5 4 3" xfId="0"/>
    <cellStyle name="40% - Accent5 4 4" xfId="0"/>
    <cellStyle name="40% - Accent5 4 5" xfId="0"/>
    <cellStyle name="40% - Accent5 5" xfId="0"/>
    <cellStyle name="40% - Accent5 5 2" xfId="0"/>
    <cellStyle name="40% - Accent5 5 3" xfId="0"/>
    <cellStyle name="40% - Accent5 5 4" xfId="0"/>
    <cellStyle name="40% - Accent5 5 5" xfId="0"/>
    <cellStyle name="40% - Accent5 6" xfId="0"/>
    <cellStyle name="40% - Accent5 6 2" xfId="0"/>
    <cellStyle name="40% - Accent5 6 3" xfId="0"/>
    <cellStyle name="40% - Accent5 6 4" xfId="0"/>
    <cellStyle name="40% - Accent5 6 5" xfId="0"/>
    <cellStyle name="40% - Accent5 7" xfId="0"/>
    <cellStyle name="40% - Accent5 7 2" xfId="0"/>
    <cellStyle name="40% - Accent5 7 3" xfId="0"/>
    <cellStyle name="40% - Accent5 7 4" xfId="0"/>
    <cellStyle name="40% - Accent5 7 5" xfId="0"/>
    <cellStyle name="40% - Accent5 8" xfId="0"/>
    <cellStyle name="40% - Accent5 9" xfId="0"/>
    <cellStyle name="40% - Accent5_PASSEIO ORLA - SINAPI - R3" xfId="0"/>
    <cellStyle name="40% - Accent6" xfId="0"/>
    <cellStyle name="40% - Accent6 10" xfId="0"/>
    <cellStyle name="40% - Accent6 2" xfId="0"/>
    <cellStyle name="40% - Accent6 2 2" xfId="0"/>
    <cellStyle name="40% - Accent6 2 3" xfId="0"/>
    <cellStyle name="40% - Accent6 2 4" xfId="0"/>
    <cellStyle name="40% - Accent6 2 5" xfId="0"/>
    <cellStyle name="40% - Accent6 3" xfId="0"/>
    <cellStyle name="40% - Accent6 3 2" xfId="0"/>
    <cellStyle name="40% - Accent6 3 3" xfId="0"/>
    <cellStyle name="40% - Accent6 3 4" xfId="0"/>
    <cellStyle name="40% - Accent6 3 5" xfId="0"/>
    <cellStyle name="40% - Accent6 4" xfId="0"/>
    <cellStyle name="40% - Accent6 4 2" xfId="0"/>
    <cellStyle name="40% - Accent6 4 3" xfId="0"/>
    <cellStyle name="40% - Accent6 4 4" xfId="0"/>
    <cellStyle name="40% - Accent6 4 5" xfId="0"/>
    <cellStyle name="40% - Accent6 5" xfId="0"/>
    <cellStyle name="40% - Accent6 5 2" xfId="0"/>
    <cellStyle name="40% - Accent6 5 3" xfId="0"/>
    <cellStyle name="40% - Accent6 5 4" xfId="0"/>
    <cellStyle name="40% - Accent6 5 5" xfId="0"/>
    <cellStyle name="40% - Accent6 6" xfId="0"/>
    <cellStyle name="40% - Accent6 6 2" xfId="0"/>
    <cellStyle name="40% - Accent6 6 3" xfId="0"/>
    <cellStyle name="40% - Accent6 6 4" xfId="0"/>
    <cellStyle name="40% - Accent6 6 5" xfId="0"/>
    <cellStyle name="40% - Accent6 7" xfId="0"/>
    <cellStyle name="40% - Accent6 7 2" xfId="0"/>
    <cellStyle name="40% - Accent6 7 3" xfId="0"/>
    <cellStyle name="40% - Accent6 7 4" xfId="0"/>
    <cellStyle name="40% - Accent6 7 5" xfId="0"/>
    <cellStyle name="40% - Accent6 8" xfId="0"/>
    <cellStyle name="40% - Accent6 9" xfId="0"/>
    <cellStyle name="40% - Accent6_PASSEIO ORLA - SINAPI - R3" xfId="0"/>
    <cellStyle name="40% - Ênfase1 2" xfId="0"/>
    <cellStyle name="40% - Ênfase1 2 10" xfId="0"/>
    <cellStyle name="40% - Ênfase1 2 11" xfId="0"/>
    <cellStyle name="40% - Ênfase1 2 2" xfId="0"/>
    <cellStyle name="40% - Ênfase1 2 2 10" xfId="0"/>
    <cellStyle name="40% - Ênfase1 2 2 2" xfId="0"/>
    <cellStyle name="40% - Ênfase1 2 2 2 2" xfId="0"/>
    <cellStyle name="40% - Ênfase1 2 2 2 3" xfId="0"/>
    <cellStyle name="40% - Ênfase1 2 2 2 4" xfId="0"/>
    <cellStyle name="40% - Ênfase1 2 2 2 5" xfId="0"/>
    <cellStyle name="40% - Ênfase1 2 2 3" xfId="0"/>
    <cellStyle name="40% - Ênfase1 2 2 3 2" xfId="0"/>
    <cellStyle name="40% - Ênfase1 2 2 3 3" xfId="0"/>
    <cellStyle name="40% - Ênfase1 2 2 3 4" xfId="0"/>
    <cellStyle name="40% - Ênfase1 2 2 3 5" xfId="0"/>
    <cellStyle name="40% - Ênfase1 2 2 4" xfId="0"/>
    <cellStyle name="40% - Ênfase1 2 2 4 2" xfId="0"/>
    <cellStyle name="40% - Ênfase1 2 2 4 3" xfId="0"/>
    <cellStyle name="40% - Ênfase1 2 2 4 4" xfId="0"/>
    <cellStyle name="40% - Ênfase1 2 2 4 5" xfId="0"/>
    <cellStyle name="40% - Ênfase1 2 2 5" xfId="0"/>
    <cellStyle name="40% - Ênfase1 2 2 5 2" xfId="0"/>
    <cellStyle name="40% - Ênfase1 2 2 5 3" xfId="0"/>
    <cellStyle name="40% - Ênfase1 2 2 5 4" xfId="0"/>
    <cellStyle name="40% - Ênfase1 2 2 5 5" xfId="0"/>
    <cellStyle name="40% - Ênfase1 2 2 6" xfId="0"/>
    <cellStyle name="40% - Ênfase1 2 2 6 2" xfId="0"/>
    <cellStyle name="40% - Ênfase1 2 2 6 3" xfId="0"/>
    <cellStyle name="40% - Ênfase1 2 2 6 4" xfId="0"/>
    <cellStyle name="40% - Ênfase1 2 2 6 5" xfId="0"/>
    <cellStyle name="40% - Ênfase1 2 2 7" xfId="0"/>
    <cellStyle name="40% - Ênfase1 2 2 8" xfId="0"/>
    <cellStyle name="40% - Ênfase1 2 2 9" xfId="0"/>
    <cellStyle name="40% - Ênfase1 2 3" xfId="0"/>
    <cellStyle name="40% - Ênfase1 2 3 2" xfId="0"/>
    <cellStyle name="40% - Ênfase1 2 3 3" xfId="0"/>
    <cellStyle name="40% - Ênfase1 2 3 4" xfId="0"/>
    <cellStyle name="40% - Ênfase1 2 3 5" xfId="0"/>
    <cellStyle name="40% - Ênfase1 2 4" xfId="0"/>
    <cellStyle name="40% - Ênfase1 2 4 2" xfId="0"/>
    <cellStyle name="40% - Ênfase1 2 4 3" xfId="0"/>
    <cellStyle name="40% - Ênfase1 2 4 4" xfId="0"/>
    <cellStyle name="40% - Ênfase1 2 4 5" xfId="0"/>
    <cellStyle name="40% - Ênfase1 2 5" xfId="0"/>
    <cellStyle name="40% - Ênfase1 2 5 2" xfId="0"/>
    <cellStyle name="40% - Ênfase1 2 5 3" xfId="0"/>
    <cellStyle name="40% - Ênfase1 2 5 4" xfId="0"/>
    <cellStyle name="40% - Ênfase1 2 5 5" xfId="0"/>
    <cellStyle name="40% - Ênfase1 2 6" xfId="0"/>
    <cellStyle name="40% - Ênfase1 2 6 2" xfId="0"/>
    <cellStyle name="40% - Ênfase1 2 6 3" xfId="0"/>
    <cellStyle name="40% - Ênfase1 2 6 4" xfId="0"/>
    <cellStyle name="40% - Ênfase1 2 6 5" xfId="0"/>
    <cellStyle name="40% - Ênfase1 2 7" xfId="0"/>
    <cellStyle name="40% - Ênfase1 2 7 2" xfId="0"/>
    <cellStyle name="40% - Ênfase1 2 7 3" xfId="0"/>
    <cellStyle name="40% - Ênfase1 2 7 4" xfId="0"/>
    <cellStyle name="40% - Ênfase1 2 7 5" xfId="0"/>
    <cellStyle name="40% - Ênfase1 2 8" xfId="0"/>
    <cellStyle name="40% - Ênfase1 2 9" xfId="0"/>
    <cellStyle name="40% - Ênfase1 2_ATA PASSEIOS" xfId="0"/>
    <cellStyle name="40% - Ênfase1 3" xfId="0"/>
    <cellStyle name="40% - Ênfase1 3 10" xfId="0"/>
    <cellStyle name="40% - Ênfase1 3 11" xfId="0"/>
    <cellStyle name="40% - Ênfase1 3 2" xfId="0"/>
    <cellStyle name="40% - Ênfase1 3 2 10" xfId="0"/>
    <cellStyle name="40% - Ênfase1 3 2 2" xfId="0"/>
    <cellStyle name="40% - Ênfase1 3 2 2 2" xfId="0"/>
    <cellStyle name="40% - Ênfase1 3 2 2 3" xfId="0"/>
    <cellStyle name="40% - Ênfase1 3 2 2 4" xfId="0"/>
    <cellStyle name="40% - Ênfase1 3 2 2 5" xfId="0"/>
    <cellStyle name="40% - Ênfase1 3 2 3" xfId="0"/>
    <cellStyle name="40% - Ênfase1 3 2 3 2" xfId="0"/>
    <cellStyle name="40% - Ênfase1 3 2 3 3" xfId="0"/>
    <cellStyle name="40% - Ênfase1 3 2 3 4" xfId="0"/>
    <cellStyle name="40% - Ênfase1 3 2 3 5" xfId="0"/>
    <cellStyle name="40% - Ênfase1 3 2 4" xfId="0"/>
    <cellStyle name="40% - Ênfase1 3 2 4 2" xfId="0"/>
    <cellStyle name="40% - Ênfase1 3 2 4 3" xfId="0"/>
    <cellStyle name="40% - Ênfase1 3 2 4 4" xfId="0"/>
    <cellStyle name="40% - Ênfase1 3 2 4 5" xfId="0"/>
    <cellStyle name="40% - Ênfase1 3 2 5" xfId="0"/>
    <cellStyle name="40% - Ênfase1 3 2 5 2" xfId="0"/>
    <cellStyle name="40% - Ênfase1 3 2 5 3" xfId="0"/>
    <cellStyle name="40% - Ênfase1 3 2 5 4" xfId="0"/>
    <cellStyle name="40% - Ênfase1 3 2 5 5" xfId="0"/>
    <cellStyle name="40% - Ênfase1 3 2 6" xfId="0"/>
    <cellStyle name="40% - Ênfase1 3 2 6 2" xfId="0"/>
    <cellStyle name="40% - Ênfase1 3 2 6 3" xfId="0"/>
    <cellStyle name="40% - Ênfase1 3 2 6 4" xfId="0"/>
    <cellStyle name="40% - Ênfase1 3 2 6 5" xfId="0"/>
    <cellStyle name="40% - Ênfase1 3 2 7" xfId="0"/>
    <cellStyle name="40% - Ênfase1 3 2 8" xfId="0"/>
    <cellStyle name="40% - Ênfase1 3 2 9" xfId="0"/>
    <cellStyle name="40% - Ênfase1 3 3" xfId="0"/>
    <cellStyle name="40% - Ênfase1 3 3 2" xfId="0"/>
    <cellStyle name="40% - Ênfase1 3 3 3" xfId="0"/>
    <cellStyle name="40% - Ênfase1 3 3 4" xfId="0"/>
    <cellStyle name="40% - Ênfase1 3 3 5" xfId="0"/>
    <cellStyle name="40% - Ênfase1 3 4" xfId="0"/>
    <cellStyle name="40% - Ênfase1 3 4 2" xfId="0"/>
    <cellStyle name="40% - Ênfase1 3 4 3" xfId="0"/>
    <cellStyle name="40% - Ênfase1 3 4 4" xfId="0"/>
    <cellStyle name="40% - Ênfase1 3 4 5" xfId="0"/>
    <cellStyle name="40% - Ênfase1 3 5" xfId="0"/>
    <cellStyle name="40% - Ênfase1 3 5 2" xfId="0"/>
    <cellStyle name="40% - Ênfase1 3 5 3" xfId="0"/>
    <cellStyle name="40% - Ênfase1 3 5 4" xfId="0"/>
    <cellStyle name="40% - Ênfase1 3 5 5" xfId="0"/>
    <cellStyle name="40% - Ênfase1 3 6" xfId="0"/>
    <cellStyle name="40% - Ênfase1 3 6 2" xfId="0"/>
    <cellStyle name="40% - Ênfase1 3 6 3" xfId="0"/>
    <cellStyle name="40% - Ênfase1 3 6 4" xfId="0"/>
    <cellStyle name="40% - Ênfase1 3 6 5" xfId="0"/>
    <cellStyle name="40% - Ênfase1 3 7" xfId="0"/>
    <cellStyle name="40% - Ênfase1 3 7 2" xfId="0"/>
    <cellStyle name="40% - Ênfase1 3 7 3" xfId="0"/>
    <cellStyle name="40% - Ênfase1 3 7 4" xfId="0"/>
    <cellStyle name="40% - Ênfase1 3 7 5" xfId="0"/>
    <cellStyle name="40% - Ênfase1 3 8" xfId="0"/>
    <cellStyle name="40% - Ênfase1 3 9" xfId="0"/>
    <cellStyle name="40% - Ênfase1 3_ATA PASSEIOS" xfId="0"/>
    <cellStyle name="40% - Ênfase1 4" xfId="0"/>
    <cellStyle name="40% - Ênfase1 4 10" xfId="0"/>
    <cellStyle name="40% - Ênfase1 4 11" xfId="0"/>
    <cellStyle name="40% - Ênfase1 4 12" xfId="0"/>
    <cellStyle name="40% - Ênfase1 4 13" xfId="0"/>
    <cellStyle name="40% - Ênfase1 4 14" xfId="0"/>
    <cellStyle name="40% - Ênfase1 4 15" xfId="0"/>
    <cellStyle name="40% - Ênfase1 4 16" xfId="0"/>
    <cellStyle name="40% - Ênfase1 4 17" xfId="0"/>
    <cellStyle name="40% - Ênfase1 4 18" xfId="0"/>
    <cellStyle name="40% - Ênfase1 4 2" xfId="0"/>
    <cellStyle name="40% - Ênfase1 4 2 2" xfId="0"/>
    <cellStyle name="40% - Ênfase1 4 2 2 2" xfId="0"/>
    <cellStyle name="40% - Ênfase1 4 2 2 3" xfId="0"/>
    <cellStyle name="40% - Ênfase1 4 2 2 4" xfId="0"/>
    <cellStyle name="40% - Ênfase1 4 2 2 5" xfId="0"/>
    <cellStyle name="40% - Ênfase1 4 2 3" xfId="0"/>
    <cellStyle name="40% - Ênfase1 4 2 4" xfId="0"/>
    <cellStyle name="40% - Ênfase1 4 2 5" xfId="0"/>
    <cellStyle name="40% - Ênfase1 4 3" xfId="0"/>
    <cellStyle name="40% - Ênfase1 4 3 2" xfId="0"/>
    <cellStyle name="40% - Ênfase1 4 3 3" xfId="0"/>
    <cellStyle name="40% - Ênfase1 4 3 4" xfId="0"/>
    <cellStyle name="40% - Ênfase1 4 3 5" xfId="0"/>
    <cellStyle name="40% - Ênfase1 4 4" xfId="0"/>
    <cellStyle name="40% - Ênfase1 4 5" xfId="0"/>
    <cellStyle name="40% - Ênfase1 4 6" xfId="0"/>
    <cellStyle name="40% - Ênfase1 4 7" xfId="0"/>
    <cellStyle name="40% - Ênfase1 4 8" xfId="0"/>
    <cellStyle name="40% - Ênfase1 4 9" xfId="0"/>
    <cellStyle name="40% - Ênfase1 5" xfId="0"/>
    <cellStyle name="40% - Ênfase1 5 10" xfId="0"/>
    <cellStyle name="40% - Ênfase1 5 11" xfId="0"/>
    <cellStyle name="40% - Ênfase1 5 12" xfId="0"/>
    <cellStyle name="40% - Ênfase1 5 13" xfId="0"/>
    <cellStyle name="40% - Ênfase1 5 14" xfId="0"/>
    <cellStyle name="40% - Ênfase1 5 15" xfId="0"/>
    <cellStyle name="40% - Ênfase1 5 16" xfId="0"/>
    <cellStyle name="40% - Ênfase1 5 17" xfId="0"/>
    <cellStyle name="40% - Ênfase1 5 18" xfId="0"/>
    <cellStyle name="40% - Ênfase1 5 2" xfId="0"/>
    <cellStyle name="40% - Ênfase1 5 2 2" xfId="0"/>
    <cellStyle name="40% - Ênfase1 5 2 3" xfId="0"/>
    <cellStyle name="40% - Ênfase1 5 2 4" xfId="0"/>
    <cellStyle name="40% - Ênfase1 5 2 5" xfId="0"/>
    <cellStyle name="40% - Ênfase1 5 3" xfId="0"/>
    <cellStyle name="40% - Ênfase1 5 3 2" xfId="0"/>
    <cellStyle name="40% - Ênfase1 5 3 3" xfId="0"/>
    <cellStyle name="40% - Ênfase1 5 3 4" xfId="0"/>
    <cellStyle name="40% - Ênfase1 5 3 5" xfId="0"/>
    <cellStyle name="40% - Ênfase1 5 4" xfId="0"/>
    <cellStyle name="40% - Ênfase1 5 5" xfId="0"/>
    <cellStyle name="40% - Ênfase1 5 6" xfId="0"/>
    <cellStyle name="40% - Ênfase1 5 7" xfId="0"/>
    <cellStyle name="40% - Ênfase1 5 8" xfId="0"/>
    <cellStyle name="40% - Ênfase1 5 9" xfId="0"/>
    <cellStyle name="40% - Ênfase1 6" xfId="0"/>
    <cellStyle name="40% - Ênfase1 6 2" xfId="0"/>
    <cellStyle name="40% - Ênfase1 6 3" xfId="0"/>
    <cellStyle name="40% - Ênfase1 6 4" xfId="0"/>
    <cellStyle name="40% - Ênfase1 6 5" xfId="0"/>
    <cellStyle name="40% - Ênfase1 7" xfId="0"/>
    <cellStyle name="40% - Ênfase1 7 10" xfId="0"/>
    <cellStyle name="40% - Ênfase1 7 11" xfId="0"/>
    <cellStyle name="40% - Ênfase1 7 12" xfId="0"/>
    <cellStyle name="40% - Ênfase1 7 13" xfId="0"/>
    <cellStyle name="40% - Ênfase1 7 14" xfId="0"/>
    <cellStyle name="40% - Ênfase1 7 2" xfId="0"/>
    <cellStyle name="40% - Ênfase1 7 3" xfId="0"/>
    <cellStyle name="40% - Ênfase1 7 4" xfId="0"/>
    <cellStyle name="40% - Ênfase1 7 5" xfId="0"/>
    <cellStyle name="40% - Ênfase1 7 6" xfId="0"/>
    <cellStyle name="40% - Ênfase1 7 7" xfId="0"/>
    <cellStyle name="40% - Ênfase1 7 8" xfId="0"/>
    <cellStyle name="40% - Ênfase1 7 9" xfId="0"/>
    <cellStyle name="40% - Ênfase1 8" xfId="0"/>
    <cellStyle name="40% - Ênfase1 8 10" xfId="0"/>
    <cellStyle name="40% - Ênfase1 8 11" xfId="0"/>
    <cellStyle name="40% - Ênfase1 8 12" xfId="0"/>
    <cellStyle name="40% - Ênfase1 8 13" xfId="0"/>
    <cellStyle name="40% - Ênfase1 8 14" xfId="0"/>
    <cellStyle name="40% - Ênfase1 8 2" xfId="0"/>
    <cellStyle name="40% - Ênfase1 8 3" xfId="0"/>
    <cellStyle name="40% - Ênfase1 8 4" xfId="0"/>
    <cellStyle name="40% - Ênfase1 8 5" xfId="0"/>
    <cellStyle name="40% - Ênfase1 8 6" xfId="0"/>
    <cellStyle name="40% - Ênfase1 8 7" xfId="0"/>
    <cellStyle name="40% - Ênfase1 8 8" xfId="0"/>
    <cellStyle name="40% - Ênfase1 8 9" xfId="0"/>
    <cellStyle name="40% - Ênfase1 9" xfId="0"/>
    <cellStyle name="40% - Ênfase1 9 10" xfId="0"/>
    <cellStyle name="40% - Ênfase1 9 2" xfId="0"/>
    <cellStyle name="40% - Ênfase1 9 3" xfId="0"/>
    <cellStyle name="40% - Ênfase1 9 4" xfId="0"/>
    <cellStyle name="40% - Ênfase1 9 5" xfId="0"/>
    <cellStyle name="40% - Ênfase1 9 6" xfId="0"/>
    <cellStyle name="40% - Ênfase1 9 7" xfId="0"/>
    <cellStyle name="40% - Ênfase1 9 8" xfId="0"/>
    <cellStyle name="40% - Ênfase1 9 9" xfId="0"/>
    <cellStyle name="40% - Ênfase2 10" xfId="0"/>
    <cellStyle name="40% - Ênfase2 11" xfId="0"/>
    <cellStyle name="40% - Ênfase2 12" xfId="0"/>
    <cellStyle name="40% - Ênfase2 13" xfId="0"/>
    <cellStyle name="40% - Ênfase2 14" xfId="0"/>
    <cellStyle name="40% - Ênfase2 15" xfId="0"/>
    <cellStyle name="40% - Ênfase2 16" xfId="0"/>
    <cellStyle name="40% - Ênfase2 17" xfId="0"/>
    <cellStyle name="40% - Ênfase2 18" xfId="0"/>
    <cellStyle name="40% - Ênfase2 19" xfId="0"/>
    <cellStyle name="40% - Ênfase2 2" xfId="0"/>
    <cellStyle name="40% - Ênfase2 2 10" xfId="0"/>
    <cellStyle name="40% - Ênfase2 2 11" xfId="0"/>
    <cellStyle name="40% - Ênfase2 2 2" xfId="0"/>
    <cellStyle name="40% - Ênfase2 2 2 10" xfId="0"/>
    <cellStyle name="40% - Ênfase2 2 2 2" xfId="0"/>
    <cellStyle name="40% - Ênfase2 2 2 2 2" xfId="0"/>
    <cellStyle name="40% - Ênfase2 2 2 2 3" xfId="0"/>
    <cellStyle name="40% - Ênfase2 2 2 2 4" xfId="0"/>
    <cellStyle name="40% - Ênfase2 2 2 2 5" xfId="0"/>
    <cellStyle name="40% - Ênfase2 2 2 3" xfId="0"/>
    <cellStyle name="40% - Ênfase2 2 2 3 2" xfId="0"/>
    <cellStyle name="40% - Ênfase2 2 2 3 3" xfId="0"/>
    <cellStyle name="40% - Ênfase2 2 2 3 4" xfId="0"/>
    <cellStyle name="40% - Ênfase2 2 2 3 5" xfId="0"/>
    <cellStyle name="40% - Ênfase2 2 2 4" xfId="0"/>
    <cellStyle name="40% - Ênfase2 2 2 4 2" xfId="0"/>
    <cellStyle name="40% - Ênfase2 2 2 4 3" xfId="0"/>
    <cellStyle name="40% - Ênfase2 2 2 4 4" xfId="0"/>
    <cellStyle name="40% - Ênfase2 2 2 4 5" xfId="0"/>
    <cellStyle name="40% - Ênfase2 2 2 5" xfId="0"/>
    <cellStyle name="40% - Ênfase2 2 2 5 2" xfId="0"/>
    <cellStyle name="40% - Ênfase2 2 2 5 3" xfId="0"/>
    <cellStyle name="40% - Ênfase2 2 2 5 4" xfId="0"/>
    <cellStyle name="40% - Ênfase2 2 2 5 5" xfId="0"/>
    <cellStyle name="40% - Ênfase2 2 2 6" xfId="0"/>
    <cellStyle name="40% - Ênfase2 2 2 6 2" xfId="0"/>
    <cellStyle name="40% - Ênfase2 2 2 6 3" xfId="0"/>
    <cellStyle name="40% - Ênfase2 2 2 6 4" xfId="0"/>
    <cellStyle name="40% - Ênfase2 2 2 6 5" xfId="0"/>
    <cellStyle name="40% - Ênfase2 2 2 7" xfId="0"/>
    <cellStyle name="40% - Ênfase2 2 2 8" xfId="0"/>
    <cellStyle name="40% - Ênfase2 2 2 9" xfId="0"/>
    <cellStyle name="40% - Ênfase2 2 3" xfId="0"/>
    <cellStyle name="40% - Ênfase2 2 3 2" xfId="0"/>
    <cellStyle name="40% - Ênfase2 2 3 3" xfId="0"/>
    <cellStyle name="40% - Ênfase2 2 3 4" xfId="0"/>
    <cellStyle name="40% - Ênfase2 2 3 5" xfId="0"/>
    <cellStyle name="40% - Ênfase2 2 4" xfId="0"/>
    <cellStyle name="40% - Ênfase2 2 4 2" xfId="0"/>
    <cellStyle name="40% - Ênfase2 2 4 3" xfId="0"/>
    <cellStyle name="40% - Ênfase2 2 4 4" xfId="0"/>
    <cellStyle name="40% - Ênfase2 2 4 5" xfId="0"/>
    <cellStyle name="40% - Ênfase2 2 5" xfId="0"/>
    <cellStyle name="40% - Ênfase2 2 5 2" xfId="0"/>
    <cellStyle name="40% - Ênfase2 2 5 3" xfId="0"/>
    <cellStyle name="40% - Ênfase2 2 5 4" xfId="0"/>
    <cellStyle name="40% - Ênfase2 2 5 5" xfId="0"/>
    <cellStyle name="40% - Ênfase2 2 6" xfId="0"/>
    <cellStyle name="40% - Ênfase2 2 6 2" xfId="0"/>
    <cellStyle name="40% - Ênfase2 2 6 3" xfId="0"/>
    <cellStyle name="40% - Ênfase2 2 6 4" xfId="0"/>
    <cellStyle name="40% - Ênfase2 2 6 5" xfId="0"/>
    <cellStyle name="40% - Ênfase2 2 7" xfId="0"/>
    <cellStyle name="40% - Ênfase2 2 7 2" xfId="0"/>
    <cellStyle name="40% - Ênfase2 2 7 3" xfId="0"/>
    <cellStyle name="40% - Ênfase2 2 7 4" xfId="0"/>
    <cellStyle name="40% - Ênfase2 2 7 5" xfId="0"/>
    <cellStyle name="40% - Ênfase2 2 8" xfId="0"/>
    <cellStyle name="40% - Ênfase2 2 9" xfId="0"/>
    <cellStyle name="40% - Ênfase2 20" xfId="0"/>
    <cellStyle name="40% - Ênfase2 21" xfId="0"/>
    <cellStyle name="40% - Ênfase2 2_ATA PASSEIOS" xfId="0"/>
    <cellStyle name="40% - Ênfase2 3" xfId="0"/>
    <cellStyle name="40% - Ênfase2 3 10" xfId="0"/>
    <cellStyle name="40% - Ênfase2 3 11" xfId="0"/>
    <cellStyle name="40% - Ênfase2 3 2" xfId="0"/>
    <cellStyle name="40% - Ênfase2 3 2 10" xfId="0"/>
    <cellStyle name="40% - Ênfase2 3 2 2" xfId="0"/>
    <cellStyle name="40% - Ênfase2 3 2 2 2" xfId="0"/>
    <cellStyle name="40% - Ênfase2 3 2 2 3" xfId="0"/>
    <cellStyle name="40% - Ênfase2 3 2 2 4" xfId="0"/>
    <cellStyle name="40% - Ênfase2 3 2 2 5" xfId="0"/>
    <cellStyle name="40% - Ênfase2 3 2 3" xfId="0"/>
    <cellStyle name="40% - Ênfase2 3 2 3 2" xfId="0"/>
    <cellStyle name="40% - Ênfase2 3 2 3 3" xfId="0"/>
    <cellStyle name="40% - Ênfase2 3 2 3 4" xfId="0"/>
    <cellStyle name="40% - Ênfase2 3 2 3 5" xfId="0"/>
    <cellStyle name="40% - Ênfase2 3 2 4" xfId="0"/>
    <cellStyle name="40% - Ênfase2 3 2 4 2" xfId="0"/>
    <cellStyle name="40% - Ênfase2 3 2 4 3" xfId="0"/>
    <cellStyle name="40% - Ênfase2 3 2 4 4" xfId="0"/>
    <cellStyle name="40% - Ênfase2 3 2 4 5" xfId="0"/>
    <cellStyle name="40% - Ênfase2 3 2 5" xfId="0"/>
    <cellStyle name="40% - Ênfase2 3 2 5 2" xfId="0"/>
    <cellStyle name="40% - Ênfase2 3 2 5 3" xfId="0"/>
    <cellStyle name="40% - Ênfase2 3 2 5 4" xfId="0"/>
    <cellStyle name="40% - Ênfase2 3 2 5 5" xfId="0"/>
    <cellStyle name="40% - Ênfase2 3 2 6" xfId="0"/>
    <cellStyle name="40% - Ênfase2 3 2 6 2" xfId="0"/>
    <cellStyle name="40% - Ênfase2 3 2 6 3" xfId="0"/>
    <cellStyle name="40% - Ênfase2 3 2 6 4" xfId="0"/>
    <cellStyle name="40% - Ênfase2 3 2 6 5" xfId="0"/>
    <cellStyle name="40% - Ênfase2 3 2 7" xfId="0"/>
    <cellStyle name="40% - Ênfase2 3 2 8" xfId="0"/>
    <cellStyle name="40% - Ênfase2 3 2 9" xfId="0"/>
    <cellStyle name="40% - Ênfase2 3 3" xfId="0"/>
    <cellStyle name="40% - Ênfase2 3 3 2" xfId="0"/>
    <cellStyle name="40% - Ênfase2 3 3 3" xfId="0"/>
    <cellStyle name="40% - Ênfase2 3 3 4" xfId="0"/>
    <cellStyle name="40% - Ênfase2 3 3 5" xfId="0"/>
    <cellStyle name="40% - Ênfase2 3 4" xfId="0"/>
    <cellStyle name="40% - Ênfase2 3 4 2" xfId="0"/>
    <cellStyle name="40% - Ênfase2 3 4 3" xfId="0"/>
    <cellStyle name="40% - Ênfase2 3 4 4" xfId="0"/>
    <cellStyle name="40% - Ênfase2 3 4 5" xfId="0"/>
    <cellStyle name="40% - Ênfase2 3 5" xfId="0"/>
    <cellStyle name="40% - Ênfase2 3 5 2" xfId="0"/>
    <cellStyle name="40% - Ênfase2 3 5 3" xfId="0"/>
    <cellStyle name="40% - Ênfase2 3 5 4" xfId="0"/>
    <cellStyle name="40% - Ênfase2 3 5 5" xfId="0"/>
    <cellStyle name="40% - Ênfase2 3 6" xfId="0"/>
    <cellStyle name="40% - Ênfase2 3 6 2" xfId="0"/>
    <cellStyle name="40% - Ênfase2 3 6 3" xfId="0"/>
    <cellStyle name="40% - Ênfase2 3 6 4" xfId="0"/>
    <cellStyle name="40% - Ênfase2 3 6 5" xfId="0"/>
    <cellStyle name="40% - Ênfase2 3 7" xfId="0"/>
    <cellStyle name="40% - Ênfase2 3 7 2" xfId="0"/>
    <cellStyle name="40% - Ênfase2 3 7 3" xfId="0"/>
    <cellStyle name="40% - Ênfase2 3 7 4" xfId="0"/>
    <cellStyle name="40% - Ênfase2 3 7 5" xfId="0"/>
    <cellStyle name="40% - Ênfase2 3 8" xfId="0"/>
    <cellStyle name="40% - Ênfase2 3 9" xfId="0"/>
    <cellStyle name="40% - Ênfase2 3_ATA PASSEIOS" xfId="0"/>
    <cellStyle name="40% - Ênfase2 4" xfId="0"/>
    <cellStyle name="40% - Ênfase2 4 10" xfId="0"/>
    <cellStyle name="40% - Ênfase2 4 11" xfId="0"/>
    <cellStyle name="40% - Ênfase2 4 12" xfId="0"/>
    <cellStyle name="40% - Ênfase2 4 13" xfId="0"/>
    <cellStyle name="40% - Ênfase2 4 14" xfId="0"/>
    <cellStyle name="40% - Ênfase2 4 15" xfId="0"/>
    <cellStyle name="40% - Ênfase2 4 16" xfId="0"/>
    <cellStyle name="40% - Ênfase2 4 17" xfId="0"/>
    <cellStyle name="40% - Ênfase2 4 18" xfId="0"/>
    <cellStyle name="40% - Ênfase2 4 2" xfId="0"/>
    <cellStyle name="40% - Ênfase2 4 3" xfId="0"/>
    <cellStyle name="40% - Ênfase2 4 3 2" xfId="0"/>
    <cellStyle name="40% - Ênfase2 4 3 3" xfId="0"/>
    <cellStyle name="40% - Ênfase2 4 3 4" xfId="0"/>
    <cellStyle name="40% - Ênfase2 4 3 5" xfId="0"/>
    <cellStyle name="40% - Ênfase2 4 4" xfId="0"/>
    <cellStyle name="40% - Ênfase2 4 5" xfId="0"/>
    <cellStyle name="40% - Ênfase2 4 6" xfId="0"/>
    <cellStyle name="40% - Ênfase2 4 7" xfId="0"/>
    <cellStyle name="40% - Ênfase2 4 8" xfId="0"/>
    <cellStyle name="40% - Ênfase2 4 9" xfId="0"/>
    <cellStyle name="40% - Ênfase2 5" xfId="0"/>
    <cellStyle name="40% - Ênfase2 5 10" xfId="0"/>
    <cellStyle name="40% - Ênfase2 5 11" xfId="0"/>
    <cellStyle name="40% - Ênfase2 5 12" xfId="0"/>
    <cellStyle name="40% - Ênfase2 5 13" xfId="0"/>
    <cellStyle name="40% - Ênfase2 5 14" xfId="0"/>
    <cellStyle name="40% - Ênfase2 5 15" xfId="0"/>
    <cellStyle name="40% - Ênfase2 5 16" xfId="0"/>
    <cellStyle name="40% - Ênfase2 5 17" xfId="0"/>
    <cellStyle name="40% - Ênfase2 5 18" xfId="0"/>
    <cellStyle name="40% - Ênfase2 5 2" xfId="0"/>
    <cellStyle name="40% - Ênfase2 5 3" xfId="0"/>
    <cellStyle name="40% - Ênfase2 5 3 2" xfId="0"/>
    <cellStyle name="40% - Ênfase2 5 3 3" xfId="0"/>
    <cellStyle name="40% - Ênfase2 5 3 4" xfId="0"/>
    <cellStyle name="40% - Ênfase2 5 3 5" xfId="0"/>
    <cellStyle name="40% - Ênfase2 5 4" xfId="0"/>
    <cellStyle name="40% - Ênfase2 5 5" xfId="0"/>
    <cellStyle name="40% - Ênfase2 5 6" xfId="0"/>
    <cellStyle name="40% - Ênfase2 5 7" xfId="0"/>
    <cellStyle name="40% - Ênfase2 5 8" xfId="0"/>
    <cellStyle name="40% - Ênfase2 5 9" xfId="0"/>
    <cellStyle name="40% - Ênfase2 6" xfId="0"/>
    <cellStyle name="40% - Ênfase2 6 2" xfId="0"/>
    <cellStyle name="40% - Ênfase2 6 3" xfId="0"/>
    <cellStyle name="40% - Ênfase2 6 4" xfId="0"/>
    <cellStyle name="40% - Ênfase2 6 5" xfId="0"/>
    <cellStyle name="40% - Ênfase2 7" xfId="0"/>
    <cellStyle name="40% - Ênfase2 7 10" xfId="0"/>
    <cellStyle name="40% - Ênfase2 7 11" xfId="0"/>
    <cellStyle name="40% - Ênfase2 7 12" xfId="0"/>
    <cellStyle name="40% - Ênfase2 7 13" xfId="0"/>
    <cellStyle name="40% - Ênfase2 7 14" xfId="0"/>
    <cellStyle name="40% - Ênfase2 7 2" xfId="0"/>
    <cellStyle name="40% - Ênfase2 7 3" xfId="0"/>
    <cellStyle name="40% - Ênfase2 7 4" xfId="0"/>
    <cellStyle name="40% - Ênfase2 7 5" xfId="0"/>
    <cellStyle name="40% - Ênfase2 7 6" xfId="0"/>
    <cellStyle name="40% - Ênfase2 7 7" xfId="0"/>
    <cellStyle name="40% - Ênfase2 7 8" xfId="0"/>
    <cellStyle name="40% - Ênfase2 7 9" xfId="0"/>
    <cellStyle name="40% - Ênfase2 8" xfId="0"/>
    <cellStyle name="40% - Ênfase2 8 10" xfId="0"/>
    <cellStyle name="40% - Ênfase2 8 11" xfId="0"/>
    <cellStyle name="40% - Ênfase2 8 12" xfId="0"/>
    <cellStyle name="40% - Ênfase2 8 13" xfId="0"/>
    <cellStyle name="40% - Ênfase2 8 14" xfId="0"/>
    <cellStyle name="40% - Ênfase2 8 2" xfId="0"/>
    <cellStyle name="40% - Ênfase2 8 3" xfId="0"/>
    <cellStyle name="40% - Ênfase2 8 4" xfId="0"/>
    <cellStyle name="40% - Ênfase2 8 5" xfId="0"/>
    <cellStyle name="40% - Ênfase2 8 6" xfId="0"/>
    <cellStyle name="40% - Ênfase2 8 7" xfId="0"/>
    <cellStyle name="40% - Ênfase2 8 8" xfId="0"/>
    <cellStyle name="40% - Ênfase2 8 9" xfId="0"/>
    <cellStyle name="40% - Ênfase2 9" xfId="0"/>
    <cellStyle name="40% - Ênfase2 9 10" xfId="0"/>
    <cellStyle name="40% - Ênfase2 9 2" xfId="0"/>
    <cellStyle name="40% - Ênfase2 9 3" xfId="0"/>
    <cellStyle name="40% - Ênfase2 9 4" xfId="0"/>
    <cellStyle name="40% - Ênfase2 9 5" xfId="0"/>
    <cellStyle name="40% - Ênfase2 9 6" xfId="0"/>
    <cellStyle name="40% - Ênfase2 9 7" xfId="0"/>
    <cellStyle name="40% - Ênfase2 9 8" xfId="0"/>
    <cellStyle name="40% - Ênfase2 9 9" xfId="0"/>
    <cellStyle name="40% - Ênfase3 10" xfId="0"/>
    <cellStyle name="40% - Ênfase3 11" xfId="0"/>
    <cellStyle name="40% - Ênfase3 12" xfId="0"/>
    <cellStyle name="40% - Ênfase3 2" xfId="0"/>
    <cellStyle name="40% - Ênfase3 2 10" xfId="0"/>
    <cellStyle name="40% - Ênfase3 2 11" xfId="0"/>
    <cellStyle name="40% - Ênfase3 2 2" xfId="0"/>
    <cellStyle name="40% - Ênfase3 2 2 10" xfId="0"/>
    <cellStyle name="40% - Ênfase3 2 2 2" xfId="0"/>
    <cellStyle name="40% - Ênfase3 2 2 2 2" xfId="0"/>
    <cellStyle name="40% - Ênfase3 2 2 2 3" xfId="0"/>
    <cellStyle name="40% - Ênfase3 2 2 2 4" xfId="0"/>
    <cellStyle name="40% - Ênfase3 2 2 2 5" xfId="0"/>
    <cellStyle name="40% - Ênfase3 2 2 3" xfId="0"/>
    <cellStyle name="40% - Ênfase3 2 2 3 2" xfId="0"/>
    <cellStyle name="40% - Ênfase3 2 2 3 3" xfId="0"/>
    <cellStyle name="40% - Ênfase3 2 2 3 4" xfId="0"/>
    <cellStyle name="40% - Ênfase3 2 2 3 5" xfId="0"/>
    <cellStyle name="40% - Ênfase3 2 2 4" xfId="0"/>
    <cellStyle name="40% - Ênfase3 2 2 4 2" xfId="0"/>
    <cellStyle name="40% - Ênfase3 2 2 4 3" xfId="0"/>
    <cellStyle name="40% - Ênfase3 2 2 4 4" xfId="0"/>
    <cellStyle name="40% - Ênfase3 2 2 4 5" xfId="0"/>
    <cellStyle name="40% - Ênfase3 2 2 5" xfId="0"/>
    <cellStyle name="40% - Ênfase3 2 2 5 2" xfId="0"/>
    <cellStyle name="40% - Ênfase3 2 2 5 3" xfId="0"/>
    <cellStyle name="40% - Ênfase3 2 2 5 4" xfId="0"/>
    <cellStyle name="40% - Ênfase3 2 2 5 5" xfId="0"/>
    <cellStyle name="40% - Ênfase3 2 2 6" xfId="0"/>
    <cellStyle name="40% - Ênfase3 2 2 6 2" xfId="0"/>
    <cellStyle name="40% - Ênfase3 2 2 6 3" xfId="0"/>
    <cellStyle name="40% - Ênfase3 2 2 6 4" xfId="0"/>
    <cellStyle name="40% - Ênfase3 2 2 6 5" xfId="0"/>
    <cellStyle name="40% - Ênfase3 2 2 7" xfId="0"/>
    <cellStyle name="40% - Ênfase3 2 2 8" xfId="0"/>
    <cellStyle name="40% - Ênfase3 2 2 9" xfId="0"/>
    <cellStyle name="40% - Ênfase3 2 3" xfId="0"/>
    <cellStyle name="40% - Ênfase3 2 3 2" xfId="0"/>
    <cellStyle name="40% - Ênfase3 2 3 3" xfId="0"/>
    <cellStyle name="40% - Ênfase3 2 3 4" xfId="0"/>
    <cellStyle name="40% - Ênfase3 2 3 5" xfId="0"/>
    <cellStyle name="40% - Ênfase3 2 4" xfId="0"/>
    <cellStyle name="40% - Ênfase3 2 4 2" xfId="0"/>
    <cellStyle name="40% - Ênfase3 2 4 3" xfId="0"/>
    <cellStyle name="40% - Ênfase3 2 4 4" xfId="0"/>
    <cellStyle name="40% - Ênfase3 2 4 5" xfId="0"/>
    <cellStyle name="40% - Ênfase3 2 5" xfId="0"/>
    <cellStyle name="40% - Ênfase3 2 5 2" xfId="0"/>
    <cellStyle name="40% - Ênfase3 2 5 3" xfId="0"/>
    <cellStyle name="40% - Ênfase3 2 5 4" xfId="0"/>
    <cellStyle name="40% - Ênfase3 2 5 5" xfId="0"/>
    <cellStyle name="40% - Ênfase3 2 6" xfId="0"/>
    <cellStyle name="40% - Ênfase3 2 6 2" xfId="0"/>
    <cellStyle name="40% - Ênfase3 2 6 3" xfId="0"/>
    <cellStyle name="40% - Ênfase3 2 6 4" xfId="0"/>
    <cellStyle name="40% - Ênfase3 2 6 5" xfId="0"/>
    <cellStyle name="40% - Ênfase3 2 7" xfId="0"/>
    <cellStyle name="40% - Ênfase3 2 7 2" xfId="0"/>
    <cellStyle name="40% - Ênfase3 2 7 3" xfId="0"/>
    <cellStyle name="40% - Ênfase3 2 7 4" xfId="0"/>
    <cellStyle name="40% - Ênfase3 2 7 5" xfId="0"/>
    <cellStyle name="40% - Ênfase3 2 8" xfId="0"/>
    <cellStyle name="40% - Ênfase3 2 9" xfId="0"/>
    <cellStyle name="40% - Ênfase3 2_ATA PASSEIOS" xfId="0"/>
    <cellStyle name="40% - Ênfase3 3" xfId="0"/>
    <cellStyle name="40% - Ênfase3 3 10" xfId="0"/>
    <cellStyle name="40% - Ênfase3 3 11" xfId="0"/>
    <cellStyle name="40% - Ênfase3 3 2" xfId="0"/>
    <cellStyle name="40% - Ênfase3 3 2 10" xfId="0"/>
    <cellStyle name="40% - Ênfase3 3 2 2" xfId="0"/>
    <cellStyle name="40% - Ênfase3 3 2 2 2" xfId="0"/>
    <cellStyle name="40% - Ênfase3 3 2 2 3" xfId="0"/>
    <cellStyle name="40% - Ênfase3 3 2 2 4" xfId="0"/>
    <cellStyle name="40% - Ênfase3 3 2 2 5" xfId="0"/>
    <cellStyle name="40% - Ênfase3 3 2 3" xfId="0"/>
    <cellStyle name="40% - Ênfase3 3 2 3 2" xfId="0"/>
    <cellStyle name="40% - Ênfase3 3 2 3 3" xfId="0"/>
    <cellStyle name="40% - Ênfase3 3 2 3 4" xfId="0"/>
    <cellStyle name="40% - Ênfase3 3 2 3 5" xfId="0"/>
    <cellStyle name="40% - Ênfase3 3 2 4" xfId="0"/>
    <cellStyle name="40% - Ênfase3 3 2 4 2" xfId="0"/>
    <cellStyle name="40% - Ênfase3 3 2 4 3" xfId="0"/>
    <cellStyle name="40% - Ênfase3 3 2 4 4" xfId="0"/>
    <cellStyle name="40% - Ênfase3 3 2 4 5" xfId="0"/>
    <cellStyle name="40% - Ênfase3 3 2 5" xfId="0"/>
    <cellStyle name="40% - Ênfase3 3 2 5 2" xfId="0"/>
    <cellStyle name="40% - Ênfase3 3 2 5 3" xfId="0"/>
    <cellStyle name="40% - Ênfase3 3 2 5 4" xfId="0"/>
    <cellStyle name="40% - Ênfase3 3 2 5 5" xfId="0"/>
    <cellStyle name="40% - Ênfase3 3 2 6" xfId="0"/>
    <cellStyle name="40% - Ênfase3 3 2 6 2" xfId="0"/>
    <cellStyle name="40% - Ênfase3 3 2 6 3" xfId="0"/>
    <cellStyle name="40% - Ênfase3 3 2 6 4" xfId="0"/>
    <cellStyle name="40% - Ênfase3 3 2 6 5" xfId="0"/>
    <cellStyle name="40% - Ênfase3 3 2 7" xfId="0"/>
    <cellStyle name="40% - Ênfase3 3 2 8" xfId="0"/>
    <cellStyle name="40% - Ênfase3 3 2 9" xfId="0"/>
    <cellStyle name="40% - Ênfase3 3 3" xfId="0"/>
    <cellStyle name="40% - Ênfase3 3 3 2" xfId="0"/>
    <cellStyle name="40% - Ênfase3 3 3 3" xfId="0"/>
    <cellStyle name="40% - Ênfase3 3 3 4" xfId="0"/>
    <cellStyle name="40% - Ênfase3 3 3 5" xfId="0"/>
    <cellStyle name="40% - Ênfase3 3 4" xfId="0"/>
    <cellStyle name="40% - Ênfase3 3 4 2" xfId="0"/>
    <cellStyle name="40% - Ênfase3 3 4 3" xfId="0"/>
    <cellStyle name="40% - Ênfase3 3 4 4" xfId="0"/>
    <cellStyle name="40% - Ênfase3 3 4 5" xfId="0"/>
    <cellStyle name="40% - Ênfase3 3 5" xfId="0"/>
    <cellStyle name="40% - Ênfase3 3 5 2" xfId="0"/>
    <cellStyle name="40% - Ênfase3 3 5 3" xfId="0"/>
    <cellStyle name="40% - Ênfase3 3 5 4" xfId="0"/>
    <cellStyle name="40% - Ênfase3 3 5 5" xfId="0"/>
    <cellStyle name="40% - Ênfase3 3 6" xfId="0"/>
    <cellStyle name="40% - Ênfase3 3 6 2" xfId="0"/>
    <cellStyle name="40% - Ênfase3 3 6 3" xfId="0"/>
    <cellStyle name="40% - Ênfase3 3 6 4" xfId="0"/>
    <cellStyle name="40% - Ênfase3 3 6 5" xfId="0"/>
    <cellStyle name="40% - Ênfase3 3 7" xfId="0"/>
    <cellStyle name="40% - Ênfase3 3 7 2" xfId="0"/>
    <cellStyle name="40% - Ênfase3 3 7 3" xfId="0"/>
    <cellStyle name="40% - Ênfase3 3 7 4" xfId="0"/>
    <cellStyle name="40% - Ênfase3 3 7 5" xfId="0"/>
    <cellStyle name="40% - Ênfase3 3 8" xfId="0"/>
    <cellStyle name="40% - Ênfase3 3 9" xfId="0"/>
    <cellStyle name="40% - Ênfase3 3_ATA PASSEIOS" xfId="0"/>
    <cellStyle name="40% - Ênfase3 4" xfId="0"/>
    <cellStyle name="40% - Ênfase3 4 10" xfId="0"/>
    <cellStyle name="40% - Ênfase3 4 11" xfId="0"/>
    <cellStyle name="40% - Ênfase3 4 12" xfId="0"/>
    <cellStyle name="40% - Ênfase3 4 13" xfId="0"/>
    <cellStyle name="40% - Ênfase3 4 14" xfId="0"/>
    <cellStyle name="40% - Ênfase3 4 15" xfId="0"/>
    <cellStyle name="40% - Ênfase3 4 16" xfId="0"/>
    <cellStyle name="40% - Ênfase3 4 17" xfId="0"/>
    <cellStyle name="40% - Ênfase3 4 18" xfId="0"/>
    <cellStyle name="40% - Ênfase3 4 19" xfId="0"/>
    <cellStyle name="40% - Ênfase3 4 2" xfId="0"/>
    <cellStyle name="40% - Ênfase3 4 2 2" xfId="0"/>
    <cellStyle name="40% - Ênfase3 4 2 2 2" xfId="0"/>
    <cellStyle name="40% - Ênfase3 4 2 2 3" xfId="0"/>
    <cellStyle name="40% - Ênfase3 4 2 2 4" xfId="0"/>
    <cellStyle name="40% - Ênfase3 4 2 2 5" xfId="0"/>
    <cellStyle name="40% - Ênfase3 4 2 3" xfId="0"/>
    <cellStyle name="40% - Ênfase3 4 2 4" xfId="0"/>
    <cellStyle name="40% - Ênfase3 4 2 5" xfId="0"/>
    <cellStyle name="40% - Ênfase3 4 2 6" xfId="0"/>
    <cellStyle name="40% - Ênfase3 4 2 7" xfId="0"/>
    <cellStyle name="40% - Ênfase3 4 2 8" xfId="0"/>
    <cellStyle name="40% - Ênfase3 4 2 9" xfId="0"/>
    <cellStyle name="40% - Ênfase3 4 20" xfId="0"/>
    <cellStyle name="40% - Ênfase3 4 21" xfId="0"/>
    <cellStyle name="40% - Ênfase3 4 22" xfId="0"/>
    <cellStyle name="40% - Ênfase3 4 23" xfId="0"/>
    <cellStyle name="40% - Ênfase3 4 24" xfId="0"/>
    <cellStyle name="40% - Ênfase3 4 25" xfId="0"/>
    <cellStyle name="40% - Ênfase3 4 26" xfId="0"/>
    <cellStyle name="40% - Ênfase3 4 27" xfId="0"/>
    <cellStyle name="40% - Ênfase3 4 3" xfId="0"/>
    <cellStyle name="40% - Ênfase3 4 3 2" xfId="0"/>
    <cellStyle name="40% - Ênfase3 4 3 3" xfId="0"/>
    <cellStyle name="40% - Ênfase3 4 3 4" xfId="0"/>
    <cellStyle name="40% - Ênfase3 4 3 5" xfId="0"/>
    <cellStyle name="40% - Ênfase3 4 4" xfId="0"/>
    <cellStyle name="40% - Ênfase3 4 4 2" xfId="0"/>
    <cellStyle name="40% - Ênfase3 4 4 3" xfId="0"/>
    <cellStyle name="40% - Ênfase3 4 4 4" xfId="0"/>
    <cellStyle name="40% - Ênfase3 4 4 5" xfId="0"/>
    <cellStyle name="40% - Ênfase3 4 5" xfId="0"/>
    <cellStyle name="40% - Ênfase3 4 5 2" xfId="0"/>
    <cellStyle name="40% - Ênfase3 4 5 3" xfId="0"/>
    <cellStyle name="40% - Ênfase3 4 5 4" xfId="0"/>
    <cellStyle name="40% - Ênfase3 4 5 5" xfId="0"/>
    <cellStyle name="40% - Ênfase3 4 6" xfId="0"/>
    <cellStyle name="40% - Ênfase3 4 7" xfId="0"/>
    <cellStyle name="40% - Ênfase3 4 8" xfId="0"/>
    <cellStyle name="40% - Ênfase3 4 9" xfId="0"/>
    <cellStyle name="40% - Ênfase3 5" xfId="0"/>
    <cellStyle name="40% - Ênfase3 5 10" xfId="0"/>
    <cellStyle name="40% - Ênfase3 5 11" xfId="0"/>
    <cellStyle name="40% - Ênfase3 5 12" xfId="0"/>
    <cellStyle name="40% - Ênfase3 5 13" xfId="0"/>
    <cellStyle name="40% - Ênfase3 5 14" xfId="0"/>
    <cellStyle name="40% - Ênfase3 5 15" xfId="0"/>
    <cellStyle name="40% - Ênfase3 5 16" xfId="0"/>
    <cellStyle name="40% - Ênfase3 5 17" xfId="0"/>
    <cellStyle name="40% - Ênfase3 5 18" xfId="0"/>
    <cellStyle name="40% - Ênfase3 5 2" xfId="0"/>
    <cellStyle name="40% - Ênfase3 5 2 2" xfId="0"/>
    <cellStyle name="40% - Ênfase3 5 2 3" xfId="0"/>
    <cellStyle name="40% - Ênfase3 5 2 4" xfId="0"/>
    <cellStyle name="40% - Ênfase3 5 2 5" xfId="0"/>
    <cellStyle name="40% - Ênfase3 5 2 6" xfId="0"/>
    <cellStyle name="40% - Ênfase3 5 2 7" xfId="0"/>
    <cellStyle name="40% - Ênfase3 5 2 8" xfId="0"/>
    <cellStyle name="40% - Ênfase3 5 3" xfId="0"/>
    <cellStyle name="40% - Ênfase3 5 3 2" xfId="0"/>
    <cellStyle name="40% - Ênfase3 5 3 3" xfId="0"/>
    <cellStyle name="40% - Ênfase3 5 3 4" xfId="0"/>
    <cellStyle name="40% - Ênfase3 5 3 5" xfId="0"/>
    <cellStyle name="40% - Ênfase3 5 4" xfId="0"/>
    <cellStyle name="40% - Ênfase3 5 5" xfId="0"/>
    <cellStyle name="40% - Ênfase3 5 6" xfId="0"/>
    <cellStyle name="40% - Ênfase3 5 7" xfId="0"/>
    <cellStyle name="40% - Ênfase3 5 8" xfId="0"/>
    <cellStyle name="40% - Ênfase3 5 9" xfId="0"/>
    <cellStyle name="40% - Ênfase3 6" xfId="0"/>
    <cellStyle name="40% - Ênfase3 6 2" xfId="0"/>
    <cellStyle name="40% - Ênfase3 6 3" xfId="0"/>
    <cellStyle name="40% - Ênfase3 6 4" xfId="0"/>
    <cellStyle name="40% - Ênfase3 6 5" xfId="0"/>
    <cellStyle name="40% - Ênfase3 7" xfId="0"/>
    <cellStyle name="40% - Ênfase3 7 10" xfId="0"/>
    <cellStyle name="40% - Ênfase3 7 11" xfId="0"/>
    <cellStyle name="40% - Ênfase3 7 12" xfId="0"/>
    <cellStyle name="40% - Ênfase3 7 13" xfId="0"/>
    <cellStyle name="40% - Ênfase3 7 14" xfId="0"/>
    <cellStyle name="40% - Ênfase3 7 2" xfId="0"/>
    <cellStyle name="40% - Ênfase3 7 3" xfId="0"/>
    <cellStyle name="40% - Ênfase3 7 4" xfId="0"/>
    <cellStyle name="40% - Ênfase3 7 5" xfId="0"/>
    <cellStyle name="40% - Ênfase3 7 6" xfId="0"/>
    <cellStyle name="40% - Ênfase3 7 7" xfId="0"/>
    <cellStyle name="40% - Ênfase3 7 8" xfId="0"/>
    <cellStyle name="40% - Ênfase3 7 9" xfId="0"/>
    <cellStyle name="40% - Ênfase3 8" xfId="0"/>
    <cellStyle name="40% - Ênfase3 8 10" xfId="0"/>
    <cellStyle name="40% - Ênfase3 8 11" xfId="0"/>
    <cellStyle name="40% - Ênfase3 8 12" xfId="0"/>
    <cellStyle name="40% - Ênfase3 8 13" xfId="0"/>
    <cellStyle name="40% - Ênfase3 8 14" xfId="0"/>
    <cellStyle name="40% - Ênfase3 8 2" xfId="0"/>
    <cellStyle name="40% - Ênfase3 8 3" xfId="0"/>
    <cellStyle name="40% - Ênfase3 8 4" xfId="0"/>
    <cellStyle name="40% - Ênfase3 8 5" xfId="0"/>
    <cellStyle name="40% - Ênfase3 8 6" xfId="0"/>
    <cellStyle name="40% - Ênfase3 8 7" xfId="0"/>
    <cellStyle name="40% - Ênfase3 8 8" xfId="0"/>
    <cellStyle name="40% - Ênfase3 8 9" xfId="0"/>
    <cellStyle name="40% - Ênfase3 9" xfId="0"/>
    <cellStyle name="40% - Ênfase3 9 10" xfId="0"/>
    <cellStyle name="40% - Ênfase3 9 11" xfId="0"/>
    <cellStyle name="40% - Ênfase3 9 12" xfId="0"/>
    <cellStyle name="40% - Ênfase3 9 13" xfId="0"/>
    <cellStyle name="40% - Ênfase3 9 14" xfId="0"/>
    <cellStyle name="40% - Ênfase3 9 2" xfId="0"/>
    <cellStyle name="40% - Ênfase3 9 3" xfId="0"/>
    <cellStyle name="40% - Ênfase3 9 4" xfId="0"/>
    <cellStyle name="40% - Ênfase3 9 5" xfId="0"/>
    <cellStyle name="40% - Ênfase3 9 6" xfId="0"/>
    <cellStyle name="40% - Ênfase3 9 7" xfId="0"/>
    <cellStyle name="40% - Ênfase3 9 8" xfId="0"/>
    <cellStyle name="40% - Ênfase3 9 9" xfId="0"/>
    <cellStyle name="40% - Ênfase4 2" xfId="0"/>
    <cellStyle name="40% - Ênfase4 2 10" xfId="0"/>
    <cellStyle name="40% - Ênfase4 2 11" xfId="0"/>
    <cellStyle name="40% - Ênfase4 2 2" xfId="0"/>
    <cellStyle name="40% - Ênfase4 2 2 10" xfId="0"/>
    <cellStyle name="40% - Ênfase4 2 2 2" xfId="0"/>
    <cellStyle name="40% - Ênfase4 2 2 2 2" xfId="0"/>
    <cellStyle name="40% - Ênfase4 2 2 2 3" xfId="0"/>
    <cellStyle name="40% - Ênfase4 2 2 2 4" xfId="0"/>
    <cellStyle name="40% - Ênfase4 2 2 2 5" xfId="0"/>
    <cellStyle name="40% - Ênfase4 2 2 3" xfId="0"/>
    <cellStyle name="40% - Ênfase4 2 2 3 2" xfId="0"/>
    <cellStyle name="40% - Ênfase4 2 2 3 3" xfId="0"/>
    <cellStyle name="40% - Ênfase4 2 2 3 4" xfId="0"/>
    <cellStyle name="40% - Ênfase4 2 2 3 5" xfId="0"/>
    <cellStyle name="40% - Ênfase4 2 2 4" xfId="0"/>
    <cellStyle name="40% - Ênfase4 2 2 4 2" xfId="0"/>
    <cellStyle name="40% - Ênfase4 2 2 4 3" xfId="0"/>
    <cellStyle name="40% - Ênfase4 2 2 4 4" xfId="0"/>
    <cellStyle name="40% - Ênfase4 2 2 4 5" xfId="0"/>
    <cellStyle name="40% - Ênfase4 2 2 5" xfId="0"/>
    <cellStyle name="40% - Ênfase4 2 2 5 2" xfId="0"/>
    <cellStyle name="40% - Ênfase4 2 2 5 3" xfId="0"/>
    <cellStyle name="40% - Ênfase4 2 2 5 4" xfId="0"/>
    <cellStyle name="40% - Ênfase4 2 2 5 5" xfId="0"/>
    <cellStyle name="40% - Ênfase4 2 2 6" xfId="0"/>
    <cellStyle name="40% - Ênfase4 2 2 6 2" xfId="0"/>
    <cellStyle name="40% - Ênfase4 2 2 6 3" xfId="0"/>
    <cellStyle name="40% - Ênfase4 2 2 6 4" xfId="0"/>
    <cellStyle name="40% - Ênfase4 2 2 6 5" xfId="0"/>
    <cellStyle name="40% - Ênfase4 2 2 7" xfId="0"/>
    <cellStyle name="40% - Ênfase4 2 2 8" xfId="0"/>
    <cellStyle name="40% - Ênfase4 2 2 9" xfId="0"/>
    <cellStyle name="40% - Ênfase4 2 3" xfId="0"/>
    <cellStyle name="40% - Ênfase4 2 3 2" xfId="0"/>
    <cellStyle name="40% - Ênfase4 2 3 3" xfId="0"/>
    <cellStyle name="40% - Ênfase4 2 3 4" xfId="0"/>
    <cellStyle name="40% - Ênfase4 2 3 5" xfId="0"/>
    <cellStyle name="40% - Ênfase4 2 4" xfId="0"/>
    <cellStyle name="40% - Ênfase4 2 4 2" xfId="0"/>
    <cellStyle name="40% - Ênfase4 2 4 3" xfId="0"/>
    <cellStyle name="40% - Ênfase4 2 4 4" xfId="0"/>
    <cellStyle name="40% - Ênfase4 2 4 5" xfId="0"/>
    <cellStyle name="40% - Ênfase4 2 5" xfId="0"/>
    <cellStyle name="40% - Ênfase4 2 5 2" xfId="0"/>
    <cellStyle name="40% - Ênfase4 2 5 3" xfId="0"/>
    <cellStyle name="40% - Ênfase4 2 5 4" xfId="0"/>
    <cellStyle name="40% - Ênfase4 2 5 5" xfId="0"/>
    <cellStyle name="40% - Ênfase4 2 6" xfId="0"/>
    <cellStyle name="40% - Ênfase4 2 6 2" xfId="0"/>
    <cellStyle name="40% - Ênfase4 2 6 3" xfId="0"/>
    <cellStyle name="40% - Ênfase4 2 6 4" xfId="0"/>
    <cellStyle name="40% - Ênfase4 2 6 5" xfId="0"/>
    <cellStyle name="40% - Ênfase4 2 7" xfId="0"/>
    <cellStyle name="40% - Ênfase4 2 7 2" xfId="0"/>
    <cellStyle name="40% - Ênfase4 2 7 3" xfId="0"/>
    <cellStyle name="40% - Ênfase4 2 7 4" xfId="0"/>
    <cellStyle name="40% - Ênfase4 2 7 5" xfId="0"/>
    <cellStyle name="40% - Ênfase4 2 8" xfId="0"/>
    <cellStyle name="40% - Ênfase4 2 9" xfId="0"/>
    <cellStyle name="40% - Ênfase4 2_ATA PASSEIOS" xfId="0"/>
    <cellStyle name="40% - Ênfase4 3" xfId="0"/>
    <cellStyle name="40% - Ênfase4 3 10" xfId="0"/>
    <cellStyle name="40% - Ênfase4 3 11" xfId="0"/>
    <cellStyle name="40% - Ênfase4 3 2" xfId="0"/>
    <cellStyle name="40% - Ênfase4 3 2 10" xfId="0"/>
    <cellStyle name="40% - Ênfase4 3 2 2" xfId="0"/>
    <cellStyle name="40% - Ênfase4 3 2 2 2" xfId="0"/>
    <cellStyle name="40% - Ênfase4 3 2 2 3" xfId="0"/>
    <cellStyle name="40% - Ênfase4 3 2 2 4" xfId="0"/>
    <cellStyle name="40% - Ênfase4 3 2 2 5" xfId="0"/>
    <cellStyle name="40% - Ênfase4 3 2 3" xfId="0"/>
    <cellStyle name="40% - Ênfase4 3 2 3 2" xfId="0"/>
    <cellStyle name="40% - Ênfase4 3 2 3 3" xfId="0"/>
    <cellStyle name="40% - Ênfase4 3 2 3 4" xfId="0"/>
    <cellStyle name="40% - Ênfase4 3 2 3 5" xfId="0"/>
    <cellStyle name="40% - Ênfase4 3 2 4" xfId="0"/>
    <cellStyle name="40% - Ênfase4 3 2 4 2" xfId="0"/>
    <cellStyle name="40% - Ênfase4 3 2 4 3" xfId="0"/>
    <cellStyle name="40% - Ênfase4 3 2 4 4" xfId="0"/>
    <cellStyle name="40% - Ênfase4 3 2 4 5" xfId="0"/>
    <cellStyle name="40% - Ênfase4 3 2 5" xfId="0"/>
    <cellStyle name="40% - Ênfase4 3 2 5 2" xfId="0"/>
    <cellStyle name="40% - Ênfase4 3 2 5 3" xfId="0"/>
    <cellStyle name="40% - Ênfase4 3 2 5 4" xfId="0"/>
    <cellStyle name="40% - Ênfase4 3 2 5 5" xfId="0"/>
    <cellStyle name="40% - Ênfase4 3 2 6" xfId="0"/>
    <cellStyle name="40% - Ênfase4 3 2 6 2" xfId="0"/>
    <cellStyle name="40% - Ênfase4 3 2 6 3" xfId="0"/>
    <cellStyle name="40% - Ênfase4 3 2 6 4" xfId="0"/>
    <cellStyle name="40% - Ênfase4 3 2 6 5" xfId="0"/>
    <cellStyle name="40% - Ênfase4 3 2 7" xfId="0"/>
    <cellStyle name="40% - Ênfase4 3 2 8" xfId="0"/>
    <cellStyle name="40% - Ênfase4 3 2 9" xfId="0"/>
    <cellStyle name="40% - Ênfase4 3 3" xfId="0"/>
    <cellStyle name="40% - Ênfase4 3 3 2" xfId="0"/>
    <cellStyle name="40% - Ênfase4 3 3 3" xfId="0"/>
    <cellStyle name="40% - Ênfase4 3 3 4" xfId="0"/>
    <cellStyle name="40% - Ênfase4 3 3 5" xfId="0"/>
    <cellStyle name="40% - Ênfase4 3 4" xfId="0"/>
    <cellStyle name="40% - Ênfase4 3 4 2" xfId="0"/>
    <cellStyle name="40% - Ênfase4 3 4 3" xfId="0"/>
    <cellStyle name="40% - Ênfase4 3 4 4" xfId="0"/>
    <cellStyle name="40% - Ênfase4 3 4 5" xfId="0"/>
    <cellStyle name="40% - Ênfase4 3 5" xfId="0"/>
    <cellStyle name="40% - Ênfase4 3 5 2" xfId="0"/>
    <cellStyle name="40% - Ênfase4 3 5 3" xfId="0"/>
    <cellStyle name="40% - Ênfase4 3 5 4" xfId="0"/>
    <cellStyle name="40% - Ênfase4 3 5 5" xfId="0"/>
    <cellStyle name="40% - Ênfase4 3 6" xfId="0"/>
    <cellStyle name="40% - Ênfase4 3 6 2" xfId="0"/>
    <cellStyle name="40% - Ênfase4 3 6 3" xfId="0"/>
    <cellStyle name="40% - Ênfase4 3 6 4" xfId="0"/>
    <cellStyle name="40% - Ênfase4 3 6 5" xfId="0"/>
    <cellStyle name="40% - Ênfase4 3 7" xfId="0"/>
    <cellStyle name="40% - Ênfase4 3 7 2" xfId="0"/>
    <cellStyle name="40% - Ênfase4 3 7 3" xfId="0"/>
    <cellStyle name="40% - Ênfase4 3 7 4" xfId="0"/>
    <cellStyle name="40% - Ênfase4 3 7 5" xfId="0"/>
    <cellStyle name="40% - Ênfase4 3 8" xfId="0"/>
    <cellStyle name="40% - Ênfase4 3 9" xfId="0"/>
    <cellStyle name="40% - Ênfase4 3_ATA PASSEIOS" xfId="0"/>
    <cellStyle name="40% - Ênfase4 4" xfId="0"/>
    <cellStyle name="40% - Ênfase4 4 10" xfId="0"/>
    <cellStyle name="40% - Ênfase4 4 11" xfId="0"/>
    <cellStyle name="40% - Ênfase4 4 12" xfId="0"/>
    <cellStyle name="40% - Ênfase4 4 13" xfId="0"/>
    <cellStyle name="40% - Ênfase4 4 14" xfId="0"/>
    <cellStyle name="40% - Ênfase4 4 15" xfId="0"/>
    <cellStyle name="40% - Ênfase4 4 16" xfId="0"/>
    <cellStyle name="40% - Ênfase4 4 17" xfId="0"/>
    <cellStyle name="40% - Ênfase4 4 18" xfId="0"/>
    <cellStyle name="40% - Ênfase4 4 2" xfId="0"/>
    <cellStyle name="40% - Ênfase4 4 2 2" xfId="0"/>
    <cellStyle name="40% - Ênfase4 4 2 2 2" xfId="0"/>
    <cellStyle name="40% - Ênfase4 4 2 2 3" xfId="0"/>
    <cellStyle name="40% - Ênfase4 4 2 2 4" xfId="0"/>
    <cellStyle name="40% - Ênfase4 4 2 2 5" xfId="0"/>
    <cellStyle name="40% - Ênfase4 4 2 3" xfId="0"/>
    <cellStyle name="40% - Ênfase4 4 2 4" xfId="0"/>
    <cellStyle name="40% - Ênfase4 4 2 5" xfId="0"/>
    <cellStyle name="40% - Ênfase4 4 3" xfId="0"/>
    <cellStyle name="40% - Ênfase4 4 3 2" xfId="0"/>
    <cellStyle name="40% - Ênfase4 4 3 3" xfId="0"/>
    <cellStyle name="40% - Ênfase4 4 3 4" xfId="0"/>
    <cellStyle name="40% - Ênfase4 4 3 5" xfId="0"/>
    <cellStyle name="40% - Ênfase4 4 4" xfId="0"/>
    <cellStyle name="40% - Ênfase4 4 5" xfId="0"/>
    <cellStyle name="40% - Ênfase4 4 6" xfId="0"/>
    <cellStyle name="40% - Ênfase4 4 7" xfId="0"/>
    <cellStyle name="40% - Ênfase4 4 8" xfId="0"/>
    <cellStyle name="40% - Ênfase4 4 9" xfId="0"/>
    <cellStyle name="40% - Ênfase4 5" xfId="0"/>
    <cellStyle name="40% - Ênfase4 5 10" xfId="0"/>
    <cellStyle name="40% - Ênfase4 5 11" xfId="0"/>
    <cellStyle name="40% - Ênfase4 5 12" xfId="0"/>
    <cellStyle name="40% - Ênfase4 5 13" xfId="0"/>
    <cellStyle name="40% - Ênfase4 5 14" xfId="0"/>
    <cellStyle name="40% - Ênfase4 5 15" xfId="0"/>
    <cellStyle name="40% - Ênfase4 5 16" xfId="0"/>
    <cellStyle name="40% - Ênfase4 5 17" xfId="0"/>
    <cellStyle name="40% - Ênfase4 5 18" xfId="0"/>
    <cellStyle name="40% - Ênfase4 5 2" xfId="0"/>
    <cellStyle name="40% - Ênfase4 5 2 2" xfId="0"/>
    <cellStyle name="40% - Ênfase4 5 2 3" xfId="0"/>
    <cellStyle name="40% - Ênfase4 5 2 4" xfId="0"/>
    <cellStyle name="40% - Ênfase4 5 2 5" xfId="0"/>
    <cellStyle name="40% - Ênfase4 5 3" xfId="0"/>
    <cellStyle name="40% - Ênfase4 5 3 2" xfId="0"/>
    <cellStyle name="40% - Ênfase4 5 3 3" xfId="0"/>
    <cellStyle name="40% - Ênfase4 5 3 4" xfId="0"/>
    <cellStyle name="40% - Ênfase4 5 3 5" xfId="0"/>
    <cellStyle name="40% - Ênfase4 5 4" xfId="0"/>
    <cellStyle name="40% - Ênfase4 5 5" xfId="0"/>
    <cellStyle name="40% - Ênfase4 5 6" xfId="0"/>
    <cellStyle name="40% - Ênfase4 5 7" xfId="0"/>
    <cellStyle name="40% - Ênfase4 5 8" xfId="0"/>
    <cellStyle name="40% - Ênfase4 5 9" xfId="0"/>
    <cellStyle name="40% - Ênfase4 6" xfId="0"/>
    <cellStyle name="40% - Ênfase4 6 2" xfId="0"/>
    <cellStyle name="40% - Ênfase4 6 3" xfId="0"/>
    <cellStyle name="40% - Ênfase4 6 4" xfId="0"/>
    <cellStyle name="40% - Ênfase4 6 5" xfId="0"/>
    <cellStyle name="40% - Ênfase4 7" xfId="0"/>
    <cellStyle name="40% - Ênfase4 7 10" xfId="0"/>
    <cellStyle name="40% - Ênfase4 7 11" xfId="0"/>
    <cellStyle name="40% - Ênfase4 7 12" xfId="0"/>
    <cellStyle name="40% - Ênfase4 7 13" xfId="0"/>
    <cellStyle name="40% - Ênfase4 7 14" xfId="0"/>
    <cellStyle name="40% - Ênfase4 7 2" xfId="0"/>
    <cellStyle name="40% - Ênfase4 7 3" xfId="0"/>
    <cellStyle name="40% - Ênfase4 7 4" xfId="0"/>
    <cellStyle name="40% - Ênfase4 7 5" xfId="0"/>
    <cellStyle name="40% - Ênfase4 7 6" xfId="0"/>
    <cellStyle name="40% - Ênfase4 7 7" xfId="0"/>
    <cellStyle name="40% - Ênfase4 7 8" xfId="0"/>
    <cellStyle name="40% - Ênfase4 7 9" xfId="0"/>
    <cellStyle name="40% - Ênfase4 8" xfId="0"/>
    <cellStyle name="40% - Ênfase4 8 10" xfId="0"/>
    <cellStyle name="40% - Ênfase4 8 11" xfId="0"/>
    <cellStyle name="40% - Ênfase4 8 12" xfId="0"/>
    <cellStyle name="40% - Ênfase4 8 13" xfId="0"/>
    <cellStyle name="40% - Ênfase4 8 14" xfId="0"/>
    <cellStyle name="40% - Ênfase4 8 2" xfId="0"/>
    <cellStyle name="40% - Ênfase4 8 3" xfId="0"/>
    <cellStyle name="40% - Ênfase4 8 4" xfId="0"/>
    <cellStyle name="40% - Ênfase4 8 5" xfId="0"/>
    <cellStyle name="40% - Ênfase4 8 6" xfId="0"/>
    <cellStyle name="40% - Ênfase4 8 7" xfId="0"/>
    <cellStyle name="40% - Ênfase4 8 8" xfId="0"/>
    <cellStyle name="40% - Ênfase4 8 9" xfId="0"/>
    <cellStyle name="40% - Ênfase4 9" xfId="0"/>
    <cellStyle name="40% - Ênfase4 9 10" xfId="0"/>
    <cellStyle name="40% - Ênfase4 9 2" xfId="0"/>
    <cellStyle name="40% - Ênfase4 9 3" xfId="0"/>
    <cellStyle name="40% - Ênfase4 9 4" xfId="0"/>
    <cellStyle name="40% - Ênfase4 9 5" xfId="0"/>
    <cellStyle name="40% - Ênfase4 9 6" xfId="0"/>
    <cellStyle name="40% - Ênfase4 9 7" xfId="0"/>
    <cellStyle name="40% - Ênfase4 9 8" xfId="0"/>
    <cellStyle name="40% - Ênfase4 9 9" xfId="0"/>
    <cellStyle name="40% - Ênfase5 10" xfId="0"/>
    <cellStyle name="40% - Ênfase5 11" xfId="0"/>
    <cellStyle name="40% - Ênfase5 12" xfId="0"/>
    <cellStyle name="40% - Ênfase5 13" xfId="0"/>
    <cellStyle name="40% - Ênfase5 14" xfId="0"/>
    <cellStyle name="40% - Ênfase5 15" xfId="0"/>
    <cellStyle name="40% - Ênfase5 16" xfId="0"/>
    <cellStyle name="40% - Ênfase5 17" xfId="0"/>
    <cellStyle name="40% - Ênfase5 18" xfId="0"/>
    <cellStyle name="40% - Ênfase5 19" xfId="0"/>
    <cellStyle name="40% - Ênfase5 2" xfId="0"/>
    <cellStyle name="40% - Ênfase5 2 10" xfId="0"/>
    <cellStyle name="40% - Ênfase5 2 11" xfId="0"/>
    <cellStyle name="40% - Ênfase5 2 2" xfId="0"/>
    <cellStyle name="40% - Ênfase5 2 2 10" xfId="0"/>
    <cellStyle name="40% - Ênfase5 2 2 2" xfId="0"/>
    <cellStyle name="40% - Ênfase5 2 2 2 2" xfId="0"/>
    <cellStyle name="40% - Ênfase5 2 2 2 3" xfId="0"/>
    <cellStyle name="40% - Ênfase5 2 2 2 4" xfId="0"/>
    <cellStyle name="40% - Ênfase5 2 2 2 5" xfId="0"/>
    <cellStyle name="40% - Ênfase5 2 2 3" xfId="0"/>
    <cellStyle name="40% - Ênfase5 2 2 3 2" xfId="0"/>
    <cellStyle name="40% - Ênfase5 2 2 3 3" xfId="0"/>
    <cellStyle name="40% - Ênfase5 2 2 3 4" xfId="0"/>
    <cellStyle name="40% - Ênfase5 2 2 3 5" xfId="0"/>
    <cellStyle name="40% - Ênfase5 2 2 4" xfId="0"/>
    <cellStyle name="40% - Ênfase5 2 2 4 2" xfId="0"/>
    <cellStyle name="40% - Ênfase5 2 2 4 3" xfId="0"/>
    <cellStyle name="40% - Ênfase5 2 2 4 4" xfId="0"/>
    <cellStyle name="40% - Ênfase5 2 2 4 5" xfId="0"/>
    <cellStyle name="40% - Ênfase5 2 2 5" xfId="0"/>
    <cellStyle name="40% - Ênfase5 2 2 5 2" xfId="0"/>
    <cellStyle name="40% - Ênfase5 2 2 5 3" xfId="0"/>
    <cellStyle name="40% - Ênfase5 2 2 5 4" xfId="0"/>
    <cellStyle name="40% - Ênfase5 2 2 5 5" xfId="0"/>
    <cellStyle name="40% - Ênfase5 2 2 6" xfId="0"/>
    <cellStyle name="40% - Ênfase5 2 2 6 2" xfId="0"/>
    <cellStyle name="40% - Ênfase5 2 2 6 3" xfId="0"/>
    <cellStyle name="40% - Ênfase5 2 2 6 4" xfId="0"/>
    <cellStyle name="40% - Ênfase5 2 2 6 5" xfId="0"/>
    <cellStyle name="40% - Ênfase5 2 2 7" xfId="0"/>
    <cellStyle name="40% - Ênfase5 2 2 8" xfId="0"/>
    <cellStyle name="40% - Ênfase5 2 2 9" xfId="0"/>
    <cellStyle name="40% - Ênfase5 2 3" xfId="0"/>
    <cellStyle name="40% - Ênfase5 2 3 2" xfId="0"/>
    <cellStyle name="40% - Ênfase5 2 3 3" xfId="0"/>
    <cellStyle name="40% - Ênfase5 2 3 4" xfId="0"/>
    <cellStyle name="40% - Ênfase5 2 3 5" xfId="0"/>
    <cellStyle name="40% - Ênfase5 2 4" xfId="0"/>
    <cellStyle name="40% - Ênfase5 2 4 2" xfId="0"/>
    <cellStyle name="40% - Ênfase5 2 4 3" xfId="0"/>
    <cellStyle name="40% - Ênfase5 2 4 4" xfId="0"/>
    <cellStyle name="40% - Ênfase5 2 4 5" xfId="0"/>
    <cellStyle name="40% - Ênfase5 2 5" xfId="0"/>
    <cellStyle name="40% - Ênfase5 2 5 2" xfId="0"/>
    <cellStyle name="40% - Ênfase5 2 5 3" xfId="0"/>
    <cellStyle name="40% - Ênfase5 2 5 4" xfId="0"/>
    <cellStyle name="40% - Ênfase5 2 5 5" xfId="0"/>
    <cellStyle name="40% - Ênfase5 2 6" xfId="0"/>
    <cellStyle name="40% - Ênfase5 2 6 2" xfId="0"/>
    <cellStyle name="40% - Ênfase5 2 6 3" xfId="0"/>
    <cellStyle name="40% - Ênfase5 2 6 4" xfId="0"/>
    <cellStyle name="40% - Ênfase5 2 6 5" xfId="0"/>
    <cellStyle name="40% - Ênfase5 2 7" xfId="0"/>
    <cellStyle name="40% - Ênfase5 2 7 2" xfId="0"/>
    <cellStyle name="40% - Ênfase5 2 7 3" xfId="0"/>
    <cellStyle name="40% - Ênfase5 2 7 4" xfId="0"/>
    <cellStyle name="40% - Ênfase5 2 7 5" xfId="0"/>
    <cellStyle name="40% - Ênfase5 2 8" xfId="0"/>
    <cellStyle name="40% - Ênfase5 2 9" xfId="0"/>
    <cellStyle name="40% - Ênfase5 20" xfId="0"/>
    <cellStyle name="40% - Ênfase5 21" xfId="0"/>
    <cellStyle name="40% - Ênfase5 2_ATA PASSEIOS" xfId="0"/>
    <cellStyle name="40% - Ênfase5 3" xfId="0"/>
    <cellStyle name="40% - Ênfase5 3 10" xfId="0"/>
    <cellStyle name="40% - Ênfase5 3 11" xfId="0"/>
    <cellStyle name="40% - Ênfase5 3 2" xfId="0"/>
    <cellStyle name="40% - Ênfase5 3 2 10" xfId="0"/>
    <cellStyle name="40% - Ênfase5 3 2 2" xfId="0"/>
    <cellStyle name="40% - Ênfase5 3 2 2 2" xfId="0"/>
    <cellStyle name="40% - Ênfase5 3 2 2 3" xfId="0"/>
    <cellStyle name="40% - Ênfase5 3 2 2 4" xfId="0"/>
    <cellStyle name="40% - Ênfase5 3 2 2 5" xfId="0"/>
    <cellStyle name="40% - Ênfase5 3 2 3" xfId="0"/>
    <cellStyle name="40% - Ênfase5 3 2 3 2" xfId="0"/>
    <cellStyle name="40% - Ênfase5 3 2 3 3" xfId="0"/>
    <cellStyle name="40% - Ênfase5 3 2 3 4" xfId="0"/>
    <cellStyle name="40% - Ênfase5 3 2 3 5" xfId="0"/>
    <cellStyle name="40% - Ênfase5 3 2 4" xfId="0"/>
    <cellStyle name="40% - Ênfase5 3 2 4 2" xfId="0"/>
    <cellStyle name="40% - Ênfase5 3 2 4 3" xfId="0"/>
    <cellStyle name="40% - Ênfase5 3 2 4 4" xfId="0"/>
    <cellStyle name="40% - Ênfase5 3 2 4 5" xfId="0"/>
    <cellStyle name="40% - Ênfase5 3 2 5" xfId="0"/>
    <cellStyle name="40% - Ênfase5 3 2 5 2" xfId="0"/>
    <cellStyle name="40% - Ênfase5 3 2 5 3" xfId="0"/>
    <cellStyle name="40% - Ênfase5 3 2 5 4" xfId="0"/>
    <cellStyle name="40% - Ênfase5 3 2 5 5" xfId="0"/>
    <cellStyle name="40% - Ênfase5 3 2 6" xfId="0"/>
    <cellStyle name="40% - Ênfase5 3 2 6 2" xfId="0"/>
    <cellStyle name="40% - Ênfase5 3 2 6 3" xfId="0"/>
    <cellStyle name="40% - Ênfase5 3 2 6 4" xfId="0"/>
    <cellStyle name="40% - Ênfase5 3 2 6 5" xfId="0"/>
    <cellStyle name="40% - Ênfase5 3 2 7" xfId="0"/>
    <cellStyle name="40% - Ênfase5 3 2 8" xfId="0"/>
    <cellStyle name="40% - Ênfase5 3 2 9" xfId="0"/>
    <cellStyle name="40% - Ênfase5 3 3" xfId="0"/>
    <cellStyle name="40% - Ênfase5 3 3 2" xfId="0"/>
    <cellStyle name="40% - Ênfase5 3 3 3" xfId="0"/>
    <cellStyle name="40% - Ênfase5 3 3 4" xfId="0"/>
    <cellStyle name="40% - Ênfase5 3 3 5" xfId="0"/>
    <cellStyle name="40% - Ênfase5 3 4" xfId="0"/>
    <cellStyle name="40% - Ênfase5 3 4 2" xfId="0"/>
    <cellStyle name="40% - Ênfase5 3 4 3" xfId="0"/>
    <cellStyle name="40% - Ênfase5 3 4 4" xfId="0"/>
    <cellStyle name="40% - Ênfase5 3 4 5" xfId="0"/>
    <cellStyle name="40% - Ênfase5 3 5" xfId="0"/>
    <cellStyle name="40% - Ênfase5 3 5 2" xfId="0"/>
    <cellStyle name="40% - Ênfase5 3 5 3" xfId="0"/>
    <cellStyle name="40% - Ênfase5 3 5 4" xfId="0"/>
    <cellStyle name="40% - Ênfase5 3 5 5" xfId="0"/>
    <cellStyle name="40% - Ênfase5 3 6" xfId="0"/>
    <cellStyle name="40% - Ênfase5 3 6 2" xfId="0"/>
    <cellStyle name="40% - Ênfase5 3 6 3" xfId="0"/>
    <cellStyle name="40% - Ênfase5 3 6 4" xfId="0"/>
    <cellStyle name="40% - Ênfase5 3 6 5" xfId="0"/>
    <cellStyle name="40% - Ênfase5 3 7" xfId="0"/>
    <cellStyle name="40% - Ênfase5 3 7 2" xfId="0"/>
    <cellStyle name="40% - Ênfase5 3 7 3" xfId="0"/>
    <cellStyle name="40% - Ênfase5 3 7 4" xfId="0"/>
    <cellStyle name="40% - Ênfase5 3 7 5" xfId="0"/>
    <cellStyle name="40% - Ênfase5 3 8" xfId="0"/>
    <cellStyle name="40% - Ênfase5 3 9" xfId="0"/>
    <cellStyle name="40% - Ênfase5 3_ATA PASSEIOS" xfId="0"/>
    <cellStyle name="40% - Ênfase5 4" xfId="0"/>
    <cellStyle name="40% - Ênfase5 4 10" xfId="0"/>
    <cellStyle name="40% - Ênfase5 4 11" xfId="0"/>
    <cellStyle name="40% - Ênfase5 4 12" xfId="0"/>
    <cellStyle name="40% - Ênfase5 4 13" xfId="0"/>
    <cellStyle name="40% - Ênfase5 4 14" xfId="0"/>
    <cellStyle name="40% - Ênfase5 4 15" xfId="0"/>
    <cellStyle name="40% - Ênfase5 4 16" xfId="0"/>
    <cellStyle name="40% - Ênfase5 4 17" xfId="0"/>
    <cellStyle name="40% - Ênfase5 4 18" xfId="0"/>
    <cellStyle name="40% - Ênfase5 4 2" xfId="0"/>
    <cellStyle name="40% - Ênfase5 4 3" xfId="0"/>
    <cellStyle name="40% - Ênfase5 4 3 2" xfId="0"/>
    <cellStyle name="40% - Ênfase5 4 3 3" xfId="0"/>
    <cellStyle name="40% - Ênfase5 4 3 4" xfId="0"/>
    <cellStyle name="40% - Ênfase5 4 3 5" xfId="0"/>
    <cellStyle name="40% - Ênfase5 4 4" xfId="0"/>
    <cellStyle name="40% - Ênfase5 4 5" xfId="0"/>
    <cellStyle name="40% - Ênfase5 4 6" xfId="0"/>
    <cellStyle name="40% - Ênfase5 4 7" xfId="0"/>
    <cellStyle name="40% - Ênfase5 4 8" xfId="0"/>
    <cellStyle name="40% - Ênfase5 4 9" xfId="0"/>
    <cellStyle name="40% - Ênfase5 5" xfId="0"/>
    <cellStyle name="40% - Ênfase5 5 10" xfId="0"/>
    <cellStyle name="40% - Ênfase5 5 11" xfId="0"/>
    <cellStyle name="40% - Ênfase5 5 12" xfId="0"/>
    <cellStyle name="40% - Ênfase5 5 13" xfId="0"/>
    <cellStyle name="40% - Ênfase5 5 14" xfId="0"/>
    <cellStyle name="40% - Ênfase5 5 15" xfId="0"/>
    <cellStyle name="40% - Ênfase5 5 16" xfId="0"/>
    <cellStyle name="40% - Ênfase5 5 17" xfId="0"/>
    <cellStyle name="40% - Ênfase5 5 18" xfId="0"/>
    <cellStyle name="40% - Ênfase5 5 2" xfId="0"/>
    <cellStyle name="40% - Ênfase5 5 3" xfId="0"/>
    <cellStyle name="40% - Ênfase5 5 3 2" xfId="0"/>
    <cellStyle name="40% - Ênfase5 5 3 3" xfId="0"/>
    <cellStyle name="40% - Ênfase5 5 3 4" xfId="0"/>
    <cellStyle name="40% - Ênfase5 5 3 5" xfId="0"/>
    <cellStyle name="40% - Ênfase5 5 4" xfId="0"/>
    <cellStyle name="40% - Ênfase5 5 5" xfId="0"/>
    <cellStyle name="40% - Ênfase5 5 6" xfId="0"/>
    <cellStyle name="40% - Ênfase5 5 7" xfId="0"/>
    <cellStyle name="40% - Ênfase5 5 8" xfId="0"/>
    <cellStyle name="40% - Ênfase5 5 9" xfId="0"/>
    <cellStyle name="40% - Ênfase5 6" xfId="0"/>
    <cellStyle name="40% - Ênfase5 6 2" xfId="0"/>
    <cellStyle name="40% - Ênfase5 6 3" xfId="0"/>
    <cellStyle name="40% - Ênfase5 6 4" xfId="0"/>
    <cellStyle name="40% - Ênfase5 6 5" xfId="0"/>
    <cellStyle name="40% - Ênfase5 7" xfId="0"/>
    <cellStyle name="40% - Ênfase5 7 10" xfId="0"/>
    <cellStyle name="40% - Ênfase5 7 11" xfId="0"/>
    <cellStyle name="40% - Ênfase5 7 12" xfId="0"/>
    <cellStyle name="40% - Ênfase5 7 13" xfId="0"/>
    <cellStyle name="40% - Ênfase5 7 14" xfId="0"/>
    <cellStyle name="40% - Ênfase5 7 2" xfId="0"/>
    <cellStyle name="40% - Ênfase5 7 3" xfId="0"/>
    <cellStyle name="40% - Ênfase5 7 4" xfId="0"/>
    <cellStyle name="40% - Ênfase5 7 5" xfId="0"/>
    <cellStyle name="40% - Ênfase5 7 6" xfId="0"/>
    <cellStyle name="40% - Ênfase5 7 7" xfId="0"/>
    <cellStyle name="40% - Ênfase5 7 8" xfId="0"/>
    <cellStyle name="40% - Ênfase5 7 9" xfId="0"/>
    <cellStyle name="40% - Ênfase5 8" xfId="0"/>
    <cellStyle name="40% - Ênfase5 8 10" xfId="0"/>
    <cellStyle name="40% - Ênfase5 8 11" xfId="0"/>
    <cellStyle name="40% - Ênfase5 8 12" xfId="0"/>
    <cellStyle name="40% - Ênfase5 8 13" xfId="0"/>
    <cellStyle name="40% - Ênfase5 8 14" xfId="0"/>
    <cellStyle name="40% - Ênfase5 8 2" xfId="0"/>
    <cellStyle name="40% - Ênfase5 8 3" xfId="0"/>
    <cellStyle name="40% - Ênfase5 8 4" xfId="0"/>
    <cellStyle name="40% - Ênfase5 8 5" xfId="0"/>
    <cellStyle name="40% - Ênfase5 8 6" xfId="0"/>
    <cellStyle name="40% - Ênfase5 8 7" xfId="0"/>
    <cellStyle name="40% - Ênfase5 8 8" xfId="0"/>
    <cellStyle name="40% - Ênfase5 8 9" xfId="0"/>
    <cellStyle name="40% - Ênfase5 9" xfId="0"/>
    <cellStyle name="40% - Ênfase5 9 10" xfId="0"/>
    <cellStyle name="40% - Ênfase5 9 2" xfId="0"/>
    <cellStyle name="40% - Ênfase5 9 3" xfId="0"/>
    <cellStyle name="40% - Ênfase5 9 4" xfId="0"/>
    <cellStyle name="40% - Ênfase5 9 5" xfId="0"/>
    <cellStyle name="40% - Ênfase5 9 6" xfId="0"/>
    <cellStyle name="40% - Ênfase5 9 7" xfId="0"/>
    <cellStyle name="40% - Ênfase5 9 8" xfId="0"/>
    <cellStyle name="40% - Ênfase5 9 9" xfId="0"/>
    <cellStyle name="40% - Ênfase6 2" xfId="0"/>
    <cellStyle name="40% - Ênfase6 2 10" xfId="0"/>
    <cellStyle name="40% - Ênfase6 2 11" xfId="0"/>
    <cellStyle name="40% - Ênfase6 2 2" xfId="0"/>
    <cellStyle name="40% - Ênfase6 2 2 10" xfId="0"/>
    <cellStyle name="40% - Ênfase6 2 2 2" xfId="0"/>
    <cellStyle name="40% - Ênfase6 2 2 2 2" xfId="0"/>
    <cellStyle name="40% - Ênfase6 2 2 2 3" xfId="0"/>
    <cellStyle name="40% - Ênfase6 2 2 2 4" xfId="0"/>
    <cellStyle name="40% - Ênfase6 2 2 2 5" xfId="0"/>
    <cellStyle name="40% - Ênfase6 2 2 3" xfId="0"/>
    <cellStyle name="40% - Ênfase6 2 2 3 2" xfId="0"/>
    <cellStyle name="40% - Ênfase6 2 2 3 3" xfId="0"/>
    <cellStyle name="40% - Ênfase6 2 2 3 4" xfId="0"/>
    <cellStyle name="40% - Ênfase6 2 2 3 5" xfId="0"/>
    <cellStyle name="40% - Ênfase6 2 2 4" xfId="0"/>
    <cellStyle name="40% - Ênfase6 2 2 4 2" xfId="0"/>
    <cellStyle name="40% - Ênfase6 2 2 4 3" xfId="0"/>
    <cellStyle name="40% - Ênfase6 2 2 4 4" xfId="0"/>
    <cellStyle name="40% - Ênfase6 2 2 4 5" xfId="0"/>
    <cellStyle name="40% - Ênfase6 2 2 5" xfId="0"/>
    <cellStyle name="40% - Ênfase6 2 2 5 2" xfId="0"/>
    <cellStyle name="40% - Ênfase6 2 2 5 3" xfId="0"/>
    <cellStyle name="40% - Ênfase6 2 2 5 4" xfId="0"/>
    <cellStyle name="40% - Ênfase6 2 2 5 5" xfId="0"/>
    <cellStyle name="40% - Ênfase6 2 2 6" xfId="0"/>
    <cellStyle name="40% - Ênfase6 2 2 6 2" xfId="0"/>
    <cellStyle name="40% - Ênfase6 2 2 6 3" xfId="0"/>
    <cellStyle name="40% - Ênfase6 2 2 6 4" xfId="0"/>
    <cellStyle name="40% - Ênfase6 2 2 6 5" xfId="0"/>
    <cellStyle name="40% - Ênfase6 2 2 7" xfId="0"/>
    <cellStyle name="40% - Ênfase6 2 2 8" xfId="0"/>
    <cellStyle name="40% - Ênfase6 2 2 9" xfId="0"/>
    <cellStyle name="40% - Ênfase6 2 3" xfId="0"/>
    <cellStyle name="40% - Ênfase6 2 3 2" xfId="0"/>
    <cellStyle name="40% - Ênfase6 2 3 3" xfId="0"/>
    <cellStyle name="40% - Ênfase6 2 3 4" xfId="0"/>
    <cellStyle name="40% - Ênfase6 2 3 5" xfId="0"/>
    <cellStyle name="40% - Ênfase6 2 4" xfId="0"/>
    <cellStyle name="40% - Ênfase6 2 4 2" xfId="0"/>
    <cellStyle name="40% - Ênfase6 2 4 3" xfId="0"/>
    <cellStyle name="40% - Ênfase6 2 4 4" xfId="0"/>
    <cellStyle name="40% - Ênfase6 2 4 5" xfId="0"/>
    <cellStyle name="40% - Ênfase6 2 5" xfId="0"/>
    <cellStyle name="40% - Ênfase6 2 5 2" xfId="0"/>
    <cellStyle name="40% - Ênfase6 2 5 3" xfId="0"/>
    <cellStyle name="40% - Ênfase6 2 5 4" xfId="0"/>
    <cellStyle name="40% - Ênfase6 2 5 5" xfId="0"/>
    <cellStyle name="40% - Ênfase6 2 6" xfId="0"/>
    <cellStyle name="40% - Ênfase6 2 6 2" xfId="0"/>
    <cellStyle name="40% - Ênfase6 2 6 3" xfId="0"/>
    <cellStyle name="40% - Ênfase6 2 6 4" xfId="0"/>
    <cellStyle name="40% - Ênfase6 2 6 5" xfId="0"/>
    <cellStyle name="40% - Ênfase6 2 7" xfId="0"/>
    <cellStyle name="40% - Ênfase6 2 7 2" xfId="0"/>
    <cellStyle name="40% - Ênfase6 2 7 3" xfId="0"/>
    <cellStyle name="40% - Ênfase6 2 7 4" xfId="0"/>
    <cellStyle name="40% - Ênfase6 2 7 5" xfId="0"/>
    <cellStyle name="40% - Ênfase6 2 8" xfId="0"/>
    <cellStyle name="40% - Ênfase6 2 9" xfId="0"/>
    <cellStyle name="40% - Ênfase6 2_ATA PASSEIOS" xfId="0"/>
    <cellStyle name="40% - Ênfase6 3" xfId="0"/>
    <cellStyle name="40% - Ênfase6 3 10" xfId="0"/>
    <cellStyle name="40% - Ênfase6 3 11" xfId="0"/>
    <cellStyle name="40% - Ênfase6 3 2" xfId="0"/>
    <cellStyle name="40% - Ênfase6 3 2 10" xfId="0"/>
    <cellStyle name="40% - Ênfase6 3 2 2" xfId="0"/>
    <cellStyle name="40% - Ênfase6 3 2 2 2" xfId="0"/>
    <cellStyle name="40% - Ênfase6 3 2 2 3" xfId="0"/>
    <cellStyle name="40% - Ênfase6 3 2 2 4" xfId="0"/>
    <cellStyle name="40% - Ênfase6 3 2 2 5" xfId="0"/>
    <cellStyle name="40% - Ênfase6 3 2 3" xfId="0"/>
    <cellStyle name="40% - Ênfase6 3 2 3 2" xfId="0"/>
    <cellStyle name="40% - Ênfase6 3 2 3 3" xfId="0"/>
    <cellStyle name="40% - Ênfase6 3 2 3 4" xfId="0"/>
    <cellStyle name="40% - Ênfase6 3 2 3 5" xfId="0"/>
    <cellStyle name="40% - Ênfase6 3 2 4" xfId="0"/>
    <cellStyle name="40% - Ênfase6 3 2 4 2" xfId="0"/>
    <cellStyle name="40% - Ênfase6 3 2 4 3" xfId="0"/>
    <cellStyle name="40% - Ênfase6 3 2 4 4" xfId="0"/>
    <cellStyle name="40% - Ênfase6 3 2 4 5" xfId="0"/>
    <cellStyle name="40% - Ênfase6 3 2 5" xfId="0"/>
    <cellStyle name="40% - Ênfase6 3 2 5 2" xfId="0"/>
    <cellStyle name="40% - Ênfase6 3 2 5 3" xfId="0"/>
    <cellStyle name="40% - Ênfase6 3 2 5 4" xfId="0"/>
    <cellStyle name="40% - Ênfase6 3 2 5 5" xfId="0"/>
    <cellStyle name="40% - Ênfase6 3 2 6" xfId="0"/>
    <cellStyle name="40% - Ênfase6 3 2 6 2" xfId="0"/>
    <cellStyle name="40% - Ênfase6 3 2 6 3" xfId="0"/>
    <cellStyle name="40% - Ênfase6 3 2 6 4" xfId="0"/>
    <cellStyle name="40% - Ênfase6 3 2 6 5" xfId="0"/>
    <cellStyle name="40% - Ênfase6 3 2 7" xfId="0"/>
    <cellStyle name="40% - Ênfase6 3 2 8" xfId="0"/>
    <cellStyle name="40% - Ênfase6 3 2 9" xfId="0"/>
    <cellStyle name="40% - Ênfase6 3 3" xfId="0"/>
    <cellStyle name="40% - Ênfase6 3 3 2" xfId="0"/>
    <cellStyle name="40% - Ênfase6 3 3 3" xfId="0"/>
    <cellStyle name="40% - Ênfase6 3 3 4" xfId="0"/>
    <cellStyle name="40% - Ênfase6 3 3 5" xfId="0"/>
    <cellStyle name="40% - Ênfase6 3 4" xfId="0"/>
    <cellStyle name="40% - Ênfase6 3 4 2" xfId="0"/>
    <cellStyle name="40% - Ênfase6 3 4 3" xfId="0"/>
    <cellStyle name="40% - Ênfase6 3 4 4" xfId="0"/>
    <cellStyle name="40% - Ênfase6 3 4 5" xfId="0"/>
    <cellStyle name="40% - Ênfase6 3 5" xfId="0"/>
    <cellStyle name="40% - Ênfase6 3 5 2" xfId="0"/>
    <cellStyle name="40% - Ênfase6 3 5 3" xfId="0"/>
    <cellStyle name="40% - Ênfase6 3 5 4" xfId="0"/>
    <cellStyle name="40% - Ênfase6 3 5 5" xfId="0"/>
    <cellStyle name="40% - Ênfase6 3 6" xfId="0"/>
    <cellStyle name="40% - Ênfase6 3 6 2" xfId="0"/>
    <cellStyle name="40% - Ênfase6 3 6 3" xfId="0"/>
    <cellStyle name="40% - Ênfase6 3 6 4" xfId="0"/>
    <cellStyle name="40% - Ênfase6 3 6 5" xfId="0"/>
    <cellStyle name="40% - Ênfase6 3 7" xfId="0"/>
    <cellStyle name="40% - Ênfase6 3 7 2" xfId="0"/>
    <cellStyle name="40% - Ênfase6 3 7 3" xfId="0"/>
    <cellStyle name="40% - Ênfase6 3 7 4" xfId="0"/>
    <cellStyle name="40% - Ênfase6 3 7 5" xfId="0"/>
    <cellStyle name="40% - Ênfase6 3 8" xfId="0"/>
    <cellStyle name="40% - Ênfase6 3 9" xfId="0"/>
    <cellStyle name="40% - Ênfase6 3_ATA PASSEIOS" xfId="0"/>
    <cellStyle name="40% - Ênfase6 4" xfId="0"/>
    <cellStyle name="40% - Ênfase6 4 10" xfId="0"/>
    <cellStyle name="40% - Ênfase6 4 11" xfId="0"/>
    <cellStyle name="40% - Ênfase6 4 12" xfId="0"/>
    <cellStyle name="40% - Ênfase6 4 13" xfId="0"/>
    <cellStyle name="40% - Ênfase6 4 14" xfId="0"/>
    <cellStyle name="40% - Ênfase6 4 15" xfId="0"/>
    <cellStyle name="40% - Ênfase6 4 16" xfId="0"/>
    <cellStyle name="40% - Ênfase6 4 17" xfId="0"/>
    <cellStyle name="40% - Ênfase6 4 18" xfId="0"/>
    <cellStyle name="40% - Ênfase6 4 2" xfId="0"/>
    <cellStyle name="40% - Ênfase6 4 2 2" xfId="0"/>
    <cellStyle name="40% - Ênfase6 4 2 2 2" xfId="0"/>
    <cellStyle name="40% - Ênfase6 4 2 2 3" xfId="0"/>
    <cellStyle name="40% - Ênfase6 4 2 2 4" xfId="0"/>
    <cellStyle name="40% - Ênfase6 4 2 2 5" xfId="0"/>
    <cellStyle name="40% - Ênfase6 4 2 3" xfId="0"/>
    <cellStyle name="40% - Ênfase6 4 2 4" xfId="0"/>
    <cellStyle name="40% - Ênfase6 4 2 5" xfId="0"/>
    <cellStyle name="40% - Ênfase6 4 3" xfId="0"/>
    <cellStyle name="40% - Ênfase6 4 3 2" xfId="0"/>
    <cellStyle name="40% - Ênfase6 4 3 3" xfId="0"/>
    <cellStyle name="40% - Ênfase6 4 3 4" xfId="0"/>
    <cellStyle name="40% - Ênfase6 4 3 5" xfId="0"/>
    <cellStyle name="40% - Ênfase6 4 4" xfId="0"/>
    <cellStyle name="40% - Ênfase6 4 5" xfId="0"/>
    <cellStyle name="40% - Ênfase6 4 6" xfId="0"/>
    <cellStyle name="40% - Ênfase6 4 7" xfId="0"/>
    <cellStyle name="40% - Ênfase6 4 8" xfId="0"/>
    <cellStyle name="40% - Ênfase6 4 9" xfId="0"/>
    <cellStyle name="40% - Ênfase6 5" xfId="0"/>
    <cellStyle name="40% - Ênfase6 5 10" xfId="0"/>
    <cellStyle name="40% - Ênfase6 5 11" xfId="0"/>
    <cellStyle name="40% - Ênfase6 5 12" xfId="0"/>
    <cellStyle name="40% - Ênfase6 5 13" xfId="0"/>
    <cellStyle name="40% - Ênfase6 5 14" xfId="0"/>
    <cellStyle name="40% - Ênfase6 5 15" xfId="0"/>
    <cellStyle name="40% - Ênfase6 5 16" xfId="0"/>
    <cellStyle name="40% - Ênfase6 5 17" xfId="0"/>
    <cellStyle name="40% - Ênfase6 5 18" xfId="0"/>
    <cellStyle name="40% - Ênfase6 5 2" xfId="0"/>
    <cellStyle name="40% - Ênfase6 5 2 2" xfId="0"/>
    <cellStyle name="40% - Ênfase6 5 2 3" xfId="0"/>
    <cellStyle name="40% - Ênfase6 5 2 4" xfId="0"/>
    <cellStyle name="40% - Ênfase6 5 2 5" xfId="0"/>
    <cellStyle name="40% - Ênfase6 5 3" xfId="0"/>
    <cellStyle name="40% - Ênfase6 5 3 2" xfId="0"/>
    <cellStyle name="40% - Ênfase6 5 3 3" xfId="0"/>
    <cellStyle name="40% - Ênfase6 5 3 4" xfId="0"/>
    <cellStyle name="40% - Ênfase6 5 3 5" xfId="0"/>
    <cellStyle name="40% - Ênfase6 5 4" xfId="0"/>
    <cellStyle name="40% - Ênfase6 5 5" xfId="0"/>
    <cellStyle name="40% - Ênfase6 5 6" xfId="0"/>
    <cellStyle name="40% - Ênfase6 5 7" xfId="0"/>
    <cellStyle name="40% - Ênfase6 5 8" xfId="0"/>
    <cellStyle name="40% - Ênfase6 5 9" xfId="0"/>
    <cellStyle name="40% - Ênfase6 6" xfId="0"/>
    <cellStyle name="40% - Ênfase6 6 2" xfId="0"/>
    <cellStyle name="40% - Ênfase6 6 3" xfId="0"/>
    <cellStyle name="40% - Ênfase6 6 4" xfId="0"/>
    <cellStyle name="40% - Ênfase6 6 5" xfId="0"/>
    <cellStyle name="40% - Ênfase6 7" xfId="0"/>
    <cellStyle name="40% - Ênfase6 7 10" xfId="0"/>
    <cellStyle name="40% - Ênfase6 7 11" xfId="0"/>
    <cellStyle name="40% - Ênfase6 7 12" xfId="0"/>
    <cellStyle name="40% - Ênfase6 7 13" xfId="0"/>
    <cellStyle name="40% - Ênfase6 7 14" xfId="0"/>
    <cellStyle name="40% - Ênfase6 7 2" xfId="0"/>
    <cellStyle name="40% - Ênfase6 7 3" xfId="0"/>
    <cellStyle name="40% - Ênfase6 7 4" xfId="0"/>
    <cellStyle name="40% - Ênfase6 7 5" xfId="0"/>
    <cellStyle name="40% - Ênfase6 7 6" xfId="0"/>
    <cellStyle name="40% - Ênfase6 7 7" xfId="0"/>
    <cellStyle name="40% - Ênfase6 7 8" xfId="0"/>
    <cellStyle name="40% - Ênfase6 7 9" xfId="0"/>
    <cellStyle name="40% - Ênfase6 8" xfId="0"/>
    <cellStyle name="40% - Ênfase6 8 10" xfId="0"/>
    <cellStyle name="40% - Ênfase6 8 11" xfId="0"/>
    <cellStyle name="40% - Ênfase6 8 12" xfId="0"/>
    <cellStyle name="40% - Ênfase6 8 13" xfId="0"/>
    <cellStyle name="40% - Ênfase6 8 14" xfId="0"/>
    <cellStyle name="40% - Ênfase6 8 2" xfId="0"/>
    <cellStyle name="40% - Ênfase6 8 3" xfId="0"/>
    <cellStyle name="40% - Ênfase6 8 4" xfId="0"/>
    <cellStyle name="40% - Ênfase6 8 5" xfId="0"/>
    <cellStyle name="40% - Ênfase6 8 6" xfId="0"/>
    <cellStyle name="40% - Ênfase6 8 7" xfId="0"/>
    <cellStyle name="40% - Ênfase6 8 8" xfId="0"/>
    <cellStyle name="40% - Ênfase6 8 9" xfId="0"/>
    <cellStyle name="40% - Ênfase6 9" xfId="0"/>
    <cellStyle name="40% - Ênfase6 9 10" xfId="0"/>
    <cellStyle name="40% - Ênfase6 9 2" xfId="0"/>
    <cellStyle name="40% - Ênfase6 9 3" xfId="0"/>
    <cellStyle name="40% - Ênfase6 9 4" xfId="0"/>
    <cellStyle name="40% - Ênfase6 9 5" xfId="0"/>
    <cellStyle name="40% - Ênfase6 9 6" xfId="0"/>
    <cellStyle name="40% - Ênfase6 9 7" xfId="0"/>
    <cellStyle name="40% - Ênfase6 9 8" xfId="0"/>
    <cellStyle name="40% - Ênfase6 9 9" xfId="0"/>
    <cellStyle name="60% - Accent1" xfId="0"/>
    <cellStyle name="60% - Accent1 10" xfId="0"/>
    <cellStyle name="60% - Accent1 2" xfId="0"/>
    <cellStyle name="60% - Accent1 2 2" xfId="0"/>
    <cellStyle name="60% - Accent1 2 3" xfId="0"/>
    <cellStyle name="60% - Accent1 2 4" xfId="0"/>
    <cellStyle name="60% - Accent1 2 5" xfId="0"/>
    <cellStyle name="60% - Accent1 3" xfId="0"/>
    <cellStyle name="60% - Accent1 3 2" xfId="0"/>
    <cellStyle name="60% - Accent1 3 3" xfId="0"/>
    <cellStyle name="60% - Accent1 3 4" xfId="0"/>
    <cellStyle name="60% - Accent1 3 5" xfId="0"/>
    <cellStyle name="60% - Accent1 4" xfId="0"/>
    <cellStyle name="60% - Accent1 4 2" xfId="0"/>
    <cellStyle name="60% - Accent1 4 3" xfId="0"/>
    <cellStyle name="60% - Accent1 4 4" xfId="0"/>
    <cellStyle name="60% - Accent1 4 5" xfId="0"/>
    <cellStyle name="60% - Accent1 5" xfId="0"/>
    <cellStyle name="60% - Accent1 5 2" xfId="0"/>
    <cellStyle name="60% - Accent1 5 3" xfId="0"/>
    <cellStyle name="60% - Accent1 5 4" xfId="0"/>
    <cellStyle name="60% - Accent1 5 5" xfId="0"/>
    <cellStyle name="60% - Accent1 6" xfId="0"/>
    <cellStyle name="60% - Accent1 6 2" xfId="0"/>
    <cellStyle name="60% - Accent1 6 3" xfId="0"/>
    <cellStyle name="60% - Accent1 6 4" xfId="0"/>
    <cellStyle name="60% - Accent1 6 5" xfId="0"/>
    <cellStyle name="60% - Accent1 7" xfId="0"/>
    <cellStyle name="60% - Accent1 7 2" xfId="0"/>
    <cellStyle name="60% - Accent1 7 3" xfId="0"/>
    <cellStyle name="60% - Accent1 7 4" xfId="0"/>
    <cellStyle name="60% - Accent1 7 5" xfId="0"/>
    <cellStyle name="60% - Accent1 8" xfId="0"/>
    <cellStyle name="60% - Accent1 9" xfId="0"/>
    <cellStyle name="60% - Accent1_PLANILHA DE MEDIÇÃO" xfId="0"/>
    <cellStyle name="60% - Accent2" xfId="0"/>
    <cellStyle name="60% - Accent2 10" xfId="0"/>
    <cellStyle name="60% - Accent2 2" xfId="0"/>
    <cellStyle name="60% - Accent2 2 2" xfId="0"/>
    <cellStyle name="60% - Accent2 2 3" xfId="0"/>
    <cellStyle name="60% - Accent2 2 4" xfId="0"/>
    <cellStyle name="60% - Accent2 2 5" xfId="0"/>
    <cellStyle name="60% - Accent2 3" xfId="0"/>
    <cellStyle name="60% - Accent2 3 2" xfId="0"/>
    <cellStyle name="60% - Accent2 3 3" xfId="0"/>
    <cellStyle name="60% - Accent2 3 4" xfId="0"/>
    <cellStyle name="60% - Accent2 3 5" xfId="0"/>
    <cellStyle name="60% - Accent2 4" xfId="0"/>
    <cellStyle name="60% - Accent2 4 2" xfId="0"/>
    <cellStyle name="60% - Accent2 4 3" xfId="0"/>
    <cellStyle name="60% - Accent2 4 4" xfId="0"/>
    <cellStyle name="60% - Accent2 4 5" xfId="0"/>
    <cellStyle name="60% - Accent2 5" xfId="0"/>
    <cellStyle name="60% - Accent2 5 2" xfId="0"/>
    <cellStyle name="60% - Accent2 5 3" xfId="0"/>
    <cellStyle name="60% - Accent2 5 4" xfId="0"/>
    <cellStyle name="60% - Accent2 5 5" xfId="0"/>
    <cellStyle name="60% - Accent2 6" xfId="0"/>
    <cellStyle name="60% - Accent2 6 2" xfId="0"/>
    <cellStyle name="60% - Accent2 6 3" xfId="0"/>
    <cellStyle name="60% - Accent2 6 4" xfId="0"/>
    <cellStyle name="60% - Accent2 6 5" xfId="0"/>
    <cellStyle name="60% - Accent2 7" xfId="0"/>
    <cellStyle name="60% - Accent2 7 2" xfId="0"/>
    <cellStyle name="60% - Accent2 7 3" xfId="0"/>
    <cellStyle name="60% - Accent2 7 4" xfId="0"/>
    <cellStyle name="60% - Accent2 7 5" xfId="0"/>
    <cellStyle name="60% - Accent2 8" xfId="0"/>
    <cellStyle name="60% - Accent2 9" xfId="0"/>
    <cellStyle name="60% - Accent2_PLANILHA DE MEDIÇÃO" xfId="0"/>
    <cellStyle name="60% - Accent3" xfId="0"/>
    <cellStyle name="60% - Accent3 10" xfId="0"/>
    <cellStyle name="60% - Accent3 2" xfId="0"/>
    <cellStyle name="60% - Accent3 2 2" xfId="0"/>
    <cellStyle name="60% - Accent3 2 3" xfId="0"/>
    <cellStyle name="60% - Accent3 2 4" xfId="0"/>
    <cellStyle name="60% - Accent3 2 5" xfId="0"/>
    <cellStyle name="60% - Accent3 3" xfId="0"/>
    <cellStyle name="60% - Accent3 3 2" xfId="0"/>
    <cellStyle name="60% - Accent3 3 3" xfId="0"/>
    <cellStyle name="60% - Accent3 3 4" xfId="0"/>
    <cellStyle name="60% - Accent3 3 5" xfId="0"/>
    <cellStyle name="60% - Accent3 4" xfId="0"/>
    <cellStyle name="60% - Accent3 4 2" xfId="0"/>
    <cellStyle name="60% - Accent3 4 3" xfId="0"/>
    <cellStyle name="60% - Accent3 4 4" xfId="0"/>
    <cellStyle name="60% - Accent3 4 5" xfId="0"/>
    <cellStyle name="60% - Accent3 5" xfId="0"/>
    <cellStyle name="60% - Accent3 5 2" xfId="0"/>
    <cellStyle name="60% - Accent3 5 3" xfId="0"/>
    <cellStyle name="60% - Accent3 5 4" xfId="0"/>
    <cellStyle name="60% - Accent3 5 5" xfId="0"/>
    <cellStyle name="60% - Accent3 6" xfId="0"/>
    <cellStyle name="60% - Accent3 6 2" xfId="0"/>
    <cellStyle name="60% - Accent3 6 3" xfId="0"/>
    <cellStyle name="60% - Accent3 6 4" xfId="0"/>
    <cellStyle name="60% - Accent3 6 5" xfId="0"/>
    <cellStyle name="60% - Accent3 7" xfId="0"/>
    <cellStyle name="60% - Accent3 7 2" xfId="0"/>
    <cellStyle name="60% - Accent3 7 3" xfId="0"/>
    <cellStyle name="60% - Accent3 7 4" xfId="0"/>
    <cellStyle name="60% - Accent3 7 5" xfId="0"/>
    <cellStyle name="60% - Accent3 8" xfId="0"/>
    <cellStyle name="60% - Accent3 9" xfId="0"/>
    <cellStyle name="60% - Accent3_PLANILHA DE MEDIÇÃO" xfId="0"/>
    <cellStyle name="60% - Accent4" xfId="0"/>
    <cellStyle name="60% - Accent4 10" xfId="0"/>
    <cellStyle name="60% - Accent4 2" xfId="0"/>
    <cellStyle name="60% - Accent4 2 2" xfId="0"/>
    <cellStyle name="60% - Accent4 2 3" xfId="0"/>
    <cellStyle name="60% - Accent4 2 4" xfId="0"/>
    <cellStyle name="60% - Accent4 2 5" xfId="0"/>
    <cellStyle name="60% - Accent4 3" xfId="0"/>
    <cellStyle name="60% - Accent4 3 2" xfId="0"/>
    <cellStyle name="60% - Accent4 3 3" xfId="0"/>
    <cellStyle name="60% - Accent4 3 4" xfId="0"/>
    <cellStyle name="60% - Accent4 3 5" xfId="0"/>
    <cellStyle name="60% - Accent4 4" xfId="0"/>
    <cellStyle name="60% - Accent4 4 2" xfId="0"/>
    <cellStyle name="60% - Accent4 4 3" xfId="0"/>
    <cellStyle name="60% - Accent4 4 4" xfId="0"/>
    <cellStyle name="60% - Accent4 4 5" xfId="0"/>
    <cellStyle name="60% - Accent4 5" xfId="0"/>
    <cellStyle name="60% - Accent4 5 2" xfId="0"/>
    <cellStyle name="60% - Accent4 5 3" xfId="0"/>
    <cellStyle name="60% - Accent4 5 4" xfId="0"/>
    <cellStyle name="60% - Accent4 5 5" xfId="0"/>
    <cellStyle name="60% - Accent4 6" xfId="0"/>
    <cellStyle name="60% - Accent4 6 2" xfId="0"/>
    <cellStyle name="60% - Accent4 6 3" xfId="0"/>
    <cellStyle name="60% - Accent4 6 4" xfId="0"/>
    <cellStyle name="60% - Accent4 6 5" xfId="0"/>
    <cellStyle name="60% - Accent4 7" xfId="0"/>
    <cellStyle name="60% - Accent4 7 2" xfId="0"/>
    <cellStyle name="60% - Accent4 7 3" xfId="0"/>
    <cellStyle name="60% - Accent4 7 4" xfId="0"/>
    <cellStyle name="60% - Accent4 7 5" xfId="0"/>
    <cellStyle name="60% - Accent4 8" xfId="0"/>
    <cellStyle name="60% - Accent4 9" xfId="0"/>
    <cellStyle name="60% - Accent4_PLANILHA DE MEDIÇÃO" xfId="0"/>
    <cellStyle name="60% - Accent5" xfId="0"/>
    <cellStyle name="60% - Accent5 10" xfId="0"/>
    <cellStyle name="60% - Accent5 2" xfId="0"/>
    <cellStyle name="60% - Accent5 2 2" xfId="0"/>
    <cellStyle name="60% - Accent5 2 3" xfId="0"/>
    <cellStyle name="60% - Accent5 2 4" xfId="0"/>
    <cellStyle name="60% - Accent5 2 5" xfId="0"/>
    <cellStyle name="60% - Accent5 3" xfId="0"/>
    <cellStyle name="60% - Accent5 3 2" xfId="0"/>
    <cellStyle name="60% - Accent5 3 3" xfId="0"/>
    <cellStyle name="60% - Accent5 3 4" xfId="0"/>
    <cellStyle name="60% - Accent5 3 5" xfId="0"/>
    <cellStyle name="60% - Accent5 4" xfId="0"/>
    <cellStyle name="60% - Accent5 4 2" xfId="0"/>
    <cellStyle name="60% - Accent5 4 3" xfId="0"/>
    <cellStyle name="60% - Accent5 4 4" xfId="0"/>
    <cellStyle name="60% - Accent5 4 5" xfId="0"/>
    <cellStyle name="60% - Accent5 5" xfId="0"/>
    <cellStyle name="60% - Accent5 5 2" xfId="0"/>
    <cellStyle name="60% - Accent5 5 3" xfId="0"/>
    <cellStyle name="60% - Accent5 5 4" xfId="0"/>
    <cellStyle name="60% - Accent5 5 5" xfId="0"/>
    <cellStyle name="60% - Accent5 6" xfId="0"/>
    <cellStyle name="60% - Accent5 6 2" xfId="0"/>
    <cellStyle name="60% - Accent5 6 3" xfId="0"/>
    <cellStyle name="60% - Accent5 6 4" xfId="0"/>
    <cellStyle name="60% - Accent5 6 5" xfId="0"/>
    <cellStyle name="60% - Accent5 7" xfId="0"/>
    <cellStyle name="60% - Accent5 7 2" xfId="0"/>
    <cellStyle name="60% - Accent5 7 3" xfId="0"/>
    <cellStyle name="60% - Accent5 7 4" xfId="0"/>
    <cellStyle name="60% - Accent5 7 5" xfId="0"/>
    <cellStyle name="60% - Accent5 8" xfId="0"/>
    <cellStyle name="60% - Accent5 9" xfId="0"/>
    <cellStyle name="60% - Accent5_PLANILHA DE MEDIÇÃO" xfId="0"/>
    <cellStyle name="60% - Accent6" xfId="0"/>
    <cellStyle name="60% - Accent6 10" xfId="0"/>
    <cellStyle name="60% - Accent6 2" xfId="0"/>
    <cellStyle name="60% - Accent6 2 2" xfId="0"/>
    <cellStyle name="60% - Accent6 2 3" xfId="0"/>
    <cellStyle name="60% - Accent6 2 4" xfId="0"/>
    <cellStyle name="60% - Accent6 2 5" xfId="0"/>
    <cellStyle name="60% - Accent6 3" xfId="0"/>
    <cellStyle name="60% - Accent6 3 2" xfId="0"/>
    <cellStyle name="60% - Accent6 3 3" xfId="0"/>
    <cellStyle name="60% - Accent6 3 4" xfId="0"/>
    <cellStyle name="60% - Accent6 3 5" xfId="0"/>
    <cellStyle name="60% - Accent6 4" xfId="0"/>
    <cellStyle name="60% - Accent6 4 2" xfId="0"/>
    <cellStyle name="60% - Accent6 4 3" xfId="0"/>
    <cellStyle name="60% - Accent6 4 4" xfId="0"/>
    <cellStyle name="60% - Accent6 4 5" xfId="0"/>
    <cellStyle name="60% - Accent6 5" xfId="0"/>
    <cellStyle name="60% - Accent6 5 2" xfId="0"/>
    <cellStyle name="60% - Accent6 5 3" xfId="0"/>
    <cellStyle name="60% - Accent6 5 4" xfId="0"/>
    <cellStyle name="60% - Accent6 5 5" xfId="0"/>
    <cellStyle name="60% - Accent6 6" xfId="0"/>
    <cellStyle name="60% - Accent6 6 2" xfId="0"/>
    <cellStyle name="60% - Accent6 6 3" xfId="0"/>
    <cellStyle name="60% - Accent6 6 4" xfId="0"/>
    <cellStyle name="60% - Accent6 6 5" xfId="0"/>
    <cellStyle name="60% - Accent6 7" xfId="0"/>
    <cellStyle name="60% - Accent6 7 2" xfId="0"/>
    <cellStyle name="60% - Accent6 7 3" xfId="0"/>
    <cellStyle name="60% - Accent6 7 4" xfId="0"/>
    <cellStyle name="60% - Accent6 7 5" xfId="0"/>
    <cellStyle name="60% - Accent6 8" xfId="0"/>
    <cellStyle name="60% - Accent6 9" xfId="0"/>
    <cellStyle name="60% - Accent6_PLANILHA DE MEDIÇÃO" xfId="0"/>
    <cellStyle name="60% - Ênfase1 2" xfId="0"/>
    <cellStyle name="60% - Ênfase1 2 10" xfId="0"/>
    <cellStyle name="60% - Ênfase1 2 11" xfId="0"/>
    <cellStyle name="60% - Ênfase1 2 2" xfId="0"/>
    <cellStyle name="60% - Ênfase1 2 2 10" xfId="0"/>
    <cellStyle name="60% - Ênfase1 2 2 2" xfId="0"/>
    <cellStyle name="60% - Ênfase1 2 2 2 2" xfId="0"/>
    <cellStyle name="60% - Ênfase1 2 2 2 3" xfId="0"/>
    <cellStyle name="60% - Ênfase1 2 2 2 4" xfId="0"/>
    <cellStyle name="60% - Ênfase1 2 2 2 5" xfId="0"/>
    <cellStyle name="60% - Ênfase1 2 2 3" xfId="0"/>
    <cellStyle name="60% - Ênfase1 2 2 3 2" xfId="0"/>
    <cellStyle name="60% - Ênfase1 2 2 3 3" xfId="0"/>
    <cellStyle name="60% - Ênfase1 2 2 3 4" xfId="0"/>
    <cellStyle name="60% - Ênfase1 2 2 3 5" xfId="0"/>
    <cellStyle name="60% - Ênfase1 2 2 4" xfId="0"/>
    <cellStyle name="60% - Ênfase1 2 2 4 2" xfId="0"/>
    <cellStyle name="60% - Ênfase1 2 2 4 3" xfId="0"/>
    <cellStyle name="60% - Ênfase1 2 2 4 4" xfId="0"/>
    <cellStyle name="60% - Ênfase1 2 2 4 5" xfId="0"/>
    <cellStyle name="60% - Ênfase1 2 2 5" xfId="0"/>
    <cellStyle name="60% - Ênfase1 2 2 5 2" xfId="0"/>
    <cellStyle name="60% - Ênfase1 2 2 5 3" xfId="0"/>
    <cellStyle name="60% - Ênfase1 2 2 5 4" xfId="0"/>
    <cellStyle name="60% - Ênfase1 2 2 5 5" xfId="0"/>
    <cellStyle name="60% - Ênfase1 2 2 6" xfId="0"/>
    <cellStyle name="60% - Ênfase1 2 2 6 2" xfId="0"/>
    <cellStyle name="60% - Ênfase1 2 2 6 3" xfId="0"/>
    <cellStyle name="60% - Ênfase1 2 2 6 4" xfId="0"/>
    <cellStyle name="60% - Ênfase1 2 2 6 5" xfId="0"/>
    <cellStyle name="60% - Ênfase1 2 2 7" xfId="0"/>
    <cellStyle name="60% - Ênfase1 2 2 8" xfId="0"/>
    <cellStyle name="60% - Ênfase1 2 2 9" xfId="0"/>
    <cellStyle name="60% - Ênfase1 2 3" xfId="0"/>
    <cellStyle name="60% - Ênfase1 2 3 2" xfId="0"/>
    <cellStyle name="60% - Ênfase1 2 3 3" xfId="0"/>
    <cellStyle name="60% - Ênfase1 2 3 4" xfId="0"/>
    <cellStyle name="60% - Ênfase1 2 3 5" xfId="0"/>
    <cellStyle name="60% - Ênfase1 2 4" xfId="0"/>
    <cellStyle name="60% - Ênfase1 2 4 2" xfId="0"/>
    <cellStyle name="60% - Ênfase1 2 4 3" xfId="0"/>
    <cellStyle name="60% - Ênfase1 2 4 4" xfId="0"/>
    <cellStyle name="60% - Ênfase1 2 4 5" xfId="0"/>
    <cellStyle name="60% - Ênfase1 2 5" xfId="0"/>
    <cellStyle name="60% - Ênfase1 2 5 2" xfId="0"/>
    <cellStyle name="60% - Ênfase1 2 5 3" xfId="0"/>
    <cellStyle name="60% - Ênfase1 2 5 4" xfId="0"/>
    <cellStyle name="60% - Ênfase1 2 5 5" xfId="0"/>
    <cellStyle name="60% - Ênfase1 2 6" xfId="0"/>
    <cellStyle name="60% - Ênfase1 2 6 2" xfId="0"/>
    <cellStyle name="60% - Ênfase1 2 6 3" xfId="0"/>
    <cellStyle name="60% - Ênfase1 2 6 4" xfId="0"/>
    <cellStyle name="60% - Ênfase1 2 6 5" xfId="0"/>
    <cellStyle name="60% - Ênfase1 2 7" xfId="0"/>
    <cellStyle name="60% - Ênfase1 2 7 2" xfId="0"/>
    <cellStyle name="60% - Ênfase1 2 7 3" xfId="0"/>
    <cellStyle name="60% - Ênfase1 2 7 4" xfId="0"/>
    <cellStyle name="60% - Ênfase1 2 7 5" xfId="0"/>
    <cellStyle name="60% - Ênfase1 2 8" xfId="0"/>
    <cellStyle name="60% - Ênfase1 2 9" xfId="0"/>
    <cellStyle name="60% - Ênfase1 3" xfId="0"/>
    <cellStyle name="60% - Ênfase1 3 10" xfId="0"/>
    <cellStyle name="60% - Ênfase1 3 11" xfId="0"/>
    <cellStyle name="60% - Ênfase1 3 2" xfId="0"/>
    <cellStyle name="60% - Ênfase1 3 2 10" xfId="0"/>
    <cellStyle name="60% - Ênfase1 3 2 2" xfId="0"/>
    <cellStyle name="60% - Ênfase1 3 2 2 2" xfId="0"/>
    <cellStyle name="60% - Ênfase1 3 2 2 3" xfId="0"/>
    <cellStyle name="60% - Ênfase1 3 2 2 4" xfId="0"/>
    <cellStyle name="60% - Ênfase1 3 2 2 5" xfId="0"/>
    <cellStyle name="60% - Ênfase1 3 2 3" xfId="0"/>
    <cellStyle name="60% - Ênfase1 3 2 3 2" xfId="0"/>
    <cellStyle name="60% - Ênfase1 3 2 3 3" xfId="0"/>
    <cellStyle name="60% - Ênfase1 3 2 3 4" xfId="0"/>
    <cellStyle name="60% - Ênfase1 3 2 3 5" xfId="0"/>
    <cellStyle name="60% - Ênfase1 3 2 4" xfId="0"/>
    <cellStyle name="60% - Ênfase1 3 2 4 2" xfId="0"/>
    <cellStyle name="60% - Ênfase1 3 2 4 3" xfId="0"/>
    <cellStyle name="60% - Ênfase1 3 2 4 4" xfId="0"/>
    <cellStyle name="60% - Ênfase1 3 2 4 5" xfId="0"/>
    <cellStyle name="60% - Ênfase1 3 2 5" xfId="0"/>
    <cellStyle name="60% - Ênfase1 3 2 5 2" xfId="0"/>
    <cellStyle name="60% - Ênfase1 3 2 5 3" xfId="0"/>
    <cellStyle name="60% - Ênfase1 3 2 5 4" xfId="0"/>
    <cellStyle name="60% - Ênfase1 3 2 5 5" xfId="0"/>
    <cellStyle name="60% - Ênfase1 3 2 6" xfId="0"/>
    <cellStyle name="60% - Ênfase1 3 2 6 2" xfId="0"/>
    <cellStyle name="60% - Ênfase1 3 2 6 3" xfId="0"/>
    <cellStyle name="60% - Ênfase1 3 2 6 4" xfId="0"/>
    <cellStyle name="60% - Ênfase1 3 2 6 5" xfId="0"/>
    <cellStyle name="60% - Ênfase1 3 2 7" xfId="0"/>
    <cellStyle name="60% - Ênfase1 3 2 8" xfId="0"/>
    <cellStyle name="60% - Ênfase1 3 2 9" xfId="0"/>
    <cellStyle name="60% - Ênfase1 3 3" xfId="0"/>
    <cellStyle name="60% - Ênfase1 3 3 2" xfId="0"/>
    <cellStyle name="60% - Ênfase1 3 3 3" xfId="0"/>
    <cellStyle name="60% - Ênfase1 3 3 4" xfId="0"/>
    <cellStyle name="60% - Ênfase1 3 3 5" xfId="0"/>
    <cellStyle name="60% - Ênfase1 3 4" xfId="0"/>
    <cellStyle name="60% - Ênfase1 3 4 2" xfId="0"/>
    <cellStyle name="60% - Ênfase1 3 4 3" xfId="0"/>
    <cellStyle name="60% - Ênfase1 3 4 4" xfId="0"/>
    <cellStyle name="60% - Ênfase1 3 4 5" xfId="0"/>
    <cellStyle name="60% - Ênfase1 3 5" xfId="0"/>
    <cellStyle name="60% - Ênfase1 3 5 2" xfId="0"/>
    <cellStyle name="60% - Ênfase1 3 5 3" xfId="0"/>
    <cellStyle name="60% - Ênfase1 3 5 4" xfId="0"/>
    <cellStyle name="60% - Ênfase1 3 5 5" xfId="0"/>
    <cellStyle name="60% - Ênfase1 3 6" xfId="0"/>
    <cellStyle name="60% - Ênfase1 3 6 2" xfId="0"/>
    <cellStyle name="60% - Ênfase1 3 6 3" xfId="0"/>
    <cellStyle name="60% - Ênfase1 3 6 4" xfId="0"/>
    <cellStyle name="60% - Ênfase1 3 6 5" xfId="0"/>
    <cellStyle name="60% - Ênfase1 3 7" xfId="0"/>
    <cellStyle name="60% - Ênfase1 3 7 2" xfId="0"/>
    <cellStyle name="60% - Ênfase1 3 7 3" xfId="0"/>
    <cellStyle name="60% - Ênfase1 3 7 4" xfId="0"/>
    <cellStyle name="60% - Ênfase1 3 7 5" xfId="0"/>
    <cellStyle name="60% - Ênfase1 3 8" xfId="0"/>
    <cellStyle name="60% - Ênfase1 3 9" xfId="0"/>
    <cellStyle name="60% - Ênfase1 4" xfId="0"/>
    <cellStyle name="60% - Ênfase1 4 10" xfId="0"/>
    <cellStyle name="60% - Ênfase1 4 11" xfId="0"/>
    <cellStyle name="60% - Ênfase1 4 12" xfId="0"/>
    <cellStyle name="60% - Ênfase1 4 13" xfId="0"/>
    <cellStyle name="60% - Ênfase1 4 14" xfId="0"/>
    <cellStyle name="60% - Ênfase1 4 15" xfId="0"/>
    <cellStyle name="60% - Ênfase1 4 2" xfId="0"/>
    <cellStyle name="60% - Ênfase1 4 2 2" xfId="0"/>
    <cellStyle name="60% - Ênfase1 4 2 2 2" xfId="0"/>
    <cellStyle name="60% - Ênfase1 4 2 2 3" xfId="0"/>
    <cellStyle name="60% - Ênfase1 4 2 2 4" xfId="0"/>
    <cellStyle name="60% - Ênfase1 4 2 2 5" xfId="0"/>
    <cellStyle name="60% - Ênfase1 4 2 3" xfId="0"/>
    <cellStyle name="60% - Ênfase1 4 2 4" xfId="0"/>
    <cellStyle name="60% - Ênfase1 4 2 5" xfId="0"/>
    <cellStyle name="60% - Ênfase1 4 3" xfId="0"/>
    <cellStyle name="60% - Ênfase1 4 4" xfId="0"/>
    <cellStyle name="60% - Ênfase1 4 5" xfId="0"/>
    <cellStyle name="60% - Ênfase1 4 6" xfId="0"/>
    <cellStyle name="60% - Ênfase1 4 7" xfId="0"/>
    <cellStyle name="60% - Ênfase1 4 8" xfId="0"/>
    <cellStyle name="60% - Ênfase1 4 9" xfId="0"/>
    <cellStyle name="60% - Ênfase1 5" xfId="0"/>
    <cellStyle name="60% - Ênfase1 5 10" xfId="0"/>
    <cellStyle name="60% - Ênfase1 5 11" xfId="0"/>
    <cellStyle name="60% - Ênfase1 5 12" xfId="0"/>
    <cellStyle name="60% - Ênfase1 5 13" xfId="0"/>
    <cellStyle name="60% - Ênfase1 5 14" xfId="0"/>
    <cellStyle name="60% - Ênfase1 5 15" xfId="0"/>
    <cellStyle name="60% - Ênfase1 5 2" xfId="0"/>
    <cellStyle name="60% - Ênfase1 5 2 2" xfId="0"/>
    <cellStyle name="60% - Ênfase1 5 2 3" xfId="0"/>
    <cellStyle name="60% - Ênfase1 5 2 4" xfId="0"/>
    <cellStyle name="60% - Ênfase1 5 2 5" xfId="0"/>
    <cellStyle name="60% - Ênfase1 5 3" xfId="0"/>
    <cellStyle name="60% - Ênfase1 5 4" xfId="0"/>
    <cellStyle name="60% - Ênfase1 5 5" xfId="0"/>
    <cellStyle name="60% - Ênfase1 5 6" xfId="0"/>
    <cellStyle name="60% - Ênfase1 5 7" xfId="0"/>
    <cellStyle name="60% - Ênfase1 5 8" xfId="0"/>
    <cellStyle name="60% - Ênfase1 5 9" xfId="0"/>
    <cellStyle name="60% - Ênfase1 6" xfId="0"/>
    <cellStyle name="60% - Ênfase1 6 10" xfId="0"/>
    <cellStyle name="60% - Ênfase1 6 11" xfId="0"/>
    <cellStyle name="60% - Ênfase1 6 12" xfId="0"/>
    <cellStyle name="60% - Ênfase1 6 13" xfId="0"/>
    <cellStyle name="60% - Ênfase1 6 14" xfId="0"/>
    <cellStyle name="60% - Ênfase1 6 2" xfId="0"/>
    <cellStyle name="60% - Ênfase1 6 3" xfId="0"/>
    <cellStyle name="60% - Ênfase1 6 4" xfId="0"/>
    <cellStyle name="60% - Ênfase1 6 5" xfId="0"/>
    <cellStyle name="60% - Ênfase1 6 6" xfId="0"/>
    <cellStyle name="60% - Ênfase1 6 7" xfId="0"/>
    <cellStyle name="60% - Ênfase1 6 8" xfId="0"/>
    <cellStyle name="60% - Ênfase1 6 9" xfId="0"/>
    <cellStyle name="60% - Ênfase1 7" xfId="0"/>
    <cellStyle name="60% - Ênfase1 7 10" xfId="0"/>
    <cellStyle name="60% - Ênfase1 7 11" xfId="0"/>
    <cellStyle name="60% - Ênfase1 7 12" xfId="0"/>
    <cellStyle name="60% - Ênfase1 7 13" xfId="0"/>
    <cellStyle name="60% - Ênfase1 7 14" xfId="0"/>
    <cellStyle name="60% - Ênfase1 7 2" xfId="0"/>
    <cellStyle name="60% - Ênfase1 7 3" xfId="0"/>
    <cellStyle name="60% - Ênfase1 7 4" xfId="0"/>
    <cellStyle name="60% - Ênfase1 7 5" xfId="0"/>
    <cellStyle name="60% - Ênfase1 7 6" xfId="0"/>
    <cellStyle name="60% - Ênfase1 7 7" xfId="0"/>
    <cellStyle name="60% - Ênfase1 7 8" xfId="0"/>
    <cellStyle name="60% - Ênfase1 7 9" xfId="0"/>
    <cellStyle name="60% - Ênfase1 8" xfId="0"/>
    <cellStyle name="60% - Ênfase1 8 10" xfId="0"/>
    <cellStyle name="60% - Ênfase1 8 11" xfId="0"/>
    <cellStyle name="60% - Ênfase1 8 12" xfId="0"/>
    <cellStyle name="60% - Ênfase1 8 13" xfId="0"/>
    <cellStyle name="60% - Ênfase1 8 14" xfId="0"/>
    <cellStyle name="60% - Ênfase1 8 2" xfId="0"/>
    <cellStyle name="60% - Ênfase1 8 3" xfId="0"/>
    <cellStyle name="60% - Ênfase1 8 4" xfId="0"/>
    <cellStyle name="60% - Ênfase1 8 5" xfId="0"/>
    <cellStyle name="60% - Ênfase1 8 6" xfId="0"/>
    <cellStyle name="60% - Ênfase1 8 7" xfId="0"/>
    <cellStyle name="60% - Ênfase1 8 8" xfId="0"/>
    <cellStyle name="60% - Ênfase1 8 9" xfId="0"/>
    <cellStyle name="60% - Ênfase1 9" xfId="0"/>
    <cellStyle name="60% - Ênfase2 10" xfId="0"/>
    <cellStyle name="60% - Ênfase2 11" xfId="0"/>
    <cellStyle name="60% - Ênfase2 12" xfId="0"/>
    <cellStyle name="60% - Ênfase2 2" xfId="0"/>
    <cellStyle name="60% - Ênfase2 2 10" xfId="0"/>
    <cellStyle name="60% - Ênfase2 2 11" xfId="0"/>
    <cellStyle name="60% - Ênfase2 2 2" xfId="0"/>
    <cellStyle name="60% - Ênfase2 2 2 10" xfId="0"/>
    <cellStyle name="60% - Ênfase2 2 2 2" xfId="0"/>
    <cellStyle name="60% - Ênfase2 2 2 2 2" xfId="0"/>
    <cellStyle name="60% - Ênfase2 2 2 2 3" xfId="0"/>
    <cellStyle name="60% - Ênfase2 2 2 2 4" xfId="0"/>
    <cellStyle name="60% - Ênfase2 2 2 2 5" xfId="0"/>
    <cellStyle name="60% - Ênfase2 2 2 3" xfId="0"/>
    <cellStyle name="60% - Ênfase2 2 2 3 2" xfId="0"/>
    <cellStyle name="60% - Ênfase2 2 2 3 3" xfId="0"/>
    <cellStyle name="60% - Ênfase2 2 2 3 4" xfId="0"/>
    <cellStyle name="60% - Ênfase2 2 2 3 5" xfId="0"/>
    <cellStyle name="60% - Ênfase2 2 2 4" xfId="0"/>
    <cellStyle name="60% - Ênfase2 2 2 4 2" xfId="0"/>
    <cellStyle name="60% - Ênfase2 2 2 4 3" xfId="0"/>
    <cellStyle name="60% - Ênfase2 2 2 4 4" xfId="0"/>
    <cellStyle name="60% - Ênfase2 2 2 4 5" xfId="0"/>
    <cellStyle name="60% - Ênfase2 2 2 5" xfId="0"/>
    <cellStyle name="60% - Ênfase2 2 2 5 2" xfId="0"/>
    <cellStyle name="60% - Ênfase2 2 2 5 3" xfId="0"/>
    <cellStyle name="60% - Ênfase2 2 2 5 4" xfId="0"/>
    <cellStyle name="60% - Ênfase2 2 2 5 5" xfId="0"/>
    <cellStyle name="60% - Ênfase2 2 2 6" xfId="0"/>
    <cellStyle name="60% - Ênfase2 2 2 6 2" xfId="0"/>
    <cellStyle name="60% - Ênfase2 2 2 6 3" xfId="0"/>
    <cellStyle name="60% - Ênfase2 2 2 6 4" xfId="0"/>
    <cellStyle name="60% - Ênfase2 2 2 6 5" xfId="0"/>
    <cellStyle name="60% - Ênfase2 2 2 7" xfId="0"/>
    <cellStyle name="60% - Ênfase2 2 2 8" xfId="0"/>
    <cellStyle name="60% - Ênfase2 2 2 9" xfId="0"/>
    <cellStyle name="60% - Ênfase2 2 3" xfId="0"/>
    <cellStyle name="60% - Ênfase2 2 3 2" xfId="0"/>
    <cellStyle name="60% - Ênfase2 2 3 3" xfId="0"/>
    <cellStyle name="60% - Ênfase2 2 3 4" xfId="0"/>
    <cellStyle name="60% - Ênfase2 2 3 5" xfId="0"/>
    <cellStyle name="60% - Ênfase2 2 4" xfId="0"/>
    <cellStyle name="60% - Ênfase2 2 4 2" xfId="0"/>
    <cellStyle name="60% - Ênfase2 2 4 3" xfId="0"/>
    <cellStyle name="60% - Ênfase2 2 4 4" xfId="0"/>
    <cellStyle name="60% - Ênfase2 2 4 5" xfId="0"/>
    <cellStyle name="60% - Ênfase2 2 5" xfId="0"/>
    <cellStyle name="60% - Ênfase2 2 5 2" xfId="0"/>
    <cellStyle name="60% - Ênfase2 2 5 3" xfId="0"/>
    <cellStyle name="60% - Ênfase2 2 5 4" xfId="0"/>
    <cellStyle name="60% - Ênfase2 2 5 5" xfId="0"/>
    <cellStyle name="60% - Ênfase2 2 6" xfId="0"/>
    <cellStyle name="60% - Ênfase2 2 6 2" xfId="0"/>
    <cellStyle name="60% - Ênfase2 2 6 3" xfId="0"/>
    <cellStyle name="60% - Ênfase2 2 6 4" xfId="0"/>
    <cellStyle name="60% - Ênfase2 2 6 5" xfId="0"/>
    <cellStyle name="60% - Ênfase2 2 7" xfId="0"/>
    <cellStyle name="60% - Ênfase2 2 7 2" xfId="0"/>
    <cellStyle name="60% - Ênfase2 2 7 3" xfId="0"/>
    <cellStyle name="60% - Ênfase2 2 7 4" xfId="0"/>
    <cellStyle name="60% - Ênfase2 2 7 5" xfId="0"/>
    <cellStyle name="60% - Ênfase2 2 8" xfId="0"/>
    <cellStyle name="60% - Ênfase2 2 9" xfId="0"/>
    <cellStyle name="60% - Ênfase2 3" xfId="0"/>
    <cellStyle name="60% - Ênfase2 3 10" xfId="0"/>
    <cellStyle name="60% - Ênfase2 3 11" xfId="0"/>
    <cellStyle name="60% - Ênfase2 3 2" xfId="0"/>
    <cellStyle name="60% - Ênfase2 3 2 10" xfId="0"/>
    <cellStyle name="60% - Ênfase2 3 2 2" xfId="0"/>
    <cellStyle name="60% - Ênfase2 3 2 2 2" xfId="0"/>
    <cellStyle name="60% - Ênfase2 3 2 2 3" xfId="0"/>
    <cellStyle name="60% - Ênfase2 3 2 2 4" xfId="0"/>
    <cellStyle name="60% - Ênfase2 3 2 2 5" xfId="0"/>
    <cellStyle name="60% - Ênfase2 3 2 3" xfId="0"/>
    <cellStyle name="60% - Ênfase2 3 2 3 2" xfId="0"/>
    <cellStyle name="60% - Ênfase2 3 2 3 3" xfId="0"/>
    <cellStyle name="60% - Ênfase2 3 2 3 4" xfId="0"/>
    <cellStyle name="60% - Ênfase2 3 2 3 5" xfId="0"/>
    <cellStyle name="60% - Ênfase2 3 2 4" xfId="0"/>
    <cellStyle name="60% - Ênfase2 3 2 4 2" xfId="0"/>
    <cellStyle name="60% - Ênfase2 3 2 4 3" xfId="0"/>
    <cellStyle name="60% - Ênfase2 3 2 4 4" xfId="0"/>
    <cellStyle name="60% - Ênfase2 3 2 4 5" xfId="0"/>
    <cellStyle name="60% - Ênfase2 3 2 5" xfId="0"/>
    <cellStyle name="60% - Ênfase2 3 2 5 2" xfId="0"/>
    <cellStyle name="60% - Ênfase2 3 2 5 3" xfId="0"/>
    <cellStyle name="60% - Ênfase2 3 2 5 4" xfId="0"/>
    <cellStyle name="60% - Ênfase2 3 2 5 5" xfId="0"/>
    <cellStyle name="60% - Ênfase2 3 2 6" xfId="0"/>
    <cellStyle name="60% - Ênfase2 3 2 6 2" xfId="0"/>
    <cellStyle name="60% - Ênfase2 3 2 6 3" xfId="0"/>
    <cellStyle name="60% - Ênfase2 3 2 6 4" xfId="0"/>
    <cellStyle name="60% - Ênfase2 3 2 6 5" xfId="0"/>
    <cellStyle name="60% - Ênfase2 3 2 7" xfId="0"/>
    <cellStyle name="60% - Ênfase2 3 2 8" xfId="0"/>
    <cellStyle name="60% - Ênfase2 3 2 9" xfId="0"/>
    <cellStyle name="60% - Ênfase2 3 3" xfId="0"/>
    <cellStyle name="60% - Ênfase2 3 3 2" xfId="0"/>
    <cellStyle name="60% - Ênfase2 3 3 3" xfId="0"/>
    <cellStyle name="60% - Ênfase2 3 3 4" xfId="0"/>
    <cellStyle name="60% - Ênfase2 3 3 5" xfId="0"/>
    <cellStyle name="60% - Ênfase2 3 4" xfId="0"/>
    <cellStyle name="60% - Ênfase2 3 4 2" xfId="0"/>
    <cellStyle name="60% - Ênfase2 3 4 3" xfId="0"/>
    <cellStyle name="60% - Ênfase2 3 4 4" xfId="0"/>
    <cellStyle name="60% - Ênfase2 3 4 5" xfId="0"/>
    <cellStyle name="60% - Ênfase2 3 5" xfId="0"/>
    <cellStyle name="60% - Ênfase2 3 5 2" xfId="0"/>
    <cellStyle name="60% - Ênfase2 3 5 3" xfId="0"/>
    <cellStyle name="60% - Ênfase2 3 5 4" xfId="0"/>
    <cellStyle name="60% - Ênfase2 3 5 5" xfId="0"/>
    <cellStyle name="60% - Ênfase2 3 6" xfId="0"/>
    <cellStyle name="60% - Ênfase2 3 6 2" xfId="0"/>
    <cellStyle name="60% - Ênfase2 3 6 3" xfId="0"/>
    <cellStyle name="60% - Ênfase2 3 6 4" xfId="0"/>
    <cellStyle name="60% - Ênfase2 3 6 5" xfId="0"/>
    <cellStyle name="60% - Ênfase2 3 7" xfId="0"/>
    <cellStyle name="60% - Ênfase2 3 7 2" xfId="0"/>
    <cellStyle name="60% - Ênfase2 3 7 3" xfId="0"/>
    <cellStyle name="60% - Ênfase2 3 7 4" xfId="0"/>
    <cellStyle name="60% - Ênfase2 3 7 5" xfId="0"/>
    <cellStyle name="60% - Ênfase2 3 8" xfId="0"/>
    <cellStyle name="60% - Ênfase2 3 9" xfId="0"/>
    <cellStyle name="60% - Ênfase2 4" xfId="0"/>
    <cellStyle name="60% - Ênfase2 4 10" xfId="0"/>
    <cellStyle name="60% - Ênfase2 4 11" xfId="0"/>
    <cellStyle name="60% - Ênfase2 4 12" xfId="0"/>
    <cellStyle name="60% - Ênfase2 4 13" xfId="0"/>
    <cellStyle name="60% - Ênfase2 4 14" xfId="0"/>
    <cellStyle name="60% - Ênfase2 4 15" xfId="0"/>
    <cellStyle name="60% - Ênfase2 4 2" xfId="0"/>
    <cellStyle name="60% - Ênfase2 4 2 2" xfId="0"/>
    <cellStyle name="60% - Ênfase2 4 2 3" xfId="0"/>
    <cellStyle name="60% - Ênfase2 4 2 4" xfId="0"/>
    <cellStyle name="60% - Ênfase2 4 2 5" xfId="0"/>
    <cellStyle name="60% - Ênfase2 4 3" xfId="0"/>
    <cellStyle name="60% - Ênfase2 4 4" xfId="0"/>
    <cellStyle name="60% - Ênfase2 4 5" xfId="0"/>
    <cellStyle name="60% - Ênfase2 4 6" xfId="0"/>
    <cellStyle name="60% - Ênfase2 4 7" xfId="0"/>
    <cellStyle name="60% - Ênfase2 4 8" xfId="0"/>
    <cellStyle name="60% - Ênfase2 4 9" xfId="0"/>
    <cellStyle name="60% - Ênfase2 5" xfId="0"/>
    <cellStyle name="60% - Ênfase2 5 10" xfId="0"/>
    <cellStyle name="60% - Ênfase2 5 11" xfId="0"/>
    <cellStyle name="60% - Ênfase2 5 12" xfId="0"/>
    <cellStyle name="60% - Ênfase2 5 13" xfId="0"/>
    <cellStyle name="60% - Ênfase2 5 14" xfId="0"/>
    <cellStyle name="60% - Ênfase2 5 15" xfId="0"/>
    <cellStyle name="60% - Ênfase2 5 2" xfId="0"/>
    <cellStyle name="60% - Ênfase2 5 2 2" xfId="0"/>
    <cellStyle name="60% - Ênfase2 5 2 3" xfId="0"/>
    <cellStyle name="60% - Ênfase2 5 2 4" xfId="0"/>
    <cellStyle name="60% - Ênfase2 5 2 5" xfId="0"/>
    <cellStyle name="60% - Ênfase2 5 3" xfId="0"/>
    <cellStyle name="60% - Ênfase2 5 4" xfId="0"/>
    <cellStyle name="60% - Ênfase2 5 5" xfId="0"/>
    <cellStyle name="60% - Ênfase2 5 6" xfId="0"/>
    <cellStyle name="60% - Ênfase2 5 7" xfId="0"/>
    <cellStyle name="60% - Ênfase2 5 8" xfId="0"/>
    <cellStyle name="60% - Ênfase2 5 9" xfId="0"/>
    <cellStyle name="60% - Ênfase2 6" xfId="0"/>
    <cellStyle name="60% - Ênfase2 6 10" xfId="0"/>
    <cellStyle name="60% - Ênfase2 6 11" xfId="0"/>
    <cellStyle name="60% - Ênfase2 6 12" xfId="0"/>
    <cellStyle name="60% - Ênfase2 6 13" xfId="0"/>
    <cellStyle name="60% - Ênfase2 6 14" xfId="0"/>
    <cellStyle name="60% - Ênfase2 6 2" xfId="0"/>
    <cellStyle name="60% - Ênfase2 6 3" xfId="0"/>
    <cellStyle name="60% - Ênfase2 6 4" xfId="0"/>
    <cellStyle name="60% - Ênfase2 6 5" xfId="0"/>
    <cellStyle name="60% - Ênfase2 6 6" xfId="0"/>
    <cellStyle name="60% - Ênfase2 6 7" xfId="0"/>
    <cellStyle name="60% - Ênfase2 6 8" xfId="0"/>
    <cellStyle name="60% - Ênfase2 6 9" xfId="0"/>
    <cellStyle name="60% - Ênfase2 7" xfId="0"/>
    <cellStyle name="60% - Ênfase2 7 10" xfId="0"/>
    <cellStyle name="60% - Ênfase2 7 11" xfId="0"/>
    <cellStyle name="60% - Ênfase2 7 12" xfId="0"/>
    <cellStyle name="60% - Ênfase2 7 13" xfId="0"/>
    <cellStyle name="60% - Ênfase2 7 14" xfId="0"/>
    <cellStyle name="60% - Ênfase2 7 2" xfId="0"/>
    <cellStyle name="60% - Ênfase2 7 3" xfId="0"/>
    <cellStyle name="60% - Ênfase2 7 4" xfId="0"/>
    <cellStyle name="60% - Ênfase2 7 5" xfId="0"/>
    <cellStyle name="60% - Ênfase2 7 6" xfId="0"/>
    <cellStyle name="60% - Ênfase2 7 7" xfId="0"/>
    <cellStyle name="60% - Ênfase2 7 8" xfId="0"/>
    <cellStyle name="60% - Ênfase2 7 9" xfId="0"/>
    <cellStyle name="60% - Ênfase2 8" xfId="0"/>
    <cellStyle name="60% - Ênfase2 8 10" xfId="0"/>
    <cellStyle name="60% - Ênfase2 8 11" xfId="0"/>
    <cellStyle name="60% - Ênfase2 8 12" xfId="0"/>
    <cellStyle name="60% - Ênfase2 8 13" xfId="0"/>
    <cellStyle name="60% - Ênfase2 8 14" xfId="0"/>
    <cellStyle name="60% - Ênfase2 8 2" xfId="0"/>
    <cellStyle name="60% - Ênfase2 8 3" xfId="0"/>
    <cellStyle name="60% - Ênfase2 8 4" xfId="0"/>
    <cellStyle name="60% - Ênfase2 8 5" xfId="0"/>
    <cellStyle name="60% - Ênfase2 8 6" xfId="0"/>
    <cellStyle name="60% - Ênfase2 8 7" xfId="0"/>
    <cellStyle name="60% - Ênfase2 8 8" xfId="0"/>
    <cellStyle name="60% - Ênfase2 8 9" xfId="0"/>
    <cellStyle name="60% - Ênfase2 9" xfId="0"/>
    <cellStyle name="60% - Ênfase3 10" xfId="0"/>
    <cellStyle name="60% - Ênfase3 11" xfId="0"/>
    <cellStyle name="60% - Ênfase3 12" xfId="0"/>
    <cellStyle name="60% - Ênfase3 2" xfId="0"/>
    <cellStyle name="60% - Ênfase3 2 10" xfId="0"/>
    <cellStyle name="60% - Ênfase3 2 11" xfId="0"/>
    <cellStyle name="60% - Ênfase3 2 2" xfId="0"/>
    <cellStyle name="60% - Ênfase3 2 2 10" xfId="0"/>
    <cellStyle name="60% - Ênfase3 2 2 2" xfId="0"/>
    <cellStyle name="60% - Ênfase3 2 2 2 2" xfId="0"/>
    <cellStyle name="60% - Ênfase3 2 2 2 3" xfId="0"/>
    <cellStyle name="60% - Ênfase3 2 2 2 4" xfId="0"/>
    <cellStyle name="60% - Ênfase3 2 2 2 5" xfId="0"/>
    <cellStyle name="60% - Ênfase3 2 2 3" xfId="0"/>
    <cellStyle name="60% - Ênfase3 2 2 3 2" xfId="0"/>
    <cellStyle name="60% - Ênfase3 2 2 3 3" xfId="0"/>
    <cellStyle name="60% - Ênfase3 2 2 3 4" xfId="0"/>
    <cellStyle name="60% - Ênfase3 2 2 3 5" xfId="0"/>
    <cellStyle name="60% - Ênfase3 2 2 4" xfId="0"/>
    <cellStyle name="60% - Ênfase3 2 2 4 2" xfId="0"/>
    <cellStyle name="60% - Ênfase3 2 2 4 3" xfId="0"/>
    <cellStyle name="60% - Ênfase3 2 2 4 4" xfId="0"/>
    <cellStyle name="60% - Ênfase3 2 2 4 5" xfId="0"/>
    <cellStyle name="60% - Ênfase3 2 2 5" xfId="0"/>
    <cellStyle name="60% - Ênfase3 2 2 5 2" xfId="0"/>
    <cellStyle name="60% - Ênfase3 2 2 5 3" xfId="0"/>
    <cellStyle name="60% - Ênfase3 2 2 5 4" xfId="0"/>
    <cellStyle name="60% - Ênfase3 2 2 5 5" xfId="0"/>
    <cellStyle name="60% - Ênfase3 2 2 6" xfId="0"/>
    <cellStyle name="60% - Ênfase3 2 2 6 2" xfId="0"/>
    <cellStyle name="60% - Ênfase3 2 2 6 3" xfId="0"/>
    <cellStyle name="60% - Ênfase3 2 2 6 4" xfId="0"/>
    <cellStyle name="60% - Ênfase3 2 2 6 5" xfId="0"/>
    <cellStyle name="60% - Ênfase3 2 2 7" xfId="0"/>
    <cellStyle name="60% - Ênfase3 2 2 8" xfId="0"/>
    <cellStyle name="60% - Ênfase3 2 2 9" xfId="0"/>
    <cellStyle name="60% - Ênfase3 2 3" xfId="0"/>
    <cellStyle name="60% - Ênfase3 2 3 2" xfId="0"/>
    <cellStyle name="60% - Ênfase3 2 3 3" xfId="0"/>
    <cellStyle name="60% - Ênfase3 2 3 4" xfId="0"/>
    <cellStyle name="60% - Ênfase3 2 3 5" xfId="0"/>
    <cellStyle name="60% - Ênfase3 2 4" xfId="0"/>
    <cellStyle name="60% - Ênfase3 2 4 2" xfId="0"/>
    <cellStyle name="60% - Ênfase3 2 4 3" xfId="0"/>
    <cellStyle name="60% - Ênfase3 2 4 4" xfId="0"/>
    <cellStyle name="60% - Ênfase3 2 4 5" xfId="0"/>
    <cellStyle name="60% - Ênfase3 2 5" xfId="0"/>
    <cellStyle name="60% - Ênfase3 2 5 2" xfId="0"/>
    <cellStyle name="60% - Ênfase3 2 5 3" xfId="0"/>
    <cellStyle name="60% - Ênfase3 2 5 4" xfId="0"/>
    <cellStyle name="60% - Ênfase3 2 5 5" xfId="0"/>
    <cellStyle name="60% - Ênfase3 2 6" xfId="0"/>
    <cellStyle name="60% - Ênfase3 2 6 2" xfId="0"/>
    <cellStyle name="60% - Ênfase3 2 6 3" xfId="0"/>
    <cellStyle name="60% - Ênfase3 2 6 4" xfId="0"/>
    <cellStyle name="60% - Ênfase3 2 6 5" xfId="0"/>
    <cellStyle name="60% - Ênfase3 2 7" xfId="0"/>
    <cellStyle name="60% - Ênfase3 2 7 2" xfId="0"/>
    <cellStyle name="60% - Ênfase3 2 7 3" xfId="0"/>
    <cellStyle name="60% - Ênfase3 2 7 4" xfId="0"/>
    <cellStyle name="60% - Ênfase3 2 7 5" xfId="0"/>
    <cellStyle name="60% - Ênfase3 2 8" xfId="0"/>
    <cellStyle name="60% - Ênfase3 2 9" xfId="0"/>
    <cellStyle name="60% - Ênfase3 3" xfId="0"/>
    <cellStyle name="60% - Ênfase3 3 10" xfId="0"/>
    <cellStyle name="60% - Ênfase3 3 11" xfId="0"/>
    <cellStyle name="60% - Ênfase3 3 2" xfId="0"/>
    <cellStyle name="60% - Ênfase3 3 2 10" xfId="0"/>
    <cellStyle name="60% - Ênfase3 3 2 2" xfId="0"/>
    <cellStyle name="60% - Ênfase3 3 2 2 2" xfId="0"/>
    <cellStyle name="60% - Ênfase3 3 2 2 3" xfId="0"/>
    <cellStyle name="60% - Ênfase3 3 2 2 4" xfId="0"/>
    <cellStyle name="60% - Ênfase3 3 2 2 5" xfId="0"/>
    <cellStyle name="60% - Ênfase3 3 2 3" xfId="0"/>
    <cellStyle name="60% - Ênfase3 3 2 3 2" xfId="0"/>
    <cellStyle name="60% - Ênfase3 3 2 3 3" xfId="0"/>
    <cellStyle name="60% - Ênfase3 3 2 3 4" xfId="0"/>
    <cellStyle name="60% - Ênfase3 3 2 3 5" xfId="0"/>
    <cellStyle name="60% - Ênfase3 3 2 4" xfId="0"/>
    <cellStyle name="60% - Ênfase3 3 2 4 2" xfId="0"/>
    <cellStyle name="60% - Ênfase3 3 2 4 3" xfId="0"/>
    <cellStyle name="60% - Ênfase3 3 2 4 4" xfId="0"/>
    <cellStyle name="60% - Ênfase3 3 2 4 5" xfId="0"/>
    <cellStyle name="60% - Ênfase3 3 2 5" xfId="0"/>
    <cellStyle name="60% - Ênfase3 3 2 5 2" xfId="0"/>
    <cellStyle name="60% - Ênfase3 3 2 5 3" xfId="0"/>
    <cellStyle name="60% - Ênfase3 3 2 5 4" xfId="0"/>
    <cellStyle name="60% - Ênfase3 3 2 5 5" xfId="0"/>
    <cellStyle name="60% - Ênfase3 3 2 6" xfId="0"/>
    <cellStyle name="60% - Ênfase3 3 2 6 2" xfId="0"/>
    <cellStyle name="60% - Ênfase3 3 2 6 3" xfId="0"/>
    <cellStyle name="60% - Ênfase3 3 2 6 4" xfId="0"/>
    <cellStyle name="60% - Ênfase3 3 2 6 5" xfId="0"/>
    <cellStyle name="60% - Ênfase3 3 2 7" xfId="0"/>
    <cellStyle name="60% - Ênfase3 3 2 8" xfId="0"/>
    <cellStyle name="60% - Ênfase3 3 2 9" xfId="0"/>
    <cellStyle name="60% - Ênfase3 3 3" xfId="0"/>
    <cellStyle name="60% - Ênfase3 3 3 2" xfId="0"/>
    <cellStyle name="60% - Ênfase3 3 3 3" xfId="0"/>
    <cellStyle name="60% - Ênfase3 3 3 4" xfId="0"/>
    <cellStyle name="60% - Ênfase3 3 3 5" xfId="0"/>
    <cellStyle name="60% - Ênfase3 3 4" xfId="0"/>
    <cellStyle name="60% - Ênfase3 3 4 2" xfId="0"/>
    <cellStyle name="60% - Ênfase3 3 4 3" xfId="0"/>
    <cellStyle name="60% - Ênfase3 3 4 4" xfId="0"/>
    <cellStyle name="60% - Ênfase3 3 4 5" xfId="0"/>
    <cellStyle name="60% - Ênfase3 3 5" xfId="0"/>
    <cellStyle name="60% - Ênfase3 3 5 2" xfId="0"/>
    <cellStyle name="60% - Ênfase3 3 5 3" xfId="0"/>
    <cellStyle name="60% - Ênfase3 3 5 4" xfId="0"/>
    <cellStyle name="60% - Ênfase3 3 5 5" xfId="0"/>
    <cellStyle name="60% - Ênfase3 3 6" xfId="0"/>
    <cellStyle name="60% - Ênfase3 3 6 2" xfId="0"/>
    <cellStyle name="60% - Ênfase3 3 6 3" xfId="0"/>
    <cellStyle name="60% - Ênfase3 3 6 4" xfId="0"/>
    <cellStyle name="60% - Ênfase3 3 6 5" xfId="0"/>
    <cellStyle name="60% - Ênfase3 3 7" xfId="0"/>
    <cellStyle name="60% - Ênfase3 3 7 2" xfId="0"/>
    <cellStyle name="60% - Ênfase3 3 7 3" xfId="0"/>
    <cellStyle name="60% - Ênfase3 3 7 4" xfId="0"/>
    <cellStyle name="60% - Ênfase3 3 7 5" xfId="0"/>
    <cellStyle name="60% - Ênfase3 3 8" xfId="0"/>
    <cellStyle name="60% - Ênfase3 3 9" xfId="0"/>
    <cellStyle name="60% - Ênfase3 4" xfId="0"/>
    <cellStyle name="60% - Ênfase3 4 10" xfId="0"/>
    <cellStyle name="60% - Ênfase3 4 11" xfId="0"/>
    <cellStyle name="60% - Ênfase3 4 12" xfId="0"/>
    <cellStyle name="60% - Ênfase3 4 13" xfId="0"/>
    <cellStyle name="60% - Ênfase3 4 14" xfId="0"/>
    <cellStyle name="60% - Ênfase3 4 15" xfId="0"/>
    <cellStyle name="60% - Ênfase3 4 16" xfId="0"/>
    <cellStyle name="60% - Ênfase3 4 17" xfId="0"/>
    <cellStyle name="60% - Ênfase3 4 18" xfId="0"/>
    <cellStyle name="60% - Ênfase3 4 19" xfId="0"/>
    <cellStyle name="60% - Ênfase3 4 2" xfId="0"/>
    <cellStyle name="60% - Ênfase3 4 2 2" xfId="0"/>
    <cellStyle name="60% - Ênfase3 4 2 2 2" xfId="0"/>
    <cellStyle name="60% - Ênfase3 4 2 2 3" xfId="0"/>
    <cellStyle name="60% - Ênfase3 4 2 2 4" xfId="0"/>
    <cellStyle name="60% - Ênfase3 4 2 2 5" xfId="0"/>
    <cellStyle name="60% - Ênfase3 4 2 3" xfId="0"/>
    <cellStyle name="60% - Ênfase3 4 2 4" xfId="0"/>
    <cellStyle name="60% - Ênfase3 4 2 5" xfId="0"/>
    <cellStyle name="60% - Ênfase3 4 2 6" xfId="0"/>
    <cellStyle name="60% - Ênfase3 4 2 7" xfId="0"/>
    <cellStyle name="60% - Ênfase3 4 2 8" xfId="0"/>
    <cellStyle name="60% - Ênfase3 4 2 9" xfId="0"/>
    <cellStyle name="60% - Ênfase3 4 20" xfId="0"/>
    <cellStyle name="60% - Ênfase3 4 21" xfId="0"/>
    <cellStyle name="60% - Ênfase3 4 22" xfId="0"/>
    <cellStyle name="60% - Ênfase3 4 23" xfId="0"/>
    <cellStyle name="60% - Ênfase3 4 24" xfId="0"/>
    <cellStyle name="60% - Ênfase3 4 25" xfId="0"/>
    <cellStyle name="60% - Ênfase3 4 26" xfId="0"/>
    <cellStyle name="60% - Ênfase3 4 27" xfId="0"/>
    <cellStyle name="60% - Ênfase3 4 3" xfId="0"/>
    <cellStyle name="60% - Ênfase3 4 4" xfId="0"/>
    <cellStyle name="60% - Ênfase3 4 5" xfId="0"/>
    <cellStyle name="60% - Ênfase3 4 6" xfId="0"/>
    <cellStyle name="60% - Ênfase3 4 7" xfId="0"/>
    <cellStyle name="60% - Ênfase3 4 8" xfId="0"/>
    <cellStyle name="60% - Ênfase3 4 9" xfId="0"/>
    <cellStyle name="60% - Ênfase3 5" xfId="0"/>
    <cellStyle name="60% - Ênfase3 5 10" xfId="0"/>
    <cellStyle name="60% - Ênfase3 5 11" xfId="0"/>
    <cellStyle name="60% - Ênfase3 5 12" xfId="0"/>
    <cellStyle name="60% - Ênfase3 5 13" xfId="0"/>
    <cellStyle name="60% - Ênfase3 5 14" xfId="0"/>
    <cellStyle name="60% - Ênfase3 5 15" xfId="0"/>
    <cellStyle name="60% - Ênfase3 5 2" xfId="0"/>
    <cellStyle name="60% - Ênfase3 5 2 2" xfId="0"/>
    <cellStyle name="60% - Ênfase3 5 2 3" xfId="0"/>
    <cellStyle name="60% - Ênfase3 5 2 4" xfId="0"/>
    <cellStyle name="60% - Ênfase3 5 2 5" xfId="0"/>
    <cellStyle name="60% - Ênfase3 5 2 6" xfId="0"/>
    <cellStyle name="60% - Ênfase3 5 2 7" xfId="0"/>
    <cellStyle name="60% - Ênfase3 5 2 8" xfId="0"/>
    <cellStyle name="60% - Ênfase3 5 3" xfId="0"/>
    <cellStyle name="60% - Ênfase3 5 4" xfId="0"/>
    <cellStyle name="60% - Ênfase3 5 5" xfId="0"/>
    <cellStyle name="60% - Ênfase3 5 6" xfId="0"/>
    <cellStyle name="60% - Ênfase3 5 7" xfId="0"/>
    <cellStyle name="60% - Ênfase3 5 8" xfId="0"/>
    <cellStyle name="60% - Ênfase3 5 9" xfId="0"/>
    <cellStyle name="60% - Ênfase3 6" xfId="0"/>
    <cellStyle name="60% - Ênfase3 6 10" xfId="0"/>
    <cellStyle name="60% - Ênfase3 6 11" xfId="0"/>
    <cellStyle name="60% - Ênfase3 6 12" xfId="0"/>
    <cellStyle name="60% - Ênfase3 6 13" xfId="0"/>
    <cellStyle name="60% - Ênfase3 6 14" xfId="0"/>
    <cellStyle name="60% - Ênfase3 6 2" xfId="0"/>
    <cellStyle name="60% - Ênfase3 6 3" xfId="0"/>
    <cellStyle name="60% - Ênfase3 6 4" xfId="0"/>
    <cellStyle name="60% - Ênfase3 6 5" xfId="0"/>
    <cellStyle name="60% - Ênfase3 6 6" xfId="0"/>
    <cellStyle name="60% - Ênfase3 6 7" xfId="0"/>
    <cellStyle name="60% - Ênfase3 6 8" xfId="0"/>
    <cellStyle name="60% - Ênfase3 6 9" xfId="0"/>
    <cellStyle name="60% - Ênfase3 7" xfId="0"/>
    <cellStyle name="60% - Ênfase3 7 10" xfId="0"/>
    <cellStyle name="60% - Ênfase3 7 11" xfId="0"/>
    <cellStyle name="60% - Ênfase3 7 12" xfId="0"/>
    <cellStyle name="60% - Ênfase3 7 13" xfId="0"/>
    <cellStyle name="60% - Ênfase3 7 14" xfId="0"/>
    <cellStyle name="60% - Ênfase3 7 2" xfId="0"/>
    <cellStyle name="60% - Ênfase3 7 3" xfId="0"/>
    <cellStyle name="60% - Ênfase3 7 4" xfId="0"/>
    <cellStyle name="60% - Ênfase3 7 5" xfId="0"/>
    <cellStyle name="60% - Ênfase3 7 6" xfId="0"/>
    <cellStyle name="60% - Ênfase3 7 7" xfId="0"/>
    <cellStyle name="60% - Ênfase3 7 8" xfId="0"/>
    <cellStyle name="60% - Ênfase3 7 9" xfId="0"/>
    <cellStyle name="60% - Ênfase3 8" xfId="0"/>
    <cellStyle name="60% - Ênfase3 8 10" xfId="0"/>
    <cellStyle name="60% - Ênfase3 8 11" xfId="0"/>
    <cellStyle name="60% - Ênfase3 8 12" xfId="0"/>
    <cellStyle name="60% - Ênfase3 8 13" xfId="0"/>
    <cellStyle name="60% - Ênfase3 8 14" xfId="0"/>
    <cellStyle name="60% - Ênfase3 8 2" xfId="0"/>
    <cellStyle name="60% - Ênfase3 8 3" xfId="0"/>
    <cellStyle name="60% - Ênfase3 8 4" xfId="0"/>
    <cellStyle name="60% - Ênfase3 8 5" xfId="0"/>
    <cellStyle name="60% - Ênfase3 8 6" xfId="0"/>
    <cellStyle name="60% - Ênfase3 8 7" xfId="0"/>
    <cellStyle name="60% - Ênfase3 8 8" xfId="0"/>
    <cellStyle name="60% - Ênfase3 8 9" xfId="0"/>
    <cellStyle name="60% - Ênfase3 9" xfId="0"/>
    <cellStyle name="60% - Ênfase4 10" xfId="0"/>
    <cellStyle name="60% - Ênfase4 11" xfId="0"/>
    <cellStyle name="60% - Ênfase4 12" xfId="0"/>
    <cellStyle name="60% - Ênfase4 2" xfId="0"/>
    <cellStyle name="60% - Ênfase4 2 10" xfId="0"/>
    <cellStyle name="60% - Ênfase4 2 11" xfId="0"/>
    <cellStyle name="60% - Ênfase4 2 2" xfId="0"/>
    <cellStyle name="60% - Ênfase4 2 2 10" xfId="0"/>
    <cellStyle name="60% - Ênfase4 2 2 2" xfId="0"/>
    <cellStyle name="60% - Ênfase4 2 2 2 2" xfId="0"/>
    <cellStyle name="60% - Ênfase4 2 2 2 3" xfId="0"/>
    <cellStyle name="60% - Ênfase4 2 2 2 4" xfId="0"/>
    <cellStyle name="60% - Ênfase4 2 2 2 5" xfId="0"/>
    <cellStyle name="60% - Ênfase4 2 2 3" xfId="0"/>
    <cellStyle name="60% - Ênfase4 2 2 3 2" xfId="0"/>
    <cellStyle name="60% - Ênfase4 2 2 3 3" xfId="0"/>
    <cellStyle name="60% - Ênfase4 2 2 3 4" xfId="0"/>
    <cellStyle name="60% - Ênfase4 2 2 3 5" xfId="0"/>
    <cellStyle name="60% - Ênfase4 2 2 4" xfId="0"/>
    <cellStyle name="60% - Ênfase4 2 2 4 2" xfId="0"/>
    <cellStyle name="60% - Ênfase4 2 2 4 3" xfId="0"/>
    <cellStyle name="60% - Ênfase4 2 2 4 4" xfId="0"/>
    <cellStyle name="60% - Ênfase4 2 2 4 5" xfId="0"/>
    <cellStyle name="60% - Ênfase4 2 2 5" xfId="0"/>
    <cellStyle name="60% - Ênfase4 2 2 5 2" xfId="0"/>
    <cellStyle name="60% - Ênfase4 2 2 5 3" xfId="0"/>
    <cellStyle name="60% - Ênfase4 2 2 5 4" xfId="0"/>
    <cellStyle name="60% - Ênfase4 2 2 5 5" xfId="0"/>
    <cellStyle name="60% - Ênfase4 2 2 6" xfId="0"/>
    <cellStyle name="60% - Ênfase4 2 2 6 2" xfId="0"/>
    <cellStyle name="60% - Ênfase4 2 2 6 3" xfId="0"/>
    <cellStyle name="60% - Ênfase4 2 2 6 4" xfId="0"/>
    <cellStyle name="60% - Ênfase4 2 2 6 5" xfId="0"/>
    <cellStyle name="60% - Ênfase4 2 2 7" xfId="0"/>
    <cellStyle name="60% - Ênfase4 2 2 8" xfId="0"/>
    <cellStyle name="60% - Ênfase4 2 2 9" xfId="0"/>
    <cellStyle name="60% - Ênfase4 2 3" xfId="0"/>
    <cellStyle name="60% - Ênfase4 2 3 2" xfId="0"/>
    <cellStyle name="60% - Ênfase4 2 3 3" xfId="0"/>
    <cellStyle name="60% - Ênfase4 2 3 4" xfId="0"/>
    <cellStyle name="60% - Ênfase4 2 3 5" xfId="0"/>
    <cellStyle name="60% - Ênfase4 2 4" xfId="0"/>
    <cellStyle name="60% - Ênfase4 2 4 2" xfId="0"/>
    <cellStyle name="60% - Ênfase4 2 4 3" xfId="0"/>
    <cellStyle name="60% - Ênfase4 2 4 4" xfId="0"/>
    <cellStyle name="60% - Ênfase4 2 4 5" xfId="0"/>
    <cellStyle name="60% - Ênfase4 2 5" xfId="0"/>
    <cellStyle name="60% - Ênfase4 2 5 2" xfId="0"/>
    <cellStyle name="60% - Ênfase4 2 5 3" xfId="0"/>
    <cellStyle name="60% - Ênfase4 2 5 4" xfId="0"/>
    <cellStyle name="60% - Ênfase4 2 5 5" xfId="0"/>
    <cellStyle name="60% - Ênfase4 2 6" xfId="0"/>
    <cellStyle name="60% - Ênfase4 2 6 2" xfId="0"/>
    <cellStyle name="60% - Ênfase4 2 6 3" xfId="0"/>
    <cellStyle name="60% - Ênfase4 2 6 4" xfId="0"/>
    <cellStyle name="60% - Ênfase4 2 6 5" xfId="0"/>
    <cellStyle name="60% - Ênfase4 2 7" xfId="0"/>
    <cellStyle name="60% - Ênfase4 2 7 2" xfId="0"/>
    <cellStyle name="60% - Ênfase4 2 7 3" xfId="0"/>
    <cellStyle name="60% - Ênfase4 2 7 4" xfId="0"/>
    <cellStyle name="60% - Ênfase4 2 7 5" xfId="0"/>
    <cellStyle name="60% - Ênfase4 2 8" xfId="0"/>
    <cellStyle name="60% - Ênfase4 2 9" xfId="0"/>
    <cellStyle name="60% - Ênfase4 3" xfId="0"/>
    <cellStyle name="60% - Ênfase4 3 10" xfId="0"/>
    <cellStyle name="60% - Ênfase4 3 11" xfId="0"/>
    <cellStyle name="60% - Ênfase4 3 2" xfId="0"/>
    <cellStyle name="60% - Ênfase4 3 2 10" xfId="0"/>
    <cellStyle name="60% - Ênfase4 3 2 2" xfId="0"/>
    <cellStyle name="60% - Ênfase4 3 2 2 2" xfId="0"/>
    <cellStyle name="60% - Ênfase4 3 2 2 3" xfId="0"/>
    <cellStyle name="60% - Ênfase4 3 2 2 4" xfId="0"/>
    <cellStyle name="60% - Ênfase4 3 2 2 5" xfId="0"/>
    <cellStyle name="60% - Ênfase4 3 2 3" xfId="0"/>
    <cellStyle name="60% - Ênfase4 3 2 3 2" xfId="0"/>
    <cellStyle name="60% - Ênfase4 3 2 3 3" xfId="0"/>
    <cellStyle name="60% - Ênfase4 3 2 3 4" xfId="0"/>
    <cellStyle name="60% - Ênfase4 3 2 3 5" xfId="0"/>
    <cellStyle name="60% - Ênfase4 3 2 4" xfId="0"/>
    <cellStyle name="60% - Ênfase4 3 2 4 2" xfId="0"/>
    <cellStyle name="60% - Ênfase4 3 2 4 3" xfId="0"/>
    <cellStyle name="60% - Ênfase4 3 2 4 4" xfId="0"/>
    <cellStyle name="60% - Ênfase4 3 2 4 5" xfId="0"/>
    <cellStyle name="60% - Ênfase4 3 2 5" xfId="0"/>
    <cellStyle name="60% - Ênfase4 3 2 5 2" xfId="0"/>
    <cellStyle name="60% - Ênfase4 3 2 5 3" xfId="0"/>
    <cellStyle name="60% - Ênfase4 3 2 5 4" xfId="0"/>
    <cellStyle name="60% - Ênfase4 3 2 5 5" xfId="0"/>
    <cellStyle name="60% - Ênfase4 3 2 6" xfId="0"/>
    <cellStyle name="60% - Ênfase4 3 2 6 2" xfId="0"/>
    <cellStyle name="60% - Ênfase4 3 2 6 3" xfId="0"/>
    <cellStyle name="60% - Ênfase4 3 2 6 4" xfId="0"/>
    <cellStyle name="60% - Ênfase4 3 2 6 5" xfId="0"/>
    <cellStyle name="60% - Ênfase4 3 2 7" xfId="0"/>
    <cellStyle name="60% - Ênfase4 3 2 8" xfId="0"/>
    <cellStyle name="60% - Ênfase4 3 2 9" xfId="0"/>
    <cellStyle name="60% - Ênfase4 3 3" xfId="0"/>
    <cellStyle name="60% - Ênfase4 3 3 2" xfId="0"/>
    <cellStyle name="60% - Ênfase4 3 3 3" xfId="0"/>
    <cellStyle name="60% - Ênfase4 3 3 4" xfId="0"/>
    <cellStyle name="60% - Ênfase4 3 3 5" xfId="0"/>
    <cellStyle name="60% - Ênfase4 3 4" xfId="0"/>
    <cellStyle name="60% - Ênfase4 3 4 2" xfId="0"/>
    <cellStyle name="60% - Ênfase4 3 4 3" xfId="0"/>
    <cellStyle name="60% - Ênfase4 3 4 4" xfId="0"/>
    <cellStyle name="60% - Ênfase4 3 4 5" xfId="0"/>
    <cellStyle name="60% - Ênfase4 3 5" xfId="0"/>
    <cellStyle name="60% - Ênfase4 3 5 2" xfId="0"/>
    <cellStyle name="60% - Ênfase4 3 5 3" xfId="0"/>
    <cellStyle name="60% - Ênfase4 3 5 4" xfId="0"/>
    <cellStyle name="60% - Ênfase4 3 5 5" xfId="0"/>
    <cellStyle name="60% - Ênfase4 3 6" xfId="0"/>
    <cellStyle name="60% - Ênfase4 3 6 2" xfId="0"/>
    <cellStyle name="60% - Ênfase4 3 6 3" xfId="0"/>
    <cellStyle name="60% - Ênfase4 3 6 4" xfId="0"/>
    <cellStyle name="60% - Ênfase4 3 6 5" xfId="0"/>
    <cellStyle name="60% - Ênfase4 3 7" xfId="0"/>
    <cellStyle name="60% - Ênfase4 3 7 2" xfId="0"/>
    <cellStyle name="60% - Ênfase4 3 7 3" xfId="0"/>
    <cellStyle name="60% - Ênfase4 3 7 4" xfId="0"/>
    <cellStyle name="60% - Ênfase4 3 7 5" xfId="0"/>
    <cellStyle name="60% - Ênfase4 3 8" xfId="0"/>
    <cellStyle name="60% - Ênfase4 3 9" xfId="0"/>
    <cellStyle name="60% - Ênfase4 4" xfId="0"/>
    <cellStyle name="60% - Ênfase4 4 10" xfId="0"/>
    <cellStyle name="60% - Ênfase4 4 11" xfId="0"/>
    <cellStyle name="60% - Ênfase4 4 12" xfId="0"/>
    <cellStyle name="60% - Ênfase4 4 13" xfId="0"/>
    <cellStyle name="60% - Ênfase4 4 14" xfId="0"/>
    <cellStyle name="60% - Ênfase4 4 15" xfId="0"/>
    <cellStyle name="60% - Ênfase4 4 16" xfId="0"/>
    <cellStyle name="60% - Ênfase4 4 17" xfId="0"/>
    <cellStyle name="60% - Ênfase4 4 18" xfId="0"/>
    <cellStyle name="60% - Ênfase4 4 19" xfId="0"/>
    <cellStyle name="60% - Ênfase4 4 2" xfId="0"/>
    <cellStyle name="60% - Ênfase4 4 2 2" xfId="0"/>
    <cellStyle name="60% - Ênfase4 4 2 2 2" xfId="0"/>
    <cellStyle name="60% - Ênfase4 4 2 2 3" xfId="0"/>
    <cellStyle name="60% - Ênfase4 4 2 2 4" xfId="0"/>
    <cellStyle name="60% - Ênfase4 4 2 2 5" xfId="0"/>
    <cellStyle name="60% - Ênfase4 4 2 3" xfId="0"/>
    <cellStyle name="60% - Ênfase4 4 2 4" xfId="0"/>
    <cellStyle name="60% - Ênfase4 4 2 5" xfId="0"/>
    <cellStyle name="60% - Ênfase4 4 2 6" xfId="0"/>
    <cellStyle name="60% - Ênfase4 4 2 7" xfId="0"/>
    <cellStyle name="60% - Ênfase4 4 2 8" xfId="0"/>
    <cellStyle name="60% - Ênfase4 4 2 9" xfId="0"/>
    <cellStyle name="60% - Ênfase4 4 20" xfId="0"/>
    <cellStyle name="60% - Ênfase4 4 21" xfId="0"/>
    <cellStyle name="60% - Ênfase4 4 22" xfId="0"/>
    <cellStyle name="60% - Ênfase4 4 23" xfId="0"/>
    <cellStyle name="60% - Ênfase4 4 24" xfId="0"/>
    <cellStyle name="60% - Ênfase4 4 25" xfId="0"/>
    <cellStyle name="60% - Ênfase4 4 26" xfId="0"/>
    <cellStyle name="60% - Ênfase4 4 27" xfId="0"/>
    <cellStyle name="60% - Ênfase4 4 3" xfId="0"/>
    <cellStyle name="60% - Ênfase4 4 4" xfId="0"/>
    <cellStyle name="60% - Ênfase4 4 5" xfId="0"/>
    <cellStyle name="60% - Ênfase4 4 6" xfId="0"/>
    <cellStyle name="60% - Ênfase4 4 7" xfId="0"/>
    <cellStyle name="60% - Ênfase4 4 8" xfId="0"/>
    <cellStyle name="60% - Ênfase4 4 9" xfId="0"/>
    <cellStyle name="60% - Ênfase4 5" xfId="0"/>
    <cellStyle name="60% - Ênfase4 5 10" xfId="0"/>
    <cellStyle name="60% - Ênfase4 5 11" xfId="0"/>
    <cellStyle name="60% - Ênfase4 5 12" xfId="0"/>
    <cellStyle name="60% - Ênfase4 5 13" xfId="0"/>
    <cellStyle name="60% - Ênfase4 5 14" xfId="0"/>
    <cellStyle name="60% - Ênfase4 5 15" xfId="0"/>
    <cellStyle name="60% - Ênfase4 5 2" xfId="0"/>
    <cellStyle name="60% - Ênfase4 5 2 2" xfId="0"/>
    <cellStyle name="60% - Ênfase4 5 2 3" xfId="0"/>
    <cellStyle name="60% - Ênfase4 5 2 4" xfId="0"/>
    <cellStyle name="60% - Ênfase4 5 2 5" xfId="0"/>
    <cellStyle name="60% - Ênfase4 5 2 6" xfId="0"/>
    <cellStyle name="60% - Ênfase4 5 2 7" xfId="0"/>
    <cellStyle name="60% - Ênfase4 5 2 8" xfId="0"/>
    <cellStyle name="60% - Ênfase4 5 3" xfId="0"/>
    <cellStyle name="60% - Ênfase4 5 4" xfId="0"/>
    <cellStyle name="60% - Ênfase4 5 5" xfId="0"/>
    <cellStyle name="60% - Ênfase4 5 6" xfId="0"/>
    <cellStyle name="60% - Ênfase4 5 7" xfId="0"/>
    <cellStyle name="60% - Ênfase4 5 8" xfId="0"/>
    <cellStyle name="60% - Ênfase4 5 9" xfId="0"/>
    <cellStyle name="60% - Ênfase4 6" xfId="0"/>
    <cellStyle name="60% - Ênfase4 6 10" xfId="0"/>
    <cellStyle name="60% - Ênfase4 6 11" xfId="0"/>
    <cellStyle name="60% - Ênfase4 6 12" xfId="0"/>
    <cellStyle name="60% - Ênfase4 6 13" xfId="0"/>
    <cellStyle name="60% - Ênfase4 6 14" xfId="0"/>
    <cellStyle name="60% - Ênfase4 6 2" xfId="0"/>
    <cellStyle name="60% - Ênfase4 6 3" xfId="0"/>
    <cellStyle name="60% - Ênfase4 6 4" xfId="0"/>
    <cellStyle name="60% - Ênfase4 6 5" xfId="0"/>
    <cellStyle name="60% - Ênfase4 6 6" xfId="0"/>
    <cellStyle name="60% - Ênfase4 6 7" xfId="0"/>
    <cellStyle name="60% - Ênfase4 6 8" xfId="0"/>
    <cellStyle name="60% - Ênfase4 6 9" xfId="0"/>
    <cellStyle name="60% - Ênfase4 7" xfId="0"/>
    <cellStyle name="60% - Ênfase4 7 10" xfId="0"/>
    <cellStyle name="60% - Ênfase4 7 11" xfId="0"/>
    <cellStyle name="60% - Ênfase4 7 12" xfId="0"/>
    <cellStyle name="60% - Ênfase4 7 13" xfId="0"/>
    <cellStyle name="60% - Ênfase4 7 14" xfId="0"/>
    <cellStyle name="60% - Ênfase4 7 2" xfId="0"/>
    <cellStyle name="60% - Ênfase4 7 3" xfId="0"/>
    <cellStyle name="60% - Ênfase4 7 4" xfId="0"/>
    <cellStyle name="60% - Ênfase4 7 5" xfId="0"/>
    <cellStyle name="60% - Ênfase4 7 6" xfId="0"/>
    <cellStyle name="60% - Ênfase4 7 7" xfId="0"/>
    <cellStyle name="60% - Ênfase4 7 8" xfId="0"/>
    <cellStyle name="60% - Ênfase4 7 9" xfId="0"/>
    <cellStyle name="60% - Ênfase4 8" xfId="0"/>
    <cellStyle name="60% - Ênfase4 8 10" xfId="0"/>
    <cellStyle name="60% - Ênfase4 8 11" xfId="0"/>
    <cellStyle name="60% - Ênfase4 8 12" xfId="0"/>
    <cellStyle name="60% - Ênfase4 8 13" xfId="0"/>
    <cellStyle name="60% - Ênfase4 8 14" xfId="0"/>
    <cellStyle name="60% - Ênfase4 8 2" xfId="0"/>
    <cellStyle name="60% - Ênfase4 8 3" xfId="0"/>
    <cellStyle name="60% - Ênfase4 8 4" xfId="0"/>
    <cellStyle name="60% - Ênfase4 8 5" xfId="0"/>
    <cellStyle name="60% - Ênfase4 8 6" xfId="0"/>
    <cellStyle name="60% - Ênfase4 8 7" xfId="0"/>
    <cellStyle name="60% - Ênfase4 8 8" xfId="0"/>
    <cellStyle name="60% - Ênfase4 8 9" xfId="0"/>
    <cellStyle name="60% - Ênfase4 9" xfId="0"/>
    <cellStyle name="60% - Ênfase5 10" xfId="0"/>
    <cellStyle name="60% - Ênfase5 11" xfId="0"/>
    <cellStyle name="60% - Ênfase5 12" xfId="0"/>
    <cellStyle name="60% - Ênfase5 2" xfId="0"/>
    <cellStyle name="60% - Ênfase5 2 10" xfId="0"/>
    <cellStyle name="60% - Ênfase5 2 11" xfId="0"/>
    <cellStyle name="60% - Ênfase5 2 2" xfId="0"/>
    <cellStyle name="60% - Ênfase5 2 2 10" xfId="0"/>
    <cellStyle name="60% - Ênfase5 2 2 2" xfId="0"/>
    <cellStyle name="60% - Ênfase5 2 2 2 2" xfId="0"/>
    <cellStyle name="60% - Ênfase5 2 2 2 3" xfId="0"/>
    <cellStyle name="60% - Ênfase5 2 2 2 4" xfId="0"/>
    <cellStyle name="60% - Ênfase5 2 2 2 5" xfId="0"/>
    <cellStyle name="60% - Ênfase5 2 2 3" xfId="0"/>
    <cellStyle name="60% - Ênfase5 2 2 3 2" xfId="0"/>
    <cellStyle name="60% - Ênfase5 2 2 3 3" xfId="0"/>
    <cellStyle name="60% - Ênfase5 2 2 3 4" xfId="0"/>
    <cellStyle name="60% - Ênfase5 2 2 3 5" xfId="0"/>
    <cellStyle name="60% - Ênfase5 2 2 4" xfId="0"/>
    <cellStyle name="60% - Ênfase5 2 2 4 2" xfId="0"/>
    <cellStyle name="60% - Ênfase5 2 2 4 3" xfId="0"/>
    <cellStyle name="60% - Ênfase5 2 2 4 4" xfId="0"/>
    <cellStyle name="60% - Ênfase5 2 2 4 5" xfId="0"/>
    <cellStyle name="60% - Ênfase5 2 2 5" xfId="0"/>
    <cellStyle name="60% - Ênfase5 2 2 5 2" xfId="0"/>
    <cellStyle name="60% - Ênfase5 2 2 5 3" xfId="0"/>
    <cellStyle name="60% - Ênfase5 2 2 5 4" xfId="0"/>
    <cellStyle name="60% - Ênfase5 2 2 5 5" xfId="0"/>
    <cellStyle name="60% - Ênfase5 2 2 6" xfId="0"/>
    <cellStyle name="60% - Ênfase5 2 2 6 2" xfId="0"/>
    <cellStyle name="60% - Ênfase5 2 2 6 3" xfId="0"/>
    <cellStyle name="60% - Ênfase5 2 2 6 4" xfId="0"/>
    <cellStyle name="60% - Ênfase5 2 2 6 5" xfId="0"/>
    <cellStyle name="60% - Ênfase5 2 2 7" xfId="0"/>
    <cellStyle name="60% - Ênfase5 2 2 8" xfId="0"/>
    <cellStyle name="60% - Ênfase5 2 2 9" xfId="0"/>
    <cellStyle name="60% - Ênfase5 2 3" xfId="0"/>
    <cellStyle name="60% - Ênfase5 2 3 2" xfId="0"/>
    <cellStyle name="60% - Ênfase5 2 3 3" xfId="0"/>
    <cellStyle name="60% - Ênfase5 2 3 4" xfId="0"/>
    <cellStyle name="60% - Ênfase5 2 3 5" xfId="0"/>
    <cellStyle name="60% - Ênfase5 2 4" xfId="0"/>
    <cellStyle name="60% - Ênfase5 2 4 2" xfId="0"/>
    <cellStyle name="60% - Ênfase5 2 4 3" xfId="0"/>
    <cellStyle name="60% - Ênfase5 2 4 4" xfId="0"/>
    <cellStyle name="60% - Ênfase5 2 4 5" xfId="0"/>
    <cellStyle name="60% - Ênfase5 2 5" xfId="0"/>
    <cellStyle name="60% - Ênfase5 2 5 2" xfId="0"/>
    <cellStyle name="60% - Ênfase5 2 5 3" xfId="0"/>
    <cellStyle name="60% - Ênfase5 2 5 4" xfId="0"/>
    <cellStyle name="60% - Ênfase5 2 5 5" xfId="0"/>
    <cellStyle name="60% - Ênfase5 2 6" xfId="0"/>
    <cellStyle name="60% - Ênfase5 2 6 2" xfId="0"/>
    <cellStyle name="60% - Ênfase5 2 6 3" xfId="0"/>
    <cellStyle name="60% - Ênfase5 2 6 4" xfId="0"/>
    <cellStyle name="60% - Ênfase5 2 6 5" xfId="0"/>
    <cellStyle name="60% - Ênfase5 2 7" xfId="0"/>
    <cellStyle name="60% - Ênfase5 2 7 2" xfId="0"/>
    <cellStyle name="60% - Ênfase5 2 7 3" xfId="0"/>
    <cellStyle name="60% - Ênfase5 2 7 4" xfId="0"/>
    <cellStyle name="60% - Ênfase5 2 7 5" xfId="0"/>
    <cellStyle name="60% - Ênfase5 2 8" xfId="0"/>
    <cellStyle name="60% - Ênfase5 2 9" xfId="0"/>
    <cellStyle name="60% - Ênfase5 3" xfId="0"/>
    <cellStyle name="60% - Ênfase5 3 10" xfId="0"/>
    <cellStyle name="60% - Ênfase5 3 11" xfId="0"/>
    <cellStyle name="60% - Ênfase5 3 2" xfId="0"/>
    <cellStyle name="60% - Ênfase5 3 2 10" xfId="0"/>
    <cellStyle name="60% - Ênfase5 3 2 2" xfId="0"/>
    <cellStyle name="60% - Ênfase5 3 2 2 2" xfId="0"/>
    <cellStyle name="60% - Ênfase5 3 2 2 3" xfId="0"/>
    <cellStyle name="60% - Ênfase5 3 2 2 4" xfId="0"/>
    <cellStyle name="60% - Ênfase5 3 2 2 5" xfId="0"/>
    <cellStyle name="60% - Ênfase5 3 2 3" xfId="0"/>
    <cellStyle name="60% - Ênfase5 3 2 3 2" xfId="0"/>
    <cellStyle name="60% - Ênfase5 3 2 3 3" xfId="0"/>
    <cellStyle name="60% - Ênfase5 3 2 3 4" xfId="0"/>
    <cellStyle name="60% - Ênfase5 3 2 3 5" xfId="0"/>
    <cellStyle name="60% - Ênfase5 3 2 4" xfId="0"/>
    <cellStyle name="60% - Ênfase5 3 2 4 2" xfId="0"/>
    <cellStyle name="60% - Ênfase5 3 2 4 3" xfId="0"/>
    <cellStyle name="60% - Ênfase5 3 2 4 4" xfId="0"/>
    <cellStyle name="60% - Ênfase5 3 2 4 5" xfId="0"/>
    <cellStyle name="60% - Ênfase5 3 2 5" xfId="0"/>
    <cellStyle name="60% - Ênfase5 3 2 5 2" xfId="0"/>
    <cellStyle name="60% - Ênfase5 3 2 5 3" xfId="0"/>
    <cellStyle name="60% - Ênfase5 3 2 5 4" xfId="0"/>
    <cellStyle name="60% - Ênfase5 3 2 5 5" xfId="0"/>
    <cellStyle name="60% - Ênfase5 3 2 6" xfId="0"/>
    <cellStyle name="60% - Ênfase5 3 2 6 2" xfId="0"/>
    <cellStyle name="60% - Ênfase5 3 2 6 3" xfId="0"/>
    <cellStyle name="60% - Ênfase5 3 2 6 4" xfId="0"/>
    <cellStyle name="60% - Ênfase5 3 2 6 5" xfId="0"/>
    <cellStyle name="60% - Ênfase5 3 2 7" xfId="0"/>
    <cellStyle name="60% - Ênfase5 3 2 8" xfId="0"/>
    <cellStyle name="60% - Ênfase5 3 2 9" xfId="0"/>
    <cellStyle name="60% - Ênfase5 3 3" xfId="0"/>
    <cellStyle name="60% - Ênfase5 3 3 2" xfId="0"/>
    <cellStyle name="60% - Ênfase5 3 3 3" xfId="0"/>
    <cellStyle name="60% - Ênfase5 3 3 4" xfId="0"/>
    <cellStyle name="60% - Ênfase5 3 3 5" xfId="0"/>
    <cellStyle name="60% - Ênfase5 3 4" xfId="0"/>
    <cellStyle name="60% - Ênfase5 3 4 2" xfId="0"/>
    <cellStyle name="60% - Ênfase5 3 4 3" xfId="0"/>
    <cellStyle name="60% - Ênfase5 3 4 4" xfId="0"/>
    <cellStyle name="60% - Ênfase5 3 4 5" xfId="0"/>
    <cellStyle name="60% - Ênfase5 3 5" xfId="0"/>
    <cellStyle name="60% - Ênfase5 3 5 2" xfId="0"/>
    <cellStyle name="60% - Ênfase5 3 5 3" xfId="0"/>
    <cellStyle name="60% - Ênfase5 3 5 4" xfId="0"/>
    <cellStyle name="60% - Ênfase5 3 5 5" xfId="0"/>
    <cellStyle name="60% - Ênfase5 3 6" xfId="0"/>
    <cellStyle name="60% - Ênfase5 3 6 2" xfId="0"/>
    <cellStyle name="60% - Ênfase5 3 6 3" xfId="0"/>
    <cellStyle name="60% - Ênfase5 3 6 4" xfId="0"/>
    <cellStyle name="60% - Ênfase5 3 6 5" xfId="0"/>
    <cellStyle name="60% - Ênfase5 3 7" xfId="0"/>
    <cellStyle name="60% - Ênfase5 3 7 2" xfId="0"/>
    <cellStyle name="60% - Ênfase5 3 7 3" xfId="0"/>
    <cellStyle name="60% - Ênfase5 3 7 4" xfId="0"/>
    <cellStyle name="60% - Ênfase5 3 7 5" xfId="0"/>
    <cellStyle name="60% - Ênfase5 3 8" xfId="0"/>
    <cellStyle name="60% - Ênfase5 3 9" xfId="0"/>
    <cellStyle name="60% - Ênfase5 4" xfId="0"/>
    <cellStyle name="60% - Ênfase5 4 10" xfId="0"/>
    <cellStyle name="60% - Ênfase5 4 11" xfId="0"/>
    <cellStyle name="60% - Ênfase5 4 12" xfId="0"/>
    <cellStyle name="60% - Ênfase5 4 13" xfId="0"/>
    <cellStyle name="60% - Ênfase5 4 14" xfId="0"/>
    <cellStyle name="60% - Ênfase5 4 15" xfId="0"/>
    <cellStyle name="60% - Ênfase5 4 2" xfId="0"/>
    <cellStyle name="60% - Ênfase5 4 2 2" xfId="0"/>
    <cellStyle name="60% - Ênfase5 4 2 3" xfId="0"/>
    <cellStyle name="60% - Ênfase5 4 2 4" xfId="0"/>
    <cellStyle name="60% - Ênfase5 4 2 5" xfId="0"/>
    <cellStyle name="60% - Ênfase5 4 3" xfId="0"/>
    <cellStyle name="60% - Ênfase5 4 4" xfId="0"/>
    <cellStyle name="60% - Ênfase5 4 5" xfId="0"/>
    <cellStyle name="60% - Ênfase5 4 6" xfId="0"/>
    <cellStyle name="60% - Ênfase5 4 7" xfId="0"/>
    <cellStyle name="60% - Ênfase5 4 8" xfId="0"/>
    <cellStyle name="60% - Ênfase5 4 9" xfId="0"/>
    <cellStyle name="60% - Ênfase5 5" xfId="0"/>
    <cellStyle name="60% - Ênfase5 5 10" xfId="0"/>
    <cellStyle name="60% - Ênfase5 5 11" xfId="0"/>
    <cellStyle name="60% - Ênfase5 5 12" xfId="0"/>
    <cellStyle name="60% - Ênfase5 5 13" xfId="0"/>
    <cellStyle name="60% - Ênfase5 5 14" xfId="0"/>
    <cellStyle name="60% - Ênfase5 5 15" xfId="0"/>
    <cellStyle name="60% - Ênfase5 5 2" xfId="0"/>
    <cellStyle name="60% - Ênfase5 5 2 2" xfId="0"/>
    <cellStyle name="60% - Ênfase5 5 2 3" xfId="0"/>
    <cellStyle name="60% - Ênfase5 5 2 4" xfId="0"/>
    <cellStyle name="60% - Ênfase5 5 2 5" xfId="0"/>
    <cellStyle name="60% - Ênfase5 5 3" xfId="0"/>
    <cellStyle name="60% - Ênfase5 5 4" xfId="0"/>
    <cellStyle name="60% - Ênfase5 5 5" xfId="0"/>
    <cellStyle name="60% - Ênfase5 5 6" xfId="0"/>
    <cellStyle name="60% - Ênfase5 5 7" xfId="0"/>
    <cellStyle name="60% - Ênfase5 5 8" xfId="0"/>
    <cellStyle name="60% - Ênfase5 5 9" xfId="0"/>
    <cellStyle name="60% - Ênfase5 6" xfId="0"/>
    <cellStyle name="60% - Ênfase5 6 10" xfId="0"/>
    <cellStyle name="60% - Ênfase5 6 11" xfId="0"/>
    <cellStyle name="60% - Ênfase5 6 12" xfId="0"/>
    <cellStyle name="60% - Ênfase5 6 13" xfId="0"/>
    <cellStyle name="60% - Ênfase5 6 14" xfId="0"/>
    <cellStyle name="60% - Ênfase5 6 2" xfId="0"/>
    <cellStyle name="60% - Ênfase5 6 3" xfId="0"/>
    <cellStyle name="60% - Ênfase5 6 4" xfId="0"/>
    <cellStyle name="60% - Ênfase5 6 5" xfId="0"/>
    <cellStyle name="60% - Ênfase5 6 6" xfId="0"/>
    <cellStyle name="60% - Ênfase5 6 7" xfId="0"/>
    <cellStyle name="60% - Ênfase5 6 8" xfId="0"/>
    <cellStyle name="60% - Ênfase5 6 9" xfId="0"/>
    <cellStyle name="60% - Ênfase5 7" xfId="0"/>
    <cellStyle name="60% - Ênfase5 7 10" xfId="0"/>
    <cellStyle name="60% - Ênfase5 7 11" xfId="0"/>
    <cellStyle name="60% - Ênfase5 7 12" xfId="0"/>
    <cellStyle name="60% - Ênfase5 7 13" xfId="0"/>
    <cellStyle name="60% - Ênfase5 7 14" xfId="0"/>
    <cellStyle name="60% - Ênfase5 7 2" xfId="0"/>
    <cellStyle name="60% - Ênfase5 7 3" xfId="0"/>
    <cellStyle name="60% - Ênfase5 7 4" xfId="0"/>
    <cellStyle name="60% - Ênfase5 7 5" xfId="0"/>
    <cellStyle name="60% - Ênfase5 7 6" xfId="0"/>
    <cellStyle name="60% - Ênfase5 7 7" xfId="0"/>
    <cellStyle name="60% - Ênfase5 7 8" xfId="0"/>
    <cellStyle name="60% - Ênfase5 7 9" xfId="0"/>
    <cellStyle name="60% - Ênfase5 8" xfId="0"/>
    <cellStyle name="60% - Ênfase5 8 10" xfId="0"/>
    <cellStyle name="60% - Ênfase5 8 11" xfId="0"/>
    <cellStyle name="60% - Ênfase5 8 12" xfId="0"/>
    <cellStyle name="60% - Ênfase5 8 13" xfId="0"/>
    <cellStyle name="60% - Ênfase5 8 14" xfId="0"/>
    <cellStyle name="60% - Ênfase5 8 2" xfId="0"/>
    <cellStyle name="60% - Ênfase5 8 3" xfId="0"/>
    <cellStyle name="60% - Ênfase5 8 4" xfId="0"/>
    <cellStyle name="60% - Ênfase5 8 5" xfId="0"/>
    <cellStyle name="60% - Ênfase5 8 6" xfId="0"/>
    <cellStyle name="60% - Ênfase5 8 7" xfId="0"/>
    <cellStyle name="60% - Ênfase5 8 8" xfId="0"/>
    <cellStyle name="60% - Ênfase5 8 9" xfId="0"/>
    <cellStyle name="60% - Ênfase5 9" xfId="0"/>
    <cellStyle name="60% - Ênfase6 10" xfId="0"/>
    <cellStyle name="60% - Ênfase6 11" xfId="0"/>
    <cellStyle name="60% - Ênfase6 12" xfId="0"/>
    <cellStyle name="60% - Ênfase6 2" xfId="0"/>
    <cellStyle name="60% - Ênfase6 2 10" xfId="0"/>
    <cellStyle name="60% - Ênfase6 2 11" xfId="0"/>
    <cellStyle name="60% - Ênfase6 2 2" xfId="0"/>
    <cellStyle name="60% - Ênfase6 2 2 10" xfId="0"/>
    <cellStyle name="60% - Ênfase6 2 2 2" xfId="0"/>
    <cellStyle name="60% - Ênfase6 2 2 2 2" xfId="0"/>
    <cellStyle name="60% - Ênfase6 2 2 2 3" xfId="0"/>
    <cellStyle name="60% - Ênfase6 2 2 2 4" xfId="0"/>
    <cellStyle name="60% - Ênfase6 2 2 2 5" xfId="0"/>
    <cellStyle name="60% - Ênfase6 2 2 3" xfId="0"/>
    <cellStyle name="60% - Ênfase6 2 2 3 2" xfId="0"/>
    <cellStyle name="60% - Ênfase6 2 2 3 3" xfId="0"/>
    <cellStyle name="60% - Ênfase6 2 2 3 4" xfId="0"/>
    <cellStyle name="60% - Ênfase6 2 2 3 5" xfId="0"/>
    <cellStyle name="60% - Ênfase6 2 2 4" xfId="0"/>
    <cellStyle name="60% - Ênfase6 2 2 4 2" xfId="0"/>
    <cellStyle name="60% - Ênfase6 2 2 4 3" xfId="0"/>
    <cellStyle name="60% - Ênfase6 2 2 4 4" xfId="0"/>
    <cellStyle name="60% - Ênfase6 2 2 4 5" xfId="0"/>
    <cellStyle name="60% - Ênfase6 2 2 5" xfId="0"/>
    <cellStyle name="60% - Ênfase6 2 2 5 2" xfId="0"/>
    <cellStyle name="60% - Ênfase6 2 2 5 3" xfId="0"/>
    <cellStyle name="60% - Ênfase6 2 2 5 4" xfId="0"/>
    <cellStyle name="60% - Ênfase6 2 2 5 5" xfId="0"/>
    <cellStyle name="60% - Ênfase6 2 2 6" xfId="0"/>
    <cellStyle name="60% - Ênfase6 2 2 6 2" xfId="0"/>
    <cellStyle name="60% - Ênfase6 2 2 6 3" xfId="0"/>
    <cellStyle name="60% - Ênfase6 2 2 6 4" xfId="0"/>
    <cellStyle name="60% - Ênfase6 2 2 6 5" xfId="0"/>
    <cellStyle name="60% - Ênfase6 2 2 7" xfId="0"/>
    <cellStyle name="60% - Ênfase6 2 2 8" xfId="0"/>
    <cellStyle name="60% - Ênfase6 2 2 9" xfId="0"/>
    <cellStyle name="60% - Ênfase6 2 3" xfId="0"/>
    <cellStyle name="60% - Ênfase6 2 3 2" xfId="0"/>
    <cellStyle name="60% - Ênfase6 2 3 3" xfId="0"/>
    <cellStyle name="60% - Ênfase6 2 3 4" xfId="0"/>
    <cellStyle name="60% - Ênfase6 2 3 5" xfId="0"/>
    <cellStyle name="60% - Ênfase6 2 4" xfId="0"/>
    <cellStyle name="60% - Ênfase6 2 4 2" xfId="0"/>
    <cellStyle name="60% - Ênfase6 2 4 3" xfId="0"/>
    <cellStyle name="60% - Ênfase6 2 4 4" xfId="0"/>
    <cellStyle name="60% - Ênfase6 2 4 5" xfId="0"/>
    <cellStyle name="60% - Ênfase6 2 5" xfId="0"/>
    <cellStyle name="60% - Ênfase6 2 5 2" xfId="0"/>
    <cellStyle name="60% - Ênfase6 2 5 3" xfId="0"/>
    <cellStyle name="60% - Ênfase6 2 5 4" xfId="0"/>
    <cellStyle name="60% - Ênfase6 2 5 5" xfId="0"/>
    <cellStyle name="60% - Ênfase6 2 6" xfId="0"/>
    <cellStyle name="60% - Ênfase6 2 6 2" xfId="0"/>
    <cellStyle name="60% - Ênfase6 2 6 3" xfId="0"/>
    <cellStyle name="60% - Ênfase6 2 6 4" xfId="0"/>
    <cellStyle name="60% - Ênfase6 2 6 5" xfId="0"/>
    <cellStyle name="60% - Ênfase6 2 7" xfId="0"/>
    <cellStyle name="60% - Ênfase6 2 7 2" xfId="0"/>
    <cellStyle name="60% - Ênfase6 2 7 3" xfId="0"/>
    <cellStyle name="60% - Ênfase6 2 7 4" xfId="0"/>
    <cellStyle name="60% - Ênfase6 2 7 5" xfId="0"/>
    <cellStyle name="60% - Ênfase6 2 8" xfId="0"/>
    <cellStyle name="60% - Ênfase6 2 9" xfId="0"/>
    <cellStyle name="60% - Ênfase6 3" xfId="0"/>
    <cellStyle name="60% - Ênfase6 3 10" xfId="0"/>
    <cellStyle name="60% - Ênfase6 3 11" xfId="0"/>
    <cellStyle name="60% - Ênfase6 3 2" xfId="0"/>
    <cellStyle name="60% - Ênfase6 3 2 10" xfId="0"/>
    <cellStyle name="60% - Ênfase6 3 2 2" xfId="0"/>
    <cellStyle name="60% - Ênfase6 3 2 2 2" xfId="0"/>
    <cellStyle name="60% - Ênfase6 3 2 2 3" xfId="0"/>
    <cellStyle name="60% - Ênfase6 3 2 2 4" xfId="0"/>
    <cellStyle name="60% - Ênfase6 3 2 2 5" xfId="0"/>
    <cellStyle name="60% - Ênfase6 3 2 3" xfId="0"/>
    <cellStyle name="60% - Ênfase6 3 2 3 2" xfId="0"/>
    <cellStyle name="60% - Ênfase6 3 2 3 3" xfId="0"/>
    <cellStyle name="60% - Ênfase6 3 2 3 4" xfId="0"/>
    <cellStyle name="60% - Ênfase6 3 2 3 5" xfId="0"/>
    <cellStyle name="60% - Ênfase6 3 2 4" xfId="0"/>
    <cellStyle name="60% - Ênfase6 3 2 4 2" xfId="0"/>
    <cellStyle name="60% - Ênfase6 3 2 4 3" xfId="0"/>
    <cellStyle name="60% - Ênfase6 3 2 4 4" xfId="0"/>
    <cellStyle name="60% - Ênfase6 3 2 4 5" xfId="0"/>
    <cellStyle name="60% - Ênfase6 3 2 5" xfId="0"/>
    <cellStyle name="60% - Ênfase6 3 2 5 2" xfId="0"/>
    <cellStyle name="60% - Ênfase6 3 2 5 3" xfId="0"/>
    <cellStyle name="60% - Ênfase6 3 2 5 4" xfId="0"/>
    <cellStyle name="60% - Ênfase6 3 2 5 5" xfId="0"/>
    <cellStyle name="60% - Ênfase6 3 2 6" xfId="0"/>
    <cellStyle name="60% - Ênfase6 3 2 6 2" xfId="0"/>
    <cellStyle name="60% - Ênfase6 3 2 6 3" xfId="0"/>
    <cellStyle name="60% - Ênfase6 3 2 6 4" xfId="0"/>
    <cellStyle name="60% - Ênfase6 3 2 6 5" xfId="0"/>
    <cellStyle name="60% - Ênfase6 3 2 7" xfId="0"/>
    <cellStyle name="60% - Ênfase6 3 2 8" xfId="0"/>
    <cellStyle name="60% - Ênfase6 3 2 9" xfId="0"/>
    <cellStyle name="60% - Ênfase6 3 3" xfId="0"/>
    <cellStyle name="60% - Ênfase6 3 3 2" xfId="0"/>
    <cellStyle name="60% - Ênfase6 3 3 3" xfId="0"/>
    <cellStyle name="60% - Ênfase6 3 3 4" xfId="0"/>
    <cellStyle name="60% - Ênfase6 3 3 5" xfId="0"/>
    <cellStyle name="60% - Ênfase6 3 4" xfId="0"/>
    <cellStyle name="60% - Ênfase6 3 4 2" xfId="0"/>
    <cellStyle name="60% - Ênfase6 3 4 3" xfId="0"/>
    <cellStyle name="60% - Ênfase6 3 4 4" xfId="0"/>
    <cellStyle name="60% - Ênfase6 3 4 5" xfId="0"/>
    <cellStyle name="60% - Ênfase6 3 5" xfId="0"/>
    <cellStyle name="60% - Ênfase6 3 5 2" xfId="0"/>
    <cellStyle name="60% - Ênfase6 3 5 3" xfId="0"/>
    <cellStyle name="60% - Ênfase6 3 5 4" xfId="0"/>
    <cellStyle name="60% - Ênfase6 3 5 5" xfId="0"/>
    <cellStyle name="60% - Ênfase6 3 6" xfId="0"/>
    <cellStyle name="60% - Ênfase6 3 6 2" xfId="0"/>
    <cellStyle name="60% - Ênfase6 3 6 3" xfId="0"/>
    <cellStyle name="60% - Ênfase6 3 6 4" xfId="0"/>
    <cellStyle name="60% - Ênfase6 3 6 5" xfId="0"/>
    <cellStyle name="60% - Ênfase6 3 7" xfId="0"/>
    <cellStyle name="60% - Ênfase6 3 7 2" xfId="0"/>
    <cellStyle name="60% - Ênfase6 3 7 3" xfId="0"/>
    <cellStyle name="60% - Ênfase6 3 7 4" xfId="0"/>
    <cellStyle name="60% - Ênfase6 3 7 5" xfId="0"/>
    <cellStyle name="60% - Ênfase6 3 8" xfId="0"/>
    <cellStyle name="60% - Ênfase6 3 9" xfId="0"/>
    <cellStyle name="60% - Ênfase6 37" xfId="0"/>
    <cellStyle name="60% - Ênfase6 4" xfId="0"/>
    <cellStyle name="60% - Ênfase6 4 10" xfId="0"/>
    <cellStyle name="60% - Ênfase6 4 11" xfId="0"/>
    <cellStyle name="60% - Ênfase6 4 12" xfId="0"/>
    <cellStyle name="60% - Ênfase6 4 13" xfId="0"/>
    <cellStyle name="60% - Ênfase6 4 14" xfId="0"/>
    <cellStyle name="60% - Ênfase6 4 15" xfId="0"/>
    <cellStyle name="60% - Ênfase6 4 16" xfId="0"/>
    <cellStyle name="60% - Ênfase6 4 17" xfId="0"/>
    <cellStyle name="60% - Ênfase6 4 18" xfId="0"/>
    <cellStyle name="60% - Ênfase6 4 19" xfId="0"/>
    <cellStyle name="60% - Ênfase6 4 2" xfId="0"/>
    <cellStyle name="60% - Ênfase6 4 2 2" xfId="0"/>
    <cellStyle name="60% - Ênfase6 4 2 2 2" xfId="0"/>
    <cellStyle name="60% - Ênfase6 4 2 2 3" xfId="0"/>
    <cellStyle name="60% - Ênfase6 4 2 2 4" xfId="0"/>
    <cellStyle name="60% - Ênfase6 4 2 2 5" xfId="0"/>
    <cellStyle name="60% - Ênfase6 4 2 3" xfId="0"/>
    <cellStyle name="60% - Ênfase6 4 2 4" xfId="0"/>
    <cellStyle name="60% - Ênfase6 4 2 5" xfId="0"/>
    <cellStyle name="60% - Ênfase6 4 2 6" xfId="0"/>
    <cellStyle name="60% - Ênfase6 4 2 7" xfId="0"/>
    <cellStyle name="60% - Ênfase6 4 2 8" xfId="0"/>
    <cellStyle name="60% - Ênfase6 4 2 9" xfId="0"/>
    <cellStyle name="60% - Ênfase6 4 20" xfId="0"/>
    <cellStyle name="60% - Ênfase6 4 21" xfId="0"/>
    <cellStyle name="60% - Ênfase6 4 22" xfId="0"/>
    <cellStyle name="60% - Ênfase6 4 23" xfId="0"/>
    <cellStyle name="60% - Ênfase6 4 24" xfId="0"/>
    <cellStyle name="60% - Ênfase6 4 25" xfId="0"/>
    <cellStyle name="60% - Ênfase6 4 26" xfId="0"/>
    <cellStyle name="60% - Ênfase6 4 27" xfId="0"/>
    <cellStyle name="60% - Ênfase6 4 3" xfId="0"/>
    <cellStyle name="60% - Ênfase6 4 4" xfId="0"/>
    <cellStyle name="60% - Ênfase6 4 5" xfId="0"/>
    <cellStyle name="60% - Ênfase6 4 6" xfId="0"/>
    <cellStyle name="60% - Ênfase6 4 7" xfId="0"/>
    <cellStyle name="60% - Ênfase6 4 8" xfId="0"/>
    <cellStyle name="60% - Ênfase6 4 9" xfId="0"/>
    <cellStyle name="60% - Ênfase6 5" xfId="0"/>
    <cellStyle name="60% - Ênfase6 5 10" xfId="0"/>
    <cellStyle name="60% - Ênfase6 5 11" xfId="0"/>
    <cellStyle name="60% - Ênfase6 5 12" xfId="0"/>
    <cellStyle name="60% - Ênfase6 5 13" xfId="0"/>
    <cellStyle name="60% - Ênfase6 5 14" xfId="0"/>
    <cellStyle name="60% - Ênfase6 5 15" xfId="0"/>
    <cellStyle name="60% - Ênfase6 5 2" xfId="0"/>
    <cellStyle name="60% - Ênfase6 5 2 2" xfId="0"/>
    <cellStyle name="60% - Ênfase6 5 2 3" xfId="0"/>
    <cellStyle name="60% - Ênfase6 5 2 4" xfId="0"/>
    <cellStyle name="60% - Ênfase6 5 2 5" xfId="0"/>
    <cellStyle name="60% - Ênfase6 5 2 6" xfId="0"/>
    <cellStyle name="60% - Ênfase6 5 2 7" xfId="0"/>
    <cellStyle name="60% - Ênfase6 5 2 8" xfId="0"/>
    <cellStyle name="60% - Ênfase6 5 3" xfId="0"/>
    <cellStyle name="60% - Ênfase6 5 4" xfId="0"/>
    <cellStyle name="60% - Ênfase6 5 5" xfId="0"/>
    <cellStyle name="60% - Ênfase6 5 6" xfId="0"/>
    <cellStyle name="60% - Ênfase6 5 7" xfId="0"/>
    <cellStyle name="60% - Ênfase6 5 8" xfId="0"/>
    <cellStyle name="60% - Ênfase6 5 9" xfId="0"/>
    <cellStyle name="60% - Ênfase6 6" xfId="0"/>
    <cellStyle name="60% - Ênfase6 6 10" xfId="0"/>
    <cellStyle name="60% - Ênfase6 6 11" xfId="0"/>
    <cellStyle name="60% - Ênfase6 6 12" xfId="0"/>
    <cellStyle name="60% - Ênfase6 6 13" xfId="0"/>
    <cellStyle name="60% - Ênfase6 6 14" xfId="0"/>
    <cellStyle name="60% - Ênfase6 6 2" xfId="0"/>
    <cellStyle name="60% - Ênfase6 6 3" xfId="0"/>
    <cellStyle name="60% - Ênfase6 6 4" xfId="0"/>
    <cellStyle name="60% - Ênfase6 6 5" xfId="0"/>
    <cellStyle name="60% - Ênfase6 6 6" xfId="0"/>
    <cellStyle name="60% - Ênfase6 6 7" xfId="0"/>
    <cellStyle name="60% - Ênfase6 6 8" xfId="0"/>
    <cellStyle name="60% - Ênfase6 6 9" xfId="0"/>
    <cellStyle name="60% - Ênfase6 7" xfId="0"/>
    <cellStyle name="60% - Ênfase6 7 10" xfId="0"/>
    <cellStyle name="60% - Ênfase6 7 11" xfId="0"/>
    <cellStyle name="60% - Ênfase6 7 12" xfId="0"/>
    <cellStyle name="60% - Ênfase6 7 13" xfId="0"/>
    <cellStyle name="60% - Ênfase6 7 14" xfId="0"/>
    <cellStyle name="60% - Ênfase6 7 2" xfId="0"/>
    <cellStyle name="60% - Ênfase6 7 3" xfId="0"/>
    <cellStyle name="60% - Ênfase6 7 4" xfId="0"/>
    <cellStyle name="60% - Ênfase6 7 5" xfId="0"/>
    <cellStyle name="60% - Ênfase6 7 6" xfId="0"/>
    <cellStyle name="60% - Ênfase6 7 7" xfId="0"/>
    <cellStyle name="60% - Ênfase6 7 8" xfId="0"/>
    <cellStyle name="60% - Ênfase6 7 9" xfId="0"/>
    <cellStyle name="60% - Ênfase6 8" xfId="0"/>
    <cellStyle name="60% - Ênfase6 8 10" xfId="0"/>
    <cellStyle name="60% - Ênfase6 8 11" xfId="0"/>
    <cellStyle name="60% - Ênfase6 8 12" xfId="0"/>
    <cellStyle name="60% - Ênfase6 8 13" xfId="0"/>
    <cellStyle name="60% - Ênfase6 8 14" xfId="0"/>
    <cellStyle name="60% - Ênfase6 8 2" xfId="0"/>
    <cellStyle name="60% - Ênfase6 8 3" xfId="0"/>
    <cellStyle name="60% - Ênfase6 8 4" xfId="0"/>
    <cellStyle name="60% - Ênfase6 8 5" xfId="0"/>
    <cellStyle name="60% - Ênfase6 8 6" xfId="0"/>
    <cellStyle name="60% - Ênfase6 8 7" xfId="0"/>
    <cellStyle name="60% - Ênfase6 8 8" xfId="0"/>
    <cellStyle name="60% - Ênfase6 8 9" xfId="0"/>
    <cellStyle name="60% - Ênfase6 9" xfId="0"/>
    <cellStyle name="Accent 1 2" xfId="0"/>
    <cellStyle name="Accent 1 6" xfId="0"/>
    <cellStyle name="Accent 2 2" xfId="0"/>
    <cellStyle name="Accent 2 7" xfId="0"/>
    <cellStyle name="Accent 3 2" xfId="0"/>
    <cellStyle name="Accent 3 8" xfId="0"/>
    <cellStyle name="Accent 4" xfId="0"/>
    <cellStyle name="Accent 5" xfId="0"/>
    <cellStyle name="Accent1" xfId="0"/>
    <cellStyle name="Accent1 10" xfId="0"/>
    <cellStyle name="Accent1 2" xfId="0"/>
    <cellStyle name="Accent1 2 2" xfId="0"/>
    <cellStyle name="Accent1 2 3" xfId="0"/>
    <cellStyle name="Accent1 2 4" xfId="0"/>
    <cellStyle name="Accent1 2 5" xfId="0"/>
    <cellStyle name="Accent1 3" xfId="0"/>
    <cellStyle name="Accent1 3 2" xfId="0"/>
    <cellStyle name="Accent1 3 3" xfId="0"/>
    <cellStyle name="Accent1 3 4" xfId="0"/>
    <cellStyle name="Accent1 3 5" xfId="0"/>
    <cellStyle name="Accent1 4" xfId="0"/>
    <cellStyle name="Accent1 4 2" xfId="0"/>
    <cellStyle name="Accent1 4 3" xfId="0"/>
    <cellStyle name="Accent1 4 4" xfId="0"/>
    <cellStyle name="Accent1 4 5" xfId="0"/>
    <cellStyle name="Accent1 5" xfId="0"/>
    <cellStyle name="Accent1 5 2" xfId="0"/>
    <cellStyle name="Accent1 5 3" xfId="0"/>
    <cellStyle name="Accent1 5 4" xfId="0"/>
    <cellStyle name="Accent1 5 5" xfId="0"/>
    <cellStyle name="Accent1 6" xfId="0"/>
    <cellStyle name="Accent1 6 2" xfId="0"/>
    <cellStyle name="Accent1 6 3" xfId="0"/>
    <cellStyle name="Accent1 6 4" xfId="0"/>
    <cellStyle name="Accent1 6 5" xfId="0"/>
    <cellStyle name="Accent1 7" xfId="0"/>
    <cellStyle name="Accent1 7 2" xfId="0"/>
    <cellStyle name="Accent1 7 3" xfId="0"/>
    <cellStyle name="Accent1 7 4" xfId="0"/>
    <cellStyle name="Accent1 7 5" xfId="0"/>
    <cellStyle name="Accent1 8" xfId="0"/>
    <cellStyle name="Accent1 9" xfId="0"/>
    <cellStyle name="Accent1_PLANILHA DE MEDIÇÃO" xfId="0"/>
    <cellStyle name="Accent2" xfId="0"/>
    <cellStyle name="Accent2 10" xfId="0"/>
    <cellStyle name="Accent2 2" xfId="0"/>
    <cellStyle name="Accent2 2 2" xfId="0"/>
    <cellStyle name="Accent2 2 3" xfId="0"/>
    <cellStyle name="Accent2 2 4" xfId="0"/>
    <cellStyle name="Accent2 2 5" xfId="0"/>
    <cellStyle name="Accent2 3" xfId="0"/>
    <cellStyle name="Accent2 3 2" xfId="0"/>
    <cellStyle name="Accent2 3 3" xfId="0"/>
    <cellStyle name="Accent2 3 4" xfId="0"/>
    <cellStyle name="Accent2 3 5" xfId="0"/>
    <cellStyle name="Accent2 4" xfId="0"/>
    <cellStyle name="Accent2 4 2" xfId="0"/>
    <cellStyle name="Accent2 4 3" xfId="0"/>
    <cellStyle name="Accent2 4 4" xfId="0"/>
    <cellStyle name="Accent2 4 5" xfId="0"/>
    <cellStyle name="Accent2 5" xfId="0"/>
    <cellStyle name="Accent2 5 2" xfId="0"/>
    <cellStyle name="Accent2 5 3" xfId="0"/>
    <cellStyle name="Accent2 5 4" xfId="0"/>
    <cellStyle name="Accent2 5 5" xfId="0"/>
    <cellStyle name="Accent2 6" xfId="0"/>
    <cellStyle name="Accent2 6 2" xfId="0"/>
    <cellStyle name="Accent2 6 3" xfId="0"/>
    <cellStyle name="Accent2 6 4" xfId="0"/>
    <cellStyle name="Accent2 6 5" xfId="0"/>
    <cellStyle name="Accent2 7" xfId="0"/>
    <cellStyle name="Accent2 7 2" xfId="0"/>
    <cellStyle name="Accent2 7 3" xfId="0"/>
    <cellStyle name="Accent2 7 4" xfId="0"/>
    <cellStyle name="Accent2 7 5" xfId="0"/>
    <cellStyle name="Accent2 8" xfId="0"/>
    <cellStyle name="Accent2 9" xfId="0"/>
    <cellStyle name="Accent2_PLANILHA DE MEDIÇÃO" xfId="0"/>
    <cellStyle name="Accent3" xfId="0"/>
    <cellStyle name="Accent3 10" xfId="0"/>
    <cellStyle name="Accent3 2" xfId="0"/>
    <cellStyle name="Accent3 2 2" xfId="0"/>
    <cellStyle name="Accent3 2 3" xfId="0"/>
    <cellStyle name="Accent3 2 4" xfId="0"/>
    <cellStyle name="Accent3 2 5" xfId="0"/>
    <cellStyle name="Accent3 3" xfId="0"/>
    <cellStyle name="Accent3 3 2" xfId="0"/>
    <cellStyle name="Accent3 3 3" xfId="0"/>
    <cellStyle name="Accent3 3 4" xfId="0"/>
    <cellStyle name="Accent3 3 5" xfId="0"/>
    <cellStyle name="Accent3 4" xfId="0"/>
    <cellStyle name="Accent3 4 2" xfId="0"/>
    <cellStyle name="Accent3 4 3" xfId="0"/>
    <cellStyle name="Accent3 4 4" xfId="0"/>
    <cellStyle name="Accent3 4 5" xfId="0"/>
    <cellStyle name="Accent3 5" xfId="0"/>
    <cellStyle name="Accent3 5 2" xfId="0"/>
    <cellStyle name="Accent3 5 3" xfId="0"/>
    <cellStyle name="Accent3 5 4" xfId="0"/>
    <cellStyle name="Accent3 5 5" xfId="0"/>
    <cellStyle name="Accent3 6" xfId="0"/>
    <cellStyle name="Accent3 6 2" xfId="0"/>
    <cellStyle name="Accent3 6 3" xfId="0"/>
    <cellStyle name="Accent3 6 4" xfId="0"/>
    <cellStyle name="Accent3 6 5" xfId="0"/>
    <cellStyle name="Accent3 7" xfId="0"/>
    <cellStyle name="Accent3 7 2" xfId="0"/>
    <cellStyle name="Accent3 7 3" xfId="0"/>
    <cellStyle name="Accent3 7 4" xfId="0"/>
    <cellStyle name="Accent3 7 5" xfId="0"/>
    <cellStyle name="Accent3 8" xfId="0"/>
    <cellStyle name="Accent3 9" xfId="0"/>
    <cellStyle name="Accent3_PLANILHA DE MEDIÇÃO" xfId="0"/>
    <cellStyle name="Accent4" xfId="0"/>
    <cellStyle name="Accent4 10" xfId="0"/>
    <cellStyle name="Accent4 2" xfId="0"/>
    <cellStyle name="Accent4 2 2" xfId="0"/>
    <cellStyle name="Accent4 2 3" xfId="0"/>
    <cellStyle name="Accent4 2 4" xfId="0"/>
    <cellStyle name="Accent4 2 5" xfId="0"/>
    <cellStyle name="Accent4 3" xfId="0"/>
    <cellStyle name="Accent4 3 2" xfId="0"/>
    <cellStyle name="Accent4 3 3" xfId="0"/>
    <cellStyle name="Accent4 3 4" xfId="0"/>
    <cellStyle name="Accent4 3 5" xfId="0"/>
    <cellStyle name="Accent4 4" xfId="0"/>
    <cellStyle name="Accent4 4 2" xfId="0"/>
    <cellStyle name="Accent4 4 3" xfId="0"/>
    <cellStyle name="Accent4 4 4" xfId="0"/>
    <cellStyle name="Accent4 4 5" xfId="0"/>
    <cellStyle name="Accent4 5" xfId="0"/>
    <cellStyle name="Accent4 5 2" xfId="0"/>
    <cellStyle name="Accent4 5 3" xfId="0"/>
    <cellStyle name="Accent4 5 4" xfId="0"/>
    <cellStyle name="Accent4 5 5" xfId="0"/>
    <cellStyle name="Accent4 6" xfId="0"/>
    <cellStyle name="Accent4 6 2" xfId="0"/>
    <cellStyle name="Accent4 6 3" xfId="0"/>
    <cellStyle name="Accent4 6 4" xfId="0"/>
    <cellStyle name="Accent4 6 5" xfId="0"/>
    <cellStyle name="Accent4 7" xfId="0"/>
    <cellStyle name="Accent4 7 2" xfId="0"/>
    <cellStyle name="Accent4 7 3" xfId="0"/>
    <cellStyle name="Accent4 7 4" xfId="0"/>
    <cellStyle name="Accent4 7 5" xfId="0"/>
    <cellStyle name="Accent4 8" xfId="0"/>
    <cellStyle name="Accent4 9" xfId="0"/>
    <cellStyle name="Accent4_PLANILHA DE MEDIÇÃO" xfId="0"/>
    <cellStyle name="Accent5" xfId="0"/>
    <cellStyle name="Accent5 10" xfId="0"/>
    <cellStyle name="Accent5 2" xfId="0"/>
    <cellStyle name="Accent5 2 2" xfId="0"/>
    <cellStyle name="Accent5 2 3" xfId="0"/>
    <cellStyle name="Accent5 2 4" xfId="0"/>
    <cellStyle name="Accent5 2 5" xfId="0"/>
    <cellStyle name="Accent5 3" xfId="0"/>
    <cellStyle name="Accent5 3 2" xfId="0"/>
    <cellStyle name="Accent5 3 3" xfId="0"/>
    <cellStyle name="Accent5 3 4" xfId="0"/>
    <cellStyle name="Accent5 3 5" xfId="0"/>
    <cellStyle name="Accent5 4" xfId="0"/>
    <cellStyle name="Accent5 4 2" xfId="0"/>
    <cellStyle name="Accent5 4 3" xfId="0"/>
    <cellStyle name="Accent5 4 4" xfId="0"/>
    <cellStyle name="Accent5 4 5" xfId="0"/>
    <cellStyle name="Accent5 5" xfId="0"/>
    <cellStyle name="Accent5 5 2" xfId="0"/>
    <cellStyle name="Accent5 5 3" xfId="0"/>
    <cellStyle name="Accent5 5 4" xfId="0"/>
    <cellStyle name="Accent5 5 5" xfId="0"/>
    <cellStyle name="Accent5 6" xfId="0"/>
    <cellStyle name="Accent5 6 2" xfId="0"/>
    <cellStyle name="Accent5 6 3" xfId="0"/>
    <cellStyle name="Accent5 6 4" xfId="0"/>
    <cellStyle name="Accent5 6 5" xfId="0"/>
    <cellStyle name="Accent5 7" xfId="0"/>
    <cellStyle name="Accent5 7 2" xfId="0"/>
    <cellStyle name="Accent5 7 3" xfId="0"/>
    <cellStyle name="Accent5 7 4" xfId="0"/>
    <cellStyle name="Accent5 7 5" xfId="0"/>
    <cellStyle name="Accent5 8" xfId="0"/>
    <cellStyle name="Accent5 9" xfId="0"/>
    <cellStyle name="Accent5_PLANILHA DE MEDIÇÃO" xfId="0"/>
    <cellStyle name="Accent6" xfId="0"/>
    <cellStyle name="Accent6 10" xfId="0"/>
    <cellStyle name="Accent6 2" xfId="0"/>
    <cellStyle name="Accent6 2 2" xfId="0"/>
    <cellStyle name="Accent6 2 3" xfId="0"/>
    <cellStyle name="Accent6 2 4" xfId="0"/>
    <cellStyle name="Accent6 2 5" xfId="0"/>
    <cellStyle name="Accent6 3" xfId="0"/>
    <cellStyle name="Accent6 3 2" xfId="0"/>
    <cellStyle name="Accent6 3 3" xfId="0"/>
    <cellStyle name="Accent6 3 4" xfId="0"/>
    <cellStyle name="Accent6 3 5" xfId="0"/>
    <cellStyle name="Accent6 4" xfId="0"/>
    <cellStyle name="Accent6 4 2" xfId="0"/>
    <cellStyle name="Accent6 4 3" xfId="0"/>
    <cellStyle name="Accent6 4 4" xfId="0"/>
    <cellStyle name="Accent6 4 5" xfId="0"/>
    <cellStyle name="Accent6 5" xfId="0"/>
    <cellStyle name="Accent6 5 10" xfId="0"/>
    <cellStyle name="Accent6 5 11" xfId="0"/>
    <cellStyle name="Accent6 5 12" xfId="0"/>
    <cellStyle name="Accent6 5 13" xfId="0"/>
    <cellStyle name="Accent6 5 14" xfId="0"/>
    <cellStyle name="Accent6 5 2" xfId="0"/>
    <cellStyle name="Accent6 5 3" xfId="0"/>
    <cellStyle name="Accent6 5 4" xfId="0"/>
    <cellStyle name="Accent6 5 5" xfId="0"/>
    <cellStyle name="Accent6 5 6" xfId="0"/>
    <cellStyle name="Accent6 5 7" xfId="0"/>
    <cellStyle name="Accent6 5 8" xfId="0"/>
    <cellStyle name="Accent6 5 9" xfId="0"/>
    <cellStyle name="Accent6 6" xfId="0"/>
    <cellStyle name="Accent6 6 10" xfId="0"/>
    <cellStyle name="Accent6 6 11" xfId="0"/>
    <cellStyle name="Accent6 6 12" xfId="0"/>
    <cellStyle name="Accent6 6 13" xfId="0"/>
    <cellStyle name="Accent6 6 14" xfId="0"/>
    <cellStyle name="Accent6 6 2" xfId="0"/>
    <cellStyle name="Accent6 6 3" xfId="0"/>
    <cellStyle name="Accent6 6 4" xfId="0"/>
    <cellStyle name="Accent6 6 5" xfId="0"/>
    <cellStyle name="Accent6 6 6" xfId="0"/>
    <cellStyle name="Accent6 6 7" xfId="0"/>
    <cellStyle name="Accent6 6 8" xfId="0"/>
    <cellStyle name="Accent6 6 9" xfId="0"/>
    <cellStyle name="Accent6 7" xfId="0"/>
    <cellStyle name="Accent6 7 2" xfId="0"/>
    <cellStyle name="Accent6 7 3" xfId="0"/>
    <cellStyle name="Accent6 7 4" xfId="0"/>
    <cellStyle name="Accent6 7 5" xfId="0"/>
    <cellStyle name="Accent6 8" xfId="0"/>
    <cellStyle name="Accent6 9" xfId="0"/>
    <cellStyle name="Accent6_PLANILHA DE MEDIÇÃO" xfId="0"/>
    <cellStyle name="Accent_Planilha Orçamentária - Conde Dolabela - Gustavo Barbi" xfId="0"/>
    <cellStyle name="Bad 1" xfId="0"/>
    <cellStyle name="Bad 1 10" xfId="0"/>
    <cellStyle name="Bad 1 2" xfId="0"/>
    <cellStyle name="Bad 1 3" xfId="0"/>
    <cellStyle name="Bad 1 4" xfId="0"/>
    <cellStyle name="Bad 1 5" xfId="0"/>
    <cellStyle name="Bad 1 6" xfId="0"/>
    <cellStyle name="Bad 1 7" xfId="0"/>
    <cellStyle name="Bad 1 8" xfId="0"/>
    <cellStyle name="Bad 1 9" xfId="0"/>
    <cellStyle name="Bad 10" xfId="0"/>
    <cellStyle name="Bad 11" xfId="0"/>
    <cellStyle name="Bad 12" xfId="0"/>
    <cellStyle name="Bad 13" xfId="0"/>
    <cellStyle name="Bad 2" xfId="0"/>
    <cellStyle name="Bad 2 10" xfId="0"/>
    <cellStyle name="Bad 2 11" xfId="0"/>
    <cellStyle name="Bad 2 2" xfId="0"/>
    <cellStyle name="Bad 2 2 2" xfId="0"/>
    <cellStyle name="Bad 2 2 3" xfId="0"/>
    <cellStyle name="Bad 2 2 4" xfId="0"/>
    <cellStyle name="Bad 2 2 5" xfId="0"/>
    <cellStyle name="Bad 2 3" xfId="0"/>
    <cellStyle name="Bad 2 3 2" xfId="0"/>
    <cellStyle name="Bad 2 4" xfId="0"/>
    <cellStyle name="Bad 2 5" xfId="0"/>
    <cellStyle name="Bad 2 6" xfId="0"/>
    <cellStyle name="Bad 2 7" xfId="0"/>
    <cellStyle name="Bad 2 8" xfId="0"/>
    <cellStyle name="Bad 2 9" xfId="0"/>
    <cellStyle name="Bad 3" xfId="0"/>
    <cellStyle name="Bad 3 2" xfId="0"/>
    <cellStyle name="Bad 3 3" xfId="0"/>
    <cellStyle name="Bad 3 4" xfId="0"/>
    <cellStyle name="Bad 3 5" xfId="0"/>
    <cellStyle name="Bad 4" xfId="0"/>
    <cellStyle name="Bad 4 2" xfId="0"/>
    <cellStyle name="Bad 5" xfId="0"/>
    <cellStyle name="Bad 6" xfId="0"/>
    <cellStyle name="Bad 7" xfId="0"/>
    <cellStyle name="Bad 8" xfId="0"/>
    <cellStyle name="Bad 9" xfId="0"/>
    <cellStyle name="Bad_PLANILHA DE MEDIÇÃO" xfId="0"/>
    <cellStyle name="Bom 10" xfId="0"/>
    <cellStyle name="Bom 11" xfId="0"/>
    <cellStyle name="Bom 12" xfId="0"/>
    <cellStyle name="Bom 13" xfId="0"/>
    <cellStyle name="Bom 14" xfId="0"/>
    <cellStyle name="Bom 15" xfId="0"/>
    <cellStyle name="Bom 16" xfId="0"/>
    <cellStyle name="Bom 17" xfId="0"/>
    <cellStyle name="Bom 18" xfId="0"/>
    <cellStyle name="Bom 19" xfId="0"/>
    <cellStyle name="Bom 2" xfId="0"/>
    <cellStyle name="Bom 2 10" xfId="0"/>
    <cellStyle name="Bom 2 11" xfId="0"/>
    <cellStyle name="Bom 2 12" xfId="0"/>
    <cellStyle name="Bom 2 13" xfId="0"/>
    <cellStyle name="Bom 2 14" xfId="0"/>
    <cellStyle name="Bom 2 15" xfId="0"/>
    <cellStyle name="Bom 2 16" xfId="0"/>
    <cellStyle name="Bom 2 17" xfId="0"/>
    <cellStyle name="Bom 2 18" xfId="0"/>
    <cellStyle name="Bom 2 19" xfId="0"/>
    <cellStyle name="Bom 2 2" xfId="0"/>
    <cellStyle name="Bom 2 2 10" xfId="0"/>
    <cellStyle name="Bom 2 2 11" xfId="0"/>
    <cellStyle name="Bom 2 2 12" xfId="0"/>
    <cellStyle name="Bom 2 2 13" xfId="0"/>
    <cellStyle name="Bom 2 2 14" xfId="0"/>
    <cellStyle name="Bom 2 2 15" xfId="0"/>
    <cellStyle name="Bom 2 2 16" xfId="0"/>
    <cellStyle name="Bom 2 2 17" xfId="0"/>
    <cellStyle name="Bom 2 2 18" xfId="0"/>
    <cellStyle name="Bom 2 2 19" xfId="0"/>
    <cellStyle name="Bom 2 2 2" xfId="0"/>
    <cellStyle name="Bom 2 2 2 10" xfId="0"/>
    <cellStyle name="Bom 2 2 2 11" xfId="0"/>
    <cellStyle name="Bom 2 2 2 12" xfId="0"/>
    <cellStyle name="Bom 2 2 2 13" xfId="0"/>
    <cellStyle name="Bom 2 2 2 14" xfId="0"/>
    <cellStyle name="Bom 2 2 2 2" xfId="0"/>
    <cellStyle name="Bom 2 2 2 3" xfId="0"/>
    <cellStyle name="Bom 2 2 2 4" xfId="0"/>
    <cellStyle name="Bom 2 2 2 5" xfId="0"/>
    <cellStyle name="Bom 2 2 2 6" xfId="0"/>
    <cellStyle name="Bom 2 2 2 7" xfId="0"/>
    <cellStyle name="Bom 2 2 2 8" xfId="0"/>
    <cellStyle name="Bom 2 2 2 9" xfId="0"/>
    <cellStyle name="Bom 2 2 3" xfId="0"/>
    <cellStyle name="Bom 2 2 3 10" xfId="0"/>
    <cellStyle name="Bom 2 2 3 11" xfId="0"/>
    <cellStyle name="Bom 2 2 3 12" xfId="0"/>
    <cellStyle name="Bom 2 2 3 13" xfId="0"/>
    <cellStyle name="Bom 2 2 3 14" xfId="0"/>
    <cellStyle name="Bom 2 2 3 2" xfId="0"/>
    <cellStyle name="Bom 2 2 3 3" xfId="0"/>
    <cellStyle name="Bom 2 2 3 4" xfId="0"/>
    <cellStyle name="Bom 2 2 3 5" xfId="0"/>
    <cellStyle name="Bom 2 2 3 6" xfId="0"/>
    <cellStyle name="Bom 2 2 3 7" xfId="0"/>
    <cellStyle name="Bom 2 2 3 8" xfId="0"/>
    <cellStyle name="Bom 2 2 3 9" xfId="0"/>
    <cellStyle name="Bom 2 2 4" xfId="0"/>
    <cellStyle name="Bom 2 2 4 10" xfId="0"/>
    <cellStyle name="Bom 2 2 4 11" xfId="0"/>
    <cellStyle name="Bom 2 2 4 12" xfId="0"/>
    <cellStyle name="Bom 2 2 4 13" xfId="0"/>
    <cellStyle name="Bom 2 2 4 14" xfId="0"/>
    <cellStyle name="Bom 2 2 4 2" xfId="0"/>
    <cellStyle name="Bom 2 2 4 3" xfId="0"/>
    <cellStyle name="Bom 2 2 4 4" xfId="0"/>
    <cellStyle name="Bom 2 2 4 5" xfId="0"/>
    <cellStyle name="Bom 2 2 4 6" xfId="0"/>
    <cellStyle name="Bom 2 2 4 7" xfId="0"/>
    <cellStyle name="Bom 2 2 4 8" xfId="0"/>
    <cellStyle name="Bom 2 2 4 9" xfId="0"/>
    <cellStyle name="Bom 2 2 5" xfId="0"/>
    <cellStyle name="Bom 2 2 5 10" xfId="0"/>
    <cellStyle name="Bom 2 2 5 11" xfId="0"/>
    <cellStyle name="Bom 2 2 5 12" xfId="0"/>
    <cellStyle name="Bom 2 2 5 13" xfId="0"/>
    <cellStyle name="Bom 2 2 5 14" xfId="0"/>
    <cellStyle name="Bom 2 2 5 2" xfId="0"/>
    <cellStyle name="Bom 2 2 5 3" xfId="0"/>
    <cellStyle name="Bom 2 2 5 4" xfId="0"/>
    <cellStyle name="Bom 2 2 5 5" xfId="0"/>
    <cellStyle name="Bom 2 2 5 6" xfId="0"/>
    <cellStyle name="Bom 2 2 5 7" xfId="0"/>
    <cellStyle name="Bom 2 2 5 8" xfId="0"/>
    <cellStyle name="Bom 2 2 5 9" xfId="0"/>
    <cellStyle name="Bom 2 2 6" xfId="0"/>
    <cellStyle name="Bom 2 2 6 10" xfId="0"/>
    <cellStyle name="Bom 2 2 6 11" xfId="0"/>
    <cellStyle name="Bom 2 2 6 12" xfId="0"/>
    <cellStyle name="Bom 2 2 6 13" xfId="0"/>
    <cellStyle name="Bom 2 2 6 14" xfId="0"/>
    <cellStyle name="Bom 2 2 6 2" xfId="0"/>
    <cellStyle name="Bom 2 2 6 3" xfId="0"/>
    <cellStyle name="Bom 2 2 6 4" xfId="0"/>
    <cellStyle name="Bom 2 2 6 5" xfId="0"/>
    <cellStyle name="Bom 2 2 6 6" xfId="0"/>
    <cellStyle name="Bom 2 2 6 7" xfId="0"/>
    <cellStyle name="Bom 2 2 6 8" xfId="0"/>
    <cellStyle name="Bom 2 2 6 9" xfId="0"/>
    <cellStyle name="Bom 2 2 7" xfId="0"/>
    <cellStyle name="Bom 2 2 8" xfId="0"/>
    <cellStyle name="Bom 2 2 9" xfId="0"/>
    <cellStyle name="Bom 2 20" xfId="0"/>
    <cellStyle name="Bom 2 3" xfId="0"/>
    <cellStyle name="Bom 2 3 10" xfId="0"/>
    <cellStyle name="Bom 2 3 11" xfId="0"/>
    <cellStyle name="Bom 2 3 12" xfId="0"/>
    <cellStyle name="Bom 2 3 13" xfId="0"/>
    <cellStyle name="Bom 2 3 14" xfId="0"/>
    <cellStyle name="Bom 2 3 2" xfId="0"/>
    <cellStyle name="Bom 2 3 3" xfId="0"/>
    <cellStyle name="Bom 2 3 4" xfId="0"/>
    <cellStyle name="Bom 2 3 5" xfId="0"/>
    <cellStyle name="Bom 2 3 6" xfId="0"/>
    <cellStyle name="Bom 2 3 7" xfId="0"/>
    <cellStyle name="Bom 2 3 8" xfId="0"/>
    <cellStyle name="Bom 2 3 9" xfId="0"/>
    <cellStyle name="Bom 2 4" xfId="0"/>
    <cellStyle name="Bom 2 4 10" xfId="0"/>
    <cellStyle name="Bom 2 4 11" xfId="0"/>
    <cellStyle name="Bom 2 4 12" xfId="0"/>
    <cellStyle name="Bom 2 4 13" xfId="0"/>
    <cellStyle name="Bom 2 4 14" xfId="0"/>
    <cellStyle name="Bom 2 4 2" xfId="0"/>
    <cellStyle name="Bom 2 4 3" xfId="0"/>
    <cellStyle name="Bom 2 4 4" xfId="0"/>
    <cellStyle name="Bom 2 4 5" xfId="0"/>
    <cellStyle name="Bom 2 4 6" xfId="0"/>
    <cellStyle name="Bom 2 4 7" xfId="0"/>
    <cellStyle name="Bom 2 4 8" xfId="0"/>
    <cellStyle name="Bom 2 4 9" xfId="0"/>
    <cellStyle name="Bom 2 5" xfId="0"/>
    <cellStyle name="Bom 2 5 10" xfId="0"/>
    <cellStyle name="Bom 2 5 11" xfId="0"/>
    <cellStyle name="Bom 2 5 12" xfId="0"/>
    <cellStyle name="Bom 2 5 13" xfId="0"/>
    <cellStyle name="Bom 2 5 14" xfId="0"/>
    <cellStyle name="Bom 2 5 2" xfId="0"/>
    <cellStyle name="Bom 2 5 3" xfId="0"/>
    <cellStyle name="Bom 2 5 4" xfId="0"/>
    <cellStyle name="Bom 2 5 5" xfId="0"/>
    <cellStyle name="Bom 2 5 6" xfId="0"/>
    <cellStyle name="Bom 2 5 7" xfId="0"/>
    <cellStyle name="Bom 2 5 8" xfId="0"/>
    <cellStyle name="Bom 2 5 9" xfId="0"/>
    <cellStyle name="Bom 2 6" xfId="0"/>
    <cellStyle name="Bom 2 6 10" xfId="0"/>
    <cellStyle name="Bom 2 6 11" xfId="0"/>
    <cellStyle name="Bom 2 6 12" xfId="0"/>
    <cellStyle name="Bom 2 6 13" xfId="0"/>
    <cellStyle name="Bom 2 6 14" xfId="0"/>
    <cellStyle name="Bom 2 6 2" xfId="0"/>
    <cellStyle name="Bom 2 6 3" xfId="0"/>
    <cellStyle name="Bom 2 6 4" xfId="0"/>
    <cellStyle name="Bom 2 6 5" xfId="0"/>
    <cellStyle name="Bom 2 6 6" xfId="0"/>
    <cellStyle name="Bom 2 6 7" xfId="0"/>
    <cellStyle name="Bom 2 6 8" xfId="0"/>
    <cellStyle name="Bom 2 6 9" xfId="0"/>
    <cellStyle name="Bom 2 7" xfId="0"/>
    <cellStyle name="Bom 2 7 10" xfId="0"/>
    <cellStyle name="Bom 2 7 11" xfId="0"/>
    <cellStyle name="Bom 2 7 12" xfId="0"/>
    <cellStyle name="Bom 2 7 13" xfId="0"/>
    <cellStyle name="Bom 2 7 14" xfId="0"/>
    <cellStyle name="Bom 2 7 2" xfId="0"/>
    <cellStyle name="Bom 2 7 3" xfId="0"/>
    <cellStyle name="Bom 2 7 4" xfId="0"/>
    <cellStyle name="Bom 2 7 5" xfId="0"/>
    <cellStyle name="Bom 2 7 6" xfId="0"/>
    <cellStyle name="Bom 2 7 7" xfId="0"/>
    <cellStyle name="Bom 2 7 8" xfId="0"/>
    <cellStyle name="Bom 2 7 9" xfId="0"/>
    <cellStyle name="Bom 2 8" xfId="0"/>
    <cellStyle name="Bom 2 9" xfId="0"/>
    <cellStyle name="Bom 20" xfId="0"/>
    <cellStyle name="Bom 21" xfId="0"/>
    <cellStyle name="Bom 3" xfId="0"/>
    <cellStyle name="Bom 3 10" xfId="0"/>
    <cellStyle name="Bom 3 11" xfId="0"/>
    <cellStyle name="Bom 3 12" xfId="0"/>
    <cellStyle name="Bom 3 13" xfId="0"/>
    <cellStyle name="Bom 3 14" xfId="0"/>
    <cellStyle name="Bom 3 15" xfId="0"/>
    <cellStyle name="Bom 3 16" xfId="0"/>
    <cellStyle name="Bom 3 17" xfId="0"/>
    <cellStyle name="Bom 3 18" xfId="0"/>
    <cellStyle name="Bom 3 19" xfId="0"/>
    <cellStyle name="Bom 3 2" xfId="0"/>
    <cellStyle name="Bom 3 2 10" xfId="0"/>
    <cellStyle name="Bom 3 2 11" xfId="0"/>
    <cellStyle name="Bom 3 2 12" xfId="0"/>
    <cellStyle name="Bom 3 2 13" xfId="0"/>
    <cellStyle name="Bom 3 2 14" xfId="0"/>
    <cellStyle name="Bom 3 2 15" xfId="0"/>
    <cellStyle name="Bom 3 2 16" xfId="0"/>
    <cellStyle name="Bom 3 2 17" xfId="0"/>
    <cellStyle name="Bom 3 2 18" xfId="0"/>
    <cellStyle name="Bom 3 2 19" xfId="0"/>
    <cellStyle name="Bom 3 2 2" xfId="0"/>
    <cellStyle name="Bom 3 2 2 10" xfId="0"/>
    <cellStyle name="Bom 3 2 2 11" xfId="0"/>
    <cellStyle name="Bom 3 2 2 12" xfId="0"/>
    <cellStyle name="Bom 3 2 2 13" xfId="0"/>
    <cellStyle name="Bom 3 2 2 14" xfId="0"/>
    <cellStyle name="Bom 3 2 2 2" xfId="0"/>
    <cellStyle name="Bom 3 2 2 3" xfId="0"/>
    <cellStyle name="Bom 3 2 2 4" xfId="0"/>
    <cellStyle name="Bom 3 2 2 5" xfId="0"/>
    <cellStyle name="Bom 3 2 2 6" xfId="0"/>
    <cellStyle name="Bom 3 2 2 7" xfId="0"/>
    <cellStyle name="Bom 3 2 2 8" xfId="0"/>
    <cellStyle name="Bom 3 2 2 9" xfId="0"/>
    <cellStyle name="Bom 3 2 3" xfId="0"/>
    <cellStyle name="Bom 3 2 3 10" xfId="0"/>
    <cellStyle name="Bom 3 2 3 11" xfId="0"/>
    <cellStyle name="Bom 3 2 3 12" xfId="0"/>
    <cellStyle name="Bom 3 2 3 13" xfId="0"/>
    <cellStyle name="Bom 3 2 3 14" xfId="0"/>
    <cellStyle name="Bom 3 2 3 2" xfId="0"/>
    <cellStyle name="Bom 3 2 3 3" xfId="0"/>
    <cellStyle name="Bom 3 2 3 4" xfId="0"/>
    <cellStyle name="Bom 3 2 3 5" xfId="0"/>
    <cellStyle name="Bom 3 2 3 6" xfId="0"/>
    <cellStyle name="Bom 3 2 3 7" xfId="0"/>
    <cellStyle name="Bom 3 2 3 8" xfId="0"/>
    <cellStyle name="Bom 3 2 3 9" xfId="0"/>
    <cellStyle name="Bom 3 2 4" xfId="0"/>
    <cellStyle name="Bom 3 2 4 10" xfId="0"/>
    <cellStyle name="Bom 3 2 4 11" xfId="0"/>
    <cellStyle name="Bom 3 2 4 12" xfId="0"/>
    <cellStyle name="Bom 3 2 4 13" xfId="0"/>
    <cellStyle name="Bom 3 2 4 14" xfId="0"/>
    <cellStyle name="Bom 3 2 4 2" xfId="0"/>
    <cellStyle name="Bom 3 2 4 3" xfId="0"/>
    <cellStyle name="Bom 3 2 4 4" xfId="0"/>
    <cellStyle name="Bom 3 2 4 5" xfId="0"/>
    <cellStyle name="Bom 3 2 4 6" xfId="0"/>
    <cellStyle name="Bom 3 2 4 7" xfId="0"/>
    <cellStyle name="Bom 3 2 4 8" xfId="0"/>
    <cellStyle name="Bom 3 2 4 9" xfId="0"/>
    <cellStyle name="Bom 3 2 5" xfId="0"/>
    <cellStyle name="Bom 3 2 5 10" xfId="0"/>
    <cellStyle name="Bom 3 2 5 11" xfId="0"/>
    <cellStyle name="Bom 3 2 5 12" xfId="0"/>
    <cellStyle name="Bom 3 2 5 13" xfId="0"/>
    <cellStyle name="Bom 3 2 5 14" xfId="0"/>
    <cellStyle name="Bom 3 2 5 2" xfId="0"/>
    <cellStyle name="Bom 3 2 5 3" xfId="0"/>
    <cellStyle name="Bom 3 2 5 4" xfId="0"/>
    <cellStyle name="Bom 3 2 5 5" xfId="0"/>
    <cellStyle name="Bom 3 2 5 6" xfId="0"/>
    <cellStyle name="Bom 3 2 5 7" xfId="0"/>
    <cellStyle name="Bom 3 2 5 8" xfId="0"/>
    <cellStyle name="Bom 3 2 5 9" xfId="0"/>
    <cellStyle name="Bom 3 2 6" xfId="0"/>
    <cellStyle name="Bom 3 2 6 10" xfId="0"/>
    <cellStyle name="Bom 3 2 6 11" xfId="0"/>
    <cellStyle name="Bom 3 2 6 12" xfId="0"/>
    <cellStyle name="Bom 3 2 6 13" xfId="0"/>
    <cellStyle name="Bom 3 2 6 14" xfId="0"/>
    <cellStyle name="Bom 3 2 6 2" xfId="0"/>
    <cellStyle name="Bom 3 2 6 3" xfId="0"/>
    <cellStyle name="Bom 3 2 6 4" xfId="0"/>
    <cellStyle name="Bom 3 2 6 5" xfId="0"/>
    <cellStyle name="Bom 3 2 6 6" xfId="0"/>
    <cellStyle name="Bom 3 2 6 7" xfId="0"/>
    <cellStyle name="Bom 3 2 6 8" xfId="0"/>
    <cellStyle name="Bom 3 2 6 9" xfId="0"/>
    <cellStyle name="Bom 3 2 7" xfId="0"/>
    <cellStyle name="Bom 3 2 8" xfId="0"/>
    <cellStyle name="Bom 3 2 9" xfId="0"/>
    <cellStyle name="Bom 3 20" xfId="0"/>
    <cellStyle name="Bom 3 3" xfId="0"/>
    <cellStyle name="Bom 3 3 10" xfId="0"/>
    <cellStyle name="Bom 3 3 11" xfId="0"/>
    <cellStyle name="Bom 3 3 12" xfId="0"/>
    <cellStyle name="Bom 3 3 13" xfId="0"/>
    <cellStyle name="Bom 3 3 14" xfId="0"/>
    <cellStyle name="Bom 3 3 2" xfId="0"/>
    <cellStyle name="Bom 3 3 3" xfId="0"/>
    <cellStyle name="Bom 3 3 4" xfId="0"/>
    <cellStyle name="Bom 3 3 5" xfId="0"/>
    <cellStyle name="Bom 3 3 6" xfId="0"/>
    <cellStyle name="Bom 3 3 7" xfId="0"/>
    <cellStyle name="Bom 3 3 8" xfId="0"/>
    <cellStyle name="Bom 3 3 9" xfId="0"/>
    <cellStyle name="Bom 3 4" xfId="0"/>
    <cellStyle name="Bom 3 4 10" xfId="0"/>
    <cellStyle name="Bom 3 4 11" xfId="0"/>
    <cellStyle name="Bom 3 4 12" xfId="0"/>
    <cellStyle name="Bom 3 4 13" xfId="0"/>
    <cellStyle name="Bom 3 4 14" xfId="0"/>
    <cellStyle name="Bom 3 4 2" xfId="0"/>
    <cellStyle name="Bom 3 4 3" xfId="0"/>
    <cellStyle name="Bom 3 4 4" xfId="0"/>
    <cellStyle name="Bom 3 4 5" xfId="0"/>
    <cellStyle name="Bom 3 4 6" xfId="0"/>
    <cellStyle name="Bom 3 4 7" xfId="0"/>
    <cellStyle name="Bom 3 4 8" xfId="0"/>
    <cellStyle name="Bom 3 4 9" xfId="0"/>
    <cellStyle name="Bom 3 5" xfId="0"/>
    <cellStyle name="Bom 3 5 10" xfId="0"/>
    <cellStyle name="Bom 3 5 11" xfId="0"/>
    <cellStyle name="Bom 3 5 12" xfId="0"/>
    <cellStyle name="Bom 3 5 13" xfId="0"/>
    <cellStyle name="Bom 3 5 14" xfId="0"/>
    <cellStyle name="Bom 3 5 2" xfId="0"/>
    <cellStyle name="Bom 3 5 3" xfId="0"/>
    <cellStyle name="Bom 3 5 4" xfId="0"/>
    <cellStyle name="Bom 3 5 5" xfId="0"/>
    <cellStyle name="Bom 3 5 6" xfId="0"/>
    <cellStyle name="Bom 3 5 7" xfId="0"/>
    <cellStyle name="Bom 3 5 8" xfId="0"/>
    <cellStyle name="Bom 3 5 9" xfId="0"/>
    <cellStyle name="Bom 3 6" xfId="0"/>
    <cellStyle name="Bom 3 6 10" xfId="0"/>
    <cellStyle name="Bom 3 6 11" xfId="0"/>
    <cellStyle name="Bom 3 6 12" xfId="0"/>
    <cellStyle name="Bom 3 6 13" xfId="0"/>
    <cellStyle name="Bom 3 6 14" xfId="0"/>
    <cellStyle name="Bom 3 6 2" xfId="0"/>
    <cellStyle name="Bom 3 6 3" xfId="0"/>
    <cellStyle name="Bom 3 6 4" xfId="0"/>
    <cellStyle name="Bom 3 6 5" xfId="0"/>
    <cellStyle name="Bom 3 6 6" xfId="0"/>
    <cellStyle name="Bom 3 6 7" xfId="0"/>
    <cellStyle name="Bom 3 6 8" xfId="0"/>
    <cellStyle name="Bom 3 6 9" xfId="0"/>
    <cellStyle name="Bom 3 7" xfId="0"/>
    <cellStyle name="Bom 3 7 10" xfId="0"/>
    <cellStyle name="Bom 3 7 11" xfId="0"/>
    <cellStyle name="Bom 3 7 12" xfId="0"/>
    <cellStyle name="Bom 3 7 13" xfId="0"/>
    <cellStyle name="Bom 3 7 14" xfId="0"/>
    <cellStyle name="Bom 3 7 2" xfId="0"/>
    <cellStyle name="Bom 3 7 3" xfId="0"/>
    <cellStyle name="Bom 3 7 4" xfId="0"/>
    <cellStyle name="Bom 3 7 5" xfId="0"/>
    <cellStyle name="Bom 3 7 6" xfId="0"/>
    <cellStyle name="Bom 3 7 7" xfId="0"/>
    <cellStyle name="Bom 3 7 8" xfId="0"/>
    <cellStyle name="Bom 3 7 9" xfId="0"/>
    <cellStyle name="Bom 3 8" xfId="0"/>
    <cellStyle name="Bom 3 9" xfId="0"/>
    <cellStyle name="Bom 4" xfId="0"/>
    <cellStyle name="Bom 4 10" xfId="0"/>
    <cellStyle name="Bom 4 11" xfId="0"/>
    <cellStyle name="Bom 4 12" xfId="0"/>
    <cellStyle name="Bom 4 13" xfId="0"/>
    <cellStyle name="Bom 4 14" xfId="0"/>
    <cellStyle name="Bom 4 15" xfId="0"/>
    <cellStyle name="Bom 4 16" xfId="0"/>
    <cellStyle name="Bom 4 17" xfId="0"/>
    <cellStyle name="Bom 4 18" xfId="0"/>
    <cellStyle name="Bom 4 19" xfId="0"/>
    <cellStyle name="Bom 4 2" xfId="0"/>
    <cellStyle name="Bom 4 2 10" xfId="0"/>
    <cellStyle name="Bom 4 2 11" xfId="0"/>
    <cellStyle name="Bom 4 2 12" xfId="0"/>
    <cellStyle name="Bom 4 2 2" xfId="0"/>
    <cellStyle name="Bom 4 2 2 2" xfId="0"/>
    <cellStyle name="Bom 4 2 2 3" xfId="0"/>
    <cellStyle name="Bom 4 2 2 4" xfId="0"/>
    <cellStyle name="Bom 4 2 2 5" xfId="0"/>
    <cellStyle name="Bom 4 2 3" xfId="0"/>
    <cellStyle name="Bom 4 2 4" xfId="0"/>
    <cellStyle name="Bom 4 2 5" xfId="0"/>
    <cellStyle name="Bom 4 2 6" xfId="0"/>
    <cellStyle name="Bom 4 2 7" xfId="0"/>
    <cellStyle name="Bom 4 2 8" xfId="0"/>
    <cellStyle name="Bom 4 2 9" xfId="0"/>
    <cellStyle name="Bom 4 20" xfId="0"/>
    <cellStyle name="Bom 4 21" xfId="0"/>
    <cellStyle name="Bom 4 22" xfId="0"/>
    <cellStyle name="Bom 4 3" xfId="0"/>
    <cellStyle name="Bom 4 4" xfId="0"/>
    <cellStyle name="Bom 4 5" xfId="0"/>
    <cellStyle name="Bom 4 6" xfId="0"/>
    <cellStyle name="Bom 4 7" xfId="0"/>
    <cellStyle name="Bom 4 8" xfId="0"/>
    <cellStyle name="Bom 4 9" xfId="0"/>
    <cellStyle name="Bom 5" xfId="0"/>
    <cellStyle name="Bom 5 10" xfId="0"/>
    <cellStyle name="Bom 5 11" xfId="0"/>
    <cellStyle name="Bom 5 12" xfId="0"/>
    <cellStyle name="Bom 5 13" xfId="0"/>
    <cellStyle name="Bom 5 14" xfId="0"/>
    <cellStyle name="Bom 5 15" xfId="0"/>
    <cellStyle name="Bom 5 2" xfId="0"/>
    <cellStyle name="Bom 5 2 2" xfId="0"/>
    <cellStyle name="Bom 5 2 3" xfId="0"/>
    <cellStyle name="Bom 5 2 4" xfId="0"/>
    <cellStyle name="Bom 5 2 5" xfId="0"/>
    <cellStyle name="Bom 5 3" xfId="0"/>
    <cellStyle name="Bom 5 4" xfId="0"/>
    <cellStyle name="Bom 5 5" xfId="0"/>
    <cellStyle name="Bom 5 6" xfId="0"/>
    <cellStyle name="Bom 5 7" xfId="0"/>
    <cellStyle name="Bom 5 8" xfId="0"/>
    <cellStyle name="Bom 5 9" xfId="0"/>
    <cellStyle name="Bom 6" xfId="0"/>
    <cellStyle name="Bom 6 10" xfId="0"/>
    <cellStyle name="Bom 6 11" xfId="0"/>
    <cellStyle name="Bom 6 12" xfId="0"/>
    <cellStyle name="Bom 6 13" xfId="0"/>
    <cellStyle name="Bom 6 14" xfId="0"/>
    <cellStyle name="Bom 6 2" xfId="0"/>
    <cellStyle name="Bom 6 3" xfId="0"/>
    <cellStyle name="Bom 6 4" xfId="0"/>
    <cellStyle name="Bom 6 5" xfId="0"/>
    <cellStyle name="Bom 6 6" xfId="0"/>
    <cellStyle name="Bom 6 7" xfId="0"/>
    <cellStyle name="Bom 6 8" xfId="0"/>
    <cellStyle name="Bom 6 9" xfId="0"/>
    <cellStyle name="Bom 7" xfId="0"/>
    <cellStyle name="Bom 7 10" xfId="0"/>
    <cellStyle name="Bom 7 11" xfId="0"/>
    <cellStyle name="Bom 7 12" xfId="0"/>
    <cellStyle name="Bom 7 13" xfId="0"/>
    <cellStyle name="Bom 7 14" xfId="0"/>
    <cellStyle name="Bom 7 2" xfId="0"/>
    <cellStyle name="Bom 7 3" xfId="0"/>
    <cellStyle name="Bom 7 4" xfId="0"/>
    <cellStyle name="Bom 7 5" xfId="0"/>
    <cellStyle name="Bom 7 6" xfId="0"/>
    <cellStyle name="Bom 7 7" xfId="0"/>
    <cellStyle name="Bom 7 8" xfId="0"/>
    <cellStyle name="Bom 7 9" xfId="0"/>
    <cellStyle name="Bom 8" xfId="0"/>
    <cellStyle name="Bom 8 10" xfId="0"/>
    <cellStyle name="Bom 8 11" xfId="0"/>
    <cellStyle name="Bom 8 12" xfId="0"/>
    <cellStyle name="Bom 8 13" xfId="0"/>
    <cellStyle name="Bom 8 14" xfId="0"/>
    <cellStyle name="Bom 8 2" xfId="0"/>
    <cellStyle name="Bom 8 3" xfId="0"/>
    <cellStyle name="Bom 8 4" xfId="0"/>
    <cellStyle name="Bom 8 5" xfId="0"/>
    <cellStyle name="Bom 8 6" xfId="0"/>
    <cellStyle name="Bom 8 7" xfId="0"/>
    <cellStyle name="Bom 8 8" xfId="0"/>
    <cellStyle name="Bom 8 9" xfId="0"/>
    <cellStyle name="Bom 9" xfId="0"/>
    <cellStyle name="Calculation" xfId="0"/>
    <cellStyle name="Calculation 10" xfId="0"/>
    <cellStyle name="Calculation 11" xfId="0"/>
    <cellStyle name="Calculation 12" xfId="0"/>
    <cellStyle name="Calculation 13" xfId="0"/>
    <cellStyle name="Calculation 14" xfId="0"/>
    <cellStyle name="Calculation 15" xfId="0"/>
    <cellStyle name="Calculation 16" xfId="0"/>
    <cellStyle name="Calculation 17" xfId="0"/>
    <cellStyle name="Calculation 18" xfId="0"/>
    <cellStyle name="Calculation 19" xfId="0"/>
    <cellStyle name="Calculation 2" xfId="0"/>
    <cellStyle name="Calculation 2 10" xfId="0"/>
    <cellStyle name="Calculation 2 10 10" xfId="0"/>
    <cellStyle name="Calculation 2 10 10 2" xfId="0"/>
    <cellStyle name="Calculation 2 10 10 3" xfId="0"/>
    <cellStyle name="Calculation 2 10 10 4" xfId="0"/>
    <cellStyle name="Calculation 2 10 10 5" xfId="0"/>
    <cellStyle name="Calculation 2 10 11" xfId="0"/>
    <cellStyle name="Calculation 2 10 11 2" xfId="0"/>
    <cellStyle name="Calculation 2 10 11 3" xfId="0"/>
    <cellStyle name="Calculation 2 10 11 4" xfId="0"/>
    <cellStyle name="Calculation 2 10 11 5" xfId="0"/>
    <cellStyle name="Calculation 2 10 12" xfId="0"/>
    <cellStyle name="Calculation 2 10 12 2" xfId="0"/>
    <cellStyle name="Calculation 2 10 12 3" xfId="0"/>
    <cellStyle name="Calculation 2 10 12 4" xfId="0"/>
    <cellStyle name="Calculation 2 10 12 5" xfId="0"/>
    <cellStyle name="Calculation 2 10 13" xfId="0"/>
    <cellStyle name="Calculation 2 10 13 2" xfId="0"/>
    <cellStyle name="Calculation 2 10 13 3" xfId="0"/>
    <cellStyle name="Calculation 2 10 13 4" xfId="0"/>
    <cellStyle name="Calculation 2 10 13 5" xfId="0"/>
    <cellStyle name="Calculation 2 10 14" xfId="0"/>
    <cellStyle name="Calculation 2 10 14 2" xfId="0"/>
    <cellStyle name="Calculation 2 10 14 3" xfId="0"/>
    <cellStyle name="Calculation 2 10 15" xfId="0"/>
    <cellStyle name="Calculation 2 10 16" xfId="0"/>
    <cellStyle name="Calculation 2 10 17" xfId="0"/>
    <cellStyle name="Calculation 2 10 18" xfId="0"/>
    <cellStyle name="Calculation 2 10 2" xfId="0"/>
    <cellStyle name="Calculation 2 10 2 2" xfId="0"/>
    <cellStyle name="Calculation 2 10 2 3" xfId="0"/>
    <cellStyle name="Calculation 2 10 2 4" xfId="0"/>
    <cellStyle name="Calculation 2 10 2 5" xfId="0"/>
    <cellStyle name="Calculation 2 10 3" xfId="0"/>
    <cellStyle name="Calculation 2 10 3 2" xfId="0"/>
    <cellStyle name="Calculation 2 10 3 3" xfId="0"/>
    <cellStyle name="Calculation 2 10 3 4" xfId="0"/>
    <cellStyle name="Calculation 2 10 3 5" xfId="0"/>
    <cellStyle name="Calculation 2 10 4" xfId="0"/>
    <cellStyle name="Calculation 2 10 4 2" xfId="0"/>
    <cellStyle name="Calculation 2 10 4 3" xfId="0"/>
    <cellStyle name="Calculation 2 10 4 4" xfId="0"/>
    <cellStyle name="Calculation 2 10 4 5" xfId="0"/>
    <cellStyle name="Calculation 2 10 5" xfId="0"/>
    <cellStyle name="Calculation 2 10 5 2" xfId="0"/>
    <cellStyle name="Calculation 2 10 5 3" xfId="0"/>
    <cellStyle name="Calculation 2 10 5 4" xfId="0"/>
    <cellStyle name="Calculation 2 10 5 5" xfId="0"/>
    <cellStyle name="Calculation 2 10 6" xfId="0"/>
    <cellStyle name="Calculation 2 10 6 2" xfId="0"/>
    <cellStyle name="Calculation 2 10 6 3" xfId="0"/>
    <cellStyle name="Calculation 2 10 6 4" xfId="0"/>
    <cellStyle name="Calculation 2 10 6 5" xfId="0"/>
    <cellStyle name="Calculation 2 10 7" xfId="0"/>
    <cellStyle name="Calculation 2 10 7 2" xfId="0"/>
    <cellStyle name="Calculation 2 10 7 3" xfId="0"/>
    <cellStyle name="Calculation 2 10 7 4" xfId="0"/>
    <cellStyle name="Calculation 2 10 7 5" xfId="0"/>
    <cellStyle name="Calculation 2 10 8" xfId="0"/>
    <cellStyle name="Calculation 2 10 8 2" xfId="0"/>
    <cellStyle name="Calculation 2 10 8 3" xfId="0"/>
    <cellStyle name="Calculation 2 10 8 4" xfId="0"/>
    <cellStyle name="Calculation 2 10 8 5" xfId="0"/>
    <cellStyle name="Calculation 2 10 9" xfId="0"/>
    <cellStyle name="Calculation 2 10 9 2" xfId="0"/>
    <cellStyle name="Calculation 2 10 9 3" xfId="0"/>
    <cellStyle name="Calculation 2 10 9 4" xfId="0"/>
    <cellStyle name="Calculation 2 10 9 5" xfId="0"/>
    <cellStyle name="Calculation 2 11" xfId="0"/>
    <cellStyle name="Calculation 2 11 2" xfId="0"/>
    <cellStyle name="Calculation 2 11 3" xfId="0"/>
    <cellStyle name="Calculation 2 11 4" xfId="0"/>
    <cellStyle name="Calculation 2 11 5" xfId="0"/>
    <cellStyle name="Calculation 2 12" xfId="0"/>
    <cellStyle name="Calculation 2 12 2" xfId="0"/>
    <cellStyle name="Calculation 2 12 3" xfId="0"/>
    <cellStyle name="Calculation 2 12 4" xfId="0"/>
    <cellStyle name="Calculation 2 12 5" xfId="0"/>
    <cellStyle name="Calculation 2 13" xfId="0"/>
    <cellStyle name="Calculation 2 13 2" xfId="0"/>
    <cellStyle name="Calculation 2 13 3" xfId="0"/>
    <cellStyle name="Calculation 2 13 4" xfId="0"/>
    <cellStyle name="Calculation 2 13 5" xfId="0"/>
    <cellStyle name="Calculation 2 14" xfId="0"/>
    <cellStyle name="Calculation 2 14 2" xfId="0"/>
    <cellStyle name="Calculation 2 14 3" xfId="0"/>
    <cellStyle name="Calculation 2 14 4" xfId="0"/>
    <cellStyle name="Calculation 2 14 5" xfId="0"/>
    <cellStyle name="Calculation 2 15" xfId="0"/>
    <cellStyle name="Calculation 2 15 2" xfId="0"/>
    <cellStyle name="Calculation 2 15 3" xfId="0"/>
    <cellStyle name="Calculation 2 15 4" xfId="0"/>
    <cellStyle name="Calculation 2 15 5" xfId="0"/>
    <cellStyle name="Calculation 2 16" xfId="0"/>
    <cellStyle name="Calculation 2 16 2" xfId="0"/>
    <cellStyle name="Calculation 2 16 3" xfId="0"/>
    <cellStyle name="Calculation 2 16 4" xfId="0"/>
    <cellStyle name="Calculation 2 16 5" xfId="0"/>
    <cellStyle name="Calculation 2 17" xfId="0"/>
    <cellStyle name="Calculation 2 17 2" xfId="0"/>
    <cellStyle name="Calculation 2 17 3" xfId="0"/>
    <cellStyle name="Calculation 2 17 4" xfId="0"/>
    <cellStyle name="Calculation 2 17 5" xfId="0"/>
    <cellStyle name="Calculation 2 18" xfId="0"/>
    <cellStyle name="Calculation 2 18 2" xfId="0"/>
    <cellStyle name="Calculation 2 18 3" xfId="0"/>
    <cellStyle name="Calculation 2 18 4" xfId="0"/>
    <cellStyle name="Calculation 2 18 5" xfId="0"/>
    <cellStyle name="Calculation 2 19" xfId="0"/>
    <cellStyle name="Calculation 2 19 2" xfId="0"/>
    <cellStyle name="Calculation 2 19 3" xfId="0"/>
    <cellStyle name="Calculation 2 19 4" xfId="0"/>
    <cellStyle name="Calculation 2 19 5" xfId="0"/>
    <cellStyle name="Calculation 2 2" xfId="0"/>
    <cellStyle name="Calculation 2 2 10" xfId="0"/>
    <cellStyle name="Calculation 2 2 10 2" xfId="0"/>
    <cellStyle name="Calculation 2 2 10 3" xfId="0"/>
    <cellStyle name="Calculation 2 2 10 4" xfId="0"/>
    <cellStyle name="Calculation 2 2 10 5" xfId="0"/>
    <cellStyle name="Calculation 2 2 11" xfId="0"/>
    <cellStyle name="Calculation 2 2 11 2" xfId="0"/>
    <cellStyle name="Calculation 2 2 11 3" xfId="0"/>
    <cellStyle name="Calculation 2 2 11 4" xfId="0"/>
    <cellStyle name="Calculation 2 2 11 5" xfId="0"/>
    <cellStyle name="Calculation 2 2 12" xfId="0"/>
    <cellStyle name="Calculation 2 2 12 2" xfId="0"/>
    <cellStyle name="Calculation 2 2 12 3" xfId="0"/>
    <cellStyle name="Calculation 2 2 12 4" xfId="0"/>
    <cellStyle name="Calculation 2 2 12 5" xfId="0"/>
    <cellStyle name="Calculation 2 2 13" xfId="0"/>
    <cellStyle name="Calculation 2 2 13 2" xfId="0"/>
    <cellStyle name="Calculation 2 2 13 3" xfId="0"/>
    <cellStyle name="Calculation 2 2 13 4" xfId="0"/>
    <cellStyle name="Calculation 2 2 13 5" xfId="0"/>
    <cellStyle name="Calculation 2 2 14" xfId="0"/>
    <cellStyle name="Calculation 2 2 14 2" xfId="0"/>
    <cellStyle name="Calculation 2 2 14 3" xfId="0"/>
    <cellStyle name="Calculation 2 2 15" xfId="0"/>
    <cellStyle name="Calculation 2 2 16" xfId="0"/>
    <cellStyle name="Calculation 2 2 17" xfId="0"/>
    <cellStyle name="Calculation 2 2 18" xfId="0"/>
    <cellStyle name="Calculation 2 2 2" xfId="0"/>
    <cellStyle name="Calculation 2 2 2 2" xfId="0"/>
    <cellStyle name="Calculation 2 2 2 3" xfId="0"/>
    <cellStyle name="Calculation 2 2 2 4" xfId="0"/>
    <cellStyle name="Calculation 2 2 2 5" xfId="0"/>
    <cellStyle name="Calculation 2 2 3" xfId="0"/>
    <cellStyle name="Calculation 2 2 3 2" xfId="0"/>
    <cellStyle name="Calculation 2 2 3 3" xfId="0"/>
    <cellStyle name="Calculation 2 2 3 4" xfId="0"/>
    <cellStyle name="Calculation 2 2 3 5" xfId="0"/>
    <cellStyle name="Calculation 2 2 4" xfId="0"/>
    <cellStyle name="Calculation 2 2 4 2" xfId="0"/>
    <cellStyle name="Calculation 2 2 4 3" xfId="0"/>
    <cellStyle name="Calculation 2 2 4 4" xfId="0"/>
    <cellStyle name="Calculation 2 2 4 5" xfId="0"/>
    <cellStyle name="Calculation 2 2 5" xfId="0"/>
    <cellStyle name="Calculation 2 2 5 2" xfId="0"/>
    <cellStyle name="Calculation 2 2 5 3" xfId="0"/>
    <cellStyle name="Calculation 2 2 5 4" xfId="0"/>
    <cellStyle name="Calculation 2 2 5 5" xfId="0"/>
    <cellStyle name="Calculation 2 2 6" xfId="0"/>
    <cellStyle name="Calculation 2 2 6 2" xfId="0"/>
    <cellStyle name="Calculation 2 2 6 3" xfId="0"/>
    <cellStyle name="Calculation 2 2 6 4" xfId="0"/>
    <cellStyle name="Calculation 2 2 6 5" xfId="0"/>
    <cellStyle name="Calculation 2 2 7" xfId="0"/>
    <cellStyle name="Calculation 2 2 7 2" xfId="0"/>
    <cellStyle name="Calculation 2 2 7 3" xfId="0"/>
    <cellStyle name="Calculation 2 2 7 4" xfId="0"/>
    <cellStyle name="Calculation 2 2 7 5" xfId="0"/>
    <cellStyle name="Calculation 2 2 8" xfId="0"/>
    <cellStyle name="Calculation 2 2 8 2" xfId="0"/>
    <cellStyle name="Calculation 2 2 8 3" xfId="0"/>
    <cellStyle name="Calculation 2 2 8 4" xfId="0"/>
    <cellStyle name="Calculation 2 2 8 5" xfId="0"/>
    <cellStyle name="Calculation 2 2 9" xfId="0"/>
    <cellStyle name="Calculation 2 2 9 2" xfId="0"/>
    <cellStyle name="Calculation 2 2 9 3" xfId="0"/>
    <cellStyle name="Calculation 2 2 9 4" xfId="0"/>
    <cellStyle name="Calculation 2 2 9 5" xfId="0"/>
    <cellStyle name="Calculation 2 20" xfId="0"/>
    <cellStyle name="Calculation 2 20 2" xfId="0"/>
    <cellStyle name="Calculation 2 20 3" xfId="0"/>
    <cellStyle name="Calculation 2 20 4" xfId="0"/>
    <cellStyle name="Calculation 2 20 5" xfId="0"/>
    <cellStyle name="Calculation 2 21" xfId="0"/>
    <cellStyle name="Calculation 2 21 2" xfId="0"/>
    <cellStyle name="Calculation 2 21 3" xfId="0"/>
    <cellStyle name="Calculation 2 21 4" xfId="0"/>
    <cellStyle name="Calculation 2 21 5" xfId="0"/>
    <cellStyle name="Calculation 2 22" xfId="0"/>
    <cellStyle name="Calculation 2 22 2" xfId="0"/>
    <cellStyle name="Calculation 2 22 3" xfId="0"/>
    <cellStyle name="Calculation 2 22 4" xfId="0"/>
    <cellStyle name="Calculation 2 22 5" xfId="0"/>
    <cellStyle name="Calculation 2 23" xfId="0"/>
    <cellStyle name="Calculation 2 23 2" xfId="0"/>
    <cellStyle name="Calculation 2 23 3" xfId="0"/>
    <cellStyle name="Calculation 2 23 4" xfId="0"/>
    <cellStyle name="Calculation 2 23 5" xfId="0"/>
    <cellStyle name="Calculation 2 24" xfId="0"/>
    <cellStyle name="Calculation 2 24 2" xfId="0"/>
    <cellStyle name="Calculation 2 24 3" xfId="0"/>
    <cellStyle name="Calculation 2 24 4" xfId="0"/>
    <cellStyle name="Calculation 2 24 5" xfId="0"/>
    <cellStyle name="Calculation 2 25" xfId="0"/>
    <cellStyle name="Calculation 2 25 2" xfId="0"/>
    <cellStyle name="Calculation 2 25 3" xfId="0"/>
    <cellStyle name="Calculation 2 25 4" xfId="0"/>
    <cellStyle name="Calculation 2 25 5" xfId="0"/>
    <cellStyle name="Calculation 2 26" xfId="0"/>
    <cellStyle name="Calculation 2 26 2" xfId="0"/>
    <cellStyle name="Calculation 2 26 3" xfId="0"/>
    <cellStyle name="Calculation 2 26 4" xfId="0"/>
    <cellStyle name="Calculation 2 26 5" xfId="0"/>
    <cellStyle name="Calculation 2 27" xfId="0"/>
    <cellStyle name="Calculation 2 27 2" xfId="0"/>
    <cellStyle name="Calculation 2 27 3" xfId="0"/>
    <cellStyle name="Calculation 2 27 4" xfId="0"/>
    <cellStyle name="Calculation 2 27 5" xfId="0"/>
    <cellStyle name="Calculation 2 28" xfId="0"/>
    <cellStyle name="Calculation 2 28 2" xfId="0"/>
    <cellStyle name="Calculation 2 28 3" xfId="0"/>
    <cellStyle name="Calculation 2 28 4" xfId="0"/>
    <cellStyle name="Calculation 2 28 5" xfId="0"/>
    <cellStyle name="Calculation 2 29" xfId="0"/>
    <cellStyle name="Calculation 2 29 2" xfId="0"/>
    <cellStyle name="Calculation 2 29 3" xfId="0"/>
    <cellStyle name="Calculation 2 29 4" xfId="0"/>
    <cellStyle name="Calculation 2 29 5" xfId="0"/>
    <cellStyle name="Calculation 2 3" xfId="0"/>
    <cellStyle name="Calculation 2 3 10" xfId="0"/>
    <cellStyle name="Calculation 2 3 10 2" xfId="0"/>
    <cellStyle name="Calculation 2 3 10 3" xfId="0"/>
    <cellStyle name="Calculation 2 3 10 4" xfId="0"/>
    <cellStyle name="Calculation 2 3 10 5" xfId="0"/>
    <cellStyle name="Calculation 2 3 11" xfId="0"/>
    <cellStyle name="Calculation 2 3 11 2" xfId="0"/>
    <cellStyle name="Calculation 2 3 11 3" xfId="0"/>
    <cellStyle name="Calculation 2 3 11 4" xfId="0"/>
    <cellStyle name="Calculation 2 3 11 5" xfId="0"/>
    <cellStyle name="Calculation 2 3 12" xfId="0"/>
    <cellStyle name="Calculation 2 3 12 2" xfId="0"/>
    <cellStyle name="Calculation 2 3 12 3" xfId="0"/>
    <cellStyle name="Calculation 2 3 12 4" xfId="0"/>
    <cellStyle name="Calculation 2 3 12 5" xfId="0"/>
    <cellStyle name="Calculation 2 3 13" xfId="0"/>
    <cellStyle name="Calculation 2 3 13 2" xfId="0"/>
    <cellStyle name="Calculation 2 3 13 3" xfId="0"/>
    <cellStyle name="Calculation 2 3 13 4" xfId="0"/>
    <cellStyle name="Calculation 2 3 13 5" xfId="0"/>
    <cellStyle name="Calculation 2 3 14" xfId="0"/>
    <cellStyle name="Calculation 2 3 14 2" xfId="0"/>
    <cellStyle name="Calculation 2 3 14 3" xfId="0"/>
    <cellStyle name="Calculation 2 3 15" xfId="0"/>
    <cellStyle name="Calculation 2 3 16" xfId="0"/>
    <cellStyle name="Calculation 2 3 17" xfId="0"/>
    <cellStyle name="Calculation 2 3 18" xfId="0"/>
    <cellStyle name="Calculation 2 3 2" xfId="0"/>
    <cellStyle name="Calculation 2 3 2 2" xfId="0"/>
    <cellStyle name="Calculation 2 3 2 3" xfId="0"/>
    <cellStyle name="Calculation 2 3 2 4" xfId="0"/>
    <cellStyle name="Calculation 2 3 2 5" xfId="0"/>
    <cellStyle name="Calculation 2 3 3" xfId="0"/>
    <cellStyle name="Calculation 2 3 3 2" xfId="0"/>
    <cellStyle name="Calculation 2 3 3 3" xfId="0"/>
    <cellStyle name="Calculation 2 3 3 4" xfId="0"/>
    <cellStyle name="Calculation 2 3 3 5" xfId="0"/>
    <cellStyle name="Calculation 2 3 4" xfId="0"/>
    <cellStyle name="Calculation 2 3 4 2" xfId="0"/>
    <cellStyle name="Calculation 2 3 4 3" xfId="0"/>
    <cellStyle name="Calculation 2 3 4 4" xfId="0"/>
    <cellStyle name="Calculation 2 3 4 5" xfId="0"/>
    <cellStyle name="Calculation 2 3 5" xfId="0"/>
    <cellStyle name="Calculation 2 3 5 2" xfId="0"/>
    <cellStyle name="Calculation 2 3 5 3" xfId="0"/>
    <cellStyle name="Calculation 2 3 5 4" xfId="0"/>
    <cellStyle name="Calculation 2 3 5 5" xfId="0"/>
    <cellStyle name="Calculation 2 3 6" xfId="0"/>
    <cellStyle name="Calculation 2 3 6 2" xfId="0"/>
    <cellStyle name="Calculation 2 3 6 3" xfId="0"/>
    <cellStyle name="Calculation 2 3 6 4" xfId="0"/>
    <cellStyle name="Calculation 2 3 6 5" xfId="0"/>
    <cellStyle name="Calculation 2 3 7" xfId="0"/>
    <cellStyle name="Calculation 2 3 7 2" xfId="0"/>
    <cellStyle name="Calculation 2 3 7 3" xfId="0"/>
    <cellStyle name="Calculation 2 3 7 4" xfId="0"/>
    <cellStyle name="Calculation 2 3 7 5" xfId="0"/>
    <cellStyle name="Calculation 2 3 8" xfId="0"/>
    <cellStyle name="Calculation 2 3 8 2" xfId="0"/>
    <cellStyle name="Calculation 2 3 8 3" xfId="0"/>
    <cellStyle name="Calculation 2 3 8 4" xfId="0"/>
    <cellStyle name="Calculation 2 3 8 5" xfId="0"/>
    <cellStyle name="Calculation 2 3 9" xfId="0"/>
    <cellStyle name="Calculation 2 3 9 2" xfId="0"/>
    <cellStyle name="Calculation 2 3 9 3" xfId="0"/>
    <cellStyle name="Calculation 2 3 9 4" xfId="0"/>
    <cellStyle name="Calculation 2 3 9 5" xfId="0"/>
    <cellStyle name="Calculation 2 30" xfId="0"/>
    <cellStyle name="Calculation 2 30 2" xfId="0"/>
    <cellStyle name="Calculation 2 30 3" xfId="0"/>
    <cellStyle name="Calculation 2 31" xfId="0"/>
    <cellStyle name="Calculation 2 31 2" xfId="0"/>
    <cellStyle name="Calculation 2 31 3" xfId="0"/>
    <cellStyle name="Calculation 2 32" xfId="0"/>
    <cellStyle name="Calculation 2 32 2" xfId="0"/>
    <cellStyle name="Calculation 2 32 3" xfId="0"/>
    <cellStyle name="Calculation 2 33" xfId="0"/>
    <cellStyle name="Calculation 2 33 2" xfId="0"/>
    <cellStyle name="Calculation 2 33 3" xfId="0"/>
    <cellStyle name="Calculation 2 34" xfId="0"/>
    <cellStyle name="Calculation 2 34 2" xfId="0"/>
    <cellStyle name="Calculation 2 34 3" xfId="0"/>
    <cellStyle name="Calculation 2 35" xfId="0"/>
    <cellStyle name="Calculation 2 35 2" xfId="0"/>
    <cellStyle name="Calculation 2 35 3" xfId="0"/>
    <cellStyle name="Calculation 2 36" xfId="0"/>
    <cellStyle name="Calculation 2 36 2" xfId="0"/>
    <cellStyle name="Calculation 2 36 3" xfId="0"/>
    <cellStyle name="Calculation 2 37" xfId="0"/>
    <cellStyle name="Calculation 2 37 2" xfId="0"/>
    <cellStyle name="Calculation 2 37 3" xfId="0"/>
    <cellStyle name="Calculation 2 38" xfId="0"/>
    <cellStyle name="Calculation 2 38 2" xfId="0"/>
    <cellStyle name="Calculation 2 38 3" xfId="0"/>
    <cellStyle name="Calculation 2 39" xfId="0"/>
    <cellStyle name="Calculation 2 39 2" xfId="0"/>
    <cellStyle name="Calculation 2 39 3" xfId="0"/>
    <cellStyle name="Calculation 2 4" xfId="0"/>
    <cellStyle name="Calculation 2 4 10" xfId="0"/>
    <cellStyle name="Calculation 2 4 10 2" xfId="0"/>
    <cellStyle name="Calculation 2 4 10 3" xfId="0"/>
    <cellStyle name="Calculation 2 4 10 4" xfId="0"/>
    <cellStyle name="Calculation 2 4 10 5" xfId="0"/>
    <cellStyle name="Calculation 2 4 11" xfId="0"/>
    <cellStyle name="Calculation 2 4 11 2" xfId="0"/>
    <cellStyle name="Calculation 2 4 11 3" xfId="0"/>
    <cellStyle name="Calculation 2 4 11 4" xfId="0"/>
    <cellStyle name="Calculation 2 4 11 5" xfId="0"/>
    <cellStyle name="Calculation 2 4 12" xfId="0"/>
    <cellStyle name="Calculation 2 4 12 2" xfId="0"/>
    <cellStyle name="Calculation 2 4 12 3" xfId="0"/>
    <cellStyle name="Calculation 2 4 12 4" xfId="0"/>
    <cellStyle name="Calculation 2 4 12 5" xfId="0"/>
    <cellStyle name="Calculation 2 4 13" xfId="0"/>
    <cellStyle name="Calculation 2 4 13 2" xfId="0"/>
    <cellStyle name="Calculation 2 4 13 3" xfId="0"/>
    <cellStyle name="Calculation 2 4 13 4" xfId="0"/>
    <cellStyle name="Calculation 2 4 13 5" xfId="0"/>
    <cellStyle name="Calculation 2 4 14" xfId="0"/>
    <cellStyle name="Calculation 2 4 14 2" xfId="0"/>
    <cellStyle name="Calculation 2 4 14 3" xfId="0"/>
    <cellStyle name="Calculation 2 4 15" xfId="0"/>
    <cellStyle name="Calculation 2 4 16" xfId="0"/>
    <cellStyle name="Calculation 2 4 17" xfId="0"/>
    <cellStyle name="Calculation 2 4 18" xfId="0"/>
    <cellStyle name="Calculation 2 4 2" xfId="0"/>
    <cellStyle name="Calculation 2 4 2 2" xfId="0"/>
    <cellStyle name="Calculation 2 4 2 3" xfId="0"/>
    <cellStyle name="Calculation 2 4 2 4" xfId="0"/>
    <cellStyle name="Calculation 2 4 2 5" xfId="0"/>
    <cellStyle name="Calculation 2 4 3" xfId="0"/>
    <cellStyle name="Calculation 2 4 3 2" xfId="0"/>
    <cellStyle name="Calculation 2 4 3 3" xfId="0"/>
    <cellStyle name="Calculation 2 4 3 4" xfId="0"/>
    <cellStyle name="Calculation 2 4 3 5" xfId="0"/>
    <cellStyle name="Calculation 2 4 4" xfId="0"/>
    <cellStyle name="Calculation 2 4 4 2" xfId="0"/>
    <cellStyle name="Calculation 2 4 4 3" xfId="0"/>
    <cellStyle name="Calculation 2 4 4 4" xfId="0"/>
    <cellStyle name="Calculation 2 4 4 5" xfId="0"/>
    <cellStyle name="Calculation 2 4 5" xfId="0"/>
    <cellStyle name="Calculation 2 4 5 2" xfId="0"/>
    <cellStyle name="Calculation 2 4 5 3" xfId="0"/>
    <cellStyle name="Calculation 2 4 5 4" xfId="0"/>
    <cellStyle name="Calculation 2 4 5 5" xfId="0"/>
    <cellStyle name="Calculation 2 4 6" xfId="0"/>
    <cellStyle name="Calculation 2 4 6 2" xfId="0"/>
    <cellStyle name="Calculation 2 4 6 3" xfId="0"/>
    <cellStyle name="Calculation 2 4 6 4" xfId="0"/>
    <cellStyle name="Calculation 2 4 6 5" xfId="0"/>
    <cellStyle name="Calculation 2 4 7" xfId="0"/>
    <cellStyle name="Calculation 2 4 7 2" xfId="0"/>
    <cellStyle name="Calculation 2 4 7 3" xfId="0"/>
    <cellStyle name="Calculation 2 4 7 4" xfId="0"/>
    <cellStyle name="Calculation 2 4 7 5" xfId="0"/>
    <cellStyle name="Calculation 2 4 8" xfId="0"/>
    <cellStyle name="Calculation 2 4 8 2" xfId="0"/>
    <cellStyle name="Calculation 2 4 8 3" xfId="0"/>
    <cellStyle name="Calculation 2 4 8 4" xfId="0"/>
    <cellStyle name="Calculation 2 4 8 5" xfId="0"/>
    <cellStyle name="Calculation 2 4 9" xfId="0"/>
    <cellStyle name="Calculation 2 4 9 2" xfId="0"/>
    <cellStyle name="Calculation 2 4 9 3" xfId="0"/>
    <cellStyle name="Calculation 2 4 9 4" xfId="0"/>
    <cellStyle name="Calculation 2 4 9 5" xfId="0"/>
    <cellStyle name="Calculation 2 40" xfId="0"/>
    <cellStyle name="Calculation 2 40 2" xfId="0"/>
    <cellStyle name="Calculation 2 40 3" xfId="0"/>
    <cellStyle name="Calculation 2 41" xfId="0"/>
    <cellStyle name="Calculation 2 41 2" xfId="0"/>
    <cellStyle name="Calculation 2 41 3" xfId="0"/>
    <cellStyle name="Calculation 2 42" xfId="0"/>
    <cellStyle name="Calculation 2 42 2" xfId="0"/>
    <cellStyle name="Calculation 2 42 3" xfId="0"/>
    <cellStyle name="Calculation 2 43" xfId="0"/>
    <cellStyle name="Calculation 2 43 2" xfId="0"/>
    <cellStyle name="Calculation 2 43 3" xfId="0"/>
    <cellStyle name="Calculation 2 44" xfId="0"/>
    <cellStyle name="Calculation 2 44 2" xfId="0"/>
    <cellStyle name="Calculation 2 44 3" xfId="0"/>
    <cellStyle name="Calculation 2 45" xfId="0"/>
    <cellStyle name="Calculation 2 45 2" xfId="0"/>
    <cellStyle name="Calculation 2 45 3" xfId="0"/>
    <cellStyle name="Calculation 2 46" xfId="0"/>
    <cellStyle name="Calculation 2 46 2" xfId="0"/>
    <cellStyle name="Calculation 2 46 3" xfId="0"/>
    <cellStyle name="Calculation 2 47" xfId="0"/>
    <cellStyle name="Calculation 2 47 2" xfId="0"/>
    <cellStyle name="Calculation 2 47 3" xfId="0"/>
    <cellStyle name="Calculation 2 48" xfId="0"/>
    <cellStyle name="Calculation 2 48 2" xfId="0"/>
    <cellStyle name="Calculation 2 48 3" xfId="0"/>
    <cellStyle name="Calculation 2 49" xfId="0"/>
    <cellStyle name="Calculation 2 49 2" xfId="0"/>
    <cellStyle name="Calculation 2 49 3" xfId="0"/>
    <cellStyle name="Calculation 2 5" xfId="0"/>
    <cellStyle name="Calculation 2 5 10" xfId="0"/>
    <cellStyle name="Calculation 2 5 10 2" xfId="0"/>
    <cellStyle name="Calculation 2 5 10 3" xfId="0"/>
    <cellStyle name="Calculation 2 5 10 4" xfId="0"/>
    <cellStyle name="Calculation 2 5 10 5" xfId="0"/>
    <cellStyle name="Calculation 2 5 11" xfId="0"/>
    <cellStyle name="Calculation 2 5 11 2" xfId="0"/>
    <cellStyle name="Calculation 2 5 11 3" xfId="0"/>
    <cellStyle name="Calculation 2 5 11 4" xfId="0"/>
    <cellStyle name="Calculation 2 5 11 5" xfId="0"/>
    <cellStyle name="Calculation 2 5 12" xfId="0"/>
    <cellStyle name="Calculation 2 5 12 2" xfId="0"/>
    <cellStyle name="Calculation 2 5 12 3" xfId="0"/>
    <cellStyle name="Calculation 2 5 12 4" xfId="0"/>
    <cellStyle name="Calculation 2 5 12 5" xfId="0"/>
    <cellStyle name="Calculation 2 5 13" xfId="0"/>
    <cellStyle name="Calculation 2 5 13 2" xfId="0"/>
    <cellStyle name="Calculation 2 5 13 3" xfId="0"/>
    <cellStyle name="Calculation 2 5 13 4" xfId="0"/>
    <cellStyle name="Calculation 2 5 13 5" xfId="0"/>
    <cellStyle name="Calculation 2 5 14" xfId="0"/>
    <cellStyle name="Calculation 2 5 14 2" xfId="0"/>
    <cellStyle name="Calculation 2 5 14 3" xfId="0"/>
    <cellStyle name="Calculation 2 5 15" xfId="0"/>
    <cellStyle name="Calculation 2 5 16" xfId="0"/>
    <cellStyle name="Calculation 2 5 17" xfId="0"/>
    <cellStyle name="Calculation 2 5 18" xfId="0"/>
    <cellStyle name="Calculation 2 5 2" xfId="0"/>
    <cellStyle name="Calculation 2 5 2 2" xfId="0"/>
    <cellStyle name="Calculation 2 5 2 3" xfId="0"/>
    <cellStyle name="Calculation 2 5 2 4" xfId="0"/>
    <cellStyle name="Calculation 2 5 2 5" xfId="0"/>
    <cellStyle name="Calculation 2 5 3" xfId="0"/>
    <cellStyle name="Calculation 2 5 3 2" xfId="0"/>
    <cellStyle name="Calculation 2 5 3 3" xfId="0"/>
    <cellStyle name="Calculation 2 5 3 4" xfId="0"/>
    <cellStyle name="Calculation 2 5 3 5" xfId="0"/>
    <cellStyle name="Calculation 2 5 4" xfId="0"/>
    <cellStyle name="Calculation 2 5 4 2" xfId="0"/>
    <cellStyle name="Calculation 2 5 4 3" xfId="0"/>
    <cellStyle name="Calculation 2 5 4 4" xfId="0"/>
    <cellStyle name="Calculation 2 5 4 5" xfId="0"/>
    <cellStyle name="Calculation 2 5 5" xfId="0"/>
    <cellStyle name="Calculation 2 5 5 2" xfId="0"/>
    <cellStyle name="Calculation 2 5 5 3" xfId="0"/>
    <cellStyle name="Calculation 2 5 5 4" xfId="0"/>
    <cellStyle name="Calculation 2 5 5 5" xfId="0"/>
    <cellStyle name="Calculation 2 5 6" xfId="0"/>
    <cellStyle name="Calculation 2 5 6 2" xfId="0"/>
    <cellStyle name="Calculation 2 5 6 3" xfId="0"/>
    <cellStyle name="Calculation 2 5 6 4" xfId="0"/>
    <cellStyle name="Calculation 2 5 6 5" xfId="0"/>
    <cellStyle name="Calculation 2 5 7" xfId="0"/>
    <cellStyle name="Calculation 2 5 7 2" xfId="0"/>
    <cellStyle name="Calculation 2 5 7 3" xfId="0"/>
    <cellStyle name="Calculation 2 5 7 4" xfId="0"/>
    <cellStyle name="Calculation 2 5 7 5" xfId="0"/>
    <cellStyle name="Calculation 2 5 8" xfId="0"/>
    <cellStyle name="Calculation 2 5 8 2" xfId="0"/>
    <cellStyle name="Calculation 2 5 8 3" xfId="0"/>
    <cellStyle name="Calculation 2 5 8 4" xfId="0"/>
    <cellStyle name="Calculation 2 5 8 5" xfId="0"/>
    <cellStyle name="Calculation 2 5 9" xfId="0"/>
    <cellStyle name="Calculation 2 5 9 2" xfId="0"/>
    <cellStyle name="Calculation 2 5 9 3" xfId="0"/>
    <cellStyle name="Calculation 2 5 9 4" xfId="0"/>
    <cellStyle name="Calculation 2 5 9 5" xfId="0"/>
    <cellStyle name="Calculation 2 50" xfId="0"/>
    <cellStyle name="Calculation 2 50 2" xfId="0"/>
    <cellStyle name="Calculation 2 50 3" xfId="0"/>
    <cellStyle name="Calculation 2 51" xfId="0"/>
    <cellStyle name="Calculation 2 51 2" xfId="0"/>
    <cellStyle name="Calculation 2 51 3" xfId="0"/>
    <cellStyle name="Calculation 2 52" xfId="0"/>
    <cellStyle name="Calculation 2 52 2" xfId="0"/>
    <cellStyle name="Calculation 2 52 3" xfId="0"/>
    <cellStyle name="Calculation 2 53" xfId="0"/>
    <cellStyle name="Calculation 2 53 2" xfId="0"/>
    <cellStyle name="Calculation 2 53 3" xfId="0"/>
    <cellStyle name="Calculation 2 54" xfId="0"/>
    <cellStyle name="Calculation 2 54 2" xfId="0"/>
    <cellStyle name="Calculation 2 54 3" xfId="0"/>
    <cellStyle name="Calculation 2 55" xfId="0"/>
    <cellStyle name="Calculation 2 55 2" xfId="0"/>
    <cellStyle name="Calculation 2 55 3" xfId="0"/>
    <cellStyle name="Calculation 2 56" xfId="0"/>
    <cellStyle name="Calculation 2 56 2" xfId="0"/>
    <cellStyle name="Calculation 2 56 3" xfId="0"/>
    <cellStyle name="Calculation 2 57" xfId="0"/>
    <cellStyle name="Calculation 2 57 2" xfId="0"/>
    <cellStyle name="Calculation 2 57 3" xfId="0"/>
    <cellStyle name="Calculation 2 58" xfId="0"/>
    <cellStyle name="Calculation 2 58 2" xfId="0"/>
    <cellStyle name="Calculation 2 58 3" xfId="0"/>
    <cellStyle name="Calculation 2 59" xfId="0"/>
    <cellStyle name="Calculation 2 59 2" xfId="0"/>
    <cellStyle name="Calculation 2 59 3" xfId="0"/>
    <cellStyle name="Calculation 2 6" xfId="0"/>
    <cellStyle name="Calculation 2 6 10" xfId="0"/>
    <cellStyle name="Calculation 2 6 10 2" xfId="0"/>
    <cellStyle name="Calculation 2 6 10 3" xfId="0"/>
    <cellStyle name="Calculation 2 6 10 4" xfId="0"/>
    <cellStyle name="Calculation 2 6 10 5" xfId="0"/>
    <cellStyle name="Calculation 2 6 11" xfId="0"/>
    <cellStyle name="Calculation 2 6 11 2" xfId="0"/>
    <cellStyle name="Calculation 2 6 11 3" xfId="0"/>
    <cellStyle name="Calculation 2 6 11 4" xfId="0"/>
    <cellStyle name="Calculation 2 6 11 5" xfId="0"/>
    <cellStyle name="Calculation 2 6 12" xfId="0"/>
    <cellStyle name="Calculation 2 6 12 2" xfId="0"/>
    <cellStyle name="Calculation 2 6 12 3" xfId="0"/>
    <cellStyle name="Calculation 2 6 12 4" xfId="0"/>
    <cellStyle name="Calculation 2 6 12 5" xfId="0"/>
    <cellStyle name="Calculation 2 6 13" xfId="0"/>
    <cellStyle name="Calculation 2 6 13 2" xfId="0"/>
    <cellStyle name="Calculation 2 6 13 3" xfId="0"/>
    <cellStyle name="Calculation 2 6 13 4" xfId="0"/>
    <cellStyle name="Calculation 2 6 13 5" xfId="0"/>
    <cellStyle name="Calculation 2 6 14" xfId="0"/>
    <cellStyle name="Calculation 2 6 14 2" xfId="0"/>
    <cellStyle name="Calculation 2 6 14 3" xfId="0"/>
    <cellStyle name="Calculation 2 6 15" xfId="0"/>
    <cellStyle name="Calculation 2 6 16" xfId="0"/>
    <cellStyle name="Calculation 2 6 17" xfId="0"/>
    <cellStyle name="Calculation 2 6 18" xfId="0"/>
    <cellStyle name="Calculation 2 6 2" xfId="0"/>
    <cellStyle name="Calculation 2 6 2 2" xfId="0"/>
    <cellStyle name="Calculation 2 6 2 3" xfId="0"/>
    <cellStyle name="Calculation 2 6 2 4" xfId="0"/>
    <cellStyle name="Calculation 2 6 2 5" xfId="0"/>
    <cellStyle name="Calculation 2 6 3" xfId="0"/>
    <cellStyle name="Calculation 2 6 3 2" xfId="0"/>
    <cellStyle name="Calculation 2 6 3 3" xfId="0"/>
    <cellStyle name="Calculation 2 6 3 4" xfId="0"/>
    <cellStyle name="Calculation 2 6 3 5" xfId="0"/>
    <cellStyle name="Calculation 2 6 4" xfId="0"/>
    <cellStyle name="Calculation 2 6 4 2" xfId="0"/>
    <cellStyle name="Calculation 2 6 4 3" xfId="0"/>
    <cellStyle name="Calculation 2 6 4 4" xfId="0"/>
    <cellStyle name="Calculation 2 6 4 5" xfId="0"/>
    <cellStyle name="Calculation 2 6 5" xfId="0"/>
    <cellStyle name="Calculation 2 6 5 2" xfId="0"/>
    <cellStyle name="Calculation 2 6 5 3" xfId="0"/>
    <cellStyle name="Calculation 2 6 5 4" xfId="0"/>
    <cellStyle name="Calculation 2 6 5 5" xfId="0"/>
    <cellStyle name="Calculation 2 6 6" xfId="0"/>
    <cellStyle name="Calculation 2 6 6 2" xfId="0"/>
    <cellStyle name="Calculation 2 6 6 3" xfId="0"/>
    <cellStyle name="Calculation 2 6 6 4" xfId="0"/>
    <cellStyle name="Calculation 2 6 6 5" xfId="0"/>
    <cellStyle name="Calculation 2 6 7" xfId="0"/>
    <cellStyle name="Calculation 2 6 7 2" xfId="0"/>
    <cellStyle name="Calculation 2 6 7 3" xfId="0"/>
    <cellStyle name="Calculation 2 6 7 4" xfId="0"/>
    <cellStyle name="Calculation 2 6 7 5" xfId="0"/>
    <cellStyle name="Calculation 2 6 8" xfId="0"/>
    <cellStyle name="Calculation 2 6 8 2" xfId="0"/>
    <cellStyle name="Calculation 2 6 8 3" xfId="0"/>
    <cellStyle name="Calculation 2 6 8 4" xfId="0"/>
    <cellStyle name="Calculation 2 6 8 5" xfId="0"/>
    <cellStyle name="Calculation 2 6 9" xfId="0"/>
    <cellStyle name="Calculation 2 6 9 2" xfId="0"/>
    <cellStyle name="Calculation 2 6 9 3" xfId="0"/>
    <cellStyle name="Calculation 2 6 9 4" xfId="0"/>
    <cellStyle name="Calculation 2 6 9 5" xfId="0"/>
    <cellStyle name="Calculation 2 60" xfId="0"/>
    <cellStyle name="Calculation 2 60 2" xfId="0"/>
    <cellStyle name="Calculation 2 60 3" xfId="0"/>
    <cellStyle name="Calculation 2 61" xfId="0"/>
    <cellStyle name="Calculation 2 61 2" xfId="0"/>
    <cellStyle name="Calculation 2 61 3" xfId="0"/>
    <cellStyle name="Calculation 2 62" xfId="0"/>
    <cellStyle name="Calculation 2 62 2" xfId="0"/>
    <cellStyle name="Calculation 2 62 3" xfId="0"/>
    <cellStyle name="Calculation 2 63" xfId="0"/>
    <cellStyle name="Calculation 2 63 2" xfId="0"/>
    <cellStyle name="Calculation 2 63 3" xfId="0"/>
    <cellStyle name="Calculation 2 64" xfId="0"/>
    <cellStyle name="Calculation 2 64 2" xfId="0"/>
    <cellStyle name="Calculation 2 64 3" xfId="0"/>
    <cellStyle name="Calculation 2 65" xfId="0"/>
    <cellStyle name="Calculation 2 66" xfId="0"/>
    <cellStyle name="Calculation 2 67" xfId="0"/>
    <cellStyle name="Calculation 2 68" xfId="0"/>
    <cellStyle name="Calculation 2 69" xfId="0"/>
    <cellStyle name="Calculation 2 7" xfId="0"/>
    <cellStyle name="Calculation 2 7 10" xfId="0"/>
    <cellStyle name="Calculation 2 7 10 2" xfId="0"/>
    <cellStyle name="Calculation 2 7 10 3" xfId="0"/>
    <cellStyle name="Calculation 2 7 10 4" xfId="0"/>
    <cellStyle name="Calculation 2 7 10 5" xfId="0"/>
    <cellStyle name="Calculation 2 7 11" xfId="0"/>
    <cellStyle name="Calculation 2 7 11 2" xfId="0"/>
    <cellStyle name="Calculation 2 7 11 3" xfId="0"/>
    <cellStyle name="Calculation 2 7 11 4" xfId="0"/>
    <cellStyle name="Calculation 2 7 11 5" xfId="0"/>
    <cellStyle name="Calculation 2 7 12" xfId="0"/>
    <cellStyle name="Calculation 2 7 12 2" xfId="0"/>
    <cellStyle name="Calculation 2 7 12 3" xfId="0"/>
    <cellStyle name="Calculation 2 7 12 4" xfId="0"/>
    <cellStyle name="Calculation 2 7 12 5" xfId="0"/>
    <cellStyle name="Calculation 2 7 13" xfId="0"/>
    <cellStyle name="Calculation 2 7 13 2" xfId="0"/>
    <cellStyle name="Calculation 2 7 13 3" xfId="0"/>
    <cellStyle name="Calculation 2 7 13 4" xfId="0"/>
    <cellStyle name="Calculation 2 7 13 5" xfId="0"/>
    <cellStyle name="Calculation 2 7 14" xfId="0"/>
    <cellStyle name="Calculation 2 7 14 2" xfId="0"/>
    <cellStyle name="Calculation 2 7 14 3" xfId="0"/>
    <cellStyle name="Calculation 2 7 15" xfId="0"/>
    <cellStyle name="Calculation 2 7 16" xfId="0"/>
    <cellStyle name="Calculation 2 7 17" xfId="0"/>
    <cellStyle name="Calculation 2 7 18" xfId="0"/>
    <cellStyle name="Calculation 2 7 2" xfId="0"/>
    <cellStyle name="Calculation 2 7 2 2" xfId="0"/>
    <cellStyle name="Calculation 2 7 2 3" xfId="0"/>
    <cellStyle name="Calculation 2 7 2 4" xfId="0"/>
    <cellStyle name="Calculation 2 7 2 5" xfId="0"/>
    <cellStyle name="Calculation 2 7 3" xfId="0"/>
    <cellStyle name="Calculation 2 7 3 2" xfId="0"/>
    <cellStyle name="Calculation 2 7 3 3" xfId="0"/>
    <cellStyle name="Calculation 2 7 3 4" xfId="0"/>
    <cellStyle name="Calculation 2 7 3 5" xfId="0"/>
    <cellStyle name="Calculation 2 7 4" xfId="0"/>
    <cellStyle name="Calculation 2 7 4 2" xfId="0"/>
    <cellStyle name="Calculation 2 7 4 3" xfId="0"/>
    <cellStyle name="Calculation 2 7 4 4" xfId="0"/>
    <cellStyle name="Calculation 2 7 4 5" xfId="0"/>
    <cellStyle name="Calculation 2 7 5" xfId="0"/>
    <cellStyle name="Calculation 2 7 5 2" xfId="0"/>
    <cellStyle name="Calculation 2 7 5 3" xfId="0"/>
    <cellStyle name="Calculation 2 7 5 4" xfId="0"/>
    <cellStyle name="Calculation 2 7 5 5" xfId="0"/>
    <cellStyle name="Calculation 2 7 6" xfId="0"/>
    <cellStyle name="Calculation 2 7 6 2" xfId="0"/>
    <cellStyle name="Calculation 2 7 6 3" xfId="0"/>
    <cellStyle name="Calculation 2 7 6 4" xfId="0"/>
    <cellStyle name="Calculation 2 7 6 5" xfId="0"/>
    <cellStyle name="Calculation 2 7 7" xfId="0"/>
    <cellStyle name="Calculation 2 7 7 2" xfId="0"/>
    <cellStyle name="Calculation 2 7 7 3" xfId="0"/>
    <cellStyle name="Calculation 2 7 7 4" xfId="0"/>
    <cellStyle name="Calculation 2 7 7 5" xfId="0"/>
    <cellStyle name="Calculation 2 7 8" xfId="0"/>
    <cellStyle name="Calculation 2 7 8 2" xfId="0"/>
    <cellStyle name="Calculation 2 7 8 3" xfId="0"/>
    <cellStyle name="Calculation 2 7 8 4" xfId="0"/>
    <cellStyle name="Calculation 2 7 8 5" xfId="0"/>
    <cellStyle name="Calculation 2 7 9" xfId="0"/>
    <cellStyle name="Calculation 2 7 9 2" xfId="0"/>
    <cellStyle name="Calculation 2 7 9 3" xfId="0"/>
    <cellStyle name="Calculation 2 7 9 4" xfId="0"/>
    <cellStyle name="Calculation 2 7 9 5" xfId="0"/>
    <cellStyle name="Calculation 2 70" xfId="0"/>
    <cellStyle name="Calculation 2 8" xfId="0"/>
    <cellStyle name="Calculation 2 8 10" xfId="0"/>
    <cellStyle name="Calculation 2 8 10 2" xfId="0"/>
    <cellStyle name="Calculation 2 8 10 3" xfId="0"/>
    <cellStyle name="Calculation 2 8 10 4" xfId="0"/>
    <cellStyle name="Calculation 2 8 10 5" xfId="0"/>
    <cellStyle name="Calculation 2 8 11" xfId="0"/>
    <cellStyle name="Calculation 2 8 11 2" xfId="0"/>
    <cellStyle name="Calculation 2 8 11 3" xfId="0"/>
    <cellStyle name="Calculation 2 8 11 4" xfId="0"/>
    <cellStyle name="Calculation 2 8 11 5" xfId="0"/>
    <cellStyle name="Calculation 2 8 12" xfId="0"/>
    <cellStyle name="Calculation 2 8 12 2" xfId="0"/>
    <cellStyle name="Calculation 2 8 12 3" xfId="0"/>
    <cellStyle name="Calculation 2 8 12 4" xfId="0"/>
    <cellStyle name="Calculation 2 8 12 5" xfId="0"/>
    <cellStyle name="Calculation 2 8 13" xfId="0"/>
    <cellStyle name="Calculation 2 8 13 2" xfId="0"/>
    <cellStyle name="Calculation 2 8 13 3" xfId="0"/>
    <cellStyle name="Calculation 2 8 13 4" xfId="0"/>
    <cellStyle name="Calculation 2 8 13 5" xfId="0"/>
    <cellStyle name="Calculation 2 8 14" xfId="0"/>
    <cellStyle name="Calculation 2 8 14 2" xfId="0"/>
    <cellStyle name="Calculation 2 8 14 3" xfId="0"/>
    <cellStyle name="Calculation 2 8 15" xfId="0"/>
    <cellStyle name="Calculation 2 8 16" xfId="0"/>
    <cellStyle name="Calculation 2 8 17" xfId="0"/>
    <cellStyle name="Calculation 2 8 18" xfId="0"/>
    <cellStyle name="Calculation 2 8 2" xfId="0"/>
    <cellStyle name="Calculation 2 8 2 2" xfId="0"/>
    <cellStyle name="Calculation 2 8 2 3" xfId="0"/>
    <cellStyle name="Calculation 2 8 2 4" xfId="0"/>
    <cellStyle name="Calculation 2 8 2 5" xfId="0"/>
    <cellStyle name="Calculation 2 8 3" xfId="0"/>
    <cellStyle name="Calculation 2 8 3 2" xfId="0"/>
    <cellStyle name="Calculation 2 8 3 3" xfId="0"/>
    <cellStyle name="Calculation 2 8 3 4" xfId="0"/>
    <cellStyle name="Calculation 2 8 3 5" xfId="0"/>
    <cellStyle name="Calculation 2 8 4" xfId="0"/>
    <cellStyle name="Calculation 2 8 4 2" xfId="0"/>
    <cellStyle name="Calculation 2 8 4 3" xfId="0"/>
    <cellStyle name="Calculation 2 8 4 4" xfId="0"/>
    <cellStyle name="Calculation 2 8 4 5" xfId="0"/>
    <cellStyle name="Calculation 2 8 5" xfId="0"/>
    <cellStyle name="Calculation 2 8 5 2" xfId="0"/>
    <cellStyle name="Calculation 2 8 5 3" xfId="0"/>
    <cellStyle name="Calculation 2 8 5 4" xfId="0"/>
    <cellStyle name="Calculation 2 8 5 5" xfId="0"/>
    <cellStyle name="Calculation 2 8 6" xfId="0"/>
    <cellStyle name="Calculation 2 8 6 2" xfId="0"/>
    <cellStyle name="Calculation 2 8 6 3" xfId="0"/>
    <cellStyle name="Calculation 2 8 6 4" xfId="0"/>
    <cellStyle name="Calculation 2 8 6 5" xfId="0"/>
    <cellStyle name="Calculation 2 8 7" xfId="0"/>
    <cellStyle name="Calculation 2 8 7 2" xfId="0"/>
    <cellStyle name="Calculation 2 8 7 3" xfId="0"/>
    <cellStyle name="Calculation 2 8 7 4" xfId="0"/>
    <cellStyle name="Calculation 2 8 7 5" xfId="0"/>
    <cellStyle name="Calculation 2 8 8" xfId="0"/>
    <cellStyle name="Calculation 2 8 8 2" xfId="0"/>
    <cellStyle name="Calculation 2 8 8 3" xfId="0"/>
    <cellStyle name="Calculation 2 8 8 4" xfId="0"/>
    <cellStyle name="Calculation 2 8 8 5" xfId="0"/>
    <cellStyle name="Calculation 2 8 9" xfId="0"/>
    <cellStyle name="Calculation 2 8 9 2" xfId="0"/>
    <cellStyle name="Calculation 2 8 9 3" xfId="0"/>
    <cellStyle name="Calculation 2 8 9 4" xfId="0"/>
    <cellStyle name="Calculation 2 8 9 5" xfId="0"/>
    <cellStyle name="Calculation 2 9" xfId="0"/>
    <cellStyle name="Calculation 2 9 10" xfId="0"/>
    <cellStyle name="Calculation 2 9 10 2" xfId="0"/>
    <cellStyle name="Calculation 2 9 10 3" xfId="0"/>
    <cellStyle name="Calculation 2 9 10 4" xfId="0"/>
    <cellStyle name="Calculation 2 9 10 5" xfId="0"/>
    <cellStyle name="Calculation 2 9 11" xfId="0"/>
    <cellStyle name="Calculation 2 9 11 2" xfId="0"/>
    <cellStyle name="Calculation 2 9 11 3" xfId="0"/>
    <cellStyle name="Calculation 2 9 11 4" xfId="0"/>
    <cellStyle name="Calculation 2 9 11 5" xfId="0"/>
    <cellStyle name="Calculation 2 9 12" xfId="0"/>
    <cellStyle name="Calculation 2 9 12 2" xfId="0"/>
    <cellStyle name="Calculation 2 9 12 3" xfId="0"/>
    <cellStyle name="Calculation 2 9 12 4" xfId="0"/>
    <cellStyle name="Calculation 2 9 12 5" xfId="0"/>
    <cellStyle name="Calculation 2 9 13" xfId="0"/>
    <cellStyle name="Calculation 2 9 13 2" xfId="0"/>
    <cellStyle name="Calculation 2 9 13 3" xfId="0"/>
    <cellStyle name="Calculation 2 9 13 4" xfId="0"/>
    <cellStyle name="Calculation 2 9 13 5" xfId="0"/>
    <cellStyle name="Calculation 2 9 14" xfId="0"/>
    <cellStyle name="Calculation 2 9 14 2" xfId="0"/>
    <cellStyle name="Calculation 2 9 14 3" xfId="0"/>
    <cellStyle name="Calculation 2 9 15" xfId="0"/>
    <cellStyle name="Calculation 2 9 16" xfId="0"/>
    <cellStyle name="Calculation 2 9 17" xfId="0"/>
    <cellStyle name="Calculation 2 9 18" xfId="0"/>
    <cellStyle name="Calculation 2 9 2" xfId="0"/>
    <cellStyle name="Calculation 2 9 2 2" xfId="0"/>
    <cellStyle name="Calculation 2 9 2 3" xfId="0"/>
    <cellStyle name="Calculation 2 9 2 4" xfId="0"/>
    <cellStyle name="Calculation 2 9 2 5" xfId="0"/>
    <cellStyle name="Calculation 2 9 3" xfId="0"/>
    <cellStyle name="Calculation 2 9 3 2" xfId="0"/>
    <cellStyle name="Calculation 2 9 3 3" xfId="0"/>
    <cellStyle name="Calculation 2 9 3 4" xfId="0"/>
    <cellStyle name="Calculation 2 9 3 5" xfId="0"/>
    <cellStyle name="Calculation 2 9 4" xfId="0"/>
    <cellStyle name="Calculation 2 9 4 2" xfId="0"/>
    <cellStyle name="Calculation 2 9 4 3" xfId="0"/>
    <cellStyle name="Calculation 2 9 4 4" xfId="0"/>
    <cellStyle name="Calculation 2 9 4 5" xfId="0"/>
    <cellStyle name="Calculation 2 9 5" xfId="0"/>
    <cellStyle name="Calculation 2 9 5 2" xfId="0"/>
    <cellStyle name="Calculation 2 9 5 3" xfId="0"/>
    <cellStyle name="Calculation 2 9 5 4" xfId="0"/>
    <cellStyle name="Calculation 2 9 5 5" xfId="0"/>
    <cellStyle name="Calculation 2 9 6" xfId="0"/>
    <cellStyle name="Calculation 2 9 6 2" xfId="0"/>
    <cellStyle name="Calculation 2 9 6 3" xfId="0"/>
    <cellStyle name="Calculation 2 9 6 4" xfId="0"/>
    <cellStyle name="Calculation 2 9 6 5" xfId="0"/>
    <cellStyle name="Calculation 2 9 7" xfId="0"/>
    <cellStyle name="Calculation 2 9 7 2" xfId="0"/>
    <cellStyle name="Calculation 2 9 7 3" xfId="0"/>
    <cellStyle name="Calculation 2 9 7 4" xfId="0"/>
    <cellStyle name="Calculation 2 9 7 5" xfId="0"/>
    <cellStyle name="Calculation 2 9 8" xfId="0"/>
    <cellStyle name="Calculation 2 9 8 2" xfId="0"/>
    <cellStyle name="Calculation 2 9 8 3" xfId="0"/>
    <cellStyle name="Calculation 2 9 8 4" xfId="0"/>
    <cellStyle name="Calculation 2 9 8 5" xfId="0"/>
    <cellStyle name="Calculation 2 9 9" xfId="0"/>
    <cellStyle name="Calculation 2 9 9 2" xfId="0"/>
    <cellStyle name="Calculation 2 9 9 3" xfId="0"/>
    <cellStyle name="Calculation 2 9 9 4" xfId="0"/>
    <cellStyle name="Calculation 2 9 9 5" xfId="0"/>
    <cellStyle name="Calculation 20" xfId="0"/>
    <cellStyle name="Calculation 21" xfId="0"/>
    <cellStyle name="Calculation 3" xfId="0"/>
    <cellStyle name="Calculation 3 10" xfId="0"/>
    <cellStyle name="Calculation 3 11" xfId="0"/>
    <cellStyle name="Calculation 3 12" xfId="0"/>
    <cellStyle name="Calculation 3 13" xfId="0"/>
    <cellStyle name="Calculation 3 14" xfId="0"/>
    <cellStyle name="Calculation 3 2" xfId="0"/>
    <cellStyle name="Calculation 3 3" xfId="0"/>
    <cellStyle name="Calculation 3 4" xfId="0"/>
    <cellStyle name="Calculation 3 5" xfId="0"/>
    <cellStyle name="Calculation 3 6" xfId="0"/>
    <cellStyle name="Calculation 3 7" xfId="0"/>
    <cellStyle name="Calculation 3 8" xfId="0"/>
    <cellStyle name="Calculation 3 9" xfId="0"/>
    <cellStyle name="Calculation 4" xfId="0"/>
    <cellStyle name="Calculation 4 10" xfId="0"/>
    <cellStyle name="Calculation 4 11" xfId="0"/>
    <cellStyle name="Calculation 4 12" xfId="0"/>
    <cellStyle name="Calculation 4 13" xfId="0"/>
    <cellStyle name="Calculation 4 14" xfId="0"/>
    <cellStyle name="Calculation 4 2" xfId="0"/>
    <cellStyle name="Calculation 4 3" xfId="0"/>
    <cellStyle name="Calculation 4 4" xfId="0"/>
    <cellStyle name="Calculation 4 5" xfId="0"/>
    <cellStyle name="Calculation 4 6" xfId="0"/>
    <cellStyle name="Calculation 4 7" xfId="0"/>
    <cellStyle name="Calculation 4 8" xfId="0"/>
    <cellStyle name="Calculation 4 9" xfId="0"/>
    <cellStyle name="Calculation 5" xfId="0"/>
    <cellStyle name="Calculation 5 10" xfId="0"/>
    <cellStyle name="Calculation 5 11" xfId="0"/>
    <cellStyle name="Calculation 5 12" xfId="0"/>
    <cellStyle name="Calculation 5 13" xfId="0"/>
    <cellStyle name="Calculation 5 14" xfId="0"/>
    <cellStyle name="Calculation 5 2" xfId="0"/>
    <cellStyle name="Calculation 5 3" xfId="0"/>
    <cellStyle name="Calculation 5 4" xfId="0"/>
    <cellStyle name="Calculation 5 5" xfId="0"/>
    <cellStyle name="Calculation 5 6" xfId="0"/>
    <cellStyle name="Calculation 5 7" xfId="0"/>
    <cellStyle name="Calculation 5 8" xfId="0"/>
    <cellStyle name="Calculation 5 9" xfId="0"/>
    <cellStyle name="Calculation 6" xfId="0"/>
    <cellStyle name="Calculation 6 10" xfId="0"/>
    <cellStyle name="Calculation 6 11" xfId="0"/>
    <cellStyle name="Calculation 6 12" xfId="0"/>
    <cellStyle name="Calculation 6 13" xfId="0"/>
    <cellStyle name="Calculation 6 14" xfId="0"/>
    <cellStyle name="Calculation 6 2" xfId="0"/>
    <cellStyle name="Calculation 6 3" xfId="0"/>
    <cellStyle name="Calculation 6 4" xfId="0"/>
    <cellStyle name="Calculation 6 5" xfId="0"/>
    <cellStyle name="Calculation 6 6" xfId="0"/>
    <cellStyle name="Calculation 6 7" xfId="0"/>
    <cellStyle name="Calculation 6 8" xfId="0"/>
    <cellStyle name="Calculation 6 9" xfId="0"/>
    <cellStyle name="Calculation 7" xfId="0"/>
    <cellStyle name="Calculation 7 2" xfId="0"/>
    <cellStyle name="Calculation 7 3" xfId="0"/>
    <cellStyle name="Calculation 7 4" xfId="0"/>
    <cellStyle name="Calculation 7 5" xfId="0"/>
    <cellStyle name="Calculation 8" xfId="0"/>
    <cellStyle name="Calculation 9" xfId="0"/>
    <cellStyle name="Calculation_PLANILHA DE MEDIÇÃO" xfId="0"/>
    <cellStyle name="Cancel" xfId="0"/>
    <cellStyle name="Cancel 10" xfId="0"/>
    <cellStyle name="Cancel 11" xfId="0"/>
    <cellStyle name="Cancel 12" xfId="0"/>
    <cellStyle name="Cancel 2" xfId="0"/>
    <cellStyle name="Cancel 2 10" xfId="0"/>
    <cellStyle name="Cancel 2 2" xfId="0"/>
    <cellStyle name="Cancel 2 3" xfId="0"/>
    <cellStyle name="Cancel 2 4" xfId="0"/>
    <cellStyle name="Cancel 2 5" xfId="0"/>
    <cellStyle name="Cancel 2 6" xfId="0"/>
    <cellStyle name="Cancel 2 7" xfId="0"/>
    <cellStyle name="Cancel 2 8" xfId="0"/>
    <cellStyle name="Cancel 2 9" xfId="0"/>
    <cellStyle name="Cancel 3" xfId="0"/>
    <cellStyle name="Cancel 3 10" xfId="0"/>
    <cellStyle name="Cancel 3 2" xfId="0"/>
    <cellStyle name="Cancel 3 3" xfId="0"/>
    <cellStyle name="Cancel 3 4" xfId="0"/>
    <cellStyle name="Cancel 3 5" xfId="0"/>
    <cellStyle name="Cancel 3 6" xfId="0"/>
    <cellStyle name="Cancel 3 7" xfId="0"/>
    <cellStyle name="Cancel 3 8" xfId="0"/>
    <cellStyle name="Cancel 3 9" xfId="0"/>
    <cellStyle name="Cancel 4" xfId="0"/>
    <cellStyle name="Cancel 5" xfId="0"/>
    <cellStyle name="Cancel 6" xfId="0"/>
    <cellStyle name="Cancel 7" xfId="0"/>
    <cellStyle name="Cancel 8" xfId="0"/>
    <cellStyle name="Cancel 9" xfId="0"/>
    <cellStyle name="Check Cell" xfId="0"/>
    <cellStyle name="Check Cell 10" xfId="0"/>
    <cellStyle name="Check Cell 11" xfId="0"/>
    <cellStyle name="Check Cell 12" xfId="0"/>
    <cellStyle name="Check Cell 13" xfId="0"/>
    <cellStyle name="Check Cell 14" xfId="0"/>
    <cellStyle name="Check Cell 15" xfId="0"/>
    <cellStyle name="Check Cell 16" xfId="0"/>
    <cellStyle name="Check Cell 17" xfId="0"/>
    <cellStyle name="Check Cell 18" xfId="0"/>
    <cellStyle name="Check Cell 19" xfId="0"/>
    <cellStyle name="Check Cell 2" xfId="0"/>
    <cellStyle name="Check Cell 2 10" xfId="0"/>
    <cellStyle name="Check Cell 2 11" xfId="0"/>
    <cellStyle name="Check Cell 2 2" xfId="0"/>
    <cellStyle name="Check Cell 2 3" xfId="0"/>
    <cellStyle name="Check Cell 2 4" xfId="0"/>
    <cellStyle name="Check Cell 2 5" xfId="0"/>
    <cellStyle name="Check Cell 2 6" xfId="0"/>
    <cellStyle name="Check Cell 2 7" xfId="0"/>
    <cellStyle name="Check Cell 2 8" xfId="0"/>
    <cellStyle name="Check Cell 2 9" xfId="0"/>
    <cellStyle name="Check Cell 3" xfId="0"/>
    <cellStyle name="Check Cell 3 10" xfId="0"/>
    <cellStyle name="Check Cell 3 11" xfId="0"/>
    <cellStyle name="Check Cell 3 12" xfId="0"/>
    <cellStyle name="Check Cell 3 13" xfId="0"/>
    <cellStyle name="Check Cell 3 14" xfId="0"/>
    <cellStyle name="Check Cell 3 2" xfId="0"/>
    <cellStyle name="Check Cell 3 3" xfId="0"/>
    <cellStyle name="Check Cell 3 4" xfId="0"/>
    <cellStyle name="Check Cell 3 5" xfId="0"/>
    <cellStyle name="Check Cell 3 6" xfId="0"/>
    <cellStyle name="Check Cell 3 7" xfId="0"/>
    <cellStyle name="Check Cell 3 8" xfId="0"/>
    <cellStyle name="Check Cell 3 9" xfId="0"/>
    <cellStyle name="Check Cell 4" xfId="0"/>
    <cellStyle name="Check Cell 4 10" xfId="0"/>
    <cellStyle name="Check Cell 4 11" xfId="0"/>
    <cellStyle name="Check Cell 4 12" xfId="0"/>
    <cellStyle name="Check Cell 4 13" xfId="0"/>
    <cellStyle name="Check Cell 4 14" xfId="0"/>
    <cellStyle name="Check Cell 4 2" xfId="0"/>
    <cellStyle name="Check Cell 4 3" xfId="0"/>
    <cellStyle name="Check Cell 4 4" xfId="0"/>
    <cellStyle name="Check Cell 4 5" xfId="0"/>
    <cellStyle name="Check Cell 4 6" xfId="0"/>
    <cellStyle name="Check Cell 4 7" xfId="0"/>
    <cellStyle name="Check Cell 4 8" xfId="0"/>
    <cellStyle name="Check Cell 4 9" xfId="0"/>
    <cellStyle name="Check Cell 5" xfId="0"/>
    <cellStyle name="Check Cell 5 10" xfId="0"/>
    <cellStyle name="Check Cell 5 11" xfId="0"/>
    <cellStyle name="Check Cell 5 12" xfId="0"/>
    <cellStyle name="Check Cell 5 13" xfId="0"/>
    <cellStyle name="Check Cell 5 14" xfId="0"/>
    <cellStyle name="Check Cell 5 2" xfId="0"/>
    <cellStyle name="Check Cell 5 3" xfId="0"/>
    <cellStyle name="Check Cell 5 4" xfId="0"/>
    <cellStyle name="Check Cell 5 5" xfId="0"/>
    <cellStyle name="Check Cell 5 6" xfId="0"/>
    <cellStyle name="Check Cell 5 7" xfId="0"/>
    <cellStyle name="Check Cell 5 8" xfId="0"/>
    <cellStyle name="Check Cell 5 9" xfId="0"/>
    <cellStyle name="Check Cell 6" xfId="0"/>
    <cellStyle name="Check Cell 6 10" xfId="0"/>
    <cellStyle name="Check Cell 6 11" xfId="0"/>
    <cellStyle name="Check Cell 6 12" xfId="0"/>
    <cellStyle name="Check Cell 6 13" xfId="0"/>
    <cellStyle name="Check Cell 6 14" xfId="0"/>
    <cellStyle name="Check Cell 6 2" xfId="0"/>
    <cellStyle name="Check Cell 6 3" xfId="0"/>
    <cellStyle name="Check Cell 6 4" xfId="0"/>
    <cellStyle name="Check Cell 6 5" xfId="0"/>
    <cellStyle name="Check Cell 6 6" xfId="0"/>
    <cellStyle name="Check Cell 6 7" xfId="0"/>
    <cellStyle name="Check Cell 6 8" xfId="0"/>
    <cellStyle name="Check Cell 6 9" xfId="0"/>
    <cellStyle name="Check Cell 7" xfId="0"/>
    <cellStyle name="Check Cell 7 2" xfId="0"/>
    <cellStyle name="Check Cell 7 3" xfId="0"/>
    <cellStyle name="Check Cell 7 4" xfId="0"/>
    <cellStyle name="Check Cell 7 5" xfId="0"/>
    <cellStyle name="Check Cell 8" xfId="0"/>
    <cellStyle name="Check Cell 9" xfId="0"/>
    <cellStyle name="Check Cell_PLANILHA DE MEDIÇÃO" xfId="0"/>
    <cellStyle name="Comma" xfId="0"/>
    <cellStyle name="Comma 10" xfId="0"/>
    <cellStyle name="Comma 2" xfId="0"/>
    <cellStyle name="Comma 3" xfId="0"/>
    <cellStyle name="Comma 4" xfId="0"/>
    <cellStyle name="Comma 5" xfId="0"/>
    <cellStyle name="Comma 6" xfId="0"/>
    <cellStyle name="Comma 7" xfId="0"/>
    <cellStyle name="Comma 8" xfId="0"/>
    <cellStyle name="Comma 9" xfId="0"/>
    <cellStyle name="Comma [0]" xfId="0"/>
    <cellStyle name="Comma [0] 10" xfId="0"/>
    <cellStyle name="Comma [0] 2" xfId="0"/>
    <cellStyle name="Comma [0] 3" xfId="0"/>
    <cellStyle name="Comma [0] 4" xfId="0"/>
    <cellStyle name="Comma [0] 5" xfId="0"/>
    <cellStyle name="Comma [0] 6" xfId="0"/>
    <cellStyle name="Comma [0] 7" xfId="0"/>
    <cellStyle name="Comma [0] 8" xfId="0"/>
    <cellStyle name="Comma [0] 9" xfId="0"/>
    <cellStyle name="Currency" xfId="0"/>
    <cellStyle name="Currency 10" xfId="0"/>
    <cellStyle name="Currency 2" xfId="0"/>
    <cellStyle name="Currency 3" xfId="0"/>
    <cellStyle name="Currency 4" xfId="0"/>
    <cellStyle name="Currency 5" xfId="0"/>
    <cellStyle name="Currency 6" xfId="0"/>
    <cellStyle name="Currency 7" xfId="0"/>
    <cellStyle name="Currency 8" xfId="0"/>
    <cellStyle name="Currency 9" xfId="0"/>
    <cellStyle name="Currency [0]" xfId="0"/>
    <cellStyle name="Currency [0] 10" xfId="0"/>
    <cellStyle name="Currency [0] 2" xfId="0"/>
    <cellStyle name="Currency [0] 3" xfId="0"/>
    <cellStyle name="Currency [0] 4" xfId="0"/>
    <cellStyle name="Currency [0] 5" xfId="0"/>
    <cellStyle name="Currency [0] 6" xfId="0"/>
    <cellStyle name="Currency [0] 7" xfId="0"/>
    <cellStyle name="Currency [0] 8" xfId="0"/>
    <cellStyle name="Currency [0] 9" xfId="0"/>
    <cellStyle name="Cálculo 10" xfId="0"/>
    <cellStyle name="Cálculo 11" xfId="0"/>
    <cellStyle name="Cálculo 12" xfId="0"/>
    <cellStyle name="Cálculo 13" xfId="0"/>
    <cellStyle name="Cálculo 14" xfId="0"/>
    <cellStyle name="Cálculo 15" xfId="0"/>
    <cellStyle name="Cálculo 16" xfId="0"/>
    <cellStyle name="Cálculo 17" xfId="0"/>
    <cellStyle name="Cálculo 2" xfId="0"/>
    <cellStyle name="Cálculo 2 10" xfId="0"/>
    <cellStyle name="Cálculo 2 10 10" xfId="0"/>
    <cellStyle name="Cálculo 2 10 10 2" xfId="0"/>
    <cellStyle name="Cálculo 2 10 10 3" xfId="0"/>
    <cellStyle name="Cálculo 2 10 10 4" xfId="0"/>
    <cellStyle name="Cálculo 2 10 10 5" xfId="0"/>
    <cellStyle name="Cálculo 2 10 11" xfId="0"/>
    <cellStyle name="Cálculo 2 10 11 2" xfId="0"/>
    <cellStyle name="Cálculo 2 10 11 3" xfId="0"/>
    <cellStyle name="Cálculo 2 10 11 4" xfId="0"/>
    <cellStyle name="Cálculo 2 10 11 5" xfId="0"/>
    <cellStyle name="Cálculo 2 10 12" xfId="0"/>
    <cellStyle name="Cálculo 2 10 12 2" xfId="0"/>
    <cellStyle name="Cálculo 2 10 12 3" xfId="0"/>
    <cellStyle name="Cálculo 2 10 12 4" xfId="0"/>
    <cellStyle name="Cálculo 2 10 12 5" xfId="0"/>
    <cellStyle name="Cálculo 2 10 13" xfId="0"/>
    <cellStyle name="Cálculo 2 10 13 2" xfId="0"/>
    <cellStyle name="Cálculo 2 10 13 3" xfId="0"/>
    <cellStyle name="Cálculo 2 10 13 4" xfId="0"/>
    <cellStyle name="Cálculo 2 10 13 5" xfId="0"/>
    <cellStyle name="Cálculo 2 10 14" xfId="0"/>
    <cellStyle name="Cálculo 2 10 14 2" xfId="0"/>
    <cellStyle name="Cálculo 2 10 14 3" xfId="0"/>
    <cellStyle name="Cálculo 2 10 15" xfId="0"/>
    <cellStyle name="Cálculo 2 10 16" xfId="0"/>
    <cellStyle name="Cálculo 2 10 17" xfId="0"/>
    <cellStyle name="Cálculo 2 10 18" xfId="0"/>
    <cellStyle name="Cálculo 2 10 2" xfId="0"/>
    <cellStyle name="Cálculo 2 10 2 2" xfId="0"/>
    <cellStyle name="Cálculo 2 10 2 3" xfId="0"/>
    <cellStyle name="Cálculo 2 10 2 4" xfId="0"/>
    <cellStyle name="Cálculo 2 10 2 5" xfId="0"/>
    <cellStyle name="Cálculo 2 10 3" xfId="0"/>
    <cellStyle name="Cálculo 2 10 3 2" xfId="0"/>
    <cellStyle name="Cálculo 2 10 3 3" xfId="0"/>
    <cellStyle name="Cálculo 2 10 3 4" xfId="0"/>
    <cellStyle name="Cálculo 2 10 3 5" xfId="0"/>
    <cellStyle name="Cálculo 2 10 4" xfId="0"/>
    <cellStyle name="Cálculo 2 10 4 2" xfId="0"/>
    <cellStyle name="Cálculo 2 10 4 3" xfId="0"/>
    <cellStyle name="Cálculo 2 10 4 4" xfId="0"/>
    <cellStyle name="Cálculo 2 10 4 5" xfId="0"/>
    <cellStyle name="Cálculo 2 10 5" xfId="0"/>
    <cellStyle name="Cálculo 2 10 5 2" xfId="0"/>
    <cellStyle name="Cálculo 2 10 5 3" xfId="0"/>
    <cellStyle name="Cálculo 2 10 5 4" xfId="0"/>
    <cellStyle name="Cálculo 2 10 5 5" xfId="0"/>
    <cellStyle name="Cálculo 2 10 6" xfId="0"/>
    <cellStyle name="Cálculo 2 10 6 2" xfId="0"/>
    <cellStyle name="Cálculo 2 10 6 3" xfId="0"/>
    <cellStyle name="Cálculo 2 10 6 4" xfId="0"/>
    <cellStyle name="Cálculo 2 10 6 5" xfId="0"/>
    <cellStyle name="Cálculo 2 10 7" xfId="0"/>
    <cellStyle name="Cálculo 2 10 7 2" xfId="0"/>
    <cellStyle name="Cálculo 2 10 7 3" xfId="0"/>
    <cellStyle name="Cálculo 2 10 7 4" xfId="0"/>
    <cellStyle name="Cálculo 2 10 7 5" xfId="0"/>
    <cellStyle name="Cálculo 2 10 8" xfId="0"/>
    <cellStyle name="Cálculo 2 10 8 2" xfId="0"/>
    <cellStyle name="Cálculo 2 10 8 3" xfId="0"/>
    <cellStyle name="Cálculo 2 10 8 4" xfId="0"/>
    <cellStyle name="Cálculo 2 10 8 5" xfId="0"/>
    <cellStyle name="Cálculo 2 10 9" xfId="0"/>
    <cellStyle name="Cálculo 2 10 9 2" xfId="0"/>
    <cellStyle name="Cálculo 2 10 9 3" xfId="0"/>
    <cellStyle name="Cálculo 2 10 9 4" xfId="0"/>
    <cellStyle name="Cálculo 2 10 9 5" xfId="0"/>
    <cellStyle name="Cálculo 2 11" xfId="0"/>
    <cellStyle name="Cálculo 2 11 10" xfId="0"/>
    <cellStyle name="Cálculo 2 11 10 2" xfId="0"/>
    <cellStyle name="Cálculo 2 11 10 3" xfId="0"/>
    <cellStyle name="Cálculo 2 11 10 4" xfId="0"/>
    <cellStyle name="Cálculo 2 11 10 5" xfId="0"/>
    <cellStyle name="Cálculo 2 11 11" xfId="0"/>
    <cellStyle name="Cálculo 2 11 11 2" xfId="0"/>
    <cellStyle name="Cálculo 2 11 11 3" xfId="0"/>
    <cellStyle name="Cálculo 2 11 11 4" xfId="0"/>
    <cellStyle name="Cálculo 2 11 11 5" xfId="0"/>
    <cellStyle name="Cálculo 2 11 12" xfId="0"/>
    <cellStyle name="Cálculo 2 11 12 2" xfId="0"/>
    <cellStyle name="Cálculo 2 11 12 3" xfId="0"/>
    <cellStyle name="Cálculo 2 11 12 4" xfId="0"/>
    <cellStyle name="Cálculo 2 11 12 5" xfId="0"/>
    <cellStyle name="Cálculo 2 11 13" xfId="0"/>
    <cellStyle name="Cálculo 2 11 13 2" xfId="0"/>
    <cellStyle name="Cálculo 2 11 13 3" xfId="0"/>
    <cellStyle name="Cálculo 2 11 13 4" xfId="0"/>
    <cellStyle name="Cálculo 2 11 13 5" xfId="0"/>
    <cellStyle name="Cálculo 2 11 14" xfId="0"/>
    <cellStyle name="Cálculo 2 11 14 2" xfId="0"/>
    <cellStyle name="Cálculo 2 11 14 3" xfId="0"/>
    <cellStyle name="Cálculo 2 11 15" xfId="0"/>
    <cellStyle name="Cálculo 2 11 16" xfId="0"/>
    <cellStyle name="Cálculo 2 11 17" xfId="0"/>
    <cellStyle name="Cálculo 2 11 18" xfId="0"/>
    <cellStyle name="Cálculo 2 11 2" xfId="0"/>
    <cellStyle name="Cálculo 2 11 2 2" xfId="0"/>
    <cellStyle name="Cálculo 2 11 2 3" xfId="0"/>
    <cellStyle name="Cálculo 2 11 2 4" xfId="0"/>
    <cellStyle name="Cálculo 2 11 2 5" xfId="0"/>
    <cellStyle name="Cálculo 2 11 3" xfId="0"/>
    <cellStyle name="Cálculo 2 11 3 2" xfId="0"/>
    <cellStyle name="Cálculo 2 11 3 3" xfId="0"/>
    <cellStyle name="Cálculo 2 11 3 4" xfId="0"/>
    <cellStyle name="Cálculo 2 11 3 5" xfId="0"/>
    <cellStyle name="Cálculo 2 11 4" xfId="0"/>
    <cellStyle name="Cálculo 2 11 4 2" xfId="0"/>
    <cellStyle name="Cálculo 2 11 4 3" xfId="0"/>
    <cellStyle name="Cálculo 2 11 4 4" xfId="0"/>
    <cellStyle name="Cálculo 2 11 4 5" xfId="0"/>
    <cellStyle name="Cálculo 2 11 5" xfId="0"/>
    <cellStyle name="Cálculo 2 11 5 2" xfId="0"/>
    <cellStyle name="Cálculo 2 11 5 3" xfId="0"/>
    <cellStyle name="Cálculo 2 11 5 4" xfId="0"/>
    <cellStyle name="Cálculo 2 11 5 5" xfId="0"/>
    <cellStyle name="Cálculo 2 11 6" xfId="0"/>
    <cellStyle name="Cálculo 2 11 6 2" xfId="0"/>
    <cellStyle name="Cálculo 2 11 6 3" xfId="0"/>
    <cellStyle name="Cálculo 2 11 6 4" xfId="0"/>
    <cellStyle name="Cálculo 2 11 6 5" xfId="0"/>
    <cellStyle name="Cálculo 2 11 7" xfId="0"/>
    <cellStyle name="Cálculo 2 11 7 2" xfId="0"/>
    <cellStyle name="Cálculo 2 11 7 3" xfId="0"/>
    <cellStyle name="Cálculo 2 11 7 4" xfId="0"/>
    <cellStyle name="Cálculo 2 11 7 5" xfId="0"/>
    <cellStyle name="Cálculo 2 11 8" xfId="0"/>
    <cellStyle name="Cálculo 2 11 8 2" xfId="0"/>
    <cellStyle name="Cálculo 2 11 8 3" xfId="0"/>
    <cellStyle name="Cálculo 2 11 8 4" xfId="0"/>
    <cellStyle name="Cálculo 2 11 8 5" xfId="0"/>
    <cellStyle name="Cálculo 2 11 9" xfId="0"/>
    <cellStyle name="Cálculo 2 11 9 2" xfId="0"/>
    <cellStyle name="Cálculo 2 11 9 3" xfId="0"/>
    <cellStyle name="Cálculo 2 11 9 4" xfId="0"/>
    <cellStyle name="Cálculo 2 11 9 5" xfId="0"/>
    <cellStyle name="Cálculo 2 12" xfId="0"/>
    <cellStyle name="Cálculo 2 12 2" xfId="0"/>
    <cellStyle name="Cálculo 2 12 3" xfId="0"/>
    <cellStyle name="Cálculo 2 12 4" xfId="0"/>
    <cellStyle name="Cálculo 2 12 5" xfId="0"/>
    <cellStyle name="Cálculo 2 13" xfId="0"/>
    <cellStyle name="Cálculo 2 13 2" xfId="0"/>
    <cellStyle name="Cálculo 2 13 3" xfId="0"/>
    <cellStyle name="Cálculo 2 13 4" xfId="0"/>
    <cellStyle name="Cálculo 2 13 5" xfId="0"/>
    <cellStyle name="Cálculo 2 14" xfId="0"/>
    <cellStyle name="Cálculo 2 14 2" xfId="0"/>
    <cellStyle name="Cálculo 2 14 3" xfId="0"/>
    <cellStyle name="Cálculo 2 14 4" xfId="0"/>
    <cellStyle name="Cálculo 2 14 5" xfId="0"/>
    <cellStyle name="Cálculo 2 15" xfId="0"/>
    <cellStyle name="Cálculo 2 15 2" xfId="0"/>
    <cellStyle name="Cálculo 2 15 3" xfId="0"/>
    <cellStyle name="Cálculo 2 15 4" xfId="0"/>
    <cellStyle name="Cálculo 2 15 5" xfId="0"/>
    <cellStyle name="Cálculo 2 16" xfId="0"/>
    <cellStyle name="Cálculo 2 16 2" xfId="0"/>
    <cellStyle name="Cálculo 2 16 3" xfId="0"/>
    <cellStyle name="Cálculo 2 16 4" xfId="0"/>
    <cellStyle name="Cálculo 2 16 5" xfId="0"/>
    <cellStyle name="Cálculo 2 17" xfId="0"/>
    <cellStyle name="Cálculo 2 17 2" xfId="0"/>
    <cellStyle name="Cálculo 2 17 3" xfId="0"/>
    <cellStyle name="Cálculo 2 17 4" xfId="0"/>
    <cellStyle name="Cálculo 2 17 5" xfId="0"/>
    <cellStyle name="Cálculo 2 18" xfId="0"/>
    <cellStyle name="Cálculo 2 18 2" xfId="0"/>
    <cellStyle name="Cálculo 2 18 3" xfId="0"/>
    <cellStyle name="Cálculo 2 18 4" xfId="0"/>
    <cellStyle name="Cálculo 2 18 5" xfId="0"/>
    <cellStyle name="Cálculo 2 19" xfId="0"/>
    <cellStyle name="Cálculo 2 19 2" xfId="0"/>
    <cellStyle name="Cálculo 2 19 3" xfId="0"/>
    <cellStyle name="Cálculo 2 19 4" xfId="0"/>
    <cellStyle name="Cálculo 2 19 5" xfId="0"/>
    <cellStyle name="Cálculo 2 2" xfId="0"/>
    <cellStyle name="Cálculo 2 2 10" xfId="0"/>
    <cellStyle name="Cálculo 2 2 10 10" xfId="0"/>
    <cellStyle name="Cálculo 2 2 10 10 2" xfId="0"/>
    <cellStyle name="Cálculo 2 2 10 10 3" xfId="0"/>
    <cellStyle name="Cálculo 2 2 10 10 4" xfId="0"/>
    <cellStyle name="Cálculo 2 2 10 10 5" xfId="0"/>
    <cellStyle name="Cálculo 2 2 10 11" xfId="0"/>
    <cellStyle name="Cálculo 2 2 10 11 2" xfId="0"/>
    <cellStyle name="Cálculo 2 2 10 11 3" xfId="0"/>
    <cellStyle name="Cálculo 2 2 10 11 4" xfId="0"/>
    <cellStyle name="Cálculo 2 2 10 11 5" xfId="0"/>
    <cellStyle name="Cálculo 2 2 10 12" xfId="0"/>
    <cellStyle name="Cálculo 2 2 10 12 2" xfId="0"/>
    <cellStyle name="Cálculo 2 2 10 12 3" xfId="0"/>
    <cellStyle name="Cálculo 2 2 10 12 4" xfId="0"/>
    <cellStyle name="Cálculo 2 2 10 12 5" xfId="0"/>
    <cellStyle name="Cálculo 2 2 10 13" xfId="0"/>
    <cellStyle name="Cálculo 2 2 10 13 2" xfId="0"/>
    <cellStyle name="Cálculo 2 2 10 13 3" xfId="0"/>
    <cellStyle name="Cálculo 2 2 10 13 4" xfId="0"/>
    <cellStyle name="Cálculo 2 2 10 13 5" xfId="0"/>
    <cellStyle name="Cálculo 2 2 10 14" xfId="0"/>
    <cellStyle name="Cálculo 2 2 10 14 2" xfId="0"/>
    <cellStyle name="Cálculo 2 2 10 14 3" xfId="0"/>
    <cellStyle name="Cálculo 2 2 10 15" xfId="0"/>
    <cellStyle name="Cálculo 2 2 10 16" xfId="0"/>
    <cellStyle name="Cálculo 2 2 10 17" xfId="0"/>
    <cellStyle name="Cálculo 2 2 10 18" xfId="0"/>
    <cellStyle name="Cálculo 2 2 10 2" xfId="0"/>
    <cellStyle name="Cálculo 2 2 10 2 2" xfId="0"/>
    <cellStyle name="Cálculo 2 2 10 2 3" xfId="0"/>
    <cellStyle name="Cálculo 2 2 10 2 4" xfId="0"/>
    <cellStyle name="Cálculo 2 2 10 2 5" xfId="0"/>
    <cellStyle name="Cálculo 2 2 10 3" xfId="0"/>
    <cellStyle name="Cálculo 2 2 10 3 2" xfId="0"/>
    <cellStyle name="Cálculo 2 2 10 3 3" xfId="0"/>
    <cellStyle name="Cálculo 2 2 10 3 4" xfId="0"/>
    <cellStyle name="Cálculo 2 2 10 3 5" xfId="0"/>
    <cellStyle name="Cálculo 2 2 10 4" xfId="0"/>
    <cellStyle name="Cálculo 2 2 10 4 2" xfId="0"/>
    <cellStyle name="Cálculo 2 2 10 4 3" xfId="0"/>
    <cellStyle name="Cálculo 2 2 10 4 4" xfId="0"/>
    <cellStyle name="Cálculo 2 2 10 4 5" xfId="0"/>
    <cellStyle name="Cálculo 2 2 10 5" xfId="0"/>
    <cellStyle name="Cálculo 2 2 10 5 2" xfId="0"/>
    <cellStyle name="Cálculo 2 2 10 5 3" xfId="0"/>
    <cellStyle name="Cálculo 2 2 10 5 4" xfId="0"/>
    <cellStyle name="Cálculo 2 2 10 5 5" xfId="0"/>
    <cellStyle name="Cálculo 2 2 10 6" xfId="0"/>
    <cellStyle name="Cálculo 2 2 10 6 2" xfId="0"/>
    <cellStyle name="Cálculo 2 2 10 6 3" xfId="0"/>
    <cellStyle name="Cálculo 2 2 10 6 4" xfId="0"/>
    <cellStyle name="Cálculo 2 2 10 6 5" xfId="0"/>
    <cellStyle name="Cálculo 2 2 10 7" xfId="0"/>
    <cellStyle name="Cálculo 2 2 10 7 2" xfId="0"/>
    <cellStyle name="Cálculo 2 2 10 7 3" xfId="0"/>
    <cellStyle name="Cálculo 2 2 10 7 4" xfId="0"/>
    <cellStyle name="Cálculo 2 2 10 7 5" xfId="0"/>
    <cellStyle name="Cálculo 2 2 10 8" xfId="0"/>
    <cellStyle name="Cálculo 2 2 10 8 2" xfId="0"/>
    <cellStyle name="Cálculo 2 2 10 8 3" xfId="0"/>
    <cellStyle name="Cálculo 2 2 10 8 4" xfId="0"/>
    <cellStyle name="Cálculo 2 2 10 8 5" xfId="0"/>
    <cellStyle name="Cálculo 2 2 10 9" xfId="0"/>
    <cellStyle name="Cálculo 2 2 10 9 2" xfId="0"/>
    <cellStyle name="Cálculo 2 2 10 9 3" xfId="0"/>
    <cellStyle name="Cálculo 2 2 10 9 4" xfId="0"/>
    <cellStyle name="Cálculo 2 2 10 9 5" xfId="0"/>
    <cellStyle name="Cálculo 2 2 11" xfId="0"/>
    <cellStyle name="Cálculo 2 2 11 2" xfId="0"/>
    <cellStyle name="Cálculo 2 2 11 3" xfId="0"/>
    <cellStyle name="Cálculo 2 2 11 4" xfId="0"/>
    <cellStyle name="Cálculo 2 2 11 5" xfId="0"/>
    <cellStyle name="Cálculo 2 2 12" xfId="0"/>
    <cellStyle name="Cálculo 2 2 12 2" xfId="0"/>
    <cellStyle name="Cálculo 2 2 12 3" xfId="0"/>
    <cellStyle name="Cálculo 2 2 12 4" xfId="0"/>
    <cellStyle name="Cálculo 2 2 12 5" xfId="0"/>
    <cellStyle name="Cálculo 2 2 13" xfId="0"/>
    <cellStyle name="Cálculo 2 2 13 2" xfId="0"/>
    <cellStyle name="Cálculo 2 2 13 3" xfId="0"/>
    <cellStyle name="Cálculo 2 2 13 4" xfId="0"/>
    <cellStyle name="Cálculo 2 2 13 5" xfId="0"/>
    <cellStyle name="Cálculo 2 2 14" xfId="0"/>
    <cellStyle name="Cálculo 2 2 14 2" xfId="0"/>
    <cellStyle name="Cálculo 2 2 14 3" xfId="0"/>
    <cellStyle name="Cálculo 2 2 14 4" xfId="0"/>
    <cellStyle name="Cálculo 2 2 14 5" xfId="0"/>
    <cellStyle name="Cálculo 2 2 15" xfId="0"/>
    <cellStyle name="Cálculo 2 2 15 2" xfId="0"/>
    <cellStyle name="Cálculo 2 2 15 3" xfId="0"/>
    <cellStyle name="Cálculo 2 2 15 4" xfId="0"/>
    <cellStyle name="Cálculo 2 2 15 5" xfId="0"/>
    <cellStyle name="Cálculo 2 2 16" xfId="0"/>
    <cellStyle name="Cálculo 2 2 16 2" xfId="0"/>
    <cellStyle name="Cálculo 2 2 16 3" xfId="0"/>
    <cellStyle name="Cálculo 2 2 16 4" xfId="0"/>
    <cellStyle name="Cálculo 2 2 16 5" xfId="0"/>
    <cellStyle name="Cálculo 2 2 17" xfId="0"/>
    <cellStyle name="Cálculo 2 2 17 2" xfId="0"/>
    <cellStyle name="Cálculo 2 2 17 3" xfId="0"/>
    <cellStyle name="Cálculo 2 2 17 4" xfId="0"/>
    <cellStyle name="Cálculo 2 2 17 5" xfId="0"/>
    <cellStyle name="Cálculo 2 2 18" xfId="0"/>
    <cellStyle name="Cálculo 2 2 18 2" xfId="0"/>
    <cellStyle name="Cálculo 2 2 18 3" xfId="0"/>
    <cellStyle name="Cálculo 2 2 18 4" xfId="0"/>
    <cellStyle name="Cálculo 2 2 18 5" xfId="0"/>
    <cellStyle name="Cálculo 2 2 19" xfId="0"/>
    <cellStyle name="Cálculo 2 2 19 2" xfId="0"/>
    <cellStyle name="Cálculo 2 2 19 3" xfId="0"/>
    <cellStyle name="Cálculo 2 2 19 4" xfId="0"/>
    <cellStyle name="Cálculo 2 2 19 5" xfId="0"/>
    <cellStyle name="Cálculo 2 2 2" xfId="0"/>
    <cellStyle name="Cálculo 2 2 2 10" xfId="0"/>
    <cellStyle name="Cálculo 2 2 2 10 2" xfId="0"/>
    <cellStyle name="Cálculo 2 2 2 10 3" xfId="0"/>
    <cellStyle name="Cálculo 2 2 2 10 4" xfId="0"/>
    <cellStyle name="Cálculo 2 2 2 10 5" xfId="0"/>
    <cellStyle name="Cálculo 2 2 2 11" xfId="0"/>
    <cellStyle name="Cálculo 2 2 2 11 2" xfId="0"/>
    <cellStyle name="Cálculo 2 2 2 11 3" xfId="0"/>
    <cellStyle name="Cálculo 2 2 2 11 4" xfId="0"/>
    <cellStyle name="Cálculo 2 2 2 11 5" xfId="0"/>
    <cellStyle name="Cálculo 2 2 2 12" xfId="0"/>
    <cellStyle name="Cálculo 2 2 2 12 2" xfId="0"/>
    <cellStyle name="Cálculo 2 2 2 12 3" xfId="0"/>
    <cellStyle name="Cálculo 2 2 2 12 4" xfId="0"/>
    <cellStyle name="Cálculo 2 2 2 12 5" xfId="0"/>
    <cellStyle name="Cálculo 2 2 2 13" xfId="0"/>
    <cellStyle name="Cálculo 2 2 2 13 2" xfId="0"/>
    <cellStyle name="Cálculo 2 2 2 13 3" xfId="0"/>
    <cellStyle name="Cálculo 2 2 2 13 4" xfId="0"/>
    <cellStyle name="Cálculo 2 2 2 13 5" xfId="0"/>
    <cellStyle name="Cálculo 2 2 2 14" xfId="0"/>
    <cellStyle name="Cálculo 2 2 2 14 2" xfId="0"/>
    <cellStyle name="Cálculo 2 2 2 14 3" xfId="0"/>
    <cellStyle name="Cálculo 2 2 2 15" xfId="0"/>
    <cellStyle name="Cálculo 2 2 2 16" xfId="0"/>
    <cellStyle name="Cálculo 2 2 2 17" xfId="0"/>
    <cellStyle name="Cálculo 2 2 2 18" xfId="0"/>
    <cellStyle name="Cálculo 2 2 2 2" xfId="0"/>
    <cellStyle name="Cálculo 2 2 2 2 2" xfId="0"/>
    <cellStyle name="Cálculo 2 2 2 2 3" xfId="0"/>
    <cellStyle name="Cálculo 2 2 2 2 4" xfId="0"/>
    <cellStyle name="Cálculo 2 2 2 2 5" xfId="0"/>
    <cellStyle name="Cálculo 2 2 2 3" xfId="0"/>
    <cellStyle name="Cálculo 2 2 2 3 2" xfId="0"/>
    <cellStyle name="Cálculo 2 2 2 3 3" xfId="0"/>
    <cellStyle name="Cálculo 2 2 2 3 4" xfId="0"/>
    <cellStyle name="Cálculo 2 2 2 3 5" xfId="0"/>
    <cellStyle name="Cálculo 2 2 2 4" xfId="0"/>
    <cellStyle name="Cálculo 2 2 2 4 2" xfId="0"/>
    <cellStyle name="Cálculo 2 2 2 4 3" xfId="0"/>
    <cellStyle name="Cálculo 2 2 2 4 4" xfId="0"/>
    <cellStyle name="Cálculo 2 2 2 4 5" xfId="0"/>
    <cellStyle name="Cálculo 2 2 2 5" xfId="0"/>
    <cellStyle name="Cálculo 2 2 2 5 2" xfId="0"/>
    <cellStyle name="Cálculo 2 2 2 5 3" xfId="0"/>
    <cellStyle name="Cálculo 2 2 2 5 4" xfId="0"/>
    <cellStyle name="Cálculo 2 2 2 5 5" xfId="0"/>
    <cellStyle name="Cálculo 2 2 2 6" xfId="0"/>
    <cellStyle name="Cálculo 2 2 2 6 2" xfId="0"/>
    <cellStyle name="Cálculo 2 2 2 6 3" xfId="0"/>
    <cellStyle name="Cálculo 2 2 2 6 4" xfId="0"/>
    <cellStyle name="Cálculo 2 2 2 6 5" xfId="0"/>
    <cellStyle name="Cálculo 2 2 2 7" xfId="0"/>
    <cellStyle name="Cálculo 2 2 2 7 2" xfId="0"/>
    <cellStyle name="Cálculo 2 2 2 7 3" xfId="0"/>
    <cellStyle name="Cálculo 2 2 2 7 4" xfId="0"/>
    <cellStyle name="Cálculo 2 2 2 7 5" xfId="0"/>
    <cellStyle name="Cálculo 2 2 2 8" xfId="0"/>
    <cellStyle name="Cálculo 2 2 2 8 2" xfId="0"/>
    <cellStyle name="Cálculo 2 2 2 8 3" xfId="0"/>
    <cellStyle name="Cálculo 2 2 2 8 4" xfId="0"/>
    <cellStyle name="Cálculo 2 2 2 8 5" xfId="0"/>
    <cellStyle name="Cálculo 2 2 2 9" xfId="0"/>
    <cellStyle name="Cálculo 2 2 2 9 2" xfId="0"/>
    <cellStyle name="Cálculo 2 2 2 9 3" xfId="0"/>
    <cellStyle name="Cálculo 2 2 2 9 4" xfId="0"/>
    <cellStyle name="Cálculo 2 2 2 9 5" xfId="0"/>
    <cellStyle name="Cálculo 2 2 20" xfId="0"/>
    <cellStyle name="Cálculo 2 2 20 2" xfId="0"/>
    <cellStyle name="Cálculo 2 2 20 3" xfId="0"/>
    <cellStyle name="Cálculo 2 2 20 4" xfId="0"/>
    <cellStyle name="Cálculo 2 2 20 5" xfId="0"/>
    <cellStyle name="Cálculo 2 2 21" xfId="0"/>
    <cellStyle name="Cálculo 2 2 21 2" xfId="0"/>
    <cellStyle name="Cálculo 2 2 21 3" xfId="0"/>
    <cellStyle name="Cálculo 2 2 21 4" xfId="0"/>
    <cellStyle name="Cálculo 2 2 21 5" xfId="0"/>
    <cellStyle name="Cálculo 2 2 22" xfId="0"/>
    <cellStyle name="Cálculo 2 2 22 2" xfId="0"/>
    <cellStyle name="Cálculo 2 2 22 3" xfId="0"/>
    <cellStyle name="Cálculo 2 2 22 4" xfId="0"/>
    <cellStyle name="Cálculo 2 2 22 5" xfId="0"/>
    <cellStyle name="Cálculo 2 2 23" xfId="0"/>
    <cellStyle name="Cálculo 2 2 23 2" xfId="0"/>
    <cellStyle name="Cálculo 2 2 23 3" xfId="0"/>
    <cellStyle name="Cálculo 2 2 23 4" xfId="0"/>
    <cellStyle name="Cálculo 2 2 23 5" xfId="0"/>
    <cellStyle name="Cálculo 2 2 24" xfId="0"/>
    <cellStyle name="Cálculo 2 2 24 2" xfId="0"/>
    <cellStyle name="Cálculo 2 2 24 3" xfId="0"/>
    <cellStyle name="Cálculo 2 2 24 4" xfId="0"/>
    <cellStyle name="Cálculo 2 2 24 5" xfId="0"/>
    <cellStyle name="Cálculo 2 2 25" xfId="0"/>
    <cellStyle name="Cálculo 2 2 25 2" xfId="0"/>
    <cellStyle name="Cálculo 2 2 25 3" xfId="0"/>
    <cellStyle name="Cálculo 2 2 25 4" xfId="0"/>
    <cellStyle name="Cálculo 2 2 25 5" xfId="0"/>
    <cellStyle name="Cálculo 2 2 26" xfId="0"/>
    <cellStyle name="Cálculo 2 2 26 2" xfId="0"/>
    <cellStyle name="Cálculo 2 2 26 3" xfId="0"/>
    <cellStyle name="Cálculo 2 2 26 4" xfId="0"/>
    <cellStyle name="Cálculo 2 2 26 5" xfId="0"/>
    <cellStyle name="Cálculo 2 2 27" xfId="0"/>
    <cellStyle name="Cálculo 2 2 27 2" xfId="0"/>
    <cellStyle name="Cálculo 2 2 27 3" xfId="0"/>
    <cellStyle name="Cálculo 2 2 27 4" xfId="0"/>
    <cellStyle name="Cálculo 2 2 27 5" xfId="0"/>
    <cellStyle name="Cálculo 2 2 28" xfId="0"/>
    <cellStyle name="Cálculo 2 2 28 2" xfId="0"/>
    <cellStyle name="Cálculo 2 2 28 3" xfId="0"/>
    <cellStyle name="Cálculo 2 2 28 4" xfId="0"/>
    <cellStyle name="Cálculo 2 2 28 5" xfId="0"/>
    <cellStyle name="Cálculo 2 2 29" xfId="0"/>
    <cellStyle name="Cálculo 2 2 29 2" xfId="0"/>
    <cellStyle name="Cálculo 2 2 29 3" xfId="0"/>
    <cellStyle name="Cálculo 2 2 29 4" xfId="0"/>
    <cellStyle name="Cálculo 2 2 29 5" xfId="0"/>
    <cellStyle name="Cálculo 2 2 3" xfId="0"/>
    <cellStyle name="Cálculo 2 2 3 10" xfId="0"/>
    <cellStyle name="Cálculo 2 2 3 10 2" xfId="0"/>
    <cellStyle name="Cálculo 2 2 3 10 3" xfId="0"/>
    <cellStyle name="Cálculo 2 2 3 10 4" xfId="0"/>
    <cellStyle name="Cálculo 2 2 3 10 5" xfId="0"/>
    <cellStyle name="Cálculo 2 2 3 11" xfId="0"/>
    <cellStyle name="Cálculo 2 2 3 11 2" xfId="0"/>
    <cellStyle name="Cálculo 2 2 3 11 3" xfId="0"/>
    <cellStyle name="Cálculo 2 2 3 11 4" xfId="0"/>
    <cellStyle name="Cálculo 2 2 3 11 5" xfId="0"/>
    <cellStyle name="Cálculo 2 2 3 12" xfId="0"/>
    <cellStyle name="Cálculo 2 2 3 12 2" xfId="0"/>
    <cellStyle name="Cálculo 2 2 3 12 3" xfId="0"/>
    <cellStyle name="Cálculo 2 2 3 12 4" xfId="0"/>
    <cellStyle name="Cálculo 2 2 3 12 5" xfId="0"/>
    <cellStyle name="Cálculo 2 2 3 13" xfId="0"/>
    <cellStyle name="Cálculo 2 2 3 13 2" xfId="0"/>
    <cellStyle name="Cálculo 2 2 3 13 3" xfId="0"/>
    <cellStyle name="Cálculo 2 2 3 13 4" xfId="0"/>
    <cellStyle name="Cálculo 2 2 3 13 5" xfId="0"/>
    <cellStyle name="Cálculo 2 2 3 14" xfId="0"/>
    <cellStyle name="Cálculo 2 2 3 14 2" xfId="0"/>
    <cellStyle name="Cálculo 2 2 3 14 3" xfId="0"/>
    <cellStyle name="Cálculo 2 2 3 15" xfId="0"/>
    <cellStyle name="Cálculo 2 2 3 16" xfId="0"/>
    <cellStyle name="Cálculo 2 2 3 17" xfId="0"/>
    <cellStyle name="Cálculo 2 2 3 18" xfId="0"/>
    <cellStyle name="Cálculo 2 2 3 2" xfId="0"/>
    <cellStyle name="Cálculo 2 2 3 2 2" xfId="0"/>
    <cellStyle name="Cálculo 2 2 3 2 3" xfId="0"/>
    <cellStyle name="Cálculo 2 2 3 2 4" xfId="0"/>
    <cellStyle name="Cálculo 2 2 3 2 5" xfId="0"/>
    <cellStyle name="Cálculo 2 2 3 3" xfId="0"/>
    <cellStyle name="Cálculo 2 2 3 3 2" xfId="0"/>
    <cellStyle name="Cálculo 2 2 3 3 3" xfId="0"/>
    <cellStyle name="Cálculo 2 2 3 3 4" xfId="0"/>
    <cellStyle name="Cálculo 2 2 3 3 5" xfId="0"/>
    <cellStyle name="Cálculo 2 2 3 4" xfId="0"/>
    <cellStyle name="Cálculo 2 2 3 4 2" xfId="0"/>
    <cellStyle name="Cálculo 2 2 3 4 3" xfId="0"/>
    <cellStyle name="Cálculo 2 2 3 4 4" xfId="0"/>
    <cellStyle name="Cálculo 2 2 3 4 5" xfId="0"/>
    <cellStyle name="Cálculo 2 2 3 5" xfId="0"/>
    <cellStyle name="Cálculo 2 2 3 5 2" xfId="0"/>
    <cellStyle name="Cálculo 2 2 3 5 3" xfId="0"/>
    <cellStyle name="Cálculo 2 2 3 5 4" xfId="0"/>
    <cellStyle name="Cálculo 2 2 3 5 5" xfId="0"/>
    <cellStyle name="Cálculo 2 2 3 6" xfId="0"/>
    <cellStyle name="Cálculo 2 2 3 6 2" xfId="0"/>
    <cellStyle name="Cálculo 2 2 3 6 3" xfId="0"/>
    <cellStyle name="Cálculo 2 2 3 6 4" xfId="0"/>
    <cellStyle name="Cálculo 2 2 3 6 5" xfId="0"/>
    <cellStyle name="Cálculo 2 2 3 7" xfId="0"/>
    <cellStyle name="Cálculo 2 2 3 7 2" xfId="0"/>
    <cellStyle name="Cálculo 2 2 3 7 3" xfId="0"/>
    <cellStyle name="Cálculo 2 2 3 7 4" xfId="0"/>
    <cellStyle name="Cálculo 2 2 3 7 5" xfId="0"/>
    <cellStyle name="Cálculo 2 2 3 8" xfId="0"/>
    <cellStyle name="Cálculo 2 2 3 8 2" xfId="0"/>
    <cellStyle name="Cálculo 2 2 3 8 3" xfId="0"/>
    <cellStyle name="Cálculo 2 2 3 8 4" xfId="0"/>
    <cellStyle name="Cálculo 2 2 3 8 5" xfId="0"/>
    <cellStyle name="Cálculo 2 2 3 9" xfId="0"/>
    <cellStyle name="Cálculo 2 2 3 9 2" xfId="0"/>
    <cellStyle name="Cálculo 2 2 3 9 3" xfId="0"/>
    <cellStyle name="Cálculo 2 2 3 9 4" xfId="0"/>
    <cellStyle name="Cálculo 2 2 3 9 5" xfId="0"/>
    <cellStyle name="Cálculo 2 2 30" xfId="0"/>
    <cellStyle name="Cálculo 2 2 30 2" xfId="0"/>
    <cellStyle name="Cálculo 2 2 30 3" xfId="0"/>
    <cellStyle name="Cálculo 2 2 31" xfId="0"/>
    <cellStyle name="Cálculo 2 2 31 2" xfId="0"/>
    <cellStyle name="Cálculo 2 2 31 3" xfId="0"/>
    <cellStyle name="Cálculo 2 2 32" xfId="0"/>
    <cellStyle name="Cálculo 2 2 32 2" xfId="0"/>
    <cellStyle name="Cálculo 2 2 32 3" xfId="0"/>
    <cellStyle name="Cálculo 2 2 33" xfId="0"/>
    <cellStyle name="Cálculo 2 2 33 2" xfId="0"/>
    <cellStyle name="Cálculo 2 2 33 3" xfId="0"/>
    <cellStyle name="Cálculo 2 2 34" xfId="0"/>
    <cellStyle name="Cálculo 2 2 34 2" xfId="0"/>
    <cellStyle name="Cálculo 2 2 34 3" xfId="0"/>
    <cellStyle name="Cálculo 2 2 35" xfId="0"/>
    <cellStyle name="Cálculo 2 2 35 2" xfId="0"/>
    <cellStyle name="Cálculo 2 2 35 3" xfId="0"/>
    <cellStyle name="Cálculo 2 2 36" xfId="0"/>
    <cellStyle name="Cálculo 2 2 36 2" xfId="0"/>
    <cellStyle name="Cálculo 2 2 36 3" xfId="0"/>
    <cellStyle name="Cálculo 2 2 37" xfId="0"/>
    <cellStyle name="Cálculo 2 2 37 2" xfId="0"/>
    <cellStyle name="Cálculo 2 2 37 3" xfId="0"/>
    <cellStyle name="Cálculo 2 2 38" xfId="0"/>
    <cellStyle name="Cálculo 2 2 38 2" xfId="0"/>
    <cellStyle name="Cálculo 2 2 38 3" xfId="0"/>
    <cellStyle name="Cálculo 2 2 39" xfId="0"/>
    <cellStyle name="Cálculo 2 2 39 2" xfId="0"/>
    <cellStyle name="Cálculo 2 2 39 3" xfId="0"/>
    <cellStyle name="Cálculo 2 2 4" xfId="0"/>
    <cellStyle name="Cálculo 2 2 4 10" xfId="0"/>
    <cellStyle name="Cálculo 2 2 4 10 2" xfId="0"/>
    <cellStyle name="Cálculo 2 2 4 10 3" xfId="0"/>
    <cellStyle name="Cálculo 2 2 4 10 4" xfId="0"/>
    <cellStyle name="Cálculo 2 2 4 10 5" xfId="0"/>
    <cellStyle name="Cálculo 2 2 4 11" xfId="0"/>
    <cellStyle name="Cálculo 2 2 4 11 2" xfId="0"/>
    <cellStyle name="Cálculo 2 2 4 11 3" xfId="0"/>
    <cellStyle name="Cálculo 2 2 4 11 4" xfId="0"/>
    <cellStyle name="Cálculo 2 2 4 11 5" xfId="0"/>
    <cellStyle name="Cálculo 2 2 4 12" xfId="0"/>
    <cellStyle name="Cálculo 2 2 4 12 2" xfId="0"/>
    <cellStyle name="Cálculo 2 2 4 12 3" xfId="0"/>
    <cellStyle name="Cálculo 2 2 4 12 4" xfId="0"/>
    <cellStyle name="Cálculo 2 2 4 12 5" xfId="0"/>
    <cellStyle name="Cálculo 2 2 4 13" xfId="0"/>
    <cellStyle name="Cálculo 2 2 4 13 2" xfId="0"/>
    <cellStyle name="Cálculo 2 2 4 13 3" xfId="0"/>
    <cellStyle name="Cálculo 2 2 4 13 4" xfId="0"/>
    <cellStyle name="Cálculo 2 2 4 13 5" xfId="0"/>
    <cellStyle name="Cálculo 2 2 4 14" xfId="0"/>
    <cellStyle name="Cálculo 2 2 4 14 2" xfId="0"/>
    <cellStyle name="Cálculo 2 2 4 14 3" xfId="0"/>
    <cellStyle name="Cálculo 2 2 4 15" xfId="0"/>
    <cellStyle name="Cálculo 2 2 4 16" xfId="0"/>
    <cellStyle name="Cálculo 2 2 4 17" xfId="0"/>
    <cellStyle name="Cálculo 2 2 4 18" xfId="0"/>
    <cellStyle name="Cálculo 2 2 4 2" xfId="0"/>
    <cellStyle name="Cálculo 2 2 4 2 2" xfId="0"/>
    <cellStyle name="Cálculo 2 2 4 2 3" xfId="0"/>
    <cellStyle name="Cálculo 2 2 4 2 4" xfId="0"/>
    <cellStyle name="Cálculo 2 2 4 2 5" xfId="0"/>
    <cellStyle name="Cálculo 2 2 4 3" xfId="0"/>
    <cellStyle name="Cálculo 2 2 4 3 2" xfId="0"/>
    <cellStyle name="Cálculo 2 2 4 3 3" xfId="0"/>
    <cellStyle name="Cálculo 2 2 4 3 4" xfId="0"/>
    <cellStyle name="Cálculo 2 2 4 3 5" xfId="0"/>
    <cellStyle name="Cálculo 2 2 4 4" xfId="0"/>
    <cellStyle name="Cálculo 2 2 4 4 2" xfId="0"/>
    <cellStyle name="Cálculo 2 2 4 4 3" xfId="0"/>
    <cellStyle name="Cálculo 2 2 4 4 4" xfId="0"/>
    <cellStyle name="Cálculo 2 2 4 4 5" xfId="0"/>
    <cellStyle name="Cálculo 2 2 4 5" xfId="0"/>
    <cellStyle name="Cálculo 2 2 4 5 2" xfId="0"/>
    <cellStyle name="Cálculo 2 2 4 5 3" xfId="0"/>
    <cellStyle name="Cálculo 2 2 4 5 4" xfId="0"/>
    <cellStyle name="Cálculo 2 2 4 5 5" xfId="0"/>
    <cellStyle name="Cálculo 2 2 4 6" xfId="0"/>
    <cellStyle name="Cálculo 2 2 4 6 2" xfId="0"/>
    <cellStyle name="Cálculo 2 2 4 6 3" xfId="0"/>
    <cellStyle name="Cálculo 2 2 4 6 4" xfId="0"/>
    <cellStyle name="Cálculo 2 2 4 6 5" xfId="0"/>
    <cellStyle name="Cálculo 2 2 4 7" xfId="0"/>
    <cellStyle name="Cálculo 2 2 4 7 2" xfId="0"/>
    <cellStyle name="Cálculo 2 2 4 7 3" xfId="0"/>
    <cellStyle name="Cálculo 2 2 4 7 4" xfId="0"/>
    <cellStyle name="Cálculo 2 2 4 7 5" xfId="0"/>
    <cellStyle name="Cálculo 2 2 4 8" xfId="0"/>
    <cellStyle name="Cálculo 2 2 4 8 2" xfId="0"/>
    <cellStyle name="Cálculo 2 2 4 8 3" xfId="0"/>
    <cellStyle name="Cálculo 2 2 4 8 4" xfId="0"/>
    <cellStyle name="Cálculo 2 2 4 8 5" xfId="0"/>
    <cellStyle name="Cálculo 2 2 4 9" xfId="0"/>
    <cellStyle name="Cálculo 2 2 4 9 2" xfId="0"/>
    <cellStyle name="Cálculo 2 2 4 9 3" xfId="0"/>
    <cellStyle name="Cálculo 2 2 4 9 4" xfId="0"/>
    <cellStyle name="Cálculo 2 2 4 9 5" xfId="0"/>
    <cellStyle name="Cálculo 2 2 40" xfId="0"/>
    <cellStyle name="Cálculo 2 2 40 2" xfId="0"/>
    <cellStyle name="Cálculo 2 2 40 3" xfId="0"/>
    <cellStyle name="Cálculo 2 2 41" xfId="0"/>
    <cellStyle name="Cálculo 2 2 41 2" xfId="0"/>
    <cellStyle name="Cálculo 2 2 41 3" xfId="0"/>
    <cellStyle name="Cálculo 2 2 42" xfId="0"/>
    <cellStyle name="Cálculo 2 2 42 2" xfId="0"/>
    <cellStyle name="Cálculo 2 2 42 3" xfId="0"/>
    <cellStyle name="Cálculo 2 2 43" xfId="0"/>
    <cellStyle name="Cálculo 2 2 43 2" xfId="0"/>
    <cellStyle name="Cálculo 2 2 43 3" xfId="0"/>
    <cellStyle name="Cálculo 2 2 44" xfId="0"/>
    <cellStyle name="Cálculo 2 2 44 2" xfId="0"/>
    <cellStyle name="Cálculo 2 2 44 3" xfId="0"/>
    <cellStyle name="Cálculo 2 2 45" xfId="0"/>
    <cellStyle name="Cálculo 2 2 45 2" xfId="0"/>
    <cellStyle name="Cálculo 2 2 45 3" xfId="0"/>
    <cellStyle name="Cálculo 2 2 46" xfId="0"/>
    <cellStyle name="Cálculo 2 2 46 2" xfId="0"/>
    <cellStyle name="Cálculo 2 2 46 3" xfId="0"/>
    <cellStyle name="Cálculo 2 2 47" xfId="0"/>
    <cellStyle name="Cálculo 2 2 47 2" xfId="0"/>
    <cellStyle name="Cálculo 2 2 47 3" xfId="0"/>
    <cellStyle name="Cálculo 2 2 48" xfId="0"/>
    <cellStyle name="Cálculo 2 2 48 2" xfId="0"/>
    <cellStyle name="Cálculo 2 2 48 3" xfId="0"/>
    <cellStyle name="Cálculo 2 2 49" xfId="0"/>
    <cellStyle name="Cálculo 2 2 49 2" xfId="0"/>
    <cellStyle name="Cálculo 2 2 49 3" xfId="0"/>
    <cellStyle name="Cálculo 2 2 5" xfId="0"/>
    <cellStyle name="Cálculo 2 2 5 10" xfId="0"/>
    <cellStyle name="Cálculo 2 2 5 10 2" xfId="0"/>
    <cellStyle name="Cálculo 2 2 5 10 3" xfId="0"/>
    <cellStyle name="Cálculo 2 2 5 10 4" xfId="0"/>
    <cellStyle name="Cálculo 2 2 5 10 5" xfId="0"/>
    <cellStyle name="Cálculo 2 2 5 11" xfId="0"/>
    <cellStyle name="Cálculo 2 2 5 11 2" xfId="0"/>
    <cellStyle name="Cálculo 2 2 5 11 3" xfId="0"/>
    <cellStyle name="Cálculo 2 2 5 11 4" xfId="0"/>
    <cellStyle name="Cálculo 2 2 5 11 5" xfId="0"/>
    <cellStyle name="Cálculo 2 2 5 12" xfId="0"/>
    <cellStyle name="Cálculo 2 2 5 12 2" xfId="0"/>
    <cellStyle name="Cálculo 2 2 5 12 3" xfId="0"/>
    <cellStyle name="Cálculo 2 2 5 12 4" xfId="0"/>
    <cellStyle name="Cálculo 2 2 5 12 5" xfId="0"/>
    <cellStyle name="Cálculo 2 2 5 13" xfId="0"/>
    <cellStyle name="Cálculo 2 2 5 13 2" xfId="0"/>
    <cellStyle name="Cálculo 2 2 5 13 3" xfId="0"/>
    <cellStyle name="Cálculo 2 2 5 13 4" xfId="0"/>
    <cellStyle name="Cálculo 2 2 5 13 5" xfId="0"/>
    <cellStyle name="Cálculo 2 2 5 14" xfId="0"/>
    <cellStyle name="Cálculo 2 2 5 14 2" xfId="0"/>
    <cellStyle name="Cálculo 2 2 5 14 3" xfId="0"/>
    <cellStyle name="Cálculo 2 2 5 15" xfId="0"/>
    <cellStyle name="Cálculo 2 2 5 16" xfId="0"/>
    <cellStyle name="Cálculo 2 2 5 17" xfId="0"/>
    <cellStyle name="Cálculo 2 2 5 18" xfId="0"/>
    <cellStyle name="Cálculo 2 2 5 2" xfId="0"/>
    <cellStyle name="Cálculo 2 2 5 2 2" xfId="0"/>
    <cellStyle name="Cálculo 2 2 5 2 3" xfId="0"/>
    <cellStyle name="Cálculo 2 2 5 2 4" xfId="0"/>
    <cellStyle name="Cálculo 2 2 5 2 5" xfId="0"/>
    <cellStyle name="Cálculo 2 2 5 3" xfId="0"/>
    <cellStyle name="Cálculo 2 2 5 3 2" xfId="0"/>
    <cellStyle name="Cálculo 2 2 5 3 3" xfId="0"/>
    <cellStyle name="Cálculo 2 2 5 3 4" xfId="0"/>
    <cellStyle name="Cálculo 2 2 5 3 5" xfId="0"/>
    <cellStyle name="Cálculo 2 2 5 4" xfId="0"/>
    <cellStyle name="Cálculo 2 2 5 4 2" xfId="0"/>
    <cellStyle name="Cálculo 2 2 5 4 3" xfId="0"/>
    <cellStyle name="Cálculo 2 2 5 4 4" xfId="0"/>
    <cellStyle name="Cálculo 2 2 5 4 5" xfId="0"/>
    <cellStyle name="Cálculo 2 2 5 5" xfId="0"/>
    <cellStyle name="Cálculo 2 2 5 5 2" xfId="0"/>
    <cellStyle name="Cálculo 2 2 5 5 3" xfId="0"/>
    <cellStyle name="Cálculo 2 2 5 5 4" xfId="0"/>
    <cellStyle name="Cálculo 2 2 5 5 5" xfId="0"/>
    <cellStyle name="Cálculo 2 2 5 6" xfId="0"/>
    <cellStyle name="Cálculo 2 2 5 6 2" xfId="0"/>
    <cellStyle name="Cálculo 2 2 5 6 3" xfId="0"/>
    <cellStyle name="Cálculo 2 2 5 6 4" xfId="0"/>
    <cellStyle name="Cálculo 2 2 5 6 5" xfId="0"/>
    <cellStyle name="Cálculo 2 2 5 7" xfId="0"/>
    <cellStyle name="Cálculo 2 2 5 7 2" xfId="0"/>
    <cellStyle name="Cálculo 2 2 5 7 3" xfId="0"/>
    <cellStyle name="Cálculo 2 2 5 7 4" xfId="0"/>
    <cellStyle name="Cálculo 2 2 5 7 5" xfId="0"/>
    <cellStyle name="Cálculo 2 2 5 8" xfId="0"/>
    <cellStyle name="Cálculo 2 2 5 8 2" xfId="0"/>
    <cellStyle name="Cálculo 2 2 5 8 3" xfId="0"/>
    <cellStyle name="Cálculo 2 2 5 8 4" xfId="0"/>
    <cellStyle name="Cálculo 2 2 5 8 5" xfId="0"/>
    <cellStyle name="Cálculo 2 2 5 9" xfId="0"/>
    <cellStyle name="Cálculo 2 2 5 9 2" xfId="0"/>
    <cellStyle name="Cálculo 2 2 5 9 3" xfId="0"/>
    <cellStyle name="Cálculo 2 2 5 9 4" xfId="0"/>
    <cellStyle name="Cálculo 2 2 5 9 5" xfId="0"/>
    <cellStyle name="Cálculo 2 2 50" xfId="0"/>
    <cellStyle name="Cálculo 2 2 50 2" xfId="0"/>
    <cellStyle name="Cálculo 2 2 50 3" xfId="0"/>
    <cellStyle name="Cálculo 2 2 51" xfId="0"/>
    <cellStyle name="Cálculo 2 2 51 2" xfId="0"/>
    <cellStyle name="Cálculo 2 2 51 3" xfId="0"/>
    <cellStyle name="Cálculo 2 2 52" xfId="0"/>
    <cellStyle name="Cálculo 2 2 52 2" xfId="0"/>
    <cellStyle name="Cálculo 2 2 52 3" xfId="0"/>
    <cellStyle name="Cálculo 2 2 53" xfId="0"/>
    <cellStyle name="Cálculo 2 2 53 2" xfId="0"/>
    <cellStyle name="Cálculo 2 2 53 3" xfId="0"/>
    <cellStyle name="Cálculo 2 2 54" xfId="0"/>
    <cellStyle name="Cálculo 2 2 54 2" xfId="0"/>
    <cellStyle name="Cálculo 2 2 54 3" xfId="0"/>
    <cellStyle name="Cálculo 2 2 55" xfId="0"/>
    <cellStyle name="Cálculo 2 2 55 2" xfId="0"/>
    <cellStyle name="Cálculo 2 2 55 3" xfId="0"/>
    <cellStyle name="Cálculo 2 2 56" xfId="0"/>
    <cellStyle name="Cálculo 2 2 56 2" xfId="0"/>
    <cellStyle name="Cálculo 2 2 56 3" xfId="0"/>
    <cellStyle name="Cálculo 2 2 57" xfId="0"/>
    <cellStyle name="Cálculo 2 2 57 2" xfId="0"/>
    <cellStyle name="Cálculo 2 2 57 3" xfId="0"/>
    <cellStyle name="Cálculo 2 2 58" xfId="0"/>
    <cellStyle name="Cálculo 2 2 58 2" xfId="0"/>
    <cellStyle name="Cálculo 2 2 58 3" xfId="0"/>
    <cellStyle name="Cálculo 2 2 59" xfId="0"/>
    <cellStyle name="Cálculo 2 2 59 2" xfId="0"/>
    <cellStyle name="Cálculo 2 2 59 3" xfId="0"/>
    <cellStyle name="Cálculo 2 2 6" xfId="0"/>
    <cellStyle name="Cálculo 2 2 6 10" xfId="0"/>
    <cellStyle name="Cálculo 2 2 6 10 2" xfId="0"/>
    <cellStyle name="Cálculo 2 2 6 10 3" xfId="0"/>
    <cellStyle name="Cálculo 2 2 6 10 4" xfId="0"/>
    <cellStyle name="Cálculo 2 2 6 10 5" xfId="0"/>
    <cellStyle name="Cálculo 2 2 6 11" xfId="0"/>
    <cellStyle name="Cálculo 2 2 6 11 2" xfId="0"/>
    <cellStyle name="Cálculo 2 2 6 11 3" xfId="0"/>
    <cellStyle name="Cálculo 2 2 6 11 4" xfId="0"/>
    <cellStyle name="Cálculo 2 2 6 11 5" xfId="0"/>
    <cellStyle name="Cálculo 2 2 6 12" xfId="0"/>
    <cellStyle name="Cálculo 2 2 6 12 2" xfId="0"/>
    <cellStyle name="Cálculo 2 2 6 12 3" xfId="0"/>
    <cellStyle name="Cálculo 2 2 6 12 4" xfId="0"/>
    <cellStyle name="Cálculo 2 2 6 12 5" xfId="0"/>
    <cellStyle name="Cálculo 2 2 6 13" xfId="0"/>
    <cellStyle name="Cálculo 2 2 6 13 2" xfId="0"/>
    <cellStyle name="Cálculo 2 2 6 13 3" xfId="0"/>
    <cellStyle name="Cálculo 2 2 6 13 4" xfId="0"/>
    <cellStyle name="Cálculo 2 2 6 13 5" xfId="0"/>
    <cellStyle name="Cálculo 2 2 6 14" xfId="0"/>
    <cellStyle name="Cálculo 2 2 6 14 2" xfId="0"/>
    <cellStyle name="Cálculo 2 2 6 14 3" xfId="0"/>
    <cellStyle name="Cálculo 2 2 6 15" xfId="0"/>
    <cellStyle name="Cálculo 2 2 6 16" xfId="0"/>
    <cellStyle name="Cálculo 2 2 6 17" xfId="0"/>
    <cellStyle name="Cálculo 2 2 6 18" xfId="0"/>
    <cellStyle name="Cálculo 2 2 6 2" xfId="0"/>
    <cellStyle name="Cálculo 2 2 6 2 2" xfId="0"/>
    <cellStyle name="Cálculo 2 2 6 2 3" xfId="0"/>
    <cellStyle name="Cálculo 2 2 6 2 4" xfId="0"/>
    <cellStyle name="Cálculo 2 2 6 2 5" xfId="0"/>
    <cellStyle name="Cálculo 2 2 6 3" xfId="0"/>
    <cellStyle name="Cálculo 2 2 6 3 2" xfId="0"/>
    <cellStyle name="Cálculo 2 2 6 3 3" xfId="0"/>
    <cellStyle name="Cálculo 2 2 6 3 4" xfId="0"/>
    <cellStyle name="Cálculo 2 2 6 3 5" xfId="0"/>
    <cellStyle name="Cálculo 2 2 6 4" xfId="0"/>
    <cellStyle name="Cálculo 2 2 6 4 2" xfId="0"/>
    <cellStyle name="Cálculo 2 2 6 4 3" xfId="0"/>
    <cellStyle name="Cálculo 2 2 6 4 4" xfId="0"/>
    <cellStyle name="Cálculo 2 2 6 4 5" xfId="0"/>
    <cellStyle name="Cálculo 2 2 6 5" xfId="0"/>
    <cellStyle name="Cálculo 2 2 6 5 2" xfId="0"/>
    <cellStyle name="Cálculo 2 2 6 5 3" xfId="0"/>
    <cellStyle name="Cálculo 2 2 6 5 4" xfId="0"/>
    <cellStyle name="Cálculo 2 2 6 5 5" xfId="0"/>
    <cellStyle name="Cálculo 2 2 6 6" xfId="0"/>
    <cellStyle name="Cálculo 2 2 6 6 2" xfId="0"/>
    <cellStyle name="Cálculo 2 2 6 6 3" xfId="0"/>
    <cellStyle name="Cálculo 2 2 6 6 4" xfId="0"/>
    <cellStyle name="Cálculo 2 2 6 6 5" xfId="0"/>
    <cellStyle name="Cálculo 2 2 6 7" xfId="0"/>
    <cellStyle name="Cálculo 2 2 6 7 2" xfId="0"/>
    <cellStyle name="Cálculo 2 2 6 7 3" xfId="0"/>
    <cellStyle name="Cálculo 2 2 6 7 4" xfId="0"/>
    <cellStyle name="Cálculo 2 2 6 7 5" xfId="0"/>
    <cellStyle name="Cálculo 2 2 6 8" xfId="0"/>
    <cellStyle name="Cálculo 2 2 6 8 2" xfId="0"/>
    <cellStyle name="Cálculo 2 2 6 8 3" xfId="0"/>
    <cellStyle name="Cálculo 2 2 6 8 4" xfId="0"/>
    <cellStyle name="Cálculo 2 2 6 8 5" xfId="0"/>
    <cellStyle name="Cálculo 2 2 6 9" xfId="0"/>
    <cellStyle name="Cálculo 2 2 6 9 2" xfId="0"/>
    <cellStyle name="Cálculo 2 2 6 9 3" xfId="0"/>
    <cellStyle name="Cálculo 2 2 6 9 4" xfId="0"/>
    <cellStyle name="Cálculo 2 2 6 9 5" xfId="0"/>
    <cellStyle name="Cálculo 2 2 60" xfId="0"/>
    <cellStyle name="Cálculo 2 2 60 2" xfId="0"/>
    <cellStyle name="Cálculo 2 2 60 3" xfId="0"/>
    <cellStyle name="Cálculo 2 2 61" xfId="0"/>
    <cellStyle name="Cálculo 2 2 61 2" xfId="0"/>
    <cellStyle name="Cálculo 2 2 61 3" xfId="0"/>
    <cellStyle name="Cálculo 2 2 62" xfId="0"/>
    <cellStyle name="Cálculo 2 2 62 2" xfId="0"/>
    <cellStyle name="Cálculo 2 2 62 3" xfId="0"/>
    <cellStyle name="Cálculo 2 2 63" xfId="0"/>
    <cellStyle name="Cálculo 2 2 63 2" xfId="0"/>
    <cellStyle name="Cálculo 2 2 63 3" xfId="0"/>
    <cellStyle name="Cálculo 2 2 64" xfId="0"/>
    <cellStyle name="Cálculo 2 2 64 2" xfId="0"/>
    <cellStyle name="Cálculo 2 2 64 3" xfId="0"/>
    <cellStyle name="Cálculo 2 2 65" xfId="0"/>
    <cellStyle name="Cálculo 2 2 66" xfId="0"/>
    <cellStyle name="Cálculo 2 2 67" xfId="0"/>
    <cellStyle name="Cálculo 2 2 68" xfId="0"/>
    <cellStyle name="Cálculo 2 2 69" xfId="0"/>
    <cellStyle name="Cálculo 2 2 7" xfId="0"/>
    <cellStyle name="Cálculo 2 2 7 10" xfId="0"/>
    <cellStyle name="Cálculo 2 2 7 10 2" xfId="0"/>
    <cellStyle name="Cálculo 2 2 7 10 3" xfId="0"/>
    <cellStyle name="Cálculo 2 2 7 10 4" xfId="0"/>
    <cellStyle name="Cálculo 2 2 7 10 5" xfId="0"/>
    <cellStyle name="Cálculo 2 2 7 11" xfId="0"/>
    <cellStyle name="Cálculo 2 2 7 11 2" xfId="0"/>
    <cellStyle name="Cálculo 2 2 7 11 3" xfId="0"/>
    <cellStyle name="Cálculo 2 2 7 11 4" xfId="0"/>
    <cellStyle name="Cálculo 2 2 7 11 5" xfId="0"/>
    <cellStyle name="Cálculo 2 2 7 12" xfId="0"/>
    <cellStyle name="Cálculo 2 2 7 12 2" xfId="0"/>
    <cellStyle name="Cálculo 2 2 7 12 3" xfId="0"/>
    <cellStyle name="Cálculo 2 2 7 12 4" xfId="0"/>
    <cellStyle name="Cálculo 2 2 7 12 5" xfId="0"/>
    <cellStyle name="Cálculo 2 2 7 13" xfId="0"/>
    <cellStyle name="Cálculo 2 2 7 13 2" xfId="0"/>
    <cellStyle name="Cálculo 2 2 7 13 3" xfId="0"/>
    <cellStyle name="Cálculo 2 2 7 13 4" xfId="0"/>
    <cellStyle name="Cálculo 2 2 7 13 5" xfId="0"/>
    <cellStyle name="Cálculo 2 2 7 14" xfId="0"/>
    <cellStyle name="Cálculo 2 2 7 14 2" xfId="0"/>
    <cellStyle name="Cálculo 2 2 7 14 3" xfId="0"/>
    <cellStyle name="Cálculo 2 2 7 15" xfId="0"/>
    <cellStyle name="Cálculo 2 2 7 16" xfId="0"/>
    <cellStyle name="Cálculo 2 2 7 17" xfId="0"/>
    <cellStyle name="Cálculo 2 2 7 18" xfId="0"/>
    <cellStyle name="Cálculo 2 2 7 2" xfId="0"/>
    <cellStyle name="Cálculo 2 2 7 2 2" xfId="0"/>
    <cellStyle name="Cálculo 2 2 7 2 3" xfId="0"/>
    <cellStyle name="Cálculo 2 2 7 2 4" xfId="0"/>
    <cellStyle name="Cálculo 2 2 7 2 5" xfId="0"/>
    <cellStyle name="Cálculo 2 2 7 3" xfId="0"/>
    <cellStyle name="Cálculo 2 2 7 3 2" xfId="0"/>
    <cellStyle name="Cálculo 2 2 7 3 3" xfId="0"/>
    <cellStyle name="Cálculo 2 2 7 3 4" xfId="0"/>
    <cellStyle name="Cálculo 2 2 7 3 5" xfId="0"/>
    <cellStyle name="Cálculo 2 2 7 4" xfId="0"/>
    <cellStyle name="Cálculo 2 2 7 4 2" xfId="0"/>
    <cellStyle name="Cálculo 2 2 7 4 3" xfId="0"/>
    <cellStyle name="Cálculo 2 2 7 4 4" xfId="0"/>
    <cellStyle name="Cálculo 2 2 7 4 5" xfId="0"/>
    <cellStyle name="Cálculo 2 2 7 5" xfId="0"/>
    <cellStyle name="Cálculo 2 2 7 5 2" xfId="0"/>
    <cellStyle name="Cálculo 2 2 7 5 3" xfId="0"/>
    <cellStyle name="Cálculo 2 2 7 5 4" xfId="0"/>
    <cellStyle name="Cálculo 2 2 7 5 5" xfId="0"/>
    <cellStyle name="Cálculo 2 2 7 6" xfId="0"/>
    <cellStyle name="Cálculo 2 2 7 6 2" xfId="0"/>
    <cellStyle name="Cálculo 2 2 7 6 3" xfId="0"/>
    <cellStyle name="Cálculo 2 2 7 6 4" xfId="0"/>
    <cellStyle name="Cálculo 2 2 7 6 5" xfId="0"/>
    <cellStyle name="Cálculo 2 2 7 7" xfId="0"/>
    <cellStyle name="Cálculo 2 2 7 7 2" xfId="0"/>
    <cellStyle name="Cálculo 2 2 7 7 3" xfId="0"/>
    <cellStyle name="Cálculo 2 2 7 7 4" xfId="0"/>
    <cellStyle name="Cálculo 2 2 7 7 5" xfId="0"/>
    <cellStyle name="Cálculo 2 2 7 8" xfId="0"/>
    <cellStyle name="Cálculo 2 2 7 8 2" xfId="0"/>
    <cellStyle name="Cálculo 2 2 7 8 3" xfId="0"/>
    <cellStyle name="Cálculo 2 2 7 8 4" xfId="0"/>
    <cellStyle name="Cálculo 2 2 7 8 5" xfId="0"/>
    <cellStyle name="Cálculo 2 2 7 9" xfId="0"/>
    <cellStyle name="Cálculo 2 2 7 9 2" xfId="0"/>
    <cellStyle name="Cálculo 2 2 7 9 3" xfId="0"/>
    <cellStyle name="Cálculo 2 2 7 9 4" xfId="0"/>
    <cellStyle name="Cálculo 2 2 7 9 5" xfId="0"/>
    <cellStyle name="Cálculo 2 2 70" xfId="0"/>
    <cellStyle name="Cálculo 2 2 8" xfId="0"/>
    <cellStyle name="Cálculo 2 2 8 10" xfId="0"/>
    <cellStyle name="Cálculo 2 2 8 10 2" xfId="0"/>
    <cellStyle name="Cálculo 2 2 8 10 3" xfId="0"/>
    <cellStyle name="Cálculo 2 2 8 10 4" xfId="0"/>
    <cellStyle name="Cálculo 2 2 8 10 5" xfId="0"/>
    <cellStyle name="Cálculo 2 2 8 11" xfId="0"/>
    <cellStyle name="Cálculo 2 2 8 11 2" xfId="0"/>
    <cellStyle name="Cálculo 2 2 8 11 3" xfId="0"/>
    <cellStyle name="Cálculo 2 2 8 11 4" xfId="0"/>
    <cellStyle name="Cálculo 2 2 8 11 5" xfId="0"/>
    <cellStyle name="Cálculo 2 2 8 12" xfId="0"/>
    <cellStyle name="Cálculo 2 2 8 12 2" xfId="0"/>
    <cellStyle name="Cálculo 2 2 8 12 3" xfId="0"/>
    <cellStyle name="Cálculo 2 2 8 12 4" xfId="0"/>
    <cellStyle name="Cálculo 2 2 8 12 5" xfId="0"/>
    <cellStyle name="Cálculo 2 2 8 13" xfId="0"/>
    <cellStyle name="Cálculo 2 2 8 13 2" xfId="0"/>
    <cellStyle name="Cálculo 2 2 8 13 3" xfId="0"/>
    <cellStyle name="Cálculo 2 2 8 13 4" xfId="0"/>
    <cellStyle name="Cálculo 2 2 8 13 5" xfId="0"/>
    <cellStyle name="Cálculo 2 2 8 14" xfId="0"/>
    <cellStyle name="Cálculo 2 2 8 14 2" xfId="0"/>
    <cellStyle name="Cálculo 2 2 8 14 3" xfId="0"/>
    <cellStyle name="Cálculo 2 2 8 15" xfId="0"/>
    <cellStyle name="Cálculo 2 2 8 16" xfId="0"/>
    <cellStyle name="Cálculo 2 2 8 17" xfId="0"/>
    <cellStyle name="Cálculo 2 2 8 18" xfId="0"/>
    <cellStyle name="Cálculo 2 2 8 2" xfId="0"/>
    <cellStyle name="Cálculo 2 2 8 2 2" xfId="0"/>
    <cellStyle name="Cálculo 2 2 8 2 3" xfId="0"/>
    <cellStyle name="Cálculo 2 2 8 2 4" xfId="0"/>
    <cellStyle name="Cálculo 2 2 8 2 5" xfId="0"/>
    <cellStyle name="Cálculo 2 2 8 3" xfId="0"/>
    <cellStyle name="Cálculo 2 2 8 3 2" xfId="0"/>
    <cellStyle name="Cálculo 2 2 8 3 3" xfId="0"/>
    <cellStyle name="Cálculo 2 2 8 3 4" xfId="0"/>
    <cellStyle name="Cálculo 2 2 8 3 5" xfId="0"/>
    <cellStyle name="Cálculo 2 2 8 4" xfId="0"/>
    <cellStyle name="Cálculo 2 2 8 4 2" xfId="0"/>
    <cellStyle name="Cálculo 2 2 8 4 3" xfId="0"/>
    <cellStyle name="Cálculo 2 2 8 4 4" xfId="0"/>
    <cellStyle name="Cálculo 2 2 8 4 5" xfId="0"/>
    <cellStyle name="Cálculo 2 2 8 5" xfId="0"/>
    <cellStyle name="Cálculo 2 2 8 5 2" xfId="0"/>
    <cellStyle name="Cálculo 2 2 8 5 3" xfId="0"/>
    <cellStyle name="Cálculo 2 2 8 5 4" xfId="0"/>
    <cellStyle name="Cálculo 2 2 8 5 5" xfId="0"/>
    <cellStyle name="Cálculo 2 2 8 6" xfId="0"/>
    <cellStyle name="Cálculo 2 2 8 6 2" xfId="0"/>
    <cellStyle name="Cálculo 2 2 8 6 3" xfId="0"/>
    <cellStyle name="Cálculo 2 2 8 6 4" xfId="0"/>
    <cellStyle name="Cálculo 2 2 8 6 5" xfId="0"/>
    <cellStyle name="Cálculo 2 2 8 7" xfId="0"/>
    <cellStyle name="Cálculo 2 2 8 7 2" xfId="0"/>
    <cellStyle name="Cálculo 2 2 8 7 3" xfId="0"/>
    <cellStyle name="Cálculo 2 2 8 7 4" xfId="0"/>
    <cellStyle name="Cálculo 2 2 8 7 5" xfId="0"/>
    <cellStyle name="Cálculo 2 2 8 8" xfId="0"/>
    <cellStyle name="Cálculo 2 2 8 8 2" xfId="0"/>
    <cellStyle name="Cálculo 2 2 8 8 3" xfId="0"/>
    <cellStyle name="Cálculo 2 2 8 8 4" xfId="0"/>
    <cellStyle name="Cálculo 2 2 8 8 5" xfId="0"/>
    <cellStyle name="Cálculo 2 2 8 9" xfId="0"/>
    <cellStyle name="Cálculo 2 2 8 9 2" xfId="0"/>
    <cellStyle name="Cálculo 2 2 8 9 3" xfId="0"/>
    <cellStyle name="Cálculo 2 2 8 9 4" xfId="0"/>
    <cellStyle name="Cálculo 2 2 8 9 5" xfId="0"/>
    <cellStyle name="Cálculo 2 2 9" xfId="0"/>
    <cellStyle name="Cálculo 2 2 9 10" xfId="0"/>
    <cellStyle name="Cálculo 2 2 9 10 2" xfId="0"/>
    <cellStyle name="Cálculo 2 2 9 10 3" xfId="0"/>
    <cellStyle name="Cálculo 2 2 9 10 4" xfId="0"/>
    <cellStyle name="Cálculo 2 2 9 10 5" xfId="0"/>
    <cellStyle name="Cálculo 2 2 9 11" xfId="0"/>
    <cellStyle name="Cálculo 2 2 9 11 2" xfId="0"/>
    <cellStyle name="Cálculo 2 2 9 11 3" xfId="0"/>
    <cellStyle name="Cálculo 2 2 9 11 4" xfId="0"/>
    <cellStyle name="Cálculo 2 2 9 11 5" xfId="0"/>
    <cellStyle name="Cálculo 2 2 9 12" xfId="0"/>
    <cellStyle name="Cálculo 2 2 9 12 2" xfId="0"/>
    <cellStyle name="Cálculo 2 2 9 12 3" xfId="0"/>
    <cellStyle name="Cálculo 2 2 9 12 4" xfId="0"/>
    <cellStyle name="Cálculo 2 2 9 12 5" xfId="0"/>
    <cellStyle name="Cálculo 2 2 9 13" xfId="0"/>
    <cellStyle name="Cálculo 2 2 9 13 2" xfId="0"/>
    <cellStyle name="Cálculo 2 2 9 13 3" xfId="0"/>
    <cellStyle name="Cálculo 2 2 9 13 4" xfId="0"/>
    <cellStyle name="Cálculo 2 2 9 13 5" xfId="0"/>
    <cellStyle name="Cálculo 2 2 9 14" xfId="0"/>
    <cellStyle name="Cálculo 2 2 9 14 2" xfId="0"/>
    <cellStyle name="Cálculo 2 2 9 14 3" xfId="0"/>
    <cellStyle name="Cálculo 2 2 9 15" xfId="0"/>
    <cellStyle name="Cálculo 2 2 9 16" xfId="0"/>
    <cellStyle name="Cálculo 2 2 9 17" xfId="0"/>
    <cellStyle name="Cálculo 2 2 9 18" xfId="0"/>
    <cellStyle name="Cálculo 2 2 9 2" xfId="0"/>
    <cellStyle name="Cálculo 2 2 9 2 2" xfId="0"/>
    <cellStyle name="Cálculo 2 2 9 2 3" xfId="0"/>
    <cellStyle name="Cálculo 2 2 9 2 4" xfId="0"/>
    <cellStyle name="Cálculo 2 2 9 2 5" xfId="0"/>
    <cellStyle name="Cálculo 2 2 9 3" xfId="0"/>
    <cellStyle name="Cálculo 2 2 9 3 2" xfId="0"/>
    <cellStyle name="Cálculo 2 2 9 3 3" xfId="0"/>
    <cellStyle name="Cálculo 2 2 9 3 4" xfId="0"/>
    <cellStyle name="Cálculo 2 2 9 3 5" xfId="0"/>
    <cellStyle name="Cálculo 2 2 9 4" xfId="0"/>
    <cellStyle name="Cálculo 2 2 9 4 2" xfId="0"/>
    <cellStyle name="Cálculo 2 2 9 4 3" xfId="0"/>
    <cellStyle name="Cálculo 2 2 9 4 4" xfId="0"/>
    <cellStyle name="Cálculo 2 2 9 4 5" xfId="0"/>
    <cellStyle name="Cálculo 2 2 9 5" xfId="0"/>
    <cellStyle name="Cálculo 2 2 9 5 2" xfId="0"/>
    <cellStyle name="Cálculo 2 2 9 5 3" xfId="0"/>
    <cellStyle name="Cálculo 2 2 9 5 4" xfId="0"/>
    <cellStyle name="Cálculo 2 2 9 5 5" xfId="0"/>
    <cellStyle name="Cálculo 2 2 9 6" xfId="0"/>
    <cellStyle name="Cálculo 2 2 9 6 2" xfId="0"/>
    <cellStyle name="Cálculo 2 2 9 6 3" xfId="0"/>
    <cellStyle name="Cálculo 2 2 9 6 4" xfId="0"/>
    <cellStyle name="Cálculo 2 2 9 6 5" xfId="0"/>
    <cellStyle name="Cálculo 2 2 9 7" xfId="0"/>
    <cellStyle name="Cálculo 2 2 9 7 2" xfId="0"/>
    <cellStyle name="Cálculo 2 2 9 7 3" xfId="0"/>
    <cellStyle name="Cálculo 2 2 9 7 4" xfId="0"/>
    <cellStyle name="Cálculo 2 2 9 7 5" xfId="0"/>
    <cellStyle name="Cálculo 2 2 9 8" xfId="0"/>
    <cellStyle name="Cálculo 2 2 9 8 2" xfId="0"/>
    <cellStyle name="Cálculo 2 2 9 8 3" xfId="0"/>
    <cellStyle name="Cálculo 2 2 9 8 4" xfId="0"/>
    <cellStyle name="Cálculo 2 2 9 8 5" xfId="0"/>
    <cellStyle name="Cálculo 2 2 9 9" xfId="0"/>
    <cellStyle name="Cálculo 2 2 9 9 2" xfId="0"/>
    <cellStyle name="Cálculo 2 2 9 9 3" xfId="0"/>
    <cellStyle name="Cálculo 2 2 9 9 4" xfId="0"/>
    <cellStyle name="Cálculo 2 2 9 9 5" xfId="0"/>
    <cellStyle name="Cálculo 2 20" xfId="0"/>
    <cellStyle name="Cálculo 2 20 2" xfId="0"/>
    <cellStyle name="Cálculo 2 20 3" xfId="0"/>
    <cellStyle name="Cálculo 2 20 4" xfId="0"/>
    <cellStyle name="Cálculo 2 20 5" xfId="0"/>
    <cellStyle name="Cálculo 2 21" xfId="0"/>
    <cellStyle name="Cálculo 2 21 2" xfId="0"/>
    <cellStyle name="Cálculo 2 21 3" xfId="0"/>
    <cellStyle name="Cálculo 2 21 4" xfId="0"/>
    <cellStyle name="Cálculo 2 21 5" xfId="0"/>
    <cellStyle name="Cálculo 2 22" xfId="0"/>
    <cellStyle name="Cálculo 2 22 2" xfId="0"/>
    <cellStyle name="Cálculo 2 22 3" xfId="0"/>
    <cellStyle name="Cálculo 2 22 4" xfId="0"/>
    <cellStyle name="Cálculo 2 22 5" xfId="0"/>
    <cellStyle name="Cálculo 2 23" xfId="0"/>
    <cellStyle name="Cálculo 2 23 2" xfId="0"/>
    <cellStyle name="Cálculo 2 23 3" xfId="0"/>
    <cellStyle name="Cálculo 2 23 4" xfId="0"/>
    <cellStyle name="Cálculo 2 23 5" xfId="0"/>
    <cellStyle name="Cálculo 2 24" xfId="0"/>
    <cellStyle name="Cálculo 2 24 2" xfId="0"/>
    <cellStyle name="Cálculo 2 24 3" xfId="0"/>
    <cellStyle name="Cálculo 2 24 4" xfId="0"/>
    <cellStyle name="Cálculo 2 24 5" xfId="0"/>
    <cellStyle name="Cálculo 2 25" xfId="0"/>
    <cellStyle name="Cálculo 2 25 2" xfId="0"/>
    <cellStyle name="Cálculo 2 25 3" xfId="0"/>
    <cellStyle name="Cálculo 2 25 4" xfId="0"/>
    <cellStyle name="Cálculo 2 25 5" xfId="0"/>
    <cellStyle name="Cálculo 2 26" xfId="0"/>
    <cellStyle name="Cálculo 2 26 2" xfId="0"/>
    <cellStyle name="Cálculo 2 26 3" xfId="0"/>
    <cellStyle name="Cálculo 2 26 4" xfId="0"/>
    <cellStyle name="Cálculo 2 26 5" xfId="0"/>
    <cellStyle name="Cálculo 2 27" xfId="0"/>
    <cellStyle name="Cálculo 2 27 2" xfId="0"/>
    <cellStyle name="Cálculo 2 27 3" xfId="0"/>
    <cellStyle name="Cálculo 2 27 4" xfId="0"/>
    <cellStyle name="Cálculo 2 27 5" xfId="0"/>
    <cellStyle name="Cálculo 2 28" xfId="0"/>
    <cellStyle name="Cálculo 2 28 2" xfId="0"/>
    <cellStyle name="Cálculo 2 28 3" xfId="0"/>
    <cellStyle name="Cálculo 2 28 4" xfId="0"/>
    <cellStyle name="Cálculo 2 28 5" xfId="0"/>
    <cellStyle name="Cálculo 2 29" xfId="0"/>
    <cellStyle name="Cálculo 2 29 2" xfId="0"/>
    <cellStyle name="Cálculo 2 29 3" xfId="0"/>
    <cellStyle name="Cálculo 2 29 4" xfId="0"/>
    <cellStyle name="Cálculo 2 29 5" xfId="0"/>
    <cellStyle name="Cálculo 2 3" xfId="0"/>
    <cellStyle name="Cálculo 2 3 10" xfId="0"/>
    <cellStyle name="Cálculo 2 3 10 2" xfId="0"/>
    <cellStyle name="Cálculo 2 3 10 3" xfId="0"/>
    <cellStyle name="Cálculo 2 3 10 4" xfId="0"/>
    <cellStyle name="Cálculo 2 3 10 5" xfId="0"/>
    <cellStyle name="Cálculo 2 3 11" xfId="0"/>
    <cellStyle name="Cálculo 2 3 11 2" xfId="0"/>
    <cellStyle name="Cálculo 2 3 11 3" xfId="0"/>
    <cellStyle name="Cálculo 2 3 11 4" xfId="0"/>
    <cellStyle name="Cálculo 2 3 11 5" xfId="0"/>
    <cellStyle name="Cálculo 2 3 12" xfId="0"/>
    <cellStyle name="Cálculo 2 3 12 2" xfId="0"/>
    <cellStyle name="Cálculo 2 3 12 3" xfId="0"/>
    <cellStyle name="Cálculo 2 3 12 4" xfId="0"/>
    <cellStyle name="Cálculo 2 3 12 5" xfId="0"/>
    <cellStyle name="Cálculo 2 3 13" xfId="0"/>
    <cellStyle name="Cálculo 2 3 13 2" xfId="0"/>
    <cellStyle name="Cálculo 2 3 13 3" xfId="0"/>
    <cellStyle name="Cálculo 2 3 13 4" xfId="0"/>
    <cellStyle name="Cálculo 2 3 13 5" xfId="0"/>
    <cellStyle name="Cálculo 2 3 14" xfId="0"/>
    <cellStyle name="Cálculo 2 3 14 2" xfId="0"/>
    <cellStyle name="Cálculo 2 3 14 3" xfId="0"/>
    <cellStyle name="Cálculo 2 3 15" xfId="0"/>
    <cellStyle name="Cálculo 2 3 16" xfId="0"/>
    <cellStyle name="Cálculo 2 3 17" xfId="0"/>
    <cellStyle name="Cálculo 2 3 18" xfId="0"/>
    <cellStyle name="Cálculo 2 3 2" xfId="0"/>
    <cellStyle name="Cálculo 2 3 2 2" xfId="0"/>
    <cellStyle name="Cálculo 2 3 2 3" xfId="0"/>
    <cellStyle name="Cálculo 2 3 2 4" xfId="0"/>
    <cellStyle name="Cálculo 2 3 2 5" xfId="0"/>
    <cellStyle name="Cálculo 2 3 3" xfId="0"/>
    <cellStyle name="Cálculo 2 3 3 2" xfId="0"/>
    <cellStyle name="Cálculo 2 3 3 3" xfId="0"/>
    <cellStyle name="Cálculo 2 3 3 4" xfId="0"/>
    <cellStyle name="Cálculo 2 3 3 5" xfId="0"/>
    <cellStyle name="Cálculo 2 3 4" xfId="0"/>
    <cellStyle name="Cálculo 2 3 4 2" xfId="0"/>
    <cellStyle name="Cálculo 2 3 4 3" xfId="0"/>
    <cellStyle name="Cálculo 2 3 4 4" xfId="0"/>
    <cellStyle name="Cálculo 2 3 4 5" xfId="0"/>
    <cellStyle name="Cálculo 2 3 5" xfId="0"/>
    <cellStyle name="Cálculo 2 3 5 2" xfId="0"/>
    <cellStyle name="Cálculo 2 3 5 3" xfId="0"/>
    <cellStyle name="Cálculo 2 3 5 4" xfId="0"/>
    <cellStyle name="Cálculo 2 3 5 5" xfId="0"/>
    <cellStyle name="Cálculo 2 3 6" xfId="0"/>
    <cellStyle name="Cálculo 2 3 6 2" xfId="0"/>
    <cellStyle name="Cálculo 2 3 6 3" xfId="0"/>
    <cellStyle name="Cálculo 2 3 6 4" xfId="0"/>
    <cellStyle name="Cálculo 2 3 6 5" xfId="0"/>
    <cellStyle name="Cálculo 2 3 7" xfId="0"/>
    <cellStyle name="Cálculo 2 3 7 2" xfId="0"/>
    <cellStyle name="Cálculo 2 3 7 3" xfId="0"/>
    <cellStyle name="Cálculo 2 3 7 4" xfId="0"/>
    <cellStyle name="Cálculo 2 3 7 5" xfId="0"/>
    <cellStyle name="Cálculo 2 3 8" xfId="0"/>
    <cellStyle name="Cálculo 2 3 8 2" xfId="0"/>
    <cellStyle name="Cálculo 2 3 8 3" xfId="0"/>
    <cellStyle name="Cálculo 2 3 8 4" xfId="0"/>
    <cellStyle name="Cálculo 2 3 8 5" xfId="0"/>
    <cellStyle name="Cálculo 2 3 9" xfId="0"/>
    <cellStyle name="Cálculo 2 3 9 2" xfId="0"/>
    <cellStyle name="Cálculo 2 3 9 3" xfId="0"/>
    <cellStyle name="Cálculo 2 3 9 4" xfId="0"/>
    <cellStyle name="Cálculo 2 3 9 5" xfId="0"/>
    <cellStyle name="Cálculo 2 30" xfId="0"/>
    <cellStyle name="Cálculo 2 30 2" xfId="0"/>
    <cellStyle name="Cálculo 2 30 3" xfId="0"/>
    <cellStyle name="Cálculo 2 30 4" xfId="0"/>
    <cellStyle name="Cálculo 2 30 5" xfId="0"/>
    <cellStyle name="Cálculo 2 31" xfId="0"/>
    <cellStyle name="Cálculo 2 31 2" xfId="0"/>
    <cellStyle name="Cálculo 2 31 3" xfId="0"/>
    <cellStyle name="Cálculo 2 32" xfId="0"/>
    <cellStyle name="Cálculo 2 32 2" xfId="0"/>
    <cellStyle name="Cálculo 2 32 3" xfId="0"/>
    <cellStyle name="Cálculo 2 33" xfId="0"/>
    <cellStyle name="Cálculo 2 33 2" xfId="0"/>
    <cellStyle name="Cálculo 2 33 3" xfId="0"/>
    <cellStyle name="Cálculo 2 34" xfId="0"/>
    <cellStyle name="Cálculo 2 34 2" xfId="0"/>
    <cellStyle name="Cálculo 2 34 3" xfId="0"/>
    <cellStyle name="Cálculo 2 35" xfId="0"/>
    <cellStyle name="Cálculo 2 35 2" xfId="0"/>
    <cellStyle name="Cálculo 2 35 3" xfId="0"/>
    <cellStyle name="Cálculo 2 36" xfId="0"/>
    <cellStyle name="Cálculo 2 36 2" xfId="0"/>
    <cellStyle name="Cálculo 2 36 3" xfId="0"/>
    <cellStyle name="Cálculo 2 37" xfId="0"/>
    <cellStyle name="Cálculo 2 37 2" xfId="0"/>
    <cellStyle name="Cálculo 2 37 3" xfId="0"/>
    <cellStyle name="Cálculo 2 38" xfId="0"/>
    <cellStyle name="Cálculo 2 38 2" xfId="0"/>
    <cellStyle name="Cálculo 2 38 3" xfId="0"/>
    <cellStyle name="Cálculo 2 39" xfId="0"/>
    <cellStyle name="Cálculo 2 39 2" xfId="0"/>
    <cellStyle name="Cálculo 2 39 3" xfId="0"/>
    <cellStyle name="Cálculo 2 4" xfId="0"/>
    <cellStyle name="Cálculo 2 4 10" xfId="0"/>
    <cellStyle name="Cálculo 2 4 10 2" xfId="0"/>
    <cellStyle name="Cálculo 2 4 10 3" xfId="0"/>
    <cellStyle name="Cálculo 2 4 10 4" xfId="0"/>
    <cellStyle name="Cálculo 2 4 10 5" xfId="0"/>
    <cellStyle name="Cálculo 2 4 11" xfId="0"/>
    <cellStyle name="Cálculo 2 4 11 2" xfId="0"/>
    <cellStyle name="Cálculo 2 4 11 3" xfId="0"/>
    <cellStyle name="Cálculo 2 4 11 4" xfId="0"/>
    <cellStyle name="Cálculo 2 4 11 5" xfId="0"/>
    <cellStyle name="Cálculo 2 4 12" xfId="0"/>
    <cellStyle name="Cálculo 2 4 12 2" xfId="0"/>
    <cellStyle name="Cálculo 2 4 12 3" xfId="0"/>
    <cellStyle name="Cálculo 2 4 12 4" xfId="0"/>
    <cellStyle name="Cálculo 2 4 12 5" xfId="0"/>
    <cellStyle name="Cálculo 2 4 13" xfId="0"/>
    <cellStyle name="Cálculo 2 4 13 2" xfId="0"/>
    <cellStyle name="Cálculo 2 4 13 3" xfId="0"/>
    <cellStyle name="Cálculo 2 4 13 4" xfId="0"/>
    <cellStyle name="Cálculo 2 4 13 5" xfId="0"/>
    <cellStyle name="Cálculo 2 4 14" xfId="0"/>
    <cellStyle name="Cálculo 2 4 14 2" xfId="0"/>
    <cellStyle name="Cálculo 2 4 14 3" xfId="0"/>
    <cellStyle name="Cálculo 2 4 15" xfId="0"/>
    <cellStyle name="Cálculo 2 4 16" xfId="0"/>
    <cellStyle name="Cálculo 2 4 17" xfId="0"/>
    <cellStyle name="Cálculo 2 4 18" xfId="0"/>
    <cellStyle name="Cálculo 2 4 2" xfId="0"/>
    <cellStyle name="Cálculo 2 4 2 2" xfId="0"/>
    <cellStyle name="Cálculo 2 4 2 3" xfId="0"/>
    <cellStyle name="Cálculo 2 4 2 4" xfId="0"/>
    <cellStyle name="Cálculo 2 4 2 5" xfId="0"/>
    <cellStyle name="Cálculo 2 4 3" xfId="0"/>
    <cellStyle name="Cálculo 2 4 3 2" xfId="0"/>
    <cellStyle name="Cálculo 2 4 3 3" xfId="0"/>
    <cellStyle name="Cálculo 2 4 3 4" xfId="0"/>
    <cellStyle name="Cálculo 2 4 3 5" xfId="0"/>
    <cellStyle name="Cálculo 2 4 4" xfId="0"/>
    <cellStyle name="Cálculo 2 4 4 2" xfId="0"/>
    <cellStyle name="Cálculo 2 4 4 3" xfId="0"/>
    <cellStyle name="Cálculo 2 4 4 4" xfId="0"/>
    <cellStyle name="Cálculo 2 4 4 5" xfId="0"/>
    <cellStyle name="Cálculo 2 4 5" xfId="0"/>
    <cellStyle name="Cálculo 2 4 5 2" xfId="0"/>
    <cellStyle name="Cálculo 2 4 5 3" xfId="0"/>
    <cellStyle name="Cálculo 2 4 5 4" xfId="0"/>
    <cellStyle name="Cálculo 2 4 5 5" xfId="0"/>
    <cellStyle name="Cálculo 2 4 6" xfId="0"/>
    <cellStyle name="Cálculo 2 4 6 2" xfId="0"/>
    <cellStyle name="Cálculo 2 4 6 3" xfId="0"/>
    <cellStyle name="Cálculo 2 4 6 4" xfId="0"/>
    <cellStyle name="Cálculo 2 4 6 5" xfId="0"/>
    <cellStyle name="Cálculo 2 4 7" xfId="0"/>
    <cellStyle name="Cálculo 2 4 7 2" xfId="0"/>
    <cellStyle name="Cálculo 2 4 7 3" xfId="0"/>
    <cellStyle name="Cálculo 2 4 7 4" xfId="0"/>
    <cellStyle name="Cálculo 2 4 7 5" xfId="0"/>
    <cellStyle name="Cálculo 2 4 8" xfId="0"/>
    <cellStyle name="Cálculo 2 4 8 2" xfId="0"/>
    <cellStyle name="Cálculo 2 4 8 3" xfId="0"/>
    <cellStyle name="Cálculo 2 4 8 4" xfId="0"/>
    <cellStyle name="Cálculo 2 4 8 5" xfId="0"/>
    <cellStyle name="Cálculo 2 4 9" xfId="0"/>
    <cellStyle name="Cálculo 2 4 9 2" xfId="0"/>
    <cellStyle name="Cálculo 2 4 9 3" xfId="0"/>
    <cellStyle name="Cálculo 2 4 9 4" xfId="0"/>
    <cellStyle name="Cálculo 2 4 9 5" xfId="0"/>
    <cellStyle name="Cálculo 2 40" xfId="0"/>
    <cellStyle name="Cálculo 2 40 2" xfId="0"/>
    <cellStyle name="Cálculo 2 40 3" xfId="0"/>
    <cellStyle name="Cálculo 2 41" xfId="0"/>
    <cellStyle name="Cálculo 2 41 2" xfId="0"/>
    <cellStyle name="Cálculo 2 41 3" xfId="0"/>
    <cellStyle name="Cálculo 2 42" xfId="0"/>
    <cellStyle name="Cálculo 2 42 2" xfId="0"/>
    <cellStyle name="Cálculo 2 42 3" xfId="0"/>
    <cellStyle name="Cálculo 2 43" xfId="0"/>
    <cellStyle name="Cálculo 2 43 2" xfId="0"/>
    <cellStyle name="Cálculo 2 43 3" xfId="0"/>
    <cellStyle name="Cálculo 2 44" xfId="0"/>
    <cellStyle name="Cálculo 2 44 2" xfId="0"/>
    <cellStyle name="Cálculo 2 44 3" xfId="0"/>
    <cellStyle name="Cálculo 2 45" xfId="0"/>
    <cellStyle name="Cálculo 2 45 2" xfId="0"/>
    <cellStyle name="Cálculo 2 45 3" xfId="0"/>
    <cellStyle name="Cálculo 2 46" xfId="0"/>
    <cellStyle name="Cálculo 2 46 2" xfId="0"/>
    <cellStyle name="Cálculo 2 46 3" xfId="0"/>
    <cellStyle name="Cálculo 2 47" xfId="0"/>
    <cellStyle name="Cálculo 2 47 2" xfId="0"/>
    <cellStyle name="Cálculo 2 47 3" xfId="0"/>
    <cellStyle name="Cálculo 2 48" xfId="0"/>
    <cellStyle name="Cálculo 2 48 2" xfId="0"/>
    <cellStyle name="Cálculo 2 48 3" xfId="0"/>
    <cellStyle name="Cálculo 2 49" xfId="0"/>
    <cellStyle name="Cálculo 2 49 2" xfId="0"/>
    <cellStyle name="Cálculo 2 49 3" xfId="0"/>
    <cellStyle name="Cálculo 2 5" xfId="0"/>
    <cellStyle name="Cálculo 2 5 10" xfId="0"/>
    <cellStyle name="Cálculo 2 5 10 2" xfId="0"/>
    <cellStyle name="Cálculo 2 5 10 3" xfId="0"/>
    <cellStyle name="Cálculo 2 5 10 4" xfId="0"/>
    <cellStyle name="Cálculo 2 5 10 5" xfId="0"/>
    <cellStyle name="Cálculo 2 5 11" xfId="0"/>
    <cellStyle name="Cálculo 2 5 11 2" xfId="0"/>
    <cellStyle name="Cálculo 2 5 11 3" xfId="0"/>
    <cellStyle name="Cálculo 2 5 11 4" xfId="0"/>
    <cellStyle name="Cálculo 2 5 11 5" xfId="0"/>
    <cellStyle name="Cálculo 2 5 12" xfId="0"/>
    <cellStyle name="Cálculo 2 5 12 2" xfId="0"/>
    <cellStyle name="Cálculo 2 5 12 3" xfId="0"/>
    <cellStyle name="Cálculo 2 5 12 4" xfId="0"/>
    <cellStyle name="Cálculo 2 5 12 5" xfId="0"/>
    <cellStyle name="Cálculo 2 5 13" xfId="0"/>
    <cellStyle name="Cálculo 2 5 13 2" xfId="0"/>
    <cellStyle name="Cálculo 2 5 13 3" xfId="0"/>
    <cellStyle name="Cálculo 2 5 13 4" xfId="0"/>
    <cellStyle name="Cálculo 2 5 13 5" xfId="0"/>
    <cellStyle name="Cálculo 2 5 14" xfId="0"/>
    <cellStyle name="Cálculo 2 5 14 2" xfId="0"/>
    <cellStyle name="Cálculo 2 5 14 3" xfId="0"/>
    <cellStyle name="Cálculo 2 5 15" xfId="0"/>
    <cellStyle name="Cálculo 2 5 16" xfId="0"/>
    <cellStyle name="Cálculo 2 5 17" xfId="0"/>
    <cellStyle name="Cálculo 2 5 18" xfId="0"/>
    <cellStyle name="Cálculo 2 5 2" xfId="0"/>
    <cellStyle name="Cálculo 2 5 2 2" xfId="0"/>
    <cellStyle name="Cálculo 2 5 2 3" xfId="0"/>
    <cellStyle name="Cálculo 2 5 2 4" xfId="0"/>
    <cellStyle name="Cálculo 2 5 2 5" xfId="0"/>
    <cellStyle name="Cálculo 2 5 3" xfId="0"/>
    <cellStyle name="Cálculo 2 5 3 2" xfId="0"/>
    <cellStyle name="Cálculo 2 5 3 3" xfId="0"/>
    <cellStyle name="Cálculo 2 5 3 4" xfId="0"/>
    <cellStyle name="Cálculo 2 5 3 5" xfId="0"/>
    <cellStyle name="Cálculo 2 5 4" xfId="0"/>
    <cellStyle name="Cálculo 2 5 4 2" xfId="0"/>
    <cellStyle name="Cálculo 2 5 4 3" xfId="0"/>
    <cellStyle name="Cálculo 2 5 4 4" xfId="0"/>
    <cellStyle name="Cálculo 2 5 4 5" xfId="0"/>
    <cellStyle name="Cálculo 2 5 5" xfId="0"/>
    <cellStyle name="Cálculo 2 5 5 2" xfId="0"/>
    <cellStyle name="Cálculo 2 5 5 3" xfId="0"/>
    <cellStyle name="Cálculo 2 5 5 4" xfId="0"/>
    <cellStyle name="Cálculo 2 5 5 5" xfId="0"/>
    <cellStyle name="Cálculo 2 5 6" xfId="0"/>
    <cellStyle name="Cálculo 2 5 6 2" xfId="0"/>
    <cellStyle name="Cálculo 2 5 6 3" xfId="0"/>
    <cellStyle name="Cálculo 2 5 6 4" xfId="0"/>
    <cellStyle name="Cálculo 2 5 6 5" xfId="0"/>
    <cellStyle name="Cálculo 2 5 7" xfId="0"/>
    <cellStyle name="Cálculo 2 5 7 2" xfId="0"/>
    <cellStyle name="Cálculo 2 5 7 3" xfId="0"/>
    <cellStyle name="Cálculo 2 5 7 4" xfId="0"/>
    <cellStyle name="Cálculo 2 5 7 5" xfId="0"/>
    <cellStyle name="Cálculo 2 5 8" xfId="0"/>
    <cellStyle name="Cálculo 2 5 8 2" xfId="0"/>
    <cellStyle name="Cálculo 2 5 8 3" xfId="0"/>
    <cellStyle name="Cálculo 2 5 8 4" xfId="0"/>
    <cellStyle name="Cálculo 2 5 8 5" xfId="0"/>
    <cellStyle name="Cálculo 2 5 9" xfId="0"/>
    <cellStyle name="Cálculo 2 5 9 2" xfId="0"/>
    <cellStyle name="Cálculo 2 5 9 3" xfId="0"/>
    <cellStyle name="Cálculo 2 5 9 4" xfId="0"/>
    <cellStyle name="Cálculo 2 5 9 5" xfId="0"/>
    <cellStyle name="Cálculo 2 50" xfId="0"/>
    <cellStyle name="Cálculo 2 50 2" xfId="0"/>
    <cellStyle name="Cálculo 2 50 3" xfId="0"/>
    <cellStyle name="Cálculo 2 51" xfId="0"/>
    <cellStyle name="Cálculo 2 51 2" xfId="0"/>
    <cellStyle name="Cálculo 2 51 3" xfId="0"/>
    <cellStyle name="Cálculo 2 52" xfId="0"/>
    <cellStyle name="Cálculo 2 52 2" xfId="0"/>
    <cellStyle name="Cálculo 2 52 3" xfId="0"/>
    <cellStyle name="Cálculo 2 53" xfId="0"/>
    <cellStyle name="Cálculo 2 53 2" xfId="0"/>
    <cellStyle name="Cálculo 2 53 3" xfId="0"/>
    <cellStyle name="Cálculo 2 54" xfId="0"/>
    <cellStyle name="Cálculo 2 54 2" xfId="0"/>
    <cellStyle name="Cálculo 2 54 3" xfId="0"/>
    <cellStyle name="Cálculo 2 55" xfId="0"/>
    <cellStyle name="Cálculo 2 55 2" xfId="0"/>
    <cellStyle name="Cálculo 2 55 3" xfId="0"/>
    <cellStyle name="Cálculo 2 56" xfId="0"/>
    <cellStyle name="Cálculo 2 56 2" xfId="0"/>
    <cellStyle name="Cálculo 2 56 3" xfId="0"/>
    <cellStyle name="Cálculo 2 57" xfId="0"/>
    <cellStyle name="Cálculo 2 57 2" xfId="0"/>
    <cellStyle name="Cálculo 2 57 3" xfId="0"/>
    <cellStyle name="Cálculo 2 58" xfId="0"/>
    <cellStyle name="Cálculo 2 58 2" xfId="0"/>
    <cellStyle name="Cálculo 2 58 3" xfId="0"/>
    <cellStyle name="Cálculo 2 59" xfId="0"/>
    <cellStyle name="Cálculo 2 59 2" xfId="0"/>
    <cellStyle name="Cálculo 2 59 3" xfId="0"/>
    <cellStyle name="Cálculo 2 6" xfId="0"/>
    <cellStyle name="Cálculo 2 6 10" xfId="0"/>
    <cellStyle name="Cálculo 2 6 10 2" xfId="0"/>
    <cellStyle name="Cálculo 2 6 10 3" xfId="0"/>
    <cellStyle name="Cálculo 2 6 10 4" xfId="0"/>
    <cellStyle name="Cálculo 2 6 10 5" xfId="0"/>
    <cellStyle name="Cálculo 2 6 11" xfId="0"/>
    <cellStyle name="Cálculo 2 6 11 2" xfId="0"/>
    <cellStyle name="Cálculo 2 6 11 3" xfId="0"/>
    <cellStyle name="Cálculo 2 6 11 4" xfId="0"/>
    <cellStyle name="Cálculo 2 6 11 5" xfId="0"/>
    <cellStyle name="Cálculo 2 6 12" xfId="0"/>
    <cellStyle name="Cálculo 2 6 12 2" xfId="0"/>
    <cellStyle name="Cálculo 2 6 12 3" xfId="0"/>
    <cellStyle name="Cálculo 2 6 12 4" xfId="0"/>
    <cellStyle name="Cálculo 2 6 12 5" xfId="0"/>
    <cellStyle name="Cálculo 2 6 13" xfId="0"/>
    <cellStyle name="Cálculo 2 6 13 2" xfId="0"/>
    <cellStyle name="Cálculo 2 6 13 3" xfId="0"/>
    <cellStyle name="Cálculo 2 6 13 4" xfId="0"/>
    <cellStyle name="Cálculo 2 6 13 5" xfId="0"/>
    <cellStyle name="Cálculo 2 6 14" xfId="0"/>
    <cellStyle name="Cálculo 2 6 14 2" xfId="0"/>
    <cellStyle name="Cálculo 2 6 14 3" xfId="0"/>
    <cellStyle name="Cálculo 2 6 15" xfId="0"/>
    <cellStyle name="Cálculo 2 6 16" xfId="0"/>
    <cellStyle name="Cálculo 2 6 17" xfId="0"/>
    <cellStyle name="Cálculo 2 6 18" xfId="0"/>
    <cellStyle name="Cálculo 2 6 2" xfId="0"/>
    <cellStyle name="Cálculo 2 6 2 2" xfId="0"/>
    <cellStyle name="Cálculo 2 6 2 3" xfId="0"/>
    <cellStyle name="Cálculo 2 6 2 4" xfId="0"/>
    <cellStyle name="Cálculo 2 6 2 5" xfId="0"/>
    <cellStyle name="Cálculo 2 6 3" xfId="0"/>
    <cellStyle name="Cálculo 2 6 3 2" xfId="0"/>
    <cellStyle name="Cálculo 2 6 3 3" xfId="0"/>
    <cellStyle name="Cálculo 2 6 3 4" xfId="0"/>
    <cellStyle name="Cálculo 2 6 3 5" xfId="0"/>
    <cellStyle name="Cálculo 2 6 4" xfId="0"/>
    <cellStyle name="Cálculo 2 6 4 2" xfId="0"/>
    <cellStyle name="Cálculo 2 6 4 3" xfId="0"/>
    <cellStyle name="Cálculo 2 6 4 4" xfId="0"/>
    <cellStyle name="Cálculo 2 6 4 5" xfId="0"/>
    <cellStyle name="Cálculo 2 6 5" xfId="0"/>
    <cellStyle name="Cálculo 2 6 5 2" xfId="0"/>
    <cellStyle name="Cálculo 2 6 5 3" xfId="0"/>
    <cellStyle name="Cálculo 2 6 5 4" xfId="0"/>
    <cellStyle name="Cálculo 2 6 5 5" xfId="0"/>
    <cellStyle name="Cálculo 2 6 6" xfId="0"/>
    <cellStyle name="Cálculo 2 6 6 2" xfId="0"/>
    <cellStyle name="Cálculo 2 6 6 3" xfId="0"/>
    <cellStyle name="Cálculo 2 6 6 4" xfId="0"/>
    <cellStyle name="Cálculo 2 6 6 5" xfId="0"/>
    <cellStyle name="Cálculo 2 6 7" xfId="0"/>
    <cellStyle name="Cálculo 2 6 7 2" xfId="0"/>
    <cellStyle name="Cálculo 2 6 7 3" xfId="0"/>
    <cellStyle name="Cálculo 2 6 7 4" xfId="0"/>
    <cellStyle name="Cálculo 2 6 7 5" xfId="0"/>
    <cellStyle name="Cálculo 2 6 8" xfId="0"/>
    <cellStyle name="Cálculo 2 6 8 2" xfId="0"/>
    <cellStyle name="Cálculo 2 6 8 3" xfId="0"/>
    <cellStyle name="Cálculo 2 6 8 4" xfId="0"/>
    <cellStyle name="Cálculo 2 6 8 5" xfId="0"/>
    <cellStyle name="Cálculo 2 6 9" xfId="0"/>
    <cellStyle name="Cálculo 2 6 9 2" xfId="0"/>
    <cellStyle name="Cálculo 2 6 9 3" xfId="0"/>
    <cellStyle name="Cálculo 2 6 9 4" xfId="0"/>
    <cellStyle name="Cálculo 2 6 9 5" xfId="0"/>
    <cellStyle name="Cálculo 2 60" xfId="0"/>
    <cellStyle name="Cálculo 2 60 2" xfId="0"/>
    <cellStyle name="Cálculo 2 60 3" xfId="0"/>
    <cellStyle name="Cálculo 2 61" xfId="0"/>
    <cellStyle name="Cálculo 2 61 2" xfId="0"/>
    <cellStyle name="Cálculo 2 61 3" xfId="0"/>
    <cellStyle name="Cálculo 2 62" xfId="0"/>
    <cellStyle name="Cálculo 2 62 2" xfId="0"/>
    <cellStyle name="Cálculo 2 62 3" xfId="0"/>
    <cellStyle name="Cálculo 2 63" xfId="0"/>
    <cellStyle name="Cálculo 2 63 2" xfId="0"/>
    <cellStyle name="Cálculo 2 63 3" xfId="0"/>
    <cellStyle name="Cálculo 2 64" xfId="0"/>
    <cellStyle name="Cálculo 2 64 2" xfId="0"/>
    <cellStyle name="Cálculo 2 64 3" xfId="0"/>
    <cellStyle name="Cálculo 2 65" xfId="0"/>
    <cellStyle name="Cálculo 2 65 2" xfId="0"/>
    <cellStyle name="Cálculo 2 65 3" xfId="0"/>
    <cellStyle name="Cálculo 2 66" xfId="0"/>
    <cellStyle name="Cálculo 2 67" xfId="0"/>
    <cellStyle name="Cálculo 2 68" xfId="0"/>
    <cellStyle name="Cálculo 2 69" xfId="0"/>
    <cellStyle name="Cálculo 2 7" xfId="0"/>
    <cellStyle name="Cálculo 2 7 10" xfId="0"/>
    <cellStyle name="Cálculo 2 7 10 2" xfId="0"/>
    <cellStyle name="Cálculo 2 7 10 3" xfId="0"/>
    <cellStyle name="Cálculo 2 7 10 4" xfId="0"/>
    <cellStyle name="Cálculo 2 7 10 5" xfId="0"/>
    <cellStyle name="Cálculo 2 7 11" xfId="0"/>
    <cellStyle name="Cálculo 2 7 11 2" xfId="0"/>
    <cellStyle name="Cálculo 2 7 11 3" xfId="0"/>
    <cellStyle name="Cálculo 2 7 11 4" xfId="0"/>
    <cellStyle name="Cálculo 2 7 11 5" xfId="0"/>
    <cellStyle name="Cálculo 2 7 12" xfId="0"/>
    <cellStyle name="Cálculo 2 7 12 2" xfId="0"/>
    <cellStyle name="Cálculo 2 7 12 3" xfId="0"/>
    <cellStyle name="Cálculo 2 7 12 4" xfId="0"/>
    <cellStyle name="Cálculo 2 7 12 5" xfId="0"/>
    <cellStyle name="Cálculo 2 7 13" xfId="0"/>
    <cellStyle name="Cálculo 2 7 13 2" xfId="0"/>
    <cellStyle name="Cálculo 2 7 13 3" xfId="0"/>
    <cellStyle name="Cálculo 2 7 13 4" xfId="0"/>
    <cellStyle name="Cálculo 2 7 13 5" xfId="0"/>
    <cellStyle name="Cálculo 2 7 14" xfId="0"/>
    <cellStyle name="Cálculo 2 7 14 2" xfId="0"/>
    <cellStyle name="Cálculo 2 7 14 3" xfId="0"/>
    <cellStyle name="Cálculo 2 7 15" xfId="0"/>
    <cellStyle name="Cálculo 2 7 16" xfId="0"/>
    <cellStyle name="Cálculo 2 7 17" xfId="0"/>
    <cellStyle name="Cálculo 2 7 18" xfId="0"/>
    <cellStyle name="Cálculo 2 7 2" xfId="0"/>
    <cellStyle name="Cálculo 2 7 2 2" xfId="0"/>
    <cellStyle name="Cálculo 2 7 2 3" xfId="0"/>
    <cellStyle name="Cálculo 2 7 2 4" xfId="0"/>
    <cellStyle name="Cálculo 2 7 2 5" xfId="0"/>
    <cellStyle name="Cálculo 2 7 3" xfId="0"/>
    <cellStyle name="Cálculo 2 7 3 2" xfId="0"/>
    <cellStyle name="Cálculo 2 7 3 3" xfId="0"/>
    <cellStyle name="Cálculo 2 7 3 4" xfId="0"/>
    <cellStyle name="Cálculo 2 7 3 5" xfId="0"/>
    <cellStyle name="Cálculo 2 7 4" xfId="0"/>
    <cellStyle name="Cálculo 2 7 4 2" xfId="0"/>
    <cellStyle name="Cálculo 2 7 4 3" xfId="0"/>
    <cellStyle name="Cálculo 2 7 4 4" xfId="0"/>
    <cellStyle name="Cálculo 2 7 4 5" xfId="0"/>
    <cellStyle name="Cálculo 2 7 5" xfId="0"/>
    <cellStyle name="Cálculo 2 7 5 2" xfId="0"/>
    <cellStyle name="Cálculo 2 7 5 3" xfId="0"/>
    <cellStyle name="Cálculo 2 7 5 4" xfId="0"/>
    <cellStyle name="Cálculo 2 7 5 5" xfId="0"/>
    <cellStyle name="Cálculo 2 7 6" xfId="0"/>
    <cellStyle name="Cálculo 2 7 6 2" xfId="0"/>
    <cellStyle name="Cálculo 2 7 6 3" xfId="0"/>
    <cellStyle name="Cálculo 2 7 6 4" xfId="0"/>
    <cellStyle name="Cálculo 2 7 6 5" xfId="0"/>
    <cellStyle name="Cálculo 2 7 7" xfId="0"/>
    <cellStyle name="Cálculo 2 7 7 2" xfId="0"/>
    <cellStyle name="Cálculo 2 7 7 3" xfId="0"/>
    <cellStyle name="Cálculo 2 7 7 4" xfId="0"/>
    <cellStyle name="Cálculo 2 7 7 5" xfId="0"/>
    <cellStyle name="Cálculo 2 7 8" xfId="0"/>
    <cellStyle name="Cálculo 2 7 8 2" xfId="0"/>
    <cellStyle name="Cálculo 2 7 8 3" xfId="0"/>
    <cellStyle name="Cálculo 2 7 8 4" xfId="0"/>
    <cellStyle name="Cálculo 2 7 8 5" xfId="0"/>
    <cellStyle name="Cálculo 2 7 9" xfId="0"/>
    <cellStyle name="Cálculo 2 7 9 2" xfId="0"/>
    <cellStyle name="Cálculo 2 7 9 3" xfId="0"/>
    <cellStyle name="Cálculo 2 7 9 4" xfId="0"/>
    <cellStyle name="Cálculo 2 7 9 5" xfId="0"/>
    <cellStyle name="Cálculo 2 70" xfId="0"/>
    <cellStyle name="Cálculo 2 71" xfId="0"/>
    <cellStyle name="Cálculo 2 8" xfId="0"/>
    <cellStyle name="Cálculo 2 8 10" xfId="0"/>
    <cellStyle name="Cálculo 2 8 10 2" xfId="0"/>
    <cellStyle name="Cálculo 2 8 10 3" xfId="0"/>
    <cellStyle name="Cálculo 2 8 10 4" xfId="0"/>
    <cellStyle name="Cálculo 2 8 10 5" xfId="0"/>
    <cellStyle name="Cálculo 2 8 11" xfId="0"/>
    <cellStyle name="Cálculo 2 8 11 2" xfId="0"/>
    <cellStyle name="Cálculo 2 8 11 3" xfId="0"/>
    <cellStyle name="Cálculo 2 8 11 4" xfId="0"/>
    <cellStyle name="Cálculo 2 8 11 5" xfId="0"/>
    <cellStyle name="Cálculo 2 8 12" xfId="0"/>
    <cellStyle name="Cálculo 2 8 12 2" xfId="0"/>
    <cellStyle name="Cálculo 2 8 12 3" xfId="0"/>
    <cellStyle name="Cálculo 2 8 12 4" xfId="0"/>
    <cellStyle name="Cálculo 2 8 12 5" xfId="0"/>
    <cellStyle name="Cálculo 2 8 13" xfId="0"/>
    <cellStyle name="Cálculo 2 8 13 2" xfId="0"/>
    <cellStyle name="Cálculo 2 8 13 3" xfId="0"/>
    <cellStyle name="Cálculo 2 8 13 4" xfId="0"/>
    <cellStyle name="Cálculo 2 8 13 5" xfId="0"/>
    <cellStyle name="Cálculo 2 8 14" xfId="0"/>
    <cellStyle name="Cálculo 2 8 14 2" xfId="0"/>
    <cellStyle name="Cálculo 2 8 14 3" xfId="0"/>
    <cellStyle name="Cálculo 2 8 15" xfId="0"/>
    <cellStyle name="Cálculo 2 8 16" xfId="0"/>
    <cellStyle name="Cálculo 2 8 17" xfId="0"/>
    <cellStyle name="Cálculo 2 8 18" xfId="0"/>
    <cellStyle name="Cálculo 2 8 2" xfId="0"/>
    <cellStyle name="Cálculo 2 8 2 2" xfId="0"/>
    <cellStyle name="Cálculo 2 8 2 3" xfId="0"/>
    <cellStyle name="Cálculo 2 8 2 4" xfId="0"/>
    <cellStyle name="Cálculo 2 8 2 5" xfId="0"/>
    <cellStyle name="Cálculo 2 8 3" xfId="0"/>
    <cellStyle name="Cálculo 2 8 3 2" xfId="0"/>
    <cellStyle name="Cálculo 2 8 3 3" xfId="0"/>
    <cellStyle name="Cálculo 2 8 3 4" xfId="0"/>
    <cellStyle name="Cálculo 2 8 3 5" xfId="0"/>
    <cellStyle name="Cálculo 2 8 4" xfId="0"/>
    <cellStyle name="Cálculo 2 8 4 2" xfId="0"/>
    <cellStyle name="Cálculo 2 8 4 3" xfId="0"/>
    <cellStyle name="Cálculo 2 8 4 4" xfId="0"/>
    <cellStyle name="Cálculo 2 8 4 5" xfId="0"/>
    <cellStyle name="Cálculo 2 8 5" xfId="0"/>
    <cellStyle name="Cálculo 2 8 5 2" xfId="0"/>
    <cellStyle name="Cálculo 2 8 5 3" xfId="0"/>
    <cellStyle name="Cálculo 2 8 5 4" xfId="0"/>
    <cellStyle name="Cálculo 2 8 5 5" xfId="0"/>
    <cellStyle name="Cálculo 2 8 6" xfId="0"/>
    <cellStyle name="Cálculo 2 8 6 2" xfId="0"/>
    <cellStyle name="Cálculo 2 8 6 3" xfId="0"/>
    <cellStyle name="Cálculo 2 8 6 4" xfId="0"/>
    <cellStyle name="Cálculo 2 8 6 5" xfId="0"/>
    <cellStyle name="Cálculo 2 8 7" xfId="0"/>
    <cellStyle name="Cálculo 2 8 7 2" xfId="0"/>
    <cellStyle name="Cálculo 2 8 7 3" xfId="0"/>
    <cellStyle name="Cálculo 2 8 7 4" xfId="0"/>
    <cellStyle name="Cálculo 2 8 7 5" xfId="0"/>
    <cellStyle name="Cálculo 2 8 8" xfId="0"/>
    <cellStyle name="Cálculo 2 8 8 2" xfId="0"/>
    <cellStyle name="Cálculo 2 8 8 3" xfId="0"/>
    <cellStyle name="Cálculo 2 8 8 4" xfId="0"/>
    <cellStyle name="Cálculo 2 8 8 5" xfId="0"/>
    <cellStyle name="Cálculo 2 8 9" xfId="0"/>
    <cellStyle name="Cálculo 2 8 9 2" xfId="0"/>
    <cellStyle name="Cálculo 2 8 9 3" xfId="0"/>
    <cellStyle name="Cálculo 2 8 9 4" xfId="0"/>
    <cellStyle name="Cálculo 2 8 9 5" xfId="0"/>
    <cellStyle name="Cálculo 2 9" xfId="0"/>
    <cellStyle name="Cálculo 2 9 10" xfId="0"/>
    <cellStyle name="Cálculo 2 9 10 2" xfId="0"/>
    <cellStyle name="Cálculo 2 9 10 3" xfId="0"/>
    <cellStyle name="Cálculo 2 9 10 4" xfId="0"/>
    <cellStyle name="Cálculo 2 9 10 5" xfId="0"/>
    <cellStyle name="Cálculo 2 9 11" xfId="0"/>
    <cellStyle name="Cálculo 2 9 11 2" xfId="0"/>
    <cellStyle name="Cálculo 2 9 11 3" xfId="0"/>
    <cellStyle name="Cálculo 2 9 11 4" xfId="0"/>
    <cellStyle name="Cálculo 2 9 11 5" xfId="0"/>
    <cellStyle name="Cálculo 2 9 12" xfId="0"/>
    <cellStyle name="Cálculo 2 9 12 2" xfId="0"/>
    <cellStyle name="Cálculo 2 9 12 3" xfId="0"/>
    <cellStyle name="Cálculo 2 9 12 4" xfId="0"/>
    <cellStyle name="Cálculo 2 9 12 5" xfId="0"/>
    <cellStyle name="Cálculo 2 9 13" xfId="0"/>
    <cellStyle name="Cálculo 2 9 13 2" xfId="0"/>
    <cellStyle name="Cálculo 2 9 13 3" xfId="0"/>
    <cellStyle name="Cálculo 2 9 13 4" xfId="0"/>
    <cellStyle name="Cálculo 2 9 13 5" xfId="0"/>
    <cellStyle name="Cálculo 2 9 14" xfId="0"/>
    <cellStyle name="Cálculo 2 9 14 2" xfId="0"/>
    <cellStyle name="Cálculo 2 9 14 3" xfId="0"/>
    <cellStyle name="Cálculo 2 9 15" xfId="0"/>
    <cellStyle name="Cálculo 2 9 16" xfId="0"/>
    <cellStyle name="Cálculo 2 9 17" xfId="0"/>
    <cellStyle name="Cálculo 2 9 18" xfId="0"/>
    <cellStyle name="Cálculo 2 9 2" xfId="0"/>
    <cellStyle name="Cálculo 2 9 2 2" xfId="0"/>
    <cellStyle name="Cálculo 2 9 2 3" xfId="0"/>
    <cellStyle name="Cálculo 2 9 2 4" xfId="0"/>
    <cellStyle name="Cálculo 2 9 2 5" xfId="0"/>
    <cellStyle name="Cálculo 2 9 3" xfId="0"/>
    <cellStyle name="Cálculo 2 9 3 2" xfId="0"/>
    <cellStyle name="Cálculo 2 9 3 3" xfId="0"/>
    <cellStyle name="Cálculo 2 9 3 4" xfId="0"/>
    <cellStyle name="Cálculo 2 9 3 5" xfId="0"/>
    <cellStyle name="Cálculo 2 9 4" xfId="0"/>
    <cellStyle name="Cálculo 2 9 4 2" xfId="0"/>
    <cellStyle name="Cálculo 2 9 4 3" xfId="0"/>
    <cellStyle name="Cálculo 2 9 4 4" xfId="0"/>
    <cellStyle name="Cálculo 2 9 4 5" xfId="0"/>
    <cellStyle name="Cálculo 2 9 5" xfId="0"/>
    <cellStyle name="Cálculo 2 9 5 2" xfId="0"/>
    <cellStyle name="Cálculo 2 9 5 3" xfId="0"/>
    <cellStyle name="Cálculo 2 9 5 4" xfId="0"/>
    <cellStyle name="Cálculo 2 9 5 5" xfId="0"/>
    <cellStyle name="Cálculo 2 9 6" xfId="0"/>
    <cellStyle name="Cálculo 2 9 6 2" xfId="0"/>
    <cellStyle name="Cálculo 2 9 6 3" xfId="0"/>
    <cellStyle name="Cálculo 2 9 6 4" xfId="0"/>
    <cellStyle name="Cálculo 2 9 6 5" xfId="0"/>
    <cellStyle name="Cálculo 2 9 7" xfId="0"/>
    <cellStyle name="Cálculo 2 9 7 2" xfId="0"/>
    <cellStyle name="Cálculo 2 9 7 3" xfId="0"/>
    <cellStyle name="Cálculo 2 9 7 4" xfId="0"/>
    <cellStyle name="Cálculo 2 9 7 5" xfId="0"/>
    <cellStyle name="Cálculo 2 9 8" xfId="0"/>
    <cellStyle name="Cálculo 2 9 8 2" xfId="0"/>
    <cellStyle name="Cálculo 2 9 8 3" xfId="0"/>
    <cellStyle name="Cálculo 2 9 8 4" xfId="0"/>
    <cellStyle name="Cálculo 2 9 8 5" xfId="0"/>
    <cellStyle name="Cálculo 2 9 9" xfId="0"/>
    <cellStyle name="Cálculo 2 9 9 2" xfId="0"/>
    <cellStyle name="Cálculo 2 9 9 3" xfId="0"/>
    <cellStyle name="Cálculo 2 9 9 4" xfId="0"/>
    <cellStyle name="Cálculo 2 9 9 5" xfId="0"/>
    <cellStyle name="Cálculo 2_PLANILHA CONSILL LICITAÇÃO" xfId="0"/>
    <cellStyle name="Cálculo 3" xfId="0"/>
    <cellStyle name="Cálculo 3 10" xfId="0"/>
    <cellStyle name="Cálculo 3 10 10" xfId="0"/>
    <cellStyle name="Cálculo 3 10 10 2" xfId="0"/>
    <cellStyle name="Cálculo 3 10 10 3" xfId="0"/>
    <cellStyle name="Cálculo 3 10 10 4" xfId="0"/>
    <cellStyle name="Cálculo 3 10 10 5" xfId="0"/>
    <cellStyle name="Cálculo 3 10 11" xfId="0"/>
    <cellStyle name="Cálculo 3 10 11 2" xfId="0"/>
    <cellStyle name="Cálculo 3 10 11 3" xfId="0"/>
    <cellStyle name="Cálculo 3 10 11 4" xfId="0"/>
    <cellStyle name="Cálculo 3 10 11 5" xfId="0"/>
    <cellStyle name="Cálculo 3 10 12" xfId="0"/>
    <cellStyle name="Cálculo 3 10 12 2" xfId="0"/>
    <cellStyle name="Cálculo 3 10 12 3" xfId="0"/>
    <cellStyle name="Cálculo 3 10 12 4" xfId="0"/>
    <cellStyle name="Cálculo 3 10 12 5" xfId="0"/>
    <cellStyle name="Cálculo 3 10 13" xfId="0"/>
    <cellStyle name="Cálculo 3 10 13 2" xfId="0"/>
    <cellStyle name="Cálculo 3 10 13 3" xfId="0"/>
    <cellStyle name="Cálculo 3 10 13 4" xfId="0"/>
    <cellStyle name="Cálculo 3 10 13 5" xfId="0"/>
    <cellStyle name="Cálculo 3 10 14" xfId="0"/>
    <cellStyle name="Cálculo 3 10 14 2" xfId="0"/>
    <cellStyle name="Cálculo 3 10 14 3" xfId="0"/>
    <cellStyle name="Cálculo 3 10 15" xfId="0"/>
    <cellStyle name="Cálculo 3 10 16" xfId="0"/>
    <cellStyle name="Cálculo 3 10 17" xfId="0"/>
    <cellStyle name="Cálculo 3 10 18" xfId="0"/>
    <cellStyle name="Cálculo 3 10 2" xfId="0"/>
    <cellStyle name="Cálculo 3 10 2 2" xfId="0"/>
    <cellStyle name="Cálculo 3 10 2 3" xfId="0"/>
    <cellStyle name="Cálculo 3 10 2 4" xfId="0"/>
    <cellStyle name="Cálculo 3 10 2 5" xfId="0"/>
    <cellStyle name="Cálculo 3 10 3" xfId="0"/>
    <cellStyle name="Cálculo 3 10 3 2" xfId="0"/>
    <cellStyle name="Cálculo 3 10 3 3" xfId="0"/>
    <cellStyle name="Cálculo 3 10 3 4" xfId="0"/>
    <cellStyle name="Cálculo 3 10 3 5" xfId="0"/>
    <cellStyle name="Cálculo 3 10 4" xfId="0"/>
    <cellStyle name="Cálculo 3 10 4 2" xfId="0"/>
    <cellStyle name="Cálculo 3 10 4 3" xfId="0"/>
    <cellStyle name="Cálculo 3 10 4 4" xfId="0"/>
    <cellStyle name="Cálculo 3 10 4 5" xfId="0"/>
    <cellStyle name="Cálculo 3 10 5" xfId="0"/>
    <cellStyle name="Cálculo 3 10 5 2" xfId="0"/>
    <cellStyle name="Cálculo 3 10 5 3" xfId="0"/>
    <cellStyle name="Cálculo 3 10 5 4" xfId="0"/>
    <cellStyle name="Cálculo 3 10 5 5" xfId="0"/>
    <cellStyle name="Cálculo 3 10 6" xfId="0"/>
    <cellStyle name="Cálculo 3 10 6 2" xfId="0"/>
    <cellStyle name="Cálculo 3 10 6 3" xfId="0"/>
    <cellStyle name="Cálculo 3 10 6 4" xfId="0"/>
    <cellStyle name="Cálculo 3 10 6 5" xfId="0"/>
    <cellStyle name="Cálculo 3 10 7" xfId="0"/>
    <cellStyle name="Cálculo 3 10 7 2" xfId="0"/>
    <cellStyle name="Cálculo 3 10 7 3" xfId="0"/>
    <cellStyle name="Cálculo 3 10 7 4" xfId="0"/>
    <cellStyle name="Cálculo 3 10 7 5" xfId="0"/>
    <cellStyle name="Cálculo 3 10 8" xfId="0"/>
    <cellStyle name="Cálculo 3 10 8 2" xfId="0"/>
    <cellStyle name="Cálculo 3 10 8 3" xfId="0"/>
    <cellStyle name="Cálculo 3 10 8 4" xfId="0"/>
    <cellStyle name="Cálculo 3 10 8 5" xfId="0"/>
    <cellStyle name="Cálculo 3 10 9" xfId="0"/>
    <cellStyle name="Cálculo 3 10 9 2" xfId="0"/>
    <cellStyle name="Cálculo 3 10 9 3" xfId="0"/>
    <cellStyle name="Cálculo 3 10 9 4" xfId="0"/>
    <cellStyle name="Cálculo 3 10 9 5" xfId="0"/>
    <cellStyle name="Cálculo 3 11" xfId="0"/>
    <cellStyle name="Cálculo 3 11 10" xfId="0"/>
    <cellStyle name="Cálculo 3 11 10 2" xfId="0"/>
    <cellStyle name="Cálculo 3 11 10 3" xfId="0"/>
    <cellStyle name="Cálculo 3 11 10 4" xfId="0"/>
    <cellStyle name="Cálculo 3 11 10 5" xfId="0"/>
    <cellStyle name="Cálculo 3 11 11" xfId="0"/>
    <cellStyle name="Cálculo 3 11 11 2" xfId="0"/>
    <cellStyle name="Cálculo 3 11 11 3" xfId="0"/>
    <cellStyle name="Cálculo 3 11 11 4" xfId="0"/>
    <cellStyle name="Cálculo 3 11 11 5" xfId="0"/>
    <cellStyle name="Cálculo 3 11 12" xfId="0"/>
    <cellStyle name="Cálculo 3 11 12 2" xfId="0"/>
    <cellStyle name="Cálculo 3 11 12 3" xfId="0"/>
    <cellStyle name="Cálculo 3 11 12 4" xfId="0"/>
    <cellStyle name="Cálculo 3 11 12 5" xfId="0"/>
    <cellStyle name="Cálculo 3 11 13" xfId="0"/>
    <cellStyle name="Cálculo 3 11 13 2" xfId="0"/>
    <cellStyle name="Cálculo 3 11 13 3" xfId="0"/>
    <cellStyle name="Cálculo 3 11 13 4" xfId="0"/>
    <cellStyle name="Cálculo 3 11 13 5" xfId="0"/>
    <cellStyle name="Cálculo 3 11 14" xfId="0"/>
    <cellStyle name="Cálculo 3 11 14 2" xfId="0"/>
    <cellStyle name="Cálculo 3 11 14 3" xfId="0"/>
    <cellStyle name="Cálculo 3 11 15" xfId="0"/>
    <cellStyle name="Cálculo 3 11 16" xfId="0"/>
    <cellStyle name="Cálculo 3 11 17" xfId="0"/>
    <cellStyle name="Cálculo 3 11 18" xfId="0"/>
    <cellStyle name="Cálculo 3 11 2" xfId="0"/>
    <cellStyle name="Cálculo 3 11 2 2" xfId="0"/>
    <cellStyle name="Cálculo 3 11 2 3" xfId="0"/>
    <cellStyle name="Cálculo 3 11 2 4" xfId="0"/>
    <cellStyle name="Cálculo 3 11 2 5" xfId="0"/>
    <cellStyle name="Cálculo 3 11 3" xfId="0"/>
    <cellStyle name="Cálculo 3 11 3 2" xfId="0"/>
    <cellStyle name="Cálculo 3 11 3 3" xfId="0"/>
    <cellStyle name="Cálculo 3 11 3 4" xfId="0"/>
    <cellStyle name="Cálculo 3 11 3 5" xfId="0"/>
    <cellStyle name="Cálculo 3 11 4" xfId="0"/>
    <cellStyle name="Cálculo 3 11 4 2" xfId="0"/>
    <cellStyle name="Cálculo 3 11 4 3" xfId="0"/>
    <cellStyle name="Cálculo 3 11 4 4" xfId="0"/>
    <cellStyle name="Cálculo 3 11 4 5" xfId="0"/>
    <cellStyle name="Cálculo 3 11 5" xfId="0"/>
    <cellStyle name="Cálculo 3 11 5 2" xfId="0"/>
    <cellStyle name="Cálculo 3 11 5 3" xfId="0"/>
    <cellStyle name="Cálculo 3 11 5 4" xfId="0"/>
    <cellStyle name="Cálculo 3 11 5 5" xfId="0"/>
    <cellStyle name="Cálculo 3 11 6" xfId="0"/>
    <cellStyle name="Cálculo 3 11 6 2" xfId="0"/>
    <cellStyle name="Cálculo 3 11 6 3" xfId="0"/>
    <cellStyle name="Cálculo 3 11 6 4" xfId="0"/>
    <cellStyle name="Cálculo 3 11 6 5" xfId="0"/>
    <cellStyle name="Cálculo 3 11 7" xfId="0"/>
    <cellStyle name="Cálculo 3 11 7 2" xfId="0"/>
    <cellStyle name="Cálculo 3 11 7 3" xfId="0"/>
    <cellStyle name="Cálculo 3 11 7 4" xfId="0"/>
    <cellStyle name="Cálculo 3 11 7 5" xfId="0"/>
    <cellStyle name="Cálculo 3 11 8" xfId="0"/>
    <cellStyle name="Cálculo 3 11 8 2" xfId="0"/>
    <cellStyle name="Cálculo 3 11 8 3" xfId="0"/>
    <cellStyle name="Cálculo 3 11 8 4" xfId="0"/>
    <cellStyle name="Cálculo 3 11 8 5" xfId="0"/>
    <cellStyle name="Cálculo 3 11 9" xfId="0"/>
    <cellStyle name="Cálculo 3 11 9 2" xfId="0"/>
    <cellStyle name="Cálculo 3 11 9 3" xfId="0"/>
    <cellStyle name="Cálculo 3 11 9 4" xfId="0"/>
    <cellStyle name="Cálculo 3 11 9 5" xfId="0"/>
    <cellStyle name="Cálculo 3 12" xfId="0"/>
    <cellStyle name="Cálculo 3 12 2" xfId="0"/>
    <cellStyle name="Cálculo 3 12 3" xfId="0"/>
    <cellStyle name="Cálculo 3 12 4" xfId="0"/>
    <cellStyle name="Cálculo 3 12 5" xfId="0"/>
    <cellStyle name="Cálculo 3 13" xfId="0"/>
    <cellStyle name="Cálculo 3 13 2" xfId="0"/>
    <cellStyle name="Cálculo 3 13 3" xfId="0"/>
    <cellStyle name="Cálculo 3 13 4" xfId="0"/>
    <cellStyle name="Cálculo 3 13 5" xfId="0"/>
    <cellStyle name="Cálculo 3 14" xfId="0"/>
    <cellStyle name="Cálculo 3 14 2" xfId="0"/>
    <cellStyle name="Cálculo 3 14 3" xfId="0"/>
    <cellStyle name="Cálculo 3 14 4" xfId="0"/>
    <cellStyle name="Cálculo 3 14 5" xfId="0"/>
    <cellStyle name="Cálculo 3 15" xfId="0"/>
    <cellStyle name="Cálculo 3 15 2" xfId="0"/>
    <cellStyle name="Cálculo 3 15 3" xfId="0"/>
    <cellStyle name="Cálculo 3 15 4" xfId="0"/>
    <cellStyle name="Cálculo 3 15 5" xfId="0"/>
    <cellStyle name="Cálculo 3 16" xfId="0"/>
    <cellStyle name="Cálculo 3 16 2" xfId="0"/>
    <cellStyle name="Cálculo 3 16 3" xfId="0"/>
    <cellStyle name="Cálculo 3 16 4" xfId="0"/>
    <cellStyle name="Cálculo 3 16 5" xfId="0"/>
    <cellStyle name="Cálculo 3 17" xfId="0"/>
    <cellStyle name="Cálculo 3 17 2" xfId="0"/>
    <cellStyle name="Cálculo 3 17 3" xfId="0"/>
    <cellStyle name="Cálculo 3 17 4" xfId="0"/>
    <cellStyle name="Cálculo 3 17 5" xfId="0"/>
    <cellStyle name="Cálculo 3 18" xfId="0"/>
    <cellStyle name="Cálculo 3 18 2" xfId="0"/>
    <cellStyle name="Cálculo 3 18 3" xfId="0"/>
    <cellStyle name="Cálculo 3 18 4" xfId="0"/>
    <cellStyle name="Cálculo 3 18 5" xfId="0"/>
    <cellStyle name="Cálculo 3 19" xfId="0"/>
    <cellStyle name="Cálculo 3 19 2" xfId="0"/>
    <cellStyle name="Cálculo 3 19 3" xfId="0"/>
    <cellStyle name="Cálculo 3 19 4" xfId="0"/>
    <cellStyle name="Cálculo 3 19 5" xfId="0"/>
    <cellStyle name="Cálculo 3 2" xfId="0"/>
    <cellStyle name="Cálculo 3 2 10" xfId="0"/>
    <cellStyle name="Cálculo 3 2 10 10" xfId="0"/>
    <cellStyle name="Cálculo 3 2 10 10 2" xfId="0"/>
    <cellStyle name="Cálculo 3 2 10 10 3" xfId="0"/>
    <cellStyle name="Cálculo 3 2 10 10 4" xfId="0"/>
    <cellStyle name="Cálculo 3 2 10 10 5" xfId="0"/>
    <cellStyle name="Cálculo 3 2 10 11" xfId="0"/>
    <cellStyle name="Cálculo 3 2 10 11 2" xfId="0"/>
    <cellStyle name="Cálculo 3 2 10 11 3" xfId="0"/>
    <cellStyle name="Cálculo 3 2 10 11 4" xfId="0"/>
    <cellStyle name="Cálculo 3 2 10 11 5" xfId="0"/>
    <cellStyle name="Cálculo 3 2 10 12" xfId="0"/>
    <cellStyle name="Cálculo 3 2 10 12 2" xfId="0"/>
    <cellStyle name="Cálculo 3 2 10 12 3" xfId="0"/>
    <cellStyle name="Cálculo 3 2 10 12 4" xfId="0"/>
    <cellStyle name="Cálculo 3 2 10 12 5" xfId="0"/>
    <cellStyle name="Cálculo 3 2 10 13" xfId="0"/>
    <cellStyle name="Cálculo 3 2 10 13 2" xfId="0"/>
    <cellStyle name="Cálculo 3 2 10 13 3" xfId="0"/>
    <cellStyle name="Cálculo 3 2 10 13 4" xfId="0"/>
    <cellStyle name="Cálculo 3 2 10 13 5" xfId="0"/>
    <cellStyle name="Cálculo 3 2 10 14" xfId="0"/>
    <cellStyle name="Cálculo 3 2 10 14 2" xfId="0"/>
    <cellStyle name="Cálculo 3 2 10 14 3" xfId="0"/>
    <cellStyle name="Cálculo 3 2 10 15" xfId="0"/>
    <cellStyle name="Cálculo 3 2 10 16" xfId="0"/>
    <cellStyle name="Cálculo 3 2 10 17" xfId="0"/>
    <cellStyle name="Cálculo 3 2 10 18" xfId="0"/>
    <cellStyle name="Cálculo 3 2 10 2" xfId="0"/>
    <cellStyle name="Cálculo 3 2 10 2 2" xfId="0"/>
    <cellStyle name="Cálculo 3 2 10 2 3" xfId="0"/>
    <cellStyle name="Cálculo 3 2 10 2 4" xfId="0"/>
    <cellStyle name="Cálculo 3 2 10 2 5" xfId="0"/>
    <cellStyle name="Cálculo 3 2 10 3" xfId="0"/>
    <cellStyle name="Cálculo 3 2 10 3 2" xfId="0"/>
    <cellStyle name="Cálculo 3 2 10 3 3" xfId="0"/>
    <cellStyle name="Cálculo 3 2 10 3 4" xfId="0"/>
    <cellStyle name="Cálculo 3 2 10 3 5" xfId="0"/>
    <cellStyle name="Cálculo 3 2 10 4" xfId="0"/>
    <cellStyle name="Cálculo 3 2 10 4 2" xfId="0"/>
    <cellStyle name="Cálculo 3 2 10 4 3" xfId="0"/>
    <cellStyle name="Cálculo 3 2 10 4 4" xfId="0"/>
    <cellStyle name="Cálculo 3 2 10 4 5" xfId="0"/>
    <cellStyle name="Cálculo 3 2 10 5" xfId="0"/>
    <cellStyle name="Cálculo 3 2 10 5 2" xfId="0"/>
    <cellStyle name="Cálculo 3 2 10 5 3" xfId="0"/>
    <cellStyle name="Cálculo 3 2 10 5 4" xfId="0"/>
    <cellStyle name="Cálculo 3 2 10 5 5" xfId="0"/>
    <cellStyle name="Cálculo 3 2 10 6" xfId="0"/>
    <cellStyle name="Cálculo 3 2 10 6 2" xfId="0"/>
    <cellStyle name="Cálculo 3 2 10 6 3" xfId="0"/>
    <cellStyle name="Cálculo 3 2 10 6 4" xfId="0"/>
    <cellStyle name="Cálculo 3 2 10 6 5" xfId="0"/>
    <cellStyle name="Cálculo 3 2 10 7" xfId="0"/>
    <cellStyle name="Cálculo 3 2 10 7 2" xfId="0"/>
    <cellStyle name="Cálculo 3 2 10 7 3" xfId="0"/>
    <cellStyle name="Cálculo 3 2 10 7 4" xfId="0"/>
    <cellStyle name="Cálculo 3 2 10 7 5" xfId="0"/>
    <cellStyle name="Cálculo 3 2 10 8" xfId="0"/>
    <cellStyle name="Cálculo 3 2 10 8 2" xfId="0"/>
    <cellStyle name="Cálculo 3 2 10 8 3" xfId="0"/>
    <cellStyle name="Cálculo 3 2 10 8 4" xfId="0"/>
    <cellStyle name="Cálculo 3 2 10 8 5" xfId="0"/>
    <cellStyle name="Cálculo 3 2 10 9" xfId="0"/>
    <cellStyle name="Cálculo 3 2 10 9 2" xfId="0"/>
    <cellStyle name="Cálculo 3 2 10 9 3" xfId="0"/>
    <cellStyle name="Cálculo 3 2 10 9 4" xfId="0"/>
    <cellStyle name="Cálculo 3 2 10 9 5" xfId="0"/>
    <cellStyle name="Cálculo 3 2 11" xfId="0"/>
    <cellStyle name="Cálculo 3 2 11 2" xfId="0"/>
    <cellStyle name="Cálculo 3 2 11 3" xfId="0"/>
    <cellStyle name="Cálculo 3 2 11 4" xfId="0"/>
    <cellStyle name="Cálculo 3 2 11 5" xfId="0"/>
    <cellStyle name="Cálculo 3 2 12" xfId="0"/>
    <cellStyle name="Cálculo 3 2 12 2" xfId="0"/>
    <cellStyle name="Cálculo 3 2 12 3" xfId="0"/>
    <cellStyle name="Cálculo 3 2 12 4" xfId="0"/>
    <cellStyle name="Cálculo 3 2 12 5" xfId="0"/>
    <cellStyle name="Cálculo 3 2 13" xfId="0"/>
    <cellStyle name="Cálculo 3 2 13 2" xfId="0"/>
    <cellStyle name="Cálculo 3 2 13 3" xfId="0"/>
    <cellStyle name="Cálculo 3 2 13 4" xfId="0"/>
    <cellStyle name="Cálculo 3 2 13 5" xfId="0"/>
    <cellStyle name="Cálculo 3 2 14" xfId="0"/>
    <cellStyle name="Cálculo 3 2 14 2" xfId="0"/>
    <cellStyle name="Cálculo 3 2 14 3" xfId="0"/>
    <cellStyle name="Cálculo 3 2 14 4" xfId="0"/>
    <cellStyle name="Cálculo 3 2 14 5" xfId="0"/>
    <cellStyle name="Cálculo 3 2 15" xfId="0"/>
    <cellStyle name="Cálculo 3 2 15 2" xfId="0"/>
    <cellStyle name="Cálculo 3 2 15 3" xfId="0"/>
    <cellStyle name="Cálculo 3 2 15 4" xfId="0"/>
    <cellStyle name="Cálculo 3 2 15 5" xfId="0"/>
    <cellStyle name="Cálculo 3 2 16" xfId="0"/>
    <cellStyle name="Cálculo 3 2 16 2" xfId="0"/>
    <cellStyle name="Cálculo 3 2 16 3" xfId="0"/>
    <cellStyle name="Cálculo 3 2 16 4" xfId="0"/>
    <cellStyle name="Cálculo 3 2 16 5" xfId="0"/>
    <cellStyle name="Cálculo 3 2 17" xfId="0"/>
    <cellStyle name="Cálculo 3 2 17 2" xfId="0"/>
    <cellStyle name="Cálculo 3 2 17 3" xfId="0"/>
    <cellStyle name="Cálculo 3 2 17 4" xfId="0"/>
    <cellStyle name="Cálculo 3 2 17 5" xfId="0"/>
    <cellStyle name="Cálculo 3 2 18" xfId="0"/>
    <cellStyle name="Cálculo 3 2 18 2" xfId="0"/>
    <cellStyle name="Cálculo 3 2 18 3" xfId="0"/>
    <cellStyle name="Cálculo 3 2 18 4" xfId="0"/>
    <cellStyle name="Cálculo 3 2 18 5" xfId="0"/>
    <cellStyle name="Cálculo 3 2 19" xfId="0"/>
    <cellStyle name="Cálculo 3 2 19 2" xfId="0"/>
    <cellStyle name="Cálculo 3 2 19 3" xfId="0"/>
    <cellStyle name="Cálculo 3 2 19 4" xfId="0"/>
    <cellStyle name="Cálculo 3 2 19 5" xfId="0"/>
    <cellStyle name="Cálculo 3 2 2" xfId="0"/>
    <cellStyle name="Cálculo 3 2 2 10" xfId="0"/>
    <cellStyle name="Cálculo 3 2 2 10 2" xfId="0"/>
    <cellStyle name="Cálculo 3 2 2 10 3" xfId="0"/>
    <cellStyle name="Cálculo 3 2 2 10 4" xfId="0"/>
    <cellStyle name="Cálculo 3 2 2 10 5" xfId="0"/>
    <cellStyle name="Cálculo 3 2 2 11" xfId="0"/>
    <cellStyle name="Cálculo 3 2 2 11 2" xfId="0"/>
    <cellStyle name="Cálculo 3 2 2 11 3" xfId="0"/>
    <cellStyle name="Cálculo 3 2 2 11 4" xfId="0"/>
    <cellStyle name="Cálculo 3 2 2 11 5" xfId="0"/>
    <cellStyle name="Cálculo 3 2 2 12" xfId="0"/>
    <cellStyle name="Cálculo 3 2 2 12 2" xfId="0"/>
    <cellStyle name="Cálculo 3 2 2 12 3" xfId="0"/>
    <cellStyle name="Cálculo 3 2 2 12 4" xfId="0"/>
    <cellStyle name="Cálculo 3 2 2 12 5" xfId="0"/>
    <cellStyle name="Cálculo 3 2 2 13" xfId="0"/>
    <cellStyle name="Cálculo 3 2 2 13 2" xfId="0"/>
    <cellStyle name="Cálculo 3 2 2 13 3" xfId="0"/>
    <cellStyle name="Cálculo 3 2 2 13 4" xfId="0"/>
    <cellStyle name="Cálculo 3 2 2 13 5" xfId="0"/>
    <cellStyle name="Cálculo 3 2 2 14" xfId="0"/>
    <cellStyle name="Cálculo 3 2 2 14 2" xfId="0"/>
    <cellStyle name="Cálculo 3 2 2 14 3" xfId="0"/>
    <cellStyle name="Cálculo 3 2 2 15" xfId="0"/>
    <cellStyle name="Cálculo 3 2 2 16" xfId="0"/>
    <cellStyle name="Cálculo 3 2 2 17" xfId="0"/>
    <cellStyle name="Cálculo 3 2 2 18" xfId="0"/>
    <cellStyle name="Cálculo 3 2 2 2" xfId="0"/>
    <cellStyle name="Cálculo 3 2 2 2 2" xfId="0"/>
    <cellStyle name="Cálculo 3 2 2 2 3" xfId="0"/>
    <cellStyle name="Cálculo 3 2 2 2 4" xfId="0"/>
    <cellStyle name="Cálculo 3 2 2 2 5" xfId="0"/>
    <cellStyle name="Cálculo 3 2 2 3" xfId="0"/>
    <cellStyle name="Cálculo 3 2 2 3 2" xfId="0"/>
    <cellStyle name="Cálculo 3 2 2 3 3" xfId="0"/>
    <cellStyle name="Cálculo 3 2 2 3 4" xfId="0"/>
    <cellStyle name="Cálculo 3 2 2 3 5" xfId="0"/>
    <cellStyle name="Cálculo 3 2 2 4" xfId="0"/>
    <cellStyle name="Cálculo 3 2 2 4 2" xfId="0"/>
    <cellStyle name="Cálculo 3 2 2 4 3" xfId="0"/>
    <cellStyle name="Cálculo 3 2 2 4 4" xfId="0"/>
    <cellStyle name="Cálculo 3 2 2 4 5" xfId="0"/>
    <cellStyle name="Cálculo 3 2 2 5" xfId="0"/>
    <cellStyle name="Cálculo 3 2 2 5 2" xfId="0"/>
    <cellStyle name="Cálculo 3 2 2 5 3" xfId="0"/>
    <cellStyle name="Cálculo 3 2 2 5 4" xfId="0"/>
    <cellStyle name="Cálculo 3 2 2 5 5" xfId="0"/>
    <cellStyle name="Cálculo 3 2 2 6" xfId="0"/>
    <cellStyle name="Cálculo 3 2 2 6 2" xfId="0"/>
    <cellStyle name="Cálculo 3 2 2 6 3" xfId="0"/>
    <cellStyle name="Cálculo 3 2 2 6 4" xfId="0"/>
    <cellStyle name="Cálculo 3 2 2 6 5" xfId="0"/>
    <cellStyle name="Cálculo 3 2 2 7" xfId="0"/>
    <cellStyle name="Cálculo 3 2 2 7 2" xfId="0"/>
    <cellStyle name="Cálculo 3 2 2 7 3" xfId="0"/>
    <cellStyle name="Cálculo 3 2 2 7 4" xfId="0"/>
    <cellStyle name="Cálculo 3 2 2 7 5" xfId="0"/>
    <cellStyle name="Cálculo 3 2 2 8" xfId="0"/>
    <cellStyle name="Cálculo 3 2 2 8 2" xfId="0"/>
    <cellStyle name="Cálculo 3 2 2 8 3" xfId="0"/>
    <cellStyle name="Cálculo 3 2 2 8 4" xfId="0"/>
    <cellStyle name="Cálculo 3 2 2 8 5" xfId="0"/>
    <cellStyle name="Cálculo 3 2 2 9" xfId="0"/>
    <cellStyle name="Cálculo 3 2 2 9 2" xfId="0"/>
    <cellStyle name="Cálculo 3 2 2 9 3" xfId="0"/>
    <cellStyle name="Cálculo 3 2 2 9 4" xfId="0"/>
    <cellStyle name="Cálculo 3 2 2 9 5" xfId="0"/>
    <cellStyle name="Cálculo 3 2 20" xfId="0"/>
    <cellStyle name="Cálculo 3 2 20 2" xfId="0"/>
    <cellStyle name="Cálculo 3 2 20 3" xfId="0"/>
    <cellStyle name="Cálculo 3 2 20 4" xfId="0"/>
    <cellStyle name="Cálculo 3 2 20 5" xfId="0"/>
    <cellStyle name="Cálculo 3 2 21" xfId="0"/>
    <cellStyle name="Cálculo 3 2 21 2" xfId="0"/>
    <cellStyle name="Cálculo 3 2 21 3" xfId="0"/>
    <cellStyle name="Cálculo 3 2 21 4" xfId="0"/>
    <cellStyle name="Cálculo 3 2 21 5" xfId="0"/>
    <cellStyle name="Cálculo 3 2 22" xfId="0"/>
    <cellStyle name="Cálculo 3 2 22 2" xfId="0"/>
    <cellStyle name="Cálculo 3 2 22 3" xfId="0"/>
    <cellStyle name="Cálculo 3 2 22 4" xfId="0"/>
    <cellStyle name="Cálculo 3 2 22 5" xfId="0"/>
    <cellStyle name="Cálculo 3 2 23" xfId="0"/>
    <cellStyle name="Cálculo 3 2 23 2" xfId="0"/>
    <cellStyle name="Cálculo 3 2 23 3" xfId="0"/>
    <cellStyle name="Cálculo 3 2 23 4" xfId="0"/>
    <cellStyle name="Cálculo 3 2 23 5" xfId="0"/>
    <cellStyle name="Cálculo 3 2 24" xfId="0"/>
    <cellStyle name="Cálculo 3 2 24 2" xfId="0"/>
    <cellStyle name="Cálculo 3 2 24 3" xfId="0"/>
    <cellStyle name="Cálculo 3 2 24 4" xfId="0"/>
    <cellStyle name="Cálculo 3 2 24 5" xfId="0"/>
    <cellStyle name="Cálculo 3 2 25" xfId="0"/>
    <cellStyle name="Cálculo 3 2 25 2" xfId="0"/>
    <cellStyle name="Cálculo 3 2 25 3" xfId="0"/>
    <cellStyle name="Cálculo 3 2 25 4" xfId="0"/>
    <cellStyle name="Cálculo 3 2 25 5" xfId="0"/>
    <cellStyle name="Cálculo 3 2 26" xfId="0"/>
    <cellStyle name="Cálculo 3 2 26 2" xfId="0"/>
    <cellStyle name="Cálculo 3 2 26 3" xfId="0"/>
    <cellStyle name="Cálculo 3 2 26 4" xfId="0"/>
    <cellStyle name="Cálculo 3 2 26 5" xfId="0"/>
    <cellStyle name="Cálculo 3 2 27" xfId="0"/>
    <cellStyle name="Cálculo 3 2 27 2" xfId="0"/>
    <cellStyle name="Cálculo 3 2 27 3" xfId="0"/>
    <cellStyle name="Cálculo 3 2 27 4" xfId="0"/>
    <cellStyle name="Cálculo 3 2 27 5" xfId="0"/>
    <cellStyle name="Cálculo 3 2 28" xfId="0"/>
    <cellStyle name="Cálculo 3 2 28 2" xfId="0"/>
    <cellStyle name="Cálculo 3 2 28 3" xfId="0"/>
    <cellStyle name="Cálculo 3 2 28 4" xfId="0"/>
    <cellStyle name="Cálculo 3 2 28 5" xfId="0"/>
    <cellStyle name="Cálculo 3 2 29" xfId="0"/>
    <cellStyle name="Cálculo 3 2 29 2" xfId="0"/>
    <cellStyle name="Cálculo 3 2 29 3" xfId="0"/>
    <cellStyle name="Cálculo 3 2 29 4" xfId="0"/>
    <cellStyle name="Cálculo 3 2 29 5" xfId="0"/>
    <cellStyle name="Cálculo 3 2 3" xfId="0"/>
    <cellStyle name="Cálculo 3 2 3 10" xfId="0"/>
    <cellStyle name="Cálculo 3 2 3 10 2" xfId="0"/>
    <cellStyle name="Cálculo 3 2 3 10 3" xfId="0"/>
    <cellStyle name="Cálculo 3 2 3 10 4" xfId="0"/>
    <cellStyle name="Cálculo 3 2 3 10 5" xfId="0"/>
    <cellStyle name="Cálculo 3 2 3 11" xfId="0"/>
    <cellStyle name="Cálculo 3 2 3 11 2" xfId="0"/>
    <cellStyle name="Cálculo 3 2 3 11 3" xfId="0"/>
    <cellStyle name="Cálculo 3 2 3 11 4" xfId="0"/>
    <cellStyle name="Cálculo 3 2 3 11 5" xfId="0"/>
    <cellStyle name="Cálculo 3 2 3 12" xfId="0"/>
    <cellStyle name="Cálculo 3 2 3 12 2" xfId="0"/>
    <cellStyle name="Cálculo 3 2 3 12 3" xfId="0"/>
    <cellStyle name="Cálculo 3 2 3 12 4" xfId="0"/>
    <cellStyle name="Cálculo 3 2 3 12 5" xfId="0"/>
    <cellStyle name="Cálculo 3 2 3 13" xfId="0"/>
    <cellStyle name="Cálculo 3 2 3 13 2" xfId="0"/>
    <cellStyle name="Cálculo 3 2 3 13 3" xfId="0"/>
    <cellStyle name="Cálculo 3 2 3 13 4" xfId="0"/>
    <cellStyle name="Cálculo 3 2 3 13 5" xfId="0"/>
    <cellStyle name="Cálculo 3 2 3 14" xfId="0"/>
    <cellStyle name="Cálculo 3 2 3 14 2" xfId="0"/>
    <cellStyle name="Cálculo 3 2 3 14 3" xfId="0"/>
    <cellStyle name="Cálculo 3 2 3 15" xfId="0"/>
    <cellStyle name="Cálculo 3 2 3 16" xfId="0"/>
    <cellStyle name="Cálculo 3 2 3 17" xfId="0"/>
    <cellStyle name="Cálculo 3 2 3 18" xfId="0"/>
    <cellStyle name="Cálculo 3 2 3 2" xfId="0"/>
    <cellStyle name="Cálculo 3 2 3 2 2" xfId="0"/>
    <cellStyle name="Cálculo 3 2 3 2 3" xfId="0"/>
    <cellStyle name="Cálculo 3 2 3 2 4" xfId="0"/>
    <cellStyle name="Cálculo 3 2 3 2 5" xfId="0"/>
    <cellStyle name="Cálculo 3 2 3 3" xfId="0"/>
    <cellStyle name="Cálculo 3 2 3 3 2" xfId="0"/>
    <cellStyle name="Cálculo 3 2 3 3 3" xfId="0"/>
    <cellStyle name="Cálculo 3 2 3 3 4" xfId="0"/>
    <cellStyle name="Cálculo 3 2 3 3 5" xfId="0"/>
    <cellStyle name="Cálculo 3 2 3 4" xfId="0"/>
    <cellStyle name="Cálculo 3 2 3 4 2" xfId="0"/>
    <cellStyle name="Cálculo 3 2 3 4 3" xfId="0"/>
    <cellStyle name="Cálculo 3 2 3 4 4" xfId="0"/>
    <cellStyle name="Cálculo 3 2 3 4 5" xfId="0"/>
    <cellStyle name="Cálculo 3 2 3 5" xfId="0"/>
    <cellStyle name="Cálculo 3 2 3 5 2" xfId="0"/>
    <cellStyle name="Cálculo 3 2 3 5 3" xfId="0"/>
    <cellStyle name="Cálculo 3 2 3 5 4" xfId="0"/>
    <cellStyle name="Cálculo 3 2 3 5 5" xfId="0"/>
    <cellStyle name="Cálculo 3 2 3 6" xfId="0"/>
    <cellStyle name="Cálculo 3 2 3 6 2" xfId="0"/>
    <cellStyle name="Cálculo 3 2 3 6 3" xfId="0"/>
    <cellStyle name="Cálculo 3 2 3 6 4" xfId="0"/>
    <cellStyle name="Cálculo 3 2 3 6 5" xfId="0"/>
    <cellStyle name="Cálculo 3 2 3 7" xfId="0"/>
    <cellStyle name="Cálculo 3 2 3 7 2" xfId="0"/>
    <cellStyle name="Cálculo 3 2 3 7 3" xfId="0"/>
    <cellStyle name="Cálculo 3 2 3 7 4" xfId="0"/>
    <cellStyle name="Cálculo 3 2 3 7 5" xfId="0"/>
    <cellStyle name="Cálculo 3 2 3 8" xfId="0"/>
    <cellStyle name="Cálculo 3 2 3 8 2" xfId="0"/>
    <cellStyle name="Cálculo 3 2 3 8 3" xfId="0"/>
    <cellStyle name="Cálculo 3 2 3 8 4" xfId="0"/>
    <cellStyle name="Cálculo 3 2 3 8 5" xfId="0"/>
    <cellStyle name="Cálculo 3 2 3 9" xfId="0"/>
    <cellStyle name="Cálculo 3 2 3 9 2" xfId="0"/>
    <cellStyle name="Cálculo 3 2 3 9 3" xfId="0"/>
    <cellStyle name="Cálculo 3 2 3 9 4" xfId="0"/>
    <cellStyle name="Cálculo 3 2 3 9 5" xfId="0"/>
    <cellStyle name="Cálculo 3 2 30" xfId="0"/>
    <cellStyle name="Cálculo 3 2 30 2" xfId="0"/>
    <cellStyle name="Cálculo 3 2 30 3" xfId="0"/>
    <cellStyle name="Cálculo 3 2 31" xfId="0"/>
    <cellStyle name="Cálculo 3 2 31 2" xfId="0"/>
    <cellStyle name="Cálculo 3 2 31 3" xfId="0"/>
    <cellStyle name="Cálculo 3 2 32" xfId="0"/>
    <cellStyle name="Cálculo 3 2 32 2" xfId="0"/>
    <cellStyle name="Cálculo 3 2 32 3" xfId="0"/>
    <cellStyle name="Cálculo 3 2 33" xfId="0"/>
    <cellStyle name="Cálculo 3 2 33 2" xfId="0"/>
    <cellStyle name="Cálculo 3 2 33 3" xfId="0"/>
    <cellStyle name="Cálculo 3 2 34" xfId="0"/>
    <cellStyle name="Cálculo 3 2 34 2" xfId="0"/>
    <cellStyle name="Cálculo 3 2 34 3" xfId="0"/>
    <cellStyle name="Cálculo 3 2 35" xfId="0"/>
    <cellStyle name="Cálculo 3 2 35 2" xfId="0"/>
    <cellStyle name="Cálculo 3 2 35 3" xfId="0"/>
    <cellStyle name="Cálculo 3 2 36" xfId="0"/>
    <cellStyle name="Cálculo 3 2 36 2" xfId="0"/>
    <cellStyle name="Cálculo 3 2 36 3" xfId="0"/>
    <cellStyle name="Cálculo 3 2 37" xfId="0"/>
    <cellStyle name="Cálculo 3 2 37 2" xfId="0"/>
    <cellStyle name="Cálculo 3 2 37 3" xfId="0"/>
    <cellStyle name="Cálculo 3 2 38" xfId="0"/>
    <cellStyle name="Cálculo 3 2 38 2" xfId="0"/>
    <cellStyle name="Cálculo 3 2 38 3" xfId="0"/>
    <cellStyle name="Cálculo 3 2 39" xfId="0"/>
    <cellStyle name="Cálculo 3 2 39 2" xfId="0"/>
    <cellStyle name="Cálculo 3 2 39 3" xfId="0"/>
    <cellStyle name="Cálculo 3 2 4" xfId="0"/>
    <cellStyle name="Cálculo 3 2 4 10" xfId="0"/>
    <cellStyle name="Cálculo 3 2 4 10 2" xfId="0"/>
    <cellStyle name="Cálculo 3 2 4 10 3" xfId="0"/>
    <cellStyle name="Cálculo 3 2 4 10 4" xfId="0"/>
    <cellStyle name="Cálculo 3 2 4 10 5" xfId="0"/>
    <cellStyle name="Cálculo 3 2 4 11" xfId="0"/>
    <cellStyle name="Cálculo 3 2 4 11 2" xfId="0"/>
    <cellStyle name="Cálculo 3 2 4 11 3" xfId="0"/>
    <cellStyle name="Cálculo 3 2 4 11 4" xfId="0"/>
    <cellStyle name="Cálculo 3 2 4 11 5" xfId="0"/>
    <cellStyle name="Cálculo 3 2 4 12" xfId="0"/>
    <cellStyle name="Cálculo 3 2 4 12 2" xfId="0"/>
    <cellStyle name="Cálculo 3 2 4 12 3" xfId="0"/>
    <cellStyle name="Cálculo 3 2 4 12 4" xfId="0"/>
    <cellStyle name="Cálculo 3 2 4 12 5" xfId="0"/>
    <cellStyle name="Cálculo 3 2 4 13" xfId="0"/>
    <cellStyle name="Cálculo 3 2 4 13 2" xfId="0"/>
    <cellStyle name="Cálculo 3 2 4 13 3" xfId="0"/>
    <cellStyle name="Cálculo 3 2 4 13 4" xfId="0"/>
    <cellStyle name="Cálculo 3 2 4 13 5" xfId="0"/>
    <cellStyle name="Cálculo 3 2 4 14" xfId="0"/>
    <cellStyle name="Cálculo 3 2 4 14 2" xfId="0"/>
    <cellStyle name="Cálculo 3 2 4 14 3" xfId="0"/>
    <cellStyle name="Cálculo 3 2 4 15" xfId="0"/>
    <cellStyle name="Cálculo 3 2 4 16" xfId="0"/>
    <cellStyle name="Cálculo 3 2 4 17" xfId="0"/>
    <cellStyle name="Cálculo 3 2 4 18" xfId="0"/>
    <cellStyle name="Cálculo 3 2 4 2" xfId="0"/>
    <cellStyle name="Cálculo 3 2 4 2 2" xfId="0"/>
    <cellStyle name="Cálculo 3 2 4 2 3" xfId="0"/>
    <cellStyle name="Cálculo 3 2 4 2 4" xfId="0"/>
    <cellStyle name="Cálculo 3 2 4 2 5" xfId="0"/>
    <cellStyle name="Cálculo 3 2 4 3" xfId="0"/>
    <cellStyle name="Cálculo 3 2 4 3 2" xfId="0"/>
    <cellStyle name="Cálculo 3 2 4 3 3" xfId="0"/>
    <cellStyle name="Cálculo 3 2 4 3 4" xfId="0"/>
    <cellStyle name="Cálculo 3 2 4 3 5" xfId="0"/>
    <cellStyle name="Cálculo 3 2 4 4" xfId="0"/>
    <cellStyle name="Cálculo 3 2 4 4 2" xfId="0"/>
    <cellStyle name="Cálculo 3 2 4 4 3" xfId="0"/>
    <cellStyle name="Cálculo 3 2 4 4 4" xfId="0"/>
    <cellStyle name="Cálculo 3 2 4 4 5" xfId="0"/>
    <cellStyle name="Cálculo 3 2 4 5" xfId="0"/>
    <cellStyle name="Cálculo 3 2 4 5 2" xfId="0"/>
    <cellStyle name="Cálculo 3 2 4 5 3" xfId="0"/>
    <cellStyle name="Cálculo 3 2 4 5 4" xfId="0"/>
    <cellStyle name="Cálculo 3 2 4 5 5" xfId="0"/>
    <cellStyle name="Cálculo 3 2 4 6" xfId="0"/>
    <cellStyle name="Cálculo 3 2 4 6 2" xfId="0"/>
    <cellStyle name="Cálculo 3 2 4 6 3" xfId="0"/>
    <cellStyle name="Cálculo 3 2 4 6 4" xfId="0"/>
    <cellStyle name="Cálculo 3 2 4 6 5" xfId="0"/>
    <cellStyle name="Cálculo 3 2 4 7" xfId="0"/>
    <cellStyle name="Cálculo 3 2 4 7 2" xfId="0"/>
    <cellStyle name="Cálculo 3 2 4 7 3" xfId="0"/>
    <cellStyle name="Cálculo 3 2 4 7 4" xfId="0"/>
    <cellStyle name="Cálculo 3 2 4 7 5" xfId="0"/>
    <cellStyle name="Cálculo 3 2 4 8" xfId="0"/>
    <cellStyle name="Cálculo 3 2 4 8 2" xfId="0"/>
    <cellStyle name="Cálculo 3 2 4 8 3" xfId="0"/>
    <cellStyle name="Cálculo 3 2 4 8 4" xfId="0"/>
    <cellStyle name="Cálculo 3 2 4 8 5" xfId="0"/>
    <cellStyle name="Cálculo 3 2 4 9" xfId="0"/>
    <cellStyle name="Cálculo 3 2 4 9 2" xfId="0"/>
    <cellStyle name="Cálculo 3 2 4 9 3" xfId="0"/>
    <cellStyle name="Cálculo 3 2 4 9 4" xfId="0"/>
    <cellStyle name="Cálculo 3 2 4 9 5" xfId="0"/>
    <cellStyle name="Cálculo 3 2 40" xfId="0"/>
    <cellStyle name="Cálculo 3 2 40 2" xfId="0"/>
    <cellStyle name="Cálculo 3 2 40 3" xfId="0"/>
    <cellStyle name="Cálculo 3 2 41" xfId="0"/>
    <cellStyle name="Cálculo 3 2 41 2" xfId="0"/>
    <cellStyle name="Cálculo 3 2 41 3" xfId="0"/>
    <cellStyle name="Cálculo 3 2 42" xfId="0"/>
    <cellStyle name="Cálculo 3 2 42 2" xfId="0"/>
    <cellStyle name="Cálculo 3 2 42 3" xfId="0"/>
    <cellStyle name="Cálculo 3 2 43" xfId="0"/>
    <cellStyle name="Cálculo 3 2 43 2" xfId="0"/>
    <cellStyle name="Cálculo 3 2 43 3" xfId="0"/>
    <cellStyle name="Cálculo 3 2 44" xfId="0"/>
    <cellStyle name="Cálculo 3 2 44 2" xfId="0"/>
    <cellStyle name="Cálculo 3 2 44 3" xfId="0"/>
    <cellStyle name="Cálculo 3 2 45" xfId="0"/>
    <cellStyle name="Cálculo 3 2 45 2" xfId="0"/>
    <cellStyle name="Cálculo 3 2 45 3" xfId="0"/>
    <cellStyle name="Cálculo 3 2 46" xfId="0"/>
    <cellStyle name="Cálculo 3 2 46 2" xfId="0"/>
    <cellStyle name="Cálculo 3 2 46 3" xfId="0"/>
    <cellStyle name="Cálculo 3 2 47" xfId="0"/>
    <cellStyle name="Cálculo 3 2 47 2" xfId="0"/>
    <cellStyle name="Cálculo 3 2 47 3" xfId="0"/>
    <cellStyle name="Cálculo 3 2 48" xfId="0"/>
    <cellStyle name="Cálculo 3 2 48 2" xfId="0"/>
    <cellStyle name="Cálculo 3 2 48 3" xfId="0"/>
    <cellStyle name="Cálculo 3 2 49" xfId="0"/>
    <cellStyle name="Cálculo 3 2 49 2" xfId="0"/>
    <cellStyle name="Cálculo 3 2 49 3" xfId="0"/>
    <cellStyle name="Cálculo 3 2 5" xfId="0"/>
    <cellStyle name="Cálculo 3 2 5 10" xfId="0"/>
    <cellStyle name="Cálculo 3 2 5 10 2" xfId="0"/>
    <cellStyle name="Cálculo 3 2 5 10 3" xfId="0"/>
    <cellStyle name="Cálculo 3 2 5 10 4" xfId="0"/>
    <cellStyle name="Cálculo 3 2 5 10 5" xfId="0"/>
    <cellStyle name="Cálculo 3 2 5 11" xfId="0"/>
    <cellStyle name="Cálculo 3 2 5 11 2" xfId="0"/>
    <cellStyle name="Cálculo 3 2 5 11 3" xfId="0"/>
    <cellStyle name="Cálculo 3 2 5 11 4" xfId="0"/>
    <cellStyle name="Cálculo 3 2 5 11 5" xfId="0"/>
    <cellStyle name="Cálculo 3 2 5 12" xfId="0"/>
    <cellStyle name="Cálculo 3 2 5 12 2" xfId="0"/>
    <cellStyle name="Cálculo 3 2 5 12 3" xfId="0"/>
    <cellStyle name="Cálculo 3 2 5 12 4" xfId="0"/>
    <cellStyle name="Cálculo 3 2 5 12 5" xfId="0"/>
    <cellStyle name="Cálculo 3 2 5 13" xfId="0"/>
    <cellStyle name="Cálculo 3 2 5 13 2" xfId="0"/>
    <cellStyle name="Cálculo 3 2 5 13 3" xfId="0"/>
    <cellStyle name="Cálculo 3 2 5 13 4" xfId="0"/>
    <cellStyle name="Cálculo 3 2 5 13 5" xfId="0"/>
    <cellStyle name="Cálculo 3 2 5 14" xfId="0"/>
    <cellStyle name="Cálculo 3 2 5 14 2" xfId="0"/>
    <cellStyle name="Cálculo 3 2 5 14 3" xfId="0"/>
    <cellStyle name="Cálculo 3 2 5 15" xfId="0"/>
    <cellStyle name="Cálculo 3 2 5 16" xfId="0"/>
    <cellStyle name="Cálculo 3 2 5 17" xfId="0"/>
    <cellStyle name="Cálculo 3 2 5 18" xfId="0"/>
    <cellStyle name="Cálculo 3 2 5 2" xfId="0"/>
    <cellStyle name="Cálculo 3 2 5 2 2" xfId="0"/>
    <cellStyle name="Cálculo 3 2 5 2 3" xfId="0"/>
    <cellStyle name="Cálculo 3 2 5 2 4" xfId="0"/>
    <cellStyle name="Cálculo 3 2 5 2 5" xfId="0"/>
    <cellStyle name="Cálculo 3 2 5 3" xfId="0"/>
    <cellStyle name="Cálculo 3 2 5 3 2" xfId="0"/>
    <cellStyle name="Cálculo 3 2 5 3 3" xfId="0"/>
    <cellStyle name="Cálculo 3 2 5 3 4" xfId="0"/>
    <cellStyle name="Cálculo 3 2 5 3 5" xfId="0"/>
    <cellStyle name="Cálculo 3 2 5 4" xfId="0"/>
    <cellStyle name="Cálculo 3 2 5 4 2" xfId="0"/>
    <cellStyle name="Cálculo 3 2 5 4 3" xfId="0"/>
    <cellStyle name="Cálculo 3 2 5 4 4" xfId="0"/>
    <cellStyle name="Cálculo 3 2 5 4 5" xfId="0"/>
    <cellStyle name="Cálculo 3 2 5 5" xfId="0"/>
    <cellStyle name="Cálculo 3 2 5 5 2" xfId="0"/>
    <cellStyle name="Cálculo 3 2 5 5 3" xfId="0"/>
    <cellStyle name="Cálculo 3 2 5 5 4" xfId="0"/>
    <cellStyle name="Cálculo 3 2 5 5 5" xfId="0"/>
    <cellStyle name="Cálculo 3 2 5 6" xfId="0"/>
    <cellStyle name="Cálculo 3 2 5 6 2" xfId="0"/>
    <cellStyle name="Cálculo 3 2 5 6 3" xfId="0"/>
    <cellStyle name="Cálculo 3 2 5 6 4" xfId="0"/>
    <cellStyle name="Cálculo 3 2 5 6 5" xfId="0"/>
    <cellStyle name="Cálculo 3 2 5 7" xfId="0"/>
    <cellStyle name="Cálculo 3 2 5 7 2" xfId="0"/>
    <cellStyle name="Cálculo 3 2 5 7 3" xfId="0"/>
    <cellStyle name="Cálculo 3 2 5 7 4" xfId="0"/>
    <cellStyle name="Cálculo 3 2 5 7 5" xfId="0"/>
    <cellStyle name="Cálculo 3 2 5 8" xfId="0"/>
    <cellStyle name="Cálculo 3 2 5 8 2" xfId="0"/>
    <cellStyle name="Cálculo 3 2 5 8 3" xfId="0"/>
    <cellStyle name="Cálculo 3 2 5 8 4" xfId="0"/>
    <cellStyle name="Cálculo 3 2 5 8 5" xfId="0"/>
    <cellStyle name="Cálculo 3 2 5 9" xfId="0"/>
    <cellStyle name="Cálculo 3 2 5 9 2" xfId="0"/>
    <cellStyle name="Cálculo 3 2 5 9 3" xfId="0"/>
    <cellStyle name="Cálculo 3 2 5 9 4" xfId="0"/>
    <cellStyle name="Cálculo 3 2 5 9 5" xfId="0"/>
    <cellStyle name="Cálculo 3 2 50" xfId="0"/>
    <cellStyle name="Cálculo 3 2 50 2" xfId="0"/>
    <cellStyle name="Cálculo 3 2 50 3" xfId="0"/>
    <cellStyle name="Cálculo 3 2 51" xfId="0"/>
    <cellStyle name="Cálculo 3 2 51 2" xfId="0"/>
    <cellStyle name="Cálculo 3 2 51 3" xfId="0"/>
    <cellStyle name="Cálculo 3 2 52" xfId="0"/>
    <cellStyle name="Cálculo 3 2 52 2" xfId="0"/>
    <cellStyle name="Cálculo 3 2 52 3" xfId="0"/>
    <cellStyle name="Cálculo 3 2 53" xfId="0"/>
    <cellStyle name="Cálculo 3 2 53 2" xfId="0"/>
    <cellStyle name="Cálculo 3 2 53 3" xfId="0"/>
    <cellStyle name="Cálculo 3 2 54" xfId="0"/>
    <cellStyle name="Cálculo 3 2 54 2" xfId="0"/>
    <cellStyle name="Cálculo 3 2 54 3" xfId="0"/>
    <cellStyle name="Cálculo 3 2 55" xfId="0"/>
    <cellStyle name="Cálculo 3 2 55 2" xfId="0"/>
    <cellStyle name="Cálculo 3 2 55 3" xfId="0"/>
    <cellStyle name="Cálculo 3 2 56" xfId="0"/>
    <cellStyle name="Cálculo 3 2 56 2" xfId="0"/>
    <cellStyle name="Cálculo 3 2 56 3" xfId="0"/>
    <cellStyle name="Cálculo 3 2 57" xfId="0"/>
    <cellStyle name="Cálculo 3 2 57 2" xfId="0"/>
    <cellStyle name="Cálculo 3 2 57 3" xfId="0"/>
    <cellStyle name="Cálculo 3 2 58" xfId="0"/>
    <cellStyle name="Cálculo 3 2 58 2" xfId="0"/>
    <cellStyle name="Cálculo 3 2 58 3" xfId="0"/>
    <cellStyle name="Cálculo 3 2 59" xfId="0"/>
    <cellStyle name="Cálculo 3 2 59 2" xfId="0"/>
    <cellStyle name="Cálculo 3 2 59 3" xfId="0"/>
    <cellStyle name="Cálculo 3 2 6" xfId="0"/>
    <cellStyle name="Cálculo 3 2 6 10" xfId="0"/>
    <cellStyle name="Cálculo 3 2 6 10 2" xfId="0"/>
    <cellStyle name="Cálculo 3 2 6 10 3" xfId="0"/>
    <cellStyle name="Cálculo 3 2 6 10 4" xfId="0"/>
    <cellStyle name="Cálculo 3 2 6 10 5" xfId="0"/>
    <cellStyle name="Cálculo 3 2 6 11" xfId="0"/>
    <cellStyle name="Cálculo 3 2 6 11 2" xfId="0"/>
    <cellStyle name="Cálculo 3 2 6 11 3" xfId="0"/>
    <cellStyle name="Cálculo 3 2 6 11 4" xfId="0"/>
    <cellStyle name="Cálculo 3 2 6 11 5" xfId="0"/>
    <cellStyle name="Cálculo 3 2 6 12" xfId="0"/>
    <cellStyle name="Cálculo 3 2 6 12 2" xfId="0"/>
    <cellStyle name="Cálculo 3 2 6 12 3" xfId="0"/>
    <cellStyle name="Cálculo 3 2 6 12 4" xfId="0"/>
    <cellStyle name="Cálculo 3 2 6 12 5" xfId="0"/>
    <cellStyle name="Cálculo 3 2 6 13" xfId="0"/>
    <cellStyle name="Cálculo 3 2 6 13 2" xfId="0"/>
    <cellStyle name="Cálculo 3 2 6 13 3" xfId="0"/>
    <cellStyle name="Cálculo 3 2 6 13 4" xfId="0"/>
    <cellStyle name="Cálculo 3 2 6 13 5" xfId="0"/>
    <cellStyle name="Cálculo 3 2 6 14" xfId="0"/>
    <cellStyle name="Cálculo 3 2 6 14 2" xfId="0"/>
    <cellStyle name="Cálculo 3 2 6 14 3" xfId="0"/>
    <cellStyle name="Cálculo 3 2 6 15" xfId="0"/>
    <cellStyle name="Cálculo 3 2 6 16" xfId="0"/>
    <cellStyle name="Cálculo 3 2 6 17" xfId="0"/>
    <cellStyle name="Cálculo 3 2 6 18" xfId="0"/>
    <cellStyle name="Cálculo 3 2 6 2" xfId="0"/>
    <cellStyle name="Cálculo 3 2 6 2 2" xfId="0"/>
    <cellStyle name="Cálculo 3 2 6 2 3" xfId="0"/>
    <cellStyle name="Cálculo 3 2 6 2 4" xfId="0"/>
    <cellStyle name="Cálculo 3 2 6 2 5" xfId="0"/>
    <cellStyle name="Cálculo 3 2 6 3" xfId="0"/>
    <cellStyle name="Cálculo 3 2 6 3 2" xfId="0"/>
    <cellStyle name="Cálculo 3 2 6 3 3" xfId="0"/>
    <cellStyle name="Cálculo 3 2 6 3 4" xfId="0"/>
    <cellStyle name="Cálculo 3 2 6 3 5" xfId="0"/>
    <cellStyle name="Cálculo 3 2 6 4" xfId="0"/>
    <cellStyle name="Cálculo 3 2 6 4 2" xfId="0"/>
    <cellStyle name="Cálculo 3 2 6 4 3" xfId="0"/>
    <cellStyle name="Cálculo 3 2 6 4 4" xfId="0"/>
    <cellStyle name="Cálculo 3 2 6 4 5" xfId="0"/>
    <cellStyle name="Cálculo 3 2 6 5" xfId="0"/>
    <cellStyle name="Cálculo 3 2 6 5 2" xfId="0"/>
    <cellStyle name="Cálculo 3 2 6 5 3" xfId="0"/>
    <cellStyle name="Cálculo 3 2 6 5 4" xfId="0"/>
    <cellStyle name="Cálculo 3 2 6 5 5" xfId="0"/>
    <cellStyle name="Cálculo 3 2 6 6" xfId="0"/>
    <cellStyle name="Cálculo 3 2 6 6 2" xfId="0"/>
    <cellStyle name="Cálculo 3 2 6 6 3" xfId="0"/>
    <cellStyle name="Cálculo 3 2 6 6 4" xfId="0"/>
    <cellStyle name="Cálculo 3 2 6 6 5" xfId="0"/>
    <cellStyle name="Cálculo 3 2 6 7" xfId="0"/>
    <cellStyle name="Cálculo 3 2 6 7 2" xfId="0"/>
    <cellStyle name="Cálculo 3 2 6 7 3" xfId="0"/>
    <cellStyle name="Cálculo 3 2 6 7 4" xfId="0"/>
    <cellStyle name="Cálculo 3 2 6 7 5" xfId="0"/>
    <cellStyle name="Cálculo 3 2 6 8" xfId="0"/>
    <cellStyle name="Cálculo 3 2 6 8 2" xfId="0"/>
    <cellStyle name="Cálculo 3 2 6 8 3" xfId="0"/>
    <cellStyle name="Cálculo 3 2 6 8 4" xfId="0"/>
    <cellStyle name="Cálculo 3 2 6 8 5" xfId="0"/>
    <cellStyle name="Cálculo 3 2 6 9" xfId="0"/>
    <cellStyle name="Cálculo 3 2 6 9 2" xfId="0"/>
    <cellStyle name="Cálculo 3 2 6 9 3" xfId="0"/>
    <cellStyle name="Cálculo 3 2 6 9 4" xfId="0"/>
    <cellStyle name="Cálculo 3 2 6 9 5" xfId="0"/>
    <cellStyle name="Cálculo 3 2 60" xfId="0"/>
    <cellStyle name="Cálculo 3 2 60 2" xfId="0"/>
    <cellStyle name="Cálculo 3 2 60 3" xfId="0"/>
    <cellStyle name="Cálculo 3 2 61" xfId="0"/>
    <cellStyle name="Cálculo 3 2 61 2" xfId="0"/>
    <cellStyle name="Cálculo 3 2 61 3" xfId="0"/>
    <cellStyle name="Cálculo 3 2 62" xfId="0"/>
    <cellStyle name="Cálculo 3 2 62 2" xfId="0"/>
    <cellStyle name="Cálculo 3 2 62 3" xfId="0"/>
    <cellStyle name="Cálculo 3 2 63" xfId="0"/>
    <cellStyle name="Cálculo 3 2 63 2" xfId="0"/>
    <cellStyle name="Cálculo 3 2 63 3" xfId="0"/>
    <cellStyle name="Cálculo 3 2 64" xfId="0"/>
    <cellStyle name="Cálculo 3 2 64 2" xfId="0"/>
    <cellStyle name="Cálculo 3 2 64 3" xfId="0"/>
    <cellStyle name="Cálculo 3 2 65" xfId="0"/>
    <cellStyle name="Cálculo 3 2 66" xfId="0"/>
    <cellStyle name="Cálculo 3 2 67" xfId="0"/>
    <cellStyle name="Cálculo 3 2 68" xfId="0"/>
    <cellStyle name="Cálculo 3 2 69" xfId="0"/>
    <cellStyle name="Cálculo 3 2 7" xfId="0"/>
    <cellStyle name="Cálculo 3 2 7 10" xfId="0"/>
    <cellStyle name="Cálculo 3 2 7 10 2" xfId="0"/>
    <cellStyle name="Cálculo 3 2 7 10 3" xfId="0"/>
    <cellStyle name="Cálculo 3 2 7 10 4" xfId="0"/>
    <cellStyle name="Cálculo 3 2 7 10 5" xfId="0"/>
    <cellStyle name="Cálculo 3 2 7 11" xfId="0"/>
    <cellStyle name="Cálculo 3 2 7 11 2" xfId="0"/>
    <cellStyle name="Cálculo 3 2 7 11 3" xfId="0"/>
    <cellStyle name="Cálculo 3 2 7 11 4" xfId="0"/>
    <cellStyle name="Cálculo 3 2 7 11 5" xfId="0"/>
    <cellStyle name="Cálculo 3 2 7 12" xfId="0"/>
    <cellStyle name="Cálculo 3 2 7 12 2" xfId="0"/>
    <cellStyle name="Cálculo 3 2 7 12 3" xfId="0"/>
    <cellStyle name="Cálculo 3 2 7 12 4" xfId="0"/>
    <cellStyle name="Cálculo 3 2 7 12 5" xfId="0"/>
    <cellStyle name="Cálculo 3 2 7 13" xfId="0"/>
    <cellStyle name="Cálculo 3 2 7 13 2" xfId="0"/>
    <cellStyle name="Cálculo 3 2 7 13 3" xfId="0"/>
    <cellStyle name="Cálculo 3 2 7 13 4" xfId="0"/>
    <cellStyle name="Cálculo 3 2 7 13 5" xfId="0"/>
    <cellStyle name="Cálculo 3 2 7 14" xfId="0"/>
    <cellStyle name="Cálculo 3 2 7 14 2" xfId="0"/>
    <cellStyle name="Cálculo 3 2 7 14 3" xfId="0"/>
    <cellStyle name="Cálculo 3 2 7 15" xfId="0"/>
    <cellStyle name="Cálculo 3 2 7 16" xfId="0"/>
    <cellStyle name="Cálculo 3 2 7 17" xfId="0"/>
    <cellStyle name="Cálculo 3 2 7 18" xfId="0"/>
    <cellStyle name="Cálculo 3 2 7 2" xfId="0"/>
    <cellStyle name="Cálculo 3 2 7 2 2" xfId="0"/>
    <cellStyle name="Cálculo 3 2 7 2 3" xfId="0"/>
    <cellStyle name="Cálculo 3 2 7 2 4" xfId="0"/>
    <cellStyle name="Cálculo 3 2 7 2 5" xfId="0"/>
    <cellStyle name="Cálculo 3 2 7 3" xfId="0"/>
    <cellStyle name="Cálculo 3 2 7 3 2" xfId="0"/>
    <cellStyle name="Cálculo 3 2 7 3 3" xfId="0"/>
    <cellStyle name="Cálculo 3 2 7 3 4" xfId="0"/>
    <cellStyle name="Cálculo 3 2 7 3 5" xfId="0"/>
    <cellStyle name="Cálculo 3 2 7 4" xfId="0"/>
    <cellStyle name="Cálculo 3 2 7 4 2" xfId="0"/>
    <cellStyle name="Cálculo 3 2 7 4 3" xfId="0"/>
    <cellStyle name="Cálculo 3 2 7 4 4" xfId="0"/>
    <cellStyle name="Cálculo 3 2 7 4 5" xfId="0"/>
    <cellStyle name="Cálculo 3 2 7 5" xfId="0"/>
    <cellStyle name="Cálculo 3 2 7 5 2" xfId="0"/>
    <cellStyle name="Cálculo 3 2 7 5 3" xfId="0"/>
    <cellStyle name="Cálculo 3 2 7 5 4" xfId="0"/>
    <cellStyle name="Cálculo 3 2 7 5 5" xfId="0"/>
    <cellStyle name="Cálculo 3 2 7 6" xfId="0"/>
    <cellStyle name="Cálculo 3 2 7 6 2" xfId="0"/>
    <cellStyle name="Cálculo 3 2 7 6 3" xfId="0"/>
    <cellStyle name="Cálculo 3 2 7 6 4" xfId="0"/>
    <cellStyle name="Cálculo 3 2 7 6 5" xfId="0"/>
    <cellStyle name="Cálculo 3 2 7 7" xfId="0"/>
    <cellStyle name="Cálculo 3 2 7 7 2" xfId="0"/>
    <cellStyle name="Cálculo 3 2 7 7 3" xfId="0"/>
    <cellStyle name="Cálculo 3 2 7 7 4" xfId="0"/>
    <cellStyle name="Cálculo 3 2 7 7 5" xfId="0"/>
    <cellStyle name="Cálculo 3 2 7 8" xfId="0"/>
    <cellStyle name="Cálculo 3 2 7 8 2" xfId="0"/>
    <cellStyle name="Cálculo 3 2 7 8 3" xfId="0"/>
    <cellStyle name="Cálculo 3 2 7 8 4" xfId="0"/>
    <cellStyle name="Cálculo 3 2 7 8 5" xfId="0"/>
    <cellStyle name="Cálculo 3 2 7 9" xfId="0"/>
    <cellStyle name="Cálculo 3 2 7 9 2" xfId="0"/>
    <cellStyle name="Cálculo 3 2 7 9 3" xfId="0"/>
    <cellStyle name="Cálculo 3 2 7 9 4" xfId="0"/>
    <cellStyle name="Cálculo 3 2 7 9 5" xfId="0"/>
    <cellStyle name="Cálculo 3 2 70" xfId="0"/>
    <cellStyle name="Cálculo 3 2 8" xfId="0"/>
    <cellStyle name="Cálculo 3 2 8 10" xfId="0"/>
    <cellStyle name="Cálculo 3 2 8 10 2" xfId="0"/>
    <cellStyle name="Cálculo 3 2 8 10 3" xfId="0"/>
    <cellStyle name="Cálculo 3 2 8 10 4" xfId="0"/>
    <cellStyle name="Cálculo 3 2 8 10 5" xfId="0"/>
    <cellStyle name="Cálculo 3 2 8 11" xfId="0"/>
    <cellStyle name="Cálculo 3 2 8 11 2" xfId="0"/>
    <cellStyle name="Cálculo 3 2 8 11 3" xfId="0"/>
    <cellStyle name="Cálculo 3 2 8 11 4" xfId="0"/>
    <cellStyle name="Cálculo 3 2 8 11 5" xfId="0"/>
    <cellStyle name="Cálculo 3 2 8 12" xfId="0"/>
    <cellStyle name="Cálculo 3 2 8 12 2" xfId="0"/>
    <cellStyle name="Cálculo 3 2 8 12 3" xfId="0"/>
    <cellStyle name="Cálculo 3 2 8 12 4" xfId="0"/>
    <cellStyle name="Cálculo 3 2 8 12 5" xfId="0"/>
    <cellStyle name="Cálculo 3 2 8 13" xfId="0"/>
    <cellStyle name="Cálculo 3 2 8 13 2" xfId="0"/>
    <cellStyle name="Cálculo 3 2 8 13 3" xfId="0"/>
    <cellStyle name="Cálculo 3 2 8 13 4" xfId="0"/>
    <cellStyle name="Cálculo 3 2 8 13 5" xfId="0"/>
    <cellStyle name="Cálculo 3 2 8 14" xfId="0"/>
    <cellStyle name="Cálculo 3 2 8 14 2" xfId="0"/>
    <cellStyle name="Cálculo 3 2 8 14 3" xfId="0"/>
    <cellStyle name="Cálculo 3 2 8 15" xfId="0"/>
    <cellStyle name="Cálculo 3 2 8 16" xfId="0"/>
    <cellStyle name="Cálculo 3 2 8 17" xfId="0"/>
    <cellStyle name="Cálculo 3 2 8 18" xfId="0"/>
    <cellStyle name="Cálculo 3 2 8 2" xfId="0"/>
    <cellStyle name="Cálculo 3 2 8 2 2" xfId="0"/>
    <cellStyle name="Cálculo 3 2 8 2 3" xfId="0"/>
    <cellStyle name="Cálculo 3 2 8 2 4" xfId="0"/>
    <cellStyle name="Cálculo 3 2 8 2 5" xfId="0"/>
    <cellStyle name="Cálculo 3 2 8 3" xfId="0"/>
    <cellStyle name="Cálculo 3 2 8 3 2" xfId="0"/>
    <cellStyle name="Cálculo 3 2 8 3 3" xfId="0"/>
    <cellStyle name="Cálculo 3 2 8 3 4" xfId="0"/>
    <cellStyle name="Cálculo 3 2 8 3 5" xfId="0"/>
    <cellStyle name="Cálculo 3 2 8 4" xfId="0"/>
    <cellStyle name="Cálculo 3 2 8 4 2" xfId="0"/>
    <cellStyle name="Cálculo 3 2 8 4 3" xfId="0"/>
    <cellStyle name="Cálculo 3 2 8 4 4" xfId="0"/>
    <cellStyle name="Cálculo 3 2 8 4 5" xfId="0"/>
    <cellStyle name="Cálculo 3 2 8 5" xfId="0"/>
    <cellStyle name="Cálculo 3 2 8 5 2" xfId="0"/>
    <cellStyle name="Cálculo 3 2 8 5 3" xfId="0"/>
    <cellStyle name="Cálculo 3 2 8 5 4" xfId="0"/>
    <cellStyle name="Cálculo 3 2 8 5 5" xfId="0"/>
    <cellStyle name="Cálculo 3 2 8 6" xfId="0"/>
    <cellStyle name="Cálculo 3 2 8 6 2" xfId="0"/>
    <cellStyle name="Cálculo 3 2 8 6 3" xfId="0"/>
    <cellStyle name="Cálculo 3 2 8 6 4" xfId="0"/>
    <cellStyle name="Cálculo 3 2 8 6 5" xfId="0"/>
    <cellStyle name="Cálculo 3 2 8 7" xfId="0"/>
    <cellStyle name="Cálculo 3 2 8 7 2" xfId="0"/>
    <cellStyle name="Cálculo 3 2 8 7 3" xfId="0"/>
    <cellStyle name="Cálculo 3 2 8 7 4" xfId="0"/>
    <cellStyle name="Cálculo 3 2 8 7 5" xfId="0"/>
    <cellStyle name="Cálculo 3 2 8 8" xfId="0"/>
    <cellStyle name="Cálculo 3 2 8 8 2" xfId="0"/>
    <cellStyle name="Cálculo 3 2 8 8 3" xfId="0"/>
    <cellStyle name="Cálculo 3 2 8 8 4" xfId="0"/>
    <cellStyle name="Cálculo 3 2 8 8 5" xfId="0"/>
    <cellStyle name="Cálculo 3 2 8 9" xfId="0"/>
    <cellStyle name="Cálculo 3 2 8 9 2" xfId="0"/>
    <cellStyle name="Cálculo 3 2 8 9 3" xfId="0"/>
    <cellStyle name="Cálculo 3 2 8 9 4" xfId="0"/>
    <cellStyle name="Cálculo 3 2 8 9 5" xfId="0"/>
    <cellStyle name="Cálculo 3 2 9" xfId="0"/>
    <cellStyle name="Cálculo 3 2 9 10" xfId="0"/>
    <cellStyle name="Cálculo 3 2 9 10 2" xfId="0"/>
    <cellStyle name="Cálculo 3 2 9 10 3" xfId="0"/>
    <cellStyle name="Cálculo 3 2 9 10 4" xfId="0"/>
    <cellStyle name="Cálculo 3 2 9 10 5" xfId="0"/>
    <cellStyle name="Cálculo 3 2 9 11" xfId="0"/>
    <cellStyle name="Cálculo 3 2 9 11 2" xfId="0"/>
    <cellStyle name="Cálculo 3 2 9 11 3" xfId="0"/>
    <cellStyle name="Cálculo 3 2 9 11 4" xfId="0"/>
    <cellStyle name="Cálculo 3 2 9 11 5" xfId="0"/>
    <cellStyle name="Cálculo 3 2 9 12" xfId="0"/>
    <cellStyle name="Cálculo 3 2 9 12 2" xfId="0"/>
    <cellStyle name="Cálculo 3 2 9 12 3" xfId="0"/>
    <cellStyle name="Cálculo 3 2 9 12 4" xfId="0"/>
    <cellStyle name="Cálculo 3 2 9 12 5" xfId="0"/>
    <cellStyle name="Cálculo 3 2 9 13" xfId="0"/>
    <cellStyle name="Cálculo 3 2 9 13 2" xfId="0"/>
    <cellStyle name="Cálculo 3 2 9 13 3" xfId="0"/>
    <cellStyle name="Cálculo 3 2 9 13 4" xfId="0"/>
    <cellStyle name="Cálculo 3 2 9 13 5" xfId="0"/>
    <cellStyle name="Cálculo 3 2 9 14" xfId="0"/>
    <cellStyle name="Cálculo 3 2 9 14 2" xfId="0"/>
    <cellStyle name="Cálculo 3 2 9 14 3" xfId="0"/>
    <cellStyle name="Cálculo 3 2 9 15" xfId="0"/>
    <cellStyle name="Cálculo 3 2 9 16" xfId="0"/>
    <cellStyle name="Cálculo 3 2 9 17" xfId="0"/>
    <cellStyle name="Cálculo 3 2 9 18" xfId="0"/>
    <cellStyle name="Cálculo 3 2 9 2" xfId="0"/>
    <cellStyle name="Cálculo 3 2 9 2 2" xfId="0"/>
    <cellStyle name="Cálculo 3 2 9 2 3" xfId="0"/>
    <cellStyle name="Cálculo 3 2 9 2 4" xfId="0"/>
    <cellStyle name="Cálculo 3 2 9 2 5" xfId="0"/>
    <cellStyle name="Cálculo 3 2 9 3" xfId="0"/>
    <cellStyle name="Cálculo 3 2 9 3 2" xfId="0"/>
    <cellStyle name="Cálculo 3 2 9 3 3" xfId="0"/>
    <cellStyle name="Cálculo 3 2 9 3 4" xfId="0"/>
    <cellStyle name="Cálculo 3 2 9 3 5" xfId="0"/>
    <cellStyle name="Cálculo 3 2 9 4" xfId="0"/>
    <cellStyle name="Cálculo 3 2 9 4 2" xfId="0"/>
    <cellStyle name="Cálculo 3 2 9 4 3" xfId="0"/>
    <cellStyle name="Cálculo 3 2 9 4 4" xfId="0"/>
    <cellStyle name="Cálculo 3 2 9 4 5" xfId="0"/>
    <cellStyle name="Cálculo 3 2 9 5" xfId="0"/>
    <cellStyle name="Cálculo 3 2 9 5 2" xfId="0"/>
    <cellStyle name="Cálculo 3 2 9 5 3" xfId="0"/>
    <cellStyle name="Cálculo 3 2 9 5 4" xfId="0"/>
    <cellStyle name="Cálculo 3 2 9 5 5" xfId="0"/>
    <cellStyle name="Cálculo 3 2 9 6" xfId="0"/>
    <cellStyle name="Cálculo 3 2 9 6 2" xfId="0"/>
    <cellStyle name="Cálculo 3 2 9 6 3" xfId="0"/>
    <cellStyle name="Cálculo 3 2 9 6 4" xfId="0"/>
    <cellStyle name="Cálculo 3 2 9 6 5" xfId="0"/>
    <cellStyle name="Cálculo 3 2 9 7" xfId="0"/>
    <cellStyle name="Cálculo 3 2 9 7 2" xfId="0"/>
    <cellStyle name="Cálculo 3 2 9 7 3" xfId="0"/>
    <cellStyle name="Cálculo 3 2 9 7 4" xfId="0"/>
    <cellStyle name="Cálculo 3 2 9 7 5" xfId="0"/>
    <cellStyle name="Cálculo 3 2 9 8" xfId="0"/>
    <cellStyle name="Cálculo 3 2 9 8 2" xfId="0"/>
    <cellStyle name="Cálculo 3 2 9 8 3" xfId="0"/>
    <cellStyle name="Cálculo 3 2 9 8 4" xfId="0"/>
    <cellStyle name="Cálculo 3 2 9 8 5" xfId="0"/>
    <cellStyle name="Cálculo 3 2 9 9" xfId="0"/>
    <cellStyle name="Cálculo 3 2 9 9 2" xfId="0"/>
    <cellStyle name="Cálculo 3 2 9 9 3" xfId="0"/>
    <cellStyle name="Cálculo 3 2 9 9 4" xfId="0"/>
    <cellStyle name="Cálculo 3 2 9 9 5" xfId="0"/>
    <cellStyle name="Cálculo 3 20" xfId="0"/>
    <cellStyle name="Cálculo 3 20 2" xfId="0"/>
    <cellStyle name="Cálculo 3 20 3" xfId="0"/>
    <cellStyle name="Cálculo 3 20 4" xfId="0"/>
    <cellStyle name="Cálculo 3 20 5" xfId="0"/>
    <cellStyle name="Cálculo 3 21" xfId="0"/>
    <cellStyle name="Cálculo 3 21 2" xfId="0"/>
    <cellStyle name="Cálculo 3 21 3" xfId="0"/>
    <cellStyle name="Cálculo 3 21 4" xfId="0"/>
    <cellStyle name="Cálculo 3 21 5" xfId="0"/>
    <cellStyle name="Cálculo 3 22" xfId="0"/>
    <cellStyle name="Cálculo 3 22 2" xfId="0"/>
    <cellStyle name="Cálculo 3 22 3" xfId="0"/>
    <cellStyle name="Cálculo 3 22 4" xfId="0"/>
    <cellStyle name="Cálculo 3 22 5" xfId="0"/>
    <cellStyle name="Cálculo 3 23" xfId="0"/>
    <cellStyle name="Cálculo 3 23 2" xfId="0"/>
    <cellStyle name="Cálculo 3 23 3" xfId="0"/>
    <cellStyle name="Cálculo 3 23 4" xfId="0"/>
    <cellStyle name="Cálculo 3 23 5" xfId="0"/>
    <cellStyle name="Cálculo 3 24" xfId="0"/>
    <cellStyle name="Cálculo 3 24 2" xfId="0"/>
    <cellStyle name="Cálculo 3 24 3" xfId="0"/>
    <cellStyle name="Cálculo 3 24 4" xfId="0"/>
    <cellStyle name="Cálculo 3 24 5" xfId="0"/>
    <cellStyle name="Cálculo 3 25" xfId="0"/>
    <cellStyle name="Cálculo 3 25 2" xfId="0"/>
    <cellStyle name="Cálculo 3 25 3" xfId="0"/>
    <cellStyle name="Cálculo 3 25 4" xfId="0"/>
    <cellStyle name="Cálculo 3 25 5" xfId="0"/>
    <cellStyle name="Cálculo 3 26" xfId="0"/>
    <cellStyle name="Cálculo 3 26 2" xfId="0"/>
    <cellStyle name="Cálculo 3 26 3" xfId="0"/>
    <cellStyle name="Cálculo 3 26 4" xfId="0"/>
    <cellStyle name="Cálculo 3 26 5" xfId="0"/>
    <cellStyle name="Cálculo 3 27" xfId="0"/>
    <cellStyle name="Cálculo 3 27 2" xfId="0"/>
    <cellStyle name="Cálculo 3 27 3" xfId="0"/>
    <cellStyle name="Cálculo 3 27 4" xfId="0"/>
    <cellStyle name="Cálculo 3 27 5" xfId="0"/>
    <cellStyle name="Cálculo 3 28" xfId="0"/>
    <cellStyle name="Cálculo 3 28 2" xfId="0"/>
    <cellStyle name="Cálculo 3 28 3" xfId="0"/>
    <cellStyle name="Cálculo 3 28 4" xfId="0"/>
    <cellStyle name="Cálculo 3 28 5" xfId="0"/>
    <cellStyle name="Cálculo 3 29" xfId="0"/>
    <cellStyle name="Cálculo 3 29 2" xfId="0"/>
    <cellStyle name="Cálculo 3 29 3" xfId="0"/>
    <cellStyle name="Cálculo 3 29 4" xfId="0"/>
    <cellStyle name="Cálculo 3 29 5" xfId="0"/>
    <cellStyle name="Cálculo 3 3" xfId="0"/>
    <cellStyle name="Cálculo 3 3 10" xfId="0"/>
    <cellStyle name="Cálculo 3 3 10 2" xfId="0"/>
    <cellStyle name="Cálculo 3 3 10 3" xfId="0"/>
    <cellStyle name="Cálculo 3 3 10 4" xfId="0"/>
    <cellStyle name="Cálculo 3 3 10 5" xfId="0"/>
    <cellStyle name="Cálculo 3 3 11" xfId="0"/>
    <cellStyle name="Cálculo 3 3 11 2" xfId="0"/>
    <cellStyle name="Cálculo 3 3 11 3" xfId="0"/>
    <cellStyle name="Cálculo 3 3 11 4" xfId="0"/>
    <cellStyle name="Cálculo 3 3 11 5" xfId="0"/>
    <cellStyle name="Cálculo 3 3 12" xfId="0"/>
    <cellStyle name="Cálculo 3 3 12 2" xfId="0"/>
    <cellStyle name="Cálculo 3 3 12 3" xfId="0"/>
    <cellStyle name="Cálculo 3 3 12 4" xfId="0"/>
    <cellStyle name="Cálculo 3 3 12 5" xfId="0"/>
    <cellStyle name="Cálculo 3 3 13" xfId="0"/>
    <cellStyle name="Cálculo 3 3 13 2" xfId="0"/>
    <cellStyle name="Cálculo 3 3 13 3" xfId="0"/>
    <cellStyle name="Cálculo 3 3 13 4" xfId="0"/>
    <cellStyle name="Cálculo 3 3 13 5" xfId="0"/>
    <cellStyle name="Cálculo 3 3 14" xfId="0"/>
    <cellStyle name="Cálculo 3 3 14 2" xfId="0"/>
    <cellStyle name="Cálculo 3 3 14 3" xfId="0"/>
    <cellStyle name="Cálculo 3 3 15" xfId="0"/>
    <cellStyle name="Cálculo 3 3 16" xfId="0"/>
    <cellStyle name="Cálculo 3 3 17" xfId="0"/>
    <cellStyle name="Cálculo 3 3 18" xfId="0"/>
    <cellStyle name="Cálculo 3 3 2" xfId="0"/>
    <cellStyle name="Cálculo 3 3 2 2" xfId="0"/>
    <cellStyle name="Cálculo 3 3 2 3" xfId="0"/>
    <cellStyle name="Cálculo 3 3 2 4" xfId="0"/>
    <cellStyle name="Cálculo 3 3 2 5" xfId="0"/>
    <cellStyle name="Cálculo 3 3 3" xfId="0"/>
    <cellStyle name="Cálculo 3 3 3 2" xfId="0"/>
    <cellStyle name="Cálculo 3 3 3 3" xfId="0"/>
    <cellStyle name="Cálculo 3 3 3 4" xfId="0"/>
    <cellStyle name="Cálculo 3 3 3 5" xfId="0"/>
    <cellStyle name="Cálculo 3 3 4" xfId="0"/>
    <cellStyle name="Cálculo 3 3 4 2" xfId="0"/>
    <cellStyle name="Cálculo 3 3 4 3" xfId="0"/>
    <cellStyle name="Cálculo 3 3 4 4" xfId="0"/>
    <cellStyle name="Cálculo 3 3 4 5" xfId="0"/>
    <cellStyle name="Cálculo 3 3 5" xfId="0"/>
    <cellStyle name="Cálculo 3 3 5 2" xfId="0"/>
    <cellStyle name="Cálculo 3 3 5 3" xfId="0"/>
    <cellStyle name="Cálculo 3 3 5 4" xfId="0"/>
    <cellStyle name="Cálculo 3 3 5 5" xfId="0"/>
    <cellStyle name="Cálculo 3 3 6" xfId="0"/>
    <cellStyle name="Cálculo 3 3 6 2" xfId="0"/>
    <cellStyle name="Cálculo 3 3 6 3" xfId="0"/>
    <cellStyle name="Cálculo 3 3 6 4" xfId="0"/>
    <cellStyle name="Cálculo 3 3 6 5" xfId="0"/>
    <cellStyle name="Cálculo 3 3 7" xfId="0"/>
    <cellStyle name="Cálculo 3 3 7 2" xfId="0"/>
    <cellStyle name="Cálculo 3 3 7 3" xfId="0"/>
    <cellStyle name="Cálculo 3 3 7 4" xfId="0"/>
    <cellStyle name="Cálculo 3 3 7 5" xfId="0"/>
    <cellStyle name="Cálculo 3 3 8" xfId="0"/>
    <cellStyle name="Cálculo 3 3 8 2" xfId="0"/>
    <cellStyle name="Cálculo 3 3 8 3" xfId="0"/>
    <cellStyle name="Cálculo 3 3 8 4" xfId="0"/>
    <cellStyle name="Cálculo 3 3 8 5" xfId="0"/>
    <cellStyle name="Cálculo 3 3 9" xfId="0"/>
    <cellStyle name="Cálculo 3 3 9 2" xfId="0"/>
    <cellStyle name="Cálculo 3 3 9 3" xfId="0"/>
    <cellStyle name="Cálculo 3 3 9 4" xfId="0"/>
    <cellStyle name="Cálculo 3 3 9 5" xfId="0"/>
    <cellStyle name="Cálculo 3 30" xfId="0"/>
    <cellStyle name="Cálculo 3 30 2" xfId="0"/>
    <cellStyle name="Cálculo 3 30 3" xfId="0"/>
    <cellStyle name="Cálculo 3 30 4" xfId="0"/>
    <cellStyle name="Cálculo 3 30 5" xfId="0"/>
    <cellStyle name="Cálculo 3 31" xfId="0"/>
    <cellStyle name="Cálculo 3 31 2" xfId="0"/>
    <cellStyle name="Cálculo 3 31 3" xfId="0"/>
    <cellStyle name="Cálculo 3 32" xfId="0"/>
    <cellStyle name="Cálculo 3 32 2" xfId="0"/>
    <cellStyle name="Cálculo 3 32 3" xfId="0"/>
    <cellStyle name="Cálculo 3 33" xfId="0"/>
    <cellStyle name="Cálculo 3 33 2" xfId="0"/>
    <cellStyle name="Cálculo 3 33 3" xfId="0"/>
    <cellStyle name="Cálculo 3 34" xfId="0"/>
    <cellStyle name="Cálculo 3 34 2" xfId="0"/>
    <cellStyle name="Cálculo 3 34 3" xfId="0"/>
    <cellStyle name="Cálculo 3 35" xfId="0"/>
    <cellStyle name="Cálculo 3 35 2" xfId="0"/>
    <cellStyle name="Cálculo 3 35 3" xfId="0"/>
    <cellStyle name="Cálculo 3 36" xfId="0"/>
    <cellStyle name="Cálculo 3 36 2" xfId="0"/>
    <cellStyle name="Cálculo 3 36 3" xfId="0"/>
    <cellStyle name="Cálculo 3 37" xfId="0"/>
    <cellStyle name="Cálculo 3 37 2" xfId="0"/>
    <cellStyle name="Cálculo 3 37 3" xfId="0"/>
    <cellStyle name="Cálculo 3 38" xfId="0"/>
    <cellStyle name="Cálculo 3 38 2" xfId="0"/>
    <cellStyle name="Cálculo 3 38 3" xfId="0"/>
    <cellStyle name="Cálculo 3 39" xfId="0"/>
    <cellStyle name="Cálculo 3 39 2" xfId="0"/>
    <cellStyle name="Cálculo 3 39 3" xfId="0"/>
    <cellStyle name="Cálculo 3 4" xfId="0"/>
    <cellStyle name="Cálculo 3 4 10" xfId="0"/>
    <cellStyle name="Cálculo 3 4 10 2" xfId="0"/>
    <cellStyle name="Cálculo 3 4 10 3" xfId="0"/>
    <cellStyle name="Cálculo 3 4 10 4" xfId="0"/>
    <cellStyle name="Cálculo 3 4 10 5" xfId="0"/>
    <cellStyle name="Cálculo 3 4 11" xfId="0"/>
    <cellStyle name="Cálculo 3 4 11 2" xfId="0"/>
    <cellStyle name="Cálculo 3 4 11 3" xfId="0"/>
    <cellStyle name="Cálculo 3 4 11 4" xfId="0"/>
    <cellStyle name="Cálculo 3 4 11 5" xfId="0"/>
    <cellStyle name="Cálculo 3 4 12" xfId="0"/>
    <cellStyle name="Cálculo 3 4 12 2" xfId="0"/>
    <cellStyle name="Cálculo 3 4 12 3" xfId="0"/>
    <cellStyle name="Cálculo 3 4 12 4" xfId="0"/>
    <cellStyle name="Cálculo 3 4 12 5" xfId="0"/>
    <cellStyle name="Cálculo 3 4 13" xfId="0"/>
    <cellStyle name="Cálculo 3 4 13 2" xfId="0"/>
    <cellStyle name="Cálculo 3 4 13 3" xfId="0"/>
    <cellStyle name="Cálculo 3 4 13 4" xfId="0"/>
    <cellStyle name="Cálculo 3 4 13 5" xfId="0"/>
    <cellStyle name="Cálculo 3 4 14" xfId="0"/>
    <cellStyle name="Cálculo 3 4 14 2" xfId="0"/>
    <cellStyle name="Cálculo 3 4 14 3" xfId="0"/>
    <cellStyle name="Cálculo 3 4 15" xfId="0"/>
    <cellStyle name="Cálculo 3 4 16" xfId="0"/>
    <cellStyle name="Cálculo 3 4 17" xfId="0"/>
    <cellStyle name="Cálculo 3 4 18" xfId="0"/>
    <cellStyle name="Cálculo 3 4 2" xfId="0"/>
    <cellStyle name="Cálculo 3 4 2 2" xfId="0"/>
    <cellStyle name="Cálculo 3 4 2 3" xfId="0"/>
    <cellStyle name="Cálculo 3 4 2 4" xfId="0"/>
    <cellStyle name="Cálculo 3 4 2 5" xfId="0"/>
    <cellStyle name="Cálculo 3 4 3" xfId="0"/>
    <cellStyle name="Cálculo 3 4 3 2" xfId="0"/>
    <cellStyle name="Cálculo 3 4 3 3" xfId="0"/>
    <cellStyle name="Cálculo 3 4 3 4" xfId="0"/>
    <cellStyle name="Cálculo 3 4 3 5" xfId="0"/>
    <cellStyle name="Cálculo 3 4 4" xfId="0"/>
    <cellStyle name="Cálculo 3 4 4 2" xfId="0"/>
    <cellStyle name="Cálculo 3 4 4 3" xfId="0"/>
    <cellStyle name="Cálculo 3 4 4 4" xfId="0"/>
    <cellStyle name="Cálculo 3 4 4 5" xfId="0"/>
    <cellStyle name="Cálculo 3 4 5" xfId="0"/>
    <cellStyle name="Cálculo 3 4 5 2" xfId="0"/>
    <cellStyle name="Cálculo 3 4 5 3" xfId="0"/>
    <cellStyle name="Cálculo 3 4 5 4" xfId="0"/>
    <cellStyle name="Cálculo 3 4 5 5" xfId="0"/>
    <cellStyle name="Cálculo 3 4 6" xfId="0"/>
    <cellStyle name="Cálculo 3 4 6 2" xfId="0"/>
    <cellStyle name="Cálculo 3 4 6 3" xfId="0"/>
    <cellStyle name="Cálculo 3 4 6 4" xfId="0"/>
    <cellStyle name="Cálculo 3 4 6 5" xfId="0"/>
    <cellStyle name="Cálculo 3 4 7" xfId="0"/>
    <cellStyle name="Cálculo 3 4 7 2" xfId="0"/>
    <cellStyle name="Cálculo 3 4 7 3" xfId="0"/>
    <cellStyle name="Cálculo 3 4 7 4" xfId="0"/>
    <cellStyle name="Cálculo 3 4 7 5" xfId="0"/>
    <cellStyle name="Cálculo 3 4 8" xfId="0"/>
    <cellStyle name="Cálculo 3 4 8 2" xfId="0"/>
    <cellStyle name="Cálculo 3 4 8 3" xfId="0"/>
    <cellStyle name="Cálculo 3 4 8 4" xfId="0"/>
    <cellStyle name="Cálculo 3 4 8 5" xfId="0"/>
    <cellStyle name="Cálculo 3 4 9" xfId="0"/>
    <cellStyle name="Cálculo 3 4 9 2" xfId="0"/>
    <cellStyle name="Cálculo 3 4 9 3" xfId="0"/>
    <cellStyle name="Cálculo 3 4 9 4" xfId="0"/>
    <cellStyle name="Cálculo 3 4 9 5" xfId="0"/>
    <cellStyle name="Cálculo 3 40" xfId="0"/>
    <cellStyle name="Cálculo 3 40 2" xfId="0"/>
    <cellStyle name="Cálculo 3 40 3" xfId="0"/>
    <cellStyle name="Cálculo 3 41" xfId="0"/>
    <cellStyle name="Cálculo 3 41 2" xfId="0"/>
    <cellStyle name="Cálculo 3 41 3" xfId="0"/>
    <cellStyle name="Cálculo 3 42" xfId="0"/>
    <cellStyle name="Cálculo 3 42 2" xfId="0"/>
    <cellStyle name="Cálculo 3 42 3" xfId="0"/>
    <cellStyle name="Cálculo 3 43" xfId="0"/>
    <cellStyle name="Cálculo 3 43 2" xfId="0"/>
    <cellStyle name="Cálculo 3 43 3" xfId="0"/>
    <cellStyle name="Cálculo 3 44" xfId="0"/>
    <cellStyle name="Cálculo 3 44 2" xfId="0"/>
    <cellStyle name="Cálculo 3 44 3" xfId="0"/>
    <cellStyle name="Cálculo 3 45" xfId="0"/>
    <cellStyle name="Cálculo 3 45 2" xfId="0"/>
    <cellStyle name="Cálculo 3 45 3" xfId="0"/>
    <cellStyle name="Cálculo 3 46" xfId="0"/>
    <cellStyle name="Cálculo 3 46 2" xfId="0"/>
    <cellStyle name="Cálculo 3 46 3" xfId="0"/>
    <cellStyle name="Cálculo 3 47" xfId="0"/>
    <cellStyle name="Cálculo 3 47 2" xfId="0"/>
    <cellStyle name="Cálculo 3 47 3" xfId="0"/>
    <cellStyle name="Cálculo 3 48" xfId="0"/>
    <cellStyle name="Cálculo 3 48 2" xfId="0"/>
    <cellStyle name="Cálculo 3 48 3" xfId="0"/>
    <cellStyle name="Cálculo 3 49" xfId="0"/>
    <cellStyle name="Cálculo 3 49 2" xfId="0"/>
    <cellStyle name="Cálculo 3 49 3" xfId="0"/>
    <cellStyle name="Cálculo 3 5" xfId="0"/>
    <cellStyle name="Cálculo 3 5 10" xfId="0"/>
    <cellStyle name="Cálculo 3 5 10 2" xfId="0"/>
    <cellStyle name="Cálculo 3 5 10 3" xfId="0"/>
    <cellStyle name="Cálculo 3 5 10 4" xfId="0"/>
    <cellStyle name="Cálculo 3 5 10 5" xfId="0"/>
    <cellStyle name="Cálculo 3 5 11" xfId="0"/>
    <cellStyle name="Cálculo 3 5 11 2" xfId="0"/>
    <cellStyle name="Cálculo 3 5 11 3" xfId="0"/>
    <cellStyle name="Cálculo 3 5 11 4" xfId="0"/>
    <cellStyle name="Cálculo 3 5 11 5" xfId="0"/>
    <cellStyle name="Cálculo 3 5 12" xfId="0"/>
    <cellStyle name="Cálculo 3 5 12 2" xfId="0"/>
    <cellStyle name="Cálculo 3 5 12 3" xfId="0"/>
    <cellStyle name="Cálculo 3 5 12 4" xfId="0"/>
    <cellStyle name="Cálculo 3 5 12 5" xfId="0"/>
    <cellStyle name="Cálculo 3 5 13" xfId="0"/>
    <cellStyle name="Cálculo 3 5 13 2" xfId="0"/>
    <cellStyle name="Cálculo 3 5 13 3" xfId="0"/>
    <cellStyle name="Cálculo 3 5 13 4" xfId="0"/>
    <cellStyle name="Cálculo 3 5 13 5" xfId="0"/>
    <cellStyle name="Cálculo 3 5 14" xfId="0"/>
    <cellStyle name="Cálculo 3 5 14 2" xfId="0"/>
    <cellStyle name="Cálculo 3 5 14 3" xfId="0"/>
    <cellStyle name="Cálculo 3 5 15" xfId="0"/>
    <cellStyle name="Cálculo 3 5 16" xfId="0"/>
    <cellStyle name="Cálculo 3 5 17" xfId="0"/>
    <cellStyle name="Cálculo 3 5 18" xfId="0"/>
    <cellStyle name="Cálculo 3 5 2" xfId="0"/>
    <cellStyle name="Cálculo 3 5 2 2" xfId="0"/>
    <cellStyle name="Cálculo 3 5 2 3" xfId="0"/>
    <cellStyle name="Cálculo 3 5 2 4" xfId="0"/>
    <cellStyle name="Cálculo 3 5 2 5" xfId="0"/>
    <cellStyle name="Cálculo 3 5 3" xfId="0"/>
    <cellStyle name="Cálculo 3 5 3 2" xfId="0"/>
    <cellStyle name="Cálculo 3 5 3 3" xfId="0"/>
    <cellStyle name="Cálculo 3 5 3 4" xfId="0"/>
    <cellStyle name="Cálculo 3 5 3 5" xfId="0"/>
    <cellStyle name="Cálculo 3 5 4" xfId="0"/>
    <cellStyle name="Cálculo 3 5 4 2" xfId="0"/>
    <cellStyle name="Cálculo 3 5 4 3" xfId="0"/>
    <cellStyle name="Cálculo 3 5 4 4" xfId="0"/>
    <cellStyle name="Cálculo 3 5 4 5" xfId="0"/>
    <cellStyle name="Cálculo 3 5 5" xfId="0"/>
    <cellStyle name="Cálculo 3 5 5 2" xfId="0"/>
    <cellStyle name="Cálculo 3 5 5 3" xfId="0"/>
    <cellStyle name="Cálculo 3 5 5 4" xfId="0"/>
    <cellStyle name="Cálculo 3 5 5 5" xfId="0"/>
    <cellStyle name="Cálculo 3 5 6" xfId="0"/>
    <cellStyle name="Cálculo 3 5 6 2" xfId="0"/>
    <cellStyle name="Cálculo 3 5 6 3" xfId="0"/>
    <cellStyle name="Cálculo 3 5 6 4" xfId="0"/>
    <cellStyle name="Cálculo 3 5 6 5" xfId="0"/>
    <cellStyle name="Cálculo 3 5 7" xfId="0"/>
    <cellStyle name="Cálculo 3 5 7 2" xfId="0"/>
    <cellStyle name="Cálculo 3 5 7 3" xfId="0"/>
    <cellStyle name="Cálculo 3 5 7 4" xfId="0"/>
    <cellStyle name="Cálculo 3 5 7 5" xfId="0"/>
    <cellStyle name="Cálculo 3 5 8" xfId="0"/>
    <cellStyle name="Cálculo 3 5 8 2" xfId="0"/>
    <cellStyle name="Cálculo 3 5 8 3" xfId="0"/>
    <cellStyle name="Cálculo 3 5 8 4" xfId="0"/>
    <cellStyle name="Cálculo 3 5 8 5" xfId="0"/>
    <cellStyle name="Cálculo 3 5 9" xfId="0"/>
    <cellStyle name="Cálculo 3 5 9 2" xfId="0"/>
    <cellStyle name="Cálculo 3 5 9 3" xfId="0"/>
    <cellStyle name="Cálculo 3 5 9 4" xfId="0"/>
    <cellStyle name="Cálculo 3 5 9 5" xfId="0"/>
    <cellStyle name="Cálculo 3 50" xfId="0"/>
    <cellStyle name="Cálculo 3 50 2" xfId="0"/>
    <cellStyle name="Cálculo 3 50 3" xfId="0"/>
    <cellStyle name="Cálculo 3 51" xfId="0"/>
    <cellStyle name="Cálculo 3 51 2" xfId="0"/>
    <cellStyle name="Cálculo 3 51 3" xfId="0"/>
    <cellStyle name="Cálculo 3 52" xfId="0"/>
    <cellStyle name="Cálculo 3 52 2" xfId="0"/>
    <cellStyle name="Cálculo 3 52 3" xfId="0"/>
    <cellStyle name="Cálculo 3 53" xfId="0"/>
    <cellStyle name="Cálculo 3 53 2" xfId="0"/>
    <cellStyle name="Cálculo 3 53 3" xfId="0"/>
    <cellStyle name="Cálculo 3 54" xfId="0"/>
    <cellStyle name="Cálculo 3 54 2" xfId="0"/>
    <cellStyle name="Cálculo 3 54 3" xfId="0"/>
    <cellStyle name="Cálculo 3 55" xfId="0"/>
    <cellStyle name="Cálculo 3 55 2" xfId="0"/>
    <cellStyle name="Cálculo 3 55 3" xfId="0"/>
    <cellStyle name="Cálculo 3 56" xfId="0"/>
    <cellStyle name="Cálculo 3 56 2" xfId="0"/>
    <cellStyle name="Cálculo 3 56 3" xfId="0"/>
    <cellStyle name="Cálculo 3 57" xfId="0"/>
    <cellStyle name="Cálculo 3 57 2" xfId="0"/>
    <cellStyle name="Cálculo 3 57 3" xfId="0"/>
    <cellStyle name="Cálculo 3 58" xfId="0"/>
    <cellStyle name="Cálculo 3 58 2" xfId="0"/>
    <cellStyle name="Cálculo 3 58 3" xfId="0"/>
    <cellStyle name="Cálculo 3 59" xfId="0"/>
    <cellStyle name="Cálculo 3 59 2" xfId="0"/>
    <cellStyle name="Cálculo 3 59 3" xfId="0"/>
    <cellStyle name="Cálculo 3 6" xfId="0"/>
    <cellStyle name="Cálculo 3 6 10" xfId="0"/>
    <cellStyle name="Cálculo 3 6 10 2" xfId="0"/>
    <cellStyle name="Cálculo 3 6 10 3" xfId="0"/>
    <cellStyle name="Cálculo 3 6 10 4" xfId="0"/>
    <cellStyle name="Cálculo 3 6 10 5" xfId="0"/>
    <cellStyle name="Cálculo 3 6 11" xfId="0"/>
    <cellStyle name="Cálculo 3 6 11 2" xfId="0"/>
    <cellStyle name="Cálculo 3 6 11 3" xfId="0"/>
    <cellStyle name="Cálculo 3 6 11 4" xfId="0"/>
    <cellStyle name="Cálculo 3 6 11 5" xfId="0"/>
    <cellStyle name="Cálculo 3 6 12" xfId="0"/>
    <cellStyle name="Cálculo 3 6 12 2" xfId="0"/>
    <cellStyle name="Cálculo 3 6 12 3" xfId="0"/>
    <cellStyle name="Cálculo 3 6 12 4" xfId="0"/>
    <cellStyle name="Cálculo 3 6 12 5" xfId="0"/>
    <cellStyle name="Cálculo 3 6 13" xfId="0"/>
    <cellStyle name="Cálculo 3 6 13 2" xfId="0"/>
    <cellStyle name="Cálculo 3 6 13 3" xfId="0"/>
    <cellStyle name="Cálculo 3 6 13 4" xfId="0"/>
    <cellStyle name="Cálculo 3 6 13 5" xfId="0"/>
    <cellStyle name="Cálculo 3 6 14" xfId="0"/>
    <cellStyle name="Cálculo 3 6 14 2" xfId="0"/>
    <cellStyle name="Cálculo 3 6 14 3" xfId="0"/>
    <cellStyle name="Cálculo 3 6 15" xfId="0"/>
    <cellStyle name="Cálculo 3 6 16" xfId="0"/>
    <cellStyle name="Cálculo 3 6 17" xfId="0"/>
    <cellStyle name="Cálculo 3 6 18" xfId="0"/>
    <cellStyle name="Cálculo 3 6 2" xfId="0"/>
    <cellStyle name="Cálculo 3 6 2 2" xfId="0"/>
    <cellStyle name="Cálculo 3 6 2 3" xfId="0"/>
    <cellStyle name="Cálculo 3 6 2 4" xfId="0"/>
    <cellStyle name="Cálculo 3 6 2 5" xfId="0"/>
    <cellStyle name="Cálculo 3 6 3" xfId="0"/>
    <cellStyle name="Cálculo 3 6 3 2" xfId="0"/>
    <cellStyle name="Cálculo 3 6 3 3" xfId="0"/>
    <cellStyle name="Cálculo 3 6 3 4" xfId="0"/>
    <cellStyle name="Cálculo 3 6 3 5" xfId="0"/>
    <cellStyle name="Cálculo 3 6 4" xfId="0"/>
    <cellStyle name="Cálculo 3 6 4 2" xfId="0"/>
    <cellStyle name="Cálculo 3 6 4 3" xfId="0"/>
    <cellStyle name="Cálculo 3 6 4 4" xfId="0"/>
    <cellStyle name="Cálculo 3 6 4 5" xfId="0"/>
    <cellStyle name="Cálculo 3 6 5" xfId="0"/>
    <cellStyle name="Cálculo 3 6 5 2" xfId="0"/>
    <cellStyle name="Cálculo 3 6 5 3" xfId="0"/>
    <cellStyle name="Cálculo 3 6 5 4" xfId="0"/>
    <cellStyle name="Cálculo 3 6 5 5" xfId="0"/>
    <cellStyle name="Cálculo 3 6 6" xfId="0"/>
    <cellStyle name="Cálculo 3 6 6 2" xfId="0"/>
    <cellStyle name="Cálculo 3 6 6 3" xfId="0"/>
    <cellStyle name="Cálculo 3 6 6 4" xfId="0"/>
    <cellStyle name="Cálculo 3 6 6 5" xfId="0"/>
    <cellStyle name="Cálculo 3 6 7" xfId="0"/>
    <cellStyle name="Cálculo 3 6 7 2" xfId="0"/>
    <cellStyle name="Cálculo 3 6 7 3" xfId="0"/>
    <cellStyle name="Cálculo 3 6 7 4" xfId="0"/>
    <cellStyle name="Cálculo 3 6 7 5" xfId="0"/>
    <cellStyle name="Cálculo 3 6 8" xfId="0"/>
    <cellStyle name="Cálculo 3 6 8 2" xfId="0"/>
    <cellStyle name="Cálculo 3 6 8 3" xfId="0"/>
    <cellStyle name="Cálculo 3 6 8 4" xfId="0"/>
    <cellStyle name="Cálculo 3 6 8 5" xfId="0"/>
    <cellStyle name="Cálculo 3 6 9" xfId="0"/>
    <cellStyle name="Cálculo 3 6 9 2" xfId="0"/>
    <cellStyle name="Cálculo 3 6 9 3" xfId="0"/>
    <cellStyle name="Cálculo 3 6 9 4" xfId="0"/>
    <cellStyle name="Cálculo 3 6 9 5" xfId="0"/>
    <cellStyle name="Cálculo 3 60" xfId="0"/>
    <cellStyle name="Cálculo 3 60 2" xfId="0"/>
    <cellStyle name="Cálculo 3 60 3" xfId="0"/>
    <cellStyle name="Cálculo 3 61" xfId="0"/>
    <cellStyle name="Cálculo 3 61 2" xfId="0"/>
    <cellStyle name="Cálculo 3 61 3" xfId="0"/>
    <cellStyle name="Cálculo 3 62" xfId="0"/>
    <cellStyle name="Cálculo 3 62 2" xfId="0"/>
    <cellStyle name="Cálculo 3 62 3" xfId="0"/>
    <cellStyle name="Cálculo 3 63" xfId="0"/>
    <cellStyle name="Cálculo 3 63 2" xfId="0"/>
    <cellStyle name="Cálculo 3 63 3" xfId="0"/>
    <cellStyle name="Cálculo 3 64" xfId="0"/>
    <cellStyle name="Cálculo 3 64 2" xfId="0"/>
    <cellStyle name="Cálculo 3 64 3" xfId="0"/>
    <cellStyle name="Cálculo 3 65" xfId="0"/>
    <cellStyle name="Cálculo 3 65 2" xfId="0"/>
    <cellStyle name="Cálculo 3 65 3" xfId="0"/>
    <cellStyle name="Cálculo 3 66" xfId="0"/>
    <cellStyle name="Cálculo 3 67" xfId="0"/>
    <cellStyle name="Cálculo 3 68" xfId="0"/>
    <cellStyle name="Cálculo 3 69" xfId="0"/>
    <cellStyle name="Cálculo 3 7" xfId="0"/>
    <cellStyle name="Cálculo 3 7 10" xfId="0"/>
    <cellStyle name="Cálculo 3 7 10 2" xfId="0"/>
    <cellStyle name="Cálculo 3 7 10 3" xfId="0"/>
    <cellStyle name="Cálculo 3 7 10 4" xfId="0"/>
    <cellStyle name="Cálculo 3 7 10 5" xfId="0"/>
    <cellStyle name="Cálculo 3 7 11" xfId="0"/>
    <cellStyle name="Cálculo 3 7 11 2" xfId="0"/>
    <cellStyle name="Cálculo 3 7 11 3" xfId="0"/>
    <cellStyle name="Cálculo 3 7 11 4" xfId="0"/>
    <cellStyle name="Cálculo 3 7 11 5" xfId="0"/>
    <cellStyle name="Cálculo 3 7 12" xfId="0"/>
    <cellStyle name="Cálculo 3 7 12 2" xfId="0"/>
    <cellStyle name="Cálculo 3 7 12 3" xfId="0"/>
    <cellStyle name="Cálculo 3 7 12 4" xfId="0"/>
    <cellStyle name="Cálculo 3 7 12 5" xfId="0"/>
    <cellStyle name="Cálculo 3 7 13" xfId="0"/>
    <cellStyle name="Cálculo 3 7 13 2" xfId="0"/>
    <cellStyle name="Cálculo 3 7 13 3" xfId="0"/>
    <cellStyle name="Cálculo 3 7 13 4" xfId="0"/>
    <cellStyle name="Cálculo 3 7 13 5" xfId="0"/>
    <cellStyle name="Cálculo 3 7 14" xfId="0"/>
    <cellStyle name="Cálculo 3 7 14 2" xfId="0"/>
    <cellStyle name="Cálculo 3 7 14 3" xfId="0"/>
    <cellStyle name="Cálculo 3 7 15" xfId="0"/>
    <cellStyle name="Cálculo 3 7 16" xfId="0"/>
    <cellStyle name="Cálculo 3 7 17" xfId="0"/>
    <cellStyle name="Cálculo 3 7 18" xfId="0"/>
    <cellStyle name="Cálculo 3 7 2" xfId="0"/>
    <cellStyle name="Cálculo 3 7 2 2" xfId="0"/>
    <cellStyle name="Cálculo 3 7 2 3" xfId="0"/>
    <cellStyle name="Cálculo 3 7 2 4" xfId="0"/>
    <cellStyle name="Cálculo 3 7 2 5" xfId="0"/>
    <cellStyle name="Cálculo 3 7 3" xfId="0"/>
    <cellStyle name="Cálculo 3 7 3 2" xfId="0"/>
    <cellStyle name="Cálculo 3 7 3 3" xfId="0"/>
    <cellStyle name="Cálculo 3 7 3 4" xfId="0"/>
    <cellStyle name="Cálculo 3 7 3 5" xfId="0"/>
    <cellStyle name="Cálculo 3 7 4" xfId="0"/>
    <cellStyle name="Cálculo 3 7 4 2" xfId="0"/>
    <cellStyle name="Cálculo 3 7 4 3" xfId="0"/>
    <cellStyle name="Cálculo 3 7 4 4" xfId="0"/>
    <cellStyle name="Cálculo 3 7 4 5" xfId="0"/>
    <cellStyle name="Cálculo 3 7 5" xfId="0"/>
    <cellStyle name="Cálculo 3 7 5 2" xfId="0"/>
    <cellStyle name="Cálculo 3 7 5 3" xfId="0"/>
    <cellStyle name="Cálculo 3 7 5 4" xfId="0"/>
    <cellStyle name="Cálculo 3 7 5 5" xfId="0"/>
    <cellStyle name="Cálculo 3 7 6" xfId="0"/>
    <cellStyle name="Cálculo 3 7 6 2" xfId="0"/>
    <cellStyle name="Cálculo 3 7 6 3" xfId="0"/>
    <cellStyle name="Cálculo 3 7 6 4" xfId="0"/>
    <cellStyle name="Cálculo 3 7 6 5" xfId="0"/>
    <cellStyle name="Cálculo 3 7 7" xfId="0"/>
    <cellStyle name="Cálculo 3 7 7 2" xfId="0"/>
    <cellStyle name="Cálculo 3 7 7 3" xfId="0"/>
    <cellStyle name="Cálculo 3 7 7 4" xfId="0"/>
    <cellStyle name="Cálculo 3 7 7 5" xfId="0"/>
    <cellStyle name="Cálculo 3 7 8" xfId="0"/>
    <cellStyle name="Cálculo 3 7 8 2" xfId="0"/>
    <cellStyle name="Cálculo 3 7 8 3" xfId="0"/>
    <cellStyle name="Cálculo 3 7 8 4" xfId="0"/>
    <cellStyle name="Cálculo 3 7 8 5" xfId="0"/>
    <cellStyle name="Cálculo 3 7 9" xfId="0"/>
    <cellStyle name="Cálculo 3 7 9 2" xfId="0"/>
    <cellStyle name="Cálculo 3 7 9 3" xfId="0"/>
    <cellStyle name="Cálculo 3 7 9 4" xfId="0"/>
    <cellStyle name="Cálculo 3 7 9 5" xfId="0"/>
    <cellStyle name="Cálculo 3 70" xfId="0"/>
    <cellStyle name="Cálculo 3 71" xfId="0"/>
    <cellStyle name="Cálculo 3 8" xfId="0"/>
    <cellStyle name="Cálculo 3 8 10" xfId="0"/>
    <cellStyle name="Cálculo 3 8 10 2" xfId="0"/>
    <cellStyle name="Cálculo 3 8 10 3" xfId="0"/>
    <cellStyle name="Cálculo 3 8 10 4" xfId="0"/>
    <cellStyle name="Cálculo 3 8 10 5" xfId="0"/>
    <cellStyle name="Cálculo 3 8 11" xfId="0"/>
    <cellStyle name="Cálculo 3 8 11 2" xfId="0"/>
    <cellStyle name="Cálculo 3 8 11 3" xfId="0"/>
    <cellStyle name="Cálculo 3 8 11 4" xfId="0"/>
    <cellStyle name="Cálculo 3 8 11 5" xfId="0"/>
    <cellStyle name="Cálculo 3 8 12" xfId="0"/>
    <cellStyle name="Cálculo 3 8 12 2" xfId="0"/>
    <cellStyle name="Cálculo 3 8 12 3" xfId="0"/>
    <cellStyle name="Cálculo 3 8 12 4" xfId="0"/>
    <cellStyle name="Cálculo 3 8 12 5" xfId="0"/>
    <cellStyle name="Cálculo 3 8 13" xfId="0"/>
    <cellStyle name="Cálculo 3 8 13 2" xfId="0"/>
    <cellStyle name="Cálculo 3 8 13 3" xfId="0"/>
    <cellStyle name="Cálculo 3 8 13 4" xfId="0"/>
    <cellStyle name="Cálculo 3 8 13 5" xfId="0"/>
    <cellStyle name="Cálculo 3 8 14" xfId="0"/>
    <cellStyle name="Cálculo 3 8 14 2" xfId="0"/>
    <cellStyle name="Cálculo 3 8 14 3" xfId="0"/>
    <cellStyle name="Cálculo 3 8 15" xfId="0"/>
    <cellStyle name="Cálculo 3 8 16" xfId="0"/>
    <cellStyle name="Cálculo 3 8 17" xfId="0"/>
    <cellStyle name="Cálculo 3 8 18" xfId="0"/>
    <cellStyle name="Cálculo 3 8 2" xfId="0"/>
    <cellStyle name="Cálculo 3 8 2 2" xfId="0"/>
    <cellStyle name="Cálculo 3 8 2 3" xfId="0"/>
    <cellStyle name="Cálculo 3 8 2 4" xfId="0"/>
    <cellStyle name="Cálculo 3 8 2 5" xfId="0"/>
    <cellStyle name="Cálculo 3 8 3" xfId="0"/>
    <cellStyle name="Cálculo 3 8 3 2" xfId="0"/>
    <cellStyle name="Cálculo 3 8 3 3" xfId="0"/>
    <cellStyle name="Cálculo 3 8 3 4" xfId="0"/>
    <cellStyle name="Cálculo 3 8 3 5" xfId="0"/>
    <cellStyle name="Cálculo 3 8 4" xfId="0"/>
    <cellStyle name="Cálculo 3 8 4 2" xfId="0"/>
    <cellStyle name="Cálculo 3 8 4 3" xfId="0"/>
    <cellStyle name="Cálculo 3 8 4 4" xfId="0"/>
    <cellStyle name="Cálculo 3 8 4 5" xfId="0"/>
    <cellStyle name="Cálculo 3 8 5" xfId="0"/>
    <cellStyle name="Cálculo 3 8 5 2" xfId="0"/>
    <cellStyle name="Cálculo 3 8 5 3" xfId="0"/>
    <cellStyle name="Cálculo 3 8 5 4" xfId="0"/>
    <cellStyle name="Cálculo 3 8 5 5" xfId="0"/>
    <cellStyle name="Cálculo 3 8 6" xfId="0"/>
    <cellStyle name="Cálculo 3 8 6 2" xfId="0"/>
    <cellStyle name="Cálculo 3 8 6 3" xfId="0"/>
    <cellStyle name="Cálculo 3 8 6 4" xfId="0"/>
    <cellStyle name="Cálculo 3 8 6 5" xfId="0"/>
    <cellStyle name="Cálculo 3 8 7" xfId="0"/>
    <cellStyle name="Cálculo 3 8 7 2" xfId="0"/>
    <cellStyle name="Cálculo 3 8 7 3" xfId="0"/>
    <cellStyle name="Cálculo 3 8 7 4" xfId="0"/>
    <cellStyle name="Cálculo 3 8 7 5" xfId="0"/>
    <cellStyle name="Cálculo 3 8 8" xfId="0"/>
    <cellStyle name="Cálculo 3 8 8 2" xfId="0"/>
    <cellStyle name="Cálculo 3 8 8 3" xfId="0"/>
    <cellStyle name="Cálculo 3 8 8 4" xfId="0"/>
    <cellStyle name="Cálculo 3 8 8 5" xfId="0"/>
    <cellStyle name="Cálculo 3 8 9" xfId="0"/>
    <cellStyle name="Cálculo 3 8 9 2" xfId="0"/>
    <cellStyle name="Cálculo 3 8 9 3" xfId="0"/>
    <cellStyle name="Cálculo 3 8 9 4" xfId="0"/>
    <cellStyle name="Cálculo 3 8 9 5" xfId="0"/>
    <cellStyle name="Cálculo 3 9" xfId="0"/>
    <cellStyle name="Cálculo 3 9 10" xfId="0"/>
    <cellStyle name="Cálculo 3 9 10 2" xfId="0"/>
    <cellStyle name="Cálculo 3 9 10 3" xfId="0"/>
    <cellStyle name="Cálculo 3 9 10 4" xfId="0"/>
    <cellStyle name="Cálculo 3 9 10 5" xfId="0"/>
    <cellStyle name="Cálculo 3 9 11" xfId="0"/>
    <cellStyle name="Cálculo 3 9 11 2" xfId="0"/>
    <cellStyle name="Cálculo 3 9 11 3" xfId="0"/>
    <cellStyle name="Cálculo 3 9 11 4" xfId="0"/>
    <cellStyle name="Cálculo 3 9 11 5" xfId="0"/>
    <cellStyle name="Cálculo 3 9 12" xfId="0"/>
    <cellStyle name="Cálculo 3 9 12 2" xfId="0"/>
    <cellStyle name="Cálculo 3 9 12 3" xfId="0"/>
    <cellStyle name="Cálculo 3 9 12 4" xfId="0"/>
    <cellStyle name="Cálculo 3 9 12 5" xfId="0"/>
    <cellStyle name="Cálculo 3 9 13" xfId="0"/>
    <cellStyle name="Cálculo 3 9 13 2" xfId="0"/>
    <cellStyle name="Cálculo 3 9 13 3" xfId="0"/>
    <cellStyle name="Cálculo 3 9 13 4" xfId="0"/>
    <cellStyle name="Cálculo 3 9 13 5" xfId="0"/>
    <cellStyle name="Cálculo 3 9 14" xfId="0"/>
    <cellStyle name="Cálculo 3 9 14 2" xfId="0"/>
    <cellStyle name="Cálculo 3 9 14 3" xfId="0"/>
    <cellStyle name="Cálculo 3 9 15" xfId="0"/>
    <cellStyle name="Cálculo 3 9 16" xfId="0"/>
    <cellStyle name="Cálculo 3 9 17" xfId="0"/>
    <cellStyle name="Cálculo 3 9 18" xfId="0"/>
    <cellStyle name="Cálculo 3 9 2" xfId="0"/>
    <cellStyle name="Cálculo 3 9 2 2" xfId="0"/>
    <cellStyle name="Cálculo 3 9 2 3" xfId="0"/>
    <cellStyle name="Cálculo 3 9 2 4" xfId="0"/>
    <cellStyle name="Cálculo 3 9 2 5" xfId="0"/>
    <cellStyle name="Cálculo 3 9 3" xfId="0"/>
    <cellStyle name="Cálculo 3 9 3 2" xfId="0"/>
    <cellStyle name="Cálculo 3 9 3 3" xfId="0"/>
    <cellStyle name="Cálculo 3 9 3 4" xfId="0"/>
    <cellStyle name="Cálculo 3 9 3 5" xfId="0"/>
    <cellStyle name="Cálculo 3 9 4" xfId="0"/>
    <cellStyle name="Cálculo 3 9 4 2" xfId="0"/>
    <cellStyle name="Cálculo 3 9 4 3" xfId="0"/>
    <cellStyle name="Cálculo 3 9 4 4" xfId="0"/>
    <cellStyle name="Cálculo 3 9 4 5" xfId="0"/>
    <cellStyle name="Cálculo 3 9 5" xfId="0"/>
    <cellStyle name="Cálculo 3 9 5 2" xfId="0"/>
    <cellStyle name="Cálculo 3 9 5 3" xfId="0"/>
    <cellStyle name="Cálculo 3 9 5 4" xfId="0"/>
    <cellStyle name="Cálculo 3 9 5 5" xfId="0"/>
    <cellStyle name="Cálculo 3 9 6" xfId="0"/>
    <cellStyle name="Cálculo 3 9 6 2" xfId="0"/>
    <cellStyle name="Cálculo 3 9 6 3" xfId="0"/>
    <cellStyle name="Cálculo 3 9 6 4" xfId="0"/>
    <cellStyle name="Cálculo 3 9 6 5" xfId="0"/>
    <cellStyle name="Cálculo 3 9 7" xfId="0"/>
    <cellStyle name="Cálculo 3 9 7 2" xfId="0"/>
    <cellStyle name="Cálculo 3 9 7 3" xfId="0"/>
    <cellStyle name="Cálculo 3 9 7 4" xfId="0"/>
    <cellStyle name="Cálculo 3 9 7 5" xfId="0"/>
    <cellStyle name="Cálculo 3 9 8" xfId="0"/>
    <cellStyle name="Cálculo 3 9 8 2" xfId="0"/>
    <cellStyle name="Cálculo 3 9 8 3" xfId="0"/>
    <cellStyle name="Cálculo 3 9 8 4" xfId="0"/>
    <cellStyle name="Cálculo 3 9 8 5" xfId="0"/>
    <cellStyle name="Cálculo 3 9 9" xfId="0"/>
    <cellStyle name="Cálculo 3 9 9 2" xfId="0"/>
    <cellStyle name="Cálculo 3 9 9 3" xfId="0"/>
    <cellStyle name="Cálculo 3 9 9 4" xfId="0"/>
    <cellStyle name="Cálculo 3 9 9 5" xfId="0"/>
    <cellStyle name="Cálculo 3_PLANILHA CONSILL LICITAÇÃO" xfId="0"/>
    <cellStyle name="Cálculo 4" xfId="0"/>
    <cellStyle name="Cálculo 4 10" xfId="0"/>
    <cellStyle name="Cálculo 4 11" xfId="0"/>
    <cellStyle name="Cálculo 4 12" xfId="0"/>
    <cellStyle name="Cálculo 4 13" xfId="0"/>
    <cellStyle name="Cálculo 4 14" xfId="0"/>
    <cellStyle name="Cálculo 4 15" xfId="0"/>
    <cellStyle name="Cálculo 4 2" xfId="0"/>
    <cellStyle name="Cálculo 4 2 2" xfId="0"/>
    <cellStyle name="Cálculo 4 2 2 2" xfId="0"/>
    <cellStyle name="Cálculo 4 2 2 3" xfId="0"/>
    <cellStyle name="Cálculo 4 2 2 4" xfId="0"/>
    <cellStyle name="Cálculo 4 2 2 5" xfId="0"/>
    <cellStyle name="Cálculo 4 2 3" xfId="0"/>
    <cellStyle name="Cálculo 4 2 4" xfId="0"/>
    <cellStyle name="Cálculo 4 2 5" xfId="0"/>
    <cellStyle name="Cálculo 4 3" xfId="0"/>
    <cellStyle name="Cálculo 4 4" xfId="0"/>
    <cellStyle name="Cálculo 4 5" xfId="0"/>
    <cellStyle name="Cálculo 4 6" xfId="0"/>
    <cellStyle name="Cálculo 4 7" xfId="0"/>
    <cellStyle name="Cálculo 4 8" xfId="0"/>
    <cellStyle name="Cálculo 4 9" xfId="0"/>
    <cellStyle name="Cálculo 5" xfId="0"/>
    <cellStyle name="Cálculo 5 10" xfId="0"/>
    <cellStyle name="Cálculo 5 11" xfId="0"/>
    <cellStyle name="Cálculo 5 12" xfId="0"/>
    <cellStyle name="Cálculo 5 13" xfId="0"/>
    <cellStyle name="Cálculo 5 14" xfId="0"/>
    <cellStyle name="Cálculo 5 15" xfId="0"/>
    <cellStyle name="Cálculo 5 2" xfId="0"/>
    <cellStyle name="Cálculo 5 2 2" xfId="0"/>
    <cellStyle name="Cálculo 5 2 3" xfId="0"/>
    <cellStyle name="Cálculo 5 2 4" xfId="0"/>
    <cellStyle name="Cálculo 5 2 5" xfId="0"/>
    <cellStyle name="Cálculo 5 3" xfId="0"/>
    <cellStyle name="Cálculo 5 4" xfId="0"/>
    <cellStyle name="Cálculo 5 5" xfId="0"/>
    <cellStyle name="Cálculo 5 6" xfId="0"/>
    <cellStyle name="Cálculo 5 7" xfId="0"/>
    <cellStyle name="Cálculo 5 8" xfId="0"/>
    <cellStyle name="Cálculo 5 9" xfId="0"/>
    <cellStyle name="Cálculo 6" xfId="0"/>
    <cellStyle name="Cálculo 6 10" xfId="0"/>
    <cellStyle name="Cálculo 6 11" xfId="0"/>
    <cellStyle name="Cálculo 6 12" xfId="0"/>
    <cellStyle name="Cálculo 6 13" xfId="0"/>
    <cellStyle name="Cálculo 6 14" xfId="0"/>
    <cellStyle name="Cálculo 6 2" xfId="0"/>
    <cellStyle name="Cálculo 6 3" xfId="0"/>
    <cellStyle name="Cálculo 6 4" xfId="0"/>
    <cellStyle name="Cálculo 6 5" xfId="0"/>
    <cellStyle name="Cálculo 6 6" xfId="0"/>
    <cellStyle name="Cálculo 6 7" xfId="0"/>
    <cellStyle name="Cálculo 6 8" xfId="0"/>
    <cellStyle name="Cálculo 6 9" xfId="0"/>
    <cellStyle name="Cálculo 7" xfId="0"/>
    <cellStyle name="Cálculo 7 10" xfId="0"/>
    <cellStyle name="Cálculo 7 11" xfId="0"/>
    <cellStyle name="Cálculo 7 12" xfId="0"/>
    <cellStyle name="Cálculo 7 13" xfId="0"/>
    <cellStyle name="Cálculo 7 14" xfId="0"/>
    <cellStyle name="Cálculo 7 2" xfId="0"/>
    <cellStyle name="Cálculo 7 3" xfId="0"/>
    <cellStyle name="Cálculo 7 4" xfId="0"/>
    <cellStyle name="Cálculo 7 5" xfId="0"/>
    <cellStyle name="Cálculo 7 6" xfId="0"/>
    <cellStyle name="Cálculo 7 7" xfId="0"/>
    <cellStyle name="Cálculo 7 8" xfId="0"/>
    <cellStyle name="Cálculo 7 9" xfId="0"/>
    <cellStyle name="Cálculo 8" xfId="0"/>
    <cellStyle name="Cálculo 8 10" xfId="0"/>
    <cellStyle name="Cálculo 8 11" xfId="0"/>
    <cellStyle name="Cálculo 8 12" xfId="0"/>
    <cellStyle name="Cálculo 8 13" xfId="0"/>
    <cellStyle name="Cálculo 8 14" xfId="0"/>
    <cellStyle name="Cálculo 8 2" xfId="0"/>
    <cellStyle name="Cálculo 8 3" xfId="0"/>
    <cellStyle name="Cálculo 8 4" xfId="0"/>
    <cellStyle name="Cálculo 8 5" xfId="0"/>
    <cellStyle name="Cálculo 8 6" xfId="0"/>
    <cellStyle name="Cálculo 8 7" xfId="0"/>
    <cellStyle name="Cálculo 8 8" xfId="0"/>
    <cellStyle name="Cálculo 8 9" xfId="0"/>
    <cellStyle name="Cálculo 9" xfId="0"/>
    <cellStyle name="Célula de Verificação 10" xfId="0"/>
    <cellStyle name="Célula de Verificação 11" xfId="0"/>
    <cellStyle name="Célula de Verificação 12" xfId="0"/>
    <cellStyle name="Célula de Verificação 13" xfId="0"/>
    <cellStyle name="Célula de Verificação 14" xfId="0"/>
    <cellStyle name="Célula de Verificação 15" xfId="0"/>
    <cellStyle name="Célula de Verificação 16" xfId="0"/>
    <cellStyle name="Célula de Verificação 17" xfId="0"/>
    <cellStyle name="Célula de Verificação 18" xfId="0"/>
    <cellStyle name="Célula de Verificação 19" xfId="0"/>
    <cellStyle name="Célula de Verificação 2" xfId="0"/>
    <cellStyle name="Célula de Verificação 2 10" xfId="0"/>
    <cellStyle name="Célula de Verificação 2 11" xfId="0"/>
    <cellStyle name="Célula de Verificação 2 12" xfId="0"/>
    <cellStyle name="Célula de Verificação 2 13" xfId="0"/>
    <cellStyle name="Célula de Verificação 2 14" xfId="0"/>
    <cellStyle name="Célula de Verificação 2 15" xfId="0"/>
    <cellStyle name="Célula de Verificação 2 16" xfId="0"/>
    <cellStyle name="Célula de Verificação 2 17" xfId="0"/>
    <cellStyle name="Célula de Verificação 2 18" xfId="0"/>
    <cellStyle name="Célula de Verificação 2 19" xfId="0"/>
    <cellStyle name="Célula de Verificação 2 2" xfId="0"/>
    <cellStyle name="Célula de Verificação 2 2 10" xfId="0"/>
    <cellStyle name="Célula de Verificação 2 2 11" xfId="0"/>
    <cellStyle name="Célula de Verificação 2 2 12" xfId="0"/>
    <cellStyle name="Célula de Verificação 2 2 13" xfId="0"/>
    <cellStyle name="Célula de Verificação 2 2 14" xfId="0"/>
    <cellStyle name="Célula de Verificação 2 2 15" xfId="0"/>
    <cellStyle name="Célula de Verificação 2 2 16" xfId="0"/>
    <cellStyle name="Célula de Verificação 2 2 17" xfId="0"/>
    <cellStyle name="Célula de Verificação 2 2 18" xfId="0"/>
    <cellStyle name="Célula de Verificação 2 2 19" xfId="0"/>
    <cellStyle name="Célula de Verificação 2 2 2" xfId="0"/>
    <cellStyle name="Célula de Verificação 2 2 2 10" xfId="0"/>
    <cellStyle name="Célula de Verificação 2 2 2 11" xfId="0"/>
    <cellStyle name="Célula de Verificação 2 2 2 12" xfId="0"/>
    <cellStyle name="Célula de Verificação 2 2 2 13" xfId="0"/>
    <cellStyle name="Célula de Verificação 2 2 2 14" xfId="0"/>
    <cellStyle name="Célula de Verificação 2 2 2 2" xfId="0"/>
    <cellStyle name="Célula de Verificação 2 2 2 3" xfId="0"/>
    <cellStyle name="Célula de Verificação 2 2 2 4" xfId="0"/>
    <cellStyle name="Célula de Verificação 2 2 2 5" xfId="0"/>
    <cellStyle name="Célula de Verificação 2 2 2 6" xfId="0"/>
    <cellStyle name="Célula de Verificação 2 2 2 7" xfId="0"/>
    <cellStyle name="Célula de Verificação 2 2 2 8" xfId="0"/>
    <cellStyle name="Célula de Verificação 2 2 2 9" xfId="0"/>
    <cellStyle name="Célula de Verificação 2 2 3" xfId="0"/>
    <cellStyle name="Célula de Verificação 2 2 3 10" xfId="0"/>
    <cellStyle name="Célula de Verificação 2 2 3 11" xfId="0"/>
    <cellStyle name="Célula de Verificação 2 2 3 12" xfId="0"/>
    <cellStyle name="Célula de Verificação 2 2 3 13" xfId="0"/>
    <cellStyle name="Célula de Verificação 2 2 3 14" xfId="0"/>
    <cellStyle name="Célula de Verificação 2 2 3 2" xfId="0"/>
    <cellStyle name="Célula de Verificação 2 2 3 3" xfId="0"/>
    <cellStyle name="Célula de Verificação 2 2 3 4" xfId="0"/>
    <cellStyle name="Célula de Verificação 2 2 3 5" xfId="0"/>
    <cellStyle name="Célula de Verificação 2 2 3 6" xfId="0"/>
    <cellStyle name="Célula de Verificação 2 2 3 7" xfId="0"/>
    <cellStyle name="Célula de Verificação 2 2 3 8" xfId="0"/>
    <cellStyle name="Célula de Verificação 2 2 3 9" xfId="0"/>
    <cellStyle name="Célula de Verificação 2 2 4" xfId="0"/>
    <cellStyle name="Célula de Verificação 2 2 4 10" xfId="0"/>
    <cellStyle name="Célula de Verificação 2 2 4 11" xfId="0"/>
    <cellStyle name="Célula de Verificação 2 2 4 12" xfId="0"/>
    <cellStyle name="Célula de Verificação 2 2 4 13" xfId="0"/>
    <cellStyle name="Célula de Verificação 2 2 4 14" xfId="0"/>
    <cellStyle name="Célula de Verificação 2 2 4 2" xfId="0"/>
    <cellStyle name="Célula de Verificação 2 2 4 3" xfId="0"/>
    <cellStyle name="Célula de Verificação 2 2 4 4" xfId="0"/>
    <cellStyle name="Célula de Verificação 2 2 4 5" xfId="0"/>
    <cellStyle name="Célula de Verificação 2 2 4 6" xfId="0"/>
    <cellStyle name="Célula de Verificação 2 2 4 7" xfId="0"/>
    <cellStyle name="Célula de Verificação 2 2 4 8" xfId="0"/>
    <cellStyle name="Célula de Verificação 2 2 4 9" xfId="0"/>
    <cellStyle name="Célula de Verificação 2 2 5" xfId="0"/>
    <cellStyle name="Célula de Verificação 2 2 5 10" xfId="0"/>
    <cellStyle name="Célula de Verificação 2 2 5 11" xfId="0"/>
    <cellStyle name="Célula de Verificação 2 2 5 12" xfId="0"/>
    <cellStyle name="Célula de Verificação 2 2 5 13" xfId="0"/>
    <cellStyle name="Célula de Verificação 2 2 5 14" xfId="0"/>
    <cellStyle name="Célula de Verificação 2 2 5 2" xfId="0"/>
    <cellStyle name="Célula de Verificação 2 2 5 3" xfId="0"/>
    <cellStyle name="Célula de Verificação 2 2 5 4" xfId="0"/>
    <cellStyle name="Célula de Verificação 2 2 5 5" xfId="0"/>
    <cellStyle name="Célula de Verificação 2 2 5 6" xfId="0"/>
    <cellStyle name="Célula de Verificação 2 2 5 7" xfId="0"/>
    <cellStyle name="Célula de Verificação 2 2 5 8" xfId="0"/>
    <cellStyle name="Célula de Verificação 2 2 5 9" xfId="0"/>
    <cellStyle name="Célula de Verificação 2 2 6" xfId="0"/>
    <cellStyle name="Célula de Verificação 2 2 6 10" xfId="0"/>
    <cellStyle name="Célula de Verificação 2 2 6 11" xfId="0"/>
    <cellStyle name="Célula de Verificação 2 2 6 12" xfId="0"/>
    <cellStyle name="Célula de Verificação 2 2 6 13" xfId="0"/>
    <cellStyle name="Célula de Verificação 2 2 6 14" xfId="0"/>
    <cellStyle name="Célula de Verificação 2 2 6 2" xfId="0"/>
    <cellStyle name="Célula de Verificação 2 2 6 3" xfId="0"/>
    <cellStyle name="Célula de Verificação 2 2 6 4" xfId="0"/>
    <cellStyle name="Célula de Verificação 2 2 6 5" xfId="0"/>
    <cellStyle name="Célula de Verificação 2 2 6 6" xfId="0"/>
    <cellStyle name="Célula de Verificação 2 2 6 7" xfId="0"/>
    <cellStyle name="Célula de Verificação 2 2 6 8" xfId="0"/>
    <cellStyle name="Célula de Verificação 2 2 6 9" xfId="0"/>
    <cellStyle name="Célula de Verificação 2 2 7" xfId="0"/>
    <cellStyle name="Célula de Verificação 2 2 8" xfId="0"/>
    <cellStyle name="Célula de Verificação 2 2 9" xfId="0"/>
    <cellStyle name="Célula de Verificação 2 20" xfId="0"/>
    <cellStyle name="Célula de Verificação 2 3" xfId="0"/>
    <cellStyle name="Célula de Verificação 2 3 10" xfId="0"/>
    <cellStyle name="Célula de Verificação 2 3 11" xfId="0"/>
    <cellStyle name="Célula de Verificação 2 3 12" xfId="0"/>
    <cellStyle name="Célula de Verificação 2 3 13" xfId="0"/>
    <cellStyle name="Célula de Verificação 2 3 14" xfId="0"/>
    <cellStyle name="Célula de Verificação 2 3 2" xfId="0"/>
    <cellStyle name="Célula de Verificação 2 3 3" xfId="0"/>
    <cellStyle name="Célula de Verificação 2 3 4" xfId="0"/>
    <cellStyle name="Célula de Verificação 2 3 5" xfId="0"/>
    <cellStyle name="Célula de Verificação 2 3 6" xfId="0"/>
    <cellStyle name="Célula de Verificação 2 3 7" xfId="0"/>
    <cellStyle name="Célula de Verificação 2 3 8" xfId="0"/>
    <cellStyle name="Célula de Verificação 2 3 9" xfId="0"/>
    <cellStyle name="Célula de Verificação 2 4" xfId="0"/>
    <cellStyle name="Célula de Verificação 2 4 10" xfId="0"/>
    <cellStyle name="Célula de Verificação 2 4 11" xfId="0"/>
    <cellStyle name="Célula de Verificação 2 4 12" xfId="0"/>
    <cellStyle name="Célula de Verificação 2 4 13" xfId="0"/>
    <cellStyle name="Célula de Verificação 2 4 14" xfId="0"/>
    <cellStyle name="Célula de Verificação 2 4 2" xfId="0"/>
    <cellStyle name="Célula de Verificação 2 4 3" xfId="0"/>
    <cellStyle name="Célula de Verificação 2 4 4" xfId="0"/>
    <cellStyle name="Célula de Verificação 2 4 5" xfId="0"/>
    <cellStyle name="Célula de Verificação 2 4 6" xfId="0"/>
    <cellStyle name="Célula de Verificação 2 4 7" xfId="0"/>
    <cellStyle name="Célula de Verificação 2 4 8" xfId="0"/>
    <cellStyle name="Célula de Verificação 2 4 9" xfId="0"/>
    <cellStyle name="Célula de Verificação 2 5" xfId="0"/>
    <cellStyle name="Célula de Verificação 2 5 10" xfId="0"/>
    <cellStyle name="Célula de Verificação 2 5 11" xfId="0"/>
    <cellStyle name="Célula de Verificação 2 5 12" xfId="0"/>
    <cellStyle name="Célula de Verificação 2 5 13" xfId="0"/>
    <cellStyle name="Célula de Verificação 2 5 14" xfId="0"/>
    <cellStyle name="Célula de Verificação 2 5 2" xfId="0"/>
    <cellStyle name="Célula de Verificação 2 5 3" xfId="0"/>
    <cellStyle name="Célula de Verificação 2 5 4" xfId="0"/>
    <cellStyle name="Célula de Verificação 2 5 5" xfId="0"/>
    <cellStyle name="Célula de Verificação 2 5 6" xfId="0"/>
    <cellStyle name="Célula de Verificação 2 5 7" xfId="0"/>
    <cellStyle name="Célula de Verificação 2 5 8" xfId="0"/>
    <cellStyle name="Célula de Verificação 2 5 9" xfId="0"/>
    <cellStyle name="Célula de Verificação 2 6" xfId="0"/>
    <cellStyle name="Célula de Verificação 2 6 10" xfId="0"/>
    <cellStyle name="Célula de Verificação 2 6 11" xfId="0"/>
    <cellStyle name="Célula de Verificação 2 6 12" xfId="0"/>
    <cellStyle name="Célula de Verificação 2 6 13" xfId="0"/>
    <cellStyle name="Célula de Verificação 2 6 14" xfId="0"/>
    <cellStyle name="Célula de Verificação 2 6 2" xfId="0"/>
    <cellStyle name="Célula de Verificação 2 6 3" xfId="0"/>
    <cellStyle name="Célula de Verificação 2 6 4" xfId="0"/>
    <cellStyle name="Célula de Verificação 2 6 5" xfId="0"/>
    <cellStyle name="Célula de Verificação 2 6 6" xfId="0"/>
    <cellStyle name="Célula de Verificação 2 6 7" xfId="0"/>
    <cellStyle name="Célula de Verificação 2 6 8" xfId="0"/>
    <cellStyle name="Célula de Verificação 2 6 9" xfId="0"/>
    <cellStyle name="Célula de Verificação 2 7" xfId="0"/>
    <cellStyle name="Célula de Verificação 2 7 10" xfId="0"/>
    <cellStyle name="Célula de Verificação 2 7 11" xfId="0"/>
    <cellStyle name="Célula de Verificação 2 7 12" xfId="0"/>
    <cellStyle name="Célula de Verificação 2 7 13" xfId="0"/>
    <cellStyle name="Célula de Verificação 2 7 14" xfId="0"/>
    <cellStyle name="Célula de Verificação 2 7 2" xfId="0"/>
    <cellStyle name="Célula de Verificação 2 7 3" xfId="0"/>
    <cellStyle name="Célula de Verificação 2 7 4" xfId="0"/>
    <cellStyle name="Célula de Verificação 2 7 5" xfId="0"/>
    <cellStyle name="Célula de Verificação 2 7 6" xfId="0"/>
    <cellStyle name="Célula de Verificação 2 7 7" xfId="0"/>
    <cellStyle name="Célula de Verificação 2 7 8" xfId="0"/>
    <cellStyle name="Célula de Verificação 2 7 9" xfId="0"/>
    <cellStyle name="Célula de Verificação 2 8" xfId="0"/>
    <cellStyle name="Célula de Verificação 2 9" xfId="0"/>
    <cellStyle name="Célula de Verificação 20" xfId="0"/>
    <cellStyle name="Célula de Verificação 21" xfId="0"/>
    <cellStyle name="Célula de Verificação 2_PLANILHA CONSILL LICITAÇÃO" xfId="0"/>
    <cellStyle name="Célula de Verificação 3" xfId="0"/>
    <cellStyle name="Célula de Verificação 3 10" xfId="0"/>
    <cellStyle name="Célula de Verificação 3 11" xfId="0"/>
    <cellStyle name="Célula de Verificação 3 12" xfId="0"/>
    <cellStyle name="Célula de Verificação 3 13" xfId="0"/>
    <cellStyle name="Célula de Verificação 3 14" xfId="0"/>
    <cellStyle name="Célula de Verificação 3 15" xfId="0"/>
    <cellStyle name="Célula de Verificação 3 16" xfId="0"/>
    <cellStyle name="Célula de Verificação 3 17" xfId="0"/>
    <cellStyle name="Célula de Verificação 3 18" xfId="0"/>
    <cellStyle name="Célula de Verificação 3 19" xfId="0"/>
    <cellStyle name="Célula de Verificação 3 2" xfId="0"/>
    <cellStyle name="Célula de Verificação 3 2 10" xfId="0"/>
    <cellStyle name="Célula de Verificação 3 2 11" xfId="0"/>
    <cellStyle name="Célula de Verificação 3 2 12" xfId="0"/>
    <cellStyle name="Célula de Verificação 3 2 13" xfId="0"/>
    <cellStyle name="Célula de Verificação 3 2 14" xfId="0"/>
    <cellStyle name="Célula de Verificação 3 2 15" xfId="0"/>
    <cellStyle name="Célula de Verificação 3 2 16" xfId="0"/>
    <cellStyle name="Célula de Verificação 3 2 17" xfId="0"/>
    <cellStyle name="Célula de Verificação 3 2 18" xfId="0"/>
    <cellStyle name="Célula de Verificação 3 2 19" xfId="0"/>
    <cellStyle name="Célula de Verificação 3 2 2" xfId="0"/>
    <cellStyle name="Célula de Verificação 3 2 2 10" xfId="0"/>
    <cellStyle name="Célula de Verificação 3 2 2 11" xfId="0"/>
    <cellStyle name="Célula de Verificação 3 2 2 12" xfId="0"/>
    <cellStyle name="Célula de Verificação 3 2 2 13" xfId="0"/>
    <cellStyle name="Célula de Verificação 3 2 2 14" xfId="0"/>
    <cellStyle name="Célula de Verificação 3 2 2 2" xfId="0"/>
    <cellStyle name="Célula de Verificação 3 2 2 3" xfId="0"/>
    <cellStyle name="Célula de Verificação 3 2 2 4" xfId="0"/>
    <cellStyle name="Célula de Verificação 3 2 2 5" xfId="0"/>
    <cellStyle name="Célula de Verificação 3 2 2 6" xfId="0"/>
    <cellStyle name="Célula de Verificação 3 2 2 7" xfId="0"/>
    <cellStyle name="Célula de Verificação 3 2 2 8" xfId="0"/>
    <cellStyle name="Célula de Verificação 3 2 2 9" xfId="0"/>
    <cellStyle name="Célula de Verificação 3 2 3" xfId="0"/>
    <cellStyle name="Célula de Verificação 3 2 3 10" xfId="0"/>
    <cellStyle name="Célula de Verificação 3 2 3 11" xfId="0"/>
    <cellStyle name="Célula de Verificação 3 2 3 12" xfId="0"/>
    <cellStyle name="Célula de Verificação 3 2 3 13" xfId="0"/>
    <cellStyle name="Célula de Verificação 3 2 3 14" xfId="0"/>
    <cellStyle name="Célula de Verificação 3 2 3 2" xfId="0"/>
    <cellStyle name="Célula de Verificação 3 2 3 3" xfId="0"/>
    <cellStyle name="Célula de Verificação 3 2 3 4" xfId="0"/>
    <cellStyle name="Célula de Verificação 3 2 3 5" xfId="0"/>
    <cellStyle name="Célula de Verificação 3 2 3 6" xfId="0"/>
    <cellStyle name="Célula de Verificação 3 2 3 7" xfId="0"/>
    <cellStyle name="Célula de Verificação 3 2 3 8" xfId="0"/>
    <cellStyle name="Célula de Verificação 3 2 3 9" xfId="0"/>
    <cellStyle name="Célula de Verificação 3 2 4" xfId="0"/>
    <cellStyle name="Célula de Verificação 3 2 4 10" xfId="0"/>
    <cellStyle name="Célula de Verificação 3 2 4 11" xfId="0"/>
    <cellStyle name="Célula de Verificação 3 2 4 12" xfId="0"/>
    <cellStyle name="Célula de Verificação 3 2 4 13" xfId="0"/>
    <cellStyle name="Célula de Verificação 3 2 4 14" xfId="0"/>
    <cellStyle name="Célula de Verificação 3 2 4 2" xfId="0"/>
    <cellStyle name="Célula de Verificação 3 2 4 3" xfId="0"/>
    <cellStyle name="Célula de Verificação 3 2 4 4" xfId="0"/>
    <cellStyle name="Célula de Verificação 3 2 4 5" xfId="0"/>
    <cellStyle name="Célula de Verificação 3 2 4 6" xfId="0"/>
    <cellStyle name="Célula de Verificação 3 2 4 7" xfId="0"/>
    <cellStyle name="Célula de Verificação 3 2 4 8" xfId="0"/>
    <cellStyle name="Célula de Verificação 3 2 4 9" xfId="0"/>
    <cellStyle name="Célula de Verificação 3 2 5" xfId="0"/>
    <cellStyle name="Célula de Verificação 3 2 5 10" xfId="0"/>
    <cellStyle name="Célula de Verificação 3 2 5 11" xfId="0"/>
    <cellStyle name="Célula de Verificação 3 2 5 12" xfId="0"/>
    <cellStyle name="Célula de Verificação 3 2 5 13" xfId="0"/>
    <cellStyle name="Célula de Verificação 3 2 5 14" xfId="0"/>
    <cellStyle name="Célula de Verificação 3 2 5 2" xfId="0"/>
    <cellStyle name="Célula de Verificação 3 2 5 3" xfId="0"/>
    <cellStyle name="Célula de Verificação 3 2 5 4" xfId="0"/>
    <cellStyle name="Célula de Verificação 3 2 5 5" xfId="0"/>
    <cellStyle name="Célula de Verificação 3 2 5 6" xfId="0"/>
    <cellStyle name="Célula de Verificação 3 2 5 7" xfId="0"/>
    <cellStyle name="Célula de Verificação 3 2 5 8" xfId="0"/>
    <cellStyle name="Célula de Verificação 3 2 5 9" xfId="0"/>
    <cellStyle name="Célula de Verificação 3 2 6" xfId="0"/>
    <cellStyle name="Célula de Verificação 3 2 6 10" xfId="0"/>
    <cellStyle name="Célula de Verificação 3 2 6 11" xfId="0"/>
    <cellStyle name="Célula de Verificação 3 2 6 12" xfId="0"/>
    <cellStyle name="Célula de Verificação 3 2 6 13" xfId="0"/>
    <cellStyle name="Célula de Verificação 3 2 6 14" xfId="0"/>
    <cellStyle name="Célula de Verificação 3 2 6 2" xfId="0"/>
    <cellStyle name="Célula de Verificação 3 2 6 3" xfId="0"/>
    <cellStyle name="Célula de Verificação 3 2 6 4" xfId="0"/>
    <cellStyle name="Célula de Verificação 3 2 6 5" xfId="0"/>
    <cellStyle name="Célula de Verificação 3 2 6 6" xfId="0"/>
    <cellStyle name="Célula de Verificação 3 2 6 7" xfId="0"/>
    <cellStyle name="Célula de Verificação 3 2 6 8" xfId="0"/>
    <cellStyle name="Célula de Verificação 3 2 6 9" xfId="0"/>
    <cellStyle name="Célula de Verificação 3 2 7" xfId="0"/>
    <cellStyle name="Célula de Verificação 3 2 8" xfId="0"/>
    <cellStyle name="Célula de Verificação 3 2 9" xfId="0"/>
    <cellStyle name="Célula de Verificação 3 20" xfId="0"/>
    <cellStyle name="Célula de Verificação 3 3" xfId="0"/>
    <cellStyle name="Célula de Verificação 3 3 10" xfId="0"/>
    <cellStyle name="Célula de Verificação 3 3 11" xfId="0"/>
    <cellStyle name="Célula de Verificação 3 3 12" xfId="0"/>
    <cellStyle name="Célula de Verificação 3 3 13" xfId="0"/>
    <cellStyle name="Célula de Verificação 3 3 14" xfId="0"/>
    <cellStyle name="Célula de Verificação 3 3 2" xfId="0"/>
    <cellStyle name="Célula de Verificação 3 3 3" xfId="0"/>
    <cellStyle name="Célula de Verificação 3 3 4" xfId="0"/>
    <cellStyle name="Célula de Verificação 3 3 5" xfId="0"/>
    <cellStyle name="Célula de Verificação 3 3 6" xfId="0"/>
    <cellStyle name="Célula de Verificação 3 3 7" xfId="0"/>
    <cellStyle name="Célula de Verificação 3 3 8" xfId="0"/>
    <cellStyle name="Célula de Verificação 3 3 9" xfId="0"/>
    <cellStyle name="Célula de Verificação 3 4" xfId="0"/>
    <cellStyle name="Célula de Verificação 3 4 10" xfId="0"/>
    <cellStyle name="Célula de Verificação 3 4 11" xfId="0"/>
    <cellStyle name="Célula de Verificação 3 4 12" xfId="0"/>
    <cellStyle name="Célula de Verificação 3 4 13" xfId="0"/>
    <cellStyle name="Célula de Verificação 3 4 14" xfId="0"/>
    <cellStyle name="Célula de Verificação 3 4 2" xfId="0"/>
    <cellStyle name="Célula de Verificação 3 4 3" xfId="0"/>
    <cellStyle name="Célula de Verificação 3 4 4" xfId="0"/>
    <cellStyle name="Célula de Verificação 3 4 5" xfId="0"/>
    <cellStyle name="Célula de Verificação 3 4 6" xfId="0"/>
    <cellStyle name="Célula de Verificação 3 4 7" xfId="0"/>
    <cellStyle name="Célula de Verificação 3 4 8" xfId="0"/>
    <cellStyle name="Célula de Verificação 3 4 9" xfId="0"/>
    <cellStyle name="Célula de Verificação 3 5" xfId="0"/>
    <cellStyle name="Célula de Verificação 3 5 10" xfId="0"/>
    <cellStyle name="Célula de Verificação 3 5 11" xfId="0"/>
    <cellStyle name="Célula de Verificação 3 5 12" xfId="0"/>
    <cellStyle name="Célula de Verificação 3 5 13" xfId="0"/>
    <cellStyle name="Célula de Verificação 3 5 14" xfId="0"/>
    <cellStyle name="Célula de Verificação 3 5 2" xfId="0"/>
    <cellStyle name="Célula de Verificação 3 5 3" xfId="0"/>
    <cellStyle name="Célula de Verificação 3 5 4" xfId="0"/>
    <cellStyle name="Célula de Verificação 3 5 5" xfId="0"/>
    <cellStyle name="Célula de Verificação 3 5 6" xfId="0"/>
    <cellStyle name="Célula de Verificação 3 5 7" xfId="0"/>
    <cellStyle name="Célula de Verificação 3 5 8" xfId="0"/>
    <cellStyle name="Célula de Verificação 3 5 9" xfId="0"/>
    <cellStyle name="Célula de Verificação 3 6" xfId="0"/>
    <cellStyle name="Célula de Verificação 3 6 10" xfId="0"/>
    <cellStyle name="Célula de Verificação 3 6 11" xfId="0"/>
    <cellStyle name="Célula de Verificação 3 6 12" xfId="0"/>
    <cellStyle name="Célula de Verificação 3 6 13" xfId="0"/>
    <cellStyle name="Célula de Verificação 3 6 14" xfId="0"/>
    <cellStyle name="Célula de Verificação 3 6 2" xfId="0"/>
    <cellStyle name="Célula de Verificação 3 6 3" xfId="0"/>
    <cellStyle name="Célula de Verificação 3 6 4" xfId="0"/>
    <cellStyle name="Célula de Verificação 3 6 5" xfId="0"/>
    <cellStyle name="Célula de Verificação 3 6 6" xfId="0"/>
    <cellStyle name="Célula de Verificação 3 6 7" xfId="0"/>
    <cellStyle name="Célula de Verificação 3 6 8" xfId="0"/>
    <cellStyle name="Célula de Verificação 3 6 9" xfId="0"/>
    <cellStyle name="Célula de Verificação 3 7" xfId="0"/>
    <cellStyle name="Célula de Verificação 3 7 10" xfId="0"/>
    <cellStyle name="Célula de Verificação 3 7 11" xfId="0"/>
    <cellStyle name="Célula de Verificação 3 7 12" xfId="0"/>
    <cellStyle name="Célula de Verificação 3 7 13" xfId="0"/>
    <cellStyle name="Célula de Verificação 3 7 14" xfId="0"/>
    <cellStyle name="Célula de Verificação 3 7 2" xfId="0"/>
    <cellStyle name="Célula de Verificação 3 7 3" xfId="0"/>
    <cellStyle name="Célula de Verificação 3 7 4" xfId="0"/>
    <cellStyle name="Célula de Verificação 3 7 5" xfId="0"/>
    <cellStyle name="Célula de Verificação 3 7 6" xfId="0"/>
    <cellStyle name="Célula de Verificação 3 7 7" xfId="0"/>
    <cellStyle name="Célula de Verificação 3 7 8" xfId="0"/>
    <cellStyle name="Célula de Verificação 3 7 9" xfId="0"/>
    <cellStyle name="Célula de Verificação 3 8" xfId="0"/>
    <cellStyle name="Célula de Verificação 3 9" xfId="0"/>
    <cellStyle name="Célula de Verificação 3_PLANILHA CONSILL LICITAÇÃO" xfId="0"/>
    <cellStyle name="Célula de Verificação 4" xfId="0"/>
    <cellStyle name="Célula de Verificação 4 10" xfId="0"/>
    <cellStyle name="Célula de Verificação 4 11" xfId="0"/>
    <cellStyle name="Célula de Verificação 4 12" xfId="0"/>
    <cellStyle name="Célula de Verificação 4 13" xfId="0"/>
    <cellStyle name="Célula de Verificação 4 14" xfId="0"/>
    <cellStyle name="Célula de Verificação 4 15" xfId="0"/>
    <cellStyle name="Célula de Verificação 4 2" xfId="0"/>
    <cellStyle name="Célula de Verificação 4 2 2" xfId="0"/>
    <cellStyle name="Célula de Verificação 4 2 3" xfId="0"/>
    <cellStyle name="Célula de Verificação 4 2 4" xfId="0"/>
    <cellStyle name="Célula de Verificação 4 2 5" xfId="0"/>
    <cellStyle name="Célula de Verificação 4 3" xfId="0"/>
    <cellStyle name="Célula de Verificação 4 4" xfId="0"/>
    <cellStyle name="Célula de Verificação 4 5" xfId="0"/>
    <cellStyle name="Célula de Verificação 4 6" xfId="0"/>
    <cellStyle name="Célula de Verificação 4 7" xfId="0"/>
    <cellStyle name="Célula de Verificação 4 8" xfId="0"/>
    <cellStyle name="Célula de Verificação 4 9" xfId="0"/>
    <cellStyle name="Célula de Verificação 5" xfId="0"/>
    <cellStyle name="Célula de Verificação 5 10" xfId="0"/>
    <cellStyle name="Célula de Verificação 5 11" xfId="0"/>
    <cellStyle name="Célula de Verificação 5 12" xfId="0"/>
    <cellStyle name="Célula de Verificação 5 13" xfId="0"/>
    <cellStyle name="Célula de Verificação 5 14" xfId="0"/>
    <cellStyle name="Célula de Verificação 5 15" xfId="0"/>
    <cellStyle name="Célula de Verificação 5 2" xfId="0"/>
    <cellStyle name="Célula de Verificação 5 2 2" xfId="0"/>
    <cellStyle name="Célula de Verificação 5 2 3" xfId="0"/>
    <cellStyle name="Célula de Verificação 5 2 4" xfId="0"/>
    <cellStyle name="Célula de Verificação 5 2 5" xfId="0"/>
    <cellStyle name="Célula de Verificação 5 3" xfId="0"/>
    <cellStyle name="Célula de Verificação 5 4" xfId="0"/>
    <cellStyle name="Célula de Verificação 5 5" xfId="0"/>
    <cellStyle name="Célula de Verificação 5 6" xfId="0"/>
    <cellStyle name="Célula de Verificação 5 7" xfId="0"/>
    <cellStyle name="Célula de Verificação 5 8" xfId="0"/>
    <cellStyle name="Célula de Verificação 5 9" xfId="0"/>
    <cellStyle name="Célula de Verificação 6" xfId="0"/>
    <cellStyle name="Célula de Verificação 6 10" xfId="0"/>
    <cellStyle name="Célula de Verificação 6 11" xfId="0"/>
    <cellStyle name="Célula de Verificação 6 12" xfId="0"/>
    <cellStyle name="Célula de Verificação 6 13" xfId="0"/>
    <cellStyle name="Célula de Verificação 6 14" xfId="0"/>
    <cellStyle name="Célula de Verificação 6 2" xfId="0"/>
    <cellStyle name="Célula de Verificação 6 3" xfId="0"/>
    <cellStyle name="Célula de Verificação 6 4" xfId="0"/>
    <cellStyle name="Célula de Verificação 6 5" xfId="0"/>
    <cellStyle name="Célula de Verificação 6 6" xfId="0"/>
    <cellStyle name="Célula de Verificação 6 7" xfId="0"/>
    <cellStyle name="Célula de Verificação 6 8" xfId="0"/>
    <cellStyle name="Célula de Verificação 6 9" xfId="0"/>
    <cellStyle name="Célula de Verificação 7" xfId="0"/>
    <cellStyle name="Célula de Verificação 7 10" xfId="0"/>
    <cellStyle name="Célula de Verificação 7 11" xfId="0"/>
    <cellStyle name="Célula de Verificação 7 12" xfId="0"/>
    <cellStyle name="Célula de Verificação 7 13" xfId="0"/>
    <cellStyle name="Célula de Verificação 7 14" xfId="0"/>
    <cellStyle name="Célula de Verificação 7 2" xfId="0"/>
    <cellStyle name="Célula de Verificação 7 3" xfId="0"/>
    <cellStyle name="Célula de Verificação 7 4" xfId="0"/>
    <cellStyle name="Célula de Verificação 7 5" xfId="0"/>
    <cellStyle name="Célula de Verificação 7 6" xfId="0"/>
    <cellStyle name="Célula de Verificação 7 7" xfId="0"/>
    <cellStyle name="Célula de Verificação 7 8" xfId="0"/>
    <cellStyle name="Célula de Verificação 7 9" xfId="0"/>
    <cellStyle name="Célula de Verificação 8" xfId="0"/>
    <cellStyle name="Célula de Verificação 8 10" xfId="0"/>
    <cellStyle name="Célula de Verificação 8 11" xfId="0"/>
    <cellStyle name="Célula de Verificação 8 12" xfId="0"/>
    <cellStyle name="Célula de Verificação 8 13" xfId="0"/>
    <cellStyle name="Célula de Verificação 8 14" xfId="0"/>
    <cellStyle name="Célula de Verificação 8 2" xfId="0"/>
    <cellStyle name="Célula de Verificação 8 3" xfId="0"/>
    <cellStyle name="Célula de Verificação 8 4" xfId="0"/>
    <cellStyle name="Célula de Verificação 8 5" xfId="0"/>
    <cellStyle name="Célula de Verificação 8 6" xfId="0"/>
    <cellStyle name="Célula de Verificação 8 7" xfId="0"/>
    <cellStyle name="Célula de Verificação 8 8" xfId="0"/>
    <cellStyle name="Célula de Verificação 8 9" xfId="0"/>
    <cellStyle name="Célula de Verificação 9" xfId="0"/>
    <cellStyle name="Célula Vinculada 10" xfId="0"/>
    <cellStyle name="Célula Vinculada 11" xfId="0"/>
    <cellStyle name="Célula Vinculada 12" xfId="0"/>
    <cellStyle name="Célula Vinculada 13" xfId="0"/>
    <cellStyle name="Célula Vinculada 14" xfId="0"/>
    <cellStyle name="Célula Vinculada 15" xfId="0"/>
    <cellStyle name="Célula Vinculada 16" xfId="0"/>
    <cellStyle name="Célula Vinculada 17" xfId="0"/>
    <cellStyle name="Célula Vinculada 18" xfId="0"/>
    <cellStyle name="Célula Vinculada 19" xfId="0"/>
    <cellStyle name="Célula Vinculada 2" xfId="0"/>
    <cellStyle name="Célula Vinculada 2 10" xfId="0"/>
    <cellStyle name="Célula Vinculada 2 11" xfId="0"/>
    <cellStyle name="Célula Vinculada 2 2" xfId="0"/>
    <cellStyle name="Célula Vinculada 2 2 10" xfId="0"/>
    <cellStyle name="Célula Vinculada 2 2 2" xfId="0"/>
    <cellStyle name="Célula Vinculada 2 2 3" xfId="0"/>
    <cellStyle name="Célula Vinculada 2 2 4" xfId="0"/>
    <cellStyle name="Célula Vinculada 2 2 5" xfId="0"/>
    <cellStyle name="Célula Vinculada 2 2 6" xfId="0"/>
    <cellStyle name="Célula Vinculada 2 2 7" xfId="0"/>
    <cellStyle name="Célula Vinculada 2 2 8" xfId="0"/>
    <cellStyle name="Célula Vinculada 2 2 9" xfId="0"/>
    <cellStyle name="Célula Vinculada 2 3" xfId="0"/>
    <cellStyle name="Célula Vinculada 2 4" xfId="0"/>
    <cellStyle name="Célula Vinculada 2 5" xfId="0"/>
    <cellStyle name="Célula Vinculada 2 6" xfId="0"/>
    <cellStyle name="Célula Vinculada 2 7" xfId="0"/>
    <cellStyle name="Célula Vinculada 2 8" xfId="0"/>
    <cellStyle name="Célula Vinculada 2 9" xfId="0"/>
    <cellStyle name="Célula Vinculada 20" xfId="0"/>
    <cellStyle name="Célula Vinculada 21" xfId="0"/>
    <cellStyle name="Célula Vinculada 2_PLANILHA CONSILL LICITAÇÃO" xfId="0"/>
    <cellStyle name="Célula Vinculada 3" xfId="0"/>
    <cellStyle name="Célula Vinculada 3 10" xfId="0"/>
    <cellStyle name="Célula Vinculada 3 11" xfId="0"/>
    <cellStyle name="Célula Vinculada 3 2" xfId="0"/>
    <cellStyle name="Célula Vinculada 3 2 10" xfId="0"/>
    <cellStyle name="Célula Vinculada 3 2 2" xfId="0"/>
    <cellStyle name="Célula Vinculada 3 2 3" xfId="0"/>
    <cellStyle name="Célula Vinculada 3 2 4" xfId="0"/>
    <cellStyle name="Célula Vinculada 3 2 5" xfId="0"/>
    <cellStyle name="Célula Vinculada 3 2 6" xfId="0"/>
    <cellStyle name="Célula Vinculada 3 2 7" xfId="0"/>
    <cellStyle name="Célula Vinculada 3 2 8" xfId="0"/>
    <cellStyle name="Célula Vinculada 3 2 9" xfId="0"/>
    <cellStyle name="Célula Vinculada 3 3" xfId="0"/>
    <cellStyle name="Célula Vinculada 3 4" xfId="0"/>
    <cellStyle name="Célula Vinculada 3 5" xfId="0"/>
    <cellStyle name="Célula Vinculada 3 6" xfId="0"/>
    <cellStyle name="Célula Vinculada 3 7" xfId="0"/>
    <cellStyle name="Célula Vinculada 3 8" xfId="0"/>
    <cellStyle name="Célula Vinculada 3 9" xfId="0"/>
    <cellStyle name="Célula Vinculada 3_PLANILHA CONSILL LICITAÇÃO" xfId="0"/>
    <cellStyle name="Célula Vinculada 4" xfId="0"/>
    <cellStyle name="Célula Vinculada 4 10" xfId="0"/>
    <cellStyle name="Célula Vinculada 4 11" xfId="0"/>
    <cellStyle name="Célula Vinculada 4 12" xfId="0"/>
    <cellStyle name="Célula Vinculada 4 13" xfId="0"/>
    <cellStyle name="Célula Vinculada 4 14" xfId="0"/>
    <cellStyle name="Célula Vinculada 4 15" xfId="0"/>
    <cellStyle name="Célula Vinculada 4 2" xfId="0"/>
    <cellStyle name="Célula Vinculada 4 2 2" xfId="0"/>
    <cellStyle name="Célula Vinculada 4 2 3" xfId="0"/>
    <cellStyle name="Célula Vinculada 4 2 4" xfId="0"/>
    <cellStyle name="Célula Vinculada 4 2 5" xfId="0"/>
    <cellStyle name="Célula Vinculada 4 3" xfId="0"/>
    <cellStyle name="Célula Vinculada 4 4" xfId="0"/>
    <cellStyle name="Célula Vinculada 4 5" xfId="0"/>
    <cellStyle name="Célula Vinculada 4 6" xfId="0"/>
    <cellStyle name="Célula Vinculada 4 7" xfId="0"/>
    <cellStyle name="Célula Vinculada 4 8" xfId="0"/>
    <cellStyle name="Célula Vinculada 4 9" xfId="0"/>
    <cellStyle name="Célula Vinculada 5" xfId="0"/>
    <cellStyle name="Célula Vinculada 5 10" xfId="0"/>
    <cellStyle name="Célula Vinculada 5 11" xfId="0"/>
    <cellStyle name="Célula Vinculada 5 12" xfId="0"/>
    <cellStyle name="Célula Vinculada 5 13" xfId="0"/>
    <cellStyle name="Célula Vinculada 5 14" xfId="0"/>
    <cellStyle name="Célula Vinculada 5 15" xfId="0"/>
    <cellStyle name="Célula Vinculada 5 2" xfId="0"/>
    <cellStyle name="Célula Vinculada 5 2 2" xfId="0"/>
    <cellStyle name="Célula Vinculada 5 2 3" xfId="0"/>
    <cellStyle name="Célula Vinculada 5 2 4" xfId="0"/>
    <cellStyle name="Célula Vinculada 5 2 5" xfId="0"/>
    <cellStyle name="Célula Vinculada 5 3" xfId="0"/>
    <cellStyle name="Célula Vinculada 5 4" xfId="0"/>
    <cellStyle name="Célula Vinculada 5 5" xfId="0"/>
    <cellStyle name="Célula Vinculada 5 6" xfId="0"/>
    <cellStyle name="Célula Vinculada 5 7" xfId="0"/>
    <cellStyle name="Célula Vinculada 5 8" xfId="0"/>
    <cellStyle name="Célula Vinculada 5 9" xfId="0"/>
    <cellStyle name="Célula Vinculada 6" xfId="0"/>
    <cellStyle name="Célula Vinculada 6 10" xfId="0"/>
    <cellStyle name="Célula Vinculada 6 11" xfId="0"/>
    <cellStyle name="Célula Vinculada 6 12" xfId="0"/>
    <cellStyle name="Célula Vinculada 6 13" xfId="0"/>
    <cellStyle name="Célula Vinculada 6 14" xfId="0"/>
    <cellStyle name="Célula Vinculada 6 2" xfId="0"/>
    <cellStyle name="Célula Vinculada 6 3" xfId="0"/>
    <cellStyle name="Célula Vinculada 6 4" xfId="0"/>
    <cellStyle name="Célula Vinculada 6 5" xfId="0"/>
    <cellStyle name="Célula Vinculada 6 6" xfId="0"/>
    <cellStyle name="Célula Vinculada 6 7" xfId="0"/>
    <cellStyle name="Célula Vinculada 6 8" xfId="0"/>
    <cellStyle name="Célula Vinculada 6 9" xfId="0"/>
    <cellStyle name="Célula Vinculada 7" xfId="0"/>
    <cellStyle name="Célula Vinculada 7 10" xfId="0"/>
    <cellStyle name="Célula Vinculada 7 11" xfId="0"/>
    <cellStyle name="Célula Vinculada 7 12" xfId="0"/>
    <cellStyle name="Célula Vinculada 7 13" xfId="0"/>
    <cellStyle name="Célula Vinculada 7 14" xfId="0"/>
    <cellStyle name="Célula Vinculada 7 2" xfId="0"/>
    <cellStyle name="Célula Vinculada 7 3" xfId="0"/>
    <cellStyle name="Célula Vinculada 7 4" xfId="0"/>
    <cellStyle name="Célula Vinculada 7 5" xfId="0"/>
    <cellStyle name="Célula Vinculada 7 6" xfId="0"/>
    <cellStyle name="Célula Vinculada 7 7" xfId="0"/>
    <cellStyle name="Célula Vinculada 7 8" xfId="0"/>
    <cellStyle name="Célula Vinculada 7 9" xfId="0"/>
    <cellStyle name="Célula Vinculada 8" xfId="0"/>
    <cellStyle name="Célula Vinculada 8 10" xfId="0"/>
    <cellStyle name="Célula Vinculada 8 11" xfId="0"/>
    <cellStyle name="Célula Vinculada 8 12" xfId="0"/>
    <cellStyle name="Célula Vinculada 8 13" xfId="0"/>
    <cellStyle name="Célula Vinculada 8 14" xfId="0"/>
    <cellStyle name="Célula Vinculada 8 2" xfId="0"/>
    <cellStyle name="Célula Vinculada 8 3" xfId="0"/>
    <cellStyle name="Célula Vinculada 8 4" xfId="0"/>
    <cellStyle name="Célula Vinculada 8 5" xfId="0"/>
    <cellStyle name="Célula Vinculada 8 6" xfId="0"/>
    <cellStyle name="Célula Vinculada 8 7" xfId="0"/>
    <cellStyle name="Célula Vinculada 8 8" xfId="0"/>
    <cellStyle name="Célula Vinculada 8 9" xfId="0"/>
    <cellStyle name="Célula Vinculada 9" xfId="0"/>
    <cellStyle name="Data" xfId="0"/>
    <cellStyle name="Data 10" xfId="0"/>
    <cellStyle name="Data 11" xfId="0"/>
    <cellStyle name="Data 12" xfId="0"/>
    <cellStyle name="Data 13" xfId="0"/>
    <cellStyle name="Data 14" xfId="0"/>
    <cellStyle name="Data 15" xfId="0"/>
    <cellStyle name="Data 16" xfId="0"/>
    <cellStyle name="Data 17" xfId="0"/>
    <cellStyle name="Data 18" xfId="0"/>
    <cellStyle name="Data 19" xfId="0"/>
    <cellStyle name="Data 2" xfId="0"/>
    <cellStyle name="Data 2 10" xfId="0"/>
    <cellStyle name="Data 2 11" xfId="0"/>
    <cellStyle name="Data 2 2" xfId="0"/>
    <cellStyle name="Data 2 2 2" xfId="0"/>
    <cellStyle name="Data 2 2 3" xfId="0"/>
    <cellStyle name="Data 2 2 4" xfId="0"/>
    <cellStyle name="Data 2 2 5" xfId="0"/>
    <cellStyle name="Data 2 3" xfId="0"/>
    <cellStyle name="Data 2 3 2" xfId="0"/>
    <cellStyle name="Data 2 4" xfId="0"/>
    <cellStyle name="Data 2 5" xfId="0"/>
    <cellStyle name="Data 2 6" xfId="0"/>
    <cellStyle name="Data 2 7" xfId="0"/>
    <cellStyle name="Data 2 8" xfId="0"/>
    <cellStyle name="Data 2 9" xfId="0"/>
    <cellStyle name="Data 20" xfId="0"/>
    <cellStyle name="Data 3" xfId="0"/>
    <cellStyle name="Data 3 10" xfId="0"/>
    <cellStyle name="Data 3 2" xfId="0"/>
    <cellStyle name="Data 3 3" xfId="0"/>
    <cellStyle name="Data 3 4" xfId="0"/>
    <cellStyle name="Data 3 5" xfId="0"/>
    <cellStyle name="Data 3 6" xfId="0"/>
    <cellStyle name="Data 3 7" xfId="0"/>
    <cellStyle name="Data 3 8" xfId="0"/>
    <cellStyle name="Data 3 9" xfId="0"/>
    <cellStyle name="Data 4" xfId="0"/>
    <cellStyle name="Data 4 10" xfId="0"/>
    <cellStyle name="Data 4 11" xfId="0"/>
    <cellStyle name="Data 4 12" xfId="0"/>
    <cellStyle name="Data 4 13" xfId="0"/>
    <cellStyle name="Data 4 14" xfId="0"/>
    <cellStyle name="Data 4 2" xfId="0"/>
    <cellStyle name="Data 4 3" xfId="0"/>
    <cellStyle name="Data 4 4" xfId="0"/>
    <cellStyle name="Data 4 5" xfId="0"/>
    <cellStyle name="Data 4 6" xfId="0"/>
    <cellStyle name="Data 4 7" xfId="0"/>
    <cellStyle name="Data 4 8" xfId="0"/>
    <cellStyle name="Data 4 9" xfId="0"/>
    <cellStyle name="Data 5" xfId="0"/>
    <cellStyle name="Data 5 10" xfId="0"/>
    <cellStyle name="Data 5 11" xfId="0"/>
    <cellStyle name="Data 5 12" xfId="0"/>
    <cellStyle name="Data 5 13" xfId="0"/>
    <cellStyle name="Data 5 14" xfId="0"/>
    <cellStyle name="Data 5 2" xfId="0"/>
    <cellStyle name="Data 5 3" xfId="0"/>
    <cellStyle name="Data 5 4" xfId="0"/>
    <cellStyle name="Data 5 5" xfId="0"/>
    <cellStyle name="Data 5 6" xfId="0"/>
    <cellStyle name="Data 5 7" xfId="0"/>
    <cellStyle name="Data 5 8" xfId="0"/>
    <cellStyle name="Data 5 9" xfId="0"/>
    <cellStyle name="Data 6" xfId="0"/>
    <cellStyle name="Data 6 10" xfId="0"/>
    <cellStyle name="Data 6 11" xfId="0"/>
    <cellStyle name="Data 6 12" xfId="0"/>
    <cellStyle name="Data 6 13" xfId="0"/>
    <cellStyle name="Data 6 14" xfId="0"/>
    <cellStyle name="Data 6 2" xfId="0"/>
    <cellStyle name="Data 6 3" xfId="0"/>
    <cellStyle name="Data 6 4" xfId="0"/>
    <cellStyle name="Data 6 5" xfId="0"/>
    <cellStyle name="Data 6 6" xfId="0"/>
    <cellStyle name="Data 6 7" xfId="0"/>
    <cellStyle name="Data 6 8" xfId="0"/>
    <cellStyle name="Data 6 9" xfId="0"/>
    <cellStyle name="Data 7" xfId="0"/>
    <cellStyle name="Data 7 10" xfId="0"/>
    <cellStyle name="Data 7 11" xfId="0"/>
    <cellStyle name="Data 7 12" xfId="0"/>
    <cellStyle name="Data 7 13" xfId="0"/>
    <cellStyle name="Data 7 14" xfId="0"/>
    <cellStyle name="Data 7 2" xfId="0"/>
    <cellStyle name="Data 7 3" xfId="0"/>
    <cellStyle name="Data 7 4" xfId="0"/>
    <cellStyle name="Data 7 5" xfId="0"/>
    <cellStyle name="Data 7 6" xfId="0"/>
    <cellStyle name="Data 7 7" xfId="0"/>
    <cellStyle name="Data 7 8" xfId="0"/>
    <cellStyle name="Data 7 9" xfId="0"/>
    <cellStyle name="Data 8" xfId="0"/>
    <cellStyle name="Data 8 2" xfId="0"/>
    <cellStyle name="Data 8 3" xfId="0"/>
    <cellStyle name="Data 8 4" xfId="0"/>
    <cellStyle name="Data 8 5" xfId="0"/>
    <cellStyle name="Data 9" xfId="0"/>
    <cellStyle name="Data_PLANILHA LICITAÇÃO - R5" xfId="0"/>
    <cellStyle name="Default 10" xfId="0"/>
    <cellStyle name="Default 14" xfId="0"/>
    <cellStyle name="Default 2" xfId="0"/>
    <cellStyle name="Default 3" xfId="0"/>
    <cellStyle name="Default 4" xfId="0"/>
    <cellStyle name="Default 5" xfId="0"/>
    <cellStyle name="Default 6" xfId="0"/>
    <cellStyle name="Default 7" xfId="0"/>
    <cellStyle name="Default 8" xfId="0"/>
    <cellStyle name="Default 9" xfId="0"/>
    <cellStyle name="Entrada 10" xfId="0"/>
    <cellStyle name="Entrada 11" xfId="0"/>
    <cellStyle name="Entrada 12" xfId="0"/>
    <cellStyle name="Entrada 13" xfId="0"/>
    <cellStyle name="Entrada 14" xfId="0"/>
    <cellStyle name="Entrada 15" xfId="0"/>
    <cellStyle name="Entrada 16" xfId="0"/>
    <cellStyle name="Entrada 17" xfId="0"/>
    <cellStyle name="Entrada 18" xfId="0"/>
    <cellStyle name="Entrada 19" xfId="0"/>
    <cellStyle name="Entrada 2" xfId="0"/>
    <cellStyle name="Entrada 2 10" xfId="0"/>
    <cellStyle name="Entrada 2 10 10" xfId="0"/>
    <cellStyle name="Entrada 2 10 10 2" xfId="0"/>
    <cellStyle name="Entrada 2 10 10 3" xfId="0"/>
    <cellStyle name="Entrada 2 10 10 4" xfId="0"/>
    <cellStyle name="Entrada 2 10 10 5" xfId="0"/>
    <cellStyle name="Entrada 2 10 11" xfId="0"/>
    <cellStyle name="Entrada 2 10 11 2" xfId="0"/>
    <cellStyle name="Entrada 2 10 11 3" xfId="0"/>
    <cellStyle name="Entrada 2 10 11 4" xfId="0"/>
    <cellStyle name="Entrada 2 10 11 5" xfId="0"/>
    <cellStyle name="Entrada 2 10 12" xfId="0"/>
    <cellStyle name="Entrada 2 10 12 2" xfId="0"/>
    <cellStyle name="Entrada 2 10 12 3" xfId="0"/>
    <cellStyle name="Entrada 2 10 12 4" xfId="0"/>
    <cellStyle name="Entrada 2 10 12 5" xfId="0"/>
    <cellStyle name="Entrada 2 10 13" xfId="0"/>
    <cellStyle name="Entrada 2 10 13 2" xfId="0"/>
    <cellStyle name="Entrada 2 10 13 3" xfId="0"/>
    <cellStyle name="Entrada 2 10 13 4" xfId="0"/>
    <cellStyle name="Entrada 2 10 13 5" xfId="0"/>
    <cellStyle name="Entrada 2 10 14" xfId="0"/>
    <cellStyle name="Entrada 2 10 14 2" xfId="0"/>
    <cellStyle name="Entrada 2 10 14 3" xfId="0"/>
    <cellStyle name="Entrada 2 10 15" xfId="0"/>
    <cellStyle name="Entrada 2 10 16" xfId="0"/>
    <cellStyle name="Entrada 2 10 17" xfId="0"/>
    <cellStyle name="Entrada 2 10 18" xfId="0"/>
    <cellStyle name="Entrada 2 10 2" xfId="0"/>
    <cellStyle name="Entrada 2 10 2 2" xfId="0"/>
    <cellStyle name="Entrada 2 10 2 3" xfId="0"/>
    <cellStyle name="Entrada 2 10 2 4" xfId="0"/>
    <cellStyle name="Entrada 2 10 2 5" xfId="0"/>
    <cellStyle name="Entrada 2 10 3" xfId="0"/>
    <cellStyle name="Entrada 2 10 3 2" xfId="0"/>
    <cellStyle name="Entrada 2 10 3 3" xfId="0"/>
    <cellStyle name="Entrada 2 10 3 4" xfId="0"/>
    <cellStyle name="Entrada 2 10 3 5" xfId="0"/>
    <cellStyle name="Entrada 2 10 4" xfId="0"/>
    <cellStyle name="Entrada 2 10 4 2" xfId="0"/>
    <cellStyle name="Entrada 2 10 4 3" xfId="0"/>
    <cellStyle name="Entrada 2 10 4 4" xfId="0"/>
    <cellStyle name="Entrada 2 10 4 5" xfId="0"/>
    <cellStyle name="Entrada 2 10 5" xfId="0"/>
    <cellStyle name="Entrada 2 10 5 2" xfId="0"/>
    <cellStyle name="Entrada 2 10 5 3" xfId="0"/>
    <cellStyle name="Entrada 2 10 5 4" xfId="0"/>
    <cellStyle name="Entrada 2 10 5 5" xfId="0"/>
    <cellStyle name="Entrada 2 10 6" xfId="0"/>
    <cellStyle name="Entrada 2 10 6 2" xfId="0"/>
    <cellStyle name="Entrada 2 10 6 3" xfId="0"/>
    <cellStyle name="Entrada 2 10 6 4" xfId="0"/>
    <cellStyle name="Entrada 2 10 6 5" xfId="0"/>
    <cellStyle name="Entrada 2 10 7" xfId="0"/>
    <cellStyle name="Entrada 2 10 7 2" xfId="0"/>
    <cellStyle name="Entrada 2 10 7 3" xfId="0"/>
    <cellStyle name="Entrada 2 10 7 4" xfId="0"/>
    <cellStyle name="Entrada 2 10 7 5" xfId="0"/>
    <cellStyle name="Entrada 2 10 8" xfId="0"/>
    <cellStyle name="Entrada 2 10 8 2" xfId="0"/>
    <cellStyle name="Entrada 2 10 8 3" xfId="0"/>
    <cellStyle name="Entrada 2 10 8 4" xfId="0"/>
    <cellStyle name="Entrada 2 10 8 5" xfId="0"/>
    <cellStyle name="Entrada 2 10 9" xfId="0"/>
    <cellStyle name="Entrada 2 10 9 2" xfId="0"/>
    <cellStyle name="Entrada 2 10 9 3" xfId="0"/>
    <cellStyle name="Entrada 2 10 9 4" xfId="0"/>
    <cellStyle name="Entrada 2 10 9 5" xfId="0"/>
    <cellStyle name="Entrada 2 11" xfId="0"/>
    <cellStyle name="Entrada 2 11 10" xfId="0"/>
    <cellStyle name="Entrada 2 11 10 2" xfId="0"/>
    <cellStyle name="Entrada 2 11 10 3" xfId="0"/>
    <cellStyle name="Entrada 2 11 10 4" xfId="0"/>
    <cellStyle name="Entrada 2 11 10 5" xfId="0"/>
    <cellStyle name="Entrada 2 11 11" xfId="0"/>
    <cellStyle name="Entrada 2 11 11 2" xfId="0"/>
    <cellStyle name="Entrada 2 11 11 3" xfId="0"/>
    <cellStyle name="Entrada 2 11 11 4" xfId="0"/>
    <cellStyle name="Entrada 2 11 11 5" xfId="0"/>
    <cellStyle name="Entrada 2 11 12" xfId="0"/>
    <cellStyle name="Entrada 2 11 12 2" xfId="0"/>
    <cellStyle name="Entrada 2 11 12 3" xfId="0"/>
    <cellStyle name="Entrada 2 11 12 4" xfId="0"/>
    <cellStyle name="Entrada 2 11 12 5" xfId="0"/>
    <cellStyle name="Entrada 2 11 13" xfId="0"/>
    <cellStyle name="Entrada 2 11 13 2" xfId="0"/>
    <cellStyle name="Entrada 2 11 13 3" xfId="0"/>
    <cellStyle name="Entrada 2 11 13 4" xfId="0"/>
    <cellStyle name="Entrada 2 11 13 5" xfId="0"/>
    <cellStyle name="Entrada 2 11 14" xfId="0"/>
    <cellStyle name="Entrada 2 11 14 2" xfId="0"/>
    <cellStyle name="Entrada 2 11 14 3" xfId="0"/>
    <cellStyle name="Entrada 2 11 15" xfId="0"/>
    <cellStyle name="Entrada 2 11 16" xfId="0"/>
    <cellStyle name="Entrada 2 11 17" xfId="0"/>
    <cellStyle name="Entrada 2 11 18" xfId="0"/>
    <cellStyle name="Entrada 2 11 2" xfId="0"/>
    <cellStyle name="Entrada 2 11 2 2" xfId="0"/>
    <cellStyle name="Entrada 2 11 2 3" xfId="0"/>
    <cellStyle name="Entrada 2 11 2 4" xfId="0"/>
    <cellStyle name="Entrada 2 11 2 5" xfId="0"/>
    <cellStyle name="Entrada 2 11 3" xfId="0"/>
    <cellStyle name="Entrada 2 11 3 2" xfId="0"/>
    <cellStyle name="Entrada 2 11 3 3" xfId="0"/>
    <cellStyle name="Entrada 2 11 3 4" xfId="0"/>
    <cellStyle name="Entrada 2 11 3 5" xfId="0"/>
    <cellStyle name="Entrada 2 11 4" xfId="0"/>
    <cellStyle name="Entrada 2 11 4 2" xfId="0"/>
    <cellStyle name="Entrada 2 11 4 3" xfId="0"/>
    <cellStyle name="Entrada 2 11 4 4" xfId="0"/>
    <cellStyle name="Entrada 2 11 4 5" xfId="0"/>
    <cellStyle name="Entrada 2 11 5" xfId="0"/>
    <cellStyle name="Entrada 2 11 5 2" xfId="0"/>
    <cellStyle name="Entrada 2 11 5 3" xfId="0"/>
    <cellStyle name="Entrada 2 11 5 4" xfId="0"/>
    <cellStyle name="Entrada 2 11 5 5" xfId="0"/>
    <cellStyle name="Entrada 2 11 6" xfId="0"/>
    <cellStyle name="Entrada 2 11 6 2" xfId="0"/>
    <cellStyle name="Entrada 2 11 6 3" xfId="0"/>
    <cellStyle name="Entrada 2 11 6 4" xfId="0"/>
    <cellStyle name="Entrada 2 11 6 5" xfId="0"/>
    <cellStyle name="Entrada 2 11 7" xfId="0"/>
    <cellStyle name="Entrada 2 11 7 2" xfId="0"/>
    <cellStyle name="Entrada 2 11 7 3" xfId="0"/>
    <cellStyle name="Entrada 2 11 7 4" xfId="0"/>
    <cellStyle name="Entrada 2 11 7 5" xfId="0"/>
    <cellStyle name="Entrada 2 11 8" xfId="0"/>
    <cellStyle name="Entrada 2 11 8 2" xfId="0"/>
    <cellStyle name="Entrada 2 11 8 3" xfId="0"/>
    <cellStyle name="Entrada 2 11 8 4" xfId="0"/>
    <cellStyle name="Entrada 2 11 8 5" xfId="0"/>
    <cellStyle name="Entrada 2 11 9" xfId="0"/>
    <cellStyle name="Entrada 2 11 9 2" xfId="0"/>
    <cellStyle name="Entrada 2 11 9 3" xfId="0"/>
    <cellStyle name="Entrada 2 11 9 4" xfId="0"/>
    <cellStyle name="Entrada 2 11 9 5" xfId="0"/>
    <cellStyle name="Entrada 2 12" xfId="0"/>
    <cellStyle name="Entrada 2 12 2" xfId="0"/>
    <cellStyle name="Entrada 2 12 3" xfId="0"/>
    <cellStyle name="Entrada 2 12 4" xfId="0"/>
    <cellStyle name="Entrada 2 12 5" xfId="0"/>
    <cellStyle name="Entrada 2 13" xfId="0"/>
    <cellStyle name="Entrada 2 13 2" xfId="0"/>
    <cellStyle name="Entrada 2 13 3" xfId="0"/>
    <cellStyle name="Entrada 2 13 4" xfId="0"/>
    <cellStyle name="Entrada 2 13 5" xfId="0"/>
    <cellStyle name="Entrada 2 14" xfId="0"/>
    <cellStyle name="Entrada 2 14 2" xfId="0"/>
    <cellStyle name="Entrada 2 14 3" xfId="0"/>
    <cellStyle name="Entrada 2 14 4" xfId="0"/>
    <cellStyle name="Entrada 2 14 5" xfId="0"/>
    <cellStyle name="Entrada 2 15" xfId="0"/>
    <cellStyle name="Entrada 2 15 2" xfId="0"/>
    <cellStyle name="Entrada 2 15 3" xfId="0"/>
    <cellStyle name="Entrada 2 15 4" xfId="0"/>
    <cellStyle name="Entrada 2 15 5" xfId="0"/>
    <cellStyle name="Entrada 2 16" xfId="0"/>
    <cellStyle name="Entrada 2 16 2" xfId="0"/>
    <cellStyle name="Entrada 2 16 3" xfId="0"/>
    <cellStyle name="Entrada 2 16 4" xfId="0"/>
    <cellStyle name="Entrada 2 16 5" xfId="0"/>
    <cellStyle name="Entrada 2 17" xfId="0"/>
    <cellStyle name="Entrada 2 17 2" xfId="0"/>
    <cellStyle name="Entrada 2 17 3" xfId="0"/>
    <cellStyle name="Entrada 2 17 4" xfId="0"/>
    <cellStyle name="Entrada 2 17 5" xfId="0"/>
    <cellStyle name="Entrada 2 18" xfId="0"/>
    <cellStyle name="Entrada 2 18 2" xfId="0"/>
    <cellStyle name="Entrada 2 18 3" xfId="0"/>
    <cellStyle name="Entrada 2 18 4" xfId="0"/>
    <cellStyle name="Entrada 2 18 5" xfId="0"/>
    <cellStyle name="Entrada 2 19" xfId="0"/>
    <cellStyle name="Entrada 2 19 2" xfId="0"/>
    <cellStyle name="Entrada 2 19 3" xfId="0"/>
    <cellStyle name="Entrada 2 19 4" xfId="0"/>
    <cellStyle name="Entrada 2 19 5" xfId="0"/>
    <cellStyle name="Entrada 2 2" xfId="0"/>
    <cellStyle name="Entrada 2 2 10" xfId="0"/>
    <cellStyle name="Entrada 2 2 10 10" xfId="0"/>
    <cellStyle name="Entrada 2 2 10 10 2" xfId="0"/>
    <cellStyle name="Entrada 2 2 10 10 3" xfId="0"/>
    <cellStyle name="Entrada 2 2 10 10 4" xfId="0"/>
    <cellStyle name="Entrada 2 2 10 10 5" xfId="0"/>
    <cellStyle name="Entrada 2 2 10 11" xfId="0"/>
    <cellStyle name="Entrada 2 2 10 11 2" xfId="0"/>
    <cellStyle name="Entrada 2 2 10 11 3" xfId="0"/>
    <cellStyle name="Entrada 2 2 10 11 4" xfId="0"/>
    <cellStyle name="Entrada 2 2 10 11 5" xfId="0"/>
    <cellStyle name="Entrada 2 2 10 12" xfId="0"/>
    <cellStyle name="Entrada 2 2 10 12 2" xfId="0"/>
    <cellStyle name="Entrada 2 2 10 12 3" xfId="0"/>
    <cellStyle name="Entrada 2 2 10 12 4" xfId="0"/>
    <cellStyle name="Entrada 2 2 10 12 5" xfId="0"/>
    <cellStyle name="Entrada 2 2 10 13" xfId="0"/>
    <cellStyle name="Entrada 2 2 10 13 2" xfId="0"/>
    <cellStyle name="Entrada 2 2 10 13 3" xfId="0"/>
    <cellStyle name="Entrada 2 2 10 13 4" xfId="0"/>
    <cellStyle name="Entrada 2 2 10 13 5" xfId="0"/>
    <cellStyle name="Entrada 2 2 10 14" xfId="0"/>
    <cellStyle name="Entrada 2 2 10 14 2" xfId="0"/>
    <cellStyle name="Entrada 2 2 10 14 3" xfId="0"/>
    <cellStyle name="Entrada 2 2 10 15" xfId="0"/>
    <cellStyle name="Entrada 2 2 10 16" xfId="0"/>
    <cellStyle name="Entrada 2 2 10 17" xfId="0"/>
    <cellStyle name="Entrada 2 2 10 18" xfId="0"/>
    <cellStyle name="Entrada 2 2 10 2" xfId="0"/>
    <cellStyle name="Entrada 2 2 10 2 2" xfId="0"/>
    <cellStyle name="Entrada 2 2 10 2 3" xfId="0"/>
    <cellStyle name="Entrada 2 2 10 2 4" xfId="0"/>
    <cellStyle name="Entrada 2 2 10 2 5" xfId="0"/>
    <cellStyle name="Entrada 2 2 10 3" xfId="0"/>
    <cellStyle name="Entrada 2 2 10 3 2" xfId="0"/>
    <cellStyle name="Entrada 2 2 10 3 3" xfId="0"/>
    <cellStyle name="Entrada 2 2 10 3 4" xfId="0"/>
    <cellStyle name="Entrada 2 2 10 3 5" xfId="0"/>
    <cellStyle name="Entrada 2 2 10 4" xfId="0"/>
    <cellStyle name="Entrada 2 2 10 4 2" xfId="0"/>
    <cellStyle name="Entrada 2 2 10 4 3" xfId="0"/>
    <cellStyle name="Entrada 2 2 10 4 4" xfId="0"/>
    <cellStyle name="Entrada 2 2 10 4 5" xfId="0"/>
    <cellStyle name="Entrada 2 2 10 5" xfId="0"/>
    <cellStyle name="Entrada 2 2 10 5 2" xfId="0"/>
    <cellStyle name="Entrada 2 2 10 5 3" xfId="0"/>
    <cellStyle name="Entrada 2 2 10 5 4" xfId="0"/>
    <cellStyle name="Entrada 2 2 10 5 5" xfId="0"/>
    <cellStyle name="Entrada 2 2 10 6" xfId="0"/>
    <cellStyle name="Entrada 2 2 10 6 2" xfId="0"/>
    <cellStyle name="Entrada 2 2 10 6 3" xfId="0"/>
    <cellStyle name="Entrada 2 2 10 6 4" xfId="0"/>
    <cellStyle name="Entrada 2 2 10 6 5" xfId="0"/>
    <cellStyle name="Entrada 2 2 10 7" xfId="0"/>
    <cellStyle name="Entrada 2 2 10 7 2" xfId="0"/>
    <cellStyle name="Entrada 2 2 10 7 3" xfId="0"/>
    <cellStyle name="Entrada 2 2 10 7 4" xfId="0"/>
    <cellStyle name="Entrada 2 2 10 7 5" xfId="0"/>
    <cellStyle name="Entrada 2 2 10 8" xfId="0"/>
    <cellStyle name="Entrada 2 2 10 8 2" xfId="0"/>
    <cellStyle name="Entrada 2 2 10 8 3" xfId="0"/>
    <cellStyle name="Entrada 2 2 10 8 4" xfId="0"/>
    <cellStyle name="Entrada 2 2 10 8 5" xfId="0"/>
    <cellStyle name="Entrada 2 2 10 9" xfId="0"/>
    <cellStyle name="Entrada 2 2 10 9 2" xfId="0"/>
    <cellStyle name="Entrada 2 2 10 9 3" xfId="0"/>
    <cellStyle name="Entrada 2 2 10 9 4" xfId="0"/>
    <cellStyle name="Entrada 2 2 10 9 5" xfId="0"/>
    <cellStyle name="Entrada 2 2 11" xfId="0"/>
    <cellStyle name="Entrada 2 2 11 2" xfId="0"/>
    <cellStyle name="Entrada 2 2 11 3" xfId="0"/>
    <cellStyle name="Entrada 2 2 11 4" xfId="0"/>
    <cellStyle name="Entrada 2 2 11 5" xfId="0"/>
    <cellStyle name="Entrada 2 2 12" xfId="0"/>
    <cellStyle name="Entrada 2 2 12 2" xfId="0"/>
    <cellStyle name="Entrada 2 2 12 3" xfId="0"/>
    <cellStyle name="Entrada 2 2 12 4" xfId="0"/>
    <cellStyle name="Entrada 2 2 12 5" xfId="0"/>
    <cellStyle name="Entrada 2 2 13" xfId="0"/>
    <cellStyle name="Entrada 2 2 13 2" xfId="0"/>
    <cellStyle name="Entrada 2 2 13 3" xfId="0"/>
    <cellStyle name="Entrada 2 2 13 4" xfId="0"/>
    <cellStyle name="Entrada 2 2 13 5" xfId="0"/>
    <cellStyle name="Entrada 2 2 14" xfId="0"/>
    <cellStyle name="Entrada 2 2 14 2" xfId="0"/>
    <cellStyle name="Entrada 2 2 14 3" xfId="0"/>
    <cellStyle name="Entrada 2 2 14 4" xfId="0"/>
    <cellStyle name="Entrada 2 2 14 5" xfId="0"/>
    <cellStyle name="Entrada 2 2 15" xfId="0"/>
    <cellStyle name="Entrada 2 2 15 2" xfId="0"/>
    <cellStyle name="Entrada 2 2 15 3" xfId="0"/>
    <cellStyle name="Entrada 2 2 15 4" xfId="0"/>
    <cellStyle name="Entrada 2 2 15 5" xfId="0"/>
    <cellStyle name="Entrada 2 2 16" xfId="0"/>
    <cellStyle name="Entrada 2 2 16 2" xfId="0"/>
    <cellStyle name="Entrada 2 2 16 3" xfId="0"/>
    <cellStyle name="Entrada 2 2 16 4" xfId="0"/>
    <cellStyle name="Entrada 2 2 16 5" xfId="0"/>
    <cellStyle name="Entrada 2 2 17" xfId="0"/>
    <cellStyle name="Entrada 2 2 17 2" xfId="0"/>
    <cellStyle name="Entrada 2 2 17 3" xfId="0"/>
    <cellStyle name="Entrada 2 2 17 4" xfId="0"/>
    <cellStyle name="Entrada 2 2 17 5" xfId="0"/>
    <cellStyle name="Entrada 2 2 18" xfId="0"/>
    <cellStyle name="Entrada 2 2 18 2" xfId="0"/>
    <cellStyle name="Entrada 2 2 18 3" xfId="0"/>
    <cellStyle name="Entrada 2 2 18 4" xfId="0"/>
    <cellStyle name="Entrada 2 2 18 5" xfId="0"/>
    <cellStyle name="Entrada 2 2 19" xfId="0"/>
    <cellStyle name="Entrada 2 2 19 2" xfId="0"/>
    <cellStyle name="Entrada 2 2 19 3" xfId="0"/>
    <cellStyle name="Entrada 2 2 19 4" xfId="0"/>
    <cellStyle name="Entrada 2 2 19 5" xfId="0"/>
    <cellStyle name="Entrada 2 2 2" xfId="0"/>
    <cellStyle name="Entrada 2 2 2 10" xfId="0"/>
    <cellStyle name="Entrada 2 2 2 10 2" xfId="0"/>
    <cellStyle name="Entrada 2 2 2 10 3" xfId="0"/>
    <cellStyle name="Entrada 2 2 2 10 4" xfId="0"/>
    <cellStyle name="Entrada 2 2 2 10 5" xfId="0"/>
    <cellStyle name="Entrada 2 2 2 11" xfId="0"/>
    <cellStyle name="Entrada 2 2 2 11 2" xfId="0"/>
    <cellStyle name="Entrada 2 2 2 11 3" xfId="0"/>
    <cellStyle name="Entrada 2 2 2 11 4" xfId="0"/>
    <cellStyle name="Entrada 2 2 2 11 5" xfId="0"/>
    <cellStyle name="Entrada 2 2 2 12" xfId="0"/>
    <cellStyle name="Entrada 2 2 2 12 2" xfId="0"/>
    <cellStyle name="Entrada 2 2 2 12 3" xfId="0"/>
    <cellStyle name="Entrada 2 2 2 12 4" xfId="0"/>
    <cellStyle name="Entrada 2 2 2 12 5" xfId="0"/>
    <cellStyle name="Entrada 2 2 2 13" xfId="0"/>
    <cellStyle name="Entrada 2 2 2 13 2" xfId="0"/>
    <cellStyle name="Entrada 2 2 2 13 3" xfId="0"/>
    <cellStyle name="Entrada 2 2 2 13 4" xfId="0"/>
    <cellStyle name="Entrada 2 2 2 13 5" xfId="0"/>
    <cellStyle name="Entrada 2 2 2 14" xfId="0"/>
    <cellStyle name="Entrada 2 2 2 14 2" xfId="0"/>
    <cellStyle name="Entrada 2 2 2 14 3" xfId="0"/>
    <cellStyle name="Entrada 2 2 2 15" xfId="0"/>
    <cellStyle name="Entrada 2 2 2 16" xfId="0"/>
    <cellStyle name="Entrada 2 2 2 17" xfId="0"/>
    <cellStyle name="Entrada 2 2 2 18" xfId="0"/>
    <cellStyle name="Entrada 2 2 2 2" xfId="0"/>
    <cellStyle name="Entrada 2 2 2 2 2" xfId="0"/>
    <cellStyle name="Entrada 2 2 2 2 3" xfId="0"/>
    <cellStyle name="Entrada 2 2 2 2 4" xfId="0"/>
    <cellStyle name="Entrada 2 2 2 2 5" xfId="0"/>
    <cellStyle name="Entrada 2 2 2 3" xfId="0"/>
    <cellStyle name="Entrada 2 2 2 3 2" xfId="0"/>
    <cellStyle name="Entrada 2 2 2 3 3" xfId="0"/>
    <cellStyle name="Entrada 2 2 2 3 4" xfId="0"/>
    <cellStyle name="Entrada 2 2 2 3 5" xfId="0"/>
    <cellStyle name="Entrada 2 2 2 4" xfId="0"/>
    <cellStyle name="Entrada 2 2 2 4 2" xfId="0"/>
    <cellStyle name="Entrada 2 2 2 4 3" xfId="0"/>
    <cellStyle name="Entrada 2 2 2 4 4" xfId="0"/>
    <cellStyle name="Entrada 2 2 2 4 5" xfId="0"/>
    <cellStyle name="Entrada 2 2 2 5" xfId="0"/>
    <cellStyle name="Entrada 2 2 2 5 2" xfId="0"/>
    <cellStyle name="Entrada 2 2 2 5 3" xfId="0"/>
    <cellStyle name="Entrada 2 2 2 5 4" xfId="0"/>
    <cellStyle name="Entrada 2 2 2 5 5" xfId="0"/>
    <cellStyle name="Entrada 2 2 2 6" xfId="0"/>
    <cellStyle name="Entrada 2 2 2 6 2" xfId="0"/>
    <cellStyle name="Entrada 2 2 2 6 3" xfId="0"/>
    <cellStyle name="Entrada 2 2 2 6 4" xfId="0"/>
    <cellStyle name="Entrada 2 2 2 6 5" xfId="0"/>
    <cellStyle name="Entrada 2 2 2 7" xfId="0"/>
    <cellStyle name="Entrada 2 2 2 7 2" xfId="0"/>
    <cellStyle name="Entrada 2 2 2 7 3" xfId="0"/>
    <cellStyle name="Entrada 2 2 2 7 4" xfId="0"/>
    <cellStyle name="Entrada 2 2 2 7 5" xfId="0"/>
    <cellStyle name="Entrada 2 2 2 8" xfId="0"/>
    <cellStyle name="Entrada 2 2 2 8 2" xfId="0"/>
    <cellStyle name="Entrada 2 2 2 8 3" xfId="0"/>
    <cellStyle name="Entrada 2 2 2 8 4" xfId="0"/>
    <cellStyle name="Entrada 2 2 2 8 5" xfId="0"/>
    <cellStyle name="Entrada 2 2 2 9" xfId="0"/>
    <cellStyle name="Entrada 2 2 2 9 2" xfId="0"/>
    <cellStyle name="Entrada 2 2 2 9 3" xfId="0"/>
    <cellStyle name="Entrada 2 2 2 9 4" xfId="0"/>
    <cellStyle name="Entrada 2 2 2 9 5" xfId="0"/>
    <cellStyle name="Entrada 2 2 20" xfId="0"/>
    <cellStyle name="Entrada 2 2 20 2" xfId="0"/>
    <cellStyle name="Entrada 2 2 20 3" xfId="0"/>
    <cellStyle name="Entrada 2 2 20 4" xfId="0"/>
    <cellStyle name="Entrada 2 2 20 5" xfId="0"/>
    <cellStyle name="Entrada 2 2 21" xfId="0"/>
    <cellStyle name="Entrada 2 2 21 2" xfId="0"/>
    <cellStyle name="Entrada 2 2 21 3" xfId="0"/>
    <cellStyle name="Entrada 2 2 21 4" xfId="0"/>
    <cellStyle name="Entrada 2 2 21 5" xfId="0"/>
    <cellStyle name="Entrada 2 2 22" xfId="0"/>
    <cellStyle name="Entrada 2 2 22 2" xfId="0"/>
    <cellStyle name="Entrada 2 2 22 3" xfId="0"/>
    <cellStyle name="Entrada 2 2 22 4" xfId="0"/>
    <cellStyle name="Entrada 2 2 22 5" xfId="0"/>
    <cellStyle name="Entrada 2 2 23" xfId="0"/>
    <cellStyle name="Entrada 2 2 23 2" xfId="0"/>
    <cellStyle name="Entrada 2 2 23 3" xfId="0"/>
    <cellStyle name="Entrada 2 2 23 4" xfId="0"/>
    <cellStyle name="Entrada 2 2 23 5" xfId="0"/>
    <cellStyle name="Entrada 2 2 24" xfId="0"/>
    <cellStyle name="Entrada 2 2 24 2" xfId="0"/>
    <cellStyle name="Entrada 2 2 24 3" xfId="0"/>
    <cellStyle name="Entrada 2 2 24 4" xfId="0"/>
    <cellStyle name="Entrada 2 2 24 5" xfId="0"/>
    <cellStyle name="Entrada 2 2 25" xfId="0"/>
    <cellStyle name="Entrada 2 2 25 2" xfId="0"/>
    <cellStyle name="Entrada 2 2 25 3" xfId="0"/>
    <cellStyle name="Entrada 2 2 25 4" xfId="0"/>
    <cellStyle name="Entrada 2 2 25 5" xfId="0"/>
    <cellStyle name="Entrada 2 2 26" xfId="0"/>
    <cellStyle name="Entrada 2 2 26 2" xfId="0"/>
    <cellStyle name="Entrada 2 2 26 3" xfId="0"/>
    <cellStyle name="Entrada 2 2 26 4" xfId="0"/>
    <cellStyle name="Entrada 2 2 26 5" xfId="0"/>
    <cellStyle name="Entrada 2 2 27" xfId="0"/>
    <cellStyle name="Entrada 2 2 27 2" xfId="0"/>
    <cellStyle name="Entrada 2 2 27 3" xfId="0"/>
    <cellStyle name="Entrada 2 2 27 4" xfId="0"/>
    <cellStyle name="Entrada 2 2 27 5" xfId="0"/>
    <cellStyle name="Entrada 2 2 28" xfId="0"/>
    <cellStyle name="Entrada 2 2 28 2" xfId="0"/>
    <cellStyle name="Entrada 2 2 28 3" xfId="0"/>
    <cellStyle name="Entrada 2 2 28 4" xfId="0"/>
    <cellStyle name="Entrada 2 2 28 5" xfId="0"/>
    <cellStyle name="Entrada 2 2 29" xfId="0"/>
    <cellStyle name="Entrada 2 2 29 2" xfId="0"/>
    <cellStyle name="Entrada 2 2 29 3" xfId="0"/>
    <cellStyle name="Entrada 2 2 29 4" xfId="0"/>
    <cellStyle name="Entrada 2 2 29 5" xfId="0"/>
    <cellStyle name="Entrada 2 2 3" xfId="0"/>
    <cellStyle name="Entrada 2 2 3 10" xfId="0"/>
    <cellStyle name="Entrada 2 2 3 10 2" xfId="0"/>
    <cellStyle name="Entrada 2 2 3 10 3" xfId="0"/>
    <cellStyle name="Entrada 2 2 3 10 4" xfId="0"/>
    <cellStyle name="Entrada 2 2 3 10 5" xfId="0"/>
    <cellStyle name="Entrada 2 2 3 11" xfId="0"/>
    <cellStyle name="Entrada 2 2 3 11 2" xfId="0"/>
    <cellStyle name="Entrada 2 2 3 11 3" xfId="0"/>
    <cellStyle name="Entrada 2 2 3 11 4" xfId="0"/>
    <cellStyle name="Entrada 2 2 3 11 5" xfId="0"/>
    <cellStyle name="Entrada 2 2 3 12" xfId="0"/>
    <cellStyle name="Entrada 2 2 3 12 2" xfId="0"/>
    <cellStyle name="Entrada 2 2 3 12 3" xfId="0"/>
    <cellStyle name="Entrada 2 2 3 12 4" xfId="0"/>
    <cellStyle name="Entrada 2 2 3 12 5" xfId="0"/>
    <cellStyle name="Entrada 2 2 3 13" xfId="0"/>
    <cellStyle name="Entrada 2 2 3 13 2" xfId="0"/>
    <cellStyle name="Entrada 2 2 3 13 3" xfId="0"/>
    <cellStyle name="Entrada 2 2 3 13 4" xfId="0"/>
    <cellStyle name="Entrada 2 2 3 13 5" xfId="0"/>
    <cellStyle name="Entrada 2 2 3 14" xfId="0"/>
    <cellStyle name="Entrada 2 2 3 14 2" xfId="0"/>
    <cellStyle name="Entrada 2 2 3 14 3" xfId="0"/>
    <cellStyle name="Entrada 2 2 3 15" xfId="0"/>
    <cellStyle name="Entrada 2 2 3 16" xfId="0"/>
    <cellStyle name="Entrada 2 2 3 17" xfId="0"/>
    <cellStyle name="Entrada 2 2 3 18" xfId="0"/>
    <cellStyle name="Entrada 2 2 3 2" xfId="0"/>
    <cellStyle name="Entrada 2 2 3 2 2" xfId="0"/>
    <cellStyle name="Entrada 2 2 3 2 3" xfId="0"/>
    <cellStyle name="Entrada 2 2 3 2 4" xfId="0"/>
    <cellStyle name="Entrada 2 2 3 2 5" xfId="0"/>
    <cellStyle name="Entrada 2 2 3 3" xfId="0"/>
    <cellStyle name="Entrada 2 2 3 3 2" xfId="0"/>
    <cellStyle name="Entrada 2 2 3 3 3" xfId="0"/>
    <cellStyle name="Entrada 2 2 3 3 4" xfId="0"/>
    <cellStyle name="Entrada 2 2 3 3 5" xfId="0"/>
    <cellStyle name="Entrada 2 2 3 4" xfId="0"/>
    <cellStyle name="Entrada 2 2 3 4 2" xfId="0"/>
    <cellStyle name="Entrada 2 2 3 4 3" xfId="0"/>
    <cellStyle name="Entrada 2 2 3 4 4" xfId="0"/>
    <cellStyle name="Entrada 2 2 3 4 5" xfId="0"/>
    <cellStyle name="Entrada 2 2 3 5" xfId="0"/>
    <cellStyle name="Entrada 2 2 3 5 2" xfId="0"/>
    <cellStyle name="Entrada 2 2 3 5 3" xfId="0"/>
    <cellStyle name="Entrada 2 2 3 5 4" xfId="0"/>
    <cellStyle name="Entrada 2 2 3 5 5" xfId="0"/>
    <cellStyle name="Entrada 2 2 3 6" xfId="0"/>
    <cellStyle name="Entrada 2 2 3 6 2" xfId="0"/>
    <cellStyle name="Entrada 2 2 3 6 3" xfId="0"/>
    <cellStyle name="Entrada 2 2 3 6 4" xfId="0"/>
    <cellStyle name="Entrada 2 2 3 6 5" xfId="0"/>
    <cellStyle name="Entrada 2 2 3 7" xfId="0"/>
    <cellStyle name="Entrada 2 2 3 7 2" xfId="0"/>
    <cellStyle name="Entrada 2 2 3 7 3" xfId="0"/>
    <cellStyle name="Entrada 2 2 3 7 4" xfId="0"/>
    <cellStyle name="Entrada 2 2 3 7 5" xfId="0"/>
    <cellStyle name="Entrada 2 2 3 8" xfId="0"/>
    <cellStyle name="Entrada 2 2 3 8 2" xfId="0"/>
    <cellStyle name="Entrada 2 2 3 8 3" xfId="0"/>
    <cellStyle name="Entrada 2 2 3 8 4" xfId="0"/>
    <cellStyle name="Entrada 2 2 3 8 5" xfId="0"/>
    <cellStyle name="Entrada 2 2 3 9" xfId="0"/>
    <cellStyle name="Entrada 2 2 3 9 2" xfId="0"/>
    <cellStyle name="Entrada 2 2 3 9 3" xfId="0"/>
    <cellStyle name="Entrada 2 2 3 9 4" xfId="0"/>
    <cellStyle name="Entrada 2 2 3 9 5" xfId="0"/>
    <cellStyle name="Entrada 2 2 30" xfId="0"/>
    <cellStyle name="Entrada 2 2 30 2" xfId="0"/>
    <cellStyle name="Entrada 2 2 30 3" xfId="0"/>
    <cellStyle name="Entrada 2 2 31" xfId="0"/>
    <cellStyle name="Entrada 2 2 31 2" xfId="0"/>
    <cellStyle name="Entrada 2 2 31 3" xfId="0"/>
    <cellStyle name="Entrada 2 2 32" xfId="0"/>
    <cellStyle name="Entrada 2 2 32 2" xfId="0"/>
    <cellStyle name="Entrada 2 2 32 3" xfId="0"/>
    <cellStyle name="Entrada 2 2 33" xfId="0"/>
    <cellStyle name="Entrada 2 2 33 2" xfId="0"/>
    <cellStyle name="Entrada 2 2 33 3" xfId="0"/>
    <cellStyle name="Entrada 2 2 34" xfId="0"/>
    <cellStyle name="Entrada 2 2 34 2" xfId="0"/>
    <cellStyle name="Entrada 2 2 34 3" xfId="0"/>
    <cellStyle name="Entrada 2 2 35" xfId="0"/>
    <cellStyle name="Entrada 2 2 35 2" xfId="0"/>
    <cellStyle name="Entrada 2 2 35 3" xfId="0"/>
    <cellStyle name="Entrada 2 2 36" xfId="0"/>
    <cellStyle name="Entrada 2 2 36 2" xfId="0"/>
    <cellStyle name="Entrada 2 2 36 3" xfId="0"/>
    <cellStyle name="Entrada 2 2 37" xfId="0"/>
    <cellStyle name="Entrada 2 2 37 2" xfId="0"/>
    <cellStyle name="Entrada 2 2 37 3" xfId="0"/>
    <cellStyle name="Entrada 2 2 38" xfId="0"/>
    <cellStyle name="Entrada 2 2 38 2" xfId="0"/>
    <cellStyle name="Entrada 2 2 38 3" xfId="0"/>
    <cellStyle name="Entrada 2 2 39" xfId="0"/>
    <cellStyle name="Entrada 2 2 39 2" xfId="0"/>
    <cellStyle name="Entrada 2 2 39 3" xfId="0"/>
    <cellStyle name="Entrada 2 2 4" xfId="0"/>
    <cellStyle name="Entrada 2 2 4 10" xfId="0"/>
    <cellStyle name="Entrada 2 2 4 10 2" xfId="0"/>
    <cellStyle name="Entrada 2 2 4 10 3" xfId="0"/>
    <cellStyle name="Entrada 2 2 4 10 4" xfId="0"/>
    <cellStyle name="Entrada 2 2 4 10 5" xfId="0"/>
    <cellStyle name="Entrada 2 2 4 11" xfId="0"/>
    <cellStyle name="Entrada 2 2 4 11 2" xfId="0"/>
    <cellStyle name="Entrada 2 2 4 11 3" xfId="0"/>
    <cellStyle name="Entrada 2 2 4 11 4" xfId="0"/>
    <cellStyle name="Entrada 2 2 4 11 5" xfId="0"/>
    <cellStyle name="Entrada 2 2 4 12" xfId="0"/>
    <cellStyle name="Entrada 2 2 4 12 2" xfId="0"/>
    <cellStyle name="Entrada 2 2 4 12 3" xfId="0"/>
    <cellStyle name="Entrada 2 2 4 12 4" xfId="0"/>
    <cellStyle name="Entrada 2 2 4 12 5" xfId="0"/>
    <cellStyle name="Entrada 2 2 4 13" xfId="0"/>
    <cellStyle name="Entrada 2 2 4 13 2" xfId="0"/>
    <cellStyle name="Entrada 2 2 4 13 3" xfId="0"/>
    <cellStyle name="Entrada 2 2 4 13 4" xfId="0"/>
    <cellStyle name="Entrada 2 2 4 13 5" xfId="0"/>
    <cellStyle name="Entrada 2 2 4 14" xfId="0"/>
    <cellStyle name="Entrada 2 2 4 14 2" xfId="0"/>
    <cellStyle name="Entrada 2 2 4 14 3" xfId="0"/>
    <cellStyle name="Entrada 2 2 4 15" xfId="0"/>
    <cellStyle name="Entrada 2 2 4 16" xfId="0"/>
    <cellStyle name="Entrada 2 2 4 17" xfId="0"/>
    <cellStyle name="Entrada 2 2 4 18" xfId="0"/>
    <cellStyle name="Entrada 2 2 4 2" xfId="0"/>
    <cellStyle name="Entrada 2 2 4 2 2" xfId="0"/>
    <cellStyle name="Entrada 2 2 4 2 3" xfId="0"/>
    <cellStyle name="Entrada 2 2 4 2 4" xfId="0"/>
    <cellStyle name="Entrada 2 2 4 2 5" xfId="0"/>
    <cellStyle name="Entrada 2 2 4 3" xfId="0"/>
    <cellStyle name="Entrada 2 2 4 3 2" xfId="0"/>
    <cellStyle name="Entrada 2 2 4 3 3" xfId="0"/>
    <cellStyle name="Entrada 2 2 4 3 4" xfId="0"/>
    <cellStyle name="Entrada 2 2 4 3 5" xfId="0"/>
    <cellStyle name="Entrada 2 2 4 4" xfId="0"/>
    <cellStyle name="Entrada 2 2 4 4 2" xfId="0"/>
    <cellStyle name="Entrada 2 2 4 4 3" xfId="0"/>
    <cellStyle name="Entrada 2 2 4 4 4" xfId="0"/>
    <cellStyle name="Entrada 2 2 4 4 5" xfId="0"/>
    <cellStyle name="Entrada 2 2 4 5" xfId="0"/>
    <cellStyle name="Entrada 2 2 4 5 2" xfId="0"/>
    <cellStyle name="Entrada 2 2 4 5 3" xfId="0"/>
    <cellStyle name="Entrada 2 2 4 5 4" xfId="0"/>
    <cellStyle name="Entrada 2 2 4 5 5" xfId="0"/>
    <cellStyle name="Entrada 2 2 4 6" xfId="0"/>
    <cellStyle name="Entrada 2 2 4 6 2" xfId="0"/>
    <cellStyle name="Entrada 2 2 4 6 3" xfId="0"/>
    <cellStyle name="Entrada 2 2 4 6 4" xfId="0"/>
    <cellStyle name="Entrada 2 2 4 6 5" xfId="0"/>
    <cellStyle name="Entrada 2 2 4 7" xfId="0"/>
    <cellStyle name="Entrada 2 2 4 7 2" xfId="0"/>
    <cellStyle name="Entrada 2 2 4 7 3" xfId="0"/>
    <cellStyle name="Entrada 2 2 4 7 4" xfId="0"/>
    <cellStyle name="Entrada 2 2 4 7 5" xfId="0"/>
    <cellStyle name="Entrada 2 2 4 8" xfId="0"/>
    <cellStyle name="Entrada 2 2 4 8 2" xfId="0"/>
    <cellStyle name="Entrada 2 2 4 8 3" xfId="0"/>
    <cellStyle name="Entrada 2 2 4 8 4" xfId="0"/>
    <cellStyle name="Entrada 2 2 4 8 5" xfId="0"/>
    <cellStyle name="Entrada 2 2 4 9" xfId="0"/>
    <cellStyle name="Entrada 2 2 4 9 2" xfId="0"/>
    <cellStyle name="Entrada 2 2 4 9 3" xfId="0"/>
    <cellStyle name="Entrada 2 2 4 9 4" xfId="0"/>
    <cellStyle name="Entrada 2 2 4 9 5" xfId="0"/>
    <cellStyle name="Entrada 2 2 40" xfId="0"/>
    <cellStyle name="Entrada 2 2 40 2" xfId="0"/>
    <cellStyle name="Entrada 2 2 40 3" xfId="0"/>
    <cellStyle name="Entrada 2 2 41" xfId="0"/>
    <cellStyle name="Entrada 2 2 41 2" xfId="0"/>
    <cellStyle name="Entrada 2 2 41 3" xfId="0"/>
    <cellStyle name="Entrada 2 2 42" xfId="0"/>
    <cellStyle name="Entrada 2 2 42 2" xfId="0"/>
    <cellStyle name="Entrada 2 2 42 3" xfId="0"/>
    <cellStyle name="Entrada 2 2 43" xfId="0"/>
    <cellStyle name="Entrada 2 2 43 2" xfId="0"/>
    <cellStyle name="Entrada 2 2 43 3" xfId="0"/>
    <cellStyle name="Entrada 2 2 44" xfId="0"/>
    <cellStyle name="Entrada 2 2 44 2" xfId="0"/>
    <cellStyle name="Entrada 2 2 44 3" xfId="0"/>
    <cellStyle name="Entrada 2 2 45" xfId="0"/>
    <cellStyle name="Entrada 2 2 45 2" xfId="0"/>
    <cellStyle name="Entrada 2 2 45 3" xfId="0"/>
    <cellStyle name="Entrada 2 2 46" xfId="0"/>
    <cellStyle name="Entrada 2 2 46 2" xfId="0"/>
    <cellStyle name="Entrada 2 2 46 3" xfId="0"/>
    <cellStyle name="Entrada 2 2 47" xfId="0"/>
    <cellStyle name="Entrada 2 2 47 2" xfId="0"/>
    <cellStyle name="Entrada 2 2 47 3" xfId="0"/>
    <cellStyle name="Entrada 2 2 48" xfId="0"/>
    <cellStyle name="Entrada 2 2 48 2" xfId="0"/>
    <cellStyle name="Entrada 2 2 48 3" xfId="0"/>
    <cellStyle name="Entrada 2 2 49" xfId="0"/>
    <cellStyle name="Entrada 2 2 49 2" xfId="0"/>
    <cellStyle name="Entrada 2 2 49 3" xfId="0"/>
    <cellStyle name="Entrada 2 2 5" xfId="0"/>
    <cellStyle name="Entrada 2 2 5 10" xfId="0"/>
    <cellStyle name="Entrada 2 2 5 10 2" xfId="0"/>
    <cellStyle name="Entrada 2 2 5 10 3" xfId="0"/>
    <cellStyle name="Entrada 2 2 5 10 4" xfId="0"/>
    <cellStyle name="Entrada 2 2 5 10 5" xfId="0"/>
    <cellStyle name="Entrada 2 2 5 11" xfId="0"/>
    <cellStyle name="Entrada 2 2 5 11 2" xfId="0"/>
    <cellStyle name="Entrada 2 2 5 11 3" xfId="0"/>
    <cellStyle name="Entrada 2 2 5 11 4" xfId="0"/>
    <cellStyle name="Entrada 2 2 5 11 5" xfId="0"/>
    <cellStyle name="Entrada 2 2 5 12" xfId="0"/>
    <cellStyle name="Entrada 2 2 5 12 2" xfId="0"/>
    <cellStyle name="Entrada 2 2 5 12 3" xfId="0"/>
    <cellStyle name="Entrada 2 2 5 12 4" xfId="0"/>
    <cellStyle name="Entrada 2 2 5 12 5" xfId="0"/>
    <cellStyle name="Entrada 2 2 5 13" xfId="0"/>
    <cellStyle name="Entrada 2 2 5 13 2" xfId="0"/>
    <cellStyle name="Entrada 2 2 5 13 3" xfId="0"/>
    <cellStyle name="Entrada 2 2 5 13 4" xfId="0"/>
    <cellStyle name="Entrada 2 2 5 13 5" xfId="0"/>
    <cellStyle name="Entrada 2 2 5 14" xfId="0"/>
    <cellStyle name="Entrada 2 2 5 14 2" xfId="0"/>
    <cellStyle name="Entrada 2 2 5 14 3" xfId="0"/>
    <cellStyle name="Entrada 2 2 5 15" xfId="0"/>
    <cellStyle name="Entrada 2 2 5 16" xfId="0"/>
    <cellStyle name="Entrada 2 2 5 17" xfId="0"/>
    <cellStyle name="Entrada 2 2 5 18" xfId="0"/>
    <cellStyle name="Entrada 2 2 5 2" xfId="0"/>
    <cellStyle name="Entrada 2 2 5 2 2" xfId="0"/>
    <cellStyle name="Entrada 2 2 5 2 3" xfId="0"/>
    <cellStyle name="Entrada 2 2 5 2 4" xfId="0"/>
    <cellStyle name="Entrada 2 2 5 2 5" xfId="0"/>
    <cellStyle name="Entrada 2 2 5 3" xfId="0"/>
    <cellStyle name="Entrada 2 2 5 3 2" xfId="0"/>
    <cellStyle name="Entrada 2 2 5 3 3" xfId="0"/>
    <cellStyle name="Entrada 2 2 5 3 4" xfId="0"/>
    <cellStyle name="Entrada 2 2 5 3 5" xfId="0"/>
    <cellStyle name="Entrada 2 2 5 4" xfId="0"/>
    <cellStyle name="Entrada 2 2 5 4 2" xfId="0"/>
    <cellStyle name="Entrada 2 2 5 4 3" xfId="0"/>
    <cellStyle name="Entrada 2 2 5 4 4" xfId="0"/>
    <cellStyle name="Entrada 2 2 5 4 5" xfId="0"/>
    <cellStyle name="Entrada 2 2 5 5" xfId="0"/>
    <cellStyle name="Entrada 2 2 5 5 2" xfId="0"/>
    <cellStyle name="Entrada 2 2 5 5 3" xfId="0"/>
    <cellStyle name="Entrada 2 2 5 5 4" xfId="0"/>
    <cellStyle name="Entrada 2 2 5 5 5" xfId="0"/>
    <cellStyle name="Entrada 2 2 5 6" xfId="0"/>
    <cellStyle name="Entrada 2 2 5 6 2" xfId="0"/>
    <cellStyle name="Entrada 2 2 5 6 3" xfId="0"/>
    <cellStyle name="Entrada 2 2 5 6 4" xfId="0"/>
    <cellStyle name="Entrada 2 2 5 6 5" xfId="0"/>
    <cellStyle name="Entrada 2 2 5 7" xfId="0"/>
    <cellStyle name="Entrada 2 2 5 7 2" xfId="0"/>
    <cellStyle name="Entrada 2 2 5 7 3" xfId="0"/>
    <cellStyle name="Entrada 2 2 5 7 4" xfId="0"/>
    <cellStyle name="Entrada 2 2 5 7 5" xfId="0"/>
    <cellStyle name="Entrada 2 2 5 8" xfId="0"/>
    <cellStyle name="Entrada 2 2 5 8 2" xfId="0"/>
    <cellStyle name="Entrada 2 2 5 8 3" xfId="0"/>
    <cellStyle name="Entrada 2 2 5 8 4" xfId="0"/>
    <cellStyle name="Entrada 2 2 5 8 5" xfId="0"/>
    <cellStyle name="Entrada 2 2 5 9" xfId="0"/>
    <cellStyle name="Entrada 2 2 5 9 2" xfId="0"/>
    <cellStyle name="Entrada 2 2 5 9 3" xfId="0"/>
    <cellStyle name="Entrada 2 2 5 9 4" xfId="0"/>
    <cellStyle name="Entrada 2 2 5 9 5" xfId="0"/>
    <cellStyle name="Entrada 2 2 50" xfId="0"/>
    <cellStyle name="Entrada 2 2 50 2" xfId="0"/>
    <cellStyle name="Entrada 2 2 50 3" xfId="0"/>
    <cellStyle name="Entrada 2 2 51" xfId="0"/>
    <cellStyle name="Entrada 2 2 51 2" xfId="0"/>
    <cellStyle name="Entrada 2 2 51 3" xfId="0"/>
    <cellStyle name="Entrada 2 2 52" xfId="0"/>
    <cellStyle name="Entrada 2 2 52 2" xfId="0"/>
    <cellStyle name="Entrada 2 2 52 3" xfId="0"/>
    <cellStyle name="Entrada 2 2 53" xfId="0"/>
    <cellStyle name="Entrada 2 2 53 2" xfId="0"/>
    <cellStyle name="Entrada 2 2 53 3" xfId="0"/>
    <cellStyle name="Entrada 2 2 54" xfId="0"/>
    <cellStyle name="Entrada 2 2 54 2" xfId="0"/>
    <cellStyle name="Entrada 2 2 54 3" xfId="0"/>
    <cellStyle name="Entrada 2 2 55" xfId="0"/>
    <cellStyle name="Entrada 2 2 55 2" xfId="0"/>
    <cellStyle name="Entrada 2 2 55 3" xfId="0"/>
    <cellStyle name="Entrada 2 2 56" xfId="0"/>
    <cellStyle name="Entrada 2 2 56 2" xfId="0"/>
    <cellStyle name="Entrada 2 2 56 3" xfId="0"/>
    <cellStyle name="Entrada 2 2 57" xfId="0"/>
    <cellStyle name="Entrada 2 2 57 2" xfId="0"/>
    <cellStyle name="Entrada 2 2 57 3" xfId="0"/>
    <cellStyle name="Entrada 2 2 58" xfId="0"/>
    <cellStyle name="Entrada 2 2 58 2" xfId="0"/>
    <cellStyle name="Entrada 2 2 58 3" xfId="0"/>
    <cellStyle name="Entrada 2 2 59" xfId="0"/>
    <cellStyle name="Entrada 2 2 59 2" xfId="0"/>
    <cellStyle name="Entrada 2 2 59 3" xfId="0"/>
    <cellStyle name="Entrada 2 2 6" xfId="0"/>
    <cellStyle name="Entrada 2 2 6 10" xfId="0"/>
    <cellStyle name="Entrada 2 2 6 10 2" xfId="0"/>
    <cellStyle name="Entrada 2 2 6 10 3" xfId="0"/>
    <cellStyle name="Entrada 2 2 6 10 4" xfId="0"/>
    <cellStyle name="Entrada 2 2 6 10 5" xfId="0"/>
    <cellStyle name="Entrada 2 2 6 11" xfId="0"/>
    <cellStyle name="Entrada 2 2 6 11 2" xfId="0"/>
    <cellStyle name="Entrada 2 2 6 11 3" xfId="0"/>
    <cellStyle name="Entrada 2 2 6 11 4" xfId="0"/>
    <cellStyle name="Entrada 2 2 6 11 5" xfId="0"/>
    <cellStyle name="Entrada 2 2 6 12" xfId="0"/>
    <cellStyle name="Entrada 2 2 6 12 2" xfId="0"/>
    <cellStyle name="Entrada 2 2 6 12 3" xfId="0"/>
    <cellStyle name="Entrada 2 2 6 12 4" xfId="0"/>
    <cellStyle name="Entrada 2 2 6 12 5" xfId="0"/>
    <cellStyle name="Entrada 2 2 6 13" xfId="0"/>
    <cellStyle name="Entrada 2 2 6 13 2" xfId="0"/>
    <cellStyle name="Entrada 2 2 6 13 3" xfId="0"/>
    <cellStyle name="Entrada 2 2 6 13 4" xfId="0"/>
    <cellStyle name="Entrada 2 2 6 13 5" xfId="0"/>
    <cellStyle name="Entrada 2 2 6 14" xfId="0"/>
    <cellStyle name="Entrada 2 2 6 14 2" xfId="0"/>
    <cellStyle name="Entrada 2 2 6 14 3" xfId="0"/>
    <cellStyle name="Entrada 2 2 6 15" xfId="0"/>
    <cellStyle name="Entrada 2 2 6 16" xfId="0"/>
    <cellStyle name="Entrada 2 2 6 17" xfId="0"/>
    <cellStyle name="Entrada 2 2 6 18" xfId="0"/>
    <cellStyle name="Entrada 2 2 6 2" xfId="0"/>
    <cellStyle name="Entrada 2 2 6 2 2" xfId="0"/>
    <cellStyle name="Entrada 2 2 6 2 3" xfId="0"/>
    <cellStyle name="Entrada 2 2 6 2 4" xfId="0"/>
    <cellStyle name="Entrada 2 2 6 2 5" xfId="0"/>
    <cellStyle name="Entrada 2 2 6 3" xfId="0"/>
    <cellStyle name="Entrada 2 2 6 3 2" xfId="0"/>
    <cellStyle name="Entrada 2 2 6 3 3" xfId="0"/>
    <cellStyle name="Entrada 2 2 6 3 4" xfId="0"/>
    <cellStyle name="Entrada 2 2 6 3 5" xfId="0"/>
    <cellStyle name="Entrada 2 2 6 4" xfId="0"/>
    <cellStyle name="Entrada 2 2 6 4 2" xfId="0"/>
    <cellStyle name="Entrada 2 2 6 4 3" xfId="0"/>
    <cellStyle name="Entrada 2 2 6 4 4" xfId="0"/>
    <cellStyle name="Entrada 2 2 6 4 5" xfId="0"/>
    <cellStyle name="Entrada 2 2 6 5" xfId="0"/>
    <cellStyle name="Entrada 2 2 6 5 2" xfId="0"/>
    <cellStyle name="Entrada 2 2 6 5 3" xfId="0"/>
    <cellStyle name="Entrada 2 2 6 5 4" xfId="0"/>
    <cellStyle name="Entrada 2 2 6 5 5" xfId="0"/>
    <cellStyle name="Entrada 2 2 6 6" xfId="0"/>
    <cellStyle name="Entrada 2 2 6 6 2" xfId="0"/>
    <cellStyle name="Entrada 2 2 6 6 3" xfId="0"/>
    <cellStyle name="Entrada 2 2 6 6 4" xfId="0"/>
    <cellStyle name="Entrada 2 2 6 6 5" xfId="0"/>
    <cellStyle name="Entrada 2 2 6 7" xfId="0"/>
    <cellStyle name="Entrada 2 2 6 7 2" xfId="0"/>
    <cellStyle name="Entrada 2 2 6 7 3" xfId="0"/>
    <cellStyle name="Entrada 2 2 6 7 4" xfId="0"/>
    <cellStyle name="Entrada 2 2 6 7 5" xfId="0"/>
    <cellStyle name="Entrada 2 2 6 8" xfId="0"/>
    <cellStyle name="Entrada 2 2 6 8 2" xfId="0"/>
    <cellStyle name="Entrada 2 2 6 8 3" xfId="0"/>
    <cellStyle name="Entrada 2 2 6 8 4" xfId="0"/>
    <cellStyle name="Entrada 2 2 6 8 5" xfId="0"/>
    <cellStyle name="Entrada 2 2 6 9" xfId="0"/>
    <cellStyle name="Entrada 2 2 6 9 2" xfId="0"/>
    <cellStyle name="Entrada 2 2 6 9 3" xfId="0"/>
    <cellStyle name="Entrada 2 2 6 9 4" xfId="0"/>
    <cellStyle name="Entrada 2 2 6 9 5" xfId="0"/>
    <cellStyle name="Entrada 2 2 60" xfId="0"/>
    <cellStyle name="Entrada 2 2 60 2" xfId="0"/>
    <cellStyle name="Entrada 2 2 60 3" xfId="0"/>
    <cellStyle name="Entrada 2 2 61" xfId="0"/>
    <cellStyle name="Entrada 2 2 61 2" xfId="0"/>
    <cellStyle name="Entrada 2 2 61 3" xfId="0"/>
    <cellStyle name="Entrada 2 2 62" xfId="0"/>
    <cellStyle name="Entrada 2 2 62 2" xfId="0"/>
    <cellStyle name="Entrada 2 2 62 3" xfId="0"/>
    <cellStyle name="Entrada 2 2 63" xfId="0"/>
    <cellStyle name="Entrada 2 2 63 2" xfId="0"/>
    <cellStyle name="Entrada 2 2 63 3" xfId="0"/>
    <cellStyle name="Entrada 2 2 64" xfId="0"/>
    <cellStyle name="Entrada 2 2 64 2" xfId="0"/>
    <cellStyle name="Entrada 2 2 64 3" xfId="0"/>
    <cellStyle name="Entrada 2 2 65" xfId="0"/>
    <cellStyle name="Entrada 2 2 66" xfId="0"/>
    <cellStyle name="Entrada 2 2 67" xfId="0"/>
    <cellStyle name="Entrada 2 2 68" xfId="0"/>
    <cellStyle name="Entrada 2 2 69" xfId="0"/>
    <cellStyle name="Entrada 2 2 7" xfId="0"/>
    <cellStyle name="Entrada 2 2 7 10" xfId="0"/>
    <cellStyle name="Entrada 2 2 7 10 2" xfId="0"/>
    <cellStyle name="Entrada 2 2 7 10 3" xfId="0"/>
    <cellStyle name="Entrada 2 2 7 10 4" xfId="0"/>
    <cellStyle name="Entrada 2 2 7 10 5" xfId="0"/>
    <cellStyle name="Entrada 2 2 7 11" xfId="0"/>
    <cellStyle name="Entrada 2 2 7 11 2" xfId="0"/>
    <cellStyle name="Entrada 2 2 7 11 3" xfId="0"/>
    <cellStyle name="Entrada 2 2 7 11 4" xfId="0"/>
    <cellStyle name="Entrada 2 2 7 11 5" xfId="0"/>
    <cellStyle name="Entrada 2 2 7 12" xfId="0"/>
    <cellStyle name="Entrada 2 2 7 12 2" xfId="0"/>
    <cellStyle name="Entrada 2 2 7 12 3" xfId="0"/>
    <cellStyle name="Entrada 2 2 7 12 4" xfId="0"/>
    <cellStyle name="Entrada 2 2 7 12 5" xfId="0"/>
    <cellStyle name="Entrada 2 2 7 13" xfId="0"/>
    <cellStyle name="Entrada 2 2 7 13 2" xfId="0"/>
    <cellStyle name="Entrada 2 2 7 13 3" xfId="0"/>
    <cellStyle name="Entrada 2 2 7 13 4" xfId="0"/>
    <cellStyle name="Entrada 2 2 7 13 5" xfId="0"/>
    <cellStyle name="Entrada 2 2 7 14" xfId="0"/>
    <cellStyle name="Entrada 2 2 7 14 2" xfId="0"/>
    <cellStyle name="Entrada 2 2 7 14 3" xfId="0"/>
    <cellStyle name="Entrada 2 2 7 15" xfId="0"/>
    <cellStyle name="Entrada 2 2 7 16" xfId="0"/>
    <cellStyle name="Entrada 2 2 7 17" xfId="0"/>
    <cellStyle name="Entrada 2 2 7 18" xfId="0"/>
    <cellStyle name="Entrada 2 2 7 2" xfId="0"/>
    <cellStyle name="Entrada 2 2 7 2 2" xfId="0"/>
    <cellStyle name="Entrada 2 2 7 2 3" xfId="0"/>
    <cellStyle name="Entrada 2 2 7 2 4" xfId="0"/>
    <cellStyle name="Entrada 2 2 7 2 5" xfId="0"/>
    <cellStyle name="Entrada 2 2 7 3" xfId="0"/>
    <cellStyle name="Entrada 2 2 7 3 2" xfId="0"/>
    <cellStyle name="Entrada 2 2 7 3 3" xfId="0"/>
    <cellStyle name="Entrada 2 2 7 3 4" xfId="0"/>
    <cellStyle name="Entrada 2 2 7 3 5" xfId="0"/>
    <cellStyle name="Entrada 2 2 7 4" xfId="0"/>
    <cellStyle name="Entrada 2 2 7 4 2" xfId="0"/>
    <cellStyle name="Entrada 2 2 7 4 3" xfId="0"/>
    <cellStyle name="Entrada 2 2 7 4 4" xfId="0"/>
    <cellStyle name="Entrada 2 2 7 4 5" xfId="0"/>
    <cellStyle name="Entrada 2 2 7 5" xfId="0"/>
    <cellStyle name="Entrada 2 2 7 5 2" xfId="0"/>
    <cellStyle name="Entrada 2 2 7 5 3" xfId="0"/>
    <cellStyle name="Entrada 2 2 7 5 4" xfId="0"/>
    <cellStyle name="Entrada 2 2 7 5 5" xfId="0"/>
    <cellStyle name="Entrada 2 2 7 6" xfId="0"/>
    <cellStyle name="Entrada 2 2 7 6 2" xfId="0"/>
    <cellStyle name="Entrada 2 2 7 6 3" xfId="0"/>
    <cellStyle name="Entrada 2 2 7 6 4" xfId="0"/>
    <cellStyle name="Entrada 2 2 7 6 5" xfId="0"/>
    <cellStyle name="Entrada 2 2 7 7" xfId="0"/>
    <cellStyle name="Entrada 2 2 7 7 2" xfId="0"/>
    <cellStyle name="Entrada 2 2 7 7 3" xfId="0"/>
    <cellStyle name="Entrada 2 2 7 7 4" xfId="0"/>
    <cellStyle name="Entrada 2 2 7 7 5" xfId="0"/>
    <cellStyle name="Entrada 2 2 7 8" xfId="0"/>
    <cellStyle name="Entrada 2 2 7 8 2" xfId="0"/>
    <cellStyle name="Entrada 2 2 7 8 3" xfId="0"/>
    <cellStyle name="Entrada 2 2 7 8 4" xfId="0"/>
    <cellStyle name="Entrada 2 2 7 8 5" xfId="0"/>
    <cellStyle name="Entrada 2 2 7 9" xfId="0"/>
    <cellStyle name="Entrada 2 2 7 9 2" xfId="0"/>
    <cellStyle name="Entrada 2 2 7 9 3" xfId="0"/>
    <cellStyle name="Entrada 2 2 7 9 4" xfId="0"/>
    <cellStyle name="Entrada 2 2 7 9 5" xfId="0"/>
    <cellStyle name="Entrada 2 2 70" xfId="0"/>
    <cellStyle name="Entrada 2 2 8" xfId="0"/>
    <cellStyle name="Entrada 2 2 8 10" xfId="0"/>
    <cellStyle name="Entrada 2 2 8 10 2" xfId="0"/>
    <cellStyle name="Entrada 2 2 8 10 3" xfId="0"/>
    <cellStyle name="Entrada 2 2 8 10 4" xfId="0"/>
    <cellStyle name="Entrada 2 2 8 10 5" xfId="0"/>
    <cellStyle name="Entrada 2 2 8 11" xfId="0"/>
    <cellStyle name="Entrada 2 2 8 11 2" xfId="0"/>
    <cellStyle name="Entrada 2 2 8 11 3" xfId="0"/>
    <cellStyle name="Entrada 2 2 8 11 4" xfId="0"/>
    <cellStyle name="Entrada 2 2 8 11 5" xfId="0"/>
    <cellStyle name="Entrada 2 2 8 12" xfId="0"/>
    <cellStyle name="Entrada 2 2 8 12 2" xfId="0"/>
    <cellStyle name="Entrada 2 2 8 12 3" xfId="0"/>
    <cellStyle name="Entrada 2 2 8 12 4" xfId="0"/>
    <cellStyle name="Entrada 2 2 8 12 5" xfId="0"/>
    <cellStyle name="Entrada 2 2 8 13" xfId="0"/>
    <cellStyle name="Entrada 2 2 8 13 2" xfId="0"/>
    <cellStyle name="Entrada 2 2 8 13 3" xfId="0"/>
    <cellStyle name="Entrada 2 2 8 13 4" xfId="0"/>
    <cellStyle name="Entrada 2 2 8 13 5" xfId="0"/>
    <cellStyle name="Entrada 2 2 8 14" xfId="0"/>
    <cellStyle name="Entrada 2 2 8 14 2" xfId="0"/>
    <cellStyle name="Entrada 2 2 8 14 3" xfId="0"/>
    <cellStyle name="Entrada 2 2 8 15" xfId="0"/>
    <cellStyle name="Entrada 2 2 8 16" xfId="0"/>
    <cellStyle name="Entrada 2 2 8 17" xfId="0"/>
    <cellStyle name="Entrada 2 2 8 18" xfId="0"/>
    <cellStyle name="Entrada 2 2 8 2" xfId="0"/>
    <cellStyle name="Entrada 2 2 8 2 2" xfId="0"/>
    <cellStyle name="Entrada 2 2 8 2 3" xfId="0"/>
    <cellStyle name="Entrada 2 2 8 2 4" xfId="0"/>
    <cellStyle name="Entrada 2 2 8 2 5" xfId="0"/>
    <cellStyle name="Entrada 2 2 8 3" xfId="0"/>
    <cellStyle name="Entrada 2 2 8 3 2" xfId="0"/>
    <cellStyle name="Entrada 2 2 8 3 3" xfId="0"/>
    <cellStyle name="Entrada 2 2 8 3 4" xfId="0"/>
    <cellStyle name="Entrada 2 2 8 3 5" xfId="0"/>
    <cellStyle name="Entrada 2 2 8 4" xfId="0"/>
    <cellStyle name="Entrada 2 2 8 4 2" xfId="0"/>
    <cellStyle name="Entrada 2 2 8 4 3" xfId="0"/>
    <cellStyle name="Entrada 2 2 8 4 4" xfId="0"/>
    <cellStyle name="Entrada 2 2 8 4 5" xfId="0"/>
    <cellStyle name="Entrada 2 2 8 5" xfId="0"/>
    <cellStyle name="Entrada 2 2 8 5 2" xfId="0"/>
    <cellStyle name="Entrada 2 2 8 5 3" xfId="0"/>
    <cellStyle name="Entrada 2 2 8 5 4" xfId="0"/>
    <cellStyle name="Entrada 2 2 8 5 5" xfId="0"/>
    <cellStyle name="Entrada 2 2 8 6" xfId="0"/>
    <cellStyle name="Entrada 2 2 8 6 2" xfId="0"/>
    <cellStyle name="Entrada 2 2 8 6 3" xfId="0"/>
    <cellStyle name="Entrada 2 2 8 6 4" xfId="0"/>
    <cellStyle name="Entrada 2 2 8 6 5" xfId="0"/>
    <cellStyle name="Entrada 2 2 8 7" xfId="0"/>
    <cellStyle name="Entrada 2 2 8 7 2" xfId="0"/>
    <cellStyle name="Entrada 2 2 8 7 3" xfId="0"/>
    <cellStyle name="Entrada 2 2 8 7 4" xfId="0"/>
    <cellStyle name="Entrada 2 2 8 7 5" xfId="0"/>
    <cellStyle name="Entrada 2 2 8 8" xfId="0"/>
    <cellStyle name="Entrada 2 2 8 8 2" xfId="0"/>
    <cellStyle name="Entrada 2 2 8 8 3" xfId="0"/>
    <cellStyle name="Entrada 2 2 8 8 4" xfId="0"/>
    <cellStyle name="Entrada 2 2 8 8 5" xfId="0"/>
    <cellStyle name="Entrada 2 2 8 9" xfId="0"/>
    <cellStyle name="Entrada 2 2 8 9 2" xfId="0"/>
    <cellStyle name="Entrada 2 2 8 9 3" xfId="0"/>
    <cellStyle name="Entrada 2 2 8 9 4" xfId="0"/>
    <cellStyle name="Entrada 2 2 8 9 5" xfId="0"/>
    <cellStyle name="Entrada 2 2 9" xfId="0"/>
    <cellStyle name="Entrada 2 2 9 10" xfId="0"/>
    <cellStyle name="Entrada 2 2 9 10 2" xfId="0"/>
    <cellStyle name="Entrada 2 2 9 10 3" xfId="0"/>
    <cellStyle name="Entrada 2 2 9 10 4" xfId="0"/>
    <cellStyle name="Entrada 2 2 9 10 5" xfId="0"/>
    <cellStyle name="Entrada 2 2 9 11" xfId="0"/>
    <cellStyle name="Entrada 2 2 9 11 2" xfId="0"/>
    <cellStyle name="Entrada 2 2 9 11 3" xfId="0"/>
    <cellStyle name="Entrada 2 2 9 11 4" xfId="0"/>
    <cellStyle name="Entrada 2 2 9 11 5" xfId="0"/>
    <cellStyle name="Entrada 2 2 9 12" xfId="0"/>
    <cellStyle name="Entrada 2 2 9 12 2" xfId="0"/>
    <cellStyle name="Entrada 2 2 9 12 3" xfId="0"/>
    <cellStyle name="Entrada 2 2 9 12 4" xfId="0"/>
    <cellStyle name="Entrada 2 2 9 12 5" xfId="0"/>
    <cellStyle name="Entrada 2 2 9 13" xfId="0"/>
    <cellStyle name="Entrada 2 2 9 13 2" xfId="0"/>
    <cellStyle name="Entrada 2 2 9 13 3" xfId="0"/>
    <cellStyle name="Entrada 2 2 9 13 4" xfId="0"/>
    <cellStyle name="Entrada 2 2 9 13 5" xfId="0"/>
    <cellStyle name="Entrada 2 2 9 14" xfId="0"/>
    <cellStyle name="Entrada 2 2 9 14 2" xfId="0"/>
    <cellStyle name="Entrada 2 2 9 14 3" xfId="0"/>
    <cellStyle name="Entrada 2 2 9 15" xfId="0"/>
    <cellStyle name="Entrada 2 2 9 16" xfId="0"/>
    <cellStyle name="Entrada 2 2 9 17" xfId="0"/>
    <cellStyle name="Entrada 2 2 9 18" xfId="0"/>
    <cellStyle name="Entrada 2 2 9 2" xfId="0"/>
    <cellStyle name="Entrada 2 2 9 2 2" xfId="0"/>
    <cellStyle name="Entrada 2 2 9 2 3" xfId="0"/>
    <cellStyle name="Entrada 2 2 9 2 4" xfId="0"/>
    <cellStyle name="Entrada 2 2 9 2 5" xfId="0"/>
    <cellStyle name="Entrada 2 2 9 3" xfId="0"/>
    <cellStyle name="Entrada 2 2 9 3 2" xfId="0"/>
    <cellStyle name="Entrada 2 2 9 3 3" xfId="0"/>
    <cellStyle name="Entrada 2 2 9 3 4" xfId="0"/>
    <cellStyle name="Entrada 2 2 9 3 5" xfId="0"/>
    <cellStyle name="Entrada 2 2 9 4" xfId="0"/>
    <cellStyle name="Entrada 2 2 9 4 2" xfId="0"/>
    <cellStyle name="Entrada 2 2 9 4 3" xfId="0"/>
    <cellStyle name="Entrada 2 2 9 4 4" xfId="0"/>
    <cellStyle name="Entrada 2 2 9 4 5" xfId="0"/>
    <cellStyle name="Entrada 2 2 9 5" xfId="0"/>
    <cellStyle name="Entrada 2 2 9 5 2" xfId="0"/>
    <cellStyle name="Entrada 2 2 9 5 3" xfId="0"/>
    <cellStyle name="Entrada 2 2 9 5 4" xfId="0"/>
    <cellStyle name="Entrada 2 2 9 5 5" xfId="0"/>
    <cellStyle name="Entrada 2 2 9 6" xfId="0"/>
    <cellStyle name="Entrada 2 2 9 6 2" xfId="0"/>
    <cellStyle name="Entrada 2 2 9 6 3" xfId="0"/>
    <cellStyle name="Entrada 2 2 9 6 4" xfId="0"/>
    <cellStyle name="Entrada 2 2 9 6 5" xfId="0"/>
    <cellStyle name="Entrada 2 2 9 7" xfId="0"/>
    <cellStyle name="Entrada 2 2 9 7 2" xfId="0"/>
    <cellStyle name="Entrada 2 2 9 7 3" xfId="0"/>
    <cellStyle name="Entrada 2 2 9 7 4" xfId="0"/>
    <cellStyle name="Entrada 2 2 9 7 5" xfId="0"/>
    <cellStyle name="Entrada 2 2 9 8" xfId="0"/>
    <cellStyle name="Entrada 2 2 9 8 2" xfId="0"/>
    <cellStyle name="Entrada 2 2 9 8 3" xfId="0"/>
    <cellStyle name="Entrada 2 2 9 8 4" xfId="0"/>
    <cellStyle name="Entrada 2 2 9 8 5" xfId="0"/>
    <cellStyle name="Entrada 2 2 9 9" xfId="0"/>
    <cellStyle name="Entrada 2 2 9 9 2" xfId="0"/>
    <cellStyle name="Entrada 2 2 9 9 3" xfId="0"/>
    <cellStyle name="Entrada 2 2 9 9 4" xfId="0"/>
    <cellStyle name="Entrada 2 2 9 9 5" xfId="0"/>
    <cellStyle name="Entrada 2 20" xfId="0"/>
    <cellStyle name="Entrada 2 20 2" xfId="0"/>
    <cellStyle name="Entrada 2 20 3" xfId="0"/>
    <cellStyle name="Entrada 2 20 4" xfId="0"/>
    <cellStyle name="Entrada 2 20 5" xfId="0"/>
    <cellStyle name="Entrada 2 21" xfId="0"/>
    <cellStyle name="Entrada 2 21 2" xfId="0"/>
    <cellStyle name="Entrada 2 21 3" xfId="0"/>
    <cellStyle name="Entrada 2 21 4" xfId="0"/>
    <cellStyle name="Entrada 2 21 5" xfId="0"/>
    <cellStyle name="Entrada 2 22" xfId="0"/>
    <cellStyle name="Entrada 2 22 2" xfId="0"/>
    <cellStyle name="Entrada 2 22 3" xfId="0"/>
    <cellStyle name="Entrada 2 22 4" xfId="0"/>
    <cellStyle name="Entrada 2 22 5" xfId="0"/>
    <cellStyle name="Entrada 2 23" xfId="0"/>
    <cellStyle name="Entrada 2 23 2" xfId="0"/>
    <cellStyle name="Entrada 2 23 3" xfId="0"/>
    <cellStyle name="Entrada 2 23 4" xfId="0"/>
    <cellStyle name="Entrada 2 23 5" xfId="0"/>
    <cellStyle name="Entrada 2 24" xfId="0"/>
    <cellStyle name="Entrada 2 24 2" xfId="0"/>
    <cellStyle name="Entrada 2 24 3" xfId="0"/>
    <cellStyle name="Entrada 2 24 4" xfId="0"/>
    <cellStyle name="Entrada 2 24 5" xfId="0"/>
    <cellStyle name="Entrada 2 25" xfId="0"/>
    <cellStyle name="Entrada 2 25 2" xfId="0"/>
    <cellStyle name="Entrada 2 25 3" xfId="0"/>
    <cellStyle name="Entrada 2 25 4" xfId="0"/>
    <cellStyle name="Entrada 2 25 5" xfId="0"/>
    <cellStyle name="Entrada 2 26" xfId="0"/>
    <cellStyle name="Entrada 2 26 2" xfId="0"/>
    <cellStyle name="Entrada 2 26 3" xfId="0"/>
    <cellStyle name="Entrada 2 26 4" xfId="0"/>
    <cellStyle name="Entrada 2 26 5" xfId="0"/>
    <cellStyle name="Entrada 2 27" xfId="0"/>
    <cellStyle name="Entrada 2 27 2" xfId="0"/>
    <cellStyle name="Entrada 2 27 3" xfId="0"/>
    <cellStyle name="Entrada 2 27 4" xfId="0"/>
    <cellStyle name="Entrada 2 27 5" xfId="0"/>
    <cellStyle name="Entrada 2 28" xfId="0"/>
    <cellStyle name="Entrada 2 28 2" xfId="0"/>
    <cellStyle name="Entrada 2 28 3" xfId="0"/>
    <cellStyle name="Entrada 2 28 4" xfId="0"/>
    <cellStyle name="Entrada 2 28 5" xfId="0"/>
    <cellStyle name="Entrada 2 29" xfId="0"/>
    <cellStyle name="Entrada 2 29 2" xfId="0"/>
    <cellStyle name="Entrada 2 29 3" xfId="0"/>
    <cellStyle name="Entrada 2 29 4" xfId="0"/>
    <cellStyle name="Entrada 2 29 5" xfId="0"/>
    <cellStyle name="Entrada 2 3" xfId="0"/>
    <cellStyle name="Entrada 2 3 10" xfId="0"/>
    <cellStyle name="Entrada 2 3 10 2" xfId="0"/>
    <cellStyle name="Entrada 2 3 10 3" xfId="0"/>
    <cellStyle name="Entrada 2 3 10 4" xfId="0"/>
    <cellStyle name="Entrada 2 3 10 5" xfId="0"/>
    <cellStyle name="Entrada 2 3 11" xfId="0"/>
    <cellStyle name="Entrada 2 3 11 2" xfId="0"/>
    <cellStyle name="Entrada 2 3 11 3" xfId="0"/>
    <cellStyle name="Entrada 2 3 11 4" xfId="0"/>
    <cellStyle name="Entrada 2 3 11 5" xfId="0"/>
    <cellStyle name="Entrada 2 3 12" xfId="0"/>
    <cellStyle name="Entrada 2 3 12 2" xfId="0"/>
    <cellStyle name="Entrada 2 3 12 3" xfId="0"/>
    <cellStyle name="Entrada 2 3 12 4" xfId="0"/>
    <cellStyle name="Entrada 2 3 12 5" xfId="0"/>
    <cellStyle name="Entrada 2 3 13" xfId="0"/>
    <cellStyle name="Entrada 2 3 13 2" xfId="0"/>
    <cellStyle name="Entrada 2 3 13 3" xfId="0"/>
    <cellStyle name="Entrada 2 3 13 4" xfId="0"/>
    <cellStyle name="Entrada 2 3 13 5" xfId="0"/>
    <cellStyle name="Entrada 2 3 14" xfId="0"/>
    <cellStyle name="Entrada 2 3 14 2" xfId="0"/>
    <cellStyle name="Entrada 2 3 14 3" xfId="0"/>
    <cellStyle name="Entrada 2 3 15" xfId="0"/>
    <cellStyle name="Entrada 2 3 16" xfId="0"/>
    <cellStyle name="Entrada 2 3 17" xfId="0"/>
    <cellStyle name="Entrada 2 3 18" xfId="0"/>
    <cellStyle name="Entrada 2 3 2" xfId="0"/>
    <cellStyle name="Entrada 2 3 2 2" xfId="0"/>
    <cellStyle name="Entrada 2 3 2 3" xfId="0"/>
    <cellStyle name="Entrada 2 3 2 4" xfId="0"/>
    <cellStyle name="Entrada 2 3 2 5" xfId="0"/>
    <cellStyle name="Entrada 2 3 3" xfId="0"/>
    <cellStyle name="Entrada 2 3 3 2" xfId="0"/>
    <cellStyle name="Entrada 2 3 3 3" xfId="0"/>
    <cellStyle name="Entrada 2 3 3 4" xfId="0"/>
    <cellStyle name="Entrada 2 3 3 5" xfId="0"/>
    <cellStyle name="Entrada 2 3 4" xfId="0"/>
    <cellStyle name="Entrada 2 3 4 2" xfId="0"/>
    <cellStyle name="Entrada 2 3 4 3" xfId="0"/>
    <cellStyle name="Entrada 2 3 4 4" xfId="0"/>
    <cellStyle name="Entrada 2 3 4 5" xfId="0"/>
    <cellStyle name="Entrada 2 3 5" xfId="0"/>
    <cellStyle name="Entrada 2 3 5 2" xfId="0"/>
    <cellStyle name="Entrada 2 3 5 3" xfId="0"/>
    <cellStyle name="Entrada 2 3 5 4" xfId="0"/>
    <cellStyle name="Entrada 2 3 5 5" xfId="0"/>
    <cellStyle name="Entrada 2 3 6" xfId="0"/>
    <cellStyle name="Entrada 2 3 6 2" xfId="0"/>
    <cellStyle name="Entrada 2 3 6 3" xfId="0"/>
    <cellStyle name="Entrada 2 3 6 4" xfId="0"/>
    <cellStyle name="Entrada 2 3 6 5" xfId="0"/>
    <cellStyle name="Entrada 2 3 7" xfId="0"/>
    <cellStyle name="Entrada 2 3 7 2" xfId="0"/>
    <cellStyle name="Entrada 2 3 7 3" xfId="0"/>
    <cellStyle name="Entrada 2 3 7 4" xfId="0"/>
    <cellStyle name="Entrada 2 3 7 5" xfId="0"/>
    <cellStyle name="Entrada 2 3 8" xfId="0"/>
    <cellStyle name="Entrada 2 3 8 2" xfId="0"/>
    <cellStyle name="Entrada 2 3 8 3" xfId="0"/>
    <cellStyle name="Entrada 2 3 8 4" xfId="0"/>
    <cellStyle name="Entrada 2 3 8 5" xfId="0"/>
    <cellStyle name="Entrada 2 3 9" xfId="0"/>
    <cellStyle name="Entrada 2 3 9 2" xfId="0"/>
    <cellStyle name="Entrada 2 3 9 3" xfId="0"/>
    <cellStyle name="Entrada 2 3 9 4" xfId="0"/>
    <cellStyle name="Entrada 2 3 9 5" xfId="0"/>
    <cellStyle name="Entrada 2 30" xfId="0"/>
    <cellStyle name="Entrada 2 30 2" xfId="0"/>
    <cellStyle name="Entrada 2 30 3" xfId="0"/>
    <cellStyle name="Entrada 2 30 4" xfId="0"/>
    <cellStyle name="Entrada 2 30 5" xfId="0"/>
    <cellStyle name="Entrada 2 31" xfId="0"/>
    <cellStyle name="Entrada 2 31 2" xfId="0"/>
    <cellStyle name="Entrada 2 31 3" xfId="0"/>
    <cellStyle name="Entrada 2 32" xfId="0"/>
    <cellStyle name="Entrada 2 32 2" xfId="0"/>
    <cellStyle name="Entrada 2 32 3" xfId="0"/>
    <cellStyle name="Entrada 2 33" xfId="0"/>
    <cellStyle name="Entrada 2 33 2" xfId="0"/>
    <cellStyle name="Entrada 2 33 3" xfId="0"/>
    <cellStyle name="Entrada 2 34" xfId="0"/>
    <cellStyle name="Entrada 2 34 2" xfId="0"/>
    <cellStyle name="Entrada 2 34 3" xfId="0"/>
    <cellStyle name="Entrada 2 35" xfId="0"/>
    <cellStyle name="Entrada 2 35 2" xfId="0"/>
    <cellStyle name="Entrada 2 35 3" xfId="0"/>
    <cellStyle name="Entrada 2 36" xfId="0"/>
    <cellStyle name="Entrada 2 36 2" xfId="0"/>
    <cellStyle name="Entrada 2 36 3" xfId="0"/>
    <cellStyle name="Entrada 2 37" xfId="0"/>
    <cellStyle name="Entrada 2 37 2" xfId="0"/>
    <cellStyle name="Entrada 2 37 3" xfId="0"/>
    <cellStyle name="Entrada 2 38" xfId="0"/>
    <cellStyle name="Entrada 2 38 2" xfId="0"/>
    <cellStyle name="Entrada 2 38 3" xfId="0"/>
    <cellStyle name="Entrada 2 39" xfId="0"/>
    <cellStyle name="Entrada 2 39 2" xfId="0"/>
    <cellStyle name="Entrada 2 39 3" xfId="0"/>
    <cellStyle name="Entrada 2 4" xfId="0"/>
    <cellStyle name="Entrada 2 4 10" xfId="0"/>
    <cellStyle name="Entrada 2 4 10 2" xfId="0"/>
    <cellStyle name="Entrada 2 4 10 3" xfId="0"/>
    <cellStyle name="Entrada 2 4 10 4" xfId="0"/>
    <cellStyle name="Entrada 2 4 10 5" xfId="0"/>
    <cellStyle name="Entrada 2 4 11" xfId="0"/>
    <cellStyle name="Entrada 2 4 11 2" xfId="0"/>
    <cellStyle name="Entrada 2 4 11 3" xfId="0"/>
    <cellStyle name="Entrada 2 4 11 4" xfId="0"/>
    <cellStyle name="Entrada 2 4 11 5" xfId="0"/>
    <cellStyle name="Entrada 2 4 12" xfId="0"/>
    <cellStyle name="Entrada 2 4 12 2" xfId="0"/>
    <cellStyle name="Entrada 2 4 12 3" xfId="0"/>
    <cellStyle name="Entrada 2 4 12 4" xfId="0"/>
    <cellStyle name="Entrada 2 4 12 5" xfId="0"/>
    <cellStyle name="Entrada 2 4 13" xfId="0"/>
    <cellStyle name="Entrada 2 4 13 2" xfId="0"/>
    <cellStyle name="Entrada 2 4 13 3" xfId="0"/>
    <cellStyle name="Entrada 2 4 13 4" xfId="0"/>
    <cellStyle name="Entrada 2 4 13 5" xfId="0"/>
    <cellStyle name="Entrada 2 4 14" xfId="0"/>
    <cellStyle name="Entrada 2 4 14 2" xfId="0"/>
    <cellStyle name="Entrada 2 4 14 3" xfId="0"/>
    <cellStyle name="Entrada 2 4 15" xfId="0"/>
    <cellStyle name="Entrada 2 4 16" xfId="0"/>
    <cellStyle name="Entrada 2 4 17" xfId="0"/>
    <cellStyle name="Entrada 2 4 18" xfId="0"/>
    <cellStyle name="Entrada 2 4 2" xfId="0"/>
    <cellStyle name="Entrada 2 4 2 2" xfId="0"/>
    <cellStyle name="Entrada 2 4 2 3" xfId="0"/>
    <cellStyle name="Entrada 2 4 2 4" xfId="0"/>
    <cellStyle name="Entrada 2 4 2 5" xfId="0"/>
    <cellStyle name="Entrada 2 4 3" xfId="0"/>
    <cellStyle name="Entrada 2 4 3 2" xfId="0"/>
    <cellStyle name="Entrada 2 4 3 3" xfId="0"/>
    <cellStyle name="Entrada 2 4 3 4" xfId="0"/>
    <cellStyle name="Entrada 2 4 3 5" xfId="0"/>
    <cellStyle name="Entrada 2 4 4" xfId="0"/>
    <cellStyle name="Entrada 2 4 4 2" xfId="0"/>
    <cellStyle name="Entrada 2 4 4 3" xfId="0"/>
    <cellStyle name="Entrada 2 4 4 4" xfId="0"/>
    <cellStyle name="Entrada 2 4 4 5" xfId="0"/>
    <cellStyle name="Entrada 2 4 5" xfId="0"/>
    <cellStyle name="Entrada 2 4 5 2" xfId="0"/>
    <cellStyle name="Entrada 2 4 5 3" xfId="0"/>
    <cellStyle name="Entrada 2 4 5 4" xfId="0"/>
    <cellStyle name="Entrada 2 4 5 5" xfId="0"/>
    <cellStyle name="Entrada 2 4 6" xfId="0"/>
    <cellStyle name="Entrada 2 4 6 2" xfId="0"/>
    <cellStyle name="Entrada 2 4 6 3" xfId="0"/>
    <cellStyle name="Entrada 2 4 6 4" xfId="0"/>
    <cellStyle name="Entrada 2 4 6 5" xfId="0"/>
    <cellStyle name="Entrada 2 4 7" xfId="0"/>
    <cellStyle name="Entrada 2 4 7 2" xfId="0"/>
    <cellStyle name="Entrada 2 4 7 3" xfId="0"/>
    <cellStyle name="Entrada 2 4 7 4" xfId="0"/>
    <cellStyle name="Entrada 2 4 7 5" xfId="0"/>
    <cellStyle name="Entrada 2 4 8" xfId="0"/>
    <cellStyle name="Entrada 2 4 8 2" xfId="0"/>
    <cellStyle name="Entrada 2 4 8 3" xfId="0"/>
    <cellStyle name="Entrada 2 4 8 4" xfId="0"/>
    <cellStyle name="Entrada 2 4 8 5" xfId="0"/>
    <cellStyle name="Entrada 2 4 9" xfId="0"/>
    <cellStyle name="Entrada 2 4 9 2" xfId="0"/>
    <cellStyle name="Entrada 2 4 9 3" xfId="0"/>
    <cellStyle name="Entrada 2 4 9 4" xfId="0"/>
    <cellStyle name="Entrada 2 4 9 5" xfId="0"/>
    <cellStyle name="Entrada 2 40" xfId="0"/>
    <cellStyle name="Entrada 2 40 2" xfId="0"/>
    <cellStyle name="Entrada 2 40 3" xfId="0"/>
    <cellStyle name="Entrada 2 41" xfId="0"/>
    <cellStyle name="Entrada 2 41 2" xfId="0"/>
    <cellStyle name="Entrada 2 41 3" xfId="0"/>
    <cellStyle name="Entrada 2 42" xfId="0"/>
    <cellStyle name="Entrada 2 42 2" xfId="0"/>
    <cellStyle name="Entrada 2 42 3" xfId="0"/>
    <cellStyle name="Entrada 2 43" xfId="0"/>
    <cellStyle name="Entrada 2 43 2" xfId="0"/>
    <cellStyle name="Entrada 2 43 3" xfId="0"/>
    <cellStyle name="Entrada 2 44" xfId="0"/>
    <cellStyle name="Entrada 2 44 2" xfId="0"/>
    <cellStyle name="Entrada 2 44 3" xfId="0"/>
    <cellStyle name="Entrada 2 45" xfId="0"/>
    <cellStyle name="Entrada 2 45 2" xfId="0"/>
    <cellStyle name="Entrada 2 45 3" xfId="0"/>
    <cellStyle name="Entrada 2 46" xfId="0"/>
    <cellStyle name="Entrada 2 46 2" xfId="0"/>
    <cellStyle name="Entrada 2 46 3" xfId="0"/>
    <cellStyle name="Entrada 2 47" xfId="0"/>
    <cellStyle name="Entrada 2 47 2" xfId="0"/>
    <cellStyle name="Entrada 2 47 3" xfId="0"/>
    <cellStyle name="Entrada 2 48" xfId="0"/>
    <cellStyle name="Entrada 2 48 2" xfId="0"/>
    <cellStyle name="Entrada 2 48 3" xfId="0"/>
    <cellStyle name="Entrada 2 49" xfId="0"/>
    <cellStyle name="Entrada 2 49 2" xfId="0"/>
    <cellStyle name="Entrada 2 49 3" xfId="0"/>
    <cellStyle name="Entrada 2 5" xfId="0"/>
    <cellStyle name="Entrada 2 5 10" xfId="0"/>
    <cellStyle name="Entrada 2 5 10 2" xfId="0"/>
    <cellStyle name="Entrada 2 5 10 3" xfId="0"/>
    <cellStyle name="Entrada 2 5 10 4" xfId="0"/>
    <cellStyle name="Entrada 2 5 10 5" xfId="0"/>
    <cellStyle name="Entrada 2 5 11" xfId="0"/>
    <cellStyle name="Entrada 2 5 11 2" xfId="0"/>
    <cellStyle name="Entrada 2 5 11 3" xfId="0"/>
    <cellStyle name="Entrada 2 5 11 4" xfId="0"/>
    <cellStyle name="Entrada 2 5 11 5" xfId="0"/>
    <cellStyle name="Entrada 2 5 12" xfId="0"/>
    <cellStyle name="Entrada 2 5 12 2" xfId="0"/>
    <cellStyle name="Entrada 2 5 12 3" xfId="0"/>
    <cellStyle name="Entrada 2 5 12 4" xfId="0"/>
    <cellStyle name="Entrada 2 5 12 5" xfId="0"/>
    <cellStyle name="Entrada 2 5 13" xfId="0"/>
    <cellStyle name="Entrada 2 5 13 2" xfId="0"/>
    <cellStyle name="Entrada 2 5 13 3" xfId="0"/>
    <cellStyle name="Entrada 2 5 13 4" xfId="0"/>
    <cellStyle name="Entrada 2 5 13 5" xfId="0"/>
    <cellStyle name="Entrada 2 5 14" xfId="0"/>
    <cellStyle name="Entrada 2 5 14 2" xfId="0"/>
    <cellStyle name="Entrada 2 5 14 3" xfId="0"/>
    <cellStyle name="Entrada 2 5 15" xfId="0"/>
    <cellStyle name="Entrada 2 5 16" xfId="0"/>
    <cellStyle name="Entrada 2 5 17" xfId="0"/>
    <cellStyle name="Entrada 2 5 18" xfId="0"/>
    <cellStyle name="Entrada 2 5 2" xfId="0"/>
    <cellStyle name="Entrada 2 5 2 2" xfId="0"/>
    <cellStyle name="Entrada 2 5 2 3" xfId="0"/>
    <cellStyle name="Entrada 2 5 2 4" xfId="0"/>
    <cellStyle name="Entrada 2 5 2 5" xfId="0"/>
    <cellStyle name="Entrada 2 5 3" xfId="0"/>
    <cellStyle name="Entrada 2 5 3 2" xfId="0"/>
    <cellStyle name="Entrada 2 5 3 3" xfId="0"/>
    <cellStyle name="Entrada 2 5 3 4" xfId="0"/>
    <cellStyle name="Entrada 2 5 3 5" xfId="0"/>
    <cellStyle name="Entrada 2 5 4" xfId="0"/>
    <cellStyle name="Entrada 2 5 4 2" xfId="0"/>
    <cellStyle name="Entrada 2 5 4 3" xfId="0"/>
    <cellStyle name="Entrada 2 5 4 4" xfId="0"/>
    <cellStyle name="Entrada 2 5 4 5" xfId="0"/>
    <cellStyle name="Entrada 2 5 5" xfId="0"/>
    <cellStyle name="Entrada 2 5 5 2" xfId="0"/>
    <cellStyle name="Entrada 2 5 5 3" xfId="0"/>
    <cellStyle name="Entrada 2 5 5 4" xfId="0"/>
    <cellStyle name="Entrada 2 5 5 5" xfId="0"/>
    <cellStyle name="Entrada 2 5 6" xfId="0"/>
    <cellStyle name="Entrada 2 5 6 2" xfId="0"/>
    <cellStyle name="Entrada 2 5 6 3" xfId="0"/>
    <cellStyle name="Entrada 2 5 6 4" xfId="0"/>
    <cellStyle name="Entrada 2 5 6 5" xfId="0"/>
    <cellStyle name="Entrada 2 5 7" xfId="0"/>
    <cellStyle name="Entrada 2 5 7 2" xfId="0"/>
    <cellStyle name="Entrada 2 5 7 3" xfId="0"/>
    <cellStyle name="Entrada 2 5 7 4" xfId="0"/>
    <cellStyle name="Entrada 2 5 7 5" xfId="0"/>
    <cellStyle name="Entrada 2 5 8" xfId="0"/>
    <cellStyle name="Entrada 2 5 8 2" xfId="0"/>
    <cellStyle name="Entrada 2 5 8 3" xfId="0"/>
    <cellStyle name="Entrada 2 5 8 4" xfId="0"/>
    <cellStyle name="Entrada 2 5 8 5" xfId="0"/>
    <cellStyle name="Entrada 2 5 9" xfId="0"/>
    <cellStyle name="Entrada 2 5 9 2" xfId="0"/>
    <cellStyle name="Entrada 2 5 9 3" xfId="0"/>
    <cellStyle name="Entrada 2 5 9 4" xfId="0"/>
    <cellStyle name="Entrada 2 5 9 5" xfId="0"/>
    <cellStyle name="Entrada 2 50" xfId="0"/>
    <cellStyle name="Entrada 2 50 2" xfId="0"/>
    <cellStyle name="Entrada 2 50 3" xfId="0"/>
    <cellStyle name="Entrada 2 51" xfId="0"/>
    <cellStyle name="Entrada 2 51 2" xfId="0"/>
    <cellStyle name="Entrada 2 51 3" xfId="0"/>
    <cellStyle name="Entrada 2 52" xfId="0"/>
    <cellStyle name="Entrada 2 52 2" xfId="0"/>
    <cellStyle name="Entrada 2 52 3" xfId="0"/>
    <cellStyle name="Entrada 2 53" xfId="0"/>
    <cellStyle name="Entrada 2 53 2" xfId="0"/>
    <cellStyle name="Entrada 2 53 3" xfId="0"/>
    <cellStyle name="Entrada 2 54" xfId="0"/>
    <cellStyle name="Entrada 2 54 2" xfId="0"/>
    <cellStyle name="Entrada 2 54 3" xfId="0"/>
    <cellStyle name="Entrada 2 55" xfId="0"/>
    <cellStyle name="Entrada 2 55 2" xfId="0"/>
    <cellStyle name="Entrada 2 55 3" xfId="0"/>
    <cellStyle name="Entrada 2 56" xfId="0"/>
    <cellStyle name="Entrada 2 56 2" xfId="0"/>
    <cellStyle name="Entrada 2 56 3" xfId="0"/>
    <cellStyle name="Entrada 2 57" xfId="0"/>
    <cellStyle name="Entrada 2 57 2" xfId="0"/>
    <cellStyle name="Entrada 2 57 3" xfId="0"/>
    <cellStyle name="Entrada 2 58" xfId="0"/>
    <cellStyle name="Entrada 2 58 2" xfId="0"/>
    <cellStyle name="Entrada 2 58 3" xfId="0"/>
    <cellStyle name="Entrada 2 59" xfId="0"/>
    <cellStyle name="Entrada 2 59 2" xfId="0"/>
    <cellStyle name="Entrada 2 59 3" xfId="0"/>
    <cellStyle name="Entrada 2 6" xfId="0"/>
    <cellStyle name="Entrada 2 6 10" xfId="0"/>
    <cellStyle name="Entrada 2 6 10 2" xfId="0"/>
    <cellStyle name="Entrada 2 6 10 3" xfId="0"/>
    <cellStyle name="Entrada 2 6 10 4" xfId="0"/>
    <cellStyle name="Entrada 2 6 10 5" xfId="0"/>
    <cellStyle name="Entrada 2 6 11" xfId="0"/>
    <cellStyle name="Entrada 2 6 11 2" xfId="0"/>
    <cellStyle name="Entrada 2 6 11 3" xfId="0"/>
    <cellStyle name="Entrada 2 6 11 4" xfId="0"/>
    <cellStyle name="Entrada 2 6 11 5" xfId="0"/>
    <cellStyle name="Entrada 2 6 12" xfId="0"/>
    <cellStyle name="Entrada 2 6 12 2" xfId="0"/>
    <cellStyle name="Entrada 2 6 12 3" xfId="0"/>
    <cellStyle name="Entrada 2 6 12 4" xfId="0"/>
    <cellStyle name="Entrada 2 6 12 5" xfId="0"/>
    <cellStyle name="Entrada 2 6 13" xfId="0"/>
    <cellStyle name="Entrada 2 6 13 2" xfId="0"/>
    <cellStyle name="Entrada 2 6 13 3" xfId="0"/>
    <cellStyle name="Entrada 2 6 13 4" xfId="0"/>
    <cellStyle name="Entrada 2 6 13 5" xfId="0"/>
    <cellStyle name="Entrada 2 6 14" xfId="0"/>
    <cellStyle name="Entrada 2 6 14 2" xfId="0"/>
    <cellStyle name="Entrada 2 6 14 3" xfId="0"/>
    <cellStyle name="Entrada 2 6 15" xfId="0"/>
    <cellStyle name="Entrada 2 6 16" xfId="0"/>
    <cellStyle name="Entrada 2 6 17" xfId="0"/>
    <cellStyle name="Entrada 2 6 18" xfId="0"/>
    <cellStyle name="Entrada 2 6 2" xfId="0"/>
    <cellStyle name="Entrada 2 6 2 2" xfId="0"/>
    <cellStyle name="Entrada 2 6 2 3" xfId="0"/>
    <cellStyle name="Entrada 2 6 2 4" xfId="0"/>
    <cellStyle name="Entrada 2 6 2 5" xfId="0"/>
    <cellStyle name="Entrada 2 6 3" xfId="0"/>
    <cellStyle name="Entrada 2 6 3 2" xfId="0"/>
    <cellStyle name="Entrada 2 6 3 3" xfId="0"/>
    <cellStyle name="Entrada 2 6 3 4" xfId="0"/>
    <cellStyle name="Entrada 2 6 3 5" xfId="0"/>
    <cellStyle name="Entrada 2 6 4" xfId="0"/>
    <cellStyle name="Entrada 2 6 4 2" xfId="0"/>
    <cellStyle name="Entrada 2 6 4 3" xfId="0"/>
    <cellStyle name="Entrada 2 6 4 4" xfId="0"/>
    <cellStyle name="Entrada 2 6 4 5" xfId="0"/>
    <cellStyle name="Entrada 2 6 5" xfId="0"/>
    <cellStyle name="Entrada 2 6 5 2" xfId="0"/>
    <cellStyle name="Entrada 2 6 5 3" xfId="0"/>
    <cellStyle name="Entrada 2 6 5 4" xfId="0"/>
    <cellStyle name="Entrada 2 6 5 5" xfId="0"/>
    <cellStyle name="Entrada 2 6 6" xfId="0"/>
    <cellStyle name="Entrada 2 6 6 2" xfId="0"/>
    <cellStyle name="Entrada 2 6 6 3" xfId="0"/>
    <cellStyle name="Entrada 2 6 6 4" xfId="0"/>
    <cellStyle name="Entrada 2 6 6 5" xfId="0"/>
    <cellStyle name="Entrada 2 6 7" xfId="0"/>
    <cellStyle name="Entrada 2 6 7 2" xfId="0"/>
    <cellStyle name="Entrada 2 6 7 3" xfId="0"/>
    <cellStyle name="Entrada 2 6 7 4" xfId="0"/>
    <cellStyle name="Entrada 2 6 7 5" xfId="0"/>
    <cellStyle name="Entrada 2 6 8" xfId="0"/>
    <cellStyle name="Entrada 2 6 8 2" xfId="0"/>
    <cellStyle name="Entrada 2 6 8 3" xfId="0"/>
    <cellStyle name="Entrada 2 6 8 4" xfId="0"/>
    <cellStyle name="Entrada 2 6 8 5" xfId="0"/>
    <cellStyle name="Entrada 2 6 9" xfId="0"/>
    <cellStyle name="Entrada 2 6 9 2" xfId="0"/>
    <cellStyle name="Entrada 2 6 9 3" xfId="0"/>
    <cellStyle name="Entrada 2 6 9 4" xfId="0"/>
    <cellStyle name="Entrada 2 6 9 5" xfId="0"/>
    <cellStyle name="Entrada 2 60" xfId="0"/>
    <cellStyle name="Entrada 2 60 2" xfId="0"/>
    <cellStyle name="Entrada 2 60 3" xfId="0"/>
    <cellStyle name="Entrada 2 61" xfId="0"/>
    <cellStyle name="Entrada 2 61 2" xfId="0"/>
    <cellStyle name="Entrada 2 61 3" xfId="0"/>
    <cellStyle name="Entrada 2 62" xfId="0"/>
    <cellStyle name="Entrada 2 62 2" xfId="0"/>
    <cellStyle name="Entrada 2 62 3" xfId="0"/>
    <cellStyle name="Entrada 2 63" xfId="0"/>
    <cellStyle name="Entrada 2 63 2" xfId="0"/>
    <cellStyle name="Entrada 2 63 3" xfId="0"/>
    <cellStyle name="Entrada 2 64" xfId="0"/>
    <cellStyle name="Entrada 2 64 2" xfId="0"/>
    <cellStyle name="Entrada 2 64 3" xfId="0"/>
    <cellStyle name="Entrada 2 65" xfId="0"/>
    <cellStyle name="Entrada 2 65 2" xfId="0"/>
    <cellStyle name="Entrada 2 65 3" xfId="0"/>
    <cellStyle name="Entrada 2 66" xfId="0"/>
    <cellStyle name="Entrada 2 67" xfId="0"/>
    <cellStyle name="Entrada 2 68" xfId="0"/>
    <cellStyle name="Entrada 2 69" xfId="0"/>
    <cellStyle name="Entrada 2 7" xfId="0"/>
    <cellStyle name="Entrada 2 7 10" xfId="0"/>
    <cellStyle name="Entrada 2 7 10 2" xfId="0"/>
    <cellStyle name="Entrada 2 7 10 3" xfId="0"/>
    <cellStyle name="Entrada 2 7 10 4" xfId="0"/>
    <cellStyle name="Entrada 2 7 10 5" xfId="0"/>
    <cellStyle name="Entrada 2 7 11" xfId="0"/>
    <cellStyle name="Entrada 2 7 11 2" xfId="0"/>
    <cellStyle name="Entrada 2 7 11 3" xfId="0"/>
    <cellStyle name="Entrada 2 7 11 4" xfId="0"/>
    <cellStyle name="Entrada 2 7 11 5" xfId="0"/>
    <cellStyle name="Entrada 2 7 12" xfId="0"/>
    <cellStyle name="Entrada 2 7 12 2" xfId="0"/>
    <cellStyle name="Entrada 2 7 12 3" xfId="0"/>
    <cellStyle name="Entrada 2 7 12 4" xfId="0"/>
    <cellStyle name="Entrada 2 7 12 5" xfId="0"/>
    <cellStyle name="Entrada 2 7 13" xfId="0"/>
    <cellStyle name="Entrada 2 7 13 2" xfId="0"/>
    <cellStyle name="Entrada 2 7 13 3" xfId="0"/>
    <cellStyle name="Entrada 2 7 13 4" xfId="0"/>
    <cellStyle name="Entrada 2 7 13 5" xfId="0"/>
    <cellStyle name="Entrada 2 7 14" xfId="0"/>
    <cellStyle name="Entrada 2 7 14 2" xfId="0"/>
    <cellStyle name="Entrada 2 7 14 3" xfId="0"/>
    <cellStyle name="Entrada 2 7 15" xfId="0"/>
    <cellStyle name="Entrada 2 7 16" xfId="0"/>
    <cellStyle name="Entrada 2 7 17" xfId="0"/>
    <cellStyle name="Entrada 2 7 18" xfId="0"/>
    <cellStyle name="Entrada 2 7 2" xfId="0"/>
    <cellStyle name="Entrada 2 7 2 2" xfId="0"/>
    <cellStyle name="Entrada 2 7 2 3" xfId="0"/>
    <cellStyle name="Entrada 2 7 2 4" xfId="0"/>
    <cellStyle name="Entrada 2 7 2 5" xfId="0"/>
    <cellStyle name="Entrada 2 7 3" xfId="0"/>
    <cellStyle name="Entrada 2 7 3 2" xfId="0"/>
    <cellStyle name="Entrada 2 7 3 3" xfId="0"/>
    <cellStyle name="Entrada 2 7 3 4" xfId="0"/>
    <cellStyle name="Entrada 2 7 3 5" xfId="0"/>
    <cellStyle name="Entrada 2 7 4" xfId="0"/>
    <cellStyle name="Entrada 2 7 4 2" xfId="0"/>
    <cellStyle name="Entrada 2 7 4 3" xfId="0"/>
    <cellStyle name="Entrada 2 7 4 4" xfId="0"/>
    <cellStyle name="Entrada 2 7 4 5" xfId="0"/>
    <cellStyle name="Entrada 2 7 5" xfId="0"/>
    <cellStyle name="Entrada 2 7 5 2" xfId="0"/>
    <cellStyle name="Entrada 2 7 5 3" xfId="0"/>
    <cellStyle name="Entrada 2 7 5 4" xfId="0"/>
    <cellStyle name="Entrada 2 7 5 5" xfId="0"/>
    <cellStyle name="Entrada 2 7 6" xfId="0"/>
    <cellStyle name="Entrada 2 7 6 2" xfId="0"/>
    <cellStyle name="Entrada 2 7 6 3" xfId="0"/>
    <cellStyle name="Entrada 2 7 6 4" xfId="0"/>
    <cellStyle name="Entrada 2 7 6 5" xfId="0"/>
    <cellStyle name="Entrada 2 7 7" xfId="0"/>
    <cellStyle name="Entrada 2 7 7 2" xfId="0"/>
    <cellStyle name="Entrada 2 7 7 3" xfId="0"/>
    <cellStyle name="Entrada 2 7 7 4" xfId="0"/>
    <cellStyle name="Entrada 2 7 7 5" xfId="0"/>
    <cellStyle name="Entrada 2 7 8" xfId="0"/>
    <cellStyle name="Entrada 2 7 8 2" xfId="0"/>
    <cellStyle name="Entrada 2 7 8 3" xfId="0"/>
    <cellStyle name="Entrada 2 7 8 4" xfId="0"/>
    <cellStyle name="Entrada 2 7 8 5" xfId="0"/>
    <cellStyle name="Entrada 2 7 9" xfId="0"/>
    <cellStyle name="Entrada 2 7 9 2" xfId="0"/>
    <cellStyle name="Entrada 2 7 9 3" xfId="0"/>
    <cellStyle name="Entrada 2 7 9 4" xfId="0"/>
    <cellStyle name="Entrada 2 7 9 5" xfId="0"/>
    <cellStyle name="Entrada 2 70" xfId="0"/>
    <cellStyle name="Entrada 2 71" xfId="0"/>
    <cellStyle name="Entrada 2 8" xfId="0"/>
    <cellStyle name="Entrada 2 8 10" xfId="0"/>
    <cellStyle name="Entrada 2 8 10 2" xfId="0"/>
    <cellStyle name="Entrada 2 8 10 3" xfId="0"/>
    <cellStyle name="Entrada 2 8 10 4" xfId="0"/>
    <cellStyle name="Entrada 2 8 10 5" xfId="0"/>
    <cellStyle name="Entrada 2 8 11" xfId="0"/>
    <cellStyle name="Entrada 2 8 11 2" xfId="0"/>
    <cellStyle name="Entrada 2 8 11 3" xfId="0"/>
    <cellStyle name="Entrada 2 8 11 4" xfId="0"/>
    <cellStyle name="Entrada 2 8 11 5" xfId="0"/>
    <cellStyle name="Entrada 2 8 12" xfId="0"/>
    <cellStyle name="Entrada 2 8 12 2" xfId="0"/>
    <cellStyle name="Entrada 2 8 12 3" xfId="0"/>
    <cellStyle name="Entrada 2 8 12 4" xfId="0"/>
    <cellStyle name="Entrada 2 8 12 5" xfId="0"/>
    <cellStyle name="Entrada 2 8 13" xfId="0"/>
    <cellStyle name="Entrada 2 8 13 2" xfId="0"/>
    <cellStyle name="Entrada 2 8 13 3" xfId="0"/>
    <cellStyle name="Entrada 2 8 13 4" xfId="0"/>
    <cellStyle name="Entrada 2 8 13 5" xfId="0"/>
    <cellStyle name="Entrada 2 8 14" xfId="0"/>
    <cellStyle name="Entrada 2 8 14 2" xfId="0"/>
    <cellStyle name="Entrada 2 8 14 3" xfId="0"/>
    <cellStyle name="Entrada 2 8 15" xfId="0"/>
    <cellStyle name="Entrada 2 8 16" xfId="0"/>
    <cellStyle name="Entrada 2 8 17" xfId="0"/>
    <cellStyle name="Entrada 2 8 18" xfId="0"/>
    <cellStyle name="Entrada 2 8 2" xfId="0"/>
    <cellStyle name="Entrada 2 8 2 2" xfId="0"/>
    <cellStyle name="Entrada 2 8 2 3" xfId="0"/>
    <cellStyle name="Entrada 2 8 2 4" xfId="0"/>
    <cellStyle name="Entrada 2 8 2 5" xfId="0"/>
    <cellStyle name="Entrada 2 8 3" xfId="0"/>
    <cellStyle name="Entrada 2 8 3 2" xfId="0"/>
    <cellStyle name="Entrada 2 8 3 3" xfId="0"/>
    <cellStyle name="Entrada 2 8 3 4" xfId="0"/>
    <cellStyle name="Entrada 2 8 3 5" xfId="0"/>
    <cellStyle name="Entrada 2 8 4" xfId="0"/>
    <cellStyle name="Entrada 2 8 4 2" xfId="0"/>
    <cellStyle name="Entrada 2 8 4 3" xfId="0"/>
    <cellStyle name="Entrada 2 8 4 4" xfId="0"/>
    <cellStyle name="Entrada 2 8 4 5" xfId="0"/>
    <cellStyle name="Entrada 2 8 5" xfId="0"/>
    <cellStyle name="Entrada 2 8 5 2" xfId="0"/>
    <cellStyle name="Entrada 2 8 5 3" xfId="0"/>
    <cellStyle name="Entrada 2 8 5 4" xfId="0"/>
    <cellStyle name="Entrada 2 8 5 5" xfId="0"/>
    <cellStyle name="Entrada 2 8 6" xfId="0"/>
    <cellStyle name="Entrada 2 8 6 2" xfId="0"/>
    <cellStyle name="Entrada 2 8 6 3" xfId="0"/>
    <cellStyle name="Entrada 2 8 6 4" xfId="0"/>
    <cellStyle name="Entrada 2 8 6 5" xfId="0"/>
    <cellStyle name="Entrada 2 8 7" xfId="0"/>
    <cellStyle name="Entrada 2 8 7 2" xfId="0"/>
    <cellStyle name="Entrada 2 8 7 3" xfId="0"/>
    <cellStyle name="Entrada 2 8 7 4" xfId="0"/>
    <cellStyle name="Entrada 2 8 7 5" xfId="0"/>
    <cellStyle name="Entrada 2 8 8" xfId="0"/>
    <cellStyle name="Entrada 2 8 8 2" xfId="0"/>
    <cellStyle name="Entrada 2 8 8 3" xfId="0"/>
    <cellStyle name="Entrada 2 8 8 4" xfId="0"/>
    <cellStyle name="Entrada 2 8 8 5" xfId="0"/>
    <cellStyle name="Entrada 2 8 9" xfId="0"/>
    <cellStyle name="Entrada 2 8 9 2" xfId="0"/>
    <cellStyle name="Entrada 2 8 9 3" xfId="0"/>
    <cellStyle name="Entrada 2 8 9 4" xfId="0"/>
    <cellStyle name="Entrada 2 8 9 5" xfId="0"/>
    <cellStyle name="Entrada 2 9" xfId="0"/>
    <cellStyle name="Entrada 2 9 10" xfId="0"/>
    <cellStyle name="Entrada 2 9 10 2" xfId="0"/>
    <cellStyle name="Entrada 2 9 10 3" xfId="0"/>
    <cellStyle name="Entrada 2 9 10 4" xfId="0"/>
    <cellStyle name="Entrada 2 9 10 5" xfId="0"/>
    <cellStyle name="Entrada 2 9 11" xfId="0"/>
    <cellStyle name="Entrada 2 9 11 2" xfId="0"/>
    <cellStyle name="Entrada 2 9 11 3" xfId="0"/>
    <cellStyle name="Entrada 2 9 11 4" xfId="0"/>
    <cellStyle name="Entrada 2 9 11 5" xfId="0"/>
    <cellStyle name="Entrada 2 9 12" xfId="0"/>
    <cellStyle name="Entrada 2 9 12 2" xfId="0"/>
    <cellStyle name="Entrada 2 9 12 3" xfId="0"/>
    <cellStyle name="Entrada 2 9 12 4" xfId="0"/>
    <cellStyle name="Entrada 2 9 12 5" xfId="0"/>
    <cellStyle name="Entrada 2 9 13" xfId="0"/>
    <cellStyle name="Entrada 2 9 13 2" xfId="0"/>
    <cellStyle name="Entrada 2 9 13 3" xfId="0"/>
    <cellStyle name="Entrada 2 9 13 4" xfId="0"/>
    <cellStyle name="Entrada 2 9 13 5" xfId="0"/>
    <cellStyle name="Entrada 2 9 14" xfId="0"/>
    <cellStyle name="Entrada 2 9 14 2" xfId="0"/>
    <cellStyle name="Entrada 2 9 14 3" xfId="0"/>
    <cellStyle name="Entrada 2 9 15" xfId="0"/>
    <cellStyle name="Entrada 2 9 16" xfId="0"/>
    <cellStyle name="Entrada 2 9 17" xfId="0"/>
    <cellStyle name="Entrada 2 9 18" xfId="0"/>
    <cellStyle name="Entrada 2 9 2" xfId="0"/>
    <cellStyle name="Entrada 2 9 2 2" xfId="0"/>
    <cellStyle name="Entrada 2 9 2 3" xfId="0"/>
    <cellStyle name="Entrada 2 9 2 4" xfId="0"/>
    <cellStyle name="Entrada 2 9 2 5" xfId="0"/>
    <cellStyle name="Entrada 2 9 3" xfId="0"/>
    <cellStyle name="Entrada 2 9 3 2" xfId="0"/>
    <cellStyle name="Entrada 2 9 3 3" xfId="0"/>
    <cellStyle name="Entrada 2 9 3 4" xfId="0"/>
    <cellStyle name="Entrada 2 9 3 5" xfId="0"/>
    <cellStyle name="Entrada 2 9 4" xfId="0"/>
    <cellStyle name="Entrada 2 9 4 2" xfId="0"/>
    <cellStyle name="Entrada 2 9 4 3" xfId="0"/>
    <cellStyle name="Entrada 2 9 4 4" xfId="0"/>
    <cellStyle name="Entrada 2 9 4 5" xfId="0"/>
    <cellStyle name="Entrada 2 9 5" xfId="0"/>
    <cellStyle name="Entrada 2 9 5 2" xfId="0"/>
    <cellStyle name="Entrada 2 9 5 3" xfId="0"/>
    <cellStyle name="Entrada 2 9 5 4" xfId="0"/>
    <cellStyle name="Entrada 2 9 5 5" xfId="0"/>
    <cellStyle name="Entrada 2 9 6" xfId="0"/>
    <cellStyle name="Entrada 2 9 6 2" xfId="0"/>
    <cellStyle name="Entrada 2 9 6 3" xfId="0"/>
    <cellStyle name="Entrada 2 9 6 4" xfId="0"/>
    <cellStyle name="Entrada 2 9 6 5" xfId="0"/>
    <cellStyle name="Entrada 2 9 7" xfId="0"/>
    <cellStyle name="Entrada 2 9 7 2" xfId="0"/>
    <cellStyle name="Entrada 2 9 7 3" xfId="0"/>
    <cellStyle name="Entrada 2 9 7 4" xfId="0"/>
    <cellStyle name="Entrada 2 9 7 5" xfId="0"/>
    <cellStyle name="Entrada 2 9 8" xfId="0"/>
    <cellStyle name="Entrada 2 9 8 2" xfId="0"/>
    <cellStyle name="Entrada 2 9 8 3" xfId="0"/>
    <cellStyle name="Entrada 2 9 8 4" xfId="0"/>
    <cellStyle name="Entrada 2 9 8 5" xfId="0"/>
    <cellStyle name="Entrada 2 9 9" xfId="0"/>
    <cellStyle name="Entrada 2 9 9 2" xfId="0"/>
    <cellStyle name="Entrada 2 9 9 3" xfId="0"/>
    <cellStyle name="Entrada 2 9 9 4" xfId="0"/>
    <cellStyle name="Entrada 2 9 9 5" xfId="0"/>
    <cellStyle name="Entrada 20" xfId="0"/>
    <cellStyle name="Entrada 21" xfId="0"/>
    <cellStyle name="Entrada 2_PLANILHA CONSILL LICITAÇÃO" xfId="0"/>
    <cellStyle name="Entrada 3" xfId="0"/>
    <cellStyle name="Entrada 3 10" xfId="0"/>
    <cellStyle name="Entrada 3 10 10" xfId="0"/>
    <cellStyle name="Entrada 3 10 10 2" xfId="0"/>
    <cellStyle name="Entrada 3 10 10 3" xfId="0"/>
    <cellStyle name="Entrada 3 10 10 4" xfId="0"/>
    <cellStyle name="Entrada 3 10 10 5" xfId="0"/>
    <cellStyle name="Entrada 3 10 11" xfId="0"/>
    <cellStyle name="Entrada 3 10 11 2" xfId="0"/>
    <cellStyle name="Entrada 3 10 11 3" xfId="0"/>
    <cellStyle name="Entrada 3 10 11 4" xfId="0"/>
    <cellStyle name="Entrada 3 10 11 5" xfId="0"/>
    <cellStyle name="Entrada 3 10 12" xfId="0"/>
    <cellStyle name="Entrada 3 10 12 2" xfId="0"/>
    <cellStyle name="Entrada 3 10 12 3" xfId="0"/>
    <cellStyle name="Entrada 3 10 12 4" xfId="0"/>
    <cellStyle name="Entrada 3 10 12 5" xfId="0"/>
    <cellStyle name="Entrada 3 10 13" xfId="0"/>
    <cellStyle name="Entrada 3 10 13 2" xfId="0"/>
    <cellStyle name="Entrada 3 10 13 3" xfId="0"/>
    <cellStyle name="Entrada 3 10 13 4" xfId="0"/>
    <cellStyle name="Entrada 3 10 13 5" xfId="0"/>
    <cellStyle name="Entrada 3 10 14" xfId="0"/>
    <cellStyle name="Entrada 3 10 14 2" xfId="0"/>
    <cellStyle name="Entrada 3 10 14 3" xfId="0"/>
    <cellStyle name="Entrada 3 10 15" xfId="0"/>
    <cellStyle name="Entrada 3 10 16" xfId="0"/>
    <cellStyle name="Entrada 3 10 17" xfId="0"/>
    <cellStyle name="Entrada 3 10 18" xfId="0"/>
    <cellStyle name="Entrada 3 10 2" xfId="0"/>
    <cellStyle name="Entrada 3 10 2 2" xfId="0"/>
    <cellStyle name="Entrada 3 10 2 3" xfId="0"/>
    <cellStyle name="Entrada 3 10 2 4" xfId="0"/>
    <cellStyle name="Entrada 3 10 2 5" xfId="0"/>
    <cellStyle name="Entrada 3 10 3" xfId="0"/>
    <cellStyle name="Entrada 3 10 3 2" xfId="0"/>
    <cellStyle name="Entrada 3 10 3 3" xfId="0"/>
    <cellStyle name="Entrada 3 10 3 4" xfId="0"/>
    <cellStyle name="Entrada 3 10 3 5" xfId="0"/>
    <cellStyle name="Entrada 3 10 4" xfId="0"/>
    <cellStyle name="Entrada 3 10 4 2" xfId="0"/>
    <cellStyle name="Entrada 3 10 4 3" xfId="0"/>
    <cellStyle name="Entrada 3 10 4 4" xfId="0"/>
    <cellStyle name="Entrada 3 10 4 5" xfId="0"/>
    <cellStyle name="Entrada 3 10 5" xfId="0"/>
    <cellStyle name="Entrada 3 10 5 2" xfId="0"/>
    <cellStyle name="Entrada 3 10 5 3" xfId="0"/>
    <cellStyle name="Entrada 3 10 5 4" xfId="0"/>
    <cellStyle name="Entrada 3 10 5 5" xfId="0"/>
    <cellStyle name="Entrada 3 10 6" xfId="0"/>
    <cellStyle name="Entrada 3 10 6 2" xfId="0"/>
    <cellStyle name="Entrada 3 10 6 3" xfId="0"/>
    <cellStyle name="Entrada 3 10 6 4" xfId="0"/>
    <cellStyle name="Entrada 3 10 6 5" xfId="0"/>
    <cellStyle name="Entrada 3 10 7" xfId="0"/>
    <cellStyle name="Entrada 3 10 7 2" xfId="0"/>
    <cellStyle name="Entrada 3 10 7 3" xfId="0"/>
    <cellStyle name="Entrada 3 10 7 4" xfId="0"/>
    <cellStyle name="Entrada 3 10 7 5" xfId="0"/>
    <cellStyle name="Entrada 3 10 8" xfId="0"/>
    <cellStyle name="Entrada 3 10 8 2" xfId="0"/>
    <cellStyle name="Entrada 3 10 8 3" xfId="0"/>
    <cellStyle name="Entrada 3 10 8 4" xfId="0"/>
    <cellStyle name="Entrada 3 10 8 5" xfId="0"/>
    <cellStyle name="Entrada 3 10 9" xfId="0"/>
    <cellStyle name="Entrada 3 10 9 2" xfId="0"/>
    <cellStyle name="Entrada 3 10 9 3" xfId="0"/>
    <cellStyle name="Entrada 3 10 9 4" xfId="0"/>
    <cellStyle name="Entrada 3 10 9 5" xfId="0"/>
    <cellStyle name="Entrada 3 11" xfId="0"/>
    <cellStyle name="Entrada 3 11 10" xfId="0"/>
    <cellStyle name="Entrada 3 11 10 2" xfId="0"/>
    <cellStyle name="Entrada 3 11 10 3" xfId="0"/>
    <cellStyle name="Entrada 3 11 10 4" xfId="0"/>
    <cellStyle name="Entrada 3 11 10 5" xfId="0"/>
    <cellStyle name="Entrada 3 11 11" xfId="0"/>
    <cellStyle name="Entrada 3 11 11 2" xfId="0"/>
    <cellStyle name="Entrada 3 11 11 3" xfId="0"/>
    <cellStyle name="Entrada 3 11 11 4" xfId="0"/>
    <cellStyle name="Entrada 3 11 11 5" xfId="0"/>
    <cellStyle name="Entrada 3 11 12" xfId="0"/>
    <cellStyle name="Entrada 3 11 12 2" xfId="0"/>
    <cellStyle name="Entrada 3 11 12 3" xfId="0"/>
    <cellStyle name="Entrada 3 11 12 4" xfId="0"/>
    <cellStyle name="Entrada 3 11 12 5" xfId="0"/>
    <cellStyle name="Entrada 3 11 13" xfId="0"/>
    <cellStyle name="Entrada 3 11 13 2" xfId="0"/>
    <cellStyle name="Entrada 3 11 13 3" xfId="0"/>
    <cellStyle name="Entrada 3 11 13 4" xfId="0"/>
    <cellStyle name="Entrada 3 11 13 5" xfId="0"/>
    <cellStyle name="Entrada 3 11 14" xfId="0"/>
    <cellStyle name="Entrada 3 11 14 2" xfId="0"/>
    <cellStyle name="Entrada 3 11 14 3" xfId="0"/>
    <cellStyle name="Entrada 3 11 15" xfId="0"/>
    <cellStyle name="Entrada 3 11 16" xfId="0"/>
    <cellStyle name="Entrada 3 11 17" xfId="0"/>
    <cellStyle name="Entrada 3 11 18" xfId="0"/>
    <cellStyle name="Entrada 3 11 2" xfId="0"/>
    <cellStyle name="Entrada 3 11 2 2" xfId="0"/>
    <cellStyle name="Entrada 3 11 2 3" xfId="0"/>
    <cellStyle name="Entrada 3 11 2 4" xfId="0"/>
    <cellStyle name="Entrada 3 11 2 5" xfId="0"/>
    <cellStyle name="Entrada 3 11 3" xfId="0"/>
    <cellStyle name="Entrada 3 11 3 2" xfId="0"/>
    <cellStyle name="Entrada 3 11 3 3" xfId="0"/>
    <cellStyle name="Entrada 3 11 3 4" xfId="0"/>
    <cellStyle name="Entrada 3 11 3 5" xfId="0"/>
    <cellStyle name="Entrada 3 11 4" xfId="0"/>
    <cellStyle name="Entrada 3 11 4 2" xfId="0"/>
    <cellStyle name="Entrada 3 11 4 3" xfId="0"/>
    <cellStyle name="Entrada 3 11 4 4" xfId="0"/>
    <cellStyle name="Entrada 3 11 4 5" xfId="0"/>
    <cellStyle name="Entrada 3 11 5" xfId="0"/>
    <cellStyle name="Entrada 3 11 5 2" xfId="0"/>
    <cellStyle name="Entrada 3 11 5 3" xfId="0"/>
    <cellStyle name="Entrada 3 11 5 4" xfId="0"/>
    <cellStyle name="Entrada 3 11 5 5" xfId="0"/>
    <cellStyle name="Entrada 3 11 6" xfId="0"/>
    <cellStyle name="Entrada 3 11 6 2" xfId="0"/>
    <cellStyle name="Entrada 3 11 6 3" xfId="0"/>
    <cellStyle name="Entrada 3 11 6 4" xfId="0"/>
    <cellStyle name="Entrada 3 11 6 5" xfId="0"/>
    <cellStyle name="Entrada 3 11 7" xfId="0"/>
    <cellStyle name="Entrada 3 11 7 2" xfId="0"/>
    <cellStyle name="Entrada 3 11 7 3" xfId="0"/>
    <cellStyle name="Entrada 3 11 7 4" xfId="0"/>
    <cellStyle name="Entrada 3 11 7 5" xfId="0"/>
    <cellStyle name="Entrada 3 11 8" xfId="0"/>
    <cellStyle name="Entrada 3 11 8 2" xfId="0"/>
    <cellStyle name="Entrada 3 11 8 3" xfId="0"/>
    <cellStyle name="Entrada 3 11 8 4" xfId="0"/>
    <cellStyle name="Entrada 3 11 8 5" xfId="0"/>
    <cellStyle name="Entrada 3 11 9" xfId="0"/>
    <cellStyle name="Entrada 3 11 9 2" xfId="0"/>
    <cellStyle name="Entrada 3 11 9 3" xfId="0"/>
    <cellStyle name="Entrada 3 11 9 4" xfId="0"/>
    <cellStyle name="Entrada 3 11 9 5" xfId="0"/>
    <cellStyle name="Entrada 3 12" xfId="0"/>
    <cellStyle name="Entrada 3 12 2" xfId="0"/>
    <cellStyle name="Entrada 3 12 3" xfId="0"/>
    <cellStyle name="Entrada 3 12 4" xfId="0"/>
    <cellStyle name="Entrada 3 12 5" xfId="0"/>
    <cellStyle name="Entrada 3 13" xfId="0"/>
    <cellStyle name="Entrada 3 13 2" xfId="0"/>
    <cellStyle name="Entrada 3 13 3" xfId="0"/>
    <cellStyle name="Entrada 3 13 4" xfId="0"/>
    <cellStyle name="Entrada 3 13 5" xfId="0"/>
    <cellStyle name="Entrada 3 14" xfId="0"/>
    <cellStyle name="Entrada 3 14 2" xfId="0"/>
    <cellStyle name="Entrada 3 14 3" xfId="0"/>
    <cellStyle name="Entrada 3 14 4" xfId="0"/>
    <cellStyle name="Entrada 3 14 5" xfId="0"/>
    <cellStyle name="Entrada 3 15" xfId="0"/>
    <cellStyle name="Entrada 3 15 2" xfId="0"/>
    <cellStyle name="Entrada 3 15 3" xfId="0"/>
    <cellStyle name="Entrada 3 15 4" xfId="0"/>
    <cellStyle name="Entrada 3 15 5" xfId="0"/>
    <cellStyle name="Entrada 3 16" xfId="0"/>
    <cellStyle name="Entrada 3 16 2" xfId="0"/>
    <cellStyle name="Entrada 3 16 3" xfId="0"/>
    <cellStyle name="Entrada 3 16 4" xfId="0"/>
    <cellStyle name="Entrada 3 16 5" xfId="0"/>
    <cellStyle name="Entrada 3 17" xfId="0"/>
    <cellStyle name="Entrada 3 17 2" xfId="0"/>
    <cellStyle name="Entrada 3 17 3" xfId="0"/>
    <cellStyle name="Entrada 3 17 4" xfId="0"/>
    <cellStyle name="Entrada 3 17 5" xfId="0"/>
    <cellStyle name="Entrada 3 18" xfId="0"/>
    <cellStyle name="Entrada 3 18 2" xfId="0"/>
    <cellStyle name="Entrada 3 18 3" xfId="0"/>
    <cellStyle name="Entrada 3 18 4" xfId="0"/>
    <cellStyle name="Entrada 3 18 5" xfId="0"/>
    <cellStyle name="Entrada 3 19" xfId="0"/>
    <cellStyle name="Entrada 3 19 2" xfId="0"/>
    <cellStyle name="Entrada 3 19 3" xfId="0"/>
    <cellStyle name="Entrada 3 19 4" xfId="0"/>
    <cellStyle name="Entrada 3 19 5" xfId="0"/>
    <cellStyle name="Entrada 3 2" xfId="0"/>
    <cellStyle name="Entrada 3 2 10" xfId="0"/>
    <cellStyle name="Entrada 3 2 10 10" xfId="0"/>
    <cellStyle name="Entrada 3 2 10 10 2" xfId="0"/>
    <cellStyle name="Entrada 3 2 10 10 3" xfId="0"/>
    <cellStyle name="Entrada 3 2 10 10 4" xfId="0"/>
    <cellStyle name="Entrada 3 2 10 10 5" xfId="0"/>
    <cellStyle name="Entrada 3 2 10 11" xfId="0"/>
    <cellStyle name="Entrada 3 2 10 11 2" xfId="0"/>
    <cellStyle name="Entrada 3 2 10 11 3" xfId="0"/>
    <cellStyle name="Entrada 3 2 10 11 4" xfId="0"/>
    <cellStyle name="Entrada 3 2 10 11 5" xfId="0"/>
    <cellStyle name="Entrada 3 2 10 12" xfId="0"/>
    <cellStyle name="Entrada 3 2 10 12 2" xfId="0"/>
    <cellStyle name="Entrada 3 2 10 12 3" xfId="0"/>
    <cellStyle name="Entrada 3 2 10 12 4" xfId="0"/>
    <cellStyle name="Entrada 3 2 10 12 5" xfId="0"/>
    <cellStyle name="Entrada 3 2 10 13" xfId="0"/>
    <cellStyle name="Entrada 3 2 10 13 2" xfId="0"/>
    <cellStyle name="Entrada 3 2 10 13 3" xfId="0"/>
    <cellStyle name="Entrada 3 2 10 13 4" xfId="0"/>
    <cellStyle name="Entrada 3 2 10 13 5" xfId="0"/>
    <cellStyle name="Entrada 3 2 10 14" xfId="0"/>
    <cellStyle name="Entrada 3 2 10 14 2" xfId="0"/>
    <cellStyle name="Entrada 3 2 10 14 3" xfId="0"/>
    <cellStyle name="Entrada 3 2 10 15" xfId="0"/>
    <cellStyle name="Entrada 3 2 10 16" xfId="0"/>
    <cellStyle name="Entrada 3 2 10 17" xfId="0"/>
    <cellStyle name="Entrada 3 2 10 18" xfId="0"/>
    <cellStyle name="Entrada 3 2 10 2" xfId="0"/>
    <cellStyle name="Entrada 3 2 10 2 2" xfId="0"/>
    <cellStyle name="Entrada 3 2 10 2 3" xfId="0"/>
    <cellStyle name="Entrada 3 2 10 2 4" xfId="0"/>
    <cellStyle name="Entrada 3 2 10 2 5" xfId="0"/>
    <cellStyle name="Entrada 3 2 10 3" xfId="0"/>
    <cellStyle name="Entrada 3 2 10 3 2" xfId="0"/>
    <cellStyle name="Entrada 3 2 10 3 3" xfId="0"/>
    <cellStyle name="Entrada 3 2 10 3 4" xfId="0"/>
    <cellStyle name="Entrada 3 2 10 3 5" xfId="0"/>
    <cellStyle name="Entrada 3 2 10 4" xfId="0"/>
    <cellStyle name="Entrada 3 2 10 4 2" xfId="0"/>
    <cellStyle name="Entrada 3 2 10 4 3" xfId="0"/>
    <cellStyle name="Entrada 3 2 10 4 4" xfId="0"/>
    <cellStyle name="Entrada 3 2 10 4 5" xfId="0"/>
    <cellStyle name="Entrada 3 2 10 5" xfId="0"/>
    <cellStyle name="Entrada 3 2 10 5 2" xfId="0"/>
    <cellStyle name="Entrada 3 2 10 5 3" xfId="0"/>
    <cellStyle name="Entrada 3 2 10 5 4" xfId="0"/>
    <cellStyle name="Entrada 3 2 10 5 5" xfId="0"/>
    <cellStyle name="Entrada 3 2 10 6" xfId="0"/>
    <cellStyle name="Entrada 3 2 10 6 2" xfId="0"/>
    <cellStyle name="Entrada 3 2 10 6 3" xfId="0"/>
    <cellStyle name="Entrada 3 2 10 6 4" xfId="0"/>
    <cellStyle name="Entrada 3 2 10 6 5" xfId="0"/>
    <cellStyle name="Entrada 3 2 10 7" xfId="0"/>
    <cellStyle name="Entrada 3 2 10 7 2" xfId="0"/>
    <cellStyle name="Entrada 3 2 10 7 3" xfId="0"/>
    <cellStyle name="Entrada 3 2 10 7 4" xfId="0"/>
    <cellStyle name="Entrada 3 2 10 7 5" xfId="0"/>
    <cellStyle name="Entrada 3 2 10 8" xfId="0"/>
    <cellStyle name="Entrada 3 2 10 8 2" xfId="0"/>
    <cellStyle name="Entrada 3 2 10 8 3" xfId="0"/>
    <cellStyle name="Entrada 3 2 10 8 4" xfId="0"/>
    <cellStyle name="Entrada 3 2 10 8 5" xfId="0"/>
    <cellStyle name="Entrada 3 2 10 9" xfId="0"/>
    <cellStyle name="Entrada 3 2 10 9 2" xfId="0"/>
    <cellStyle name="Entrada 3 2 10 9 3" xfId="0"/>
    <cellStyle name="Entrada 3 2 10 9 4" xfId="0"/>
    <cellStyle name="Entrada 3 2 10 9 5" xfId="0"/>
    <cellStyle name="Entrada 3 2 11" xfId="0"/>
    <cellStyle name="Entrada 3 2 11 2" xfId="0"/>
    <cellStyle name="Entrada 3 2 11 3" xfId="0"/>
    <cellStyle name="Entrada 3 2 11 4" xfId="0"/>
    <cellStyle name="Entrada 3 2 11 5" xfId="0"/>
    <cellStyle name="Entrada 3 2 12" xfId="0"/>
    <cellStyle name="Entrada 3 2 12 2" xfId="0"/>
    <cellStyle name="Entrada 3 2 12 3" xfId="0"/>
    <cellStyle name="Entrada 3 2 12 4" xfId="0"/>
    <cellStyle name="Entrada 3 2 12 5" xfId="0"/>
    <cellStyle name="Entrada 3 2 13" xfId="0"/>
    <cellStyle name="Entrada 3 2 13 2" xfId="0"/>
    <cellStyle name="Entrada 3 2 13 3" xfId="0"/>
    <cellStyle name="Entrada 3 2 13 4" xfId="0"/>
    <cellStyle name="Entrada 3 2 13 5" xfId="0"/>
    <cellStyle name="Entrada 3 2 14" xfId="0"/>
    <cellStyle name="Entrada 3 2 14 2" xfId="0"/>
    <cellStyle name="Entrada 3 2 14 3" xfId="0"/>
    <cellStyle name="Entrada 3 2 14 4" xfId="0"/>
    <cellStyle name="Entrada 3 2 14 5" xfId="0"/>
    <cellStyle name="Entrada 3 2 15" xfId="0"/>
    <cellStyle name="Entrada 3 2 15 2" xfId="0"/>
    <cellStyle name="Entrada 3 2 15 3" xfId="0"/>
    <cellStyle name="Entrada 3 2 15 4" xfId="0"/>
    <cellStyle name="Entrada 3 2 15 5" xfId="0"/>
    <cellStyle name="Entrada 3 2 16" xfId="0"/>
    <cellStyle name="Entrada 3 2 16 2" xfId="0"/>
    <cellStyle name="Entrada 3 2 16 3" xfId="0"/>
    <cellStyle name="Entrada 3 2 16 4" xfId="0"/>
    <cellStyle name="Entrada 3 2 16 5" xfId="0"/>
    <cellStyle name="Entrada 3 2 17" xfId="0"/>
    <cellStyle name="Entrada 3 2 17 2" xfId="0"/>
    <cellStyle name="Entrada 3 2 17 3" xfId="0"/>
    <cellStyle name="Entrada 3 2 17 4" xfId="0"/>
    <cellStyle name="Entrada 3 2 17 5" xfId="0"/>
    <cellStyle name="Entrada 3 2 18" xfId="0"/>
    <cellStyle name="Entrada 3 2 18 2" xfId="0"/>
    <cellStyle name="Entrada 3 2 18 3" xfId="0"/>
    <cellStyle name="Entrada 3 2 18 4" xfId="0"/>
    <cellStyle name="Entrada 3 2 18 5" xfId="0"/>
    <cellStyle name="Entrada 3 2 19" xfId="0"/>
    <cellStyle name="Entrada 3 2 19 2" xfId="0"/>
    <cellStyle name="Entrada 3 2 19 3" xfId="0"/>
    <cellStyle name="Entrada 3 2 19 4" xfId="0"/>
    <cellStyle name="Entrada 3 2 19 5" xfId="0"/>
    <cellStyle name="Entrada 3 2 2" xfId="0"/>
    <cellStyle name="Entrada 3 2 2 10" xfId="0"/>
    <cellStyle name="Entrada 3 2 2 10 2" xfId="0"/>
    <cellStyle name="Entrada 3 2 2 10 3" xfId="0"/>
    <cellStyle name="Entrada 3 2 2 10 4" xfId="0"/>
    <cellStyle name="Entrada 3 2 2 10 5" xfId="0"/>
    <cellStyle name="Entrada 3 2 2 11" xfId="0"/>
    <cellStyle name="Entrada 3 2 2 11 2" xfId="0"/>
    <cellStyle name="Entrada 3 2 2 11 3" xfId="0"/>
    <cellStyle name="Entrada 3 2 2 11 4" xfId="0"/>
    <cellStyle name="Entrada 3 2 2 11 5" xfId="0"/>
    <cellStyle name="Entrada 3 2 2 12" xfId="0"/>
    <cellStyle name="Entrada 3 2 2 12 2" xfId="0"/>
    <cellStyle name="Entrada 3 2 2 12 3" xfId="0"/>
    <cellStyle name="Entrada 3 2 2 12 4" xfId="0"/>
    <cellStyle name="Entrada 3 2 2 12 5" xfId="0"/>
    <cellStyle name="Entrada 3 2 2 13" xfId="0"/>
    <cellStyle name="Entrada 3 2 2 13 2" xfId="0"/>
    <cellStyle name="Entrada 3 2 2 13 3" xfId="0"/>
    <cellStyle name="Entrada 3 2 2 13 4" xfId="0"/>
    <cellStyle name="Entrada 3 2 2 13 5" xfId="0"/>
    <cellStyle name="Entrada 3 2 2 14" xfId="0"/>
    <cellStyle name="Entrada 3 2 2 14 2" xfId="0"/>
    <cellStyle name="Entrada 3 2 2 14 3" xfId="0"/>
    <cellStyle name="Entrada 3 2 2 15" xfId="0"/>
    <cellStyle name="Entrada 3 2 2 16" xfId="0"/>
    <cellStyle name="Entrada 3 2 2 17" xfId="0"/>
    <cellStyle name="Entrada 3 2 2 18" xfId="0"/>
    <cellStyle name="Entrada 3 2 2 2" xfId="0"/>
    <cellStyle name="Entrada 3 2 2 2 2" xfId="0"/>
    <cellStyle name="Entrada 3 2 2 2 3" xfId="0"/>
    <cellStyle name="Entrada 3 2 2 2 4" xfId="0"/>
    <cellStyle name="Entrada 3 2 2 2 5" xfId="0"/>
    <cellStyle name="Entrada 3 2 2 3" xfId="0"/>
    <cellStyle name="Entrada 3 2 2 3 2" xfId="0"/>
    <cellStyle name="Entrada 3 2 2 3 3" xfId="0"/>
    <cellStyle name="Entrada 3 2 2 3 4" xfId="0"/>
    <cellStyle name="Entrada 3 2 2 3 5" xfId="0"/>
    <cellStyle name="Entrada 3 2 2 4" xfId="0"/>
    <cellStyle name="Entrada 3 2 2 4 2" xfId="0"/>
    <cellStyle name="Entrada 3 2 2 4 3" xfId="0"/>
    <cellStyle name="Entrada 3 2 2 4 4" xfId="0"/>
    <cellStyle name="Entrada 3 2 2 4 5" xfId="0"/>
    <cellStyle name="Entrada 3 2 2 5" xfId="0"/>
    <cellStyle name="Entrada 3 2 2 5 2" xfId="0"/>
    <cellStyle name="Entrada 3 2 2 5 3" xfId="0"/>
    <cellStyle name="Entrada 3 2 2 5 4" xfId="0"/>
    <cellStyle name="Entrada 3 2 2 5 5" xfId="0"/>
    <cellStyle name="Entrada 3 2 2 6" xfId="0"/>
    <cellStyle name="Entrada 3 2 2 6 2" xfId="0"/>
    <cellStyle name="Entrada 3 2 2 6 3" xfId="0"/>
    <cellStyle name="Entrada 3 2 2 6 4" xfId="0"/>
    <cellStyle name="Entrada 3 2 2 6 5" xfId="0"/>
    <cellStyle name="Entrada 3 2 2 7" xfId="0"/>
    <cellStyle name="Entrada 3 2 2 7 2" xfId="0"/>
    <cellStyle name="Entrada 3 2 2 7 3" xfId="0"/>
    <cellStyle name="Entrada 3 2 2 7 4" xfId="0"/>
    <cellStyle name="Entrada 3 2 2 7 5" xfId="0"/>
    <cellStyle name="Entrada 3 2 2 8" xfId="0"/>
    <cellStyle name="Entrada 3 2 2 8 2" xfId="0"/>
    <cellStyle name="Entrada 3 2 2 8 3" xfId="0"/>
    <cellStyle name="Entrada 3 2 2 8 4" xfId="0"/>
    <cellStyle name="Entrada 3 2 2 8 5" xfId="0"/>
    <cellStyle name="Entrada 3 2 2 9" xfId="0"/>
    <cellStyle name="Entrada 3 2 2 9 2" xfId="0"/>
    <cellStyle name="Entrada 3 2 2 9 3" xfId="0"/>
    <cellStyle name="Entrada 3 2 2 9 4" xfId="0"/>
    <cellStyle name="Entrada 3 2 2 9 5" xfId="0"/>
    <cellStyle name="Entrada 3 2 20" xfId="0"/>
    <cellStyle name="Entrada 3 2 20 2" xfId="0"/>
    <cellStyle name="Entrada 3 2 20 3" xfId="0"/>
    <cellStyle name="Entrada 3 2 20 4" xfId="0"/>
    <cellStyle name="Entrada 3 2 20 5" xfId="0"/>
    <cellStyle name="Entrada 3 2 21" xfId="0"/>
    <cellStyle name="Entrada 3 2 21 2" xfId="0"/>
    <cellStyle name="Entrada 3 2 21 3" xfId="0"/>
    <cellStyle name="Entrada 3 2 21 4" xfId="0"/>
    <cellStyle name="Entrada 3 2 21 5" xfId="0"/>
    <cellStyle name="Entrada 3 2 22" xfId="0"/>
    <cellStyle name="Entrada 3 2 22 2" xfId="0"/>
    <cellStyle name="Entrada 3 2 22 3" xfId="0"/>
    <cellStyle name="Entrada 3 2 22 4" xfId="0"/>
    <cellStyle name="Entrada 3 2 22 5" xfId="0"/>
    <cellStyle name="Entrada 3 2 23" xfId="0"/>
    <cellStyle name="Entrada 3 2 23 2" xfId="0"/>
    <cellStyle name="Entrada 3 2 23 3" xfId="0"/>
    <cellStyle name="Entrada 3 2 23 4" xfId="0"/>
    <cellStyle name="Entrada 3 2 23 5" xfId="0"/>
    <cellStyle name="Entrada 3 2 24" xfId="0"/>
    <cellStyle name="Entrada 3 2 24 2" xfId="0"/>
    <cellStyle name="Entrada 3 2 24 3" xfId="0"/>
    <cellStyle name="Entrada 3 2 24 4" xfId="0"/>
    <cellStyle name="Entrada 3 2 24 5" xfId="0"/>
    <cellStyle name="Entrada 3 2 25" xfId="0"/>
    <cellStyle name="Entrada 3 2 25 2" xfId="0"/>
    <cellStyle name="Entrada 3 2 25 3" xfId="0"/>
    <cellStyle name="Entrada 3 2 25 4" xfId="0"/>
    <cellStyle name="Entrada 3 2 25 5" xfId="0"/>
    <cellStyle name="Entrada 3 2 26" xfId="0"/>
    <cellStyle name="Entrada 3 2 26 2" xfId="0"/>
    <cellStyle name="Entrada 3 2 26 3" xfId="0"/>
    <cellStyle name="Entrada 3 2 26 4" xfId="0"/>
    <cellStyle name="Entrada 3 2 26 5" xfId="0"/>
    <cellStyle name="Entrada 3 2 27" xfId="0"/>
    <cellStyle name="Entrada 3 2 27 2" xfId="0"/>
    <cellStyle name="Entrada 3 2 27 3" xfId="0"/>
    <cellStyle name="Entrada 3 2 27 4" xfId="0"/>
    <cellStyle name="Entrada 3 2 27 5" xfId="0"/>
    <cellStyle name="Entrada 3 2 28" xfId="0"/>
    <cellStyle name="Entrada 3 2 28 2" xfId="0"/>
    <cellStyle name="Entrada 3 2 28 3" xfId="0"/>
    <cellStyle name="Entrada 3 2 28 4" xfId="0"/>
    <cellStyle name="Entrada 3 2 28 5" xfId="0"/>
    <cellStyle name="Entrada 3 2 29" xfId="0"/>
    <cellStyle name="Entrada 3 2 29 2" xfId="0"/>
    <cellStyle name="Entrada 3 2 29 3" xfId="0"/>
    <cellStyle name="Entrada 3 2 29 4" xfId="0"/>
    <cellStyle name="Entrada 3 2 29 5" xfId="0"/>
    <cellStyle name="Entrada 3 2 3" xfId="0"/>
    <cellStyle name="Entrada 3 2 3 10" xfId="0"/>
    <cellStyle name="Entrada 3 2 3 10 2" xfId="0"/>
    <cellStyle name="Entrada 3 2 3 10 3" xfId="0"/>
    <cellStyle name="Entrada 3 2 3 10 4" xfId="0"/>
    <cellStyle name="Entrada 3 2 3 10 5" xfId="0"/>
    <cellStyle name="Entrada 3 2 3 11" xfId="0"/>
    <cellStyle name="Entrada 3 2 3 11 2" xfId="0"/>
    <cellStyle name="Entrada 3 2 3 11 3" xfId="0"/>
    <cellStyle name="Entrada 3 2 3 11 4" xfId="0"/>
    <cellStyle name="Entrada 3 2 3 11 5" xfId="0"/>
    <cellStyle name="Entrada 3 2 3 12" xfId="0"/>
    <cellStyle name="Entrada 3 2 3 12 2" xfId="0"/>
    <cellStyle name="Entrada 3 2 3 12 3" xfId="0"/>
    <cellStyle name="Entrada 3 2 3 12 4" xfId="0"/>
    <cellStyle name="Entrada 3 2 3 12 5" xfId="0"/>
    <cellStyle name="Entrada 3 2 3 13" xfId="0"/>
    <cellStyle name="Entrada 3 2 3 13 2" xfId="0"/>
    <cellStyle name="Entrada 3 2 3 13 3" xfId="0"/>
    <cellStyle name="Entrada 3 2 3 13 4" xfId="0"/>
    <cellStyle name="Entrada 3 2 3 13 5" xfId="0"/>
    <cellStyle name="Entrada 3 2 3 14" xfId="0"/>
    <cellStyle name="Entrada 3 2 3 14 2" xfId="0"/>
    <cellStyle name="Entrada 3 2 3 14 3" xfId="0"/>
    <cellStyle name="Entrada 3 2 3 15" xfId="0"/>
    <cellStyle name="Entrada 3 2 3 16" xfId="0"/>
    <cellStyle name="Entrada 3 2 3 17" xfId="0"/>
    <cellStyle name="Entrada 3 2 3 18" xfId="0"/>
    <cellStyle name="Entrada 3 2 3 2" xfId="0"/>
    <cellStyle name="Entrada 3 2 3 2 2" xfId="0"/>
    <cellStyle name="Entrada 3 2 3 2 3" xfId="0"/>
    <cellStyle name="Entrada 3 2 3 2 4" xfId="0"/>
    <cellStyle name="Entrada 3 2 3 2 5" xfId="0"/>
    <cellStyle name="Entrada 3 2 3 3" xfId="0"/>
    <cellStyle name="Entrada 3 2 3 3 2" xfId="0"/>
    <cellStyle name="Entrada 3 2 3 3 3" xfId="0"/>
    <cellStyle name="Entrada 3 2 3 3 4" xfId="0"/>
    <cellStyle name="Entrada 3 2 3 3 5" xfId="0"/>
    <cellStyle name="Entrada 3 2 3 4" xfId="0"/>
    <cellStyle name="Entrada 3 2 3 4 2" xfId="0"/>
    <cellStyle name="Entrada 3 2 3 4 3" xfId="0"/>
    <cellStyle name="Entrada 3 2 3 4 4" xfId="0"/>
    <cellStyle name="Entrada 3 2 3 4 5" xfId="0"/>
    <cellStyle name="Entrada 3 2 3 5" xfId="0"/>
    <cellStyle name="Entrada 3 2 3 5 2" xfId="0"/>
    <cellStyle name="Entrada 3 2 3 5 3" xfId="0"/>
    <cellStyle name="Entrada 3 2 3 5 4" xfId="0"/>
    <cellStyle name="Entrada 3 2 3 5 5" xfId="0"/>
    <cellStyle name="Entrada 3 2 3 6" xfId="0"/>
    <cellStyle name="Entrada 3 2 3 6 2" xfId="0"/>
    <cellStyle name="Entrada 3 2 3 6 3" xfId="0"/>
    <cellStyle name="Entrada 3 2 3 6 4" xfId="0"/>
    <cellStyle name="Entrada 3 2 3 6 5" xfId="0"/>
    <cellStyle name="Entrada 3 2 3 7" xfId="0"/>
    <cellStyle name="Entrada 3 2 3 7 2" xfId="0"/>
    <cellStyle name="Entrada 3 2 3 7 3" xfId="0"/>
    <cellStyle name="Entrada 3 2 3 7 4" xfId="0"/>
    <cellStyle name="Entrada 3 2 3 7 5" xfId="0"/>
    <cellStyle name="Entrada 3 2 3 8" xfId="0"/>
    <cellStyle name="Entrada 3 2 3 8 2" xfId="0"/>
    <cellStyle name="Entrada 3 2 3 8 3" xfId="0"/>
    <cellStyle name="Entrada 3 2 3 8 4" xfId="0"/>
    <cellStyle name="Entrada 3 2 3 8 5" xfId="0"/>
    <cellStyle name="Entrada 3 2 3 9" xfId="0"/>
    <cellStyle name="Entrada 3 2 3 9 2" xfId="0"/>
    <cellStyle name="Entrada 3 2 3 9 3" xfId="0"/>
    <cellStyle name="Entrada 3 2 3 9 4" xfId="0"/>
    <cellStyle name="Entrada 3 2 3 9 5" xfId="0"/>
    <cellStyle name="Entrada 3 2 30" xfId="0"/>
    <cellStyle name="Entrada 3 2 30 2" xfId="0"/>
    <cellStyle name="Entrada 3 2 30 3" xfId="0"/>
    <cellStyle name="Entrada 3 2 31" xfId="0"/>
    <cellStyle name="Entrada 3 2 31 2" xfId="0"/>
    <cellStyle name="Entrada 3 2 31 3" xfId="0"/>
    <cellStyle name="Entrada 3 2 32" xfId="0"/>
    <cellStyle name="Entrada 3 2 32 2" xfId="0"/>
    <cellStyle name="Entrada 3 2 32 3" xfId="0"/>
    <cellStyle name="Entrada 3 2 33" xfId="0"/>
    <cellStyle name="Entrada 3 2 33 2" xfId="0"/>
    <cellStyle name="Entrada 3 2 33 3" xfId="0"/>
    <cellStyle name="Entrada 3 2 34" xfId="0"/>
    <cellStyle name="Entrada 3 2 34 2" xfId="0"/>
    <cellStyle name="Entrada 3 2 34 3" xfId="0"/>
    <cellStyle name="Entrada 3 2 35" xfId="0"/>
    <cellStyle name="Entrada 3 2 35 2" xfId="0"/>
    <cellStyle name="Entrada 3 2 35 3" xfId="0"/>
    <cellStyle name="Entrada 3 2 36" xfId="0"/>
    <cellStyle name="Entrada 3 2 36 2" xfId="0"/>
    <cellStyle name="Entrada 3 2 36 3" xfId="0"/>
    <cellStyle name="Entrada 3 2 37" xfId="0"/>
    <cellStyle name="Entrada 3 2 37 2" xfId="0"/>
    <cellStyle name="Entrada 3 2 37 3" xfId="0"/>
    <cellStyle name="Entrada 3 2 38" xfId="0"/>
    <cellStyle name="Entrada 3 2 38 2" xfId="0"/>
    <cellStyle name="Entrada 3 2 38 3" xfId="0"/>
    <cellStyle name="Entrada 3 2 39" xfId="0"/>
    <cellStyle name="Entrada 3 2 39 2" xfId="0"/>
    <cellStyle name="Entrada 3 2 39 3" xfId="0"/>
    <cellStyle name="Entrada 3 2 4" xfId="0"/>
    <cellStyle name="Entrada 3 2 4 10" xfId="0"/>
    <cellStyle name="Entrada 3 2 4 10 2" xfId="0"/>
    <cellStyle name="Entrada 3 2 4 10 3" xfId="0"/>
    <cellStyle name="Entrada 3 2 4 10 4" xfId="0"/>
    <cellStyle name="Entrada 3 2 4 10 5" xfId="0"/>
    <cellStyle name="Entrada 3 2 4 11" xfId="0"/>
    <cellStyle name="Entrada 3 2 4 11 2" xfId="0"/>
    <cellStyle name="Entrada 3 2 4 11 3" xfId="0"/>
    <cellStyle name="Entrada 3 2 4 11 4" xfId="0"/>
    <cellStyle name="Entrada 3 2 4 11 5" xfId="0"/>
    <cellStyle name="Entrada 3 2 4 12" xfId="0"/>
    <cellStyle name="Entrada 3 2 4 12 2" xfId="0"/>
    <cellStyle name="Entrada 3 2 4 12 3" xfId="0"/>
    <cellStyle name="Entrada 3 2 4 12 4" xfId="0"/>
    <cellStyle name="Entrada 3 2 4 12 5" xfId="0"/>
    <cellStyle name="Entrada 3 2 4 13" xfId="0"/>
    <cellStyle name="Entrada 3 2 4 13 2" xfId="0"/>
    <cellStyle name="Entrada 3 2 4 13 3" xfId="0"/>
    <cellStyle name="Entrada 3 2 4 13 4" xfId="0"/>
    <cellStyle name="Entrada 3 2 4 13 5" xfId="0"/>
    <cellStyle name="Entrada 3 2 4 14" xfId="0"/>
    <cellStyle name="Entrada 3 2 4 14 2" xfId="0"/>
    <cellStyle name="Entrada 3 2 4 14 3" xfId="0"/>
    <cellStyle name="Entrada 3 2 4 15" xfId="0"/>
    <cellStyle name="Entrada 3 2 4 16" xfId="0"/>
    <cellStyle name="Entrada 3 2 4 17" xfId="0"/>
    <cellStyle name="Entrada 3 2 4 18" xfId="0"/>
    <cellStyle name="Entrada 3 2 4 2" xfId="0"/>
    <cellStyle name="Entrada 3 2 4 2 2" xfId="0"/>
    <cellStyle name="Entrada 3 2 4 2 3" xfId="0"/>
    <cellStyle name="Entrada 3 2 4 2 4" xfId="0"/>
    <cellStyle name="Entrada 3 2 4 2 5" xfId="0"/>
    <cellStyle name="Entrada 3 2 4 3" xfId="0"/>
    <cellStyle name="Entrada 3 2 4 3 2" xfId="0"/>
    <cellStyle name="Entrada 3 2 4 3 3" xfId="0"/>
    <cellStyle name="Entrada 3 2 4 3 4" xfId="0"/>
    <cellStyle name="Entrada 3 2 4 3 5" xfId="0"/>
    <cellStyle name="Entrada 3 2 4 4" xfId="0"/>
    <cellStyle name="Entrada 3 2 4 4 2" xfId="0"/>
    <cellStyle name="Entrada 3 2 4 4 3" xfId="0"/>
    <cellStyle name="Entrada 3 2 4 4 4" xfId="0"/>
    <cellStyle name="Entrada 3 2 4 4 5" xfId="0"/>
    <cellStyle name="Entrada 3 2 4 5" xfId="0"/>
    <cellStyle name="Entrada 3 2 4 5 2" xfId="0"/>
    <cellStyle name="Entrada 3 2 4 5 3" xfId="0"/>
    <cellStyle name="Entrada 3 2 4 5 4" xfId="0"/>
    <cellStyle name="Entrada 3 2 4 5 5" xfId="0"/>
    <cellStyle name="Entrada 3 2 4 6" xfId="0"/>
    <cellStyle name="Entrada 3 2 4 6 2" xfId="0"/>
    <cellStyle name="Entrada 3 2 4 6 3" xfId="0"/>
    <cellStyle name="Entrada 3 2 4 6 4" xfId="0"/>
    <cellStyle name="Entrada 3 2 4 6 5" xfId="0"/>
    <cellStyle name="Entrada 3 2 4 7" xfId="0"/>
    <cellStyle name="Entrada 3 2 4 7 2" xfId="0"/>
    <cellStyle name="Entrada 3 2 4 7 3" xfId="0"/>
    <cellStyle name="Entrada 3 2 4 7 4" xfId="0"/>
    <cellStyle name="Entrada 3 2 4 7 5" xfId="0"/>
    <cellStyle name="Entrada 3 2 4 8" xfId="0"/>
    <cellStyle name="Entrada 3 2 4 8 2" xfId="0"/>
    <cellStyle name="Entrada 3 2 4 8 3" xfId="0"/>
    <cellStyle name="Entrada 3 2 4 8 4" xfId="0"/>
    <cellStyle name="Entrada 3 2 4 8 5" xfId="0"/>
    <cellStyle name="Entrada 3 2 4 9" xfId="0"/>
    <cellStyle name="Entrada 3 2 4 9 2" xfId="0"/>
    <cellStyle name="Entrada 3 2 4 9 3" xfId="0"/>
    <cellStyle name="Entrada 3 2 4 9 4" xfId="0"/>
    <cellStyle name="Entrada 3 2 4 9 5" xfId="0"/>
    <cellStyle name="Entrada 3 2 40" xfId="0"/>
    <cellStyle name="Entrada 3 2 40 2" xfId="0"/>
    <cellStyle name="Entrada 3 2 40 3" xfId="0"/>
    <cellStyle name="Entrada 3 2 41" xfId="0"/>
    <cellStyle name="Entrada 3 2 41 2" xfId="0"/>
    <cellStyle name="Entrada 3 2 41 3" xfId="0"/>
    <cellStyle name="Entrada 3 2 42" xfId="0"/>
    <cellStyle name="Entrada 3 2 42 2" xfId="0"/>
    <cellStyle name="Entrada 3 2 42 3" xfId="0"/>
    <cellStyle name="Entrada 3 2 43" xfId="0"/>
    <cellStyle name="Entrada 3 2 43 2" xfId="0"/>
    <cellStyle name="Entrada 3 2 43 3" xfId="0"/>
    <cellStyle name="Entrada 3 2 44" xfId="0"/>
    <cellStyle name="Entrada 3 2 44 2" xfId="0"/>
    <cellStyle name="Entrada 3 2 44 3" xfId="0"/>
    <cellStyle name="Entrada 3 2 45" xfId="0"/>
    <cellStyle name="Entrada 3 2 45 2" xfId="0"/>
    <cellStyle name="Entrada 3 2 45 3" xfId="0"/>
    <cellStyle name="Entrada 3 2 46" xfId="0"/>
    <cellStyle name="Entrada 3 2 46 2" xfId="0"/>
    <cellStyle name="Entrada 3 2 46 3" xfId="0"/>
    <cellStyle name="Entrada 3 2 47" xfId="0"/>
    <cellStyle name="Entrada 3 2 47 2" xfId="0"/>
    <cellStyle name="Entrada 3 2 47 3" xfId="0"/>
    <cellStyle name="Entrada 3 2 48" xfId="0"/>
    <cellStyle name="Entrada 3 2 48 2" xfId="0"/>
    <cellStyle name="Entrada 3 2 48 3" xfId="0"/>
    <cellStyle name="Entrada 3 2 49" xfId="0"/>
    <cellStyle name="Entrada 3 2 49 2" xfId="0"/>
    <cellStyle name="Entrada 3 2 49 3" xfId="0"/>
    <cellStyle name="Entrada 3 2 5" xfId="0"/>
    <cellStyle name="Entrada 3 2 5 10" xfId="0"/>
    <cellStyle name="Entrada 3 2 5 10 2" xfId="0"/>
    <cellStyle name="Entrada 3 2 5 10 3" xfId="0"/>
    <cellStyle name="Entrada 3 2 5 10 4" xfId="0"/>
    <cellStyle name="Entrada 3 2 5 10 5" xfId="0"/>
    <cellStyle name="Entrada 3 2 5 11" xfId="0"/>
    <cellStyle name="Entrada 3 2 5 11 2" xfId="0"/>
    <cellStyle name="Entrada 3 2 5 11 3" xfId="0"/>
    <cellStyle name="Entrada 3 2 5 11 4" xfId="0"/>
    <cellStyle name="Entrada 3 2 5 11 5" xfId="0"/>
    <cellStyle name="Entrada 3 2 5 12" xfId="0"/>
    <cellStyle name="Entrada 3 2 5 12 2" xfId="0"/>
    <cellStyle name="Entrada 3 2 5 12 3" xfId="0"/>
    <cellStyle name="Entrada 3 2 5 12 4" xfId="0"/>
    <cellStyle name="Entrada 3 2 5 12 5" xfId="0"/>
    <cellStyle name="Entrada 3 2 5 13" xfId="0"/>
    <cellStyle name="Entrada 3 2 5 13 2" xfId="0"/>
    <cellStyle name="Entrada 3 2 5 13 3" xfId="0"/>
    <cellStyle name="Entrada 3 2 5 13 4" xfId="0"/>
    <cellStyle name="Entrada 3 2 5 13 5" xfId="0"/>
    <cellStyle name="Entrada 3 2 5 14" xfId="0"/>
    <cellStyle name="Entrada 3 2 5 14 2" xfId="0"/>
    <cellStyle name="Entrada 3 2 5 14 3" xfId="0"/>
    <cellStyle name="Entrada 3 2 5 15" xfId="0"/>
    <cellStyle name="Entrada 3 2 5 16" xfId="0"/>
    <cellStyle name="Entrada 3 2 5 17" xfId="0"/>
    <cellStyle name="Entrada 3 2 5 18" xfId="0"/>
    <cellStyle name="Entrada 3 2 5 2" xfId="0"/>
    <cellStyle name="Entrada 3 2 5 2 2" xfId="0"/>
    <cellStyle name="Entrada 3 2 5 2 3" xfId="0"/>
    <cellStyle name="Entrada 3 2 5 2 4" xfId="0"/>
    <cellStyle name="Entrada 3 2 5 2 5" xfId="0"/>
    <cellStyle name="Entrada 3 2 5 3" xfId="0"/>
    <cellStyle name="Entrada 3 2 5 3 2" xfId="0"/>
    <cellStyle name="Entrada 3 2 5 3 3" xfId="0"/>
    <cellStyle name="Entrada 3 2 5 3 4" xfId="0"/>
    <cellStyle name="Entrada 3 2 5 3 5" xfId="0"/>
    <cellStyle name="Entrada 3 2 5 4" xfId="0"/>
    <cellStyle name="Entrada 3 2 5 4 2" xfId="0"/>
    <cellStyle name="Entrada 3 2 5 4 3" xfId="0"/>
    <cellStyle name="Entrada 3 2 5 4 4" xfId="0"/>
    <cellStyle name="Entrada 3 2 5 4 5" xfId="0"/>
    <cellStyle name="Entrada 3 2 5 5" xfId="0"/>
    <cellStyle name="Entrada 3 2 5 5 2" xfId="0"/>
    <cellStyle name="Entrada 3 2 5 5 3" xfId="0"/>
    <cellStyle name="Entrada 3 2 5 5 4" xfId="0"/>
    <cellStyle name="Entrada 3 2 5 5 5" xfId="0"/>
    <cellStyle name="Entrada 3 2 5 6" xfId="0"/>
    <cellStyle name="Entrada 3 2 5 6 2" xfId="0"/>
    <cellStyle name="Entrada 3 2 5 6 3" xfId="0"/>
    <cellStyle name="Entrada 3 2 5 6 4" xfId="0"/>
    <cellStyle name="Entrada 3 2 5 6 5" xfId="0"/>
    <cellStyle name="Entrada 3 2 5 7" xfId="0"/>
    <cellStyle name="Entrada 3 2 5 7 2" xfId="0"/>
    <cellStyle name="Entrada 3 2 5 7 3" xfId="0"/>
    <cellStyle name="Entrada 3 2 5 7 4" xfId="0"/>
    <cellStyle name="Entrada 3 2 5 7 5" xfId="0"/>
    <cellStyle name="Entrada 3 2 5 8" xfId="0"/>
    <cellStyle name="Entrada 3 2 5 8 2" xfId="0"/>
    <cellStyle name="Entrada 3 2 5 8 3" xfId="0"/>
    <cellStyle name="Entrada 3 2 5 8 4" xfId="0"/>
    <cellStyle name="Entrada 3 2 5 8 5" xfId="0"/>
    <cellStyle name="Entrada 3 2 5 9" xfId="0"/>
    <cellStyle name="Entrada 3 2 5 9 2" xfId="0"/>
    <cellStyle name="Entrada 3 2 5 9 3" xfId="0"/>
    <cellStyle name="Entrada 3 2 5 9 4" xfId="0"/>
    <cellStyle name="Entrada 3 2 5 9 5" xfId="0"/>
    <cellStyle name="Entrada 3 2 50" xfId="0"/>
    <cellStyle name="Entrada 3 2 50 2" xfId="0"/>
    <cellStyle name="Entrada 3 2 50 3" xfId="0"/>
    <cellStyle name="Entrada 3 2 51" xfId="0"/>
    <cellStyle name="Entrada 3 2 51 2" xfId="0"/>
    <cellStyle name="Entrada 3 2 51 3" xfId="0"/>
    <cellStyle name="Entrada 3 2 52" xfId="0"/>
    <cellStyle name="Entrada 3 2 52 2" xfId="0"/>
    <cellStyle name="Entrada 3 2 52 3" xfId="0"/>
    <cellStyle name="Entrada 3 2 53" xfId="0"/>
    <cellStyle name="Entrada 3 2 53 2" xfId="0"/>
    <cellStyle name="Entrada 3 2 53 3" xfId="0"/>
    <cellStyle name="Entrada 3 2 54" xfId="0"/>
    <cellStyle name="Entrada 3 2 54 2" xfId="0"/>
    <cellStyle name="Entrada 3 2 54 3" xfId="0"/>
    <cellStyle name="Entrada 3 2 55" xfId="0"/>
    <cellStyle name="Entrada 3 2 55 2" xfId="0"/>
    <cellStyle name="Entrada 3 2 55 3" xfId="0"/>
    <cellStyle name="Entrada 3 2 56" xfId="0"/>
    <cellStyle name="Entrada 3 2 56 2" xfId="0"/>
    <cellStyle name="Entrada 3 2 56 3" xfId="0"/>
    <cellStyle name="Entrada 3 2 57" xfId="0"/>
    <cellStyle name="Entrada 3 2 57 2" xfId="0"/>
    <cellStyle name="Entrada 3 2 57 3" xfId="0"/>
    <cellStyle name="Entrada 3 2 58" xfId="0"/>
    <cellStyle name="Entrada 3 2 58 2" xfId="0"/>
    <cellStyle name="Entrada 3 2 58 3" xfId="0"/>
    <cellStyle name="Entrada 3 2 59" xfId="0"/>
    <cellStyle name="Entrada 3 2 59 2" xfId="0"/>
    <cellStyle name="Entrada 3 2 59 3" xfId="0"/>
    <cellStyle name="Entrada 3 2 6" xfId="0"/>
    <cellStyle name="Entrada 3 2 6 10" xfId="0"/>
    <cellStyle name="Entrada 3 2 6 10 2" xfId="0"/>
    <cellStyle name="Entrada 3 2 6 10 3" xfId="0"/>
    <cellStyle name="Entrada 3 2 6 10 4" xfId="0"/>
    <cellStyle name="Entrada 3 2 6 10 5" xfId="0"/>
    <cellStyle name="Entrada 3 2 6 11" xfId="0"/>
    <cellStyle name="Entrada 3 2 6 11 2" xfId="0"/>
    <cellStyle name="Entrada 3 2 6 11 3" xfId="0"/>
    <cellStyle name="Entrada 3 2 6 11 4" xfId="0"/>
    <cellStyle name="Entrada 3 2 6 11 5" xfId="0"/>
    <cellStyle name="Entrada 3 2 6 12" xfId="0"/>
    <cellStyle name="Entrada 3 2 6 12 2" xfId="0"/>
    <cellStyle name="Entrada 3 2 6 12 3" xfId="0"/>
    <cellStyle name="Entrada 3 2 6 12 4" xfId="0"/>
    <cellStyle name="Entrada 3 2 6 12 5" xfId="0"/>
    <cellStyle name="Entrada 3 2 6 13" xfId="0"/>
    <cellStyle name="Entrada 3 2 6 13 2" xfId="0"/>
    <cellStyle name="Entrada 3 2 6 13 3" xfId="0"/>
    <cellStyle name="Entrada 3 2 6 13 4" xfId="0"/>
    <cellStyle name="Entrada 3 2 6 13 5" xfId="0"/>
    <cellStyle name="Entrada 3 2 6 14" xfId="0"/>
    <cellStyle name="Entrada 3 2 6 14 2" xfId="0"/>
    <cellStyle name="Entrada 3 2 6 14 3" xfId="0"/>
    <cellStyle name="Entrada 3 2 6 15" xfId="0"/>
    <cellStyle name="Entrada 3 2 6 16" xfId="0"/>
    <cellStyle name="Entrada 3 2 6 17" xfId="0"/>
    <cellStyle name="Entrada 3 2 6 18" xfId="0"/>
    <cellStyle name="Entrada 3 2 6 2" xfId="0"/>
    <cellStyle name="Entrada 3 2 6 2 2" xfId="0"/>
    <cellStyle name="Entrada 3 2 6 2 3" xfId="0"/>
    <cellStyle name="Entrada 3 2 6 2 4" xfId="0"/>
    <cellStyle name="Entrada 3 2 6 2 5" xfId="0"/>
    <cellStyle name="Entrada 3 2 6 3" xfId="0"/>
    <cellStyle name="Entrada 3 2 6 3 2" xfId="0"/>
    <cellStyle name="Entrada 3 2 6 3 3" xfId="0"/>
    <cellStyle name="Entrada 3 2 6 3 4" xfId="0"/>
    <cellStyle name="Entrada 3 2 6 3 5" xfId="0"/>
    <cellStyle name="Entrada 3 2 6 4" xfId="0"/>
    <cellStyle name="Entrada 3 2 6 4 2" xfId="0"/>
    <cellStyle name="Entrada 3 2 6 4 3" xfId="0"/>
    <cellStyle name="Entrada 3 2 6 4 4" xfId="0"/>
    <cellStyle name="Entrada 3 2 6 4 5" xfId="0"/>
    <cellStyle name="Entrada 3 2 6 5" xfId="0"/>
    <cellStyle name="Entrada 3 2 6 5 2" xfId="0"/>
    <cellStyle name="Entrada 3 2 6 5 3" xfId="0"/>
    <cellStyle name="Entrada 3 2 6 5 4" xfId="0"/>
    <cellStyle name="Entrada 3 2 6 5 5" xfId="0"/>
    <cellStyle name="Entrada 3 2 6 6" xfId="0"/>
    <cellStyle name="Entrada 3 2 6 6 2" xfId="0"/>
    <cellStyle name="Entrada 3 2 6 6 3" xfId="0"/>
    <cellStyle name="Entrada 3 2 6 6 4" xfId="0"/>
    <cellStyle name="Entrada 3 2 6 6 5" xfId="0"/>
    <cellStyle name="Entrada 3 2 6 7" xfId="0"/>
    <cellStyle name="Entrada 3 2 6 7 2" xfId="0"/>
    <cellStyle name="Entrada 3 2 6 7 3" xfId="0"/>
    <cellStyle name="Entrada 3 2 6 7 4" xfId="0"/>
    <cellStyle name="Entrada 3 2 6 7 5" xfId="0"/>
    <cellStyle name="Entrada 3 2 6 8" xfId="0"/>
    <cellStyle name="Entrada 3 2 6 8 2" xfId="0"/>
    <cellStyle name="Entrada 3 2 6 8 3" xfId="0"/>
    <cellStyle name="Entrada 3 2 6 8 4" xfId="0"/>
    <cellStyle name="Entrada 3 2 6 8 5" xfId="0"/>
    <cellStyle name="Entrada 3 2 6 9" xfId="0"/>
    <cellStyle name="Entrada 3 2 6 9 2" xfId="0"/>
    <cellStyle name="Entrada 3 2 6 9 3" xfId="0"/>
    <cellStyle name="Entrada 3 2 6 9 4" xfId="0"/>
    <cellStyle name="Entrada 3 2 6 9 5" xfId="0"/>
    <cellStyle name="Entrada 3 2 60" xfId="0"/>
    <cellStyle name="Entrada 3 2 60 2" xfId="0"/>
    <cellStyle name="Entrada 3 2 60 3" xfId="0"/>
    <cellStyle name="Entrada 3 2 61" xfId="0"/>
    <cellStyle name="Entrada 3 2 61 2" xfId="0"/>
    <cellStyle name="Entrada 3 2 61 3" xfId="0"/>
    <cellStyle name="Entrada 3 2 62" xfId="0"/>
    <cellStyle name="Entrada 3 2 62 2" xfId="0"/>
    <cellStyle name="Entrada 3 2 62 3" xfId="0"/>
    <cellStyle name="Entrada 3 2 63" xfId="0"/>
    <cellStyle name="Entrada 3 2 63 2" xfId="0"/>
    <cellStyle name="Entrada 3 2 63 3" xfId="0"/>
    <cellStyle name="Entrada 3 2 64" xfId="0"/>
    <cellStyle name="Entrada 3 2 64 2" xfId="0"/>
    <cellStyle name="Entrada 3 2 64 3" xfId="0"/>
    <cellStyle name="Entrada 3 2 65" xfId="0"/>
    <cellStyle name="Entrada 3 2 66" xfId="0"/>
    <cellStyle name="Entrada 3 2 67" xfId="0"/>
    <cellStyle name="Entrada 3 2 68" xfId="0"/>
    <cellStyle name="Entrada 3 2 69" xfId="0"/>
    <cellStyle name="Entrada 3 2 7" xfId="0"/>
    <cellStyle name="Entrada 3 2 7 10" xfId="0"/>
    <cellStyle name="Entrada 3 2 7 10 2" xfId="0"/>
    <cellStyle name="Entrada 3 2 7 10 3" xfId="0"/>
    <cellStyle name="Entrada 3 2 7 10 4" xfId="0"/>
    <cellStyle name="Entrada 3 2 7 10 5" xfId="0"/>
    <cellStyle name="Entrada 3 2 7 11" xfId="0"/>
    <cellStyle name="Entrada 3 2 7 11 2" xfId="0"/>
    <cellStyle name="Entrada 3 2 7 11 3" xfId="0"/>
    <cellStyle name="Entrada 3 2 7 11 4" xfId="0"/>
    <cellStyle name="Entrada 3 2 7 11 5" xfId="0"/>
    <cellStyle name="Entrada 3 2 7 12" xfId="0"/>
    <cellStyle name="Entrada 3 2 7 12 2" xfId="0"/>
    <cellStyle name="Entrada 3 2 7 12 3" xfId="0"/>
    <cellStyle name="Entrada 3 2 7 12 4" xfId="0"/>
    <cellStyle name="Entrada 3 2 7 12 5" xfId="0"/>
    <cellStyle name="Entrada 3 2 7 13" xfId="0"/>
    <cellStyle name="Entrada 3 2 7 13 2" xfId="0"/>
    <cellStyle name="Entrada 3 2 7 13 3" xfId="0"/>
    <cellStyle name="Entrada 3 2 7 13 4" xfId="0"/>
    <cellStyle name="Entrada 3 2 7 13 5" xfId="0"/>
    <cellStyle name="Entrada 3 2 7 14" xfId="0"/>
    <cellStyle name="Entrada 3 2 7 14 2" xfId="0"/>
    <cellStyle name="Entrada 3 2 7 14 3" xfId="0"/>
    <cellStyle name="Entrada 3 2 7 15" xfId="0"/>
    <cellStyle name="Entrada 3 2 7 16" xfId="0"/>
    <cellStyle name="Entrada 3 2 7 17" xfId="0"/>
    <cellStyle name="Entrada 3 2 7 18" xfId="0"/>
    <cellStyle name="Entrada 3 2 7 2" xfId="0"/>
    <cellStyle name="Entrada 3 2 7 2 2" xfId="0"/>
    <cellStyle name="Entrada 3 2 7 2 3" xfId="0"/>
    <cellStyle name="Entrada 3 2 7 2 4" xfId="0"/>
    <cellStyle name="Entrada 3 2 7 2 5" xfId="0"/>
    <cellStyle name="Entrada 3 2 7 3" xfId="0"/>
    <cellStyle name="Entrada 3 2 7 3 2" xfId="0"/>
    <cellStyle name="Entrada 3 2 7 3 3" xfId="0"/>
    <cellStyle name="Entrada 3 2 7 3 4" xfId="0"/>
    <cellStyle name="Entrada 3 2 7 3 5" xfId="0"/>
    <cellStyle name="Entrada 3 2 7 4" xfId="0"/>
    <cellStyle name="Entrada 3 2 7 4 2" xfId="0"/>
    <cellStyle name="Entrada 3 2 7 4 3" xfId="0"/>
    <cellStyle name="Entrada 3 2 7 4 4" xfId="0"/>
    <cellStyle name="Entrada 3 2 7 4 5" xfId="0"/>
    <cellStyle name="Entrada 3 2 7 5" xfId="0"/>
    <cellStyle name="Entrada 3 2 7 5 2" xfId="0"/>
    <cellStyle name="Entrada 3 2 7 5 3" xfId="0"/>
    <cellStyle name="Entrada 3 2 7 5 4" xfId="0"/>
    <cellStyle name="Entrada 3 2 7 5 5" xfId="0"/>
    <cellStyle name="Entrada 3 2 7 6" xfId="0"/>
    <cellStyle name="Entrada 3 2 7 6 2" xfId="0"/>
    <cellStyle name="Entrada 3 2 7 6 3" xfId="0"/>
    <cellStyle name="Entrada 3 2 7 6 4" xfId="0"/>
    <cellStyle name="Entrada 3 2 7 6 5" xfId="0"/>
    <cellStyle name="Entrada 3 2 7 7" xfId="0"/>
    <cellStyle name="Entrada 3 2 7 7 2" xfId="0"/>
    <cellStyle name="Entrada 3 2 7 7 3" xfId="0"/>
    <cellStyle name="Entrada 3 2 7 7 4" xfId="0"/>
    <cellStyle name="Entrada 3 2 7 7 5" xfId="0"/>
    <cellStyle name="Entrada 3 2 7 8" xfId="0"/>
    <cellStyle name="Entrada 3 2 7 8 2" xfId="0"/>
    <cellStyle name="Entrada 3 2 7 8 3" xfId="0"/>
    <cellStyle name="Entrada 3 2 7 8 4" xfId="0"/>
    <cellStyle name="Entrada 3 2 7 8 5" xfId="0"/>
    <cellStyle name="Entrada 3 2 7 9" xfId="0"/>
    <cellStyle name="Entrada 3 2 7 9 2" xfId="0"/>
    <cellStyle name="Entrada 3 2 7 9 3" xfId="0"/>
    <cellStyle name="Entrada 3 2 7 9 4" xfId="0"/>
    <cellStyle name="Entrada 3 2 7 9 5" xfId="0"/>
    <cellStyle name="Entrada 3 2 70" xfId="0"/>
    <cellStyle name="Entrada 3 2 8" xfId="0"/>
    <cellStyle name="Entrada 3 2 8 10" xfId="0"/>
    <cellStyle name="Entrada 3 2 8 10 2" xfId="0"/>
    <cellStyle name="Entrada 3 2 8 10 3" xfId="0"/>
    <cellStyle name="Entrada 3 2 8 10 4" xfId="0"/>
    <cellStyle name="Entrada 3 2 8 10 5" xfId="0"/>
    <cellStyle name="Entrada 3 2 8 11" xfId="0"/>
    <cellStyle name="Entrada 3 2 8 11 2" xfId="0"/>
    <cellStyle name="Entrada 3 2 8 11 3" xfId="0"/>
    <cellStyle name="Entrada 3 2 8 11 4" xfId="0"/>
    <cellStyle name="Entrada 3 2 8 11 5" xfId="0"/>
    <cellStyle name="Entrada 3 2 8 12" xfId="0"/>
    <cellStyle name="Entrada 3 2 8 12 2" xfId="0"/>
    <cellStyle name="Entrada 3 2 8 12 3" xfId="0"/>
    <cellStyle name="Entrada 3 2 8 12 4" xfId="0"/>
    <cellStyle name="Entrada 3 2 8 12 5" xfId="0"/>
    <cellStyle name="Entrada 3 2 8 13" xfId="0"/>
    <cellStyle name="Entrada 3 2 8 13 2" xfId="0"/>
    <cellStyle name="Entrada 3 2 8 13 3" xfId="0"/>
    <cellStyle name="Entrada 3 2 8 13 4" xfId="0"/>
    <cellStyle name="Entrada 3 2 8 13 5" xfId="0"/>
    <cellStyle name="Entrada 3 2 8 14" xfId="0"/>
    <cellStyle name="Entrada 3 2 8 14 2" xfId="0"/>
    <cellStyle name="Entrada 3 2 8 14 3" xfId="0"/>
    <cellStyle name="Entrada 3 2 8 15" xfId="0"/>
    <cellStyle name="Entrada 3 2 8 16" xfId="0"/>
    <cellStyle name="Entrada 3 2 8 17" xfId="0"/>
    <cellStyle name="Entrada 3 2 8 18" xfId="0"/>
    <cellStyle name="Entrada 3 2 8 2" xfId="0"/>
    <cellStyle name="Entrada 3 2 8 2 2" xfId="0"/>
    <cellStyle name="Entrada 3 2 8 2 3" xfId="0"/>
    <cellStyle name="Entrada 3 2 8 2 4" xfId="0"/>
    <cellStyle name="Entrada 3 2 8 2 5" xfId="0"/>
    <cellStyle name="Entrada 3 2 8 3" xfId="0"/>
    <cellStyle name="Entrada 3 2 8 3 2" xfId="0"/>
    <cellStyle name="Entrada 3 2 8 3 3" xfId="0"/>
    <cellStyle name="Entrada 3 2 8 3 4" xfId="0"/>
    <cellStyle name="Entrada 3 2 8 3 5" xfId="0"/>
    <cellStyle name="Entrada 3 2 8 4" xfId="0"/>
    <cellStyle name="Entrada 3 2 8 4 2" xfId="0"/>
    <cellStyle name="Entrada 3 2 8 4 3" xfId="0"/>
    <cellStyle name="Entrada 3 2 8 4 4" xfId="0"/>
    <cellStyle name="Entrada 3 2 8 4 5" xfId="0"/>
    <cellStyle name="Entrada 3 2 8 5" xfId="0"/>
    <cellStyle name="Entrada 3 2 8 5 2" xfId="0"/>
    <cellStyle name="Entrada 3 2 8 5 3" xfId="0"/>
    <cellStyle name="Entrada 3 2 8 5 4" xfId="0"/>
    <cellStyle name="Entrada 3 2 8 5 5" xfId="0"/>
    <cellStyle name="Entrada 3 2 8 6" xfId="0"/>
    <cellStyle name="Entrada 3 2 8 6 2" xfId="0"/>
    <cellStyle name="Entrada 3 2 8 6 3" xfId="0"/>
    <cellStyle name="Entrada 3 2 8 6 4" xfId="0"/>
    <cellStyle name="Entrada 3 2 8 6 5" xfId="0"/>
    <cellStyle name="Entrada 3 2 8 7" xfId="0"/>
    <cellStyle name="Entrada 3 2 8 7 2" xfId="0"/>
    <cellStyle name="Entrada 3 2 8 7 3" xfId="0"/>
    <cellStyle name="Entrada 3 2 8 7 4" xfId="0"/>
    <cellStyle name="Entrada 3 2 8 7 5" xfId="0"/>
    <cellStyle name="Entrada 3 2 8 8" xfId="0"/>
    <cellStyle name="Entrada 3 2 8 8 2" xfId="0"/>
    <cellStyle name="Entrada 3 2 8 8 3" xfId="0"/>
    <cellStyle name="Entrada 3 2 8 8 4" xfId="0"/>
    <cellStyle name="Entrada 3 2 8 8 5" xfId="0"/>
    <cellStyle name="Entrada 3 2 8 9" xfId="0"/>
    <cellStyle name="Entrada 3 2 8 9 2" xfId="0"/>
    <cellStyle name="Entrada 3 2 8 9 3" xfId="0"/>
    <cellStyle name="Entrada 3 2 8 9 4" xfId="0"/>
    <cellStyle name="Entrada 3 2 8 9 5" xfId="0"/>
    <cellStyle name="Entrada 3 2 9" xfId="0"/>
    <cellStyle name="Entrada 3 2 9 10" xfId="0"/>
    <cellStyle name="Entrada 3 2 9 10 2" xfId="0"/>
    <cellStyle name="Entrada 3 2 9 10 3" xfId="0"/>
    <cellStyle name="Entrada 3 2 9 10 4" xfId="0"/>
    <cellStyle name="Entrada 3 2 9 10 5" xfId="0"/>
    <cellStyle name="Entrada 3 2 9 11" xfId="0"/>
    <cellStyle name="Entrada 3 2 9 11 2" xfId="0"/>
    <cellStyle name="Entrada 3 2 9 11 3" xfId="0"/>
    <cellStyle name="Entrada 3 2 9 11 4" xfId="0"/>
    <cellStyle name="Entrada 3 2 9 11 5" xfId="0"/>
    <cellStyle name="Entrada 3 2 9 12" xfId="0"/>
    <cellStyle name="Entrada 3 2 9 12 2" xfId="0"/>
    <cellStyle name="Entrada 3 2 9 12 3" xfId="0"/>
    <cellStyle name="Entrada 3 2 9 12 4" xfId="0"/>
    <cellStyle name="Entrada 3 2 9 12 5" xfId="0"/>
    <cellStyle name="Entrada 3 2 9 13" xfId="0"/>
    <cellStyle name="Entrada 3 2 9 13 2" xfId="0"/>
    <cellStyle name="Entrada 3 2 9 13 3" xfId="0"/>
    <cellStyle name="Entrada 3 2 9 13 4" xfId="0"/>
    <cellStyle name="Entrada 3 2 9 13 5" xfId="0"/>
    <cellStyle name="Entrada 3 2 9 14" xfId="0"/>
    <cellStyle name="Entrada 3 2 9 14 2" xfId="0"/>
    <cellStyle name="Entrada 3 2 9 14 3" xfId="0"/>
    <cellStyle name="Entrada 3 2 9 15" xfId="0"/>
    <cellStyle name="Entrada 3 2 9 16" xfId="0"/>
    <cellStyle name="Entrada 3 2 9 17" xfId="0"/>
    <cellStyle name="Entrada 3 2 9 18" xfId="0"/>
    <cellStyle name="Entrada 3 2 9 2" xfId="0"/>
    <cellStyle name="Entrada 3 2 9 2 2" xfId="0"/>
    <cellStyle name="Entrada 3 2 9 2 3" xfId="0"/>
    <cellStyle name="Entrada 3 2 9 2 4" xfId="0"/>
    <cellStyle name="Entrada 3 2 9 2 5" xfId="0"/>
    <cellStyle name="Entrada 3 2 9 3" xfId="0"/>
    <cellStyle name="Entrada 3 2 9 3 2" xfId="0"/>
    <cellStyle name="Entrada 3 2 9 3 3" xfId="0"/>
    <cellStyle name="Entrada 3 2 9 3 4" xfId="0"/>
    <cellStyle name="Entrada 3 2 9 3 5" xfId="0"/>
    <cellStyle name="Entrada 3 2 9 4" xfId="0"/>
    <cellStyle name="Entrada 3 2 9 4 2" xfId="0"/>
    <cellStyle name="Entrada 3 2 9 4 3" xfId="0"/>
    <cellStyle name="Entrada 3 2 9 4 4" xfId="0"/>
    <cellStyle name="Entrada 3 2 9 4 5" xfId="0"/>
    <cellStyle name="Entrada 3 2 9 5" xfId="0"/>
    <cellStyle name="Entrada 3 2 9 5 2" xfId="0"/>
    <cellStyle name="Entrada 3 2 9 5 3" xfId="0"/>
    <cellStyle name="Entrada 3 2 9 5 4" xfId="0"/>
    <cellStyle name="Entrada 3 2 9 5 5" xfId="0"/>
    <cellStyle name="Entrada 3 2 9 6" xfId="0"/>
    <cellStyle name="Entrada 3 2 9 6 2" xfId="0"/>
    <cellStyle name="Entrada 3 2 9 6 3" xfId="0"/>
    <cellStyle name="Entrada 3 2 9 6 4" xfId="0"/>
    <cellStyle name="Entrada 3 2 9 6 5" xfId="0"/>
    <cellStyle name="Entrada 3 2 9 7" xfId="0"/>
    <cellStyle name="Entrada 3 2 9 7 2" xfId="0"/>
    <cellStyle name="Entrada 3 2 9 7 3" xfId="0"/>
    <cellStyle name="Entrada 3 2 9 7 4" xfId="0"/>
    <cellStyle name="Entrada 3 2 9 7 5" xfId="0"/>
    <cellStyle name="Entrada 3 2 9 8" xfId="0"/>
    <cellStyle name="Entrada 3 2 9 8 2" xfId="0"/>
    <cellStyle name="Entrada 3 2 9 8 3" xfId="0"/>
    <cellStyle name="Entrada 3 2 9 8 4" xfId="0"/>
    <cellStyle name="Entrada 3 2 9 8 5" xfId="0"/>
    <cellStyle name="Entrada 3 2 9 9" xfId="0"/>
    <cellStyle name="Entrada 3 2 9 9 2" xfId="0"/>
    <cellStyle name="Entrada 3 2 9 9 3" xfId="0"/>
    <cellStyle name="Entrada 3 2 9 9 4" xfId="0"/>
    <cellStyle name="Entrada 3 2 9 9 5" xfId="0"/>
    <cellStyle name="Entrada 3 20" xfId="0"/>
    <cellStyle name="Entrada 3 20 2" xfId="0"/>
    <cellStyle name="Entrada 3 20 3" xfId="0"/>
    <cellStyle name="Entrada 3 20 4" xfId="0"/>
    <cellStyle name="Entrada 3 20 5" xfId="0"/>
    <cellStyle name="Entrada 3 21" xfId="0"/>
    <cellStyle name="Entrada 3 21 2" xfId="0"/>
    <cellStyle name="Entrada 3 21 3" xfId="0"/>
    <cellStyle name="Entrada 3 21 4" xfId="0"/>
    <cellStyle name="Entrada 3 21 5" xfId="0"/>
    <cellStyle name="Entrada 3 22" xfId="0"/>
    <cellStyle name="Entrada 3 22 2" xfId="0"/>
    <cellStyle name="Entrada 3 22 3" xfId="0"/>
    <cellStyle name="Entrada 3 22 4" xfId="0"/>
    <cellStyle name="Entrada 3 22 5" xfId="0"/>
    <cellStyle name="Entrada 3 23" xfId="0"/>
    <cellStyle name="Entrada 3 23 2" xfId="0"/>
    <cellStyle name="Entrada 3 23 3" xfId="0"/>
    <cellStyle name="Entrada 3 23 4" xfId="0"/>
    <cellStyle name="Entrada 3 23 5" xfId="0"/>
    <cellStyle name="Entrada 3 24" xfId="0"/>
    <cellStyle name="Entrada 3 24 2" xfId="0"/>
    <cellStyle name="Entrada 3 24 3" xfId="0"/>
    <cellStyle name="Entrada 3 24 4" xfId="0"/>
    <cellStyle name="Entrada 3 24 5" xfId="0"/>
    <cellStyle name="Entrada 3 25" xfId="0"/>
    <cellStyle name="Entrada 3 25 2" xfId="0"/>
    <cellStyle name="Entrada 3 25 3" xfId="0"/>
    <cellStyle name="Entrada 3 25 4" xfId="0"/>
    <cellStyle name="Entrada 3 25 5" xfId="0"/>
    <cellStyle name="Entrada 3 26" xfId="0"/>
    <cellStyle name="Entrada 3 26 2" xfId="0"/>
    <cellStyle name="Entrada 3 26 3" xfId="0"/>
    <cellStyle name="Entrada 3 26 4" xfId="0"/>
    <cellStyle name="Entrada 3 26 5" xfId="0"/>
    <cellStyle name="Entrada 3 27" xfId="0"/>
    <cellStyle name="Entrada 3 27 2" xfId="0"/>
    <cellStyle name="Entrada 3 27 3" xfId="0"/>
    <cellStyle name="Entrada 3 27 4" xfId="0"/>
    <cellStyle name="Entrada 3 27 5" xfId="0"/>
    <cellStyle name="Entrada 3 28" xfId="0"/>
    <cellStyle name="Entrada 3 28 2" xfId="0"/>
    <cellStyle name="Entrada 3 28 3" xfId="0"/>
    <cellStyle name="Entrada 3 28 4" xfId="0"/>
    <cellStyle name="Entrada 3 28 5" xfId="0"/>
    <cellStyle name="Entrada 3 29" xfId="0"/>
    <cellStyle name="Entrada 3 29 2" xfId="0"/>
    <cellStyle name="Entrada 3 29 3" xfId="0"/>
    <cellStyle name="Entrada 3 29 4" xfId="0"/>
    <cellStyle name="Entrada 3 29 5" xfId="0"/>
    <cellStyle name="Entrada 3 3" xfId="0"/>
    <cellStyle name="Entrada 3 3 10" xfId="0"/>
    <cellStyle name="Entrada 3 3 10 2" xfId="0"/>
    <cellStyle name="Entrada 3 3 10 3" xfId="0"/>
    <cellStyle name="Entrada 3 3 10 4" xfId="0"/>
    <cellStyle name="Entrada 3 3 10 5" xfId="0"/>
    <cellStyle name="Entrada 3 3 11" xfId="0"/>
    <cellStyle name="Entrada 3 3 11 2" xfId="0"/>
    <cellStyle name="Entrada 3 3 11 3" xfId="0"/>
    <cellStyle name="Entrada 3 3 11 4" xfId="0"/>
    <cellStyle name="Entrada 3 3 11 5" xfId="0"/>
    <cellStyle name="Entrada 3 3 12" xfId="0"/>
    <cellStyle name="Entrada 3 3 12 2" xfId="0"/>
    <cellStyle name="Entrada 3 3 12 3" xfId="0"/>
    <cellStyle name="Entrada 3 3 12 4" xfId="0"/>
    <cellStyle name="Entrada 3 3 12 5" xfId="0"/>
    <cellStyle name="Entrada 3 3 13" xfId="0"/>
    <cellStyle name="Entrada 3 3 13 2" xfId="0"/>
    <cellStyle name="Entrada 3 3 13 3" xfId="0"/>
    <cellStyle name="Entrada 3 3 13 4" xfId="0"/>
    <cellStyle name="Entrada 3 3 13 5" xfId="0"/>
    <cellStyle name="Entrada 3 3 14" xfId="0"/>
    <cellStyle name="Entrada 3 3 14 2" xfId="0"/>
    <cellStyle name="Entrada 3 3 14 3" xfId="0"/>
    <cellStyle name="Entrada 3 3 15" xfId="0"/>
    <cellStyle name="Entrada 3 3 16" xfId="0"/>
    <cellStyle name="Entrada 3 3 17" xfId="0"/>
    <cellStyle name="Entrada 3 3 18" xfId="0"/>
    <cellStyle name="Entrada 3 3 2" xfId="0"/>
    <cellStyle name="Entrada 3 3 2 2" xfId="0"/>
    <cellStyle name="Entrada 3 3 2 3" xfId="0"/>
    <cellStyle name="Entrada 3 3 2 4" xfId="0"/>
    <cellStyle name="Entrada 3 3 2 5" xfId="0"/>
    <cellStyle name="Entrada 3 3 3" xfId="0"/>
    <cellStyle name="Entrada 3 3 3 2" xfId="0"/>
    <cellStyle name="Entrada 3 3 3 3" xfId="0"/>
    <cellStyle name="Entrada 3 3 3 4" xfId="0"/>
    <cellStyle name="Entrada 3 3 3 5" xfId="0"/>
    <cellStyle name="Entrada 3 3 4" xfId="0"/>
    <cellStyle name="Entrada 3 3 4 2" xfId="0"/>
    <cellStyle name="Entrada 3 3 4 3" xfId="0"/>
    <cellStyle name="Entrada 3 3 4 4" xfId="0"/>
    <cellStyle name="Entrada 3 3 4 5" xfId="0"/>
    <cellStyle name="Entrada 3 3 5" xfId="0"/>
    <cellStyle name="Entrada 3 3 5 2" xfId="0"/>
    <cellStyle name="Entrada 3 3 5 3" xfId="0"/>
    <cellStyle name="Entrada 3 3 5 4" xfId="0"/>
    <cellStyle name="Entrada 3 3 5 5" xfId="0"/>
    <cellStyle name="Entrada 3 3 6" xfId="0"/>
    <cellStyle name="Entrada 3 3 6 2" xfId="0"/>
    <cellStyle name="Entrada 3 3 6 3" xfId="0"/>
    <cellStyle name="Entrada 3 3 6 4" xfId="0"/>
    <cellStyle name="Entrada 3 3 6 5" xfId="0"/>
    <cellStyle name="Entrada 3 3 7" xfId="0"/>
    <cellStyle name="Entrada 3 3 7 2" xfId="0"/>
    <cellStyle name="Entrada 3 3 7 3" xfId="0"/>
    <cellStyle name="Entrada 3 3 7 4" xfId="0"/>
    <cellStyle name="Entrada 3 3 7 5" xfId="0"/>
    <cellStyle name="Entrada 3 3 8" xfId="0"/>
    <cellStyle name="Entrada 3 3 8 2" xfId="0"/>
    <cellStyle name="Entrada 3 3 8 3" xfId="0"/>
    <cellStyle name="Entrada 3 3 8 4" xfId="0"/>
    <cellStyle name="Entrada 3 3 8 5" xfId="0"/>
    <cellStyle name="Entrada 3 3 9" xfId="0"/>
    <cellStyle name="Entrada 3 3 9 2" xfId="0"/>
    <cellStyle name="Entrada 3 3 9 3" xfId="0"/>
    <cellStyle name="Entrada 3 3 9 4" xfId="0"/>
    <cellStyle name="Entrada 3 3 9 5" xfId="0"/>
    <cellStyle name="Entrada 3 30" xfId="0"/>
    <cellStyle name="Entrada 3 30 2" xfId="0"/>
    <cellStyle name="Entrada 3 30 3" xfId="0"/>
    <cellStyle name="Entrada 3 30 4" xfId="0"/>
    <cellStyle name="Entrada 3 30 5" xfId="0"/>
    <cellStyle name="Entrada 3 31" xfId="0"/>
    <cellStyle name="Entrada 3 31 2" xfId="0"/>
    <cellStyle name="Entrada 3 31 3" xfId="0"/>
    <cellStyle name="Entrada 3 32" xfId="0"/>
    <cellStyle name="Entrada 3 32 2" xfId="0"/>
    <cellStyle name="Entrada 3 32 3" xfId="0"/>
    <cellStyle name="Entrada 3 33" xfId="0"/>
    <cellStyle name="Entrada 3 33 2" xfId="0"/>
    <cellStyle name="Entrada 3 33 3" xfId="0"/>
    <cellStyle name="Entrada 3 34" xfId="0"/>
    <cellStyle name="Entrada 3 34 2" xfId="0"/>
    <cellStyle name="Entrada 3 34 3" xfId="0"/>
    <cellStyle name="Entrada 3 35" xfId="0"/>
    <cellStyle name="Entrada 3 35 2" xfId="0"/>
    <cellStyle name="Entrada 3 35 3" xfId="0"/>
    <cellStyle name="Entrada 3 36" xfId="0"/>
    <cellStyle name="Entrada 3 36 2" xfId="0"/>
    <cellStyle name="Entrada 3 36 3" xfId="0"/>
    <cellStyle name="Entrada 3 37" xfId="0"/>
    <cellStyle name="Entrada 3 37 2" xfId="0"/>
    <cellStyle name="Entrada 3 37 3" xfId="0"/>
    <cellStyle name="Entrada 3 38" xfId="0"/>
    <cellStyle name="Entrada 3 38 2" xfId="0"/>
    <cellStyle name="Entrada 3 38 3" xfId="0"/>
    <cellStyle name="Entrada 3 39" xfId="0"/>
    <cellStyle name="Entrada 3 39 2" xfId="0"/>
    <cellStyle name="Entrada 3 39 3" xfId="0"/>
    <cellStyle name="Entrada 3 4" xfId="0"/>
    <cellStyle name="Entrada 3 4 10" xfId="0"/>
    <cellStyle name="Entrada 3 4 10 2" xfId="0"/>
    <cellStyle name="Entrada 3 4 10 3" xfId="0"/>
    <cellStyle name="Entrada 3 4 10 4" xfId="0"/>
    <cellStyle name="Entrada 3 4 10 5" xfId="0"/>
    <cellStyle name="Entrada 3 4 11" xfId="0"/>
    <cellStyle name="Entrada 3 4 11 2" xfId="0"/>
    <cellStyle name="Entrada 3 4 11 3" xfId="0"/>
    <cellStyle name="Entrada 3 4 11 4" xfId="0"/>
    <cellStyle name="Entrada 3 4 11 5" xfId="0"/>
    <cellStyle name="Entrada 3 4 12" xfId="0"/>
    <cellStyle name="Entrada 3 4 12 2" xfId="0"/>
    <cellStyle name="Entrada 3 4 12 3" xfId="0"/>
    <cellStyle name="Entrada 3 4 12 4" xfId="0"/>
    <cellStyle name="Entrada 3 4 12 5" xfId="0"/>
    <cellStyle name="Entrada 3 4 13" xfId="0"/>
    <cellStyle name="Entrada 3 4 13 2" xfId="0"/>
    <cellStyle name="Entrada 3 4 13 3" xfId="0"/>
    <cellStyle name="Entrada 3 4 13 4" xfId="0"/>
    <cellStyle name="Entrada 3 4 13 5" xfId="0"/>
    <cellStyle name="Entrada 3 4 14" xfId="0"/>
    <cellStyle name="Entrada 3 4 14 2" xfId="0"/>
    <cellStyle name="Entrada 3 4 14 3" xfId="0"/>
    <cellStyle name="Entrada 3 4 15" xfId="0"/>
    <cellStyle name="Entrada 3 4 16" xfId="0"/>
    <cellStyle name="Entrada 3 4 17" xfId="0"/>
    <cellStyle name="Entrada 3 4 18" xfId="0"/>
    <cellStyle name="Entrada 3 4 2" xfId="0"/>
    <cellStyle name="Entrada 3 4 2 2" xfId="0"/>
    <cellStyle name="Entrada 3 4 2 3" xfId="0"/>
    <cellStyle name="Entrada 3 4 2 4" xfId="0"/>
    <cellStyle name="Entrada 3 4 2 5" xfId="0"/>
    <cellStyle name="Entrada 3 4 3" xfId="0"/>
    <cellStyle name="Entrada 3 4 3 2" xfId="0"/>
    <cellStyle name="Entrada 3 4 3 3" xfId="0"/>
    <cellStyle name="Entrada 3 4 3 4" xfId="0"/>
    <cellStyle name="Entrada 3 4 3 5" xfId="0"/>
    <cellStyle name="Entrada 3 4 4" xfId="0"/>
    <cellStyle name="Entrada 3 4 4 2" xfId="0"/>
    <cellStyle name="Entrada 3 4 4 3" xfId="0"/>
    <cellStyle name="Entrada 3 4 4 4" xfId="0"/>
    <cellStyle name="Entrada 3 4 4 5" xfId="0"/>
    <cellStyle name="Entrada 3 4 5" xfId="0"/>
    <cellStyle name="Entrada 3 4 5 2" xfId="0"/>
    <cellStyle name="Entrada 3 4 5 3" xfId="0"/>
    <cellStyle name="Entrada 3 4 5 4" xfId="0"/>
    <cellStyle name="Entrada 3 4 5 5" xfId="0"/>
    <cellStyle name="Entrada 3 4 6" xfId="0"/>
    <cellStyle name="Entrada 3 4 6 2" xfId="0"/>
    <cellStyle name="Entrada 3 4 6 3" xfId="0"/>
    <cellStyle name="Entrada 3 4 6 4" xfId="0"/>
    <cellStyle name="Entrada 3 4 6 5" xfId="0"/>
    <cellStyle name="Entrada 3 4 7" xfId="0"/>
    <cellStyle name="Entrada 3 4 7 2" xfId="0"/>
    <cellStyle name="Entrada 3 4 7 3" xfId="0"/>
    <cellStyle name="Entrada 3 4 7 4" xfId="0"/>
    <cellStyle name="Entrada 3 4 7 5" xfId="0"/>
    <cellStyle name="Entrada 3 4 8" xfId="0"/>
    <cellStyle name="Entrada 3 4 8 2" xfId="0"/>
    <cellStyle name="Entrada 3 4 8 3" xfId="0"/>
    <cellStyle name="Entrada 3 4 8 4" xfId="0"/>
    <cellStyle name="Entrada 3 4 8 5" xfId="0"/>
    <cellStyle name="Entrada 3 4 9" xfId="0"/>
    <cellStyle name="Entrada 3 4 9 2" xfId="0"/>
    <cellStyle name="Entrada 3 4 9 3" xfId="0"/>
    <cellStyle name="Entrada 3 4 9 4" xfId="0"/>
    <cellStyle name="Entrada 3 4 9 5" xfId="0"/>
    <cellStyle name="Entrada 3 40" xfId="0"/>
    <cellStyle name="Entrada 3 40 2" xfId="0"/>
    <cellStyle name="Entrada 3 40 3" xfId="0"/>
    <cellStyle name="Entrada 3 41" xfId="0"/>
    <cellStyle name="Entrada 3 41 2" xfId="0"/>
    <cellStyle name="Entrada 3 41 3" xfId="0"/>
    <cellStyle name="Entrada 3 42" xfId="0"/>
    <cellStyle name="Entrada 3 42 2" xfId="0"/>
    <cellStyle name="Entrada 3 42 3" xfId="0"/>
    <cellStyle name="Entrada 3 43" xfId="0"/>
    <cellStyle name="Entrada 3 43 2" xfId="0"/>
    <cellStyle name="Entrada 3 43 3" xfId="0"/>
    <cellStyle name="Entrada 3 44" xfId="0"/>
    <cellStyle name="Entrada 3 44 2" xfId="0"/>
    <cellStyle name="Entrada 3 44 3" xfId="0"/>
    <cellStyle name="Entrada 3 45" xfId="0"/>
    <cellStyle name="Entrada 3 45 2" xfId="0"/>
    <cellStyle name="Entrada 3 45 3" xfId="0"/>
    <cellStyle name="Entrada 3 46" xfId="0"/>
    <cellStyle name="Entrada 3 46 2" xfId="0"/>
    <cellStyle name="Entrada 3 46 3" xfId="0"/>
    <cellStyle name="Entrada 3 47" xfId="0"/>
    <cellStyle name="Entrada 3 47 2" xfId="0"/>
    <cellStyle name="Entrada 3 47 3" xfId="0"/>
    <cellStyle name="Entrada 3 48" xfId="0"/>
    <cellStyle name="Entrada 3 48 2" xfId="0"/>
    <cellStyle name="Entrada 3 48 3" xfId="0"/>
    <cellStyle name="Entrada 3 49" xfId="0"/>
    <cellStyle name="Entrada 3 49 2" xfId="0"/>
    <cellStyle name="Entrada 3 49 3" xfId="0"/>
    <cellStyle name="Entrada 3 5" xfId="0"/>
    <cellStyle name="Entrada 3 5 10" xfId="0"/>
    <cellStyle name="Entrada 3 5 10 2" xfId="0"/>
    <cellStyle name="Entrada 3 5 10 3" xfId="0"/>
    <cellStyle name="Entrada 3 5 10 4" xfId="0"/>
    <cellStyle name="Entrada 3 5 10 5" xfId="0"/>
    <cellStyle name="Entrada 3 5 11" xfId="0"/>
    <cellStyle name="Entrada 3 5 11 2" xfId="0"/>
    <cellStyle name="Entrada 3 5 11 3" xfId="0"/>
    <cellStyle name="Entrada 3 5 11 4" xfId="0"/>
    <cellStyle name="Entrada 3 5 11 5" xfId="0"/>
    <cellStyle name="Entrada 3 5 12" xfId="0"/>
    <cellStyle name="Entrada 3 5 12 2" xfId="0"/>
    <cellStyle name="Entrada 3 5 12 3" xfId="0"/>
    <cellStyle name="Entrada 3 5 12 4" xfId="0"/>
    <cellStyle name="Entrada 3 5 12 5" xfId="0"/>
    <cellStyle name="Entrada 3 5 13" xfId="0"/>
    <cellStyle name="Entrada 3 5 13 2" xfId="0"/>
    <cellStyle name="Entrada 3 5 13 3" xfId="0"/>
    <cellStyle name="Entrada 3 5 13 4" xfId="0"/>
    <cellStyle name="Entrada 3 5 13 5" xfId="0"/>
    <cellStyle name="Entrada 3 5 14" xfId="0"/>
    <cellStyle name="Entrada 3 5 14 2" xfId="0"/>
    <cellStyle name="Entrada 3 5 14 3" xfId="0"/>
    <cellStyle name="Entrada 3 5 15" xfId="0"/>
    <cellStyle name="Entrada 3 5 16" xfId="0"/>
    <cellStyle name="Entrada 3 5 17" xfId="0"/>
    <cellStyle name="Entrada 3 5 18" xfId="0"/>
    <cellStyle name="Entrada 3 5 2" xfId="0"/>
    <cellStyle name="Entrada 3 5 2 2" xfId="0"/>
    <cellStyle name="Entrada 3 5 2 3" xfId="0"/>
    <cellStyle name="Entrada 3 5 2 4" xfId="0"/>
    <cellStyle name="Entrada 3 5 2 5" xfId="0"/>
    <cellStyle name="Entrada 3 5 3" xfId="0"/>
    <cellStyle name="Entrada 3 5 3 2" xfId="0"/>
    <cellStyle name="Entrada 3 5 3 3" xfId="0"/>
    <cellStyle name="Entrada 3 5 3 4" xfId="0"/>
    <cellStyle name="Entrada 3 5 3 5" xfId="0"/>
    <cellStyle name="Entrada 3 5 4" xfId="0"/>
    <cellStyle name="Entrada 3 5 4 2" xfId="0"/>
    <cellStyle name="Entrada 3 5 4 3" xfId="0"/>
    <cellStyle name="Entrada 3 5 4 4" xfId="0"/>
    <cellStyle name="Entrada 3 5 4 5" xfId="0"/>
    <cellStyle name="Entrada 3 5 5" xfId="0"/>
    <cellStyle name="Entrada 3 5 5 2" xfId="0"/>
    <cellStyle name="Entrada 3 5 5 3" xfId="0"/>
    <cellStyle name="Entrada 3 5 5 4" xfId="0"/>
    <cellStyle name="Entrada 3 5 5 5" xfId="0"/>
    <cellStyle name="Entrada 3 5 6" xfId="0"/>
    <cellStyle name="Entrada 3 5 6 2" xfId="0"/>
    <cellStyle name="Entrada 3 5 6 3" xfId="0"/>
    <cellStyle name="Entrada 3 5 6 4" xfId="0"/>
    <cellStyle name="Entrada 3 5 6 5" xfId="0"/>
    <cellStyle name="Entrada 3 5 7" xfId="0"/>
    <cellStyle name="Entrada 3 5 7 2" xfId="0"/>
    <cellStyle name="Entrada 3 5 7 3" xfId="0"/>
    <cellStyle name="Entrada 3 5 7 4" xfId="0"/>
    <cellStyle name="Entrada 3 5 7 5" xfId="0"/>
    <cellStyle name="Entrada 3 5 8" xfId="0"/>
    <cellStyle name="Entrada 3 5 8 2" xfId="0"/>
    <cellStyle name="Entrada 3 5 8 3" xfId="0"/>
    <cellStyle name="Entrada 3 5 8 4" xfId="0"/>
    <cellStyle name="Entrada 3 5 8 5" xfId="0"/>
    <cellStyle name="Entrada 3 5 9" xfId="0"/>
    <cellStyle name="Entrada 3 5 9 2" xfId="0"/>
    <cellStyle name="Entrada 3 5 9 3" xfId="0"/>
    <cellStyle name="Entrada 3 5 9 4" xfId="0"/>
    <cellStyle name="Entrada 3 5 9 5" xfId="0"/>
    <cellStyle name="Entrada 3 50" xfId="0"/>
    <cellStyle name="Entrada 3 50 2" xfId="0"/>
    <cellStyle name="Entrada 3 50 3" xfId="0"/>
    <cellStyle name="Entrada 3 51" xfId="0"/>
    <cellStyle name="Entrada 3 51 2" xfId="0"/>
    <cellStyle name="Entrada 3 51 3" xfId="0"/>
    <cellStyle name="Entrada 3 52" xfId="0"/>
    <cellStyle name="Entrada 3 52 2" xfId="0"/>
    <cellStyle name="Entrada 3 52 3" xfId="0"/>
    <cellStyle name="Entrada 3 53" xfId="0"/>
    <cellStyle name="Entrada 3 53 2" xfId="0"/>
    <cellStyle name="Entrada 3 53 3" xfId="0"/>
    <cellStyle name="Entrada 3 54" xfId="0"/>
    <cellStyle name="Entrada 3 54 2" xfId="0"/>
    <cellStyle name="Entrada 3 54 3" xfId="0"/>
    <cellStyle name="Entrada 3 55" xfId="0"/>
    <cellStyle name="Entrada 3 55 2" xfId="0"/>
    <cellStyle name="Entrada 3 55 3" xfId="0"/>
    <cellStyle name="Entrada 3 56" xfId="0"/>
    <cellStyle name="Entrada 3 56 2" xfId="0"/>
    <cellStyle name="Entrada 3 56 3" xfId="0"/>
    <cellStyle name="Entrada 3 57" xfId="0"/>
    <cellStyle name="Entrada 3 57 2" xfId="0"/>
    <cellStyle name="Entrada 3 57 3" xfId="0"/>
    <cellStyle name="Entrada 3 58" xfId="0"/>
    <cellStyle name="Entrada 3 58 2" xfId="0"/>
    <cellStyle name="Entrada 3 58 3" xfId="0"/>
    <cellStyle name="Entrada 3 59" xfId="0"/>
    <cellStyle name="Entrada 3 59 2" xfId="0"/>
    <cellStyle name="Entrada 3 59 3" xfId="0"/>
    <cellStyle name="Entrada 3 6" xfId="0"/>
    <cellStyle name="Entrada 3 6 10" xfId="0"/>
    <cellStyle name="Entrada 3 6 10 2" xfId="0"/>
    <cellStyle name="Entrada 3 6 10 3" xfId="0"/>
    <cellStyle name="Entrada 3 6 10 4" xfId="0"/>
    <cellStyle name="Entrada 3 6 10 5" xfId="0"/>
    <cellStyle name="Entrada 3 6 11" xfId="0"/>
    <cellStyle name="Entrada 3 6 11 2" xfId="0"/>
    <cellStyle name="Entrada 3 6 11 3" xfId="0"/>
    <cellStyle name="Entrada 3 6 11 4" xfId="0"/>
    <cellStyle name="Entrada 3 6 11 5" xfId="0"/>
    <cellStyle name="Entrada 3 6 12" xfId="0"/>
    <cellStyle name="Entrada 3 6 12 2" xfId="0"/>
    <cellStyle name="Entrada 3 6 12 3" xfId="0"/>
    <cellStyle name="Entrada 3 6 12 4" xfId="0"/>
    <cellStyle name="Entrada 3 6 12 5" xfId="0"/>
    <cellStyle name="Entrada 3 6 13" xfId="0"/>
    <cellStyle name="Entrada 3 6 13 2" xfId="0"/>
    <cellStyle name="Entrada 3 6 13 3" xfId="0"/>
    <cellStyle name="Entrada 3 6 13 4" xfId="0"/>
    <cellStyle name="Entrada 3 6 13 5" xfId="0"/>
    <cellStyle name="Entrada 3 6 14" xfId="0"/>
    <cellStyle name="Entrada 3 6 14 2" xfId="0"/>
    <cellStyle name="Entrada 3 6 14 3" xfId="0"/>
    <cellStyle name="Entrada 3 6 15" xfId="0"/>
    <cellStyle name="Entrada 3 6 16" xfId="0"/>
    <cellStyle name="Entrada 3 6 17" xfId="0"/>
    <cellStyle name="Entrada 3 6 18" xfId="0"/>
    <cellStyle name="Entrada 3 6 2" xfId="0"/>
    <cellStyle name="Entrada 3 6 2 2" xfId="0"/>
    <cellStyle name="Entrada 3 6 2 3" xfId="0"/>
    <cellStyle name="Entrada 3 6 2 4" xfId="0"/>
    <cellStyle name="Entrada 3 6 2 5" xfId="0"/>
    <cellStyle name="Entrada 3 6 3" xfId="0"/>
    <cellStyle name="Entrada 3 6 3 2" xfId="0"/>
    <cellStyle name="Entrada 3 6 3 3" xfId="0"/>
    <cellStyle name="Entrada 3 6 3 4" xfId="0"/>
    <cellStyle name="Entrada 3 6 3 5" xfId="0"/>
    <cellStyle name="Entrada 3 6 4" xfId="0"/>
    <cellStyle name="Entrada 3 6 4 2" xfId="0"/>
    <cellStyle name="Entrada 3 6 4 3" xfId="0"/>
    <cellStyle name="Entrada 3 6 4 4" xfId="0"/>
    <cellStyle name="Entrada 3 6 4 5" xfId="0"/>
    <cellStyle name="Entrada 3 6 5" xfId="0"/>
    <cellStyle name="Entrada 3 6 5 2" xfId="0"/>
    <cellStyle name="Entrada 3 6 5 3" xfId="0"/>
    <cellStyle name="Entrada 3 6 5 4" xfId="0"/>
    <cellStyle name="Entrada 3 6 5 5" xfId="0"/>
    <cellStyle name="Entrada 3 6 6" xfId="0"/>
    <cellStyle name="Entrada 3 6 6 2" xfId="0"/>
    <cellStyle name="Entrada 3 6 6 3" xfId="0"/>
    <cellStyle name="Entrada 3 6 6 4" xfId="0"/>
    <cellStyle name="Entrada 3 6 6 5" xfId="0"/>
    <cellStyle name="Entrada 3 6 7" xfId="0"/>
    <cellStyle name="Entrada 3 6 7 2" xfId="0"/>
    <cellStyle name="Entrada 3 6 7 3" xfId="0"/>
    <cellStyle name="Entrada 3 6 7 4" xfId="0"/>
    <cellStyle name="Entrada 3 6 7 5" xfId="0"/>
    <cellStyle name="Entrada 3 6 8" xfId="0"/>
    <cellStyle name="Entrada 3 6 8 2" xfId="0"/>
    <cellStyle name="Entrada 3 6 8 3" xfId="0"/>
    <cellStyle name="Entrada 3 6 8 4" xfId="0"/>
    <cellStyle name="Entrada 3 6 8 5" xfId="0"/>
    <cellStyle name="Entrada 3 6 9" xfId="0"/>
    <cellStyle name="Entrada 3 6 9 2" xfId="0"/>
    <cellStyle name="Entrada 3 6 9 3" xfId="0"/>
    <cellStyle name="Entrada 3 6 9 4" xfId="0"/>
    <cellStyle name="Entrada 3 6 9 5" xfId="0"/>
    <cellStyle name="Entrada 3 60" xfId="0"/>
    <cellStyle name="Entrada 3 60 2" xfId="0"/>
    <cellStyle name="Entrada 3 60 3" xfId="0"/>
    <cellStyle name="Entrada 3 61" xfId="0"/>
    <cellStyle name="Entrada 3 61 2" xfId="0"/>
    <cellStyle name="Entrada 3 61 3" xfId="0"/>
    <cellStyle name="Entrada 3 62" xfId="0"/>
    <cellStyle name="Entrada 3 62 2" xfId="0"/>
    <cellStyle name="Entrada 3 62 3" xfId="0"/>
    <cellStyle name="Entrada 3 63" xfId="0"/>
    <cellStyle name="Entrada 3 63 2" xfId="0"/>
    <cellStyle name="Entrada 3 63 3" xfId="0"/>
    <cellStyle name="Entrada 3 64" xfId="0"/>
    <cellStyle name="Entrada 3 64 2" xfId="0"/>
    <cellStyle name="Entrada 3 64 3" xfId="0"/>
    <cellStyle name="Entrada 3 65" xfId="0"/>
    <cellStyle name="Entrada 3 65 2" xfId="0"/>
    <cellStyle name="Entrada 3 65 3" xfId="0"/>
    <cellStyle name="Entrada 3 66" xfId="0"/>
    <cellStyle name="Entrada 3 67" xfId="0"/>
    <cellStyle name="Entrada 3 68" xfId="0"/>
    <cellStyle name="Entrada 3 69" xfId="0"/>
    <cellStyle name="Entrada 3 7" xfId="0"/>
    <cellStyle name="Entrada 3 7 10" xfId="0"/>
    <cellStyle name="Entrada 3 7 10 2" xfId="0"/>
    <cellStyle name="Entrada 3 7 10 3" xfId="0"/>
    <cellStyle name="Entrada 3 7 10 4" xfId="0"/>
    <cellStyle name="Entrada 3 7 10 5" xfId="0"/>
    <cellStyle name="Entrada 3 7 11" xfId="0"/>
    <cellStyle name="Entrada 3 7 11 2" xfId="0"/>
    <cellStyle name="Entrada 3 7 11 3" xfId="0"/>
    <cellStyle name="Entrada 3 7 11 4" xfId="0"/>
    <cellStyle name="Entrada 3 7 11 5" xfId="0"/>
    <cellStyle name="Entrada 3 7 12" xfId="0"/>
    <cellStyle name="Entrada 3 7 12 2" xfId="0"/>
    <cellStyle name="Entrada 3 7 12 3" xfId="0"/>
    <cellStyle name="Entrada 3 7 12 4" xfId="0"/>
    <cellStyle name="Entrada 3 7 12 5" xfId="0"/>
    <cellStyle name="Entrada 3 7 13" xfId="0"/>
    <cellStyle name="Entrada 3 7 13 2" xfId="0"/>
    <cellStyle name="Entrada 3 7 13 3" xfId="0"/>
    <cellStyle name="Entrada 3 7 13 4" xfId="0"/>
    <cellStyle name="Entrada 3 7 13 5" xfId="0"/>
    <cellStyle name="Entrada 3 7 14" xfId="0"/>
    <cellStyle name="Entrada 3 7 14 2" xfId="0"/>
    <cellStyle name="Entrada 3 7 14 3" xfId="0"/>
    <cellStyle name="Entrada 3 7 15" xfId="0"/>
    <cellStyle name="Entrada 3 7 16" xfId="0"/>
    <cellStyle name="Entrada 3 7 17" xfId="0"/>
    <cellStyle name="Entrada 3 7 18" xfId="0"/>
    <cellStyle name="Entrada 3 7 2" xfId="0"/>
    <cellStyle name="Entrada 3 7 2 2" xfId="0"/>
    <cellStyle name="Entrada 3 7 2 3" xfId="0"/>
    <cellStyle name="Entrada 3 7 2 4" xfId="0"/>
    <cellStyle name="Entrada 3 7 2 5" xfId="0"/>
    <cellStyle name="Entrada 3 7 3" xfId="0"/>
    <cellStyle name="Entrada 3 7 3 2" xfId="0"/>
    <cellStyle name="Entrada 3 7 3 3" xfId="0"/>
    <cellStyle name="Entrada 3 7 3 4" xfId="0"/>
    <cellStyle name="Entrada 3 7 3 5" xfId="0"/>
    <cellStyle name="Entrada 3 7 4" xfId="0"/>
    <cellStyle name="Entrada 3 7 4 2" xfId="0"/>
    <cellStyle name="Entrada 3 7 4 3" xfId="0"/>
    <cellStyle name="Entrada 3 7 4 4" xfId="0"/>
    <cellStyle name="Entrada 3 7 4 5" xfId="0"/>
    <cellStyle name="Entrada 3 7 5" xfId="0"/>
    <cellStyle name="Entrada 3 7 5 2" xfId="0"/>
    <cellStyle name="Entrada 3 7 5 3" xfId="0"/>
    <cellStyle name="Entrada 3 7 5 4" xfId="0"/>
    <cellStyle name="Entrada 3 7 5 5" xfId="0"/>
    <cellStyle name="Entrada 3 7 6" xfId="0"/>
    <cellStyle name="Entrada 3 7 6 2" xfId="0"/>
    <cellStyle name="Entrada 3 7 6 3" xfId="0"/>
    <cellStyle name="Entrada 3 7 6 4" xfId="0"/>
    <cellStyle name="Entrada 3 7 6 5" xfId="0"/>
    <cellStyle name="Entrada 3 7 7" xfId="0"/>
    <cellStyle name="Entrada 3 7 7 2" xfId="0"/>
    <cellStyle name="Entrada 3 7 7 3" xfId="0"/>
    <cellStyle name="Entrada 3 7 7 4" xfId="0"/>
    <cellStyle name="Entrada 3 7 7 5" xfId="0"/>
    <cellStyle name="Entrada 3 7 8" xfId="0"/>
    <cellStyle name="Entrada 3 7 8 2" xfId="0"/>
    <cellStyle name="Entrada 3 7 8 3" xfId="0"/>
    <cellStyle name="Entrada 3 7 8 4" xfId="0"/>
    <cellStyle name="Entrada 3 7 8 5" xfId="0"/>
    <cellStyle name="Entrada 3 7 9" xfId="0"/>
    <cellStyle name="Entrada 3 7 9 2" xfId="0"/>
    <cellStyle name="Entrada 3 7 9 3" xfId="0"/>
    <cellStyle name="Entrada 3 7 9 4" xfId="0"/>
    <cellStyle name="Entrada 3 7 9 5" xfId="0"/>
    <cellStyle name="Entrada 3 70" xfId="0"/>
    <cellStyle name="Entrada 3 71" xfId="0"/>
    <cellStyle name="Entrada 3 8" xfId="0"/>
    <cellStyle name="Entrada 3 8 10" xfId="0"/>
    <cellStyle name="Entrada 3 8 10 2" xfId="0"/>
    <cellStyle name="Entrada 3 8 10 3" xfId="0"/>
    <cellStyle name="Entrada 3 8 10 4" xfId="0"/>
    <cellStyle name="Entrada 3 8 10 5" xfId="0"/>
    <cellStyle name="Entrada 3 8 11" xfId="0"/>
    <cellStyle name="Entrada 3 8 11 2" xfId="0"/>
    <cellStyle name="Entrada 3 8 11 3" xfId="0"/>
    <cellStyle name="Entrada 3 8 11 4" xfId="0"/>
    <cellStyle name="Entrada 3 8 11 5" xfId="0"/>
    <cellStyle name="Entrada 3 8 12" xfId="0"/>
    <cellStyle name="Entrada 3 8 12 2" xfId="0"/>
    <cellStyle name="Entrada 3 8 12 3" xfId="0"/>
    <cellStyle name="Entrada 3 8 12 4" xfId="0"/>
    <cellStyle name="Entrada 3 8 12 5" xfId="0"/>
    <cellStyle name="Entrada 3 8 13" xfId="0"/>
    <cellStyle name="Entrada 3 8 13 2" xfId="0"/>
    <cellStyle name="Entrada 3 8 13 3" xfId="0"/>
    <cellStyle name="Entrada 3 8 13 4" xfId="0"/>
    <cellStyle name="Entrada 3 8 13 5" xfId="0"/>
    <cellStyle name="Entrada 3 8 14" xfId="0"/>
    <cellStyle name="Entrada 3 8 14 2" xfId="0"/>
    <cellStyle name="Entrada 3 8 14 3" xfId="0"/>
    <cellStyle name="Entrada 3 8 15" xfId="0"/>
    <cellStyle name="Entrada 3 8 16" xfId="0"/>
    <cellStyle name="Entrada 3 8 17" xfId="0"/>
    <cellStyle name="Entrada 3 8 18" xfId="0"/>
    <cellStyle name="Entrada 3 8 2" xfId="0"/>
    <cellStyle name="Entrada 3 8 2 2" xfId="0"/>
    <cellStyle name="Entrada 3 8 2 3" xfId="0"/>
    <cellStyle name="Entrada 3 8 2 4" xfId="0"/>
    <cellStyle name="Entrada 3 8 2 5" xfId="0"/>
    <cellStyle name="Entrada 3 8 3" xfId="0"/>
    <cellStyle name="Entrada 3 8 3 2" xfId="0"/>
    <cellStyle name="Entrada 3 8 3 3" xfId="0"/>
    <cellStyle name="Entrada 3 8 3 4" xfId="0"/>
    <cellStyle name="Entrada 3 8 3 5" xfId="0"/>
    <cellStyle name="Entrada 3 8 4" xfId="0"/>
    <cellStyle name="Entrada 3 8 4 2" xfId="0"/>
    <cellStyle name="Entrada 3 8 4 3" xfId="0"/>
    <cellStyle name="Entrada 3 8 4 4" xfId="0"/>
    <cellStyle name="Entrada 3 8 4 5" xfId="0"/>
    <cellStyle name="Entrada 3 8 5" xfId="0"/>
    <cellStyle name="Entrada 3 8 5 2" xfId="0"/>
    <cellStyle name="Entrada 3 8 5 3" xfId="0"/>
    <cellStyle name="Entrada 3 8 5 4" xfId="0"/>
    <cellStyle name="Entrada 3 8 5 5" xfId="0"/>
    <cellStyle name="Entrada 3 8 6" xfId="0"/>
    <cellStyle name="Entrada 3 8 6 2" xfId="0"/>
    <cellStyle name="Entrada 3 8 6 3" xfId="0"/>
    <cellStyle name="Entrada 3 8 6 4" xfId="0"/>
    <cellStyle name="Entrada 3 8 6 5" xfId="0"/>
    <cellStyle name="Entrada 3 8 7" xfId="0"/>
    <cellStyle name="Entrada 3 8 7 2" xfId="0"/>
    <cellStyle name="Entrada 3 8 7 3" xfId="0"/>
    <cellStyle name="Entrada 3 8 7 4" xfId="0"/>
    <cellStyle name="Entrada 3 8 7 5" xfId="0"/>
    <cellStyle name="Entrada 3 8 8" xfId="0"/>
    <cellStyle name="Entrada 3 8 8 2" xfId="0"/>
    <cellStyle name="Entrada 3 8 8 3" xfId="0"/>
    <cellStyle name="Entrada 3 8 8 4" xfId="0"/>
    <cellStyle name="Entrada 3 8 8 5" xfId="0"/>
    <cellStyle name="Entrada 3 8 9" xfId="0"/>
    <cellStyle name="Entrada 3 8 9 2" xfId="0"/>
    <cellStyle name="Entrada 3 8 9 3" xfId="0"/>
    <cellStyle name="Entrada 3 8 9 4" xfId="0"/>
    <cellStyle name="Entrada 3 8 9 5" xfId="0"/>
    <cellStyle name="Entrada 3 9" xfId="0"/>
    <cellStyle name="Entrada 3 9 10" xfId="0"/>
    <cellStyle name="Entrada 3 9 10 2" xfId="0"/>
    <cellStyle name="Entrada 3 9 10 3" xfId="0"/>
    <cellStyle name="Entrada 3 9 10 4" xfId="0"/>
    <cellStyle name="Entrada 3 9 10 5" xfId="0"/>
    <cellStyle name="Entrada 3 9 11" xfId="0"/>
    <cellStyle name="Entrada 3 9 11 2" xfId="0"/>
    <cellStyle name="Entrada 3 9 11 3" xfId="0"/>
    <cellStyle name="Entrada 3 9 11 4" xfId="0"/>
    <cellStyle name="Entrada 3 9 11 5" xfId="0"/>
    <cellStyle name="Entrada 3 9 12" xfId="0"/>
    <cellStyle name="Entrada 3 9 12 2" xfId="0"/>
    <cellStyle name="Entrada 3 9 12 3" xfId="0"/>
    <cellStyle name="Entrada 3 9 12 4" xfId="0"/>
    <cellStyle name="Entrada 3 9 12 5" xfId="0"/>
    <cellStyle name="Entrada 3 9 13" xfId="0"/>
    <cellStyle name="Entrada 3 9 13 2" xfId="0"/>
    <cellStyle name="Entrada 3 9 13 3" xfId="0"/>
    <cellStyle name="Entrada 3 9 13 4" xfId="0"/>
    <cellStyle name="Entrada 3 9 13 5" xfId="0"/>
    <cellStyle name="Entrada 3 9 14" xfId="0"/>
    <cellStyle name="Entrada 3 9 14 2" xfId="0"/>
    <cellStyle name="Entrada 3 9 14 3" xfId="0"/>
    <cellStyle name="Entrada 3 9 15" xfId="0"/>
    <cellStyle name="Entrada 3 9 16" xfId="0"/>
    <cellStyle name="Entrada 3 9 17" xfId="0"/>
    <cellStyle name="Entrada 3 9 18" xfId="0"/>
    <cellStyle name="Entrada 3 9 2" xfId="0"/>
    <cellStyle name="Entrada 3 9 2 2" xfId="0"/>
    <cellStyle name="Entrada 3 9 2 3" xfId="0"/>
    <cellStyle name="Entrada 3 9 2 4" xfId="0"/>
    <cellStyle name="Entrada 3 9 2 5" xfId="0"/>
    <cellStyle name="Entrada 3 9 3" xfId="0"/>
    <cellStyle name="Entrada 3 9 3 2" xfId="0"/>
    <cellStyle name="Entrada 3 9 3 3" xfId="0"/>
    <cellStyle name="Entrada 3 9 3 4" xfId="0"/>
    <cellStyle name="Entrada 3 9 3 5" xfId="0"/>
    <cellStyle name="Entrada 3 9 4" xfId="0"/>
    <cellStyle name="Entrada 3 9 4 2" xfId="0"/>
    <cellStyle name="Entrada 3 9 4 3" xfId="0"/>
    <cellStyle name="Entrada 3 9 4 4" xfId="0"/>
    <cellStyle name="Entrada 3 9 4 5" xfId="0"/>
    <cellStyle name="Entrada 3 9 5" xfId="0"/>
    <cellStyle name="Entrada 3 9 5 2" xfId="0"/>
    <cellStyle name="Entrada 3 9 5 3" xfId="0"/>
    <cellStyle name="Entrada 3 9 5 4" xfId="0"/>
    <cellStyle name="Entrada 3 9 5 5" xfId="0"/>
    <cellStyle name="Entrada 3 9 6" xfId="0"/>
    <cellStyle name="Entrada 3 9 6 2" xfId="0"/>
    <cellStyle name="Entrada 3 9 6 3" xfId="0"/>
    <cellStyle name="Entrada 3 9 6 4" xfId="0"/>
    <cellStyle name="Entrada 3 9 6 5" xfId="0"/>
    <cellStyle name="Entrada 3 9 7" xfId="0"/>
    <cellStyle name="Entrada 3 9 7 2" xfId="0"/>
    <cellStyle name="Entrada 3 9 7 3" xfId="0"/>
    <cellStyle name="Entrada 3 9 7 4" xfId="0"/>
    <cellStyle name="Entrada 3 9 7 5" xfId="0"/>
    <cellStyle name="Entrada 3 9 8" xfId="0"/>
    <cellStyle name="Entrada 3 9 8 2" xfId="0"/>
    <cellStyle name="Entrada 3 9 8 3" xfId="0"/>
    <cellStyle name="Entrada 3 9 8 4" xfId="0"/>
    <cellStyle name="Entrada 3 9 8 5" xfId="0"/>
    <cellStyle name="Entrada 3 9 9" xfId="0"/>
    <cellStyle name="Entrada 3 9 9 2" xfId="0"/>
    <cellStyle name="Entrada 3 9 9 3" xfId="0"/>
    <cellStyle name="Entrada 3 9 9 4" xfId="0"/>
    <cellStyle name="Entrada 3 9 9 5" xfId="0"/>
    <cellStyle name="Entrada 3_PLANILHA CONSILL LICITAÇÃO" xfId="0"/>
    <cellStyle name="Entrada 4" xfId="0"/>
    <cellStyle name="Entrada 4 10" xfId="0"/>
    <cellStyle name="Entrada 4 11" xfId="0"/>
    <cellStyle name="Entrada 4 12" xfId="0"/>
    <cellStyle name="Entrada 4 13" xfId="0"/>
    <cellStyle name="Entrada 4 14" xfId="0"/>
    <cellStyle name="Entrada 4 15" xfId="0"/>
    <cellStyle name="Entrada 4 2" xfId="0"/>
    <cellStyle name="Entrada 4 2 2" xfId="0"/>
    <cellStyle name="Entrada 4 2 3" xfId="0"/>
    <cellStyle name="Entrada 4 2 4" xfId="0"/>
    <cellStyle name="Entrada 4 2 5" xfId="0"/>
    <cellStyle name="Entrada 4 3" xfId="0"/>
    <cellStyle name="Entrada 4 4" xfId="0"/>
    <cellStyle name="Entrada 4 5" xfId="0"/>
    <cellStyle name="Entrada 4 6" xfId="0"/>
    <cellStyle name="Entrada 4 7" xfId="0"/>
    <cellStyle name="Entrada 4 8" xfId="0"/>
    <cellStyle name="Entrada 4 9" xfId="0"/>
    <cellStyle name="Entrada 5" xfId="0"/>
    <cellStyle name="Entrada 5 10" xfId="0"/>
    <cellStyle name="Entrada 5 11" xfId="0"/>
    <cellStyle name="Entrada 5 12" xfId="0"/>
    <cellStyle name="Entrada 5 13" xfId="0"/>
    <cellStyle name="Entrada 5 14" xfId="0"/>
    <cellStyle name="Entrada 5 15" xfId="0"/>
    <cellStyle name="Entrada 5 2" xfId="0"/>
    <cellStyle name="Entrada 5 2 2" xfId="0"/>
    <cellStyle name="Entrada 5 2 3" xfId="0"/>
    <cellStyle name="Entrada 5 2 4" xfId="0"/>
    <cellStyle name="Entrada 5 2 5" xfId="0"/>
    <cellStyle name="Entrada 5 3" xfId="0"/>
    <cellStyle name="Entrada 5 4" xfId="0"/>
    <cellStyle name="Entrada 5 5" xfId="0"/>
    <cellStyle name="Entrada 5 6" xfId="0"/>
    <cellStyle name="Entrada 5 7" xfId="0"/>
    <cellStyle name="Entrada 5 8" xfId="0"/>
    <cellStyle name="Entrada 5 9" xfId="0"/>
    <cellStyle name="Entrada 6" xfId="0"/>
    <cellStyle name="Entrada 6 10" xfId="0"/>
    <cellStyle name="Entrada 6 11" xfId="0"/>
    <cellStyle name="Entrada 6 12" xfId="0"/>
    <cellStyle name="Entrada 6 13" xfId="0"/>
    <cellStyle name="Entrada 6 14" xfId="0"/>
    <cellStyle name="Entrada 6 2" xfId="0"/>
    <cellStyle name="Entrada 6 3" xfId="0"/>
    <cellStyle name="Entrada 6 4" xfId="0"/>
    <cellStyle name="Entrada 6 5" xfId="0"/>
    <cellStyle name="Entrada 6 6" xfId="0"/>
    <cellStyle name="Entrada 6 7" xfId="0"/>
    <cellStyle name="Entrada 6 8" xfId="0"/>
    <cellStyle name="Entrada 6 9" xfId="0"/>
    <cellStyle name="Entrada 7" xfId="0"/>
    <cellStyle name="Entrada 7 10" xfId="0"/>
    <cellStyle name="Entrada 7 11" xfId="0"/>
    <cellStyle name="Entrada 7 12" xfId="0"/>
    <cellStyle name="Entrada 7 13" xfId="0"/>
    <cellStyle name="Entrada 7 14" xfId="0"/>
    <cellStyle name="Entrada 7 2" xfId="0"/>
    <cellStyle name="Entrada 7 3" xfId="0"/>
    <cellStyle name="Entrada 7 4" xfId="0"/>
    <cellStyle name="Entrada 7 5" xfId="0"/>
    <cellStyle name="Entrada 7 6" xfId="0"/>
    <cellStyle name="Entrada 7 7" xfId="0"/>
    <cellStyle name="Entrada 7 8" xfId="0"/>
    <cellStyle name="Entrada 7 9" xfId="0"/>
    <cellStyle name="Entrada 8" xfId="0"/>
    <cellStyle name="Entrada 8 10" xfId="0"/>
    <cellStyle name="Entrada 8 11" xfId="0"/>
    <cellStyle name="Entrada 8 12" xfId="0"/>
    <cellStyle name="Entrada 8 13" xfId="0"/>
    <cellStyle name="Entrada 8 14" xfId="0"/>
    <cellStyle name="Entrada 8 2" xfId="0"/>
    <cellStyle name="Entrada 8 3" xfId="0"/>
    <cellStyle name="Entrada 8 4" xfId="0"/>
    <cellStyle name="Entrada 8 5" xfId="0"/>
    <cellStyle name="Entrada 8 6" xfId="0"/>
    <cellStyle name="Entrada 8 7" xfId="0"/>
    <cellStyle name="Entrada 8 8" xfId="0"/>
    <cellStyle name="Entrada 8 9" xfId="0"/>
    <cellStyle name="Entrada 9" xfId="0"/>
    <cellStyle name="Error 15" xfId="0"/>
    <cellStyle name="Error 2" xfId="0"/>
    <cellStyle name="Explanatory Text" xfId="0"/>
    <cellStyle name="Explanatory Text 10" xfId="0"/>
    <cellStyle name="Explanatory Text 2" xfId="0"/>
    <cellStyle name="Explanatory Text 2 2" xfId="0"/>
    <cellStyle name="Explanatory Text 3" xfId="0"/>
    <cellStyle name="Explanatory Text 3 2" xfId="0"/>
    <cellStyle name="Explanatory Text 4" xfId="0"/>
    <cellStyle name="Explanatory Text 5" xfId="0"/>
    <cellStyle name="Explanatory Text 6" xfId="0"/>
    <cellStyle name="Explanatory Text 7" xfId="0"/>
    <cellStyle name="Explanatory Text 8" xfId="0"/>
    <cellStyle name="Explanatory Text 9" xfId="0"/>
    <cellStyle name="Fixo" xfId="0"/>
    <cellStyle name="Fixo 10" xfId="0"/>
    <cellStyle name="Fixo 11" xfId="0"/>
    <cellStyle name="Fixo 12" xfId="0"/>
    <cellStyle name="Fixo 13" xfId="0"/>
    <cellStyle name="Fixo 14" xfId="0"/>
    <cellStyle name="Fixo 15" xfId="0"/>
    <cellStyle name="Fixo 16" xfId="0"/>
    <cellStyle name="Fixo 17" xfId="0"/>
    <cellStyle name="Fixo 18" xfId="0"/>
    <cellStyle name="Fixo 19" xfId="0"/>
    <cellStyle name="Fixo 2" xfId="0"/>
    <cellStyle name="Fixo 2 10" xfId="0"/>
    <cellStyle name="Fixo 2 11" xfId="0"/>
    <cellStyle name="Fixo 2 2" xfId="0"/>
    <cellStyle name="Fixo 2 2 2" xfId="0"/>
    <cellStyle name="Fixo 2 2 3" xfId="0"/>
    <cellStyle name="Fixo 2 2 4" xfId="0"/>
    <cellStyle name="Fixo 2 2 5" xfId="0"/>
    <cellStyle name="Fixo 2 3" xfId="0"/>
    <cellStyle name="Fixo 2 3 2" xfId="0"/>
    <cellStyle name="Fixo 2 4" xfId="0"/>
    <cellStyle name="Fixo 2 5" xfId="0"/>
    <cellStyle name="Fixo 2 6" xfId="0"/>
    <cellStyle name="Fixo 2 7" xfId="0"/>
    <cellStyle name="Fixo 2 8" xfId="0"/>
    <cellStyle name="Fixo 2 9" xfId="0"/>
    <cellStyle name="Fixo 20" xfId="0"/>
    <cellStyle name="Fixo 3" xfId="0"/>
    <cellStyle name="Fixo 3 10" xfId="0"/>
    <cellStyle name="Fixo 3 2" xfId="0"/>
    <cellStyle name="Fixo 3 3" xfId="0"/>
    <cellStyle name="Fixo 3 4" xfId="0"/>
    <cellStyle name="Fixo 3 5" xfId="0"/>
    <cellStyle name="Fixo 3 6" xfId="0"/>
    <cellStyle name="Fixo 3 7" xfId="0"/>
    <cellStyle name="Fixo 3 8" xfId="0"/>
    <cellStyle name="Fixo 3 9" xfId="0"/>
    <cellStyle name="Fixo 4" xfId="0"/>
    <cellStyle name="Fixo 4 10" xfId="0"/>
    <cellStyle name="Fixo 4 11" xfId="0"/>
    <cellStyle name="Fixo 4 12" xfId="0"/>
    <cellStyle name="Fixo 4 13" xfId="0"/>
    <cellStyle name="Fixo 4 14" xfId="0"/>
    <cellStyle name="Fixo 4 2" xfId="0"/>
    <cellStyle name="Fixo 4 3" xfId="0"/>
    <cellStyle name="Fixo 4 4" xfId="0"/>
    <cellStyle name="Fixo 4 5" xfId="0"/>
    <cellStyle name="Fixo 4 6" xfId="0"/>
    <cellStyle name="Fixo 4 7" xfId="0"/>
    <cellStyle name="Fixo 4 8" xfId="0"/>
    <cellStyle name="Fixo 4 9" xfId="0"/>
    <cellStyle name="Fixo 5" xfId="0"/>
    <cellStyle name="Fixo 5 10" xfId="0"/>
    <cellStyle name="Fixo 5 11" xfId="0"/>
    <cellStyle name="Fixo 5 12" xfId="0"/>
    <cellStyle name="Fixo 5 13" xfId="0"/>
    <cellStyle name="Fixo 5 14" xfId="0"/>
    <cellStyle name="Fixo 5 2" xfId="0"/>
    <cellStyle name="Fixo 5 3" xfId="0"/>
    <cellStyle name="Fixo 5 4" xfId="0"/>
    <cellStyle name="Fixo 5 5" xfId="0"/>
    <cellStyle name="Fixo 5 6" xfId="0"/>
    <cellStyle name="Fixo 5 7" xfId="0"/>
    <cellStyle name="Fixo 5 8" xfId="0"/>
    <cellStyle name="Fixo 5 9" xfId="0"/>
    <cellStyle name="Fixo 6" xfId="0"/>
    <cellStyle name="Fixo 6 10" xfId="0"/>
    <cellStyle name="Fixo 6 11" xfId="0"/>
    <cellStyle name="Fixo 6 12" xfId="0"/>
    <cellStyle name="Fixo 6 13" xfId="0"/>
    <cellStyle name="Fixo 6 14" xfId="0"/>
    <cellStyle name="Fixo 6 2" xfId="0"/>
    <cellStyle name="Fixo 6 3" xfId="0"/>
    <cellStyle name="Fixo 6 4" xfId="0"/>
    <cellStyle name="Fixo 6 5" xfId="0"/>
    <cellStyle name="Fixo 6 6" xfId="0"/>
    <cellStyle name="Fixo 6 7" xfId="0"/>
    <cellStyle name="Fixo 6 8" xfId="0"/>
    <cellStyle name="Fixo 6 9" xfId="0"/>
    <cellStyle name="Fixo 7" xfId="0"/>
    <cellStyle name="Fixo 7 10" xfId="0"/>
    <cellStyle name="Fixo 7 11" xfId="0"/>
    <cellStyle name="Fixo 7 12" xfId="0"/>
    <cellStyle name="Fixo 7 13" xfId="0"/>
    <cellStyle name="Fixo 7 14" xfId="0"/>
    <cellStyle name="Fixo 7 2" xfId="0"/>
    <cellStyle name="Fixo 7 3" xfId="0"/>
    <cellStyle name="Fixo 7 4" xfId="0"/>
    <cellStyle name="Fixo 7 5" xfId="0"/>
    <cellStyle name="Fixo 7 6" xfId="0"/>
    <cellStyle name="Fixo 7 7" xfId="0"/>
    <cellStyle name="Fixo 7 8" xfId="0"/>
    <cellStyle name="Fixo 7 9" xfId="0"/>
    <cellStyle name="Fixo 8" xfId="0"/>
    <cellStyle name="Fixo 8 2" xfId="0"/>
    <cellStyle name="Fixo 8 3" xfId="0"/>
    <cellStyle name="Fixo 8 4" xfId="0"/>
    <cellStyle name="Fixo 8 5" xfId="0"/>
    <cellStyle name="Fixo 9" xfId="0"/>
    <cellStyle name="Fixo_PLANILHA LICITAÇÃO - R5" xfId="0"/>
    <cellStyle name="Footnote 17" xfId="0"/>
    <cellStyle name="Footnote 2" xfId="0"/>
    <cellStyle name="Good 1" xfId="0"/>
    <cellStyle name="Good 1 10" xfId="0"/>
    <cellStyle name="Good 1 2" xfId="0"/>
    <cellStyle name="Good 1 3" xfId="0"/>
    <cellStyle name="Good 1 4" xfId="0"/>
    <cellStyle name="Good 1 5" xfId="0"/>
    <cellStyle name="Good 1 6" xfId="0"/>
    <cellStyle name="Good 1 7" xfId="0"/>
    <cellStyle name="Good 1 8" xfId="0"/>
    <cellStyle name="Good 1 9" xfId="0"/>
    <cellStyle name="Good 10" xfId="0"/>
    <cellStyle name="Good 11" xfId="0"/>
    <cellStyle name="Good 18" xfId="0"/>
    <cellStyle name="Good 2" xfId="0"/>
    <cellStyle name="Good 2 10" xfId="0"/>
    <cellStyle name="Good 2 11" xfId="0"/>
    <cellStyle name="Good 2 2" xfId="0"/>
    <cellStyle name="Good 2 2 2" xfId="0"/>
    <cellStyle name="Good 2 2 3" xfId="0"/>
    <cellStyle name="Good 2 2 4" xfId="0"/>
    <cellStyle name="Good 2 2 5" xfId="0"/>
    <cellStyle name="Good 2 3" xfId="0"/>
    <cellStyle name="Good 2 3 2" xfId="0"/>
    <cellStyle name="Good 2 4" xfId="0"/>
    <cellStyle name="Good 2 5" xfId="0"/>
    <cellStyle name="Good 2 6" xfId="0"/>
    <cellStyle name="Good 2 7" xfId="0"/>
    <cellStyle name="Good 2 8" xfId="0"/>
    <cellStyle name="Good 2 9" xfId="0"/>
    <cellStyle name="Good 3" xfId="0"/>
    <cellStyle name="Good 3 2" xfId="0"/>
    <cellStyle name="Good 4" xfId="0"/>
    <cellStyle name="Good 5" xfId="0"/>
    <cellStyle name="Good 5 2" xfId="0"/>
    <cellStyle name="Good 6" xfId="0"/>
    <cellStyle name="Good 7" xfId="0"/>
    <cellStyle name="Good 8" xfId="0"/>
    <cellStyle name="Good 9" xfId="0"/>
    <cellStyle name="Good_PLANILHA DE MEDIÇÃO" xfId="0"/>
    <cellStyle name="Heading 1 1" xfId="0"/>
    <cellStyle name="Heading 1 1 10" xfId="0"/>
    <cellStyle name="Heading 1 1 2" xfId="0"/>
    <cellStyle name="Heading 1 1 3" xfId="0"/>
    <cellStyle name="Heading 1 1 4" xfId="0"/>
    <cellStyle name="Heading 1 1 5" xfId="0"/>
    <cellStyle name="Heading 1 1 6" xfId="0"/>
    <cellStyle name="Heading 1 1 7" xfId="0"/>
    <cellStyle name="Heading 1 1 8" xfId="0"/>
    <cellStyle name="Heading 1 1 9" xfId="0"/>
    <cellStyle name="Heading 1 10" xfId="0"/>
    <cellStyle name="Heading 1 11" xfId="0"/>
    <cellStyle name="Heading 1 2" xfId="0"/>
    <cellStyle name="Heading 1 2 10" xfId="0"/>
    <cellStyle name="Heading 1 2 11" xfId="0"/>
    <cellStyle name="Heading 1 2 2" xfId="0"/>
    <cellStyle name="Heading 1 2 3" xfId="0"/>
    <cellStyle name="Heading 1 2 4" xfId="0"/>
    <cellStyle name="Heading 1 2 5" xfId="0"/>
    <cellStyle name="Heading 1 2 6" xfId="0"/>
    <cellStyle name="Heading 1 2 7" xfId="0"/>
    <cellStyle name="Heading 1 2 8" xfId="0"/>
    <cellStyle name="Heading 1 2 9" xfId="0"/>
    <cellStyle name="Heading 1 20" xfId="0"/>
    <cellStyle name="Heading 1 3" xfId="0"/>
    <cellStyle name="Heading 1 3 2" xfId="0"/>
    <cellStyle name="Heading 1 4" xfId="0"/>
    <cellStyle name="Heading 1 4 2" xfId="0"/>
    <cellStyle name="Heading 1 5" xfId="0"/>
    <cellStyle name="Heading 1 6" xfId="0"/>
    <cellStyle name="Heading 1 7" xfId="0"/>
    <cellStyle name="Heading 1 8" xfId="0"/>
    <cellStyle name="Heading 1 9" xfId="0"/>
    <cellStyle name="Heading 10" xfId="0"/>
    <cellStyle name="Heading 11" xfId="0"/>
    <cellStyle name="Heading 12" xfId="0"/>
    <cellStyle name="Heading 13" xfId="0"/>
    <cellStyle name="Heading 19" xfId="0"/>
    <cellStyle name="Heading 1_PLANILHA DE MEDIÇÃO" xfId="0"/>
    <cellStyle name="Heading 2 1" xfId="0"/>
    <cellStyle name="Heading 2 1 10" xfId="0"/>
    <cellStyle name="Heading 2 1 2" xfId="0"/>
    <cellStyle name="Heading 2 1 3" xfId="0"/>
    <cellStyle name="Heading 2 1 4" xfId="0"/>
    <cellStyle name="Heading 2 1 5" xfId="0"/>
    <cellStyle name="Heading 2 1 6" xfId="0"/>
    <cellStyle name="Heading 2 1 7" xfId="0"/>
    <cellStyle name="Heading 2 1 8" xfId="0"/>
    <cellStyle name="Heading 2 1 9" xfId="0"/>
    <cellStyle name="Heading 2 10" xfId="0"/>
    <cellStyle name="Heading 2 11" xfId="0"/>
    <cellStyle name="Heading 2 2" xfId="0"/>
    <cellStyle name="Heading 2 2 10" xfId="0"/>
    <cellStyle name="Heading 2 2 11" xfId="0"/>
    <cellStyle name="Heading 2 2 2" xfId="0"/>
    <cellStyle name="Heading 2 2 3" xfId="0"/>
    <cellStyle name="Heading 2 2 4" xfId="0"/>
    <cellStyle name="Heading 2 2 5" xfId="0"/>
    <cellStyle name="Heading 2 2 6" xfId="0"/>
    <cellStyle name="Heading 2 2 7" xfId="0"/>
    <cellStyle name="Heading 2 2 8" xfId="0"/>
    <cellStyle name="Heading 2 2 9" xfId="0"/>
    <cellStyle name="Heading 2 21" xfId="0"/>
    <cellStyle name="Heading 2 3" xfId="0"/>
    <cellStyle name="Heading 2 3 2" xfId="0"/>
    <cellStyle name="Heading 2 4" xfId="0"/>
    <cellStyle name="Heading 2 4 2" xfId="0"/>
    <cellStyle name="Heading 2 5" xfId="0"/>
    <cellStyle name="Heading 2 6" xfId="0"/>
    <cellStyle name="Heading 2 7" xfId="0"/>
    <cellStyle name="Heading 2 8" xfId="0"/>
    <cellStyle name="Heading 2 9" xfId="0"/>
    <cellStyle name="Heading 2_PLANILHA DE MEDIÇÃO" xfId="0"/>
    <cellStyle name="Heading 3" xfId="0"/>
    <cellStyle name="Heading 3 10" xfId="0"/>
    <cellStyle name="Heading 3 2" xfId="0"/>
    <cellStyle name="Heading 3 2 2" xfId="0"/>
    <cellStyle name="Heading 3 3" xfId="0"/>
    <cellStyle name="Heading 3 3 2" xfId="0"/>
    <cellStyle name="Heading 3 4" xfId="0"/>
    <cellStyle name="Heading 3 5" xfId="0"/>
    <cellStyle name="Heading 3 6" xfId="0"/>
    <cellStyle name="Heading 3 7" xfId="0"/>
    <cellStyle name="Heading 3 8" xfId="0"/>
    <cellStyle name="Heading 3 9" xfId="0"/>
    <cellStyle name="Heading 4" xfId="0"/>
    <cellStyle name="Heading 4 10" xfId="0"/>
    <cellStyle name="Heading 4 2" xfId="0"/>
    <cellStyle name="Heading 4 2 2" xfId="0"/>
    <cellStyle name="Heading 4 3" xfId="0"/>
    <cellStyle name="Heading 4 3 2" xfId="0"/>
    <cellStyle name="Heading 4 4" xfId="0"/>
    <cellStyle name="Heading 4 5" xfId="0"/>
    <cellStyle name="Heading 4 6" xfId="0"/>
    <cellStyle name="Heading 4 7" xfId="0"/>
    <cellStyle name="Heading 4 8" xfId="0"/>
    <cellStyle name="Heading 4 9" xfId="0"/>
    <cellStyle name="Heading 5" xfId="0"/>
    <cellStyle name="Heading 6" xfId="0"/>
    <cellStyle name="Heading 7" xfId="0"/>
    <cellStyle name="Heading 8" xfId="0"/>
    <cellStyle name="Heading 9" xfId="0"/>
    <cellStyle name="Heading_Planilha Orçamentária - Conde Dolabela - Gustavo Barbi" xfId="0"/>
    <cellStyle name="Hiperlink 2" xfId="0"/>
    <cellStyle name="Hiperlink 2 10" xfId="0"/>
    <cellStyle name="Hiperlink 2 11" xfId="0"/>
    <cellStyle name="Hiperlink 2 12" xfId="0"/>
    <cellStyle name="Hiperlink 2 13" xfId="0"/>
    <cellStyle name="Hiperlink 2 14" xfId="0"/>
    <cellStyle name="Hiperlink 2 2" xfId="0"/>
    <cellStyle name="Hiperlink 2 3" xfId="0"/>
    <cellStyle name="Hiperlink 2 4" xfId="0"/>
    <cellStyle name="Hiperlink 2 5" xfId="0"/>
    <cellStyle name="Hiperlink 2 6" xfId="0"/>
    <cellStyle name="Hiperlink 2 7" xfId="0"/>
    <cellStyle name="Hiperlink 2 8" xfId="0"/>
    <cellStyle name="Hiperlink 2 9" xfId="0"/>
    <cellStyle name="Incorreto 10" xfId="0"/>
    <cellStyle name="Incorreto 11" xfId="0"/>
    <cellStyle name="Incorreto 12" xfId="0"/>
    <cellStyle name="Incorreto 13" xfId="0"/>
    <cellStyle name="Incorreto 14" xfId="0"/>
    <cellStyle name="Incorreto 15" xfId="0"/>
    <cellStyle name="Incorreto 16" xfId="0"/>
    <cellStyle name="Incorreto 17" xfId="0"/>
    <cellStyle name="Incorreto 18" xfId="0"/>
    <cellStyle name="Incorreto 19" xfId="0"/>
    <cellStyle name="Incorreto 2" xfId="0"/>
    <cellStyle name="Incorreto 2 10" xfId="0"/>
    <cellStyle name="Incorreto 2 11" xfId="0"/>
    <cellStyle name="Incorreto 2 12" xfId="0"/>
    <cellStyle name="Incorreto 2 13" xfId="0"/>
    <cellStyle name="Incorreto 2 14" xfId="0"/>
    <cellStyle name="Incorreto 2 15" xfId="0"/>
    <cellStyle name="Incorreto 2 16" xfId="0"/>
    <cellStyle name="Incorreto 2 17" xfId="0"/>
    <cellStyle name="Incorreto 2 18" xfId="0"/>
    <cellStyle name="Incorreto 2 19" xfId="0"/>
    <cellStyle name="Incorreto 2 2" xfId="0"/>
    <cellStyle name="Incorreto 2 2 10" xfId="0"/>
    <cellStyle name="Incorreto 2 2 11" xfId="0"/>
    <cellStyle name="Incorreto 2 2 12" xfId="0"/>
    <cellStyle name="Incorreto 2 2 13" xfId="0"/>
    <cellStyle name="Incorreto 2 2 14" xfId="0"/>
    <cellStyle name="Incorreto 2 2 15" xfId="0"/>
    <cellStyle name="Incorreto 2 2 16" xfId="0"/>
    <cellStyle name="Incorreto 2 2 17" xfId="0"/>
    <cellStyle name="Incorreto 2 2 18" xfId="0"/>
    <cellStyle name="Incorreto 2 2 19" xfId="0"/>
    <cellStyle name="Incorreto 2 2 2" xfId="0"/>
    <cellStyle name="Incorreto 2 2 2 10" xfId="0"/>
    <cellStyle name="Incorreto 2 2 2 11" xfId="0"/>
    <cellStyle name="Incorreto 2 2 2 12" xfId="0"/>
    <cellStyle name="Incorreto 2 2 2 13" xfId="0"/>
    <cellStyle name="Incorreto 2 2 2 14" xfId="0"/>
    <cellStyle name="Incorreto 2 2 2 2" xfId="0"/>
    <cellStyle name="Incorreto 2 2 2 3" xfId="0"/>
    <cellStyle name="Incorreto 2 2 2 4" xfId="0"/>
    <cellStyle name="Incorreto 2 2 2 5" xfId="0"/>
    <cellStyle name="Incorreto 2 2 2 6" xfId="0"/>
    <cellStyle name="Incorreto 2 2 2 7" xfId="0"/>
    <cellStyle name="Incorreto 2 2 2 8" xfId="0"/>
    <cellStyle name="Incorreto 2 2 2 9" xfId="0"/>
    <cellStyle name="Incorreto 2 2 3" xfId="0"/>
    <cellStyle name="Incorreto 2 2 3 10" xfId="0"/>
    <cellStyle name="Incorreto 2 2 3 11" xfId="0"/>
    <cellStyle name="Incorreto 2 2 3 12" xfId="0"/>
    <cellStyle name="Incorreto 2 2 3 13" xfId="0"/>
    <cellStyle name="Incorreto 2 2 3 14" xfId="0"/>
    <cellStyle name="Incorreto 2 2 3 2" xfId="0"/>
    <cellStyle name="Incorreto 2 2 3 3" xfId="0"/>
    <cellStyle name="Incorreto 2 2 3 4" xfId="0"/>
    <cellStyle name="Incorreto 2 2 3 5" xfId="0"/>
    <cellStyle name="Incorreto 2 2 3 6" xfId="0"/>
    <cellStyle name="Incorreto 2 2 3 7" xfId="0"/>
    <cellStyle name="Incorreto 2 2 3 8" xfId="0"/>
    <cellStyle name="Incorreto 2 2 3 9" xfId="0"/>
    <cellStyle name="Incorreto 2 2 4" xfId="0"/>
    <cellStyle name="Incorreto 2 2 4 10" xfId="0"/>
    <cellStyle name="Incorreto 2 2 4 11" xfId="0"/>
    <cellStyle name="Incorreto 2 2 4 12" xfId="0"/>
    <cellStyle name="Incorreto 2 2 4 13" xfId="0"/>
    <cellStyle name="Incorreto 2 2 4 14" xfId="0"/>
    <cellStyle name="Incorreto 2 2 4 2" xfId="0"/>
    <cellStyle name="Incorreto 2 2 4 3" xfId="0"/>
    <cellStyle name="Incorreto 2 2 4 4" xfId="0"/>
    <cellStyle name="Incorreto 2 2 4 5" xfId="0"/>
    <cellStyle name="Incorreto 2 2 4 6" xfId="0"/>
    <cellStyle name="Incorreto 2 2 4 7" xfId="0"/>
    <cellStyle name="Incorreto 2 2 4 8" xfId="0"/>
    <cellStyle name="Incorreto 2 2 4 9" xfId="0"/>
    <cellStyle name="Incorreto 2 2 5" xfId="0"/>
    <cellStyle name="Incorreto 2 2 5 10" xfId="0"/>
    <cellStyle name="Incorreto 2 2 5 11" xfId="0"/>
    <cellStyle name="Incorreto 2 2 5 12" xfId="0"/>
    <cellStyle name="Incorreto 2 2 5 13" xfId="0"/>
    <cellStyle name="Incorreto 2 2 5 14" xfId="0"/>
    <cellStyle name="Incorreto 2 2 5 2" xfId="0"/>
    <cellStyle name="Incorreto 2 2 5 3" xfId="0"/>
    <cellStyle name="Incorreto 2 2 5 4" xfId="0"/>
    <cellStyle name="Incorreto 2 2 5 5" xfId="0"/>
    <cellStyle name="Incorreto 2 2 5 6" xfId="0"/>
    <cellStyle name="Incorreto 2 2 5 7" xfId="0"/>
    <cellStyle name="Incorreto 2 2 5 8" xfId="0"/>
    <cellStyle name="Incorreto 2 2 5 9" xfId="0"/>
    <cellStyle name="Incorreto 2 2 6" xfId="0"/>
    <cellStyle name="Incorreto 2 2 6 10" xfId="0"/>
    <cellStyle name="Incorreto 2 2 6 11" xfId="0"/>
    <cellStyle name="Incorreto 2 2 6 12" xfId="0"/>
    <cellStyle name="Incorreto 2 2 6 13" xfId="0"/>
    <cellStyle name="Incorreto 2 2 6 14" xfId="0"/>
    <cellStyle name="Incorreto 2 2 6 2" xfId="0"/>
    <cellStyle name="Incorreto 2 2 6 3" xfId="0"/>
    <cellStyle name="Incorreto 2 2 6 4" xfId="0"/>
    <cellStyle name="Incorreto 2 2 6 5" xfId="0"/>
    <cellStyle name="Incorreto 2 2 6 6" xfId="0"/>
    <cellStyle name="Incorreto 2 2 6 7" xfId="0"/>
    <cellStyle name="Incorreto 2 2 6 8" xfId="0"/>
    <cellStyle name="Incorreto 2 2 6 9" xfId="0"/>
    <cellStyle name="Incorreto 2 2 7" xfId="0"/>
    <cellStyle name="Incorreto 2 2 8" xfId="0"/>
    <cellStyle name="Incorreto 2 2 9" xfId="0"/>
    <cellStyle name="Incorreto 2 20" xfId="0"/>
    <cellStyle name="Incorreto 2 3" xfId="0"/>
    <cellStyle name="Incorreto 2 3 10" xfId="0"/>
    <cellStyle name="Incorreto 2 3 11" xfId="0"/>
    <cellStyle name="Incorreto 2 3 12" xfId="0"/>
    <cellStyle name="Incorreto 2 3 13" xfId="0"/>
    <cellStyle name="Incorreto 2 3 14" xfId="0"/>
    <cellStyle name="Incorreto 2 3 2" xfId="0"/>
    <cellStyle name="Incorreto 2 3 3" xfId="0"/>
    <cellStyle name="Incorreto 2 3 4" xfId="0"/>
    <cellStyle name="Incorreto 2 3 5" xfId="0"/>
    <cellStyle name="Incorreto 2 3 6" xfId="0"/>
    <cellStyle name="Incorreto 2 3 7" xfId="0"/>
    <cellStyle name="Incorreto 2 3 8" xfId="0"/>
    <cellStyle name="Incorreto 2 3 9" xfId="0"/>
    <cellStyle name="Incorreto 2 4" xfId="0"/>
    <cellStyle name="Incorreto 2 4 10" xfId="0"/>
    <cellStyle name="Incorreto 2 4 11" xfId="0"/>
    <cellStyle name="Incorreto 2 4 12" xfId="0"/>
    <cellStyle name="Incorreto 2 4 13" xfId="0"/>
    <cellStyle name="Incorreto 2 4 14" xfId="0"/>
    <cellStyle name="Incorreto 2 4 2" xfId="0"/>
    <cellStyle name="Incorreto 2 4 3" xfId="0"/>
    <cellStyle name="Incorreto 2 4 4" xfId="0"/>
    <cellStyle name="Incorreto 2 4 5" xfId="0"/>
    <cellStyle name="Incorreto 2 4 6" xfId="0"/>
    <cellStyle name="Incorreto 2 4 7" xfId="0"/>
    <cellStyle name="Incorreto 2 4 8" xfId="0"/>
    <cellStyle name="Incorreto 2 4 9" xfId="0"/>
    <cellStyle name="Incorreto 2 5" xfId="0"/>
    <cellStyle name="Incorreto 2 5 10" xfId="0"/>
    <cellStyle name="Incorreto 2 5 11" xfId="0"/>
    <cellStyle name="Incorreto 2 5 12" xfId="0"/>
    <cellStyle name="Incorreto 2 5 13" xfId="0"/>
    <cellStyle name="Incorreto 2 5 14" xfId="0"/>
    <cellStyle name="Incorreto 2 5 2" xfId="0"/>
    <cellStyle name="Incorreto 2 5 3" xfId="0"/>
    <cellStyle name="Incorreto 2 5 4" xfId="0"/>
    <cellStyle name="Incorreto 2 5 5" xfId="0"/>
    <cellStyle name="Incorreto 2 5 6" xfId="0"/>
    <cellStyle name="Incorreto 2 5 7" xfId="0"/>
    <cellStyle name="Incorreto 2 5 8" xfId="0"/>
    <cellStyle name="Incorreto 2 5 9" xfId="0"/>
    <cellStyle name="Incorreto 2 6" xfId="0"/>
    <cellStyle name="Incorreto 2 6 10" xfId="0"/>
    <cellStyle name="Incorreto 2 6 11" xfId="0"/>
    <cellStyle name="Incorreto 2 6 12" xfId="0"/>
    <cellStyle name="Incorreto 2 6 13" xfId="0"/>
    <cellStyle name="Incorreto 2 6 14" xfId="0"/>
    <cellStyle name="Incorreto 2 6 2" xfId="0"/>
    <cellStyle name="Incorreto 2 6 3" xfId="0"/>
    <cellStyle name="Incorreto 2 6 4" xfId="0"/>
    <cellStyle name="Incorreto 2 6 5" xfId="0"/>
    <cellStyle name="Incorreto 2 6 6" xfId="0"/>
    <cellStyle name="Incorreto 2 6 7" xfId="0"/>
    <cellStyle name="Incorreto 2 6 8" xfId="0"/>
    <cellStyle name="Incorreto 2 6 9" xfId="0"/>
    <cellStyle name="Incorreto 2 7" xfId="0"/>
    <cellStyle name="Incorreto 2 7 10" xfId="0"/>
    <cellStyle name="Incorreto 2 7 11" xfId="0"/>
    <cellStyle name="Incorreto 2 7 12" xfId="0"/>
    <cellStyle name="Incorreto 2 7 13" xfId="0"/>
    <cellStyle name="Incorreto 2 7 14" xfId="0"/>
    <cellStyle name="Incorreto 2 7 2" xfId="0"/>
    <cellStyle name="Incorreto 2 7 3" xfId="0"/>
    <cellStyle name="Incorreto 2 7 4" xfId="0"/>
    <cellStyle name="Incorreto 2 7 5" xfId="0"/>
    <cellStyle name="Incorreto 2 7 6" xfId="0"/>
    <cellStyle name="Incorreto 2 7 7" xfId="0"/>
    <cellStyle name="Incorreto 2 7 8" xfId="0"/>
    <cellStyle name="Incorreto 2 7 9" xfId="0"/>
    <cellStyle name="Incorreto 2 8" xfId="0"/>
    <cellStyle name="Incorreto 2 9" xfId="0"/>
    <cellStyle name="Incorreto 20" xfId="0"/>
    <cellStyle name="Incorreto 21" xfId="0"/>
    <cellStyle name="Incorreto 22" xfId="0"/>
    <cellStyle name="Incorreto 23" xfId="0"/>
    <cellStyle name="Incorreto 24" xfId="0"/>
    <cellStyle name="Incorreto 3" xfId="0"/>
    <cellStyle name="Incorreto 3 10" xfId="0"/>
    <cellStyle name="Incorreto 3 11" xfId="0"/>
    <cellStyle name="Incorreto 3 12" xfId="0"/>
    <cellStyle name="Incorreto 3 13" xfId="0"/>
    <cellStyle name="Incorreto 3 14" xfId="0"/>
    <cellStyle name="Incorreto 3 15" xfId="0"/>
    <cellStyle name="Incorreto 3 16" xfId="0"/>
    <cellStyle name="Incorreto 3 17" xfId="0"/>
    <cellStyle name="Incorreto 3 18" xfId="0"/>
    <cellStyle name="Incorreto 3 19" xfId="0"/>
    <cellStyle name="Incorreto 3 2" xfId="0"/>
    <cellStyle name="Incorreto 3 2 10" xfId="0"/>
    <cellStyle name="Incorreto 3 2 11" xfId="0"/>
    <cellStyle name="Incorreto 3 2 12" xfId="0"/>
    <cellStyle name="Incorreto 3 2 13" xfId="0"/>
    <cellStyle name="Incorreto 3 2 14" xfId="0"/>
    <cellStyle name="Incorreto 3 2 15" xfId="0"/>
    <cellStyle name="Incorreto 3 2 16" xfId="0"/>
    <cellStyle name="Incorreto 3 2 17" xfId="0"/>
    <cellStyle name="Incorreto 3 2 18" xfId="0"/>
    <cellStyle name="Incorreto 3 2 19" xfId="0"/>
    <cellStyle name="Incorreto 3 2 2" xfId="0"/>
    <cellStyle name="Incorreto 3 2 2 10" xfId="0"/>
    <cellStyle name="Incorreto 3 2 2 11" xfId="0"/>
    <cellStyle name="Incorreto 3 2 2 12" xfId="0"/>
    <cellStyle name="Incorreto 3 2 2 13" xfId="0"/>
    <cellStyle name="Incorreto 3 2 2 14" xfId="0"/>
    <cellStyle name="Incorreto 3 2 2 2" xfId="0"/>
    <cellStyle name="Incorreto 3 2 2 3" xfId="0"/>
    <cellStyle name="Incorreto 3 2 2 4" xfId="0"/>
    <cellStyle name="Incorreto 3 2 2 5" xfId="0"/>
    <cellStyle name="Incorreto 3 2 2 6" xfId="0"/>
    <cellStyle name="Incorreto 3 2 2 7" xfId="0"/>
    <cellStyle name="Incorreto 3 2 2 8" xfId="0"/>
    <cellStyle name="Incorreto 3 2 2 9" xfId="0"/>
    <cellStyle name="Incorreto 3 2 3" xfId="0"/>
    <cellStyle name="Incorreto 3 2 3 10" xfId="0"/>
    <cellStyle name="Incorreto 3 2 3 11" xfId="0"/>
    <cellStyle name="Incorreto 3 2 3 12" xfId="0"/>
    <cellStyle name="Incorreto 3 2 3 13" xfId="0"/>
    <cellStyle name="Incorreto 3 2 3 14" xfId="0"/>
    <cellStyle name="Incorreto 3 2 3 2" xfId="0"/>
    <cellStyle name="Incorreto 3 2 3 3" xfId="0"/>
    <cellStyle name="Incorreto 3 2 3 4" xfId="0"/>
    <cellStyle name="Incorreto 3 2 3 5" xfId="0"/>
    <cellStyle name="Incorreto 3 2 3 6" xfId="0"/>
    <cellStyle name="Incorreto 3 2 3 7" xfId="0"/>
    <cellStyle name="Incorreto 3 2 3 8" xfId="0"/>
    <cellStyle name="Incorreto 3 2 3 9" xfId="0"/>
    <cellStyle name="Incorreto 3 2 4" xfId="0"/>
    <cellStyle name="Incorreto 3 2 4 10" xfId="0"/>
    <cellStyle name="Incorreto 3 2 4 11" xfId="0"/>
    <cellStyle name="Incorreto 3 2 4 12" xfId="0"/>
    <cellStyle name="Incorreto 3 2 4 13" xfId="0"/>
    <cellStyle name="Incorreto 3 2 4 14" xfId="0"/>
    <cellStyle name="Incorreto 3 2 4 2" xfId="0"/>
    <cellStyle name="Incorreto 3 2 4 3" xfId="0"/>
    <cellStyle name="Incorreto 3 2 4 4" xfId="0"/>
    <cellStyle name="Incorreto 3 2 4 5" xfId="0"/>
    <cellStyle name="Incorreto 3 2 4 6" xfId="0"/>
    <cellStyle name="Incorreto 3 2 4 7" xfId="0"/>
    <cellStyle name="Incorreto 3 2 4 8" xfId="0"/>
    <cellStyle name="Incorreto 3 2 4 9" xfId="0"/>
    <cellStyle name="Incorreto 3 2 5" xfId="0"/>
    <cellStyle name="Incorreto 3 2 5 10" xfId="0"/>
    <cellStyle name="Incorreto 3 2 5 11" xfId="0"/>
    <cellStyle name="Incorreto 3 2 5 12" xfId="0"/>
    <cellStyle name="Incorreto 3 2 5 13" xfId="0"/>
    <cellStyle name="Incorreto 3 2 5 14" xfId="0"/>
    <cellStyle name="Incorreto 3 2 5 2" xfId="0"/>
    <cellStyle name="Incorreto 3 2 5 3" xfId="0"/>
    <cellStyle name="Incorreto 3 2 5 4" xfId="0"/>
    <cellStyle name="Incorreto 3 2 5 5" xfId="0"/>
    <cellStyle name="Incorreto 3 2 5 6" xfId="0"/>
    <cellStyle name="Incorreto 3 2 5 7" xfId="0"/>
    <cellStyle name="Incorreto 3 2 5 8" xfId="0"/>
    <cellStyle name="Incorreto 3 2 5 9" xfId="0"/>
    <cellStyle name="Incorreto 3 2 6" xfId="0"/>
    <cellStyle name="Incorreto 3 2 6 10" xfId="0"/>
    <cellStyle name="Incorreto 3 2 6 11" xfId="0"/>
    <cellStyle name="Incorreto 3 2 6 12" xfId="0"/>
    <cellStyle name="Incorreto 3 2 6 13" xfId="0"/>
    <cellStyle name="Incorreto 3 2 6 14" xfId="0"/>
    <cellStyle name="Incorreto 3 2 6 2" xfId="0"/>
    <cellStyle name="Incorreto 3 2 6 3" xfId="0"/>
    <cellStyle name="Incorreto 3 2 6 4" xfId="0"/>
    <cellStyle name="Incorreto 3 2 6 5" xfId="0"/>
    <cellStyle name="Incorreto 3 2 6 6" xfId="0"/>
    <cellStyle name="Incorreto 3 2 6 7" xfId="0"/>
    <cellStyle name="Incorreto 3 2 6 8" xfId="0"/>
    <cellStyle name="Incorreto 3 2 6 9" xfId="0"/>
    <cellStyle name="Incorreto 3 2 7" xfId="0"/>
    <cellStyle name="Incorreto 3 2 8" xfId="0"/>
    <cellStyle name="Incorreto 3 2 9" xfId="0"/>
    <cellStyle name="Incorreto 3 20" xfId="0"/>
    <cellStyle name="Incorreto 3 3" xfId="0"/>
    <cellStyle name="Incorreto 3 3 10" xfId="0"/>
    <cellStyle name="Incorreto 3 3 11" xfId="0"/>
    <cellStyle name="Incorreto 3 3 12" xfId="0"/>
    <cellStyle name="Incorreto 3 3 13" xfId="0"/>
    <cellStyle name="Incorreto 3 3 14" xfId="0"/>
    <cellStyle name="Incorreto 3 3 2" xfId="0"/>
    <cellStyle name="Incorreto 3 3 3" xfId="0"/>
    <cellStyle name="Incorreto 3 3 4" xfId="0"/>
    <cellStyle name="Incorreto 3 3 5" xfId="0"/>
    <cellStyle name="Incorreto 3 3 6" xfId="0"/>
    <cellStyle name="Incorreto 3 3 7" xfId="0"/>
    <cellStyle name="Incorreto 3 3 8" xfId="0"/>
    <cellStyle name="Incorreto 3 3 9" xfId="0"/>
    <cellStyle name="Incorreto 3 4" xfId="0"/>
    <cellStyle name="Incorreto 3 4 10" xfId="0"/>
    <cellStyle name="Incorreto 3 4 11" xfId="0"/>
    <cellStyle name="Incorreto 3 4 12" xfId="0"/>
    <cellStyle name="Incorreto 3 4 13" xfId="0"/>
    <cellStyle name="Incorreto 3 4 14" xfId="0"/>
    <cellStyle name="Incorreto 3 4 2" xfId="0"/>
    <cellStyle name="Incorreto 3 4 3" xfId="0"/>
    <cellStyle name="Incorreto 3 4 4" xfId="0"/>
    <cellStyle name="Incorreto 3 4 5" xfId="0"/>
    <cellStyle name="Incorreto 3 4 6" xfId="0"/>
    <cellStyle name="Incorreto 3 4 7" xfId="0"/>
    <cellStyle name="Incorreto 3 4 8" xfId="0"/>
    <cellStyle name="Incorreto 3 4 9" xfId="0"/>
    <cellStyle name="Incorreto 3 5" xfId="0"/>
    <cellStyle name="Incorreto 3 5 10" xfId="0"/>
    <cellStyle name="Incorreto 3 5 11" xfId="0"/>
    <cellStyle name="Incorreto 3 5 12" xfId="0"/>
    <cellStyle name="Incorreto 3 5 13" xfId="0"/>
    <cellStyle name="Incorreto 3 5 14" xfId="0"/>
    <cellStyle name="Incorreto 3 5 2" xfId="0"/>
    <cellStyle name="Incorreto 3 5 3" xfId="0"/>
    <cellStyle name="Incorreto 3 5 4" xfId="0"/>
    <cellStyle name="Incorreto 3 5 5" xfId="0"/>
    <cellStyle name="Incorreto 3 5 6" xfId="0"/>
    <cellStyle name="Incorreto 3 5 7" xfId="0"/>
    <cellStyle name="Incorreto 3 5 8" xfId="0"/>
    <cellStyle name="Incorreto 3 5 9" xfId="0"/>
    <cellStyle name="Incorreto 3 6" xfId="0"/>
    <cellStyle name="Incorreto 3 6 10" xfId="0"/>
    <cellStyle name="Incorreto 3 6 11" xfId="0"/>
    <cellStyle name="Incorreto 3 6 12" xfId="0"/>
    <cellStyle name="Incorreto 3 6 13" xfId="0"/>
    <cellStyle name="Incorreto 3 6 14" xfId="0"/>
    <cellStyle name="Incorreto 3 6 2" xfId="0"/>
    <cellStyle name="Incorreto 3 6 3" xfId="0"/>
    <cellStyle name="Incorreto 3 6 4" xfId="0"/>
    <cellStyle name="Incorreto 3 6 5" xfId="0"/>
    <cellStyle name="Incorreto 3 6 6" xfId="0"/>
    <cellStyle name="Incorreto 3 6 7" xfId="0"/>
    <cellStyle name="Incorreto 3 6 8" xfId="0"/>
    <cellStyle name="Incorreto 3 6 9" xfId="0"/>
    <cellStyle name="Incorreto 3 7" xfId="0"/>
    <cellStyle name="Incorreto 3 7 10" xfId="0"/>
    <cellStyle name="Incorreto 3 7 11" xfId="0"/>
    <cellStyle name="Incorreto 3 7 12" xfId="0"/>
    <cellStyle name="Incorreto 3 7 13" xfId="0"/>
    <cellStyle name="Incorreto 3 7 14" xfId="0"/>
    <cellStyle name="Incorreto 3 7 2" xfId="0"/>
    <cellStyle name="Incorreto 3 7 3" xfId="0"/>
    <cellStyle name="Incorreto 3 7 4" xfId="0"/>
    <cellStyle name="Incorreto 3 7 5" xfId="0"/>
    <cellStyle name="Incorreto 3 7 6" xfId="0"/>
    <cellStyle name="Incorreto 3 7 7" xfId="0"/>
    <cellStyle name="Incorreto 3 7 8" xfId="0"/>
    <cellStyle name="Incorreto 3 7 9" xfId="0"/>
    <cellStyle name="Incorreto 3 8" xfId="0"/>
    <cellStyle name="Incorreto 3 9" xfId="0"/>
    <cellStyle name="Incorreto 4" xfId="0"/>
    <cellStyle name="Incorreto 4 10" xfId="0"/>
    <cellStyle name="Incorreto 4 11" xfId="0"/>
    <cellStyle name="Incorreto 4 12" xfId="0"/>
    <cellStyle name="Incorreto 4 13" xfId="0"/>
    <cellStyle name="Incorreto 4 14" xfId="0"/>
    <cellStyle name="Incorreto 4 15" xfId="0"/>
    <cellStyle name="Incorreto 4 2" xfId="0"/>
    <cellStyle name="Incorreto 4 2 2" xfId="0"/>
    <cellStyle name="Incorreto 4 2 3" xfId="0"/>
    <cellStyle name="Incorreto 4 2 4" xfId="0"/>
    <cellStyle name="Incorreto 4 2 5" xfId="0"/>
    <cellStyle name="Incorreto 4 3" xfId="0"/>
    <cellStyle name="Incorreto 4 4" xfId="0"/>
    <cellStyle name="Incorreto 4 5" xfId="0"/>
    <cellStyle name="Incorreto 4 6" xfId="0"/>
    <cellStyle name="Incorreto 4 7" xfId="0"/>
    <cellStyle name="Incorreto 4 8" xfId="0"/>
    <cellStyle name="Incorreto 4 9" xfId="0"/>
    <cellStyle name="Incorreto 5" xfId="0"/>
    <cellStyle name="Incorreto 5 10" xfId="0"/>
    <cellStyle name="Incorreto 5 11" xfId="0"/>
    <cellStyle name="Incorreto 5 12" xfId="0"/>
    <cellStyle name="Incorreto 5 13" xfId="0"/>
    <cellStyle name="Incorreto 5 14" xfId="0"/>
    <cellStyle name="Incorreto 5 15" xfId="0"/>
    <cellStyle name="Incorreto 5 2" xfId="0"/>
    <cellStyle name="Incorreto 5 2 2" xfId="0"/>
    <cellStyle name="Incorreto 5 2 3" xfId="0"/>
    <cellStyle name="Incorreto 5 2 4" xfId="0"/>
    <cellStyle name="Incorreto 5 2 5" xfId="0"/>
    <cellStyle name="Incorreto 5 3" xfId="0"/>
    <cellStyle name="Incorreto 5 4" xfId="0"/>
    <cellStyle name="Incorreto 5 5" xfId="0"/>
    <cellStyle name="Incorreto 5 6" xfId="0"/>
    <cellStyle name="Incorreto 5 7" xfId="0"/>
    <cellStyle name="Incorreto 5 8" xfId="0"/>
    <cellStyle name="Incorreto 5 9" xfId="0"/>
    <cellStyle name="Incorreto 6" xfId="0"/>
    <cellStyle name="Incorreto 6 10" xfId="0"/>
    <cellStyle name="Incorreto 6 11" xfId="0"/>
    <cellStyle name="Incorreto 6 12" xfId="0"/>
    <cellStyle name="Incorreto 6 13" xfId="0"/>
    <cellStyle name="Incorreto 6 14" xfId="0"/>
    <cellStyle name="Incorreto 6 2" xfId="0"/>
    <cellStyle name="Incorreto 6 3" xfId="0"/>
    <cellStyle name="Incorreto 6 4" xfId="0"/>
    <cellStyle name="Incorreto 6 5" xfId="0"/>
    <cellStyle name="Incorreto 6 6" xfId="0"/>
    <cellStyle name="Incorreto 6 7" xfId="0"/>
    <cellStyle name="Incorreto 6 8" xfId="0"/>
    <cellStyle name="Incorreto 6 9" xfId="0"/>
    <cellStyle name="Incorreto 7" xfId="0"/>
    <cellStyle name="Incorreto 7 10" xfId="0"/>
    <cellStyle name="Incorreto 7 11" xfId="0"/>
    <cellStyle name="Incorreto 7 12" xfId="0"/>
    <cellStyle name="Incorreto 7 13" xfId="0"/>
    <cellStyle name="Incorreto 7 14" xfId="0"/>
    <cellStyle name="Incorreto 7 2" xfId="0"/>
    <cellStyle name="Incorreto 7 3" xfId="0"/>
    <cellStyle name="Incorreto 7 4" xfId="0"/>
    <cellStyle name="Incorreto 7 5" xfId="0"/>
    <cellStyle name="Incorreto 7 6" xfId="0"/>
    <cellStyle name="Incorreto 7 7" xfId="0"/>
    <cellStyle name="Incorreto 7 8" xfId="0"/>
    <cellStyle name="Incorreto 7 9" xfId="0"/>
    <cellStyle name="Incorreto 8" xfId="0"/>
    <cellStyle name="Incorreto 8 10" xfId="0"/>
    <cellStyle name="Incorreto 8 11" xfId="0"/>
    <cellStyle name="Incorreto 8 12" xfId="0"/>
    <cellStyle name="Incorreto 8 13" xfId="0"/>
    <cellStyle name="Incorreto 8 14" xfId="0"/>
    <cellStyle name="Incorreto 8 2" xfId="0"/>
    <cellStyle name="Incorreto 8 3" xfId="0"/>
    <cellStyle name="Incorreto 8 4" xfId="0"/>
    <cellStyle name="Incorreto 8 5" xfId="0"/>
    <cellStyle name="Incorreto 8 6" xfId="0"/>
    <cellStyle name="Incorreto 8 7" xfId="0"/>
    <cellStyle name="Incorreto 8 8" xfId="0"/>
    <cellStyle name="Incorreto 8 9" xfId="0"/>
    <cellStyle name="Incorreto 9" xfId="0"/>
    <cellStyle name="Input" xfId="0"/>
    <cellStyle name="Input 10" xfId="0"/>
    <cellStyle name="Input 11" xfId="0"/>
    <cellStyle name="Input 12" xfId="0"/>
    <cellStyle name="Input 13" xfId="0"/>
    <cellStyle name="Input 14" xfId="0"/>
    <cellStyle name="Input 15" xfId="0"/>
    <cellStyle name="Input 16" xfId="0"/>
    <cellStyle name="Input 17" xfId="0"/>
    <cellStyle name="Input 18" xfId="0"/>
    <cellStyle name="Input 19" xfId="0"/>
    <cellStyle name="Input 2" xfId="0"/>
    <cellStyle name="Input 2 10" xfId="0"/>
    <cellStyle name="Input 2 10 10" xfId="0"/>
    <cellStyle name="Input 2 10 10 2" xfId="0"/>
    <cellStyle name="Input 2 10 10 3" xfId="0"/>
    <cellStyle name="Input 2 10 10 4" xfId="0"/>
    <cellStyle name="Input 2 10 10 5" xfId="0"/>
    <cellStyle name="Input 2 10 11" xfId="0"/>
    <cellStyle name="Input 2 10 11 2" xfId="0"/>
    <cellStyle name="Input 2 10 11 3" xfId="0"/>
    <cellStyle name="Input 2 10 11 4" xfId="0"/>
    <cellStyle name="Input 2 10 11 5" xfId="0"/>
    <cellStyle name="Input 2 10 12" xfId="0"/>
    <cellStyle name="Input 2 10 12 2" xfId="0"/>
    <cellStyle name="Input 2 10 12 3" xfId="0"/>
    <cellStyle name="Input 2 10 12 4" xfId="0"/>
    <cellStyle name="Input 2 10 12 5" xfId="0"/>
    <cellStyle name="Input 2 10 13" xfId="0"/>
    <cellStyle name="Input 2 10 13 2" xfId="0"/>
    <cellStyle name="Input 2 10 13 3" xfId="0"/>
    <cellStyle name="Input 2 10 13 4" xfId="0"/>
    <cellStyle name="Input 2 10 13 5" xfId="0"/>
    <cellStyle name="Input 2 10 14" xfId="0"/>
    <cellStyle name="Input 2 10 14 2" xfId="0"/>
    <cellStyle name="Input 2 10 14 3" xfId="0"/>
    <cellStyle name="Input 2 10 15" xfId="0"/>
    <cellStyle name="Input 2 10 16" xfId="0"/>
    <cellStyle name="Input 2 10 17" xfId="0"/>
    <cellStyle name="Input 2 10 18" xfId="0"/>
    <cellStyle name="Input 2 10 2" xfId="0"/>
    <cellStyle name="Input 2 10 2 2" xfId="0"/>
    <cellStyle name="Input 2 10 2 3" xfId="0"/>
    <cellStyle name="Input 2 10 2 4" xfId="0"/>
    <cellStyle name="Input 2 10 2 5" xfId="0"/>
    <cellStyle name="Input 2 10 3" xfId="0"/>
    <cellStyle name="Input 2 10 3 2" xfId="0"/>
    <cellStyle name="Input 2 10 3 3" xfId="0"/>
    <cellStyle name="Input 2 10 3 4" xfId="0"/>
    <cellStyle name="Input 2 10 3 5" xfId="0"/>
    <cellStyle name="Input 2 10 4" xfId="0"/>
    <cellStyle name="Input 2 10 4 2" xfId="0"/>
    <cellStyle name="Input 2 10 4 3" xfId="0"/>
    <cellStyle name="Input 2 10 4 4" xfId="0"/>
    <cellStyle name="Input 2 10 4 5" xfId="0"/>
    <cellStyle name="Input 2 10 5" xfId="0"/>
    <cellStyle name="Input 2 10 5 2" xfId="0"/>
    <cellStyle name="Input 2 10 5 3" xfId="0"/>
    <cellStyle name="Input 2 10 5 4" xfId="0"/>
    <cellStyle name="Input 2 10 5 5" xfId="0"/>
    <cellStyle name="Input 2 10 6" xfId="0"/>
    <cellStyle name="Input 2 10 6 2" xfId="0"/>
    <cellStyle name="Input 2 10 6 3" xfId="0"/>
    <cellStyle name="Input 2 10 6 4" xfId="0"/>
    <cellStyle name="Input 2 10 6 5" xfId="0"/>
    <cellStyle name="Input 2 10 7" xfId="0"/>
    <cellStyle name="Input 2 10 7 2" xfId="0"/>
    <cellStyle name="Input 2 10 7 3" xfId="0"/>
    <cellStyle name="Input 2 10 7 4" xfId="0"/>
    <cellStyle name="Input 2 10 7 5" xfId="0"/>
    <cellStyle name="Input 2 10 8" xfId="0"/>
    <cellStyle name="Input 2 10 8 2" xfId="0"/>
    <cellStyle name="Input 2 10 8 3" xfId="0"/>
    <cellStyle name="Input 2 10 8 4" xfId="0"/>
    <cellStyle name="Input 2 10 8 5" xfId="0"/>
    <cellStyle name="Input 2 10 9" xfId="0"/>
    <cellStyle name="Input 2 10 9 2" xfId="0"/>
    <cellStyle name="Input 2 10 9 3" xfId="0"/>
    <cellStyle name="Input 2 10 9 4" xfId="0"/>
    <cellStyle name="Input 2 10 9 5" xfId="0"/>
    <cellStyle name="Input 2 11" xfId="0"/>
    <cellStyle name="Input 2 11 2" xfId="0"/>
    <cellStyle name="Input 2 11 3" xfId="0"/>
    <cellStyle name="Input 2 11 4" xfId="0"/>
    <cellStyle name="Input 2 11 5" xfId="0"/>
    <cellStyle name="Input 2 12" xfId="0"/>
    <cellStyle name="Input 2 12 2" xfId="0"/>
    <cellStyle name="Input 2 12 3" xfId="0"/>
    <cellStyle name="Input 2 12 4" xfId="0"/>
    <cellStyle name="Input 2 12 5" xfId="0"/>
    <cellStyle name="Input 2 13" xfId="0"/>
    <cellStyle name="Input 2 13 2" xfId="0"/>
    <cellStyle name="Input 2 13 3" xfId="0"/>
    <cellStyle name="Input 2 13 4" xfId="0"/>
    <cellStyle name="Input 2 13 5" xfId="0"/>
    <cellStyle name="Input 2 14" xfId="0"/>
    <cellStyle name="Input 2 14 2" xfId="0"/>
    <cellStyle name="Input 2 14 3" xfId="0"/>
    <cellStyle name="Input 2 14 4" xfId="0"/>
    <cellStyle name="Input 2 14 5" xfId="0"/>
    <cellStyle name="Input 2 15" xfId="0"/>
    <cellStyle name="Input 2 15 2" xfId="0"/>
    <cellStyle name="Input 2 15 3" xfId="0"/>
    <cellStyle name="Input 2 15 4" xfId="0"/>
    <cellStyle name="Input 2 15 5" xfId="0"/>
    <cellStyle name="Input 2 16" xfId="0"/>
    <cellStyle name="Input 2 16 2" xfId="0"/>
    <cellStyle name="Input 2 16 3" xfId="0"/>
    <cellStyle name="Input 2 16 4" xfId="0"/>
    <cellStyle name="Input 2 16 5" xfId="0"/>
    <cellStyle name="Input 2 17" xfId="0"/>
    <cellStyle name="Input 2 17 2" xfId="0"/>
    <cellStyle name="Input 2 17 3" xfId="0"/>
    <cellStyle name="Input 2 17 4" xfId="0"/>
    <cellStyle name="Input 2 17 5" xfId="0"/>
    <cellStyle name="Input 2 18" xfId="0"/>
    <cellStyle name="Input 2 18 2" xfId="0"/>
    <cellStyle name="Input 2 18 3" xfId="0"/>
    <cellStyle name="Input 2 18 4" xfId="0"/>
    <cellStyle name="Input 2 18 5" xfId="0"/>
    <cellStyle name="Input 2 19" xfId="0"/>
    <cellStyle name="Input 2 19 2" xfId="0"/>
    <cellStyle name="Input 2 19 3" xfId="0"/>
    <cellStyle name="Input 2 19 4" xfId="0"/>
    <cellStyle name="Input 2 19 5" xfId="0"/>
    <cellStyle name="Input 2 2" xfId="0"/>
    <cellStyle name="Input 2 2 10" xfId="0"/>
    <cellStyle name="Input 2 2 10 2" xfId="0"/>
    <cellStyle name="Input 2 2 10 3" xfId="0"/>
    <cellStyle name="Input 2 2 10 4" xfId="0"/>
    <cellStyle name="Input 2 2 10 5" xfId="0"/>
    <cellStyle name="Input 2 2 11" xfId="0"/>
    <cellStyle name="Input 2 2 11 2" xfId="0"/>
    <cellStyle name="Input 2 2 11 3" xfId="0"/>
    <cellStyle name="Input 2 2 11 4" xfId="0"/>
    <cellStyle name="Input 2 2 11 5" xfId="0"/>
    <cellStyle name="Input 2 2 12" xfId="0"/>
    <cellStyle name="Input 2 2 12 2" xfId="0"/>
    <cellStyle name="Input 2 2 12 3" xfId="0"/>
    <cellStyle name="Input 2 2 12 4" xfId="0"/>
    <cellStyle name="Input 2 2 12 5" xfId="0"/>
    <cellStyle name="Input 2 2 13" xfId="0"/>
    <cellStyle name="Input 2 2 13 2" xfId="0"/>
    <cellStyle name="Input 2 2 13 3" xfId="0"/>
    <cellStyle name="Input 2 2 13 4" xfId="0"/>
    <cellStyle name="Input 2 2 13 5" xfId="0"/>
    <cellStyle name="Input 2 2 14" xfId="0"/>
    <cellStyle name="Input 2 2 14 2" xfId="0"/>
    <cellStyle name="Input 2 2 14 3" xfId="0"/>
    <cellStyle name="Input 2 2 15" xfId="0"/>
    <cellStyle name="Input 2 2 16" xfId="0"/>
    <cellStyle name="Input 2 2 17" xfId="0"/>
    <cellStyle name="Input 2 2 18" xfId="0"/>
    <cellStyle name="Input 2 2 2" xfId="0"/>
    <cellStyle name="Input 2 2 2 2" xfId="0"/>
    <cellStyle name="Input 2 2 2 3" xfId="0"/>
    <cellStyle name="Input 2 2 2 4" xfId="0"/>
    <cellStyle name="Input 2 2 2 5" xfId="0"/>
    <cellStyle name="Input 2 2 3" xfId="0"/>
    <cellStyle name="Input 2 2 3 2" xfId="0"/>
    <cellStyle name="Input 2 2 3 3" xfId="0"/>
    <cellStyle name="Input 2 2 3 4" xfId="0"/>
    <cellStyle name="Input 2 2 3 5" xfId="0"/>
    <cellStyle name="Input 2 2 4" xfId="0"/>
    <cellStyle name="Input 2 2 4 2" xfId="0"/>
    <cellStyle name="Input 2 2 4 3" xfId="0"/>
    <cellStyle name="Input 2 2 4 4" xfId="0"/>
    <cellStyle name="Input 2 2 4 5" xfId="0"/>
    <cellStyle name="Input 2 2 5" xfId="0"/>
    <cellStyle name="Input 2 2 5 2" xfId="0"/>
    <cellStyle name="Input 2 2 5 3" xfId="0"/>
    <cellStyle name="Input 2 2 5 4" xfId="0"/>
    <cellStyle name="Input 2 2 5 5" xfId="0"/>
    <cellStyle name="Input 2 2 6" xfId="0"/>
    <cellStyle name="Input 2 2 6 2" xfId="0"/>
    <cellStyle name="Input 2 2 6 3" xfId="0"/>
    <cellStyle name="Input 2 2 6 4" xfId="0"/>
    <cellStyle name="Input 2 2 6 5" xfId="0"/>
    <cellStyle name="Input 2 2 7" xfId="0"/>
    <cellStyle name="Input 2 2 7 2" xfId="0"/>
    <cellStyle name="Input 2 2 7 3" xfId="0"/>
    <cellStyle name="Input 2 2 7 4" xfId="0"/>
    <cellStyle name="Input 2 2 7 5" xfId="0"/>
    <cellStyle name="Input 2 2 8" xfId="0"/>
    <cellStyle name="Input 2 2 8 2" xfId="0"/>
    <cellStyle name="Input 2 2 8 3" xfId="0"/>
    <cellStyle name="Input 2 2 8 4" xfId="0"/>
    <cellStyle name="Input 2 2 8 5" xfId="0"/>
    <cellStyle name="Input 2 2 9" xfId="0"/>
    <cellStyle name="Input 2 2 9 2" xfId="0"/>
    <cellStyle name="Input 2 2 9 3" xfId="0"/>
    <cellStyle name="Input 2 2 9 4" xfId="0"/>
    <cellStyle name="Input 2 2 9 5" xfId="0"/>
    <cellStyle name="Input 2 20" xfId="0"/>
    <cellStyle name="Input 2 20 2" xfId="0"/>
    <cellStyle name="Input 2 20 3" xfId="0"/>
    <cellStyle name="Input 2 20 4" xfId="0"/>
    <cellStyle name="Input 2 20 5" xfId="0"/>
    <cellStyle name="Input 2 21" xfId="0"/>
    <cellStyle name="Input 2 21 2" xfId="0"/>
    <cellStyle name="Input 2 21 3" xfId="0"/>
    <cellStyle name="Input 2 21 4" xfId="0"/>
    <cellStyle name="Input 2 21 5" xfId="0"/>
    <cellStyle name="Input 2 22" xfId="0"/>
    <cellStyle name="Input 2 22 2" xfId="0"/>
    <cellStyle name="Input 2 22 3" xfId="0"/>
    <cellStyle name="Input 2 22 4" xfId="0"/>
    <cellStyle name="Input 2 22 5" xfId="0"/>
    <cellStyle name="Input 2 23" xfId="0"/>
    <cellStyle name="Input 2 23 2" xfId="0"/>
    <cellStyle name="Input 2 23 3" xfId="0"/>
    <cellStyle name="Input 2 23 4" xfId="0"/>
    <cellStyle name="Input 2 23 5" xfId="0"/>
    <cellStyle name="Input 2 24" xfId="0"/>
    <cellStyle name="Input 2 24 2" xfId="0"/>
    <cellStyle name="Input 2 24 3" xfId="0"/>
    <cellStyle name="Input 2 24 4" xfId="0"/>
    <cellStyle name="Input 2 24 5" xfId="0"/>
    <cellStyle name="Input 2 25" xfId="0"/>
    <cellStyle name="Input 2 25 2" xfId="0"/>
    <cellStyle name="Input 2 25 3" xfId="0"/>
    <cellStyle name="Input 2 25 4" xfId="0"/>
    <cellStyle name="Input 2 25 5" xfId="0"/>
    <cellStyle name="Input 2 26" xfId="0"/>
    <cellStyle name="Input 2 26 2" xfId="0"/>
    <cellStyle name="Input 2 26 3" xfId="0"/>
    <cellStyle name="Input 2 26 4" xfId="0"/>
    <cellStyle name="Input 2 26 5" xfId="0"/>
    <cellStyle name="Input 2 27" xfId="0"/>
    <cellStyle name="Input 2 27 2" xfId="0"/>
    <cellStyle name="Input 2 27 3" xfId="0"/>
    <cellStyle name="Input 2 27 4" xfId="0"/>
    <cellStyle name="Input 2 27 5" xfId="0"/>
    <cellStyle name="Input 2 28" xfId="0"/>
    <cellStyle name="Input 2 28 2" xfId="0"/>
    <cellStyle name="Input 2 28 3" xfId="0"/>
    <cellStyle name="Input 2 28 4" xfId="0"/>
    <cellStyle name="Input 2 28 5" xfId="0"/>
    <cellStyle name="Input 2 29" xfId="0"/>
    <cellStyle name="Input 2 29 2" xfId="0"/>
    <cellStyle name="Input 2 29 3" xfId="0"/>
    <cellStyle name="Input 2 29 4" xfId="0"/>
    <cellStyle name="Input 2 29 5" xfId="0"/>
    <cellStyle name="Input 2 3" xfId="0"/>
    <cellStyle name="Input 2 3 10" xfId="0"/>
    <cellStyle name="Input 2 3 10 2" xfId="0"/>
    <cellStyle name="Input 2 3 10 3" xfId="0"/>
    <cellStyle name="Input 2 3 10 4" xfId="0"/>
    <cellStyle name="Input 2 3 10 5" xfId="0"/>
    <cellStyle name="Input 2 3 11" xfId="0"/>
    <cellStyle name="Input 2 3 11 2" xfId="0"/>
    <cellStyle name="Input 2 3 11 3" xfId="0"/>
    <cellStyle name="Input 2 3 11 4" xfId="0"/>
    <cellStyle name="Input 2 3 11 5" xfId="0"/>
    <cellStyle name="Input 2 3 12" xfId="0"/>
    <cellStyle name="Input 2 3 12 2" xfId="0"/>
    <cellStyle name="Input 2 3 12 3" xfId="0"/>
    <cellStyle name="Input 2 3 12 4" xfId="0"/>
    <cellStyle name="Input 2 3 12 5" xfId="0"/>
    <cellStyle name="Input 2 3 13" xfId="0"/>
    <cellStyle name="Input 2 3 13 2" xfId="0"/>
    <cellStyle name="Input 2 3 13 3" xfId="0"/>
    <cellStyle name="Input 2 3 13 4" xfId="0"/>
    <cellStyle name="Input 2 3 13 5" xfId="0"/>
    <cellStyle name="Input 2 3 14" xfId="0"/>
    <cellStyle name="Input 2 3 14 2" xfId="0"/>
    <cellStyle name="Input 2 3 14 3" xfId="0"/>
    <cellStyle name="Input 2 3 15" xfId="0"/>
    <cellStyle name="Input 2 3 16" xfId="0"/>
    <cellStyle name="Input 2 3 17" xfId="0"/>
    <cellStyle name="Input 2 3 18" xfId="0"/>
    <cellStyle name="Input 2 3 2" xfId="0"/>
    <cellStyle name="Input 2 3 2 2" xfId="0"/>
    <cellStyle name="Input 2 3 2 3" xfId="0"/>
    <cellStyle name="Input 2 3 2 4" xfId="0"/>
    <cellStyle name="Input 2 3 2 5" xfId="0"/>
    <cellStyle name="Input 2 3 3" xfId="0"/>
    <cellStyle name="Input 2 3 3 2" xfId="0"/>
    <cellStyle name="Input 2 3 3 3" xfId="0"/>
    <cellStyle name="Input 2 3 3 4" xfId="0"/>
    <cellStyle name="Input 2 3 3 5" xfId="0"/>
    <cellStyle name="Input 2 3 4" xfId="0"/>
    <cellStyle name="Input 2 3 4 2" xfId="0"/>
    <cellStyle name="Input 2 3 4 3" xfId="0"/>
    <cellStyle name="Input 2 3 4 4" xfId="0"/>
    <cellStyle name="Input 2 3 4 5" xfId="0"/>
    <cellStyle name="Input 2 3 5" xfId="0"/>
    <cellStyle name="Input 2 3 5 2" xfId="0"/>
    <cellStyle name="Input 2 3 5 3" xfId="0"/>
    <cellStyle name="Input 2 3 5 4" xfId="0"/>
    <cellStyle name="Input 2 3 5 5" xfId="0"/>
    <cellStyle name="Input 2 3 6" xfId="0"/>
    <cellStyle name="Input 2 3 6 2" xfId="0"/>
    <cellStyle name="Input 2 3 6 3" xfId="0"/>
    <cellStyle name="Input 2 3 6 4" xfId="0"/>
    <cellStyle name="Input 2 3 6 5" xfId="0"/>
    <cellStyle name="Input 2 3 7" xfId="0"/>
    <cellStyle name="Input 2 3 7 2" xfId="0"/>
    <cellStyle name="Input 2 3 7 3" xfId="0"/>
    <cellStyle name="Input 2 3 7 4" xfId="0"/>
    <cellStyle name="Input 2 3 7 5" xfId="0"/>
    <cellStyle name="Input 2 3 8" xfId="0"/>
    <cellStyle name="Input 2 3 8 2" xfId="0"/>
    <cellStyle name="Input 2 3 8 3" xfId="0"/>
    <cellStyle name="Input 2 3 8 4" xfId="0"/>
    <cellStyle name="Input 2 3 8 5" xfId="0"/>
    <cellStyle name="Input 2 3 9" xfId="0"/>
    <cellStyle name="Input 2 3 9 2" xfId="0"/>
    <cellStyle name="Input 2 3 9 3" xfId="0"/>
    <cellStyle name="Input 2 3 9 4" xfId="0"/>
    <cellStyle name="Input 2 3 9 5" xfId="0"/>
    <cellStyle name="Input 2 30" xfId="0"/>
    <cellStyle name="Input 2 30 2" xfId="0"/>
    <cellStyle name="Input 2 30 3" xfId="0"/>
    <cellStyle name="Input 2 31" xfId="0"/>
    <cellStyle name="Input 2 31 2" xfId="0"/>
    <cellStyle name="Input 2 31 3" xfId="0"/>
    <cellStyle name="Input 2 32" xfId="0"/>
    <cellStyle name="Input 2 32 2" xfId="0"/>
    <cellStyle name="Input 2 32 3" xfId="0"/>
    <cellStyle name="Input 2 33" xfId="0"/>
    <cellStyle name="Input 2 33 2" xfId="0"/>
    <cellStyle name="Input 2 33 3" xfId="0"/>
    <cellStyle name="Input 2 34" xfId="0"/>
    <cellStyle name="Input 2 34 2" xfId="0"/>
    <cellStyle name="Input 2 34 3" xfId="0"/>
    <cellStyle name="Input 2 35" xfId="0"/>
    <cellStyle name="Input 2 35 2" xfId="0"/>
    <cellStyle name="Input 2 35 3" xfId="0"/>
    <cellStyle name="Input 2 36" xfId="0"/>
    <cellStyle name="Input 2 36 2" xfId="0"/>
    <cellStyle name="Input 2 36 3" xfId="0"/>
    <cellStyle name="Input 2 37" xfId="0"/>
    <cellStyle name="Input 2 37 2" xfId="0"/>
    <cellStyle name="Input 2 37 3" xfId="0"/>
    <cellStyle name="Input 2 38" xfId="0"/>
    <cellStyle name="Input 2 38 2" xfId="0"/>
    <cellStyle name="Input 2 38 3" xfId="0"/>
    <cellStyle name="Input 2 39" xfId="0"/>
    <cellStyle name="Input 2 39 2" xfId="0"/>
    <cellStyle name="Input 2 39 3" xfId="0"/>
    <cellStyle name="Input 2 4" xfId="0"/>
    <cellStyle name="Input 2 4 10" xfId="0"/>
    <cellStyle name="Input 2 4 10 2" xfId="0"/>
    <cellStyle name="Input 2 4 10 3" xfId="0"/>
    <cellStyle name="Input 2 4 10 4" xfId="0"/>
    <cellStyle name="Input 2 4 10 5" xfId="0"/>
    <cellStyle name="Input 2 4 11" xfId="0"/>
    <cellStyle name="Input 2 4 11 2" xfId="0"/>
    <cellStyle name="Input 2 4 11 3" xfId="0"/>
    <cellStyle name="Input 2 4 11 4" xfId="0"/>
    <cellStyle name="Input 2 4 11 5" xfId="0"/>
    <cellStyle name="Input 2 4 12" xfId="0"/>
    <cellStyle name="Input 2 4 12 2" xfId="0"/>
    <cellStyle name="Input 2 4 12 3" xfId="0"/>
    <cellStyle name="Input 2 4 12 4" xfId="0"/>
    <cellStyle name="Input 2 4 12 5" xfId="0"/>
    <cellStyle name="Input 2 4 13" xfId="0"/>
    <cellStyle name="Input 2 4 13 2" xfId="0"/>
    <cellStyle name="Input 2 4 13 3" xfId="0"/>
    <cellStyle name="Input 2 4 13 4" xfId="0"/>
    <cellStyle name="Input 2 4 13 5" xfId="0"/>
    <cellStyle name="Input 2 4 14" xfId="0"/>
    <cellStyle name="Input 2 4 14 2" xfId="0"/>
    <cellStyle name="Input 2 4 14 3" xfId="0"/>
    <cellStyle name="Input 2 4 15" xfId="0"/>
    <cellStyle name="Input 2 4 16" xfId="0"/>
    <cellStyle name="Input 2 4 17" xfId="0"/>
    <cellStyle name="Input 2 4 18" xfId="0"/>
    <cellStyle name="Input 2 4 2" xfId="0"/>
    <cellStyle name="Input 2 4 2 2" xfId="0"/>
    <cellStyle name="Input 2 4 2 3" xfId="0"/>
    <cellStyle name="Input 2 4 2 4" xfId="0"/>
    <cellStyle name="Input 2 4 2 5" xfId="0"/>
    <cellStyle name="Input 2 4 3" xfId="0"/>
    <cellStyle name="Input 2 4 3 2" xfId="0"/>
    <cellStyle name="Input 2 4 3 3" xfId="0"/>
    <cellStyle name="Input 2 4 3 4" xfId="0"/>
    <cellStyle name="Input 2 4 3 5" xfId="0"/>
    <cellStyle name="Input 2 4 4" xfId="0"/>
    <cellStyle name="Input 2 4 4 2" xfId="0"/>
    <cellStyle name="Input 2 4 4 3" xfId="0"/>
    <cellStyle name="Input 2 4 4 4" xfId="0"/>
    <cellStyle name="Input 2 4 4 5" xfId="0"/>
    <cellStyle name="Input 2 4 5" xfId="0"/>
    <cellStyle name="Input 2 4 5 2" xfId="0"/>
    <cellStyle name="Input 2 4 5 3" xfId="0"/>
    <cellStyle name="Input 2 4 5 4" xfId="0"/>
    <cellStyle name="Input 2 4 5 5" xfId="0"/>
    <cellStyle name="Input 2 4 6" xfId="0"/>
    <cellStyle name="Input 2 4 6 2" xfId="0"/>
    <cellStyle name="Input 2 4 6 3" xfId="0"/>
    <cellStyle name="Input 2 4 6 4" xfId="0"/>
    <cellStyle name="Input 2 4 6 5" xfId="0"/>
    <cellStyle name="Input 2 4 7" xfId="0"/>
    <cellStyle name="Input 2 4 7 2" xfId="0"/>
    <cellStyle name="Input 2 4 7 3" xfId="0"/>
    <cellStyle name="Input 2 4 7 4" xfId="0"/>
    <cellStyle name="Input 2 4 7 5" xfId="0"/>
    <cellStyle name="Input 2 4 8" xfId="0"/>
    <cellStyle name="Input 2 4 8 2" xfId="0"/>
    <cellStyle name="Input 2 4 8 3" xfId="0"/>
    <cellStyle name="Input 2 4 8 4" xfId="0"/>
    <cellStyle name="Input 2 4 8 5" xfId="0"/>
    <cellStyle name="Input 2 4 9" xfId="0"/>
    <cellStyle name="Input 2 4 9 2" xfId="0"/>
    <cellStyle name="Input 2 4 9 3" xfId="0"/>
    <cellStyle name="Input 2 4 9 4" xfId="0"/>
    <cellStyle name="Input 2 4 9 5" xfId="0"/>
    <cellStyle name="Input 2 40" xfId="0"/>
    <cellStyle name="Input 2 40 2" xfId="0"/>
    <cellStyle name="Input 2 40 3" xfId="0"/>
    <cellStyle name="Input 2 41" xfId="0"/>
    <cellStyle name="Input 2 41 2" xfId="0"/>
    <cellStyle name="Input 2 41 3" xfId="0"/>
    <cellStyle name="Input 2 42" xfId="0"/>
    <cellStyle name="Input 2 42 2" xfId="0"/>
    <cellStyle name="Input 2 42 3" xfId="0"/>
    <cellStyle name="Input 2 43" xfId="0"/>
    <cellStyle name="Input 2 43 2" xfId="0"/>
    <cellStyle name="Input 2 43 3" xfId="0"/>
    <cellStyle name="Input 2 44" xfId="0"/>
    <cellStyle name="Input 2 44 2" xfId="0"/>
    <cellStyle name="Input 2 44 3" xfId="0"/>
    <cellStyle name="Input 2 45" xfId="0"/>
    <cellStyle name="Input 2 45 2" xfId="0"/>
    <cellStyle name="Input 2 45 3" xfId="0"/>
    <cellStyle name="Input 2 46" xfId="0"/>
    <cellStyle name="Input 2 46 2" xfId="0"/>
    <cellStyle name="Input 2 46 3" xfId="0"/>
    <cellStyle name="Input 2 47" xfId="0"/>
    <cellStyle name="Input 2 47 2" xfId="0"/>
    <cellStyle name="Input 2 47 3" xfId="0"/>
    <cellStyle name="Input 2 48" xfId="0"/>
    <cellStyle name="Input 2 48 2" xfId="0"/>
    <cellStyle name="Input 2 48 3" xfId="0"/>
    <cellStyle name="Input 2 49" xfId="0"/>
    <cellStyle name="Input 2 49 2" xfId="0"/>
    <cellStyle name="Input 2 49 3" xfId="0"/>
    <cellStyle name="Input 2 5" xfId="0"/>
    <cellStyle name="Input 2 5 10" xfId="0"/>
    <cellStyle name="Input 2 5 10 2" xfId="0"/>
    <cellStyle name="Input 2 5 10 3" xfId="0"/>
    <cellStyle name="Input 2 5 10 4" xfId="0"/>
    <cellStyle name="Input 2 5 10 5" xfId="0"/>
    <cellStyle name="Input 2 5 11" xfId="0"/>
    <cellStyle name="Input 2 5 11 2" xfId="0"/>
    <cellStyle name="Input 2 5 11 3" xfId="0"/>
    <cellStyle name="Input 2 5 11 4" xfId="0"/>
    <cellStyle name="Input 2 5 11 5" xfId="0"/>
    <cellStyle name="Input 2 5 12" xfId="0"/>
    <cellStyle name="Input 2 5 12 2" xfId="0"/>
    <cellStyle name="Input 2 5 12 3" xfId="0"/>
    <cellStyle name="Input 2 5 12 4" xfId="0"/>
    <cellStyle name="Input 2 5 12 5" xfId="0"/>
    <cellStyle name="Input 2 5 13" xfId="0"/>
    <cellStyle name="Input 2 5 13 2" xfId="0"/>
    <cellStyle name="Input 2 5 13 3" xfId="0"/>
    <cellStyle name="Input 2 5 13 4" xfId="0"/>
    <cellStyle name="Input 2 5 13 5" xfId="0"/>
    <cellStyle name="Input 2 5 14" xfId="0"/>
    <cellStyle name="Input 2 5 14 2" xfId="0"/>
    <cellStyle name="Input 2 5 14 3" xfId="0"/>
    <cellStyle name="Input 2 5 15" xfId="0"/>
    <cellStyle name="Input 2 5 16" xfId="0"/>
    <cellStyle name="Input 2 5 17" xfId="0"/>
    <cellStyle name="Input 2 5 18" xfId="0"/>
    <cellStyle name="Input 2 5 2" xfId="0"/>
    <cellStyle name="Input 2 5 2 2" xfId="0"/>
    <cellStyle name="Input 2 5 2 3" xfId="0"/>
    <cellStyle name="Input 2 5 2 4" xfId="0"/>
    <cellStyle name="Input 2 5 2 5" xfId="0"/>
    <cellStyle name="Input 2 5 3" xfId="0"/>
    <cellStyle name="Input 2 5 3 2" xfId="0"/>
    <cellStyle name="Input 2 5 3 3" xfId="0"/>
    <cellStyle name="Input 2 5 3 4" xfId="0"/>
    <cellStyle name="Input 2 5 3 5" xfId="0"/>
    <cellStyle name="Input 2 5 4" xfId="0"/>
    <cellStyle name="Input 2 5 4 2" xfId="0"/>
    <cellStyle name="Input 2 5 4 3" xfId="0"/>
    <cellStyle name="Input 2 5 4 4" xfId="0"/>
    <cellStyle name="Input 2 5 4 5" xfId="0"/>
    <cellStyle name="Input 2 5 5" xfId="0"/>
    <cellStyle name="Input 2 5 5 2" xfId="0"/>
    <cellStyle name="Input 2 5 5 3" xfId="0"/>
    <cellStyle name="Input 2 5 5 4" xfId="0"/>
    <cellStyle name="Input 2 5 5 5" xfId="0"/>
    <cellStyle name="Input 2 5 6" xfId="0"/>
    <cellStyle name="Input 2 5 6 2" xfId="0"/>
    <cellStyle name="Input 2 5 6 3" xfId="0"/>
    <cellStyle name="Input 2 5 6 4" xfId="0"/>
    <cellStyle name="Input 2 5 6 5" xfId="0"/>
    <cellStyle name="Input 2 5 7" xfId="0"/>
    <cellStyle name="Input 2 5 7 2" xfId="0"/>
    <cellStyle name="Input 2 5 7 3" xfId="0"/>
    <cellStyle name="Input 2 5 7 4" xfId="0"/>
    <cellStyle name="Input 2 5 7 5" xfId="0"/>
    <cellStyle name="Input 2 5 8" xfId="0"/>
    <cellStyle name="Input 2 5 8 2" xfId="0"/>
    <cellStyle name="Input 2 5 8 3" xfId="0"/>
    <cellStyle name="Input 2 5 8 4" xfId="0"/>
    <cellStyle name="Input 2 5 8 5" xfId="0"/>
    <cellStyle name="Input 2 5 9" xfId="0"/>
    <cellStyle name="Input 2 5 9 2" xfId="0"/>
    <cellStyle name="Input 2 5 9 3" xfId="0"/>
    <cellStyle name="Input 2 5 9 4" xfId="0"/>
    <cellStyle name="Input 2 5 9 5" xfId="0"/>
    <cellStyle name="Input 2 50" xfId="0"/>
    <cellStyle name="Input 2 50 2" xfId="0"/>
    <cellStyle name="Input 2 50 3" xfId="0"/>
    <cellStyle name="Input 2 51" xfId="0"/>
    <cellStyle name="Input 2 51 2" xfId="0"/>
    <cellStyle name="Input 2 51 3" xfId="0"/>
    <cellStyle name="Input 2 52" xfId="0"/>
    <cellStyle name="Input 2 52 2" xfId="0"/>
    <cellStyle name="Input 2 52 3" xfId="0"/>
    <cellStyle name="Input 2 53" xfId="0"/>
    <cellStyle name="Input 2 53 2" xfId="0"/>
    <cellStyle name="Input 2 53 3" xfId="0"/>
    <cellStyle name="Input 2 54" xfId="0"/>
    <cellStyle name="Input 2 54 2" xfId="0"/>
    <cellStyle name="Input 2 54 3" xfId="0"/>
    <cellStyle name="Input 2 55" xfId="0"/>
    <cellStyle name="Input 2 55 2" xfId="0"/>
    <cellStyle name="Input 2 55 3" xfId="0"/>
    <cellStyle name="Input 2 56" xfId="0"/>
    <cellStyle name="Input 2 56 2" xfId="0"/>
    <cellStyle name="Input 2 56 3" xfId="0"/>
    <cellStyle name="Input 2 57" xfId="0"/>
    <cellStyle name="Input 2 57 2" xfId="0"/>
    <cellStyle name="Input 2 57 3" xfId="0"/>
    <cellStyle name="Input 2 58" xfId="0"/>
    <cellStyle name="Input 2 58 2" xfId="0"/>
    <cellStyle name="Input 2 58 3" xfId="0"/>
    <cellStyle name="Input 2 59" xfId="0"/>
    <cellStyle name="Input 2 59 2" xfId="0"/>
    <cellStyle name="Input 2 59 3" xfId="0"/>
    <cellStyle name="Input 2 6" xfId="0"/>
    <cellStyle name="Input 2 6 10" xfId="0"/>
    <cellStyle name="Input 2 6 10 2" xfId="0"/>
    <cellStyle name="Input 2 6 10 3" xfId="0"/>
    <cellStyle name="Input 2 6 10 4" xfId="0"/>
    <cellStyle name="Input 2 6 10 5" xfId="0"/>
    <cellStyle name="Input 2 6 11" xfId="0"/>
    <cellStyle name="Input 2 6 11 2" xfId="0"/>
    <cellStyle name="Input 2 6 11 3" xfId="0"/>
    <cellStyle name="Input 2 6 11 4" xfId="0"/>
    <cellStyle name="Input 2 6 11 5" xfId="0"/>
    <cellStyle name="Input 2 6 12" xfId="0"/>
    <cellStyle name="Input 2 6 12 2" xfId="0"/>
    <cellStyle name="Input 2 6 12 3" xfId="0"/>
    <cellStyle name="Input 2 6 12 4" xfId="0"/>
    <cellStyle name="Input 2 6 12 5" xfId="0"/>
    <cellStyle name="Input 2 6 13" xfId="0"/>
    <cellStyle name="Input 2 6 13 2" xfId="0"/>
    <cellStyle name="Input 2 6 13 3" xfId="0"/>
    <cellStyle name="Input 2 6 13 4" xfId="0"/>
    <cellStyle name="Input 2 6 13 5" xfId="0"/>
    <cellStyle name="Input 2 6 14" xfId="0"/>
    <cellStyle name="Input 2 6 14 2" xfId="0"/>
    <cellStyle name="Input 2 6 14 3" xfId="0"/>
    <cellStyle name="Input 2 6 15" xfId="0"/>
    <cellStyle name="Input 2 6 16" xfId="0"/>
    <cellStyle name="Input 2 6 17" xfId="0"/>
    <cellStyle name="Input 2 6 18" xfId="0"/>
    <cellStyle name="Input 2 6 2" xfId="0"/>
    <cellStyle name="Input 2 6 2 2" xfId="0"/>
    <cellStyle name="Input 2 6 2 3" xfId="0"/>
    <cellStyle name="Input 2 6 2 4" xfId="0"/>
    <cellStyle name="Input 2 6 2 5" xfId="0"/>
    <cellStyle name="Input 2 6 3" xfId="0"/>
    <cellStyle name="Input 2 6 3 2" xfId="0"/>
    <cellStyle name="Input 2 6 3 3" xfId="0"/>
    <cellStyle name="Input 2 6 3 4" xfId="0"/>
    <cellStyle name="Input 2 6 3 5" xfId="0"/>
    <cellStyle name="Input 2 6 4" xfId="0"/>
    <cellStyle name="Input 2 6 4 2" xfId="0"/>
    <cellStyle name="Input 2 6 4 3" xfId="0"/>
    <cellStyle name="Input 2 6 4 4" xfId="0"/>
    <cellStyle name="Input 2 6 4 5" xfId="0"/>
    <cellStyle name="Input 2 6 5" xfId="0"/>
    <cellStyle name="Input 2 6 5 2" xfId="0"/>
    <cellStyle name="Input 2 6 5 3" xfId="0"/>
    <cellStyle name="Input 2 6 5 4" xfId="0"/>
    <cellStyle name="Input 2 6 5 5" xfId="0"/>
    <cellStyle name="Input 2 6 6" xfId="0"/>
    <cellStyle name="Input 2 6 6 2" xfId="0"/>
    <cellStyle name="Input 2 6 6 3" xfId="0"/>
    <cellStyle name="Input 2 6 6 4" xfId="0"/>
    <cellStyle name="Input 2 6 6 5" xfId="0"/>
    <cellStyle name="Input 2 6 7" xfId="0"/>
    <cellStyle name="Input 2 6 7 2" xfId="0"/>
    <cellStyle name="Input 2 6 7 3" xfId="0"/>
    <cellStyle name="Input 2 6 7 4" xfId="0"/>
    <cellStyle name="Input 2 6 7 5" xfId="0"/>
    <cellStyle name="Input 2 6 8" xfId="0"/>
    <cellStyle name="Input 2 6 8 2" xfId="0"/>
    <cellStyle name="Input 2 6 8 3" xfId="0"/>
    <cellStyle name="Input 2 6 8 4" xfId="0"/>
    <cellStyle name="Input 2 6 8 5" xfId="0"/>
    <cellStyle name="Input 2 6 9" xfId="0"/>
    <cellStyle name="Input 2 6 9 2" xfId="0"/>
    <cellStyle name="Input 2 6 9 3" xfId="0"/>
    <cellStyle name="Input 2 6 9 4" xfId="0"/>
    <cellStyle name="Input 2 6 9 5" xfId="0"/>
    <cellStyle name="Input 2 60" xfId="0"/>
    <cellStyle name="Input 2 60 2" xfId="0"/>
    <cellStyle name="Input 2 60 3" xfId="0"/>
    <cellStyle name="Input 2 61" xfId="0"/>
    <cellStyle name="Input 2 61 2" xfId="0"/>
    <cellStyle name="Input 2 61 3" xfId="0"/>
    <cellStyle name="Input 2 62" xfId="0"/>
    <cellStyle name="Input 2 62 2" xfId="0"/>
    <cellStyle name="Input 2 62 3" xfId="0"/>
    <cellStyle name="Input 2 63" xfId="0"/>
    <cellStyle name="Input 2 63 2" xfId="0"/>
    <cellStyle name="Input 2 63 3" xfId="0"/>
    <cellStyle name="Input 2 64" xfId="0"/>
    <cellStyle name="Input 2 64 2" xfId="0"/>
    <cellStyle name="Input 2 64 3" xfId="0"/>
    <cellStyle name="Input 2 65" xfId="0"/>
    <cellStyle name="Input 2 66" xfId="0"/>
    <cellStyle name="Input 2 67" xfId="0"/>
    <cellStyle name="Input 2 68" xfId="0"/>
    <cellStyle name="Input 2 69" xfId="0"/>
    <cellStyle name="Input 2 7" xfId="0"/>
    <cellStyle name="Input 2 7 10" xfId="0"/>
    <cellStyle name="Input 2 7 10 2" xfId="0"/>
    <cellStyle name="Input 2 7 10 3" xfId="0"/>
    <cellStyle name="Input 2 7 10 4" xfId="0"/>
    <cellStyle name="Input 2 7 10 5" xfId="0"/>
    <cellStyle name="Input 2 7 11" xfId="0"/>
    <cellStyle name="Input 2 7 11 2" xfId="0"/>
    <cellStyle name="Input 2 7 11 3" xfId="0"/>
    <cellStyle name="Input 2 7 11 4" xfId="0"/>
    <cellStyle name="Input 2 7 11 5" xfId="0"/>
    <cellStyle name="Input 2 7 12" xfId="0"/>
    <cellStyle name="Input 2 7 12 2" xfId="0"/>
    <cellStyle name="Input 2 7 12 3" xfId="0"/>
    <cellStyle name="Input 2 7 12 4" xfId="0"/>
    <cellStyle name="Input 2 7 12 5" xfId="0"/>
    <cellStyle name="Input 2 7 13" xfId="0"/>
    <cellStyle name="Input 2 7 13 2" xfId="0"/>
    <cellStyle name="Input 2 7 13 3" xfId="0"/>
    <cellStyle name="Input 2 7 13 4" xfId="0"/>
    <cellStyle name="Input 2 7 13 5" xfId="0"/>
    <cellStyle name="Input 2 7 14" xfId="0"/>
    <cellStyle name="Input 2 7 14 2" xfId="0"/>
    <cellStyle name="Input 2 7 14 3" xfId="0"/>
    <cellStyle name="Input 2 7 15" xfId="0"/>
    <cellStyle name="Input 2 7 16" xfId="0"/>
    <cellStyle name="Input 2 7 17" xfId="0"/>
    <cellStyle name="Input 2 7 18" xfId="0"/>
    <cellStyle name="Input 2 7 2" xfId="0"/>
    <cellStyle name="Input 2 7 2 2" xfId="0"/>
    <cellStyle name="Input 2 7 2 3" xfId="0"/>
    <cellStyle name="Input 2 7 2 4" xfId="0"/>
    <cellStyle name="Input 2 7 2 5" xfId="0"/>
    <cellStyle name="Input 2 7 3" xfId="0"/>
    <cellStyle name="Input 2 7 3 2" xfId="0"/>
    <cellStyle name="Input 2 7 3 3" xfId="0"/>
    <cellStyle name="Input 2 7 3 4" xfId="0"/>
    <cellStyle name="Input 2 7 3 5" xfId="0"/>
    <cellStyle name="Input 2 7 4" xfId="0"/>
    <cellStyle name="Input 2 7 4 2" xfId="0"/>
    <cellStyle name="Input 2 7 4 3" xfId="0"/>
    <cellStyle name="Input 2 7 4 4" xfId="0"/>
    <cellStyle name="Input 2 7 4 5" xfId="0"/>
    <cellStyle name="Input 2 7 5" xfId="0"/>
    <cellStyle name="Input 2 7 5 2" xfId="0"/>
    <cellStyle name="Input 2 7 5 3" xfId="0"/>
    <cellStyle name="Input 2 7 5 4" xfId="0"/>
    <cellStyle name="Input 2 7 5 5" xfId="0"/>
    <cellStyle name="Input 2 7 6" xfId="0"/>
    <cellStyle name="Input 2 7 6 2" xfId="0"/>
    <cellStyle name="Input 2 7 6 3" xfId="0"/>
    <cellStyle name="Input 2 7 6 4" xfId="0"/>
    <cellStyle name="Input 2 7 6 5" xfId="0"/>
    <cellStyle name="Input 2 7 7" xfId="0"/>
    <cellStyle name="Input 2 7 7 2" xfId="0"/>
    <cellStyle name="Input 2 7 7 3" xfId="0"/>
    <cellStyle name="Input 2 7 7 4" xfId="0"/>
    <cellStyle name="Input 2 7 7 5" xfId="0"/>
    <cellStyle name="Input 2 7 8" xfId="0"/>
    <cellStyle name="Input 2 7 8 2" xfId="0"/>
    <cellStyle name="Input 2 7 8 3" xfId="0"/>
    <cellStyle name="Input 2 7 8 4" xfId="0"/>
    <cellStyle name="Input 2 7 8 5" xfId="0"/>
    <cellStyle name="Input 2 7 9" xfId="0"/>
    <cellStyle name="Input 2 7 9 2" xfId="0"/>
    <cellStyle name="Input 2 7 9 3" xfId="0"/>
    <cellStyle name="Input 2 7 9 4" xfId="0"/>
    <cellStyle name="Input 2 7 9 5" xfId="0"/>
    <cellStyle name="Input 2 70" xfId="0"/>
    <cellStyle name="Input 2 8" xfId="0"/>
    <cellStyle name="Input 2 8 10" xfId="0"/>
    <cellStyle name="Input 2 8 10 2" xfId="0"/>
    <cellStyle name="Input 2 8 10 3" xfId="0"/>
    <cellStyle name="Input 2 8 10 4" xfId="0"/>
    <cellStyle name="Input 2 8 10 5" xfId="0"/>
    <cellStyle name="Input 2 8 11" xfId="0"/>
    <cellStyle name="Input 2 8 11 2" xfId="0"/>
    <cellStyle name="Input 2 8 11 3" xfId="0"/>
    <cellStyle name="Input 2 8 11 4" xfId="0"/>
    <cellStyle name="Input 2 8 11 5" xfId="0"/>
    <cellStyle name="Input 2 8 12" xfId="0"/>
    <cellStyle name="Input 2 8 12 2" xfId="0"/>
    <cellStyle name="Input 2 8 12 3" xfId="0"/>
    <cellStyle name="Input 2 8 12 4" xfId="0"/>
    <cellStyle name="Input 2 8 12 5" xfId="0"/>
    <cellStyle name="Input 2 8 13" xfId="0"/>
    <cellStyle name="Input 2 8 13 2" xfId="0"/>
    <cellStyle name="Input 2 8 13 3" xfId="0"/>
    <cellStyle name="Input 2 8 13 4" xfId="0"/>
    <cellStyle name="Input 2 8 13 5" xfId="0"/>
    <cellStyle name="Input 2 8 14" xfId="0"/>
    <cellStyle name="Input 2 8 14 2" xfId="0"/>
    <cellStyle name="Input 2 8 14 3" xfId="0"/>
    <cellStyle name="Input 2 8 15" xfId="0"/>
    <cellStyle name="Input 2 8 16" xfId="0"/>
    <cellStyle name="Input 2 8 17" xfId="0"/>
    <cellStyle name="Input 2 8 18" xfId="0"/>
    <cellStyle name="Input 2 8 2" xfId="0"/>
    <cellStyle name="Input 2 8 2 2" xfId="0"/>
    <cellStyle name="Input 2 8 2 3" xfId="0"/>
    <cellStyle name="Input 2 8 2 4" xfId="0"/>
    <cellStyle name="Input 2 8 2 5" xfId="0"/>
    <cellStyle name="Input 2 8 3" xfId="0"/>
    <cellStyle name="Input 2 8 3 2" xfId="0"/>
    <cellStyle name="Input 2 8 3 3" xfId="0"/>
    <cellStyle name="Input 2 8 3 4" xfId="0"/>
    <cellStyle name="Input 2 8 3 5" xfId="0"/>
    <cellStyle name="Input 2 8 4" xfId="0"/>
    <cellStyle name="Input 2 8 4 2" xfId="0"/>
    <cellStyle name="Input 2 8 4 3" xfId="0"/>
    <cellStyle name="Input 2 8 4 4" xfId="0"/>
    <cellStyle name="Input 2 8 4 5" xfId="0"/>
    <cellStyle name="Input 2 8 5" xfId="0"/>
    <cellStyle name="Input 2 8 5 2" xfId="0"/>
    <cellStyle name="Input 2 8 5 3" xfId="0"/>
    <cellStyle name="Input 2 8 5 4" xfId="0"/>
    <cellStyle name="Input 2 8 5 5" xfId="0"/>
    <cellStyle name="Input 2 8 6" xfId="0"/>
    <cellStyle name="Input 2 8 6 2" xfId="0"/>
    <cellStyle name="Input 2 8 6 3" xfId="0"/>
    <cellStyle name="Input 2 8 6 4" xfId="0"/>
    <cellStyle name="Input 2 8 6 5" xfId="0"/>
    <cellStyle name="Input 2 8 7" xfId="0"/>
    <cellStyle name="Input 2 8 7 2" xfId="0"/>
    <cellStyle name="Input 2 8 7 3" xfId="0"/>
    <cellStyle name="Input 2 8 7 4" xfId="0"/>
    <cellStyle name="Input 2 8 7 5" xfId="0"/>
    <cellStyle name="Input 2 8 8" xfId="0"/>
    <cellStyle name="Input 2 8 8 2" xfId="0"/>
    <cellStyle name="Input 2 8 8 3" xfId="0"/>
    <cellStyle name="Input 2 8 8 4" xfId="0"/>
    <cellStyle name="Input 2 8 8 5" xfId="0"/>
    <cellStyle name="Input 2 8 9" xfId="0"/>
    <cellStyle name="Input 2 8 9 2" xfId="0"/>
    <cellStyle name="Input 2 8 9 3" xfId="0"/>
    <cellStyle name="Input 2 8 9 4" xfId="0"/>
    <cellStyle name="Input 2 8 9 5" xfId="0"/>
    <cellStyle name="Input 2 9" xfId="0"/>
    <cellStyle name="Input 2 9 10" xfId="0"/>
    <cellStyle name="Input 2 9 10 2" xfId="0"/>
    <cellStyle name="Input 2 9 10 3" xfId="0"/>
    <cellStyle name="Input 2 9 10 4" xfId="0"/>
    <cellStyle name="Input 2 9 10 5" xfId="0"/>
    <cellStyle name="Input 2 9 11" xfId="0"/>
    <cellStyle name="Input 2 9 11 2" xfId="0"/>
    <cellStyle name="Input 2 9 11 3" xfId="0"/>
    <cellStyle name="Input 2 9 11 4" xfId="0"/>
    <cellStyle name="Input 2 9 11 5" xfId="0"/>
    <cellStyle name="Input 2 9 12" xfId="0"/>
    <cellStyle name="Input 2 9 12 2" xfId="0"/>
    <cellStyle name="Input 2 9 12 3" xfId="0"/>
    <cellStyle name="Input 2 9 12 4" xfId="0"/>
    <cellStyle name="Input 2 9 12 5" xfId="0"/>
    <cellStyle name="Input 2 9 13" xfId="0"/>
    <cellStyle name="Input 2 9 13 2" xfId="0"/>
    <cellStyle name="Input 2 9 13 3" xfId="0"/>
    <cellStyle name="Input 2 9 13 4" xfId="0"/>
    <cellStyle name="Input 2 9 13 5" xfId="0"/>
    <cellStyle name="Input 2 9 14" xfId="0"/>
    <cellStyle name="Input 2 9 14 2" xfId="0"/>
    <cellStyle name="Input 2 9 14 3" xfId="0"/>
    <cellStyle name="Input 2 9 15" xfId="0"/>
    <cellStyle name="Input 2 9 16" xfId="0"/>
    <cellStyle name="Input 2 9 17" xfId="0"/>
    <cellStyle name="Input 2 9 18" xfId="0"/>
    <cellStyle name="Input 2 9 2" xfId="0"/>
    <cellStyle name="Input 2 9 2 2" xfId="0"/>
    <cellStyle name="Input 2 9 2 3" xfId="0"/>
    <cellStyle name="Input 2 9 2 4" xfId="0"/>
    <cellStyle name="Input 2 9 2 5" xfId="0"/>
    <cellStyle name="Input 2 9 3" xfId="0"/>
    <cellStyle name="Input 2 9 3 2" xfId="0"/>
    <cellStyle name="Input 2 9 3 3" xfId="0"/>
    <cellStyle name="Input 2 9 3 4" xfId="0"/>
    <cellStyle name="Input 2 9 3 5" xfId="0"/>
    <cellStyle name="Input 2 9 4" xfId="0"/>
    <cellStyle name="Input 2 9 4 2" xfId="0"/>
    <cellStyle name="Input 2 9 4 3" xfId="0"/>
    <cellStyle name="Input 2 9 4 4" xfId="0"/>
    <cellStyle name="Input 2 9 4 5" xfId="0"/>
    <cellStyle name="Input 2 9 5" xfId="0"/>
    <cellStyle name="Input 2 9 5 2" xfId="0"/>
    <cellStyle name="Input 2 9 5 3" xfId="0"/>
    <cellStyle name="Input 2 9 5 4" xfId="0"/>
    <cellStyle name="Input 2 9 5 5" xfId="0"/>
    <cellStyle name="Input 2 9 6" xfId="0"/>
    <cellStyle name="Input 2 9 6 2" xfId="0"/>
    <cellStyle name="Input 2 9 6 3" xfId="0"/>
    <cellStyle name="Input 2 9 6 4" xfId="0"/>
    <cellStyle name="Input 2 9 6 5" xfId="0"/>
    <cellStyle name="Input 2 9 7" xfId="0"/>
    <cellStyle name="Input 2 9 7 2" xfId="0"/>
    <cellStyle name="Input 2 9 7 3" xfId="0"/>
    <cellStyle name="Input 2 9 7 4" xfId="0"/>
    <cellStyle name="Input 2 9 7 5" xfId="0"/>
    <cellStyle name="Input 2 9 8" xfId="0"/>
    <cellStyle name="Input 2 9 8 2" xfId="0"/>
    <cellStyle name="Input 2 9 8 3" xfId="0"/>
    <cellStyle name="Input 2 9 8 4" xfId="0"/>
    <cellStyle name="Input 2 9 8 5" xfId="0"/>
    <cellStyle name="Input 2 9 9" xfId="0"/>
    <cellStyle name="Input 2 9 9 2" xfId="0"/>
    <cellStyle name="Input 2 9 9 3" xfId="0"/>
    <cellStyle name="Input 2 9 9 4" xfId="0"/>
    <cellStyle name="Input 2 9 9 5" xfId="0"/>
    <cellStyle name="Input 20" xfId="0"/>
    <cellStyle name="Input 21" xfId="0"/>
    <cellStyle name="Input 3" xfId="0"/>
    <cellStyle name="Input 3 10" xfId="0"/>
    <cellStyle name="Input 3 11" xfId="0"/>
    <cellStyle name="Input 3 12" xfId="0"/>
    <cellStyle name="Input 3 13" xfId="0"/>
    <cellStyle name="Input 3 14" xfId="0"/>
    <cellStyle name="Input 3 2" xfId="0"/>
    <cellStyle name="Input 3 3" xfId="0"/>
    <cellStyle name="Input 3 4" xfId="0"/>
    <cellStyle name="Input 3 5" xfId="0"/>
    <cellStyle name="Input 3 6" xfId="0"/>
    <cellStyle name="Input 3 7" xfId="0"/>
    <cellStyle name="Input 3 8" xfId="0"/>
    <cellStyle name="Input 3 9" xfId="0"/>
    <cellStyle name="Input 4" xfId="0"/>
    <cellStyle name="Input 4 10" xfId="0"/>
    <cellStyle name="Input 4 11" xfId="0"/>
    <cellStyle name="Input 4 12" xfId="0"/>
    <cellStyle name="Input 4 13" xfId="0"/>
    <cellStyle name="Input 4 14" xfId="0"/>
    <cellStyle name="Input 4 2" xfId="0"/>
    <cellStyle name="Input 4 3" xfId="0"/>
    <cellStyle name="Input 4 4" xfId="0"/>
    <cellStyle name="Input 4 5" xfId="0"/>
    <cellStyle name="Input 4 6" xfId="0"/>
    <cellStyle name="Input 4 7" xfId="0"/>
    <cellStyle name="Input 4 8" xfId="0"/>
    <cellStyle name="Input 4 9" xfId="0"/>
    <cellStyle name="Input 5" xfId="0"/>
    <cellStyle name="Input 5 10" xfId="0"/>
    <cellStyle name="Input 5 11" xfId="0"/>
    <cellStyle name="Input 5 12" xfId="0"/>
    <cellStyle name="Input 5 13" xfId="0"/>
    <cellStyle name="Input 5 14" xfId="0"/>
    <cellStyle name="Input 5 2" xfId="0"/>
    <cellStyle name="Input 5 3" xfId="0"/>
    <cellStyle name="Input 5 4" xfId="0"/>
    <cellStyle name="Input 5 5" xfId="0"/>
    <cellStyle name="Input 5 6" xfId="0"/>
    <cellStyle name="Input 5 7" xfId="0"/>
    <cellStyle name="Input 5 8" xfId="0"/>
    <cellStyle name="Input 5 9" xfId="0"/>
    <cellStyle name="Input 6" xfId="0"/>
    <cellStyle name="Input 6 10" xfId="0"/>
    <cellStyle name="Input 6 11" xfId="0"/>
    <cellStyle name="Input 6 12" xfId="0"/>
    <cellStyle name="Input 6 13" xfId="0"/>
    <cellStyle name="Input 6 14" xfId="0"/>
    <cellStyle name="Input 6 2" xfId="0"/>
    <cellStyle name="Input 6 3" xfId="0"/>
    <cellStyle name="Input 6 4" xfId="0"/>
    <cellStyle name="Input 6 5" xfId="0"/>
    <cellStyle name="Input 6 6" xfId="0"/>
    <cellStyle name="Input 6 7" xfId="0"/>
    <cellStyle name="Input 6 8" xfId="0"/>
    <cellStyle name="Input 6 9" xfId="0"/>
    <cellStyle name="Input 7" xfId="0"/>
    <cellStyle name="Input 7 2" xfId="0"/>
    <cellStyle name="Input 7 3" xfId="0"/>
    <cellStyle name="Input 7 4" xfId="0"/>
    <cellStyle name="Input 7 5" xfId="0"/>
    <cellStyle name="Input 8" xfId="0"/>
    <cellStyle name="Input 9" xfId="0"/>
    <cellStyle name="Input_PLANILHA DE MEDIÇÃO" xfId="0"/>
    <cellStyle name="Linked Cell" xfId="0"/>
    <cellStyle name="Linked Cell 10" xfId="0"/>
    <cellStyle name="Linked Cell 2" xfId="0"/>
    <cellStyle name="Linked Cell 2 2" xfId="0"/>
    <cellStyle name="Linked Cell 3" xfId="0"/>
    <cellStyle name="Linked Cell 3 2" xfId="0"/>
    <cellStyle name="Linked Cell 4" xfId="0"/>
    <cellStyle name="Linked Cell 5" xfId="0"/>
    <cellStyle name="Linked Cell 6" xfId="0"/>
    <cellStyle name="Linked Cell 7" xfId="0"/>
    <cellStyle name="Linked Cell 8" xfId="0"/>
    <cellStyle name="Linked Cell 9" xfId="0"/>
    <cellStyle name="Moeda 10" xfId="0"/>
    <cellStyle name="Moeda 10 10" xfId="0"/>
    <cellStyle name="Moeda 10 11" xfId="0"/>
    <cellStyle name="Moeda 10 12" xfId="0"/>
    <cellStyle name="Moeda 10 2" xfId="0"/>
    <cellStyle name="Moeda 10 2 2" xfId="0"/>
    <cellStyle name="Moeda 10 2 3" xfId="0"/>
    <cellStyle name="Moeda 10 2 4" xfId="0"/>
    <cellStyle name="Moeda 10 2 5" xfId="0"/>
    <cellStyle name="Moeda 10 3" xfId="0"/>
    <cellStyle name="Moeda 10 4" xfId="0"/>
    <cellStyle name="Moeda 10 5" xfId="0"/>
    <cellStyle name="Moeda 10 6" xfId="0"/>
    <cellStyle name="Moeda 10 7" xfId="0"/>
    <cellStyle name="Moeda 10 8" xfId="0"/>
    <cellStyle name="Moeda 10 9" xfId="0"/>
    <cellStyle name="Moeda 11" xfId="0"/>
    <cellStyle name="Moeda 11 2" xfId="0"/>
    <cellStyle name="Moeda 12" xfId="0"/>
    <cellStyle name="Moeda 13" xfId="0"/>
    <cellStyle name="Moeda 13 10" xfId="0"/>
    <cellStyle name="Moeda 13 10 2" xfId="0"/>
    <cellStyle name="Moeda 13 10 3" xfId="0"/>
    <cellStyle name="Moeda 13 10 4" xfId="0"/>
    <cellStyle name="Moeda 13 10 5" xfId="0"/>
    <cellStyle name="Moeda 13 11" xfId="0"/>
    <cellStyle name="Moeda 13 11 2" xfId="0"/>
    <cellStyle name="Moeda 13 11 3" xfId="0"/>
    <cellStyle name="Moeda 13 11 4" xfId="0"/>
    <cellStyle name="Moeda 13 11 5" xfId="0"/>
    <cellStyle name="Moeda 13 12" xfId="0"/>
    <cellStyle name="Moeda 13 12 2" xfId="0"/>
    <cellStyle name="Moeda 13 12 3" xfId="0"/>
    <cellStyle name="Moeda 13 12 4" xfId="0"/>
    <cellStyle name="Moeda 13 12 5" xfId="0"/>
    <cellStyle name="Moeda 13 13" xfId="0"/>
    <cellStyle name="Moeda 13 13 2" xfId="0"/>
    <cellStyle name="Moeda 13 13 3" xfId="0"/>
    <cellStyle name="Moeda 13 13 4" xfId="0"/>
    <cellStyle name="Moeda 13 13 5" xfId="0"/>
    <cellStyle name="Moeda 13 14" xfId="0"/>
    <cellStyle name="Moeda 13 14 2" xfId="0"/>
    <cellStyle name="Moeda 13 14 3" xfId="0"/>
    <cellStyle name="Moeda 13 14 4" xfId="0"/>
    <cellStyle name="Moeda 13 14 5" xfId="0"/>
    <cellStyle name="Moeda 13 15" xfId="0"/>
    <cellStyle name="Moeda 13 15 2" xfId="0"/>
    <cellStyle name="Moeda 13 15 3" xfId="0"/>
    <cellStyle name="Moeda 13 15 4" xfId="0"/>
    <cellStyle name="Moeda 13 15 5" xfId="0"/>
    <cellStyle name="Moeda 13 16" xfId="0"/>
    <cellStyle name="Moeda 13 16 2" xfId="0"/>
    <cellStyle name="Moeda 13 16 3" xfId="0"/>
    <cellStyle name="Moeda 13 16 4" xfId="0"/>
    <cellStyle name="Moeda 13 16 5" xfId="0"/>
    <cellStyle name="Moeda 13 17" xfId="0"/>
    <cellStyle name="Moeda 13 17 2" xfId="0"/>
    <cellStyle name="Moeda 13 17 3" xfId="0"/>
    <cellStyle name="Moeda 13 17 4" xfId="0"/>
    <cellStyle name="Moeda 13 17 5" xfId="0"/>
    <cellStyle name="Moeda 13 18" xfId="0"/>
    <cellStyle name="Moeda 13 18 2" xfId="0"/>
    <cellStyle name="Moeda 13 18 3" xfId="0"/>
    <cellStyle name="Moeda 13 18 4" xfId="0"/>
    <cellStyle name="Moeda 13 18 5" xfId="0"/>
    <cellStyle name="Moeda 13 19" xfId="0"/>
    <cellStyle name="Moeda 13 19 2" xfId="0"/>
    <cellStyle name="Moeda 13 19 3" xfId="0"/>
    <cellStyle name="Moeda 13 19 4" xfId="0"/>
    <cellStyle name="Moeda 13 19 5" xfId="0"/>
    <cellStyle name="Moeda 13 2" xfId="0"/>
    <cellStyle name="Moeda 13 2 2" xfId="0"/>
    <cellStyle name="Moeda 13 2 3" xfId="0"/>
    <cellStyle name="Moeda 13 2 4" xfId="0"/>
    <cellStyle name="Moeda 13 2 5" xfId="0"/>
    <cellStyle name="Moeda 13 20" xfId="0"/>
    <cellStyle name="Moeda 13 20 2" xfId="0"/>
    <cellStyle name="Moeda 13 20 3" xfId="0"/>
    <cellStyle name="Moeda 13 20 4" xfId="0"/>
    <cellStyle name="Moeda 13 20 5" xfId="0"/>
    <cellStyle name="Moeda 13 21" xfId="0"/>
    <cellStyle name="Moeda 13 21 2" xfId="0"/>
    <cellStyle name="Moeda 13 21 3" xfId="0"/>
    <cellStyle name="Moeda 13 21 4" xfId="0"/>
    <cellStyle name="Moeda 13 21 5" xfId="0"/>
    <cellStyle name="Moeda 13 22" xfId="0"/>
    <cellStyle name="Moeda 13 22 2" xfId="0"/>
    <cellStyle name="Moeda 13 22 3" xfId="0"/>
    <cellStyle name="Moeda 13 23" xfId="0"/>
    <cellStyle name="Moeda 13 23 2" xfId="0"/>
    <cellStyle name="Moeda 13 23 3" xfId="0"/>
    <cellStyle name="Moeda 13 24" xfId="0"/>
    <cellStyle name="Moeda 13 24 2" xfId="0"/>
    <cellStyle name="Moeda 13 24 3" xfId="0"/>
    <cellStyle name="Moeda 13 25" xfId="0"/>
    <cellStyle name="Moeda 13 25 2" xfId="0"/>
    <cellStyle name="Moeda 13 25 3" xfId="0"/>
    <cellStyle name="Moeda 13 26" xfId="0"/>
    <cellStyle name="Moeda 13 26 2" xfId="0"/>
    <cellStyle name="Moeda 13 26 3" xfId="0"/>
    <cellStyle name="Moeda 13 27" xfId="0"/>
    <cellStyle name="Moeda 13 27 2" xfId="0"/>
    <cellStyle name="Moeda 13 27 3" xfId="0"/>
    <cellStyle name="Moeda 13 28" xfId="0"/>
    <cellStyle name="Moeda 13 28 2" xfId="0"/>
    <cellStyle name="Moeda 13 28 3" xfId="0"/>
    <cellStyle name="Moeda 13 29" xfId="0"/>
    <cellStyle name="Moeda 13 29 2" xfId="0"/>
    <cellStyle name="Moeda 13 29 3" xfId="0"/>
    <cellStyle name="Moeda 13 3" xfId="0"/>
    <cellStyle name="Moeda 13 3 2" xfId="0"/>
    <cellStyle name="Moeda 13 3 3" xfId="0"/>
    <cellStyle name="Moeda 13 3 4" xfId="0"/>
    <cellStyle name="Moeda 13 3 5" xfId="0"/>
    <cellStyle name="Moeda 13 30" xfId="0"/>
    <cellStyle name="Moeda 13 30 2" xfId="0"/>
    <cellStyle name="Moeda 13 30 3" xfId="0"/>
    <cellStyle name="Moeda 13 31" xfId="0"/>
    <cellStyle name="Moeda 13 31 2" xfId="0"/>
    <cellStyle name="Moeda 13 31 3" xfId="0"/>
    <cellStyle name="Moeda 13 32" xfId="0"/>
    <cellStyle name="Moeda 13 32 2" xfId="0"/>
    <cellStyle name="Moeda 13 32 3" xfId="0"/>
    <cellStyle name="Moeda 13 33" xfId="0"/>
    <cellStyle name="Moeda 13 33 2" xfId="0"/>
    <cellStyle name="Moeda 13 33 3" xfId="0"/>
    <cellStyle name="Moeda 13 34" xfId="0"/>
    <cellStyle name="Moeda 13 34 2" xfId="0"/>
    <cellStyle name="Moeda 13 34 3" xfId="0"/>
    <cellStyle name="Moeda 13 35" xfId="0"/>
    <cellStyle name="Moeda 13 35 2" xfId="0"/>
    <cellStyle name="Moeda 13 35 3" xfId="0"/>
    <cellStyle name="Moeda 13 36" xfId="0"/>
    <cellStyle name="Moeda 13 36 2" xfId="0"/>
    <cellStyle name="Moeda 13 36 3" xfId="0"/>
    <cellStyle name="Moeda 13 37" xfId="0"/>
    <cellStyle name="Moeda 13 37 2" xfId="0"/>
    <cellStyle name="Moeda 13 37 3" xfId="0"/>
    <cellStyle name="Moeda 13 38" xfId="0"/>
    <cellStyle name="Moeda 13 38 2" xfId="0"/>
    <cellStyle name="Moeda 13 38 3" xfId="0"/>
    <cellStyle name="Moeda 13 39" xfId="0"/>
    <cellStyle name="Moeda 13 39 2" xfId="0"/>
    <cellStyle name="Moeda 13 39 3" xfId="0"/>
    <cellStyle name="Moeda 13 4" xfId="0"/>
    <cellStyle name="Moeda 13 4 2" xfId="0"/>
    <cellStyle name="Moeda 13 4 3" xfId="0"/>
    <cellStyle name="Moeda 13 4 4" xfId="0"/>
    <cellStyle name="Moeda 13 4 5" xfId="0"/>
    <cellStyle name="Moeda 13 40" xfId="0"/>
    <cellStyle name="Moeda 13 40 2" xfId="0"/>
    <cellStyle name="Moeda 13 40 3" xfId="0"/>
    <cellStyle name="Moeda 13 41" xfId="0"/>
    <cellStyle name="Moeda 13 41 2" xfId="0"/>
    <cellStyle name="Moeda 13 41 3" xfId="0"/>
    <cellStyle name="Moeda 13 42" xfId="0"/>
    <cellStyle name="Moeda 13 42 2" xfId="0"/>
    <cellStyle name="Moeda 13 42 3" xfId="0"/>
    <cellStyle name="Moeda 13 43" xfId="0"/>
    <cellStyle name="Moeda 13 43 2" xfId="0"/>
    <cellStyle name="Moeda 13 43 3" xfId="0"/>
    <cellStyle name="Moeda 13 44" xfId="0"/>
    <cellStyle name="Moeda 13 44 2" xfId="0"/>
    <cellStyle name="Moeda 13 44 3" xfId="0"/>
    <cellStyle name="Moeda 13 45" xfId="0"/>
    <cellStyle name="Moeda 13 45 2" xfId="0"/>
    <cellStyle name="Moeda 13 45 3" xfId="0"/>
    <cellStyle name="Moeda 13 46" xfId="0"/>
    <cellStyle name="Moeda 13 46 2" xfId="0"/>
    <cellStyle name="Moeda 13 46 3" xfId="0"/>
    <cellStyle name="Moeda 13 47" xfId="0"/>
    <cellStyle name="Moeda 13 47 2" xfId="0"/>
    <cellStyle name="Moeda 13 47 3" xfId="0"/>
    <cellStyle name="Moeda 13 48" xfId="0"/>
    <cellStyle name="Moeda 13 48 2" xfId="0"/>
    <cellStyle name="Moeda 13 48 3" xfId="0"/>
    <cellStyle name="Moeda 13 49" xfId="0"/>
    <cellStyle name="Moeda 13 49 2" xfId="0"/>
    <cellStyle name="Moeda 13 49 3" xfId="0"/>
    <cellStyle name="Moeda 13 5" xfId="0"/>
    <cellStyle name="Moeda 13 5 2" xfId="0"/>
    <cellStyle name="Moeda 13 5 3" xfId="0"/>
    <cellStyle name="Moeda 13 5 4" xfId="0"/>
    <cellStyle name="Moeda 13 5 5" xfId="0"/>
    <cellStyle name="Moeda 13 50" xfId="0"/>
    <cellStyle name="Moeda 13 50 2" xfId="0"/>
    <cellStyle name="Moeda 13 50 3" xfId="0"/>
    <cellStyle name="Moeda 13 51" xfId="0"/>
    <cellStyle name="Moeda 13 51 2" xfId="0"/>
    <cellStyle name="Moeda 13 51 3" xfId="0"/>
    <cellStyle name="Moeda 13 52" xfId="0"/>
    <cellStyle name="Moeda 13 52 2" xfId="0"/>
    <cellStyle name="Moeda 13 52 3" xfId="0"/>
    <cellStyle name="Moeda 13 53" xfId="0"/>
    <cellStyle name="Moeda 13 53 2" xfId="0"/>
    <cellStyle name="Moeda 13 53 3" xfId="0"/>
    <cellStyle name="Moeda 13 54" xfId="0"/>
    <cellStyle name="Moeda 13 54 2" xfId="0"/>
    <cellStyle name="Moeda 13 54 3" xfId="0"/>
    <cellStyle name="Moeda 13 55" xfId="0"/>
    <cellStyle name="Moeda 13 55 2" xfId="0"/>
    <cellStyle name="Moeda 13 55 3" xfId="0"/>
    <cellStyle name="Moeda 13 56" xfId="0"/>
    <cellStyle name="Moeda 13 56 2" xfId="0"/>
    <cellStyle name="Moeda 13 56 3" xfId="0"/>
    <cellStyle name="Moeda 13 57" xfId="0"/>
    <cellStyle name="Moeda 13 58" xfId="0"/>
    <cellStyle name="Moeda 13 59" xfId="0"/>
    <cellStyle name="Moeda 13 6" xfId="0"/>
    <cellStyle name="Moeda 13 6 2" xfId="0"/>
    <cellStyle name="Moeda 13 6 3" xfId="0"/>
    <cellStyle name="Moeda 13 6 4" xfId="0"/>
    <cellStyle name="Moeda 13 6 5" xfId="0"/>
    <cellStyle name="Moeda 13 60" xfId="0"/>
    <cellStyle name="Moeda 13 7" xfId="0"/>
    <cellStyle name="Moeda 13 7 2" xfId="0"/>
    <cellStyle name="Moeda 13 7 3" xfId="0"/>
    <cellStyle name="Moeda 13 7 4" xfId="0"/>
    <cellStyle name="Moeda 13 7 5" xfId="0"/>
    <cellStyle name="Moeda 13 8" xfId="0"/>
    <cellStyle name="Moeda 13 8 2" xfId="0"/>
    <cellStyle name="Moeda 13 8 3" xfId="0"/>
    <cellStyle name="Moeda 13 8 4" xfId="0"/>
    <cellStyle name="Moeda 13 8 5" xfId="0"/>
    <cellStyle name="Moeda 13 9" xfId="0"/>
    <cellStyle name="Moeda 13 9 2" xfId="0"/>
    <cellStyle name="Moeda 13 9 3" xfId="0"/>
    <cellStyle name="Moeda 13 9 4" xfId="0"/>
    <cellStyle name="Moeda 13 9 5" xfId="0"/>
    <cellStyle name="Moeda 15" xfId="0"/>
    <cellStyle name="Moeda 15 2" xfId="0"/>
    <cellStyle name="Moeda 15 3" xfId="0"/>
    <cellStyle name="Moeda 15 4" xfId="0"/>
    <cellStyle name="Moeda 15 5" xfId="0"/>
    <cellStyle name="Moeda 17" xfId="0"/>
    <cellStyle name="Moeda 17 2" xfId="0"/>
    <cellStyle name="Moeda 17 3" xfId="0"/>
    <cellStyle name="Moeda 17 4" xfId="0"/>
    <cellStyle name="Moeda 17 5" xfId="0"/>
    <cellStyle name="Moeda 18" xfId="0"/>
    <cellStyle name="Moeda 18 2" xfId="0"/>
    <cellStyle name="Moeda 18 3" xfId="0"/>
    <cellStyle name="Moeda 18 4" xfId="0"/>
    <cellStyle name="Moeda 18 5" xfId="0"/>
    <cellStyle name="Moeda 19" xfId="0"/>
    <cellStyle name="Moeda 19 2" xfId="0"/>
    <cellStyle name="Moeda 19 3" xfId="0"/>
    <cellStyle name="Moeda 19 4" xfId="0"/>
    <cellStyle name="Moeda 19 5" xfId="0"/>
    <cellStyle name="Moeda 2" xfId="0"/>
    <cellStyle name="Moeda 2 10" xfId="0"/>
    <cellStyle name="Moeda 2 10 2" xfId="0"/>
    <cellStyle name="Moeda 2 10 2 2" xfId="0"/>
    <cellStyle name="Moeda 2 10 2 3" xfId="0"/>
    <cellStyle name="Moeda 2 10 2 4" xfId="0"/>
    <cellStyle name="Moeda 2 10 2 5" xfId="0"/>
    <cellStyle name="Moeda 2 10 3" xfId="0"/>
    <cellStyle name="Moeda 2 10 4" xfId="0"/>
    <cellStyle name="Moeda 2 10 5" xfId="0"/>
    <cellStyle name="Moeda 2 11" xfId="0"/>
    <cellStyle name="Moeda 2 11 2" xfId="0"/>
    <cellStyle name="Moeda 2 11 3" xfId="0"/>
    <cellStyle name="Moeda 2 11 4" xfId="0"/>
    <cellStyle name="Moeda 2 11 5" xfId="0"/>
    <cellStyle name="Moeda 2 12" xfId="0"/>
    <cellStyle name="Moeda 2 12 2" xfId="0"/>
    <cellStyle name="Moeda 2 12 3" xfId="0"/>
    <cellStyle name="Moeda 2 12 4" xfId="0"/>
    <cellStyle name="Moeda 2 12 5" xfId="0"/>
    <cellStyle name="Moeda 2 13" xfId="0"/>
    <cellStyle name="Moeda 2 13 2" xfId="0"/>
    <cellStyle name="Moeda 2 13 3" xfId="0"/>
    <cellStyle name="Moeda 2 13 4" xfId="0"/>
    <cellStyle name="Moeda 2 13 5" xfId="0"/>
    <cellStyle name="Moeda 2 14" xfId="0"/>
    <cellStyle name="Moeda 2 14 2" xfId="0"/>
    <cellStyle name="Moeda 2 14 3" xfId="0"/>
    <cellStyle name="Moeda 2 14 4" xfId="0"/>
    <cellStyle name="Moeda 2 14 5" xfId="0"/>
    <cellStyle name="Moeda 2 15" xfId="0"/>
    <cellStyle name="Moeda 2 15 2" xfId="0"/>
    <cellStyle name="Moeda 2 15 3" xfId="0"/>
    <cellStyle name="Moeda 2 15 4" xfId="0"/>
    <cellStyle name="Moeda 2 15 5" xfId="0"/>
    <cellStyle name="Moeda 2 16" xfId="0"/>
    <cellStyle name="Moeda 2 16 2" xfId="0"/>
    <cellStyle name="Moeda 2 16 3" xfId="0"/>
    <cellStyle name="Moeda 2 16 4" xfId="0"/>
    <cellStyle name="Moeda 2 16 5" xfId="0"/>
    <cellStyle name="Moeda 2 17" xfId="0"/>
    <cellStyle name="Moeda 2 17 2" xfId="0"/>
    <cellStyle name="Moeda 2 17 3" xfId="0"/>
    <cellStyle name="Moeda 2 17 4" xfId="0"/>
    <cellStyle name="Moeda 2 18" xfId="0"/>
    <cellStyle name="Moeda 2 18 2" xfId="0"/>
    <cellStyle name="Moeda 2 18 3" xfId="0"/>
    <cellStyle name="Moeda 2 18 4" xfId="0"/>
    <cellStyle name="Moeda 2 19" xfId="0"/>
    <cellStyle name="Moeda 2 19 10" xfId="0"/>
    <cellStyle name="Moeda 2 19 11" xfId="0"/>
    <cellStyle name="Moeda 2 19 12" xfId="0"/>
    <cellStyle name="Moeda 2 19 13" xfId="0"/>
    <cellStyle name="Moeda 2 19 14" xfId="0"/>
    <cellStyle name="Moeda 2 19 15" xfId="0"/>
    <cellStyle name="Moeda 2 19 16" xfId="0"/>
    <cellStyle name="Moeda 2 19 17" xfId="0"/>
    <cellStyle name="Moeda 2 19 2" xfId="0"/>
    <cellStyle name="Moeda 2 19 2 10" xfId="0"/>
    <cellStyle name="Moeda 2 19 2 11" xfId="0"/>
    <cellStyle name="Moeda 2 19 2 12" xfId="0"/>
    <cellStyle name="Moeda 2 19 2 2" xfId="0"/>
    <cellStyle name="Moeda 2 19 2 2 2" xfId="0"/>
    <cellStyle name="Moeda 2 19 2 2 2 2" xfId="0"/>
    <cellStyle name="Moeda 2 19 2 2 2 3" xfId="0"/>
    <cellStyle name="Moeda 2 19 2 2 2 4" xfId="0"/>
    <cellStyle name="Moeda 2 19 2 2 2 5" xfId="0"/>
    <cellStyle name="Moeda 2 19 2 2 3" xfId="0"/>
    <cellStyle name="Moeda 2 19 2 2 4" xfId="0"/>
    <cellStyle name="Moeda 2 19 2 2 5" xfId="0"/>
    <cellStyle name="Moeda 2 19 2 3" xfId="0"/>
    <cellStyle name="Moeda 2 19 2 4" xfId="0"/>
    <cellStyle name="Moeda 2 19 2 5" xfId="0"/>
    <cellStyle name="Moeda 2 19 2 6" xfId="0"/>
    <cellStyle name="Moeda 2 19 2 7" xfId="0"/>
    <cellStyle name="Moeda 2 19 2 8" xfId="0"/>
    <cellStyle name="Moeda 2 19 2 9" xfId="0"/>
    <cellStyle name="Moeda 2 19 3" xfId="0"/>
    <cellStyle name="Moeda 2 19 4" xfId="0"/>
    <cellStyle name="Moeda 2 19 4 2" xfId="0"/>
    <cellStyle name="Moeda 2 19 5" xfId="0"/>
    <cellStyle name="Moeda 2 19 6" xfId="0"/>
    <cellStyle name="Moeda 2 19 7" xfId="0"/>
    <cellStyle name="Moeda 2 19 8" xfId="0"/>
    <cellStyle name="Moeda 2 19 9" xfId="0"/>
    <cellStyle name="Moeda 2 2" xfId="0"/>
    <cellStyle name="Moeda 2 2 10" xfId="0"/>
    <cellStyle name="Moeda 2 2 10 2" xfId="0"/>
    <cellStyle name="Moeda 2 2 10 3" xfId="0"/>
    <cellStyle name="Moeda 2 2 10 4" xfId="0"/>
    <cellStyle name="Moeda 2 2 10 5" xfId="0"/>
    <cellStyle name="Moeda 2 2 11" xfId="0"/>
    <cellStyle name="Moeda 2 2 11 2" xfId="0"/>
    <cellStyle name="Moeda 2 2 11 3" xfId="0"/>
    <cellStyle name="Moeda 2 2 11 4" xfId="0"/>
    <cellStyle name="Moeda 2 2 12" xfId="0"/>
    <cellStyle name="Moeda 2 2 12 2" xfId="0"/>
    <cellStyle name="Moeda 2 2 12 3" xfId="0"/>
    <cellStyle name="Moeda 2 2 12 4" xfId="0"/>
    <cellStyle name="Moeda 2 2 13" xfId="0"/>
    <cellStyle name="Moeda 2 2 13 2" xfId="0"/>
    <cellStyle name="Moeda 2 2 13 3" xfId="0"/>
    <cellStyle name="Moeda 2 2 13 4" xfId="0"/>
    <cellStyle name="Moeda 2 2 14" xfId="0"/>
    <cellStyle name="Moeda 2 2 14 2" xfId="0"/>
    <cellStyle name="Moeda 2 2 14 3" xfId="0"/>
    <cellStyle name="Moeda 2 2 14 4" xfId="0"/>
    <cellStyle name="Moeda 2 2 15" xfId="0"/>
    <cellStyle name="Moeda 2 2 15 2" xfId="0"/>
    <cellStyle name="Moeda 2 2 15 3" xfId="0"/>
    <cellStyle name="Moeda 2 2 15 4" xfId="0"/>
    <cellStyle name="Moeda 2 2 16" xfId="0"/>
    <cellStyle name="Moeda 2 2 16 2" xfId="0"/>
    <cellStyle name="Moeda 2 2 16 3" xfId="0"/>
    <cellStyle name="Moeda 2 2 16 4" xfId="0"/>
    <cellStyle name="Moeda 2 2 17" xfId="0"/>
    <cellStyle name="Moeda 2 2 17 2" xfId="0"/>
    <cellStyle name="Moeda 2 2 17 3" xfId="0"/>
    <cellStyle name="Moeda 2 2 17 4" xfId="0"/>
    <cellStyle name="Moeda 2 2 18" xfId="0"/>
    <cellStyle name="Moeda 2 2 18 2" xfId="0"/>
    <cellStyle name="Moeda 2 2 18 3" xfId="0"/>
    <cellStyle name="Moeda 2 2 18 4" xfId="0"/>
    <cellStyle name="Moeda 2 2 19" xfId="0"/>
    <cellStyle name="Moeda 2 2 19 2" xfId="0"/>
    <cellStyle name="Moeda 2 2 19 3" xfId="0"/>
    <cellStyle name="Moeda 2 2 19 4" xfId="0"/>
    <cellStyle name="Moeda 2 2 19 5" xfId="0"/>
    <cellStyle name="Moeda 2 2 19 6" xfId="0"/>
    <cellStyle name="Moeda 2 2 19 7" xfId="0"/>
    <cellStyle name="Moeda 2 2 19 8" xfId="0"/>
    <cellStyle name="Moeda 2 2 19 9" xfId="0"/>
    <cellStyle name="Moeda 2 2 2" xfId="0"/>
    <cellStyle name="Moeda 2 2 2 10" xfId="0"/>
    <cellStyle name="Moeda 2 2 2 11" xfId="0"/>
    <cellStyle name="Moeda 2 2 2 12" xfId="0"/>
    <cellStyle name="Moeda 2 2 2 13" xfId="0"/>
    <cellStyle name="Moeda 2 2 2 14" xfId="0"/>
    <cellStyle name="Moeda 2 2 2 15" xfId="0"/>
    <cellStyle name="Moeda 2 2 2 16" xfId="0"/>
    <cellStyle name="Moeda 2 2 2 17" xfId="0"/>
    <cellStyle name="Moeda 2 2 2 18" xfId="0"/>
    <cellStyle name="Moeda 2 2 2 19" xfId="0"/>
    <cellStyle name="Moeda 2 2 2 2" xfId="0"/>
    <cellStyle name="Moeda 2 2 2 2 10" xfId="0"/>
    <cellStyle name="Moeda 2 2 2 2 11" xfId="0"/>
    <cellStyle name="Moeda 2 2 2 2 12" xfId="0"/>
    <cellStyle name="Moeda 2 2 2 2 13" xfId="0"/>
    <cellStyle name="Moeda 2 2 2 2 14" xfId="0"/>
    <cellStyle name="Moeda 2 2 2 2 15" xfId="0"/>
    <cellStyle name="Moeda 2 2 2 2 16" xfId="0"/>
    <cellStyle name="Moeda 2 2 2 2 17" xfId="0"/>
    <cellStyle name="Moeda 2 2 2 2 18" xfId="0"/>
    <cellStyle name="Moeda 2 2 2 2 19" xfId="0"/>
    <cellStyle name="Moeda 2 2 2 2 2" xfId="0"/>
    <cellStyle name="Moeda 2 2 2 2 2 2" xfId="0"/>
    <cellStyle name="Moeda 2 2 2 2 2 3" xfId="0"/>
    <cellStyle name="Moeda 2 2 2 2 2 4" xfId="0"/>
    <cellStyle name="Moeda 2 2 2 2 2 5" xfId="0"/>
    <cellStyle name="Moeda 2 2 2 2 20" xfId="0"/>
    <cellStyle name="Moeda 2 2 2 2 21" xfId="0"/>
    <cellStyle name="Moeda 2 2 2 2 22" xfId="0"/>
    <cellStyle name="Moeda 2 2 2 2 23" xfId="0"/>
    <cellStyle name="Moeda 2 2 2 2 24" xfId="0"/>
    <cellStyle name="Moeda 2 2 2 2 25" xfId="0"/>
    <cellStyle name="Moeda 2 2 2 2 26" xfId="0"/>
    <cellStyle name="Moeda 2 2 2 2 27" xfId="0"/>
    <cellStyle name="Moeda 2 2 2 2 28" xfId="0"/>
    <cellStyle name="Moeda 2 2 2 2 29" xfId="0"/>
    <cellStyle name="Moeda 2 2 2 2 3" xfId="0"/>
    <cellStyle name="Moeda 2 2 2 2 30" xfId="0"/>
    <cellStyle name="Moeda 2 2 2 2 31" xfId="0"/>
    <cellStyle name="Moeda 2 2 2 2 32" xfId="0"/>
    <cellStyle name="Moeda 2 2 2 2 33" xfId="0"/>
    <cellStyle name="Moeda 2 2 2 2 34" xfId="0"/>
    <cellStyle name="Moeda 2 2 2 2 35" xfId="0"/>
    <cellStyle name="Moeda 2 2 2 2 36" xfId="0"/>
    <cellStyle name="Moeda 2 2 2 2 37" xfId="0"/>
    <cellStyle name="Moeda 2 2 2 2 38" xfId="0"/>
    <cellStyle name="Moeda 2 2 2 2 39" xfId="0"/>
    <cellStyle name="Moeda 2 2 2 2 4" xfId="0"/>
    <cellStyle name="Moeda 2 2 2 2 40" xfId="0"/>
    <cellStyle name="Moeda 2 2 2 2 41" xfId="0"/>
    <cellStyle name="Moeda 2 2 2 2 42" xfId="0"/>
    <cellStyle name="Moeda 2 2 2 2 43" xfId="0"/>
    <cellStyle name="Moeda 2 2 2 2 44" xfId="0"/>
    <cellStyle name="Moeda 2 2 2 2 45" xfId="0"/>
    <cellStyle name="Moeda 2 2 2 2 46" xfId="0"/>
    <cellStyle name="Moeda 2 2 2 2 5" xfId="0"/>
    <cellStyle name="Moeda 2 2 2 2 6" xfId="0"/>
    <cellStyle name="Moeda 2 2 2 2 7" xfId="0"/>
    <cellStyle name="Moeda 2 2 2 2 8" xfId="0"/>
    <cellStyle name="Moeda 2 2 2 2 8 2" xfId="0"/>
    <cellStyle name="Moeda 2 2 2 2 8 3" xfId="0"/>
    <cellStyle name="Moeda 2 2 2 2 8 4" xfId="0"/>
    <cellStyle name="Moeda 2 2 2 2 9" xfId="0"/>
    <cellStyle name="Moeda 2 2 2 20" xfId="0"/>
    <cellStyle name="Moeda 2 2 2 21" xfId="0"/>
    <cellStyle name="Moeda 2 2 2 22" xfId="0"/>
    <cellStyle name="Moeda 2 2 2 23" xfId="0"/>
    <cellStyle name="Moeda 2 2 2 24" xfId="0"/>
    <cellStyle name="Moeda 2 2 2 25" xfId="0"/>
    <cellStyle name="Moeda 2 2 2 26" xfId="0"/>
    <cellStyle name="Moeda 2 2 2 27" xfId="0"/>
    <cellStyle name="Moeda 2 2 2 28" xfId="0"/>
    <cellStyle name="Moeda 2 2 2 29" xfId="0"/>
    <cellStyle name="Moeda 2 2 2 3" xfId="0"/>
    <cellStyle name="Moeda 2 2 2 3 10" xfId="0"/>
    <cellStyle name="Moeda 2 2 2 3 2" xfId="0"/>
    <cellStyle name="Moeda 2 2 2 3 3" xfId="0"/>
    <cellStyle name="Moeda 2 2 2 3 4" xfId="0"/>
    <cellStyle name="Moeda 2 2 2 3 5" xfId="0"/>
    <cellStyle name="Moeda 2 2 2 3 6" xfId="0"/>
    <cellStyle name="Moeda 2 2 2 3 7" xfId="0"/>
    <cellStyle name="Moeda 2 2 2 3 8" xfId="0"/>
    <cellStyle name="Moeda 2 2 2 3 9" xfId="0"/>
    <cellStyle name="Moeda 2 2 2 30" xfId="0"/>
    <cellStyle name="Moeda 2 2 2 31" xfId="0"/>
    <cellStyle name="Moeda 2 2 2 32" xfId="0"/>
    <cellStyle name="Moeda 2 2 2 33" xfId="0"/>
    <cellStyle name="Moeda 2 2 2 34" xfId="0"/>
    <cellStyle name="Moeda 2 2 2 35" xfId="0"/>
    <cellStyle name="Moeda 2 2 2 36" xfId="0"/>
    <cellStyle name="Moeda 2 2 2 37" xfId="0"/>
    <cellStyle name="Moeda 2 2 2 38" xfId="0"/>
    <cellStyle name="Moeda 2 2 2 39" xfId="0"/>
    <cellStyle name="Moeda 2 2 2 4" xfId="0"/>
    <cellStyle name="Moeda 2 2 2 4 10" xfId="0"/>
    <cellStyle name="Moeda 2 2 2 4 11" xfId="0"/>
    <cellStyle name="Moeda 2 2 2 4 12" xfId="0"/>
    <cellStyle name="Moeda 2 2 2 4 13" xfId="0"/>
    <cellStyle name="Moeda 2 2 2 4 14" xfId="0"/>
    <cellStyle name="Moeda 2 2 2 4 15" xfId="0"/>
    <cellStyle name="Moeda 2 2 2 4 16" xfId="0"/>
    <cellStyle name="Moeda 2 2 2 4 17" xfId="0"/>
    <cellStyle name="Moeda 2 2 2 4 18" xfId="0"/>
    <cellStyle name="Moeda 2 2 2 4 19" xfId="0"/>
    <cellStyle name="Moeda 2 2 2 4 2" xfId="0"/>
    <cellStyle name="Moeda 2 2 2 4 2 2" xfId="0"/>
    <cellStyle name="Moeda 2 2 2 4 2 3" xfId="0"/>
    <cellStyle name="Moeda 2 2 2 4 2 4" xfId="0"/>
    <cellStyle name="Moeda 2 2 2 4 2 5" xfId="0"/>
    <cellStyle name="Moeda 2 2 2 4 20" xfId="0"/>
    <cellStyle name="Moeda 2 2 2 4 21" xfId="0"/>
    <cellStyle name="Moeda 2 2 2 4 3" xfId="0"/>
    <cellStyle name="Moeda 2 2 2 4 4" xfId="0"/>
    <cellStyle name="Moeda 2 2 2 4 5" xfId="0"/>
    <cellStyle name="Moeda 2 2 2 4 6" xfId="0"/>
    <cellStyle name="Moeda 2 2 2 4 7" xfId="0"/>
    <cellStyle name="Moeda 2 2 2 4 8" xfId="0"/>
    <cellStyle name="Moeda 2 2 2 4 9" xfId="0"/>
    <cellStyle name="Moeda 2 2 2 40" xfId="0"/>
    <cellStyle name="Moeda 2 2 2 41" xfId="0"/>
    <cellStyle name="Moeda 2 2 2 42" xfId="0"/>
    <cellStyle name="Moeda 2 2 2 43" xfId="0"/>
    <cellStyle name="Moeda 2 2 2 44" xfId="0"/>
    <cellStyle name="Moeda 2 2 2 45" xfId="0"/>
    <cellStyle name="Moeda 2 2 2 46" xfId="0"/>
    <cellStyle name="Moeda 2 2 2 5" xfId="0"/>
    <cellStyle name="Moeda 2 2 2 5 10" xfId="0"/>
    <cellStyle name="Moeda 2 2 2 5 11" xfId="0"/>
    <cellStyle name="Moeda 2 2 2 5 12" xfId="0"/>
    <cellStyle name="Moeda 2 2 2 5 13" xfId="0"/>
    <cellStyle name="Moeda 2 2 2 5 14" xfId="0"/>
    <cellStyle name="Moeda 2 2 2 5 2" xfId="0"/>
    <cellStyle name="Moeda 2 2 2 5 3" xfId="0"/>
    <cellStyle name="Moeda 2 2 2 5 4" xfId="0"/>
    <cellStyle name="Moeda 2 2 2 5 5" xfId="0"/>
    <cellStyle name="Moeda 2 2 2 5 6" xfId="0"/>
    <cellStyle name="Moeda 2 2 2 5 7" xfId="0"/>
    <cellStyle name="Moeda 2 2 2 5 8" xfId="0"/>
    <cellStyle name="Moeda 2 2 2 5 9" xfId="0"/>
    <cellStyle name="Moeda 2 2 2 6" xfId="0"/>
    <cellStyle name="Moeda 2 2 2 6 10" xfId="0"/>
    <cellStyle name="Moeda 2 2 2 6 11" xfId="0"/>
    <cellStyle name="Moeda 2 2 2 6 12" xfId="0"/>
    <cellStyle name="Moeda 2 2 2 6 13" xfId="0"/>
    <cellStyle name="Moeda 2 2 2 6 14" xfId="0"/>
    <cellStyle name="Moeda 2 2 2 6 2" xfId="0"/>
    <cellStyle name="Moeda 2 2 2 6 3" xfId="0"/>
    <cellStyle name="Moeda 2 2 2 6 4" xfId="0"/>
    <cellStyle name="Moeda 2 2 2 6 5" xfId="0"/>
    <cellStyle name="Moeda 2 2 2 6 6" xfId="0"/>
    <cellStyle name="Moeda 2 2 2 6 7" xfId="0"/>
    <cellStyle name="Moeda 2 2 2 6 8" xfId="0"/>
    <cellStyle name="Moeda 2 2 2 6 9" xfId="0"/>
    <cellStyle name="Moeda 2 2 2 7" xfId="0"/>
    <cellStyle name="Moeda 2 2 2 7 10" xfId="0"/>
    <cellStyle name="Moeda 2 2 2 7 11" xfId="0"/>
    <cellStyle name="Moeda 2 2 2 7 12" xfId="0"/>
    <cellStyle name="Moeda 2 2 2 7 13" xfId="0"/>
    <cellStyle name="Moeda 2 2 2 7 14" xfId="0"/>
    <cellStyle name="Moeda 2 2 2 7 2" xfId="0"/>
    <cellStyle name="Moeda 2 2 2 7 3" xfId="0"/>
    <cellStyle name="Moeda 2 2 2 7 4" xfId="0"/>
    <cellStyle name="Moeda 2 2 2 7 5" xfId="0"/>
    <cellStyle name="Moeda 2 2 2 7 6" xfId="0"/>
    <cellStyle name="Moeda 2 2 2 7 7" xfId="0"/>
    <cellStyle name="Moeda 2 2 2 7 8" xfId="0"/>
    <cellStyle name="Moeda 2 2 2 7 9" xfId="0"/>
    <cellStyle name="Moeda 2 2 2 8" xfId="0"/>
    <cellStyle name="Moeda 2 2 2 8 2" xfId="0"/>
    <cellStyle name="Moeda 2 2 2 8 3" xfId="0"/>
    <cellStyle name="Moeda 2 2 2 8 4" xfId="0"/>
    <cellStyle name="Moeda 2 2 2 8 5" xfId="0"/>
    <cellStyle name="Moeda 2 2 2 9" xfId="0"/>
    <cellStyle name="Moeda 2 2 20" xfId="0"/>
    <cellStyle name="Moeda 2 2 20 2" xfId="0"/>
    <cellStyle name="Moeda 2 2 20 3" xfId="0"/>
    <cellStyle name="Moeda 2 2 20 4" xfId="0"/>
    <cellStyle name="Moeda 2 2 21" xfId="0"/>
    <cellStyle name="Moeda 2 2 21 2" xfId="0"/>
    <cellStyle name="Moeda 2 2 21 3" xfId="0"/>
    <cellStyle name="Moeda 2 2 21 4" xfId="0"/>
    <cellStyle name="Moeda 2 2 22" xfId="0"/>
    <cellStyle name="Moeda 2 2 22 2" xfId="0"/>
    <cellStyle name="Moeda 2 2 22 3" xfId="0"/>
    <cellStyle name="Moeda 2 2 22 4" xfId="0"/>
    <cellStyle name="Moeda 2 2 23" xfId="0"/>
    <cellStyle name="Moeda 2 2 23 2" xfId="0"/>
    <cellStyle name="Moeda 2 2 23 3" xfId="0"/>
    <cellStyle name="Moeda 2 2 23 4" xfId="0"/>
    <cellStyle name="Moeda 2 2 24" xfId="0"/>
    <cellStyle name="Moeda 2 2 24 2" xfId="0"/>
    <cellStyle name="Moeda 2 2 24 3" xfId="0"/>
    <cellStyle name="Moeda 2 2 24 4" xfId="0"/>
    <cellStyle name="Moeda 2 2 25" xfId="0"/>
    <cellStyle name="Moeda 2 2 25 2" xfId="0"/>
    <cellStyle name="Moeda 2 2 25 3" xfId="0"/>
    <cellStyle name="Moeda 2 2 25 4" xfId="0"/>
    <cellStyle name="Moeda 2 2 26" xfId="0"/>
    <cellStyle name="Moeda 2 2 27" xfId="0"/>
    <cellStyle name="Moeda 2 2 28" xfId="0"/>
    <cellStyle name="Moeda 2 2 29" xfId="0"/>
    <cellStyle name="Moeda 2 2 3" xfId="0"/>
    <cellStyle name="Moeda 2 2 3 10" xfId="0"/>
    <cellStyle name="Moeda 2 2 3 11" xfId="0"/>
    <cellStyle name="Moeda 2 2 3 12" xfId="0"/>
    <cellStyle name="Moeda 2 2 3 13" xfId="0"/>
    <cellStyle name="Moeda 2 2 3 14" xfId="0"/>
    <cellStyle name="Moeda 2 2 3 15" xfId="0"/>
    <cellStyle name="Moeda 2 2 3 16" xfId="0"/>
    <cellStyle name="Moeda 2 2 3 16 2" xfId="0"/>
    <cellStyle name="Moeda 2 2 3 16 3" xfId="0"/>
    <cellStyle name="Moeda 2 2 3 16 4" xfId="0"/>
    <cellStyle name="Moeda 2 2 3 16 5" xfId="0"/>
    <cellStyle name="Moeda 2 2 3 16 6" xfId="0"/>
    <cellStyle name="Moeda 2 2 3 16 7" xfId="0"/>
    <cellStyle name="Moeda 2 2 3 16 8" xfId="0"/>
    <cellStyle name="Moeda 2 2 3 16 9" xfId="0"/>
    <cellStyle name="Moeda 2 2 3 17" xfId="0"/>
    <cellStyle name="Moeda 2 2 3 18" xfId="0"/>
    <cellStyle name="Moeda 2 2 3 19" xfId="0"/>
    <cellStyle name="Moeda 2 2 3 2" xfId="0"/>
    <cellStyle name="Moeda 2 2 3 2 10" xfId="0"/>
    <cellStyle name="Moeda 2 2 3 2 2" xfId="0"/>
    <cellStyle name="Moeda 2 2 3 2 3" xfId="0"/>
    <cellStyle name="Moeda 2 2 3 2 4" xfId="0"/>
    <cellStyle name="Moeda 2 2 3 2 5" xfId="0"/>
    <cellStyle name="Moeda 2 2 3 2 6" xfId="0"/>
    <cellStyle name="Moeda 2 2 3 2 7" xfId="0"/>
    <cellStyle name="Moeda 2 2 3 2 8" xfId="0"/>
    <cellStyle name="Moeda 2 2 3 2 9" xfId="0"/>
    <cellStyle name="Moeda 2 2 3 20" xfId="0"/>
    <cellStyle name="Moeda 2 2 3 21" xfId="0"/>
    <cellStyle name="Moeda 2 2 3 22" xfId="0"/>
    <cellStyle name="Moeda 2 2 3 23" xfId="0"/>
    <cellStyle name="Moeda 2 2 3 24" xfId="0"/>
    <cellStyle name="Moeda 2 2 3 25" xfId="0"/>
    <cellStyle name="Moeda 2 2 3 26" xfId="0"/>
    <cellStyle name="Moeda 2 2 3 27" xfId="0"/>
    <cellStyle name="Moeda 2 2 3 28" xfId="0"/>
    <cellStyle name="Moeda 2 2 3 29" xfId="0"/>
    <cellStyle name="Moeda 2 2 3 3" xfId="0"/>
    <cellStyle name="Moeda 2 2 3 3 10" xfId="0"/>
    <cellStyle name="Moeda 2 2 3 3 2" xfId="0"/>
    <cellStyle name="Moeda 2 2 3 3 3" xfId="0"/>
    <cellStyle name="Moeda 2 2 3 3 4" xfId="0"/>
    <cellStyle name="Moeda 2 2 3 3 5" xfId="0"/>
    <cellStyle name="Moeda 2 2 3 3 6" xfId="0"/>
    <cellStyle name="Moeda 2 2 3 3 7" xfId="0"/>
    <cellStyle name="Moeda 2 2 3 3 8" xfId="0"/>
    <cellStyle name="Moeda 2 2 3 3 9" xfId="0"/>
    <cellStyle name="Moeda 2 2 3 30" xfId="0"/>
    <cellStyle name="Moeda 2 2 3 31" xfId="0"/>
    <cellStyle name="Moeda 2 2 3 32" xfId="0"/>
    <cellStyle name="Moeda 2 2 3 33" xfId="0"/>
    <cellStyle name="Moeda 2 2 3 34" xfId="0"/>
    <cellStyle name="Moeda 2 2 3 35" xfId="0"/>
    <cellStyle name="Moeda 2 2 3 36" xfId="0"/>
    <cellStyle name="Moeda 2 2 3 37" xfId="0"/>
    <cellStyle name="Moeda 2 2 3 38" xfId="0"/>
    <cellStyle name="Moeda 2 2 3 39" xfId="0"/>
    <cellStyle name="Moeda 2 2 3 4" xfId="0"/>
    <cellStyle name="Moeda 2 2 3 4 10" xfId="0"/>
    <cellStyle name="Moeda 2 2 3 4 2" xfId="0"/>
    <cellStyle name="Moeda 2 2 3 4 3" xfId="0"/>
    <cellStyle name="Moeda 2 2 3 4 4" xfId="0"/>
    <cellStyle name="Moeda 2 2 3 4 5" xfId="0"/>
    <cellStyle name="Moeda 2 2 3 4 6" xfId="0"/>
    <cellStyle name="Moeda 2 2 3 4 7" xfId="0"/>
    <cellStyle name="Moeda 2 2 3 4 8" xfId="0"/>
    <cellStyle name="Moeda 2 2 3 4 9" xfId="0"/>
    <cellStyle name="Moeda 2 2 3 40" xfId="0"/>
    <cellStyle name="Moeda 2 2 3 41" xfId="0"/>
    <cellStyle name="Moeda 2 2 3 42" xfId="0"/>
    <cellStyle name="Moeda 2 2 3 43" xfId="0"/>
    <cellStyle name="Moeda 2 2 3 44" xfId="0"/>
    <cellStyle name="Moeda 2 2 3 45" xfId="0"/>
    <cellStyle name="Moeda 2 2 3 46" xfId="0"/>
    <cellStyle name="Moeda 2 2 3 47" xfId="0"/>
    <cellStyle name="Moeda 2 2 3 48" xfId="0"/>
    <cellStyle name="Moeda 2 2 3 49" xfId="0"/>
    <cellStyle name="Moeda 2 2 3 5" xfId="0"/>
    <cellStyle name="Moeda 2 2 3 5 10" xfId="0"/>
    <cellStyle name="Moeda 2 2 3 5 2" xfId="0"/>
    <cellStyle name="Moeda 2 2 3 5 3" xfId="0"/>
    <cellStyle name="Moeda 2 2 3 5 4" xfId="0"/>
    <cellStyle name="Moeda 2 2 3 5 5" xfId="0"/>
    <cellStyle name="Moeda 2 2 3 5 6" xfId="0"/>
    <cellStyle name="Moeda 2 2 3 5 7" xfId="0"/>
    <cellStyle name="Moeda 2 2 3 5 8" xfId="0"/>
    <cellStyle name="Moeda 2 2 3 5 9" xfId="0"/>
    <cellStyle name="Moeda 2 2 3 50" xfId="0"/>
    <cellStyle name="Moeda 2 2 3 51" xfId="0"/>
    <cellStyle name="Moeda 2 2 3 6" xfId="0"/>
    <cellStyle name="Moeda 2 2 3 6 10" xfId="0"/>
    <cellStyle name="Moeda 2 2 3 6 2" xfId="0"/>
    <cellStyle name="Moeda 2 2 3 6 3" xfId="0"/>
    <cellStyle name="Moeda 2 2 3 6 4" xfId="0"/>
    <cellStyle name="Moeda 2 2 3 6 5" xfId="0"/>
    <cellStyle name="Moeda 2 2 3 6 6" xfId="0"/>
    <cellStyle name="Moeda 2 2 3 6 7" xfId="0"/>
    <cellStyle name="Moeda 2 2 3 6 8" xfId="0"/>
    <cellStyle name="Moeda 2 2 3 6 9" xfId="0"/>
    <cellStyle name="Moeda 2 2 3 7" xfId="0"/>
    <cellStyle name="Moeda 2 2 3 8" xfId="0"/>
    <cellStyle name="Moeda 2 2 3 9" xfId="0"/>
    <cellStyle name="Moeda 2 2 30" xfId="0"/>
    <cellStyle name="Moeda 2 2 31" xfId="0"/>
    <cellStyle name="Moeda 2 2 32" xfId="0"/>
    <cellStyle name="Moeda 2 2 33" xfId="0"/>
    <cellStyle name="Moeda 2 2 34" xfId="0"/>
    <cellStyle name="Moeda 2 2 35" xfId="0"/>
    <cellStyle name="Moeda 2 2 36" xfId="0"/>
    <cellStyle name="Moeda 2 2 37" xfId="0"/>
    <cellStyle name="Moeda 2 2 38" xfId="0"/>
    <cellStyle name="Moeda 2 2 39" xfId="0"/>
    <cellStyle name="Moeda 2 2 4" xfId="0"/>
    <cellStyle name="Moeda 2 2 4 10" xfId="0"/>
    <cellStyle name="Moeda 2 2 4 11" xfId="0"/>
    <cellStyle name="Moeda 2 2 4 12" xfId="0"/>
    <cellStyle name="Moeda 2 2 4 13" xfId="0"/>
    <cellStyle name="Moeda 2 2 4 14" xfId="0"/>
    <cellStyle name="Moeda 2 2 4 15" xfId="0"/>
    <cellStyle name="Moeda 2 2 4 16" xfId="0"/>
    <cellStyle name="Moeda 2 2 4 16 2" xfId="0"/>
    <cellStyle name="Moeda 2 2 4 16 3" xfId="0"/>
    <cellStyle name="Moeda 2 2 4 16 4" xfId="0"/>
    <cellStyle name="Moeda 2 2 4 16 5" xfId="0"/>
    <cellStyle name="Moeda 2 2 4 16 6" xfId="0"/>
    <cellStyle name="Moeda 2 2 4 16 7" xfId="0"/>
    <cellStyle name="Moeda 2 2 4 16 8" xfId="0"/>
    <cellStyle name="Moeda 2 2 4 16 9" xfId="0"/>
    <cellStyle name="Moeda 2 2 4 17" xfId="0"/>
    <cellStyle name="Moeda 2 2 4 18" xfId="0"/>
    <cellStyle name="Moeda 2 2 4 19" xfId="0"/>
    <cellStyle name="Moeda 2 2 4 2" xfId="0"/>
    <cellStyle name="Moeda 2 2 4 20" xfId="0"/>
    <cellStyle name="Moeda 2 2 4 21" xfId="0"/>
    <cellStyle name="Moeda 2 2 4 22" xfId="0"/>
    <cellStyle name="Moeda 2 2 4 23" xfId="0"/>
    <cellStyle name="Moeda 2 2 4 24" xfId="0"/>
    <cellStyle name="Moeda 2 2 4 25" xfId="0"/>
    <cellStyle name="Moeda 2 2 4 26" xfId="0"/>
    <cellStyle name="Moeda 2 2 4 27" xfId="0"/>
    <cellStyle name="Moeda 2 2 4 28" xfId="0"/>
    <cellStyle name="Moeda 2 2 4 29" xfId="0"/>
    <cellStyle name="Moeda 2 2 4 3" xfId="0"/>
    <cellStyle name="Moeda 2 2 4 30" xfId="0"/>
    <cellStyle name="Moeda 2 2 4 31" xfId="0"/>
    <cellStyle name="Moeda 2 2 4 32" xfId="0"/>
    <cellStyle name="Moeda 2 2 4 33" xfId="0"/>
    <cellStyle name="Moeda 2 2 4 34" xfId="0"/>
    <cellStyle name="Moeda 2 2 4 35" xfId="0"/>
    <cellStyle name="Moeda 2 2 4 36" xfId="0"/>
    <cellStyle name="Moeda 2 2 4 37" xfId="0"/>
    <cellStyle name="Moeda 2 2 4 38" xfId="0"/>
    <cellStyle name="Moeda 2 2 4 39" xfId="0"/>
    <cellStyle name="Moeda 2 2 4 4" xfId="0"/>
    <cellStyle name="Moeda 2 2 4 40" xfId="0"/>
    <cellStyle name="Moeda 2 2 4 41" xfId="0"/>
    <cellStyle name="Moeda 2 2 4 42" xfId="0"/>
    <cellStyle name="Moeda 2 2 4 43" xfId="0"/>
    <cellStyle name="Moeda 2 2 4 44" xfId="0"/>
    <cellStyle name="Moeda 2 2 4 45" xfId="0"/>
    <cellStyle name="Moeda 2 2 4 46" xfId="0"/>
    <cellStyle name="Moeda 2 2 4 47" xfId="0"/>
    <cellStyle name="Moeda 2 2 4 48" xfId="0"/>
    <cellStyle name="Moeda 2 2 4 5" xfId="0"/>
    <cellStyle name="Moeda 2 2 4 6" xfId="0"/>
    <cellStyle name="Moeda 2 2 4 7" xfId="0"/>
    <cellStyle name="Moeda 2 2 4 8" xfId="0"/>
    <cellStyle name="Moeda 2 2 4 9" xfId="0"/>
    <cellStyle name="Moeda 2 2 40" xfId="0"/>
    <cellStyle name="Moeda 2 2 41" xfId="0"/>
    <cellStyle name="Moeda 2 2 42" xfId="0"/>
    <cellStyle name="Moeda 2 2 43" xfId="0"/>
    <cellStyle name="Moeda 2 2 44" xfId="0"/>
    <cellStyle name="Moeda 2 2 45" xfId="0"/>
    <cellStyle name="Moeda 2 2 46" xfId="0"/>
    <cellStyle name="Moeda 2 2 47" xfId="0"/>
    <cellStyle name="Moeda 2 2 48" xfId="0"/>
    <cellStyle name="Moeda 2 2 49" xfId="0"/>
    <cellStyle name="Moeda 2 2 5" xfId="0"/>
    <cellStyle name="Moeda 2 2 5 10" xfId="0"/>
    <cellStyle name="Moeda 2 2 5 11" xfId="0"/>
    <cellStyle name="Moeda 2 2 5 2" xfId="0"/>
    <cellStyle name="Moeda 2 2 5 3" xfId="0"/>
    <cellStyle name="Moeda 2 2 5 4" xfId="0"/>
    <cellStyle name="Moeda 2 2 5 5" xfId="0"/>
    <cellStyle name="Moeda 2 2 5 6" xfId="0"/>
    <cellStyle name="Moeda 2 2 5 7" xfId="0"/>
    <cellStyle name="Moeda 2 2 5 8" xfId="0"/>
    <cellStyle name="Moeda 2 2 5 9" xfId="0"/>
    <cellStyle name="Moeda 2 2 50" xfId="0"/>
    <cellStyle name="Moeda 2 2 51" xfId="0"/>
    <cellStyle name="Moeda 2 2 52" xfId="0"/>
    <cellStyle name="Moeda 2 2 53" xfId="0"/>
    <cellStyle name="Moeda 2 2 54" xfId="0"/>
    <cellStyle name="Moeda 2 2 6" xfId="0"/>
    <cellStyle name="Moeda 2 2 6 10" xfId="0"/>
    <cellStyle name="Moeda 2 2 6 11" xfId="0"/>
    <cellStyle name="Moeda 2 2 6 2" xfId="0"/>
    <cellStyle name="Moeda 2 2 6 3" xfId="0"/>
    <cellStyle name="Moeda 2 2 6 4" xfId="0"/>
    <cellStyle name="Moeda 2 2 6 5" xfId="0"/>
    <cellStyle name="Moeda 2 2 6 6" xfId="0"/>
    <cellStyle name="Moeda 2 2 6 7" xfId="0"/>
    <cellStyle name="Moeda 2 2 6 8" xfId="0"/>
    <cellStyle name="Moeda 2 2 6 9" xfId="0"/>
    <cellStyle name="Moeda 2 2 7" xfId="0"/>
    <cellStyle name="Moeda 2 2 7 10" xfId="0"/>
    <cellStyle name="Moeda 2 2 7 11" xfId="0"/>
    <cellStyle name="Moeda 2 2 7 2" xfId="0"/>
    <cellStyle name="Moeda 2 2 7 3" xfId="0"/>
    <cellStyle name="Moeda 2 2 7 4" xfId="0"/>
    <cellStyle name="Moeda 2 2 7 5" xfId="0"/>
    <cellStyle name="Moeda 2 2 7 6" xfId="0"/>
    <cellStyle name="Moeda 2 2 7 7" xfId="0"/>
    <cellStyle name="Moeda 2 2 7 8" xfId="0"/>
    <cellStyle name="Moeda 2 2 7 9" xfId="0"/>
    <cellStyle name="Moeda 2 2 8" xfId="0"/>
    <cellStyle name="Moeda 2 2 8 10" xfId="0"/>
    <cellStyle name="Moeda 2 2 8 11" xfId="0"/>
    <cellStyle name="Moeda 2 2 8 2" xfId="0"/>
    <cellStyle name="Moeda 2 2 8 3" xfId="0"/>
    <cellStyle name="Moeda 2 2 8 4" xfId="0"/>
    <cellStyle name="Moeda 2 2 8 5" xfId="0"/>
    <cellStyle name="Moeda 2 2 8 6" xfId="0"/>
    <cellStyle name="Moeda 2 2 8 7" xfId="0"/>
    <cellStyle name="Moeda 2 2 8 8" xfId="0"/>
    <cellStyle name="Moeda 2 2 8 9" xfId="0"/>
    <cellStyle name="Moeda 2 2 9" xfId="0"/>
    <cellStyle name="Moeda 2 2 9 2" xfId="0"/>
    <cellStyle name="Moeda 2 2 9 3" xfId="0"/>
    <cellStyle name="Moeda 2 2 9 4" xfId="0"/>
    <cellStyle name="Moeda 2 2 9 5" xfId="0"/>
    <cellStyle name="Moeda 2 20" xfId="0"/>
    <cellStyle name="Moeda 2 20 10" xfId="0"/>
    <cellStyle name="Moeda 2 20 11" xfId="0"/>
    <cellStyle name="Moeda 2 20 12" xfId="0"/>
    <cellStyle name="Moeda 2 20 13" xfId="0"/>
    <cellStyle name="Moeda 2 20 14" xfId="0"/>
    <cellStyle name="Moeda 2 20 2" xfId="0"/>
    <cellStyle name="Moeda 2 20 2 2" xfId="0"/>
    <cellStyle name="Moeda 2 20 2 2 2" xfId="0"/>
    <cellStyle name="Moeda 2 20 2 3" xfId="0"/>
    <cellStyle name="Moeda 2 20 2 4" xfId="0"/>
    <cellStyle name="Moeda 2 20 2 5" xfId="0"/>
    <cellStyle name="Moeda 2 20 2 6" xfId="0"/>
    <cellStyle name="Moeda 2 20 2 7" xfId="0"/>
    <cellStyle name="Moeda 2 20 2 8" xfId="0"/>
    <cellStyle name="Moeda 2 20 2 9" xfId="0"/>
    <cellStyle name="Moeda 2 20 3" xfId="0"/>
    <cellStyle name="Moeda 2 20 4" xfId="0"/>
    <cellStyle name="Moeda 2 20 4 2" xfId="0"/>
    <cellStyle name="Moeda 2 20 5" xfId="0"/>
    <cellStyle name="Moeda 2 20 6" xfId="0"/>
    <cellStyle name="Moeda 2 20 7" xfId="0"/>
    <cellStyle name="Moeda 2 20 8" xfId="0"/>
    <cellStyle name="Moeda 2 20 9" xfId="0"/>
    <cellStyle name="Moeda 2 21" xfId="0"/>
    <cellStyle name="Moeda 2 21 2" xfId="0"/>
    <cellStyle name="Moeda 2 21 3" xfId="0"/>
    <cellStyle name="Moeda 2 21 4" xfId="0"/>
    <cellStyle name="Moeda 2 22" xfId="0"/>
    <cellStyle name="Moeda 2 22 2" xfId="0"/>
    <cellStyle name="Moeda 2 22 3" xfId="0"/>
    <cellStyle name="Moeda 2 22 4" xfId="0"/>
    <cellStyle name="Moeda 2 22 5" xfId="0"/>
    <cellStyle name="Moeda 2 22 6" xfId="0"/>
    <cellStyle name="Moeda 2 22 7" xfId="0"/>
    <cellStyle name="Moeda 2 22 8" xfId="0"/>
    <cellStyle name="Moeda 2 22 9" xfId="0"/>
    <cellStyle name="Moeda 2 23" xfId="0"/>
    <cellStyle name="Moeda 2 23 2" xfId="0"/>
    <cellStyle name="Moeda 2 23 3" xfId="0"/>
    <cellStyle name="Moeda 2 23 4" xfId="0"/>
    <cellStyle name="Moeda 2 24" xfId="0"/>
    <cellStyle name="Moeda 2 25" xfId="0"/>
    <cellStyle name="Moeda 2 26" xfId="0"/>
    <cellStyle name="Moeda 2 27" xfId="0"/>
    <cellStyle name="Moeda 2 28" xfId="0"/>
    <cellStyle name="Moeda 2 29" xfId="0"/>
    <cellStyle name="Moeda 2 3" xfId="0"/>
    <cellStyle name="Moeda 2 3 10" xfId="0"/>
    <cellStyle name="Moeda 2 3 11" xfId="0"/>
    <cellStyle name="Moeda 2 3 12" xfId="0"/>
    <cellStyle name="Moeda 2 3 13" xfId="0"/>
    <cellStyle name="Moeda 2 3 14" xfId="0"/>
    <cellStyle name="Moeda 2 3 15" xfId="0"/>
    <cellStyle name="Moeda 2 3 16" xfId="0"/>
    <cellStyle name="Moeda 2 3 17" xfId="0"/>
    <cellStyle name="Moeda 2 3 17 2" xfId="0"/>
    <cellStyle name="Moeda 2 3 17 3" xfId="0"/>
    <cellStyle name="Moeda 2 3 17 4" xfId="0"/>
    <cellStyle name="Moeda 2 3 17 5" xfId="0"/>
    <cellStyle name="Moeda 2 3 17 6" xfId="0"/>
    <cellStyle name="Moeda 2 3 17 7" xfId="0"/>
    <cellStyle name="Moeda 2 3 17 8" xfId="0"/>
    <cellStyle name="Moeda 2 3 17 9" xfId="0"/>
    <cellStyle name="Moeda 2 3 18" xfId="0"/>
    <cellStyle name="Moeda 2 3 19" xfId="0"/>
    <cellStyle name="Moeda 2 3 2" xfId="0"/>
    <cellStyle name="Moeda 2 3 2 10" xfId="0"/>
    <cellStyle name="Moeda 2 3 2 11" xfId="0"/>
    <cellStyle name="Moeda 2 3 2 12" xfId="0"/>
    <cellStyle name="Moeda 2 3 2 13" xfId="0"/>
    <cellStyle name="Moeda 2 3 2 14" xfId="0"/>
    <cellStyle name="Moeda 2 3 2 15" xfId="0"/>
    <cellStyle name="Moeda 2 3 2 16" xfId="0"/>
    <cellStyle name="Moeda 2 3 2 17" xfId="0"/>
    <cellStyle name="Moeda 2 3 2 18" xfId="0"/>
    <cellStyle name="Moeda 2 3 2 19" xfId="0"/>
    <cellStyle name="Moeda 2 3 2 2" xfId="0"/>
    <cellStyle name="Moeda 2 3 2 20" xfId="0"/>
    <cellStyle name="Moeda 2 3 2 21" xfId="0"/>
    <cellStyle name="Moeda 2 3 2 22" xfId="0"/>
    <cellStyle name="Moeda 2 3 2 23" xfId="0"/>
    <cellStyle name="Moeda 2 3 2 24" xfId="0"/>
    <cellStyle name="Moeda 2 3 2 25" xfId="0"/>
    <cellStyle name="Moeda 2 3 2 26" xfId="0"/>
    <cellStyle name="Moeda 2 3 2 27" xfId="0"/>
    <cellStyle name="Moeda 2 3 2 28" xfId="0"/>
    <cellStyle name="Moeda 2 3 2 29" xfId="0"/>
    <cellStyle name="Moeda 2 3 2 3" xfId="0"/>
    <cellStyle name="Moeda 2 3 2 30" xfId="0"/>
    <cellStyle name="Moeda 2 3 2 31" xfId="0"/>
    <cellStyle name="Moeda 2 3 2 32" xfId="0"/>
    <cellStyle name="Moeda 2 3 2 33" xfId="0"/>
    <cellStyle name="Moeda 2 3 2 34" xfId="0"/>
    <cellStyle name="Moeda 2 3 2 35" xfId="0"/>
    <cellStyle name="Moeda 2 3 2 36" xfId="0"/>
    <cellStyle name="Moeda 2 3 2 37" xfId="0"/>
    <cellStyle name="Moeda 2 3 2 38" xfId="0"/>
    <cellStyle name="Moeda 2 3 2 39" xfId="0"/>
    <cellStyle name="Moeda 2 3 2 4" xfId="0"/>
    <cellStyle name="Moeda 2 3 2 40" xfId="0"/>
    <cellStyle name="Moeda 2 3 2 41" xfId="0"/>
    <cellStyle name="Moeda 2 3 2 42" xfId="0"/>
    <cellStyle name="Moeda 2 3 2 43" xfId="0"/>
    <cellStyle name="Moeda 2 3 2 44" xfId="0"/>
    <cellStyle name="Moeda 2 3 2 45" xfId="0"/>
    <cellStyle name="Moeda 2 3 2 46" xfId="0"/>
    <cellStyle name="Moeda 2 3 2 47" xfId="0"/>
    <cellStyle name="Moeda 2 3 2 48" xfId="0"/>
    <cellStyle name="Moeda 2 3 2 5" xfId="0"/>
    <cellStyle name="Moeda 2 3 2 6" xfId="0"/>
    <cellStyle name="Moeda 2 3 2 7" xfId="0"/>
    <cellStyle name="Moeda 2 3 2 8" xfId="0"/>
    <cellStyle name="Moeda 2 3 2 9" xfId="0"/>
    <cellStyle name="Moeda 2 3 20" xfId="0"/>
    <cellStyle name="Moeda 2 3 21" xfId="0"/>
    <cellStyle name="Moeda 2 3 22" xfId="0"/>
    <cellStyle name="Moeda 2 3 23" xfId="0"/>
    <cellStyle name="Moeda 2 3 24" xfId="0"/>
    <cellStyle name="Moeda 2 3 25" xfId="0"/>
    <cellStyle name="Moeda 2 3 26" xfId="0"/>
    <cellStyle name="Moeda 2 3 27" xfId="0"/>
    <cellStyle name="Moeda 2 3 28" xfId="0"/>
    <cellStyle name="Moeda 2 3 29" xfId="0"/>
    <cellStyle name="Moeda 2 3 3" xfId="0"/>
    <cellStyle name="Moeda 2 3 3 10" xfId="0"/>
    <cellStyle name="Moeda 2 3 3 11" xfId="0"/>
    <cellStyle name="Moeda 2 3 3 2" xfId="0"/>
    <cellStyle name="Moeda 2 3 3 3" xfId="0"/>
    <cellStyle name="Moeda 2 3 3 4" xfId="0"/>
    <cellStyle name="Moeda 2 3 3 5" xfId="0"/>
    <cellStyle name="Moeda 2 3 3 6" xfId="0"/>
    <cellStyle name="Moeda 2 3 3 7" xfId="0"/>
    <cellStyle name="Moeda 2 3 3 8" xfId="0"/>
    <cellStyle name="Moeda 2 3 3 9" xfId="0"/>
    <cellStyle name="Moeda 2 3 30" xfId="0"/>
    <cellStyle name="Moeda 2 3 31" xfId="0"/>
    <cellStyle name="Moeda 2 3 32" xfId="0"/>
    <cellStyle name="Moeda 2 3 33" xfId="0"/>
    <cellStyle name="Moeda 2 3 34" xfId="0"/>
    <cellStyle name="Moeda 2 3 35" xfId="0"/>
    <cellStyle name="Moeda 2 3 36" xfId="0"/>
    <cellStyle name="Moeda 2 3 37" xfId="0"/>
    <cellStyle name="Moeda 2 3 38" xfId="0"/>
    <cellStyle name="Moeda 2 3 39" xfId="0"/>
    <cellStyle name="Moeda 2 3 4" xfId="0"/>
    <cellStyle name="Moeda 2 3 4 10" xfId="0"/>
    <cellStyle name="Moeda 2 3 4 11" xfId="0"/>
    <cellStyle name="Moeda 2 3 4 2" xfId="0"/>
    <cellStyle name="Moeda 2 3 4 3" xfId="0"/>
    <cellStyle name="Moeda 2 3 4 4" xfId="0"/>
    <cellStyle name="Moeda 2 3 4 5" xfId="0"/>
    <cellStyle name="Moeda 2 3 4 6" xfId="0"/>
    <cellStyle name="Moeda 2 3 4 7" xfId="0"/>
    <cellStyle name="Moeda 2 3 4 8" xfId="0"/>
    <cellStyle name="Moeda 2 3 4 9" xfId="0"/>
    <cellStyle name="Moeda 2 3 40" xfId="0"/>
    <cellStyle name="Moeda 2 3 41" xfId="0"/>
    <cellStyle name="Moeda 2 3 42" xfId="0"/>
    <cellStyle name="Moeda 2 3 43" xfId="0"/>
    <cellStyle name="Moeda 2 3 44" xfId="0"/>
    <cellStyle name="Moeda 2 3 45" xfId="0"/>
    <cellStyle name="Moeda 2 3 46" xfId="0"/>
    <cellStyle name="Moeda 2 3 47" xfId="0"/>
    <cellStyle name="Moeda 2 3 48" xfId="0"/>
    <cellStyle name="Moeda 2 3 49" xfId="0"/>
    <cellStyle name="Moeda 2 3 5" xfId="0"/>
    <cellStyle name="Moeda 2 3 5 10" xfId="0"/>
    <cellStyle name="Moeda 2 3 5 11" xfId="0"/>
    <cellStyle name="Moeda 2 3 5 2" xfId="0"/>
    <cellStyle name="Moeda 2 3 5 3" xfId="0"/>
    <cellStyle name="Moeda 2 3 5 4" xfId="0"/>
    <cellStyle name="Moeda 2 3 5 5" xfId="0"/>
    <cellStyle name="Moeda 2 3 5 6" xfId="0"/>
    <cellStyle name="Moeda 2 3 5 7" xfId="0"/>
    <cellStyle name="Moeda 2 3 5 8" xfId="0"/>
    <cellStyle name="Moeda 2 3 5 9" xfId="0"/>
    <cellStyle name="Moeda 2 3 50" xfId="0"/>
    <cellStyle name="Moeda 2 3 51" xfId="0"/>
    <cellStyle name="Moeda 2 3 52" xfId="0"/>
    <cellStyle name="Moeda 2 3 6" xfId="0"/>
    <cellStyle name="Moeda 2 3 6 10" xfId="0"/>
    <cellStyle name="Moeda 2 3 6 11" xfId="0"/>
    <cellStyle name="Moeda 2 3 6 2" xfId="0"/>
    <cellStyle name="Moeda 2 3 6 3" xfId="0"/>
    <cellStyle name="Moeda 2 3 6 4" xfId="0"/>
    <cellStyle name="Moeda 2 3 6 5" xfId="0"/>
    <cellStyle name="Moeda 2 3 6 6" xfId="0"/>
    <cellStyle name="Moeda 2 3 6 7" xfId="0"/>
    <cellStyle name="Moeda 2 3 6 8" xfId="0"/>
    <cellStyle name="Moeda 2 3 6 9" xfId="0"/>
    <cellStyle name="Moeda 2 3 7" xfId="0"/>
    <cellStyle name="Moeda 2 3 7 2" xfId="0"/>
    <cellStyle name="Moeda 2 3 8" xfId="0"/>
    <cellStyle name="Moeda 2 3 9" xfId="0"/>
    <cellStyle name="Moeda 2 30" xfId="0"/>
    <cellStyle name="Moeda 2 31" xfId="0"/>
    <cellStyle name="Moeda 2 32" xfId="0"/>
    <cellStyle name="Moeda 2 33" xfId="0"/>
    <cellStyle name="Moeda 2 34" xfId="0"/>
    <cellStyle name="Moeda 2 35" xfId="0"/>
    <cellStyle name="Moeda 2 36" xfId="0"/>
    <cellStyle name="Moeda 2 37" xfId="0"/>
    <cellStyle name="Moeda 2 38" xfId="0"/>
    <cellStyle name="Moeda 2 39" xfId="0"/>
    <cellStyle name="Moeda 2 4" xfId="0"/>
    <cellStyle name="Moeda 2 4 10" xfId="0"/>
    <cellStyle name="Moeda 2 4 11" xfId="0"/>
    <cellStyle name="Moeda 2 4 12" xfId="0"/>
    <cellStyle name="Moeda 2 4 13" xfId="0"/>
    <cellStyle name="Moeda 2 4 14" xfId="0"/>
    <cellStyle name="Moeda 2 4 15" xfId="0"/>
    <cellStyle name="Moeda 2 4 16" xfId="0"/>
    <cellStyle name="Moeda 2 4 16 2" xfId="0"/>
    <cellStyle name="Moeda 2 4 16 3" xfId="0"/>
    <cellStyle name="Moeda 2 4 16 4" xfId="0"/>
    <cellStyle name="Moeda 2 4 16 5" xfId="0"/>
    <cellStyle name="Moeda 2 4 16 6" xfId="0"/>
    <cellStyle name="Moeda 2 4 16 7" xfId="0"/>
    <cellStyle name="Moeda 2 4 16 8" xfId="0"/>
    <cellStyle name="Moeda 2 4 16 9" xfId="0"/>
    <cellStyle name="Moeda 2 4 17" xfId="0"/>
    <cellStyle name="Moeda 2 4 18" xfId="0"/>
    <cellStyle name="Moeda 2 4 19" xfId="0"/>
    <cellStyle name="Moeda 2 4 2" xfId="0"/>
    <cellStyle name="Moeda 2 4 2 10" xfId="0"/>
    <cellStyle name="Moeda 2 4 2 11" xfId="0"/>
    <cellStyle name="Moeda 2 4 2 2" xfId="0"/>
    <cellStyle name="Moeda 2 4 2 3" xfId="0"/>
    <cellStyle name="Moeda 2 4 2 4" xfId="0"/>
    <cellStyle name="Moeda 2 4 2 5" xfId="0"/>
    <cellStyle name="Moeda 2 4 2 6" xfId="0"/>
    <cellStyle name="Moeda 2 4 2 7" xfId="0"/>
    <cellStyle name="Moeda 2 4 2 8" xfId="0"/>
    <cellStyle name="Moeda 2 4 2 9" xfId="0"/>
    <cellStyle name="Moeda 2 4 20" xfId="0"/>
    <cellStyle name="Moeda 2 4 21" xfId="0"/>
    <cellStyle name="Moeda 2 4 22" xfId="0"/>
    <cellStyle name="Moeda 2 4 23" xfId="0"/>
    <cellStyle name="Moeda 2 4 24" xfId="0"/>
    <cellStyle name="Moeda 2 4 25" xfId="0"/>
    <cellStyle name="Moeda 2 4 26" xfId="0"/>
    <cellStyle name="Moeda 2 4 27" xfId="0"/>
    <cellStyle name="Moeda 2 4 28" xfId="0"/>
    <cellStyle name="Moeda 2 4 29" xfId="0"/>
    <cellStyle name="Moeda 2 4 3" xfId="0"/>
    <cellStyle name="Moeda 2 4 3 10" xfId="0"/>
    <cellStyle name="Moeda 2 4 3 11" xfId="0"/>
    <cellStyle name="Moeda 2 4 3 2" xfId="0"/>
    <cellStyle name="Moeda 2 4 3 3" xfId="0"/>
    <cellStyle name="Moeda 2 4 3 4" xfId="0"/>
    <cellStyle name="Moeda 2 4 3 5" xfId="0"/>
    <cellStyle name="Moeda 2 4 3 6" xfId="0"/>
    <cellStyle name="Moeda 2 4 3 7" xfId="0"/>
    <cellStyle name="Moeda 2 4 3 8" xfId="0"/>
    <cellStyle name="Moeda 2 4 3 9" xfId="0"/>
    <cellStyle name="Moeda 2 4 30" xfId="0"/>
    <cellStyle name="Moeda 2 4 31" xfId="0"/>
    <cellStyle name="Moeda 2 4 32" xfId="0"/>
    <cellStyle name="Moeda 2 4 33" xfId="0"/>
    <cellStyle name="Moeda 2 4 34" xfId="0"/>
    <cellStyle name="Moeda 2 4 35" xfId="0"/>
    <cellStyle name="Moeda 2 4 36" xfId="0"/>
    <cellStyle name="Moeda 2 4 37" xfId="0"/>
    <cellStyle name="Moeda 2 4 38" xfId="0"/>
    <cellStyle name="Moeda 2 4 39" xfId="0"/>
    <cellStyle name="Moeda 2 4 4" xfId="0"/>
    <cellStyle name="Moeda 2 4 4 10" xfId="0"/>
    <cellStyle name="Moeda 2 4 4 11" xfId="0"/>
    <cellStyle name="Moeda 2 4 4 2" xfId="0"/>
    <cellStyle name="Moeda 2 4 4 3" xfId="0"/>
    <cellStyle name="Moeda 2 4 4 4" xfId="0"/>
    <cellStyle name="Moeda 2 4 4 5" xfId="0"/>
    <cellStyle name="Moeda 2 4 4 6" xfId="0"/>
    <cellStyle name="Moeda 2 4 4 7" xfId="0"/>
    <cellStyle name="Moeda 2 4 4 8" xfId="0"/>
    <cellStyle name="Moeda 2 4 4 9" xfId="0"/>
    <cellStyle name="Moeda 2 4 40" xfId="0"/>
    <cellStyle name="Moeda 2 4 41" xfId="0"/>
    <cellStyle name="Moeda 2 4 42" xfId="0"/>
    <cellStyle name="Moeda 2 4 43" xfId="0"/>
    <cellStyle name="Moeda 2 4 44" xfId="0"/>
    <cellStyle name="Moeda 2 4 45" xfId="0"/>
    <cellStyle name="Moeda 2 4 46" xfId="0"/>
    <cellStyle name="Moeda 2 4 47" xfId="0"/>
    <cellStyle name="Moeda 2 4 48" xfId="0"/>
    <cellStyle name="Moeda 2 4 49" xfId="0"/>
    <cellStyle name="Moeda 2 4 5" xfId="0"/>
    <cellStyle name="Moeda 2 4 5 10" xfId="0"/>
    <cellStyle name="Moeda 2 4 5 11" xfId="0"/>
    <cellStyle name="Moeda 2 4 5 2" xfId="0"/>
    <cellStyle name="Moeda 2 4 5 3" xfId="0"/>
    <cellStyle name="Moeda 2 4 5 4" xfId="0"/>
    <cellStyle name="Moeda 2 4 5 5" xfId="0"/>
    <cellStyle name="Moeda 2 4 5 6" xfId="0"/>
    <cellStyle name="Moeda 2 4 5 7" xfId="0"/>
    <cellStyle name="Moeda 2 4 5 8" xfId="0"/>
    <cellStyle name="Moeda 2 4 5 9" xfId="0"/>
    <cellStyle name="Moeda 2 4 50" xfId="0"/>
    <cellStyle name="Moeda 2 4 51" xfId="0"/>
    <cellStyle name="Moeda 2 4 6" xfId="0"/>
    <cellStyle name="Moeda 2 4 6 10" xfId="0"/>
    <cellStyle name="Moeda 2 4 6 11" xfId="0"/>
    <cellStyle name="Moeda 2 4 6 2" xfId="0"/>
    <cellStyle name="Moeda 2 4 6 3" xfId="0"/>
    <cellStyle name="Moeda 2 4 6 4" xfId="0"/>
    <cellStyle name="Moeda 2 4 6 5" xfId="0"/>
    <cellStyle name="Moeda 2 4 6 6" xfId="0"/>
    <cellStyle name="Moeda 2 4 6 7" xfId="0"/>
    <cellStyle name="Moeda 2 4 6 8" xfId="0"/>
    <cellStyle name="Moeda 2 4 6 9" xfId="0"/>
    <cellStyle name="Moeda 2 4 7" xfId="0"/>
    <cellStyle name="Moeda 2 4 8" xfId="0"/>
    <cellStyle name="Moeda 2 4 9" xfId="0"/>
    <cellStyle name="Moeda 2 40" xfId="0"/>
    <cellStyle name="Moeda 2 41" xfId="0"/>
    <cellStyle name="Moeda 2 42" xfId="0"/>
    <cellStyle name="Moeda 2 43" xfId="0"/>
    <cellStyle name="Moeda 2 44" xfId="0"/>
    <cellStyle name="Moeda 2 45" xfId="0"/>
    <cellStyle name="Moeda 2 46" xfId="0"/>
    <cellStyle name="Moeda 2 47" xfId="0"/>
    <cellStyle name="Moeda 2 48" xfId="0"/>
    <cellStyle name="Moeda 2 49" xfId="0"/>
    <cellStyle name="Moeda 2 5" xfId="0"/>
    <cellStyle name="Moeda 2 5 10" xfId="0"/>
    <cellStyle name="Moeda 2 5 11" xfId="0"/>
    <cellStyle name="Moeda 2 5 12" xfId="0"/>
    <cellStyle name="Moeda 2 5 13" xfId="0"/>
    <cellStyle name="Moeda 2 5 14" xfId="0"/>
    <cellStyle name="Moeda 2 5 15" xfId="0"/>
    <cellStyle name="Moeda 2 5 16" xfId="0"/>
    <cellStyle name="Moeda 2 5 16 10" xfId="0"/>
    <cellStyle name="Moeda 2 5 16 11" xfId="0"/>
    <cellStyle name="Moeda 2 5 16 12" xfId="0"/>
    <cellStyle name="Moeda 2 5 16 13" xfId="0"/>
    <cellStyle name="Moeda 2 5 16 14" xfId="0"/>
    <cellStyle name="Moeda 2 5 16 2" xfId="0"/>
    <cellStyle name="Moeda 2 5 16 2 10" xfId="0"/>
    <cellStyle name="Moeda 2 5 16 2 11" xfId="0"/>
    <cellStyle name="Moeda 2 5 16 2 12" xfId="0"/>
    <cellStyle name="Moeda 2 5 16 2 13" xfId="0"/>
    <cellStyle name="Moeda 2 5 16 2 14" xfId="0"/>
    <cellStyle name="Moeda 2 5 16 2 2" xfId="0"/>
    <cellStyle name="Moeda 2 5 16 2 2 2" xfId="0"/>
    <cellStyle name="Moeda 2 5 16 2 2 2 2" xfId="0"/>
    <cellStyle name="Moeda 2 5 16 2 2 3" xfId="0"/>
    <cellStyle name="Moeda 2 5 16 2 2 4" xfId="0"/>
    <cellStyle name="Moeda 2 5 16 2 2 5" xfId="0"/>
    <cellStyle name="Moeda 2 5 16 2 2 6" xfId="0"/>
    <cellStyle name="Moeda 2 5 16 2 2 7" xfId="0"/>
    <cellStyle name="Moeda 2 5 16 2 2 8" xfId="0"/>
    <cellStyle name="Moeda 2 5 16 2 2 9" xfId="0"/>
    <cellStyle name="Moeda 2 5 16 2 3" xfId="0"/>
    <cellStyle name="Moeda 2 5 16 2 4" xfId="0"/>
    <cellStyle name="Moeda 2 5 16 2 4 2" xfId="0"/>
    <cellStyle name="Moeda 2 5 16 2 5" xfId="0"/>
    <cellStyle name="Moeda 2 5 16 2 6" xfId="0"/>
    <cellStyle name="Moeda 2 5 16 2 7" xfId="0"/>
    <cellStyle name="Moeda 2 5 16 2 8" xfId="0"/>
    <cellStyle name="Moeda 2 5 16 2 9" xfId="0"/>
    <cellStyle name="Moeda 2 5 16 3" xfId="0"/>
    <cellStyle name="Moeda 2 5 16 3 2" xfId="0"/>
    <cellStyle name="Moeda 2 5 16 3 2 2" xfId="0"/>
    <cellStyle name="Moeda 2 5 16 3 3" xfId="0"/>
    <cellStyle name="Moeda 2 5 16 3 4" xfId="0"/>
    <cellStyle name="Moeda 2 5 16 3 5" xfId="0"/>
    <cellStyle name="Moeda 2 5 16 3 6" xfId="0"/>
    <cellStyle name="Moeda 2 5 16 3 7" xfId="0"/>
    <cellStyle name="Moeda 2 5 16 3 8" xfId="0"/>
    <cellStyle name="Moeda 2 5 16 3 9" xfId="0"/>
    <cellStyle name="Moeda 2 5 16 4" xfId="0"/>
    <cellStyle name="Moeda 2 5 16 4 2" xfId="0"/>
    <cellStyle name="Moeda 2 5 16 5" xfId="0"/>
    <cellStyle name="Moeda 2 5 16 6" xfId="0"/>
    <cellStyle name="Moeda 2 5 16 7" xfId="0"/>
    <cellStyle name="Moeda 2 5 16 8" xfId="0"/>
    <cellStyle name="Moeda 2 5 16 9" xfId="0"/>
    <cellStyle name="Moeda 2 5 17" xfId="0"/>
    <cellStyle name="Moeda 2 5 17 2" xfId="0"/>
    <cellStyle name="Moeda 2 5 18" xfId="0"/>
    <cellStyle name="Moeda 2 5 18 10" xfId="0"/>
    <cellStyle name="Moeda 2 5 18 11" xfId="0"/>
    <cellStyle name="Moeda 2 5 18 12" xfId="0"/>
    <cellStyle name="Moeda 2 5 18 13" xfId="0"/>
    <cellStyle name="Moeda 2 5 18 14" xfId="0"/>
    <cellStyle name="Moeda 2 5 18 2" xfId="0"/>
    <cellStyle name="Moeda 2 5 18 2 2" xfId="0"/>
    <cellStyle name="Moeda 2 5 18 2 2 2" xfId="0"/>
    <cellStyle name="Moeda 2 5 18 2 3" xfId="0"/>
    <cellStyle name="Moeda 2 5 18 2 4" xfId="0"/>
    <cellStyle name="Moeda 2 5 18 2 5" xfId="0"/>
    <cellStyle name="Moeda 2 5 18 2 6" xfId="0"/>
    <cellStyle name="Moeda 2 5 18 2 7" xfId="0"/>
    <cellStyle name="Moeda 2 5 18 2 8" xfId="0"/>
    <cellStyle name="Moeda 2 5 18 2 9" xfId="0"/>
    <cellStyle name="Moeda 2 5 18 3" xfId="0"/>
    <cellStyle name="Moeda 2 5 18 4" xfId="0"/>
    <cellStyle name="Moeda 2 5 18 4 2" xfId="0"/>
    <cellStyle name="Moeda 2 5 18 5" xfId="0"/>
    <cellStyle name="Moeda 2 5 18 6" xfId="0"/>
    <cellStyle name="Moeda 2 5 18 7" xfId="0"/>
    <cellStyle name="Moeda 2 5 18 8" xfId="0"/>
    <cellStyle name="Moeda 2 5 18 9" xfId="0"/>
    <cellStyle name="Moeda 2 5 19" xfId="0"/>
    <cellStyle name="Moeda 2 5 2" xfId="0"/>
    <cellStyle name="Moeda 2 5 2 10" xfId="0"/>
    <cellStyle name="Moeda 2 5 2 11" xfId="0"/>
    <cellStyle name="Moeda 2 5 2 12" xfId="0"/>
    <cellStyle name="Moeda 2 5 2 13" xfId="0"/>
    <cellStyle name="Moeda 2 5 2 14" xfId="0"/>
    <cellStyle name="Moeda 2 5 2 15" xfId="0"/>
    <cellStyle name="Moeda 2 5 2 16" xfId="0"/>
    <cellStyle name="Moeda 2 5 2 2" xfId="0"/>
    <cellStyle name="Moeda 2 5 2 2 2" xfId="0"/>
    <cellStyle name="Moeda 2 5 2 3" xfId="0"/>
    <cellStyle name="Moeda 2 5 2 3 2" xfId="0"/>
    <cellStyle name="Moeda 2 5 2 4" xfId="0"/>
    <cellStyle name="Moeda 2 5 2 5" xfId="0"/>
    <cellStyle name="Moeda 2 5 2 6" xfId="0"/>
    <cellStyle name="Moeda 2 5 2 7" xfId="0"/>
    <cellStyle name="Moeda 2 5 2 8" xfId="0"/>
    <cellStyle name="Moeda 2 5 2 9" xfId="0"/>
    <cellStyle name="Moeda 2 5 20" xfId="0"/>
    <cellStyle name="Moeda 2 5 21" xfId="0"/>
    <cellStyle name="Moeda 2 5 22" xfId="0"/>
    <cellStyle name="Moeda 2 5 23" xfId="0"/>
    <cellStyle name="Moeda 2 5 24" xfId="0"/>
    <cellStyle name="Moeda 2 5 25" xfId="0"/>
    <cellStyle name="Moeda 2 5 26" xfId="0"/>
    <cellStyle name="Moeda 2 5 27" xfId="0"/>
    <cellStyle name="Moeda 2 5 28" xfId="0"/>
    <cellStyle name="Moeda 2 5 29" xfId="0"/>
    <cellStyle name="Moeda 2 5 3" xfId="0"/>
    <cellStyle name="Moeda 2 5 3 10" xfId="0"/>
    <cellStyle name="Moeda 2 5 3 2" xfId="0"/>
    <cellStyle name="Moeda 2 5 3 3" xfId="0"/>
    <cellStyle name="Moeda 2 5 3 4" xfId="0"/>
    <cellStyle name="Moeda 2 5 3 5" xfId="0"/>
    <cellStyle name="Moeda 2 5 3 6" xfId="0"/>
    <cellStyle name="Moeda 2 5 3 7" xfId="0"/>
    <cellStyle name="Moeda 2 5 3 8" xfId="0"/>
    <cellStyle name="Moeda 2 5 3 9" xfId="0"/>
    <cellStyle name="Moeda 2 5 30" xfId="0"/>
    <cellStyle name="Moeda 2 5 31" xfId="0"/>
    <cellStyle name="Moeda 2 5 32" xfId="0"/>
    <cellStyle name="Moeda 2 5 33" xfId="0"/>
    <cellStyle name="Moeda 2 5 4" xfId="0"/>
    <cellStyle name="Moeda 2 5 4 10" xfId="0"/>
    <cellStyle name="Moeda 2 5 4 2" xfId="0"/>
    <cellStyle name="Moeda 2 5 4 3" xfId="0"/>
    <cellStyle name="Moeda 2 5 4 4" xfId="0"/>
    <cellStyle name="Moeda 2 5 4 5" xfId="0"/>
    <cellStyle name="Moeda 2 5 4 6" xfId="0"/>
    <cellStyle name="Moeda 2 5 4 7" xfId="0"/>
    <cellStyle name="Moeda 2 5 4 8" xfId="0"/>
    <cellStyle name="Moeda 2 5 4 9" xfId="0"/>
    <cellStyle name="Moeda 2 5 5" xfId="0"/>
    <cellStyle name="Moeda 2 5 5 10" xfId="0"/>
    <cellStyle name="Moeda 2 5 5 2" xfId="0"/>
    <cellStyle name="Moeda 2 5 5 3" xfId="0"/>
    <cellStyle name="Moeda 2 5 5 4" xfId="0"/>
    <cellStyle name="Moeda 2 5 5 5" xfId="0"/>
    <cellStyle name="Moeda 2 5 5 6" xfId="0"/>
    <cellStyle name="Moeda 2 5 5 7" xfId="0"/>
    <cellStyle name="Moeda 2 5 5 8" xfId="0"/>
    <cellStyle name="Moeda 2 5 5 9" xfId="0"/>
    <cellStyle name="Moeda 2 5 6" xfId="0"/>
    <cellStyle name="Moeda 2 5 6 10" xfId="0"/>
    <cellStyle name="Moeda 2 5 6 2" xfId="0"/>
    <cellStyle name="Moeda 2 5 6 3" xfId="0"/>
    <cellStyle name="Moeda 2 5 6 4" xfId="0"/>
    <cellStyle name="Moeda 2 5 6 5" xfId="0"/>
    <cellStyle name="Moeda 2 5 6 6" xfId="0"/>
    <cellStyle name="Moeda 2 5 6 7" xfId="0"/>
    <cellStyle name="Moeda 2 5 6 8" xfId="0"/>
    <cellStyle name="Moeda 2 5 6 9" xfId="0"/>
    <cellStyle name="Moeda 2 5 7" xfId="0"/>
    <cellStyle name="Moeda 2 5 8" xfId="0"/>
    <cellStyle name="Moeda 2 5 9" xfId="0"/>
    <cellStyle name="Moeda 2 50" xfId="0"/>
    <cellStyle name="Moeda 2 51" xfId="0"/>
    <cellStyle name="Moeda 2 52" xfId="0"/>
    <cellStyle name="Moeda 2 53" xfId="0"/>
    <cellStyle name="Moeda 2 54" xfId="0"/>
    <cellStyle name="Moeda 2 55" xfId="0"/>
    <cellStyle name="Moeda 2 56" xfId="0"/>
    <cellStyle name="Moeda 2 57" xfId="0"/>
    <cellStyle name="Moeda 2 58" xfId="0"/>
    <cellStyle name="Moeda 2 59" xfId="0"/>
    <cellStyle name="Moeda 2 6" xfId="0"/>
    <cellStyle name="Moeda 2 6 10" xfId="0"/>
    <cellStyle name="Moeda 2 6 11" xfId="0"/>
    <cellStyle name="Moeda 2 6 2" xfId="0"/>
    <cellStyle name="Moeda 2 6 2 2" xfId="0"/>
    <cellStyle name="Moeda 2 6 3" xfId="0"/>
    <cellStyle name="Moeda 2 6 4" xfId="0"/>
    <cellStyle name="Moeda 2 6 5" xfId="0"/>
    <cellStyle name="Moeda 2 6 6" xfId="0"/>
    <cellStyle name="Moeda 2 6 7" xfId="0"/>
    <cellStyle name="Moeda 2 6 8" xfId="0"/>
    <cellStyle name="Moeda 2 6 9" xfId="0"/>
    <cellStyle name="Moeda 2 60" xfId="0"/>
    <cellStyle name="Moeda 2 61" xfId="0"/>
    <cellStyle name="Moeda 2 7" xfId="0"/>
    <cellStyle name="Moeda 2 7 10" xfId="0"/>
    <cellStyle name="Moeda 2 7 11" xfId="0"/>
    <cellStyle name="Moeda 2 7 2" xfId="0"/>
    <cellStyle name="Moeda 2 7 3" xfId="0"/>
    <cellStyle name="Moeda 2 7 4" xfId="0"/>
    <cellStyle name="Moeda 2 7 5" xfId="0"/>
    <cellStyle name="Moeda 2 7 6" xfId="0"/>
    <cellStyle name="Moeda 2 7 7" xfId="0"/>
    <cellStyle name="Moeda 2 7 8" xfId="0"/>
    <cellStyle name="Moeda 2 7 9" xfId="0"/>
    <cellStyle name="Moeda 2 8" xfId="0"/>
    <cellStyle name="Moeda 2 8 10" xfId="0"/>
    <cellStyle name="Moeda 2 8 11" xfId="0"/>
    <cellStyle name="Moeda 2 8 2" xfId="0"/>
    <cellStyle name="Moeda 2 8 3" xfId="0"/>
    <cellStyle name="Moeda 2 8 4" xfId="0"/>
    <cellStyle name="Moeda 2 8 5" xfId="0"/>
    <cellStyle name="Moeda 2 8 6" xfId="0"/>
    <cellStyle name="Moeda 2 8 7" xfId="0"/>
    <cellStyle name="Moeda 2 8 8" xfId="0"/>
    <cellStyle name="Moeda 2 8 9" xfId="0"/>
    <cellStyle name="Moeda 2 9" xfId="0"/>
    <cellStyle name="Moeda 2 9 10" xfId="0"/>
    <cellStyle name="Moeda 2 9 11" xfId="0"/>
    <cellStyle name="Moeda 2 9 2" xfId="0"/>
    <cellStyle name="Moeda 2 9 3" xfId="0"/>
    <cellStyle name="Moeda 2 9 4" xfId="0"/>
    <cellStyle name="Moeda 2 9 5" xfId="0"/>
    <cellStyle name="Moeda 2 9 6" xfId="0"/>
    <cellStyle name="Moeda 2 9 7" xfId="0"/>
    <cellStyle name="Moeda 2 9 8" xfId="0"/>
    <cellStyle name="Moeda 2 9 9" xfId="0"/>
    <cellStyle name="Moeda 20" xfId="0"/>
    <cellStyle name="Moeda 21" xfId="0"/>
    <cellStyle name="Moeda 27" xfId="0"/>
    <cellStyle name="Moeda 27 2" xfId="0"/>
    <cellStyle name="Moeda 27 3" xfId="0"/>
    <cellStyle name="Moeda 27 4" xfId="0"/>
    <cellStyle name="Moeda 27 5" xfId="0"/>
    <cellStyle name="Moeda 2_ÁLVARO JOSÉ DOS SANTOS" xfId="0"/>
    <cellStyle name="Moeda 3" xfId="0"/>
    <cellStyle name="Moeda 3 10" xfId="0"/>
    <cellStyle name="Moeda 3 11" xfId="0"/>
    <cellStyle name="Moeda 3 12" xfId="0"/>
    <cellStyle name="Moeda 3 13" xfId="0"/>
    <cellStyle name="Moeda 3 14" xfId="0"/>
    <cellStyle name="Moeda 3 15" xfId="0"/>
    <cellStyle name="Moeda 3 16" xfId="0"/>
    <cellStyle name="Moeda 3 17" xfId="0"/>
    <cellStyle name="Moeda 3 18" xfId="0"/>
    <cellStyle name="Moeda 3 19" xfId="0"/>
    <cellStyle name="Moeda 3 2" xfId="0"/>
    <cellStyle name="Moeda 3 2 10" xfId="0"/>
    <cellStyle name="Moeda 3 2 11" xfId="0"/>
    <cellStyle name="Moeda 3 2 12" xfId="0"/>
    <cellStyle name="Moeda 3 2 13" xfId="0"/>
    <cellStyle name="Moeda 3 2 14" xfId="0"/>
    <cellStyle name="Moeda 3 2 15" xfId="0"/>
    <cellStyle name="Moeda 3 2 16" xfId="0"/>
    <cellStyle name="Moeda 3 2 16 2" xfId="0"/>
    <cellStyle name="Moeda 3 2 16 3" xfId="0"/>
    <cellStyle name="Moeda 3 2 16 4" xfId="0"/>
    <cellStyle name="Moeda 3 2 16 5" xfId="0"/>
    <cellStyle name="Moeda 3 2 16 6" xfId="0"/>
    <cellStyle name="Moeda 3 2 16 7" xfId="0"/>
    <cellStyle name="Moeda 3 2 16 8" xfId="0"/>
    <cellStyle name="Moeda 3 2 16 9" xfId="0"/>
    <cellStyle name="Moeda 3 2 17" xfId="0"/>
    <cellStyle name="Moeda 3 2 18" xfId="0"/>
    <cellStyle name="Moeda 3 2 19" xfId="0"/>
    <cellStyle name="Moeda 3 2 2" xfId="0"/>
    <cellStyle name="Moeda 3 2 2 10" xfId="0"/>
    <cellStyle name="Moeda 3 2 2 11" xfId="0"/>
    <cellStyle name="Moeda 3 2 2 2" xfId="0"/>
    <cellStyle name="Moeda 3 2 2 2 2" xfId="0"/>
    <cellStyle name="Moeda 3 2 2 2 3" xfId="0"/>
    <cellStyle name="Moeda 3 2 2 2 4" xfId="0"/>
    <cellStyle name="Moeda 3 2 2 2 5" xfId="0"/>
    <cellStyle name="Moeda 3 2 2 2 6" xfId="0"/>
    <cellStyle name="Moeda 3 2 2 2 7" xfId="0"/>
    <cellStyle name="Moeda 3 2 2 2 8" xfId="0"/>
    <cellStyle name="Moeda 3 2 2 2 9" xfId="0"/>
    <cellStyle name="Moeda 3 2 2 3" xfId="0"/>
    <cellStyle name="Moeda 3 2 2 4" xfId="0"/>
    <cellStyle name="Moeda 3 2 2 5" xfId="0"/>
    <cellStyle name="Moeda 3 2 2 6" xfId="0"/>
    <cellStyle name="Moeda 3 2 2 7" xfId="0"/>
    <cellStyle name="Moeda 3 2 2 8" xfId="0"/>
    <cellStyle name="Moeda 3 2 2 9" xfId="0"/>
    <cellStyle name="Moeda 3 2 20" xfId="0"/>
    <cellStyle name="Moeda 3 2 21" xfId="0"/>
    <cellStyle name="Moeda 3 2 22" xfId="0"/>
    <cellStyle name="Moeda 3 2 23" xfId="0"/>
    <cellStyle name="Moeda 3 2 24" xfId="0"/>
    <cellStyle name="Moeda 3 2 25" xfId="0"/>
    <cellStyle name="Moeda 3 2 26" xfId="0"/>
    <cellStyle name="Moeda 3 2 27" xfId="0"/>
    <cellStyle name="Moeda 3 2 28" xfId="0"/>
    <cellStyle name="Moeda 3 2 29" xfId="0"/>
    <cellStyle name="Moeda 3 2 3" xfId="0"/>
    <cellStyle name="Moeda 3 2 3 10" xfId="0"/>
    <cellStyle name="Moeda 3 2 3 11" xfId="0"/>
    <cellStyle name="Moeda 3 2 3 2" xfId="0"/>
    <cellStyle name="Moeda 3 2 3 3" xfId="0"/>
    <cellStyle name="Moeda 3 2 3 4" xfId="0"/>
    <cellStyle name="Moeda 3 2 3 5" xfId="0"/>
    <cellStyle name="Moeda 3 2 3 6" xfId="0"/>
    <cellStyle name="Moeda 3 2 3 7" xfId="0"/>
    <cellStyle name="Moeda 3 2 3 8" xfId="0"/>
    <cellStyle name="Moeda 3 2 3 9" xfId="0"/>
    <cellStyle name="Moeda 3 2 30" xfId="0"/>
    <cellStyle name="Moeda 3 2 31" xfId="0"/>
    <cellStyle name="Moeda 3 2 32" xfId="0"/>
    <cellStyle name="Moeda 3 2 33" xfId="0"/>
    <cellStyle name="Moeda 3 2 34" xfId="0"/>
    <cellStyle name="Moeda 3 2 35" xfId="0"/>
    <cellStyle name="Moeda 3 2 36" xfId="0"/>
    <cellStyle name="Moeda 3 2 37" xfId="0"/>
    <cellStyle name="Moeda 3 2 38" xfId="0"/>
    <cellStyle name="Moeda 3 2 39" xfId="0"/>
    <cellStyle name="Moeda 3 2 4" xfId="0"/>
    <cellStyle name="Moeda 3 2 4 10" xfId="0"/>
    <cellStyle name="Moeda 3 2 4 11" xfId="0"/>
    <cellStyle name="Moeda 3 2 4 2" xfId="0"/>
    <cellStyle name="Moeda 3 2 4 3" xfId="0"/>
    <cellStyle name="Moeda 3 2 4 4" xfId="0"/>
    <cellStyle name="Moeda 3 2 4 5" xfId="0"/>
    <cellStyle name="Moeda 3 2 4 6" xfId="0"/>
    <cellStyle name="Moeda 3 2 4 7" xfId="0"/>
    <cellStyle name="Moeda 3 2 4 8" xfId="0"/>
    <cellStyle name="Moeda 3 2 4 9" xfId="0"/>
    <cellStyle name="Moeda 3 2 40" xfId="0"/>
    <cellStyle name="Moeda 3 2 41" xfId="0"/>
    <cellStyle name="Moeda 3 2 42" xfId="0"/>
    <cellStyle name="Moeda 3 2 43" xfId="0"/>
    <cellStyle name="Moeda 3 2 44" xfId="0"/>
    <cellStyle name="Moeda 3 2 45" xfId="0"/>
    <cellStyle name="Moeda 3 2 46" xfId="0"/>
    <cellStyle name="Moeda 3 2 47" xfId="0"/>
    <cellStyle name="Moeda 3 2 48" xfId="0"/>
    <cellStyle name="Moeda 3 2 49" xfId="0"/>
    <cellStyle name="Moeda 3 2 5" xfId="0"/>
    <cellStyle name="Moeda 3 2 5 10" xfId="0"/>
    <cellStyle name="Moeda 3 2 5 11" xfId="0"/>
    <cellStyle name="Moeda 3 2 5 2" xfId="0"/>
    <cellStyle name="Moeda 3 2 5 3" xfId="0"/>
    <cellStyle name="Moeda 3 2 5 4" xfId="0"/>
    <cellStyle name="Moeda 3 2 5 5" xfId="0"/>
    <cellStyle name="Moeda 3 2 5 6" xfId="0"/>
    <cellStyle name="Moeda 3 2 5 7" xfId="0"/>
    <cellStyle name="Moeda 3 2 5 8" xfId="0"/>
    <cellStyle name="Moeda 3 2 5 9" xfId="0"/>
    <cellStyle name="Moeda 3 2 50" xfId="0"/>
    <cellStyle name="Moeda 3 2 51" xfId="0"/>
    <cellStyle name="Moeda 3 2 6" xfId="0"/>
    <cellStyle name="Moeda 3 2 6 10" xfId="0"/>
    <cellStyle name="Moeda 3 2 6 11" xfId="0"/>
    <cellStyle name="Moeda 3 2 6 2" xfId="0"/>
    <cellStyle name="Moeda 3 2 6 3" xfId="0"/>
    <cellStyle name="Moeda 3 2 6 4" xfId="0"/>
    <cellStyle name="Moeda 3 2 6 5" xfId="0"/>
    <cellStyle name="Moeda 3 2 6 6" xfId="0"/>
    <cellStyle name="Moeda 3 2 6 7" xfId="0"/>
    <cellStyle name="Moeda 3 2 6 8" xfId="0"/>
    <cellStyle name="Moeda 3 2 6 9" xfId="0"/>
    <cellStyle name="Moeda 3 2 7" xfId="0"/>
    <cellStyle name="Moeda 3 2 8" xfId="0"/>
    <cellStyle name="Moeda 3 2 9" xfId="0"/>
    <cellStyle name="Moeda 3 20" xfId="0"/>
    <cellStyle name="Moeda 3 21" xfId="0"/>
    <cellStyle name="Moeda 3 22" xfId="0"/>
    <cellStyle name="Moeda 3 23" xfId="0"/>
    <cellStyle name="Moeda 3 24" xfId="0"/>
    <cellStyle name="Moeda 3 25" xfId="0"/>
    <cellStyle name="Moeda 3 26" xfId="0"/>
    <cellStyle name="Moeda 3 27" xfId="0"/>
    <cellStyle name="Moeda 3 28" xfId="0"/>
    <cellStyle name="Moeda 3 29" xfId="0"/>
    <cellStyle name="Moeda 3 3" xfId="0"/>
    <cellStyle name="Moeda 3 3 10" xfId="0"/>
    <cellStyle name="Moeda 3 3 11" xfId="0"/>
    <cellStyle name="Moeda 3 3 2" xfId="0"/>
    <cellStyle name="Moeda 3 3 3" xfId="0"/>
    <cellStyle name="Moeda 3 3 4" xfId="0"/>
    <cellStyle name="Moeda 3 3 5" xfId="0"/>
    <cellStyle name="Moeda 3 3 6" xfId="0"/>
    <cellStyle name="Moeda 3 3 7" xfId="0"/>
    <cellStyle name="Moeda 3 3 8" xfId="0"/>
    <cellStyle name="Moeda 3 3 9" xfId="0"/>
    <cellStyle name="Moeda 3 30" xfId="0"/>
    <cellStyle name="Moeda 3 31" xfId="0"/>
    <cellStyle name="Moeda 3 32" xfId="0"/>
    <cellStyle name="Moeda 3 33" xfId="0"/>
    <cellStyle name="Moeda 3 34" xfId="0"/>
    <cellStyle name="Moeda 3 35" xfId="0"/>
    <cellStyle name="Moeda 3 4" xfId="0"/>
    <cellStyle name="Moeda 3 4 10" xfId="0"/>
    <cellStyle name="Moeda 3 4 11" xfId="0"/>
    <cellStyle name="Moeda 3 4 12" xfId="0"/>
    <cellStyle name="Moeda 3 4 2" xfId="0"/>
    <cellStyle name="Moeda 3 4 2 10" xfId="0"/>
    <cellStyle name="Moeda 3 4 2 11" xfId="0"/>
    <cellStyle name="Moeda 3 4 2 12" xfId="0"/>
    <cellStyle name="Moeda 3 4 2 2" xfId="0"/>
    <cellStyle name="Moeda 3 4 2 2 2" xfId="0"/>
    <cellStyle name="Moeda 3 4 2 2 3" xfId="0"/>
    <cellStyle name="Moeda 3 4 2 2 4" xfId="0"/>
    <cellStyle name="Moeda 3 4 2 2 5" xfId="0"/>
    <cellStyle name="Moeda 3 4 2 3" xfId="0"/>
    <cellStyle name="Moeda 3 4 2 4" xfId="0"/>
    <cellStyle name="Moeda 3 4 2 5" xfId="0"/>
    <cellStyle name="Moeda 3 4 2 6" xfId="0"/>
    <cellStyle name="Moeda 3 4 2 7" xfId="0"/>
    <cellStyle name="Moeda 3 4 2 8" xfId="0"/>
    <cellStyle name="Moeda 3 4 2 9" xfId="0"/>
    <cellStyle name="Moeda 3 4 3" xfId="0"/>
    <cellStyle name="Moeda 3 4 4" xfId="0"/>
    <cellStyle name="Moeda 3 4 5" xfId="0"/>
    <cellStyle name="Moeda 3 4 6" xfId="0"/>
    <cellStyle name="Moeda 3 4 7" xfId="0"/>
    <cellStyle name="Moeda 3 4 8" xfId="0"/>
    <cellStyle name="Moeda 3 4 9" xfId="0"/>
    <cellStyle name="Moeda 3 5" xfId="0"/>
    <cellStyle name="Moeda 3 5 10" xfId="0"/>
    <cellStyle name="Moeda 3 5 11" xfId="0"/>
    <cellStyle name="Moeda 3 5 12" xfId="0"/>
    <cellStyle name="Moeda 3 5 13" xfId="0"/>
    <cellStyle name="Moeda 3 5 14" xfId="0"/>
    <cellStyle name="Moeda 3 5 2" xfId="0"/>
    <cellStyle name="Moeda 3 5 2 2" xfId="0"/>
    <cellStyle name="Moeda 3 5 2 2 2" xfId="0"/>
    <cellStyle name="Moeda 3 5 2 3" xfId="0"/>
    <cellStyle name="Moeda 3 5 2 4" xfId="0"/>
    <cellStyle name="Moeda 3 5 2 5" xfId="0"/>
    <cellStyle name="Moeda 3 5 2 6" xfId="0"/>
    <cellStyle name="Moeda 3 5 2 7" xfId="0"/>
    <cellStyle name="Moeda 3 5 2 8" xfId="0"/>
    <cellStyle name="Moeda 3 5 2 9" xfId="0"/>
    <cellStyle name="Moeda 3 5 3" xfId="0"/>
    <cellStyle name="Moeda 3 5 4" xfId="0"/>
    <cellStyle name="Moeda 3 5 4 2" xfId="0"/>
    <cellStyle name="Moeda 3 5 5" xfId="0"/>
    <cellStyle name="Moeda 3 5 6" xfId="0"/>
    <cellStyle name="Moeda 3 5 7" xfId="0"/>
    <cellStyle name="Moeda 3 5 8" xfId="0"/>
    <cellStyle name="Moeda 3 5 9" xfId="0"/>
    <cellStyle name="Moeda 3 6" xfId="0"/>
    <cellStyle name="Moeda 3 6 2" xfId="0"/>
    <cellStyle name="Moeda 3 6 3" xfId="0"/>
    <cellStyle name="Moeda 3 6 4" xfId="0"/>
    <cellStyle name="Moeda 3 6 5" xfId="0"/>
    <cellStyle name="Moeda 3 6 6" xfId="0"/>
    <cellStyle name="Moeda 3 6 7" xfId="0"/>
    <cellStyle name="Moeda 3 6 8" xfId="0"/>
    <cellStyle name="Moeda 3 6 9" xfId="0"/>
    <cellStyle name="Moeda 3 7" xfId="0"/>
    <cellStyle name="Moeda 3 8" xfId="0"/>
    <cellStyle name="Moeda 3 9" xfId="0"/>
    <cellStyle name="Moeda 36" xfId="0"/>
    <cellStyle name="Moeda 4" xfId="0"/>
    <cellStyle name="Moeda 4 10" xfId="0"/>
    <cellStyle name="Moeda 4 11" xfId="0"/>
    <cellStyle name="Moeda 4 12" xfId="0"/>
    <cellStyle name="Moeda 4 13" xfId="0"/>
    <cellStyle name="Moeda 4 14" xfId="0"/>
    <cellStyle name="Moeda 4 15" xfId="0"/>
    <cellStyle name="Moeda 4 16" xfId="0"/>
    <cellStyle name="Moeda 4 17" xfId="0"/>
    <cellStyle name="Moeda 4 17 2" xfId="0"/>
    <cellStyle name="Moeda 4 17 3" xfId="0"/>
    <cellStyle name="Moeda 4 17 4" xfId="0"/>
    <cellStyle name="Moeda 4 17 5" xfId="0"/>
    <cellStyle name="Moeda 4 17 6" xfId="0"/>
    <cellStyle name="Moeda 4 17 7" xfId="0"/>
    <cellStyle name="Moeda 4 17 8" xfId="0"/>
    <cellStyle name="Moeda 4 17 9" xfId="0"/>
    <cellStyle name="Moeda 4 18" xfId="0"/>
    <cellStyle name="Moeda 4 19" xfId="0"/>
    <cellStyle name="Moeda 4 2" xfId="0"/>
    <cellStyle name="Moeda 4 2 10" xfId="0"/>
    <cellStyle name="Moeda 4 2 11" xfId="0"/>
    <cellStyle name="Moeda 4 2 12" xfId="0"/>
    <cellStyle name="Moeda 4 2 13" xfId="0"/>
    <cellStyle name="Moeda 4 2 14" xfId="0"/>
    <cellStyle name="Moeda 4 2 15" xfId="0"/>
    <cellStyle name="Moeda 4 2 16" xfId="0"/>
    <cellStyle name="Moeda 4 2 16 2" xfId="0"/>
    <cellStyle name="Moeda 4 2 16 3" xfId="0"/>
    <cellStyle name="Moeda 4 2 16 4" xfId="0"/>
    <cellStyle name="Moeda 4 2 16 5" xfId="0"/>
    <cellStyle name="Moeda 4 2 16 6" xfId="0"/>
    <cellStyle name="Moeda 4 2 16 7" xfId="0"/>
    <cellStyle name="Moeda 4 2 16 8" xfId="0"/>
    <cellStyle name="Moeda 4 2 16 9" xfId="0"/>
    <cellStyle name="Moeda 4 2 17" xfId="0"/>
    <cellStyle name="Moeda 4 2 18" xfId="0"/>
    <cellStyle name="Moeda 4 2 19" xfId="0"/>
    <cellStyle name="Moeda 4 2 2" xfId="0"/>
    <cellStyle name="Moeda 4 2 20" xfId="0"/>
    <cellStyle name="Moeda 4 2 21" xfId="0"/>
    <cellStyle name="Moeda 4 2 22" xfId="0"/>
    <cellStyle name="Moeda 4 2 23" xfId="0"/>
    <cellStyle name="Moeda 4 2 24" xfId="0"/>
    <cellStyle name="Moeda 4 2 25" xfId="0"/>
    <cellStyle name="Moeda 4 2 26" xfId="0"/>
    <cellStyle name="Moeda 4 2 27" xfId="0"/>
    <cellStyle name="Moeda 4 2 28" xfId="0"/>
    <cellStyle name="Moeda 4 2 29" xfId="0"/>
    <cellStyle name="Moeda 4 2 3" xfId="0"/>
    <cellStyle name="Moeda 4 2 30" xfId="0"/>
    <cellStyle name="Moeda 4 2 31" xfId="0"/>
    <cellStyle name="Moeda 4 2 32" xfId="0"/>
    <cellStyle name="Moeda 4 2 33" xfId="0"/>
    <cellStyle name="Moeda 4 2 34" xfId="0"/>
    <cellStyle name="Moeda 4 2 35" xfId="0"/>
    <cellStyle name="Moeda 4 2 36" xfId="0"/>
    <cellStyle name="Moeda 4 2 37" xfId="0"/>
    <cellStyle name="Moeda 4 2 38" xfId="0"/>
    <cellStyle name="Moeda 4 2 39" xfId="0"/>
    <cellStyle name="Moeda 4 2 4" xfId="0"/>
    <cellStyle name="Moeda 4 2 40" xfId="0"/>
    <cellStyle name="Moeda 4 2 41" xfId="0"/>
    <cellStyle name="Moeda 4 2 42" xfId="0"/>
    <cellStyle name="Moeda 4 2 43" xfId="0"/>
    <cellStyle name="Moeda 4 2 44" xfId="0"/>
    <cellStyle name="Moeda 4 2 45" xfId="0"/>
    <cellStyle name="Moeda 4 2 46" xfId="0"/>
    <cellStyle name="Moeda 4 2 47" xfId="0"/>
    <cellStyle name="Moeda 4 2 48" xfId="0"/>
    <cellStyle name="Moeda 4 2 5" xfId="0"/>
    <cellStyle name="Moeda 4 2 6" xfId="0"/>
    <cellStyle name="Moeda 4 2 7" xfId="0"/>
    <cellStyle name="Moeda 4 2 8" xfId="0"/>
    <cellStyle name="Moeda 4 2 9" xfId="0"/>
    <cellStyle name="Moeda 4 20" xfId="0"/>
    <cellStyle name="Moeda 4 21" xfId="0"/>
    <cellStyle name="Moeda 4 22" xfId="0"/>
    <cellStyle name="Moeda 4 23" xfId="0"/>
    <cellStyle name="Moeda 4 24" xfId="0"/>
    <cellStyle name="Moeda 4 25" xfId="0"/>
    <cellStyle name="Moeda 4 26" xfId="0"/>
    <cellStyle name="Moeda 4 27" xfId="0"/>
    <cellStyle name="Moeda 4 28" xfId="0"/>
    <cellStyle name="Moeda 4 29" xfId="0"/>
    <cellStyle name="Moeda 4 3" xfId="0"/>
    <cellStyle name="Moeda 4 3 10" xfId="0"/>
    <cellStyle name="Moeda 4 3 11" xfId="0"/>
    <cellStyle name="Moeda 4 3 2" xfId="0"/>
    <cellStyle name="Moeda 4 3 3" xfId="0"/>
    <cellStyle name="Moeda 4 3 4" xfId="0"/>
    <cellStyle name="Moeda 4 3 5" xfId="0"/>
    <cellStyle name="Moeda 4 3 6" xfId="0"/>
    <cellStyle name="Moeda 4 3 7" xfId="0"/>
    <cellStyle name="Moeda 4 3 8" xfId="0"/>
    <cellStyle name="Moeda 4 3 9" xfId="0"/>
    <cellStyle name="Moeda 4 30" xfId="0"/>
    <cellStyle name="Moeda 4 31" xfId="0"/>
    <cellStyle name="Moeda 4 32" xfId="0"/>
    <cellStyle name="Moeda 4 33" xfId="0"/>
    <cellStyle name="Moeda 4 34" xfId="0"/>
    <cellStyle name="Moeda 4 35" xfId="0"/>
    <cellStyle name="Moeda 4 36" xfId="0"/>
    <cellStyle name="Moeda 4 37" xfId="0"/>
    <cellStyle name="Moeda 4 38" xfId="0"/>
    <cellStyle name="Moeda 4 39" xfId="0"/>
    <cellStyle name="Moeda 4 4" xfId="0"/>
    <cellStyle name="Moeda 4 4 10" xfId="0"/>
    <cellStyle name="Moeda 4 4 11" xfId="0"/>
    <cellStyle name="Moeda 4 4 2" xfId="0"/>
    <cellStyle name="Moeda 4 4 3" xfId="0"/>
    <cellStyle name="Moeda 4 4 4" xfId="0"/>
    <cellStyle name="Moeda 4 4 5" xfId="0"/>
    <cellStyle name="Moeda 4 4 6" xfId="0"/>
    <cellStyle name="Moeda 4 4 7" xfId="0"/>
    <cellStyle name="Moeda 4 4 8" xfId="0"/>
    <cellStyle name="Moeda 4 4 9" xfId="0"/>
    <cellStyle name="Moeda 4 40" xfId="0"/>
    <cellStyle name="Moeda 4 41" xfId="0"/>
    <cellStyle name="Moeda 4 42" xfId="0"/>
    <cellStyle name="Moeda 4 43" xfId="0"/>
    <cellStyle name="Moeda 4 44" xfId="0"/>
    <cellStyle name="Moeda 4 45" xfId="0"/>
    <cellStyle name="Moeda 4 46" xfId="0"/>
    <cellStyle name="Moeda 4 47" xfId="0"/>
    <cellStyle name="Moeda 4 48" xfId="0"/>
    <cellStyle name="Moeda 4 49" xfId="0"/>
    <cellStyle name="Moeda 4 5" xfId="0"/>
    <cellStyle name="Moeda 4 5 10" xfId="0"/>
    <cellStyle name="Moeda 4 5 11" xfId="0"/>
    <cellStyle name="Moeda 4 5 2" xfId="0"/>
    <cellStyle name="Moeda 4 5 3" xfId="0"/>
    <cellStyle name="Moeda 4 5 4" xfId="0"/>
    <cellStyle name="Moeda 4 5 5" xfId="0"/>
    <cellStyle name="Moeda 4 5 6" xfId="0"/>
    <cellStyle name="Moeda 4 5 7" xfId="0"/>
    <cellStyle name="Moeda 4 5 8" xfId="0"/>
    <cellStyle name="Moeda 4 5 9" xfId="0"/>
    <cellStyle name="Moeda 4 50" xfId="0"/>
    <cellStyle name="Moeda 4 51" xfId="0"/>
    <cellStyle name="Moeda 4 52" xfId="0"/>
    <cellStyle name="Moeda 4 6" xfId="0"/>
    <cellStyle name="Moeda 4 6 10" xfId="0"/>
    <cellStyle name="Moeda 4 6 11" xfId="0"/>
    <cellStyle name="Moeda 4 6 2" xfId="0"/>
    <cellStyle name="Moeda 4 6 3" xfId="0"/>
    <cellStyle name="Moeda 4 6 4" xfId="0"/>
    <cellStyle name="Moeda 4 6 5" xfId="0"/>
    <cellStyle name="Moeda 4 6 6" xfId="0"/>
    <cellStyle name="Moeda 4 6 7" xfId="0"/>
    <cellStyle name="Moeda 4 6 8" xfId="0"/>
    <cellStyle name="Moeda 4 6 9" xfId="0"/>
    <cellStyle name="Moeda 4 7" xfId="0"/>
    <cellStyle name="Moeda 4 7 2" xfId="0"/>
    <cellStyle name="Moeda 4 8" xfId="0"/>
    <cellStyle name="Moeda 4 9" xfId="0"/>
    <cellStyle name="Moeda 5" xfId="0"/>
    <cellStyle name="Moeda 5 10" xfId="0"/>
    <cellStyle name="Moeda 5 11" xfId="0"/>
    <cellStyle name="Moeda 5 12" xfId="0"/>
    <cellStyle name="Moeda 5 13" xfId="0"/>
    <cellStyle name="Moeda 5 14" xfId="0"/>
    <cellStyle name="Moeda 5 15" xfId="0"/>
    <cellStyle name="Moeda 5 16" xfId="0"/>
    <cellStyle name="Moeda 5 17" xfId="0"/>
    <cellStyle name="Moeda 5 17 2" xfId="0"/>
    <cellStyle name="Moeda 5 17 3" xfId="0"/>
    <cellStyle name="Moeda 5 17 4" xfId="0"/>
    <cellStyle name="Moeda 5 17 5" xfId="0"/>
    <cellStyle name="Moeda 5 17 6" xfId="0"/>
    <cellStyle name="Moeda 5 17 7" xfId="0"/>
    <cellStyle name="Moeda 5 17 8" xfId="0"/>
    <cellStyle name="Moeda 5 17 9" xfId="0"/>
    <cellStyle name="Moeda 5 18" xfId="0"/>
    <cellStyle name="Moeda 5 19" xfId="0"/>
    <cellStyle name="Moeda 5 2" xfId="0"/>
    <cellStyle name="Moeda 5 2 10" xfId="0"/>
    <cellStyle name="Moeda 5 2 11" xfId="0"/>
    <cellStyle name="Moeda 5 2 12" xfId="0"/>
    <cellStyle name="Moeda 5 2 13" xfId="0"/>
    <cellStyle name="Moeda 5 2 14" xfId="0"/>
    <cellStyle name="Moeda 5 2 15" xfId="0"/>
    <cellStyle name="Moeda 5 2 16" xfId="0"/>
    <cellStyle name="Moeda 5 2 16 2" xfId="0"/>
    <cellStyle name="Moeda 5 2 16 3" xfId="0"/>
    <cellStyle name="Moeda 5 2 16 4" xfId="0"/>
    <cellStyle name="Moeda 5 2 16 5" xfId="0"/>
    <cellStyle name="Moeda 5 2 16 6" xfId="0"/>
    <cellStyle name="Moeda 5 2 16 7" xfId="0"/>
    <cellStyle name="Moeda 5 2 16 8" xfId="0"/>
    <cellStyle name="Moeda 5 2 16 9" xfId="0"/>
    <cellStyle name="Moeda 5 2 17" xfId="0"/>
    <cellStyle name="Moeda 5 2 18" xfId="0"/>
    <cellStyle name="Moeda 5 2 19" xfId="0"/>
    <cellStyle name="Moeda 5 2 2" xfId="0"/>
    <cellStyle name="Moeda 5 2 20" xfId="0"/>
    <cellStyle name="Moeda 5 2 21" xfId="0"/>
    <cellStyle name="Moeda 5 2 22" xfId="0"/>
    <cellStyle name="Moeda 5 2 23" xfId="0"/>
    <cellStyle name="Moeda 5 2 24" xfId="0"/>
    <cellStyle name="Moeda 5 2 25" xfId="0"/>
    <cellStyle name="Moeda 5 2 26" xfId="0"/>
    <cellStyle name="Moeda 5 2 27" xfId="0"/>
    <cellStyle name="Moeda 5 2 28" xfId="0"/>
    <cellStyle name="Moeda 5 2 29" xfId="0"/>
    <cellStyle name="Moeda 5 2 3" xfId="0"/>
    <cellStyle name="Moeda 5 2 30" xfId="0"/>
    <cellStyle name="Moeda 5 2 31" xfId="0"/>
    <cellStyle name="Moeda 5 2 32" xfId="0"/>
    <cellStyle name="Moeda 5 2 33" xfId="0"/>
    <cellStyle name="Moeda 5 2 34" xfId="0"/>
    <cellStyle name="Moeda 5 2 35" xfId="0"/>
    <cellStyle name="Moeda 5 2 36" xfId="0"/>
    <cellStyle name="Moeda 5 2 37" xfId="0"/>
    <cellStyle name="Moeda 5 2 38" xfId="0"/>
    <cellStyle name="Moeda 5 2 39" xfId="0"/>
    <cellStyle name="Moeda 5 2 4" xfId="0"/>
    <cellStyle name="Moeda 5 2 40" xfId="0"/>
    <cellStyle name="Moeda 5 2 41" xfId="0"/>
    <cellStyle name="Moeda 5 2 42" xfId="0"/>
    <cellStyle name="Moeda 5 2 43" xfId="0"/>
    <cellStyle name="Moeda 5 2 44" xfId="0"/>
    <cellStyle name="Moeda 5 2 45" xfId="0"/>
    <cellStyle name="Moeda 5 2 46" xfId="0"/>
    <cellStyle name="Moeda 5 2 47" xfId="0"/>
    <cellStyle name="Moeda 5 2 48" xfId="0"/>
    <cellStyle name="Moeda 5 2 5" xfId="0"/>
    <cellStyle name="Moeda 5 2 6" xfId="0"/>
    <cellStyle name="Moeda 5 2 7" xfId="0"/>
    <cellStyle name="Moeda 5 2 8" xfId="0"/>
    <cellStyle name="Moeda 5 2 9" xfId="0"/>
    <cellStyle name="Moeda 5 20" xfId="0"/>
    <cellStyle name="Moeda 5 21" xfId="0"/>
    <cellStyle name="Moeda 5 22" xfId="0"/>
    <cellStyle name="Moeda 5 23" xfId="0"/>
    <cellStyle name="Moeda 5 24" xfId="0"/>
    <cellStyle name="Moeda 5 25" xfId="0"/>
    <cellStyle name="Moeda 5 26" xfId="0"/>
    <cellStyle name="Moeda 5 27" xfId="0"/>
    <cellStyle name="Moeda 5 28" xfId="0"/>
    <cellStyle name="Moeda 5 29" xfId="0"/>
    <cellStyle name="Moeda 5 3" xfId="0"/>
    <cellStyle name="Moeda 5 3 10" xfId="0"/>
    <cellStyle name="Moeda 5 3 11" xfId="0"/>
    <cellStyle name="Moeda 5 3 2" xfId="0"/>
    <cellStyle name="Moeda 5 3 3" xfId="0"/>
    <cellStyle name="Moeda 5 3 4" xfId="0"/>
    <cellStyle name="Moeda 5 3 5" xfId="0"/>
    <cellStyle name="Moeda 5 3 6" xfId="0"/>
    <cellStyle name="Moeda 5 3 7" xfId="0"/>
    <cellStyle name="Moeda 5 3 8" xfId="0"/>
    <cellStyle name="Moeda 5 3 9" xfId="0"/>
    <cellStyle name="Moeda 5 30" xfId="0"/>
    <cellStyle name="Moeda 5 31" xfId="0"/>
    <cellStyle name="Moeda 5 32" xfId="0"/>
    <cellStyle name="Moeda 5 33" xfId="0"/>
    <cellStyle name="Moeda 5 34" xfId="0"/>
    <cellStyle name="Moeda 5 35" xfId="0"/>
    <cellStyle name="Moeda 5 36" xfId="0"/>
    <cellStyle name="Moeda 5 37" xfId="0"/>
    <cellStyle name="Moeda 5 38" xfId="0"/>
    <cellStyle name="Moeda 5 39" xfId="0"/>
    <cellStyle name="Moeda 5 4" xfId="0"/>
    <cellStyle name="Moeda 5 4 10" xfId="0"/>
    <cellStyle name="Moeda 5 4 11" xfId="0"/>
    <cellStyle name="Moeda 5 4 2" xfId="0"/>
    <cellStyle name="Moeda 5 4 3" xfId="0"/>
    <cellStyle name="Moeda 5 4 4" xfId="0"/>
    <cellStyle name="Moeda 5 4 5" xfId="0"/>
    <cellStyle name="Moeda 5 4 6" xfId="0"/>
    <cellStyle name="Moeda 5 4 7" xfId="0"/>
    <cellStyle name="Moeda 5 4 8" xfId="0"/>
    <cellStyle name="Moeda 5 4 9" xfId="0"/>
    <cellStyle name="Moeda 5 40" xfId="0"/>
    <cellStyle name="Moeda 5 41" xfId="0"/>
    <cellStyle name="Moeda 5 42" xfId="0"/>
    <cellStyle name="Moeda 5 43" xfId="0"/>
    <cellStyle name="Moeda 5 44" xfId="0"/>
    <cellStyle name="Moeda 5 45" xfId="0"/>
    <cellStyle name="Moeda 5 46" xfId="0"/>
    <cellStyle name="Moeda 5 47" xfId="0"/>
    <cellStyle name="Moeda 5 48" xfId="0"/>
    <cellStyle name="Moeda 5 49" xfId="0"/>
    <cellStyle name="Moeda 5 5" xfId="0"/>
    <cellStyle name="Moeda 5 5 10" xfId="0"/>
    <cellStyle name="Moeda 5 5 11" xfId="0"/>
    <cellStyle name="Moeda 5 5 2" xfId="0"/>
    <cellStyle name="Moeda 5 5 3" xfId="0"/>
    <cellStyle name="Moeda 5 5 4" xfId="0"/>
    <cellStyle name="Moeda 5 5 5" xfId="0"/>
    <cellStyle name="Moeda 5 5 6" xfId="0"/>
    <cellStyle name="Moeda 5 5 7" xfId="0"/>
    <cellStyle name="Moeda 5 5 8" xfId="0"/>
    <cellStyle name="Moeda 5 5 9" xfId="0"/>
    <cellStyle name="Moeda 5 50" xfId="0"/>
    <cellStyle name="Moeda 5 51" xfId="0"/>
    <cellStyle name="Moeda 5 52" xfId="0"/>
    <cellStyle name="Moeda 5 6" xfId="0"/>
    <cellStyle name="Moeda 5 6 10" xfId="0"/>
    <cellStyle name="Moeda 5 6 11" xfId="0"/>
    <cellStyle name="Moeda 5 6 2" xfId="0"/>
    <cellStyle name="Moeda 5 6 3" xfId="0"/>
    <cellStyle name="Moeda 5 6 4" xfId="0"/>
    <cellStyle name="Moeda 5 6 5" xfId="0"/>
    <cellStyle name="Moeda 5 6 6" xfId="0"/>
    <cellStyle name="Moeda 5 6 7" xfId="0"/>
    <cellStyle name="Moeda 5 6 8" xfId="0"/>
    <cellStyle name="Moeda 5 6 9" xfId="0"/>
    <cellStyle name="Moeda 5 7" xfId="0"/>
    <cellStyle name="Moeda 5 7 2" xfId="0"/>
    <cellStyle name="Moeda 5 8" xfId="0"/>
    <cellStyle name="Moeda 5 9" xfId="0"/>
    <cellStyle name="Moeda 6" xfId="0"/>
    <cellStyle name="Moeda 6 10" xfId="0"/>
    <cellStyle name="Moeda 6 11" xfId="0"/>
    <cellStyle name="Moeda 6 12" xfId="0"/>
    <cellStyle name="Moeda 6 13" xfId="0"/>
    <cellStyle name="Moeda 6 14" xfId="0"/>
    <cellStyle name="Moeda 6 15" xfId="0"/>
    <cellStyle name="Moeda 6 16" xfId="0"/>
    <cellStyle name="Moeda 6 16 2" xfId="0"/>
    <cellStyle name="Moeda 6 16 3" xfId="0"/>
    <cellStyle name="Moeda 6 16 4" xfId="0"/>
    <cellStyle name="Moeda 6 16 5" xfId="0"/>
    <cellStyle name="Moeda 6 16 6" xfId="0"/>
    <cellStyle name="Moeda 6 16 7" xfId="0"/>
    <cellStyle name="Moeda 6 16 8" xfId="0"/>
    <cellStyle name="Moeda 6 16 9" xfId="0"/>
    <cellStyle name="Moeda 6 17" xfId="0"/>
    <cellStyle name="Moeda 6 18" xfId="0"/>
    <cellStyle name="Moeda 6 19" xfId="0"/>
    <cellStyle name="Moeda 6 2" xfId="0"/>
    <cellStyle name="Moeda 6 2 10" xfId="0"/>
    <cellStyle name="Moeda 6 2 11" xfId="0"/>
    <cellStyle name="Moeda 6 2 2" xfId="0"/>
    <cellStyle name="Moeda 6 2 2 2" xfId="0"/>
    <cellStyle name="Moeda 6 2 2 3" xfId="0"/>
    <cellStyle name="Moeda 6 2 2 4" xfId="0"/>
    <cellStyle name="Moeda 6 2 2 5" xfId="0"/>
    <cellStyle name="Moeda 6 2 2 6" xfId="0"/>
    <cellStyle name="Moeda 6 2 2 7" xfId="0"/>
    <cellStyle name="Moeda 6 2 2 8" xfId="0"/>
    <cellStyle name="Moeda 6 2 2 9" xfId="0"/>
    <cellStyle name="Moeda 6 2 3" xfId="0"/>
    <cellStyle name="Moeda 6 2 4" xfId="0"/>
    <cellStyle name="Moeda 6 2 5" xfId="0"/>
    <cellStyle name="Moeda 6 2 6" xfId="0"/>
    <cellStyle name="Moeda 6 2 7" xfId="0"/>
    <cellStyle name="Moeda 6 2 8" xfId="0"/>
    <cellStyle name="Moeda 6 2 9" xfId="0"/>
    <cellStyle name="Moeda 6 20" xfId="0"/>
    <cellStyle name="Moeda 6 21" xfId="0"/>
    <cellStyle name="Moeda 6 22" xfId="0"/>
    <cellStyle name="Moeda 6 23" xfId="0"/>
    <cellStyle name="Moeda 6 24" xfId="0"/>
    <cellStyle name="Moeda 6 25" xfId="0"/>
    <cellStyle name="Moeda 6 26" xfId="0"/>
    <cellStyle name="Moeda 6 27" xfId="0"/>
    <cellStyle name="Moeda 6 28" xfId="0"/>
    <cellStyle name="Moeda 6 29" xfId="0"/>
    <cellStyle name="Moeda 6 3" xfId="0"/>
    <cellStyle name="Moeda 6 3 10" xfId="0"/>
    <cellStyle name="Moeda 6 3 11" xfId="0"/>
    <cellStyle name="Moeda 6 3 2" xfId="0"/>
    <cellStyle name="Moeda 6 3 3" xfId="0"/>
    <cellStyle name="Moeda 6 3 4" xfId="0"/>
    <cellStyle name="Moeda 6 3 5" xfId="0"/>
    <cellStyle name="Moeda 6 3 6" xfId="0"/>
    <cellStyle name="Moeda 6 3 7" xfId="0"/>
    <cellStyle name="Moeda 6 3 8" xfId="0"/>
    <cellStyle name="Moeda 6 3 9" xfId="0"/>
    <cellStyle name="Moeda 6 30" xfId="0"/>
    <cellStyle name="Moeda 6 31" xfId="0"/>
    <cellStyle name="Moeda 6 32" xfId="0"/>
    <cellStyle name="Moeda 6 33" xfId="0"/>
    <cellStyle name="Moeda 6 34" xfId="0"/>
    <cellStyle name="Moeda 6 35" xfId="0"/>
    <cellStyle name="Moeda 6 36" xfId="0"/>
    <cellStyle name="Moeda 6 37" xfId="0"/>
    <cellStyle name="Moeda 6 38" xfId="0"/>
    <cellStyle name="Moeda 6 39" xfId="0"/>
    <cellStyle name="Moeda 6 4" xfId="0"/>
    <cellStyle name="Moeda 6 4 10" xfId="0"/>
    <cellStyle name="Moeda 6 4 11" xfId="0"/>
    <cellStyle name="Moeda 6 4 2" xfId="0"/>
    <cellStyle name="Moeda 6 4 3" xfId="0"/>
    <cellStyle name="Moeda 6 4 4" xfId="0"/>
    <cellStyle name="Moeda 6 4 5" xfId="0"/>
    <cellStyle name="Moeda 6 4 6" xfId="0"/>
    <cellStyle name="Moeda 6 4 7" xfId="0"/>
    <cellStyle name="Moeda 6 4 8" xfId="0"/>
    <cellStyle name="Moeda 6 4 9" xfId="0"/>
    <cellStyle name="Moeda 6 40" xfId="0"/>
    <cellStyle name="Moeda 6 41" xfId="0"/>
    <cellStyle name="Moeda 6 42" xfId="0"/>
    <cellStyle name="Moeda 6 43" xfId="0"/>
    <cellStyle name="Moeda 6 44" xfId="0"/>
    <cellStyle name="Moeda 6 45" xfId="0"/>
    <cellStyle name="Moeda 6 46" xfId="0"/>
    <cellStyle name="Moeda 6 47" xfId="0"/>
    <cellStyle name="Moeda 6 48" xfId="0"/>
    <cellStyle name="Moeda 6 49" xfId="0"/>
    <cellStyle name="Moeda 6 5" xfId="0"/>
    <cellStyle name="Moeda 6 5 10" xfId="0"/>
    <cellStyle name="Moeda 6 5 11" xfId="0"/>
    <cellStyle name="Moeda 6 5 2" xfId="0"/>
    <cellStyle name="Moeda 6 5 3" xfId="0"/>
    <cellStyle name="Moeda 6 5 4" xfId="0"/>
    <cellStyle name="Moeda 6 5 5" xfId="0"/>
    <cellStyle name="Moeda 6 5 6" xfId="0"/>
    <cellStyle name="Moeda 6 5 7" xfId="0"/>
    <cellStyle name="Moeda 6 5 8" xfId="0"/>
    <cellStyle name="Moeda 6 5 9" xfId="0"/>
    <cellStyle name="Moeda 6 50" xfId="0"/>
    <cellStyle name="Moeda 6 51" xfId="0"/>
    <cellStyle name="Moeda 6 6" xfId="0"/>
    <cellStyle name="Moeda 6 6 10" xfId="0"/>
    <cellStyle name="Moeda 6 6 11" xfId="0"/>
    <cellStyle name="Moeda 6 6 2" xfId="0"/>
    <cellStyle name="Moeda 6 6 3" xfId="0"/>
    <cellStyle name="Moeda 6 6 4" xfId="0"/>
    <cellStyle name="Moeda 6 6 5" xfId="0"/>
    <cellStyle name="Moeda 6 6 6" xfId="0"/>
    <cellStyle name="Moeda 6 6 7" xfId="0"/>
    <cellStyle name="Moeda 6 6 8" xfId="0"/>
    <cellStyle name="Moeda 6 6 9" xfId="0"/>
    <cellStyle name="Moeda 6 7" xfId="0"/>
    <cellStyle name="Moeda 6 8" xfId="0"/>
    <cellStyle name="Moeda 6 9" xfId="0"/>
    <cellStyle name="Moeda 7" xfId="0"/>
    <cellStyle name="Moeda 7 10" xfId="0"/>
    <cellStyle name="Moeda 7 11" xfId="0"/>
    <cellStyle name="Moeda 7 12" xfId="0"/>
    <cellStyle name="Moeda 7 13" xfId="0"/>
    <cellStyle name="Moeda 7 14" xfId="0"/>
    <cellStyle name="Moeda 7 15" xfId="0"/>
    <cellStyle name="Moeda 7 16" xfId="0"/>
    <cellStyle name="Moeda 7 16 2" xfId="0"/>
    <cellStyle name="Moeda 7 16 3" xfId="0"/>
    <cellStyle name="Moeda 7 16 4" xfId="0"/>
    <cellStyle name="Moeda 7 16 5" xfId="0"/>
    <cellStyle name="Moeda 7 16 6" xfId="0"/>
    <cellStyle name="Moeda 7 16 7" xfId="0"/>
    <cellStyle name="Moeda 7 16 8" xfId="0"/>
    <cellStyle name="Moeda 7 16 9" xfId="0"/>
    <cellStyle name="Moeda 7 17" xfId="0"/>
    <cellStyle name="Moeda 7 18" xfId="0"/>
    <cellStyle name="Moeda 7 19" xfId="0"/>
    <cellStyle name="Moeda 7 2" xfId="0"/>
    <cellStyle name="Moeda 7 2 10" xfId="0"/>
    <cellStyle name="Moeda 7 2 11" xfId="0"/>
    <cellStyle name="Moeda 7 2 2" xfId="0"/>
    <cellStyle name="Moeda 7 2 2 2" xfId="0"/>
    <cellStyle name="Moeda 7 2 2 3" xfId="0"/>
    <cellStyle name="Moeda 7 2 2 4" xfId="0"/>
    <cellStyle name="Moeda 7 2 2 5" xfId="0"/>
    <cellStyle name="Moeda 7 2 2 6" xfId="0"/>
    <cellStyle name="Moeda 7 2 2 7" xfId="0"/>
    <cellStyle name="Moeda 7 2 2 8" xfId="0"/>
    <cellStyle name="Moeda 7 2 2 9" xfId="0"/>
    <cellStyle name="Moeda 7 2 3" xfId="0"/>
    <cellStyle name="Moeda 7 2 4" xfId="0"/>
    <cellStyle name="Moeda 7 2 5" xfId="0"/>
    <cellStyle name="Moeda 7 2 6" xfId="0"/>
    <cellStyle name="Moeda 7 2 7" xfId="0"/>
    <cellStyle name="Moeda 7 2 8" xfId="0"/>
    <cellStyle name="Moeda 7 2 9" xfId="0"/>
    <cellStyle name="Moeda 7 20" xfId="0"/>
    <cellStyle name="Moeda 7 21" xfId="0"/>
    <cellStyle name="Moeda 7 22" xfId="0"/>
    <cellStyle name="Moeda 7 23" xfId="0"/>
    <cellStyle name="Moeda 7 24" xfId="0"/>
    <cellStyle name="Moeda 7 25" xfId="0"/>
    <cellStyle name="Moeda 7 26" xfId="0"/>
    <cellStyle name="Moeda 7 27" xfId="0"/>
    <cellStyle name="Moeda 7 28" xfId="0"/>
    <cellStyle name="Moeda 7 29" xfId="0"/>
    <cellStyle name="Moeda 7 3" xfId="0"/>
    <cellStyle name="Moeda 7 3 10" xfId="0"/>
    <cellStyle name="Moeda 7 3 11" xfId="0"/>
    <cellStyle name="Moeda 7 3 2" xfId="0"/>
    <cellStyle name="Moeda 7 3 3" xfId="0"/>
    <cellStyle name="Moeda 7 3 4" xfId="0"/>
    <cellStyle name="Moeda 7 3 5" xfId="0"/>
    <cellStyle name="Moeda 7 3 6" xfId="0"/>
    <cellStyle name="Moeda 7 3 7" xfId="0"/>
    <cellStyle name="Moeda 7 3 8" xfId="0"/>
    <cellStyle name="Moeda 7 3 9" xfId="0"/>
    <cellStyle name="Moeda 7 30" xfId="0"/>
    <cellStyle name="Moeda 7 31" xfId="0"/>
    <cellStyle name="Moeda 7 32" xfId="0"/>
    <cellStyle name="Moeda 7 33" xfId="0"/>
    <cellStyle name="Moeda 7 34" xfId="0"/>
    <cellStyle name="Moeda 7 35" xfId="0"/>
    <cellStyle name="Moeda 7 36" xfId="0"/>
    <cellStyle name="Moeda 7 37" xfId="0"/>
    <cellStyle name="Moeda 7 38" xfId="0"/>
    <cellStyle name="Moeda 7 39" xfId="0"/>
    <cellStyle name="Moeda 7 4" xfId="0"/>
    <cellStyle name="Moeda 7 4 10" xfId="0"/>
    <cellStyle name="Moeda 7 4 11" xfId="0"/>
    <cellStyle name="Moeda 7 4 2" xfId="0"/>
    <cellStyle name="Moeda 7 4 3" xfId="0"/>
    <cellStyle name="Moeda 7 4 4" xfId="0"/>
    <cellStyle name="Moeda 7 4 5" xfId="0"/>
    <cellStyle name="Moeda 7 4 6" xfId="0"/>
    <cellStyle name="Moeda 7 4 7" xfId="0"/>
    <cellStyle name="Moeda 7 4 8" xfId="0"/>
    <cellStyle name="Moeda 7 4 9" xfId="0"/>
    <cellStyle name="Moeda 7 40" xfId="0"/>
    <cellStyle name="Moeda 7 41" xfId="0"/>
    <cellStyle name="Moeda 7 42" xfId="0"/>
    <cellStyle name="Moeda 7 43" xfId="0"/>
    <cellStyle name="Moeda 7 44" xfId="0"/>
    <cellStyle name="Moeda 7 45" xfId="0"/>
    <cellStyle name="Moeda 7 46" xfId="0"/>
    <cellStyle name="Moeda 7 47" xfId="0"/>
    <cellStyle name="Moeda 7 48" xfId="0"/>
    <cellStyle name="Moeda 7 49" xfId="0"/>
    <cellStyle name="Moeda 7 5" xfId="0"/>
    <cellStyle name="Moeda 7 5 10" xfId="0"/>
    <cellStyle name="Moeda 7 5 11" xfId="0"/>
    <cellStyle name="Moeda 7 5 2" xfId="0"/>
    <cellStyle name="Moeda 7 5 3" xfId="0"/>
    <cellStyle name="Moeda 7 5 4" xfId="0"/>
    <cellStyle name="Moeda 7 5 5" xfId="0"/>
    <cellStyle name="Moeda 7 5 6" xfId="0"/>
    <cellStyle name="Moeda 7 5 7" xfId="0"/>
    <cellStyle name="Moeda 7 5 8" xfId="0"/>
    <cellStyle name="Moeda 7 5 9" xfId="0"/>
    <cellStyle name="Moeda 7 50" xfId="0"/>
    <cellStyle name="Moeda 7 51" xfId="0"/>
    <cellStyle name="Moeda 7 6" xfId="0"/>
    <cellStyle name="Moeda 7 6 10" xfId="0"/>
    <cellStyle name="Moeda 7 6 11" xfId="0"/>
    <cellStyle name="Moeda 7 6 2" xfId="0"/>
    <cellStyle name="Moeda 7 6 3" xfId="0"/>
    <cellStyle name="Moeda 7 6 4" xfId="0"/>
    <cellStyle name="Moeda 7 6 5" xfId="0"/>
    <cellStyle name="Moeda 7 6 6" xfId="0"/>
    <cellStyle name="Moeda 7 6 7" xfId="0"/>
    <cellStyle name="Moeda 7 6 8" xfId="0"/>
    <cellStyle name="Moeda 7 6 9" xfId="0"/>
    <cellStyle name="Moeda 7 7" xfId="0"/>
    <cellStyle name="Moeda 7 8" xfId="0"/>
    <cellStyle name="Moeda 7 9" xfId="0"/>
    <cellStyle name="Moeda 8" xfId="0"/>
    <cellStyle name="Moeda 8 10" xfId="0"/>
    <cellStyle name="Moeda 8 11" xfId="0"/>
    <cellStyle name="Moeda 8 12" xfId="0"/>
    <cellStyle name="Moeda 8 13" xfId="0"/>
    <cellStyle name="Moeda 8 14" xfId="0"/>
    <cellStyle name="Moeda 8 15" xfId="0"/>
    <cellStyle name="Moeda 8 16" xfId="0"/>
    <cellStyle name="Moeda 8 16 2" xfId="0"/>
    <cellStyle name="Moeda 8 16 3" xfId="0"/>
    <cellStyle name="Moeda 8 16 4" xfId="0"/>
    <cellStyle name="Moeda 8 16 5" xfId="0"/>
    <cellStyle name="Moeda 8 16 6" xfId="0"/>
    <cellStyle name="Moeda 8 16 7" xfId="0"/>
    <cellStyle name="Moeda 8 16 8" xfId="0"/>
    <cellStyle name="Moeda 8 16 9" xfId="0"/>
    <cellStyle name="Moeda 8 17" xfId="0"/>
    <cellStyle name="Moeda 8 18" xfId="0"/>
    <cellStyle name="Moeda 8 19" xfId="0"/>
    <cellStyle name="Moeda 8 2" xfId="0"/>
    <cellStyle name="Moeda 8 2 10" xfId="0"/>
    <cellStyle name="Moeda 8 2 11" xfId="0"/>
    <cellStyle name="Moeda 8 2 2" xfId="0"/>
    <cellStyle name="Moeda 8 2 3" xfId="0"/>
    <cellStyle name="Moeda 8 2 4" xfId="0"/>
    <cellStyle name="Moeda 8 2 5" xfId="0"/>
    <cellStyle name="Moeda 8 2 6" xfId="0"/>
    <cellStyle name="Moeda 8 2 7" xfId="0"/>
    <cellStyle name="Moeda 8 2 8" xfId="0"/>
    <cellStyle name="Moeda 8 2 9" xfId="0"/>
    <cellStyle name="Moeda 8 20" xfId="0"/>
    <cellStyle name="Moeda 8 21" xfId="0"/>
    <cellStyle name="Moeda 8 22" xfId="0"/>
    <cellStyle name="Moeda 8 23" xfId="0"/>
    <cellStyle name="Moeda 8 24" xfId="0"/>
    <cellStyle name="Moeda 8 25" xfId="0"/>
    <cellStyle name="Moeda 8 26" xfId="0"/>
    <cellStyle name="Moeda 8 27" xfId="0"/>
    <cellStyle name="Moeda 8 28" xfId="0"/>
    <cellStyle name="Moeda 8 29" xfId="0"/>
    <cellStyle name="Moeda 8 3" xfId="0"/>
    <cellStyle name="Moeda 8 3 10" xfId="0"/>
    <cellStyle name="Moeda 8 3 11" xfId="0"/>
    <cellStyle name="Moeda 8 3 2" xfId="0"/>
    <cellStyle name="Moeda 8 3 3" xfId="0"/>
    <cellStyle name="Moeda 8 3 4" xfId="0"/>
    <cellStyle name="Moeda 8 3 5" xfId="0"/>
    <cellStyle name="Moeda 8 3 6" xfId="0"/>
    <cellStyle name="Moeda 8 3 7" xfId="0"/>
    <cellStyle name="Moeda 8 3 8" xfId="0"/>
    <cellStyle name="Moeda 8 3 9" xfId="0"/>
    <cellStyle name="Moeda 8 30" xfId="0"/>
    <cellStyle name="Moeda 8 31" xfId="0"/>
    <cellStyle name="Moeda 8 32" xfId="0"/>
    <cellStyle name="Moeda 8 33" xfId="0"/>
    <cellStyle name="Moeda 8 34" xfId="0"/>
    <cellStyle name="Moeda 8 35" xfId="0"/>
    <cellStyle name="Moeda 8 36" xfId="0"/>
    <cellStyle name="Moeda 8 37" xfId="0"/>
    <cellStyle name="Moeda 8 38" xfId="0"/>
    <cellStyle name="Moeda 8 39" xfId="0"/>
    <cellStyle name="Moeda 8 4" xfId="0"/>
    <cellStyle name="Moeda 8 4 10" xfId="0"/>
    <cellStyle name="Moeda 8 4 11" xfId="0"/>
    <cellStyle name="Moeda 8 4 2" xfId="0"/>
    <cellStyle name="Moeda 8 4 3" xfId="0"/>
    <cellStyle name="Moeda 8 4 4" xfId="0"/>
    <cellStyle name="Moeda 8 4 5" xfId="0"/>
    <cellStyle name="Moeda 8 4 6" xfId="0"/>
    <cellStyle name="Moeda 8 4 7" xfId="0"/>
    <cellStyle name="Moeda 8 4 8" xfId="0"/>
    <cellStyle name="Moeda 8 4 9" xfId="0"/>
    <cellStyle name="Moeda 8 40" xfId="0"/>
    <cellStyle name="Moeda 8 41" xfId="0"/>
    <cellStyle name="Moeda 8 42" xfId="0"/>
    <cellStyle name="Moeda 8 43" xfId="0"/>
    <cellStyle name="Moeda 8 44" xfId="0"/>
    <cellStyle name="Moeda 8 45" xfId="0"/>
    <cellStyle name="Moeda 8 46" xfId="0"/>
    <cellStyle name="Moeda 8 47" xfId="0"/>
    <cellStyle name="Moeda 8 48" xfId="0"/>
    <cellStyle name="Moeda 8 49" xfId="0"/>
    <cellStyle name="Moeda 8 5" xfId="0"/>
    <cellStyle name="Moeda 8 5 10" xfId="0"/>
    <cellStyle name="Moeda 8 5 11" xfId="0"/>
    <cellStyle name="Moeda 8 5 2" xfId="0"/>
    <cellStyle name="Moeda 8 5 3" xfId="0"/>
    <cellStyle name="Moeda 8 5 4" xfId="0"/>
    <cellStyle name="Moeda 8 5 5" xfId="0"/>
    <cellStyle name="Moeda 8 5 6" xfId="0"/>
    <cellStyle name="Moeda 8 5 7" xfId="0"/>
    <cellStyle name="Moeda 8 5 8" xfId="0"/>
    <cellStyle name="Moeda 8 5 9" xfId="0"/>
    <cellStyle name="Moeda 8 50" xfId="0"/>
    <cellStyle name="Moeda 8 51" xfId="0"/>
    <cellStyle name="Moeda 8 6" xfId="0"/>
    <cellStyle name="Moeda 8 6 10" xfId="0"/>
    <cellStyle name="Moeda 8 6 11" xfId="0"/>
    <cellStyle name="Moeda 8 6 2" xfId="0"/>
    <cellStyle name="Moeda 8 6 3" xfId="0"/>
    <cellStyle name="Moeda 8 6 4" xfId="0"/>
    <cellStyle name="Moeda 8 6 5" xfId="0"/>
    <cellStyle name="Moeda 8 6 6" xfId="0"/>
    <cellStyle name="Moeda 8 6 7" xfId="0"/>
    <cellStyle name="Moeda 8 6 8" xfId="0"/>
    <cellStyle name="Moeda 8 6 9" xfId="0"/>
    <cellStyle name="Moeda 8 7" xfId="0"/>
    <cellStyle name="Moeda 8 8" xfId="0"/>
    <cellStyle name="Moeda 8 9" xfId="0"/>
    <cellStyle name="Moeda 9" xfId="0"/>
    <cellStyle name="Moeda 9 10" xfId="0"/>
    <cellStyle name="Moeda 9 11" xfId="0"/>
    <cellStyle name="Moeda 9 12" xfId="0"/>
    <cellStyle name="Moeda 9 13" xfId="0"/>
    <cellStyle name="Moeda 9 14" xfId="0"/>
    <cellStyle name="Moeda 9 15" xfId="0"/>
    <cellStyle name="Moeda 9 16" xfId="0"/>
    <cellStyle name="Moeda 9 17" xfId="0"/>
    <cellStyle name="Moeda 9 18" xfId="0"/>
    <cellStyle name="Moeda 9 19" xfId="0"/>
    <cellStyle name="Moeda 9 2" xfId="0"/>
    <cellStyle name="Moeda 9 2 10" xfId="0"/>
    <cellStyle name="Moeda 9 2 11" xfId="0"/>
    <cellStyle name="Moeda 9 2 12" xfId="0"/>
    <cellStyle name="Moeda 9 2 13" xfId="0"/>
    <cellStyle name="Moeda 9 2 14" xfId="0"/>
    <cellStyle name="Moeda 9 2 15" xfId="0"/>
    <cellStyle name="Moeda 9 2 16" xfId="0"/>
    <cellStyle name="Moeda 9 2 17" xfId="0"/>
    <cellStyle name="Moeda 9 2 2" xfId="0"/>
    <cellStyle name="Moeda 9 2 2 10" xfId="0"/>
    <cellStyle name="Moeda 9 2 2 11" xfId="0"/>
    <cellStyle name="Moeda 9 2 2 12" xfId="0"/>
    <cellStyle name="Moeda 9 2 2 2" xfId="0"/>
    <cellStyle name="Moeda 9 2 2 2 2" xfId="0"/>
    <cellStyle name="Moeda 9 2 2 2 2 2" xfId="0"/>
    <cellStyle name="Moeda 9 2 2 2 2 3" xfId="0"/>
    <cellStyle name="Moeda 9 2 2 2 2 4" xfId="0"/>
    <cellStyle name="Moeda 9 2 2 2 2 5" xfId="0"/>
    <cellStyle name="Moeda 9 2 2 2 3" xfId="0"/>
    <cellStyle name="Moeda 9 2 2 2 4" xfId="0"/>
    <cellStyle name="Moeda 9 2 2 2 5" xfId="0"/>
    <cellStyle name="Moeda 9 2 2 3" xfId="0"/>
    <cellStyle name="Moeda 9 2 2 4" xfId="0"/>
    <cellStyle name="Moeda 9 2 2 5" xfId="0"/>
    <cellStyle name="Moeda 9 2 2 6" xfId="0"/>
    <cellStyle name="Moeda 9 2 2 7" xfId="0"/>
    <cellStyle name="Moeda 9 2 2 8" xfId="0"/>
    <cellStyle name="Moeda 9 2 2 9" xfId="0"/>
    <cellStyle name="Moeda 9 2 3" xfId="0"/>
    <cellStyle name="Moeda 9 2 4" xfId="0"/>
    <cellStyle name="Moeda 9 2 4 2" xfId="0"/>
    <cellStyle name="Moeda 9 2 5" xfId="0"/>
    <cellStyle name="Moeda 9 2 6" xfId="0"/>
    <cellStyle name="Moeda 9 2 7" xfId="0"/>
    <cellStyle name="Moeda 9 2 8" xfId="0"/>
    <cellStyle name="Moeda 9 2 9" xfId="0"/>
    <cellStyle name="Moeda 9 20" xfId="0"/>
    <cellStyle name="Moeda 9 21" xfId="0"/>
    <cellStyle name="Moeda 9 22" xfId="0"/>
    <cellStyle name="Moeda 9 23" xfId="0"/>
    <cellStyle name="Moeda 9 24" xfId="0"/>
    <cellStyle name="Moeda 9 25" xfId="0"/>
    <cellStyle name="Moeda 9 3" xfId="0"/>
    <cellStyle name="Moeda 9 4" xfId="0"/>
    <cellStyle name="Moeda 9 5" xfId="0"/>
    <cellStyle name="Moeda 9 6" xfId="0"/>
    <cellStyle name="Moeda 9 7" xfId="0"/>
    <cellStyle name="Moeda 9 8" xfId="0"/>
    <cellStyle name="Moeda 9 9" xfId="0"/>
    <cellStyle name="Neutra 10" xfId="0"/>
    <cellStyle name="Neutra 11" xfId="0"/>
    <cellStyle name="Neutra 12" xfId="0"/>
    <cellStyle name="Neutra 13" xfId="0"/>
    <cellStyle name="Neutra 14" xfId="0"/>
    <cellStyle name="Neutra 15" xfId="0"/>
    <cellStyle name="Neutra 16" xfId="0"/>
    <cellStyle name="Neutra 17" xfId="0"/>
    <cellStyle name="Neutra 18" xfId="0"/>
    <cellStyle name="Neutra 19" xfId="0"/>
    <cellStyle name="Neutra 2" xfId="0"/>
    <cellStyle name="Neutra 2 10" xfId="0"/>
    <cellStyle name="Neutra 2 11" xfId="0"/>
    <cellStyle name="Neutra 2 12" xfId="0"/>
    <cellStyle name="Neutra 2 13" xfId="0"/>
    <cellStyle name="Neutra 2 14" xfId="0"/>
    <cellStyle name="Neutra 2 15" xfId="0"/>
    <cellStyle name="Neutra 2 16" xfId="0"/>
    <cellStyle name="Neutra 2 17" xfId="0"/>
    <cellStyle name="Neutra 2 18" xfId="0"/>
    <cellStyle name="Neutra 2 19" xfId="0"/>
    <cellStyle name="Neutra 2 2" xfId="0"/>
    <cellStyle name="Neutra 2 2 10" xfId="0"/>
    <cellStyle name="Neutra 2 2 11" xfId="0"/>
    <cellStyle name="Neutra 2 2 12" xfId="0"/>
    <cellStyle name="Neutra 2 2 13" xfId="0"/>
    <cellStyle name="Neutra 2 2 14" xfId="0"/>
    <cellStyle name="Neutra 2 2 15" xfId="0"/>
    <cellStyle name="Neutra 2 2 16" xfId="0"/>
    <cellStyle name="Neutra 2 2 17" xfId="0"/>
    <cellStyle name="Neutra 2 2 18" xfId="0"/>
    <cellStyle name="Neutra 2 2 19" xfId="0"/>
    <cellStyle name="Neutra 2 2 2" xfId="0"/>
    <cellStyle name="Neutra 2 2 2 10" xfId="0"/>
    <cellStyle name="Neutra 2 2 2 11" xfId="0"/>
    <cellStyle name="Neutra 2 2 2 12" xfId="0"/>
    <cellStyle name="Neutra 2 2 2 13" xfId="0"/>
    <cellStyle name="Neutra 2 2 2 14" xfId="0"/>
    <cellStyle name="Neutra 2 2 2 2" xfId="0"/>
    <cellStyle name="Neutra 2 2 2 3" xfId="0"/>
    <cellStyle name="Neutra 2 2 2 4" xfId="0"/>
    <cellStyle name="Neutra 2 2 2 5" xfId="0"/>
    <cellStyle name="Neutra 2 2 2 6" xfId="0"/>
    <cellStyle name="Neutra 2 2 2 7" xfId="0"/>
    <cellStyle name="Neutra 2 2 2 8" xfId="0"/>
    <cellStyle name="Neutra 2 2 2 9" xfId="0"/>
    <cellStyle name="Neutra 2 2 3" xfId="0"/>
    <cellStyle name="Neutra 2 2 3 10" xfId="0"/>
    <cellStyle name="Neutra 2 2 3 11" xfId="0"/>
    <cellStyle name="Neutra 2 2 3 12" xfId="0"/>
    <cellStyle name="Neutra 2 2 3 13" xfId="0"/>
    <cellStyle name="Neutra 2 2 3 14" xfId="0"/>
    <cellStyle name="Neutra 2 2 3 2" xfId="0"/>
    <cellStyle name="Neutra 2 2 3 3" xfId="0"/>
    <cellStyle name="Neutra 2 2 3 4" xfId="0"/>
    <cellStyle name="Neutra 2 2 3 5" xfId="0"/>
    <cellStyle name="Neutra 2 2 3 6" xfId="0"/>
    <cellStyle name="Neutra 2 2 3 7" xfId="0"/>
    <cellStyle name="Neutra 2 2 3 8" xfId="0"/>
    <cellStyle name="Neutra 2 2 3 9" xfId="0"/>
    <cellStyle name="Neutra 2 2 4" xfId="0"/>
    <cellStyle name="Neutra 2 2 4 10" xfId="0"/>
    <cellStyle name="Neutra 2 2 4 11" xfId="0"/>
    <cellStyle name="Neutra 2 2 4 12" xfId="0"/>
    <cellStyle name="Neutra 2 2 4 13" xfId="0"/>
    <cellStyle name="Neutra 2 2 4 14" xfId="0"/>
    <cellStyle name="Neutra 2 2 4 2" xfId="0"/>
    <cellStyle name="Neutra 2 2 4 3" xfId="0"/>
    <cellStyle name="Neutra 2 2 4 4" xfId="0"/>
    <cellStyle name="Neutra 2 2 4 5" xfId="0"/>
    <cellStyle name="Neutra 2 2 4 6" xfId="0"/>
    <cellStyle name="Neutra 2 2 4 7" xfId="0"/>
    <cellStyle name="Neutra 2 2 4 8" xfId="0"/>
    <cellStyle name="Neutra 2 2 4 9" xfId="0"/>
    <cellStyle name="Neutra 2 2 5" xfId="0"/>
    <cellStyle name="Neutra 2 2 5 10" xfId="0"/>
    <cellStyle name="Neutra 2 2 5 11" xfId="0"/>
    <cellStyle name="Neutra 2 2 5 12" xfId="0"/>
    <cellStyle name="Neutra 2 2 5 13" xfId="0"/>
    <cellStyle name="Neutra 2 2 5 14" xfId="0"/>
    <cellStyle name="Neutra 2 2 5 2" xfId="0"/>
    <cellStyle name="Neutra 2 2 5 3" xfId="0"/>
    <cellStyle name="Neutra 2 2 5 4" xfId="0"/>
    <cellStyle name="Neutra 2 2 5 5" xfId="0"/>
    <cellStyle name="Neutra 2 2 5 6" xfId="0"/>
    <cellStyle name="Neutra 2 2 5 7" xfId="0"/>
    <cellStyle name="Neutra 2 2 5 8" xfId="0"/>
    <cellStyle name="Neutra 2 2 5 9" xfId="0"/>
    <cellStyle name="Neutra 2 2 6" xfId="0"/>
    <cellStyle name="Neutra 2 2 6 10" xfId="0"/>
    <cellStyle name="Neutra 2 2 6 11" xfId="0"/>
    <cellStyle name="Neutra 2 2 6 12" xfId="0"/>
    <cellStyle name="Neutra 2 2 6 13" xfId="0"/>
    <cellStyle name="Neutra 2 2 6 14" xfId="0"/>
    <cellStyle name="Neutra 2 2 6 2" xfId="0"/>
    <cellStyle name="Neutra 2 2 6 3" xfId="0"/>
    <cellStyle name="Neutra 2 2 6 4" xfId="0"/>
    <cellStyle name="Neutra 2 2 6 5" xfId="0"/>
    <cellStyle name="Neutra 2 2 6 6" xfId="0"/>
    <cellStyle name="Neutra 2 2 6 7" xfId="0"/>
    <cellStyle name="Neutra 2 2 6 8" xfId="0"/>
    <cellStyle name="Neutra 2 2 6 9" xfId="0"/>
    <cellStyle name="Neutra 2 2 7" xfId="0"/>
    <cellStyle name="Neutra 2 2 8" xfId="0"/>
    <cellStyle name="Neutra 2 2 9" xfId="0"/>
    <cellStyle name="Neutra 2 20" xfId="0"/>
    <cellStyle name="Neutra 2 3" xfId="0"/>
    <cellStyle name="Neutra 2 3 10" xfId="0"/>
    <cellStyle name="Neutra 2 3 11" xfId="0"/>
    <cellStyle name="Neutra 2 3 12" xfId="0"/>
    <cellStyle name="Neutra 2 3 13" xfId="0"/>
    <cellStyle name="Neutra 2 3 14" xfId="0"/>
    <cellStyle name="Neutra 2 3 2" xfId="0"/>
    <cellStyle name="Neutra 2 3 3" xfId="0"/>
    <cellStyle name="Neutra 2 3 4" xfId="0"/>
    <cellStyle name="Neutra 2 3 5" xfId="0"/>
    <cellStyle name="Neutra 2 3 6" xfId="0"/>
    <cellStyle name="Neutra 2 3 7" xfId="0"/>
    <cellStyle name="Neutra 2 3 8" xfId="0"/>
    <cellStyle name="Neutra 2 3 9" xfId="0"/>
    <cellStyle name="Neutra 2 4" xfId="0"/>
    <cellStyle name="Neutra 2 4 10" xfId="0"/>
    <cellStyle name="Neutra 2 4 11" xfId="0"/>
    <cellStyle name="Neutra 2 4 12" xfId="0"/>
    <cellStyle name="Neutra 2 4 13" xfId="0"/>
    <cellStyle name="Neutra 2 4 14" xfId="0"/>
    <cellStyle name="Neutra 2 4 2" xfId="0"/>
    <cellStyle name="Neutra 2 4 3" xfId="0"/>
    <cellStyle name="Neutra 2 4 4" xfId="0"/>
    <cellStyle name="Neutra 2 4 5" xfId="0"/>
    <cellStyle name="Neutra 2 4 6" xfId="0"/>
    <cellStyle name="Neutra 2 4 7" xfId="0"/>
    <cellStyle name="Neutra 2 4 8" xfId="0"/>
    <cellStyle name="Neutra 2 4 9" xfId="0"/>
    <cellStyle name="Neutra 2 5" xfId="0"/>
    <cellStyle name="Neutra 2 5 10" xfId="0"/>
    <cellStyle name="Neutra 2 5 11" xfId="0"/>
    <cellStyle name="Neutra 2 5 12" xfId="0"/>
    <cellStyle name="Neutra 2 5 13" xfId="0"/>
    <cellStyle name="Neutra 2 5 14" xfId="0"/>
    <cellStyle name="Neutra 2 5 2" xfId="0"/>
    <cellStyle name="Neutra 2 5 3" xfId="0"/>
    <cellStyle name="Neutra 2 5 4" xfId="0"/>
    <cellStyle name="Neutra 2 5 5" xfId="0"/>
    <cellStyle name="Neutra 2 5 6" xfId="0"/>
    <cellStyle name="Neutra 2 5 7" xfId="0"/>
    <cellStyle name="Neutra 2 5 8" xfId="0"/>
    <cellStyle name="Neutra 2 5 9" xfId="0"/>
    <cellStyle name="Neutra 2 6" xfId="0"/>
    <cellStyle name="Neutra 2 6 10" xfId="0"/>
    <cellStyle name="Neutra 2 6 11" xfId="0"/>
    <cellStyle name="Neutra 2 6 12" xfId="0"/>
    <cellStyle name="Neutra 2 6 13" xfId="0"/>
    <cellStyle name="Neutra 2 6 14" xfId="0"/>
    <cellStyle name="Neutra 2 6 2" xfId="0"/>
    <cellStyle name="Neutra 2 6 3" xfId="0"/>
    <cellStyle name="Neutra 2 6 4" xfId="0"/>
    <cellStyle name="Neutra 2 6 5" xfId="0"/>
    <cellStyle name="Neutra 2 6 6" xfId="0"/>
    <cellStyle name="Neutra 2 6 7" xfId="0"/>
    <cellStyle name="Neutra 2 6 8" xfId="0"/>
    <cellStyle name="Neutra 2 6 9" xfId="0"/>
    <cellStyle name="Neutra 2 7" xfId="0"/>
    <cellStyle name="Neutra 2 7 10" xfId="0"/>
    <cellStyle name="Neutra 2 7 11" xfId="0"/>
    <cellStyle name="Neutra 2 7 12" xfId="0"/>
    <cellStyle name="Neutra 2 7 13" xfId="0"/>
    <cellStyle name="Neutra 2 7 14" xfId="0"/>
    <cellStyle name="Neutra 2 7 2" xfId="0"/>
    <cellStyle name="Neutra 2 7 3" xfId="0"/>
    <cellStyle name="Neutra 2 7 4" xfId="0"/>
    <cellStyle name="Neutra 2 7 5" xfId="0"/>
    <cellStyle name="Neutra 2 7 6" xfId="0"/>
    <cellStyle name="Neutra 2 7 7" xfId="0"/>
    <cellStyle name="Neutra 2 7 8" xfId="0"/>
    <cellStyle name="Neutra 2 7 9" xfId="0"/>
    <cellStyle name="Neutra 2 8" xfId="0"/>
    <cellStyle name="Neutra 2 9" xfId="0"/>
    <cellStyle name="Neutra 20" xfId="0"/>
    <cellStyle name="Neutra 21" xfId="0"/>
    <cellStyle name="Neutra 22" xfId="0"/>
    <cellStyle name="Neutra 23" xfId="0"/>
    <cellStyle name="Neutra 24" xfId="0"/>
    <cellStyle name="Neutra 3" xfId="0"/>
    <cellStyle name="Neutra 3 10" xfId="0"/>
    <cellStyle name="Neutra 3 11" xfId="0"/>
    <cellStyle name="Neutra 3 12" xfId="0"/>
    <cellStyle name="Neutra 3 13" xfId="0"/>
    <cellStyle name="Neutra 3 14" xfId="0"/>
    <cellStyle name="Neutra 3 15" xfId="0"/>
    <cellStyle name="Neutra 3 16" xfId="0"/>
    <cellStyle name="Neutra 3 17" xfId="0"/>
    <cellStyle name="Neutra 3 18" xfId="0"/>
    <cellStyle name="Neutra 3 19" xfId="0"/>
    <cellStyle name="Neutra 3 2" xfId="0"/>
    <cellStyle name="Neutra 3 2 10" xfId="0"/>
    <cellStyle name="Neutra 3 2 11" xfId="0"/>
    <cellStyle name="Neutra 3 2 12" xfId="0"/>
    <cellStyle name="Neutra 3 2 13" xfId="0"/>
    <cellStyle name="Neutra 3 2 14" xfId="0"/>
    <cellStyle name="Neutra 3 2 15" xfId="0"/>
    <cellStyle name="Neutra 3 2 16" xfId="0"/>
    <cellStyle name="Neutra 3 2 17" xfId="0"/>
    <cellStyle name="Neutra 3 2 18" xfId="0"/>
    <cellStyle name="Neutra 3 2 19" xfId="0"/>
    <cellStyle name="Neutra 3 2 2" xfId="0"/>
    <cellStyle name="Neutra 3 2 2 10" xfId="0"/>
    <cellStyle name="Neutra 3 2 2 11" xfId="0"/>
    <cellStyle name="Neutra 3 2 2 12" xfId="0"/>
    <cellStyle name="Neutra 3 2 2 13" xfId="0"/>
    <cellStyle name="Neutra 3 2 2 14" xfId="0"/>
    <cellStyle name="Neutra 3 2 2 2" xfId="0"/>
    <cellStyle name="Neutra 3 2 2 3" xfId="0"/>
    <cellStyle name="Neutra 3 2 2 4" xfId="0"/>
    <cellStyle name="Neutra 3 2 2 5" xfId="0"/>
    <cellStyle name="Neutra 3 2 2 6" xfId="0"/>
    <cellStyle name="Neutra 3 2 2 7" xfId="0"/>
    <cellStyle name="Neutra 3 2 2 8" xfId="0"/>
    <cellStyle name="Neutra 3 2 2 9" xfId="0"/>
    <cellStyle name="Neutra 3 2 3" xfId="0"/>
    <cellStyle name="Neutra 3 2 3 10" xfId="0"/>
    <cellStyle name="Neutra 3 2 3 11" xfId="0"/>
    <cellStyle name="Neutra 3 2 3 12" xfId="0"/>
    <cellStyle name="Neutra 3 2 3 13" xfId="0"/>
    <cellStyle name="Neutra 3 2 3 14" xfId="0"/>
    <cellStyle name="Neutra 3 2 3 2" xfId="0"/>
    <cellStyle name="Neutra 3 2 3 3" xfId="0"/>
    <cellStyle name="Neutra 3 2 3 4" xfId="0"/>
    <cellStyle name="Neutra 3 2 3 5" xfId="0"/>
    <cellStyle name="Neutra 3 2 3 6" xfId="0"/>
    <cellStyle name="Neutra 3 2 3 7" xfId="0"/>
    <cellStyle name="Neutra 3 2 3 8" xfId="0"/>
    <cellStyle name="Neutra 3 2 3 9" xfId="0"/>
    <cellStyle name="Neutra 3 2 4" xfId="0"/>
    <cellStyle name="Neutra 3 2 4 10" xfId="0"/>
    <cellStyle name="Neutra 3 2 4 11" xfId="0"/>
    <cellStyle name="Neutra 3 2 4 12" xfId="0"/>
    <cellStyle name="Neutra 3 2 4 13" xfId="0"/>
    <cellStyle name="Neutra 3 2 4 14" xfId="0"/>
    <cellStyle name="Neutra 3 2 4 2" xfId="0"/>
    <cellStyle name="Neutra 3 2 4 3" xfId="0"/>
    <cellStyle name="Neutra 3 2 4 4" xfId="0"/>
    <cellStyle name="Neutra 3 2 4 5" xfId="0"/>
    <cellStyle name="Neutra 3 2 4 6" xfId="0"/>
    <cellStyle name="Neutra 3 2 4 7" xfId="0"/>
    <cellStyle name="Neutra 3 2 4 8" xfId="0"/>
    <cellStyle name="Neutra 3 2 4 9" xfId="0"/>
    <cellStyle name="Neutra 3 2 5" xfId="0"/>
    <cellStyle name="Neutra 3 2 5 10" xfId="0"/>
    <cellStyle name="Neutra 3 2 5 11" xfId="0"/>
    <cellStyle name="Neutra 3 2 5 12" xfId="0"/>
    <cellStyle name="Neutra 3 2 5 13" xfId="0"/>
    <cellStyle name="Neutra 3 2 5 14" xfId="0"/>
    <cellStyle name="Neutra 3 2 5 2" xfId="0"/>
    <cellStyle name="Neutra 3 2 5 3" xfId="0"/>
    <cellStyle name="Neutra 3 2 5 4" xfId="0"/>
    <cellStyle name="Neutra 3 2 5 5" xfId="0"/>
    <cellStyle name="Neutra 3 2 5 6" xfId="0"/>
    <cellStyle name="Neutra 3 2 5 7" xfId="0"/>
    <cellStyle name="Neutra 3 2 5 8" xfId="0"/>
    <cellStyle name="Neutra 3 2 5 9" xfId="0"/>
    <cellStyle name="Neutra 3 2 6" xfId="0"/>
    <cellStyle name="Neutra 3 2 6 10" xfId="0"/>
    <cellStyle name="Neutra 3 2 6 11" xfId="0"/>
    <cellStyle name="Neutra 3 2 6 12" xfId="0"/>
    <cellStyle name="Neutra 3 2 6 13" xfId="0"/>
    <cellStyle name="Neutra 3 2 6 14" xfId="0"/>
    <cellStyle name="Neutra 3 2 6 2" xfId="0"/>
    <cellStyle name="Neutra 3 2 6 3" xfId="0"/>
    <cellStyle name="Neutra 3 2 6 4" xfId="0"/>
    <cellStyle name="Neutra 3 2 6 5" xfId="0"/>
    <cellStyle name="Neutra 3 2 6 6" xfId="0"/>
    <cellStyle name="Neutra 3 2 6 7" xfId="0"/>
    <cellStyle name="Neutra 3 2 6 8" xfId="0"/>
    <cellStyle name="Neutra 3 2 6 9" xfId="0"/>
    <cellStyle name="Neutra 3 2 7" xfId="0"/>
    <cellStyle name="Neutra 3 2 8" xfId="0"/>
    <cellStyle name="Neutra 3 2 9" xfId="0"/>
    <cellStyle name="Neutra 3 20" xfId="0"/>
    <cellStyle name="Neutra 3 3" xfId="0"/>
    <cellStyle name="Neutra 3 3 10" xfId="0"/>
    <cellStyle name="Neutra 3 3 11" xfId="0"/>
    <cellStyle name="Neutra 3 3 12" xfId="0"/>
    <cellStyle name="Neutra 3 3 13" xfId="0"/>
    <cellStyle name="Neutra 3 3 14" xfId="0"/>
    <cellStyle name="Neutra 3 3 2" xfId="0"/>
    <cellStyle name="Neutra 3 3 3" xfId="0"/>
    <cellStyle name="Neutra 3 3 4" xfId="0"/>
    <cellStyle name="Neutra 3 3 5" xfId="0"/>
    <cellStyle name="Neutra 3 3 6" xfId="0"/>
    <cellStyle name="Neutra 3 3 7" xfId="0"/>
    <cellStyle name="Neutra 3 3 8" xfId="0"/>
    <cellStyle name="Neutra 3 3 9" xfId="0"/>
    <cellStyle name="Neutra 3 4" xfId="0"/>
    <cellStyle name="Neutra 3 4 10" xfId="0"/>
    <cellStyle name="Neutra 3 4 11" xfId="0"/>
    <cellStyle name="Neutra 3 4 12" xfId="0"/>
    <cellStyle name="Neutra 3 4 13" xfId="0"/>
    <cellStyle name="Neutra 3 4 14" xfId="0"/>
    <cellStyle name="Neutra 3 4 2" xfId="0"/>
    <cellStyle name="Neutra 3 4 3" xfId="0"/>
    <cellStyle name="Neutra 3 4 4" xfId="0"/>
    <cellStyle name="Neutra 3 4 5" xfId="0"/>
    <cellStyle name="Neutra 3 4 6" xfId="0"/>
    <cellStyle name="Neutra 3 4 7" xfId="0"/>
    <cellStyle name="Neutra 3 4 8" xfId="0"/>
    <cellStyle name="Neutra 3 4 9" xfId="0"/>
    <cellStyle name="Neutra 3 5" xfId="0"/>
    <cellStyle name="Neutra 3 5 10" xfId="0"/>
    <cellStyle name="Neutra 3 5 11" xfId="0"/>
    <cellStyle name="Neutra 3 5 12" xfId="0"/>
    <cellStyle name="Neutra 3 5 13" xfId="0"/>
    <cellStyle name="Neutra 3 5 14" xfId="0"/>
    <cellStyle name="Neutra 3 5 2" xfId="0"/>
    <cellStyle name="Neutra 3 5 3" xfId="0"/>
    <cellStyle name="Neutra 3 5 4" xfId="0"/>
    <cellStyle name="Neutra 3 5 5" xfId="0"/>
    <cellStyle name="Neutra 3 5 6" xfId="0"/>
    <cellStyle name="Neutra 3 5 7" xfId="0"/>
    <cellStyle name="Neutra 3 5 8" xfId="0"/>
    <cellStyle name="Neutra 3 5 9" xfId="0"/>
    <cellStyle name="Neutra 3 6" xfId="0"/>
    <cellStyle name="Neutra 3 6 10" xfId="0"/>
    <cellStyle name="Neutra 3 6 11" xfId="0"/>
    <cellStyle name="Neutra 3 6 12" xfId="0"/>
    <cellStyle name="Neutra 3 6 13" xfId="0"/>
    <cellStyle name="Neutra 3 6 14" xfId="0"/>
    <cellStyle name="Neutra 3 6 2" xfId="0"/>
    <cellStyle name="Neutra 3 6 3" xfId="0"/>
    <cellStyle name="Neutra 3 6 4" xfId="0"/>
    <cellStyle name="Neutra 3 6 5" xfId="0"/>
    <cellStyle name="Neutra 3 6 6" xfId="0"/>
    <cellStyle name="Neutra 3 6 7" xfId="0"/>
    <cellStyle name="Neutra 3 6 8" xfId="0"/>
    <cellStyle name="Neutra 3 6 9" xfId="0"/>
    <cellStyle name="Neutra 3 7" xfId="0"/>
    <cellStyle name="Neutra 3 7 10" xfId="0"/>
    <cellStyle name="Neutra 3 7 11" xfId="0"/>
    <cellStyle name="Neutra 3 7 12" xfId="0"/>
    <cellStyle name="Neutra 3 7 13" xfId="0"/>
    <cellStyle name="Neutra 3 7 14" xfId="0"/>
    <cellStyle name="Neutra 3 7 2" xfId="0"/>
    <cellStyle name="Neutra 3 7 3" xfId="0"/>
    <cellStyle name="Neutra 3 7 4" xfId="0"/>
    <cellStyle name="Neutra 3 7 5" xfId="0"/>
    <cellStyle name="Neutra 3 7 6" xfId="0"/>
    <cellStyle name="Neutra 3 7 7" xfId="0"/>
    <cellStyle name="Neutra 3 7 8" xfId="0"/>
    <cellStyle name="Neutra 3 7 9" xfId="0"/>
    <cellStyle name="Neutra 3 8" xfId="0"/>
    <cellStyle name="Neutra 3 9" xfId="0"/>
    <cellStyle name="Neutra 4" xfId="0"/>
    <cellStyle name="Neutra 4 10" xfId="0"/>
    <cellStyle name="Neutra 4 11" xfId="0"/>
    <cellStyle name="Neutra 4 12" xfId="0"/>
    <cellStyle name="Neutra 4 13" xfId="0"/>
    <cellStyle name="Neutra 4 14" xfId="0"/>
    <cellStyle name="Neutra 4 15" xfId="0"/>
    <cellStyle name="Neutra 4 16" xfId="0"/>
    <cellStyle name="Neutra 4 17" xfId="0"/>
    <cellStyle name="Neutra 4 18" xfId="0"/>
    <cellStyle name="Neutra 4 19" xfId="0"/>
    <cellStyle name="Neutra 4 2" xfId="0"/>
    <cellStyle name="Neutra 4 2 10" xfId="0"/>
    <cellStyle name="Neutra 4 2 11" xfId="0"/>
    <cellStyle name="Neutra 4 2 12" xfId="0"/>
    <cellStyle name="Neutra 4 2 2" xfId="0"/>
    <cellStyle name="Neutra 4 2 2 2" xfId="0"/>
    <cellStyle name="Neutra 4 2 2 3" xfId="0"/>
    <cellStyle name="Neutra 4 2 2 4" xfId="0"/>
    <cellStyle name="Neutra 4 2 2 5" xfId="0"/>
    <cellStyle name="Neutra 4 2 3" xfId="0"/>
    <cellStyle name="Neutra 4 2 4" xfId="0"/>
    <cellStyle name="Neutra 4 2 5" xfId="0"/>
    <cellStyle name="Neutra 4 2 6" xfId="0"/>
    <cellStyle name="Neutra 4 2 7" xfId="0"/>
    <cellStyle name="Neutra 4 2 8" xfId="0"/>
    <cellStyle name="Neutra 4 2 9" xfId="0"/>
    <cellStyle name="Neutra 4 20" xfId="0"/>
    <cellStyle name="Neutra 4 21" xfId="0"/>
    <cellStyle name="Neutra 4 22" xfId="0"/>
    <cellStyle name="Neutra 4 3" xfId="0"/>
    <cellStyle name="Neutra 4 4" xfId="0"/>
    <cellStyle name="Neutra 4 5" xfId="0"/>
    <cellStyle name="Neutra 4 6" xfId="0"/>
    <cellStyle name="Neutra 4 7" xfId="0"/>
    <cellStyle name="Neutra 4 8" xfId="0"/>
    <cellStyle name="Neutra 4 9" xfId="0"/>
    <cellStyle name="Neutra 5" xfId="0"/>
    <cellStyle name="Neutra 5 10" xfId="0"/>
    <cellStyle name="Neutra 5 11" xfId="0"/>
    <cellStyle name="Neutra 5 12" xfId="0"/>
    <cellStyle name="Neutra 5 13" xfId="0"/>
    <cellStyle name="Neutra 5 14" xfId="0"/>
    <cellStyle name="Neutra 5 15" xfId="0"/>
    <cellStyle name="Neutra 5 2" xfId="0"/>
    <cellStyle name="Neutra 5 2 2" xfId="0"/>
    <cellStyle name="Neutra 5 2 3" xfId="0"/>
    <cellStyle name="Neutra 5 2 4" xfId="0"/>
    <cellStyle name="Neutra 5 2 5" xfId="0"/>
    <cellStyle name="Neutra 5 3" xfId="0"/>
    <cellStyle name="Neutra 5 4" xfId="0"/>
    <cellStyle name="Neutra 5 5" xfId="0"/>
    <cellStyle name="Neutra 5 6" xfId="0"/>
    <cellStyle name="Neutra 5 7" xfId="0"/>
    <cellStyle name="Neutra 5 8" xfId="0"/>
    <cellStyle name="Neutra 5 9" xfId="0"/>
    <cellStyle name="Neutra 6" xfId="0"/>
    <cellStyle name="Neutra 6 10" xfId="0"/>
    <cellStyle name="Neutra 6 11" xfId="0"/>
    <cellStyle name="Neutra 6 12" xfId="0"/>
    <cellStyle name="Neutra 6 13" xfId="0"/>
    <cellStyle name="Neutra 6 14" xfId="0"/>
    <cellStyle name="Neutra 6 2" xfId="0"/>
    <cellStyle name="Neutra 6 3" xfId="0"/>
    <cellStyle name="Neutra 6 4" xfId="0"/>
    <cellStyle name="Neutra 6 5" xfId="0"/>
    <cellStyle name="Neutra 6 6" xfId="0"/>
    <cellStyle name="Neutra 6 7" xfId="0"/>
    <cellStyle name="Neutra 6 8" xfId="0"/>
    <cellStyle name="Neutra 6 9" xfId="0"/>
    <cellStyle name="Neutra 7" xfId="0"/>
    <cellStyle name="Neutra 7 10" xfId="0"/>
    <cellStyle name="Neutra 7 11" xfId="0"/>
    <cellStyle name="Neutra 7 12" xfId="0"/>
    <cellStyle name="Neutra 7 13" xfId="0"/>
    <cellStyle name="Neutra 7 14" xfId="0"/>
    <cellStyle name="Neutra 7 2" xfId="0"/>
    <cellStyle name="Neutra 7 3" xfId="0"/>
    <cellStyle name="Neutra 7 4" xfId="0"/>
    <cellStyle name="Neutra 7 5" xfId="0"/>
    <cellStyle name="Neutra 7 6" xfId="0"/>
    <cellStyle name="Neutra 7 7" xfId="0"/>
    <cellStyle name="Neutra 7 8" xfId="0"/>
    <cellStyle name="Neutra 7 9" xfId="0"/>
    <cellStyle name="Neutra 8" xfId="0"/>
    <cellStyle name="Neutra 8 10" xfId="0"/>
    <cellStyle name="Neutra 8 11" xfId="0"/>
    <cellStyle name="Neutra 8 12" xfId="0"/>
    <cellStyle name="Neutra 8 13" xfId="0"/>
    <cellStyle name="Neutra 8 14" xfId="0"/>
    <cellStyle name="Neutra 8 2" xfId="0"/>
    <cellStyle name="Neutra 8 3" xfId="0"/>
    <cellStyle name="Neutra 8 4" xfId="0"/>
    <cellStyle name="Neutra 8 5" xfId="0"/>
    <cellStyle name="Neutra 8 6" xfId="0"/>
    <cellStyle name="Neutra 8 7" xfId="0"/>
    <cellStyle name="Neutra 8 8" xfId="0"/>
    <cellStyle name="Neutra 8 9" xfId="0"/>
    <cellStyle name="Neutra 9" xfId="0"/>
    <cellStyle name="Neutral 1" xfId="0"/>
    <cellStyle name="Neutral 1 10" xfId="0"/>
    <cellStyle name="Neutral 1 2" xfId="0"/>
    <cellStyle name="Neutral 1 3" xfId="0"/>
    <cellStyle name="Neutral 1 4" xfId="0"/>
    <cellStyle name="Neutral 1 5" xfId="0"/>
    <cellStyle name="Neutral 1 6" xfId="0"/>
    <cellStyle name="Neutral 1 7" xfId="0"/>
    <cellStyle name="Neutral 1 8" xfId="0"/>
    <cellStyle name="Neutral 1 9" xfId="0"/>
    <cellStyle name="Neutral 10" xfId="0"/>
    <cellStyle name="Neutral 11" xfId="0"/>
    <cellStyle name="Neutral 2" xfId="0"/>
    <cellStyle name="Neutral 2 10" xfId="0"/>
    <cellStyle name="Neutral 2 11" xfId="0"/>
    <cellStyle name="Neutral 2 2" xfId="0"/>
    <cellStyle name="Neutral 2 2 2" xfId="0"/>
    <cellStyle name="Neutral 2 2 3" xfId="0"/>
    <cellStyle name="Neutral 2 2 4" xfId="0"/>
    <cellStyle name="Neutral 2 2 5" xfId="0"/>
    <cellStyle name="Neutral 2 3" xfId="0"/>
    <cellStyle name="Neutral 2 3 2" xfId="0"/>
    <cellStyle name="Neutral 2 4" xfId="0"/>
    <cellStyle name="Neutral 2 5" xfId="0"/>
    <cellStyle name="Neutral 2 6" xfId="0"/>
    <cellStyle name="Neutral 2 7" xfId="0"/>
    <cellStyle name="Neutral 2 8" xfId="0"/>
    <cellStyle name="Neutral 2 9" xfId="0"/>
    <cellStyle name="Neutral 22" xfId="0"/>
    <cellStyle name="Neutral 3" xfId="0"/>
    <cellStyle name="Neutral 3 2" xfId="0"/>
    <cellStyle name="Neutral 4" xfId="0"/>
    <cellStyle name="Neutral 4 2" xfId="0"/>
    <cellStyle name="Neutral 5" xfId="0"/>
    <cellStyle name="Neutral 6" xfId="0"/>
    <cellStyle name="Neutral 7" xfId="0"/>
    <cellStyle name="Neutral 8" xfId="0"/>
    <cellStyle name="Neutral 9" xfId="0"/>
    <cellStyle name="Neutral_PLANILHA DE MEDIÇÃO" xfId="0"/>
    <cellStyle name="Normal 10" xfId="0"/>
    <cellStyle name="Normal 10 10" xfId="0"/>
    <cellStyle name="Normal 10 11" xfId="0"/>
    <cellStyle name="Normal 10 12" xfId="0"/>
    <cellStyle name="Normal 10 13" xfId="0"/>
    <cellStyle name="Normal 10 14" xfId="0"/>
    <cellStyle name="Normal 10 15" xfId="0"/>
    <cellStyle name="Normal 10 16" xfId="0"/>
    <cellStyle name="Normal 10 17" xfId="0"/>
    <cellStyle name="Normal 10 18" xfId="0"/>
    <cellStyle name="Normal 10 19" xfId="0"/>
    <cellStyle name="Normal 10 2" xfId="0"/>
    <cellStyle name="Normal 10 2 10" xfId="0"/>
    <cellStyle name="Normal 10 2 11" xfId="0"/>
    <cellStyle name="Normal 10 2 12" xfId="0"/>
    <cellStyle name="Normal 10 2 13" xfId="0"/>
    <cellStyle name="Normal 10 2 14" xfId="0"/>
    <cellStyle name="Normal 10 2 15" xfId="0"/>
    <cellStyle name="Normal 10 2 16" xfId="0"/>
    <cellStyle name="Normal 10 2 17" xfId="0"/>
    <cellStyle name="Normal 10 2 18" xfId="0"/>
    <cellStyle name="Normal 10 2 2" xfId="0"/>
    <cellStyle name="Normal 10 2 2 10" xfId="0"/>
    <cellStyle name="Normal 10 2 2 2" xfId="0"/>
    <cellStyle name="Normal 10 2 2 3" xfId="0"/>
    <cellStyle name="Normal 10 2 2 4" xfId="0"/>
    <cellStyle name="Normal 10 2 2 5" xfId="0"/>
    <cellStyle name="Normal 10 2 2 6" xfId="0"/>
    <cellStyle name="Normal 10 2 2 7" xfId="0"/>
    <cellStyle name="Normal 10 2 2 8" xfId="0"/>
    <cellStyle name="Normal 10 2 2 9" xfId="0"/>
    <cellStyle name="Normal 10 2 3" xfId="0"/>
    <cellStyle name="Normal 10 2 3 10" xfId="0"/>
    <cellStyle name="Normal 10 2 3 2" xfId="0"/>
    <cellStyle name="Normal 10 2 3 3" xfId="0"/>
    <cellStyle name="Normal 10 2 3 4" xfId="0"/>
    <cellStyle name="Normal 10 2 3 5" xfId="0"/>
    <cellStyle name="Normal 10 2 3 6" xfId="0"/>
    <cellStyle name="Normal 10 2 3 7" xfId="0"/>
    <cellStyle name="Normal 10 2 3 8" xfId="0"/>
    <cellStyle name="Normal 10 2 3 9" xfId="0"/>
    <cellStyle name="Normal 10 2 4" xfId="0"/>
    <cellStyle name="Normal 10 2 4 10" xfId="0"/>
    <cellStyle name="Normal 10 2 4 2" xfId="0"/>
    <cellStyle name="Normal 10 2 4 3" xfId="0"/>
    <cellStyle name="Normal 10 2 4 4" xfId="0"/>
    <cellStyle name="Normal 10 2 4 5" xfId="0"/>
    <cellStyle name="Normal 10 2 4 6" xfId="0"/>
    <cellStyle name="Normal 10 2 4 7" xfId="0"/>
    <cellStyle name="Normal 10 2 4 8" xfId="0"/>
    <cellStyle name="Normal 10 2 4 9" xfId="0"/>
    <cellStyle name="Normal 10 2 5" xfId="0"/>
    <cellStyle name="Normal 10 2 5 10" xfId="0"/>
    <cellStyle name="Normal 10 2 5 2" xfId="0"/>
    <cellStyle name="Normal 10 2 5 3" xfId="0"/>
    <cellStyle name="Normal 10 2 5 4" xfId="0"/>
    <cellStyle name="Normal 10 2 5 5" xfId="0"/>
    <cellStyle name="Normal 10 2 5 6" xfId="0"/>
    <cellStyle name="Normal 10 2 5 7" xfId="0"/>
    <cellStyle name="Normal 10 2 5 8" xfId="0"/>
    <cellStyle name="Normal 10 2 5 9" xfId="0"/>
    <cellStyle name="Normal 10 2 6" xfId="0"/>
    <cellStyle name="Normal 10 2 7" xfId="0"/>
    <cellStyle name="Normal 10 2 8" xfId="0"/>
    <cellStyle name="Normal 10 2 9" xfId="0"/>
    <cellStyle name="Normal 10 20" xfId="0"/>
    <cellStyle name="Normal 10 21" xfId="0"/>
    <cellStyle name="Normal 10 22" xfId="0"/>
    <cellStyle name="Normal 10 23" xfId="0"/>
    <cellStyle name="Normal 10 24" xfId="0"/>
    <cellStyle name="Normal 10 25" xfId="0"/>
    <cellStyle name="Normal 10 26" xfId="0"/>
    <cellStyle name="Normal 10 27" xfId="0"/>
    <cellStyle name="Normal 10 28" xfId="0"/>
    <cellStyle name="Normal 10 29" xfId="0"/>
    <cellStyle name="Normal 10 3" xfId="0"/>
    <cellStyle name="Normal 10 3 10" xfId="0"/>
    <cellStyle name="Normal 10 3 11" xfId="0"/>
    <cellStyle name="Normal 10 3 12" xfId="0"/>
    <cellStyle name="Normal 10 3 13" xfId="0"/>
    <cellStyle name="Normal 10 3 14" xfId="0"/>
    <cellStyle name="Normal 10 3 2" xfId="0"/>
    <cellStyle name="Normal 10 3 2 10" xfId="0"/>
    <cellStyle name="Normal 10 3 2 2" xfId="0"/>
    <cellStyle name="Normal 10 3 2 3" xfId="0"/>
    <cellStyle name="Normal 10 3 2 4" xfId="0"/>
    <cellStyle name="Normal 10 3 2 5" xfId="0"/>
    <cellStyle name="Normal 10 3 2 6" xfId="0"/>
    <cellStyle name="Normal 10 3 2 7" xfId="0"/>
    <cellStyle name="Normal 10 3 2 8" xfId="0"/>
    <cellStyle name="Normal 10 3 2 9" xfId="0"/>
    <cellStyle name="Normal 10 3 3" xfId="0"/>
    <cellStyle name="Normal 10 3 3 10" xfId="0"/>
    <cellStyle name="Normal 10 3 3 2" xfId="0"/>
    <cellStyle name="Normal 10 3 3 3" xfId="0"/>
    <cellStyle name="Normal 10 3 3 4" xfId="0"/>
    <cellStyle name="Normal 10 3 3 5" xfId="0"/>
    <cellStyle name="Normal 10 3 3 6" xfId="0"/>
    <cellStyle name="Normal 10 3 3 7" xfId="0"/>
    <cellStyle name="Normal 10 3 3 8" xfId="0"/>
    <cellStyle name="Normal 10 3 3 9" xfId="0"/>
    <cellStyle name="Normal 10 3 4" xfId="0"/>
    <cellStyle name="Normal 10 3 4 10" xfId="0"/>
    <cellStyle name="Normal 10 3 4 2" xfId="0"/>
    <cellStyle name="Normal 10 3 4 3" xfId="0"/>
    <cellStyle name="Normal 10 3 4 4" xfId="0"/>
    <cellStyle name="Normal 10 3 4 5" xfId="0"/>
    <cellStyle name="Normal 10 3 4 6" xfId="0"/>
    <cellStyle name="Normal 10 3 4 7" xfId="0"/>
    <cellStyle name="Normal 10 3 4 8" xfId="0"/>
    <cellStyle name="Normal 10 3 4 9" xfId="0"/>
    <cellStyle name="Normal 10 3 5" xfId="0"/>
    <cellStyle name="Normal 10 3 5 10" xfId="0"/>
    <cellStyle name="Normal 10 3 5 2" xfId="0"/>
    <cellStyle name="Normal 10 3 5 3" xfId="0"/>
    <cellStyle name="Normal 10 3 5 4" xfId="0"/>
    <cellStyle name="Normal 10 3 5 5" xfId="0"/>
    <cellStyle name="Normal 10 3 5 6" xfId="0"/>
    <cellStyle name="Normal 10 3 5 7" xfId="0"/>
    <cellStyle name="Normal 10 3 5 8" xfId="0"/>
    <cellStyle name="Normal 10 3 5 9" xfId="0"/>
    <cellStyle name="Normal 10 3 6" xfId="0"/>
    <cellStyle name="Normal 10 3 7" xfId="0"/>
    <cellStyle name="Normal 10 3 8" xfId="0"/>
    <cellStyle name="Normal 10 3 9" xfId="0"/>
    <cellStyle name="Normal 10 30" xfId="0"/>
    <cellStyle name="Normal 10 31" xfId="0"/>
    <cellStyle name="Normal 10 32" xfId="0"/>
    <cellStyle name="Normal 10 33" xfId="0"/>
    <cellStyle name="Normal 10 34" xfId="0"/>
    <cellStyle name="Normal 10 35" xfId="0"/>
    <cellStyle name="Normal 10 36" xfId="0"/>
    <cellStyle name="Normal 10 37" xfId="0"/>
    <cellStyle name="Normal 10 38" xfId="0"/>
    <cellStyle name="Normal 10 39" xfId="0"/>
    <cellStyle name="Normal 10 4" xfId="0"/>
    <cellStyle name="Normal 10 4 10" xfId="0"/>
    <cellStyle name="Normal 10 4 2" xfId="0"/>
    <cellStyle name="Normal 10 4 3" xfId="0"/>
    <cellStyle name="Normal 10 4 4" xfId="0"/>
    <cellStyle name="Normal 10 4 5" xfId="0"/>
    <cellStyle name="Normal 10 4 6" xfId="0"/>
    <cellStyle name="Normal 10 4 7" xfId="0"/>
    <cellStyle name="Normal 10 4 8" xfId="0"/>
    <cellStyle name="Normal 10 4 9" xfId="0"/>
    <cellStyle name="Normal 10 40" xfId="0"/>
    <cellStyle name="Normal 10 5" xfId="0"/>
    <cellStyle name="Normal 10 5 10" xfId="0"/>
    <cellStyle name="Normal 10 5 2" xfId="0"/>
    <cellStyle name="Normal 10 5 3" xfId="0"/>
    <cellStyle name="Normal 10 5 4" xfId="0"/>
    <cellStyle name="Normal 10 5 5" xfId="0"/>
    <cellStyle name="Normal 10 5 6" xfId="0"/>
    <cellStyle name="Normal 10 5 7" xfId="0"/>
    <cellStyle name="Normal 10 5 8" xfId="0"/>
    <cellStyle name="Normal 10 5 9" xfId="0"/>
    <cellStyle name="Normal 10 6" xfId="0"/>
    <cellStyle name="Normal 10 6 10" xfId="0"/>
    <cellStyle name="Normal 10 6 2" xfId="0"/>
    <cellStyle name="Normal 10 6 3" xfId="0"/>
    <cellStyle name="Normal 10 6 4" xfId="0"/>
    <cellStyle name="Normal 10 6 5" xfId="0"/>
    <cellStyle name="Normal 10 6 6" xfId="0"/>
    <cellStyle name="Normal 10 6 7" xfId="0"/>
    <cellStyle name="Normal 10 6 8" xfId="0"/>
    <cellStyle name="Normal 10 6 9" xfId="0"/>
    <cellStyle name="Normal 10 7" xfId="0"/>
    <cellStyle name="Normal 10 7 10" xfId="0"/>
    <cellStyle name="Normal 10 7 2" xfId="0"/>
    <cellStyle name="Normal 10 7 3" xfId="0"/>
    <cellStyle name="Normal 10 7 4" xfId="0"/>
    <cellStyle name="Normal 10 7 5" xfId="0"/>
    <cellStyle name="Normal 10 7 6" xfId="0"/>
    <cellStyle name="Normal 10 7 7" xfId="0"/>
    <cellStyle name="Normal 10 7 8" xfId="0"/>
    <cellStyle name="Normal 10 7 9" xfId="0"/>
    <cellStyle name="Normal 10 8" xfId="0"/>
    <cellStyle name="Normal 10 9" xfId="0"/>
    <cellStyle name="Normal 11" xfId="0"/>
    <cellStyle name="Normal 11 10" xfId="0"/>
    <cellStyle name="Normal 11 11" xfId="0"/>
    <cellStyle name="Normal 11 12" xfId="0"/>
    <cellStyle name="Normal 11 13" xfId="0"/>
    <cellStyle name="Normal 11 14" xfId="0"/>
    <cellStyle name="Normal 11 15" xfId="0"/>
    <cellStyle name="Normal 11 16" xfId="0"/>
    <cellStyle name="Normal 11 17" xfId="0"/>
    <cellStyle name="Normal 11 18" xfId="0"/>
    <cellStyle name="Normal 11 19" xfId="0"/>
    <cellStyle name="Normal 11 2" xfId="0"/>
    <cellStyle name="Normal 11 2 10" xfId="0"/>
    <cellStyle name="Normal 11 2 11" xfId="0"/>
    <cellStyle name="Normal 11 2 12" xfId="0"/>
    <cellStyle name="Normal 11 2 13" xfId="0"/>
    <cellStyle name="Normal 11 2 14" xfId="0"/>
    <cellStyle name="Normal 11 2 15" xfId="0"/>
    <cellStyle name="Normal 11 2 16" xfId="0"/>
    <cellStyle name="Normal 11 2 17" xfId="0"/>
    <cellStyle name="Normal 11 2 2" xfId="0"/>
    <cellStyle name="Normal 11 2 2 10" xfId="0"/>
    <cellStyle name="Normal 11 2 2 11" xfId="0"/>
    <cellStyle name="Normal 11 2 2 12" xfId="0"/>
    <cellStyle name="Normal 11 2 2 2" xfId="0"/>
    <cellStyle name="Normal 11 2 2 2 10" xfId="0"/>
    <cellStyle name="Normal 11 2 2 2 11" xfId="0"/>
    <cellStyle name="Normal 11 2 2 2 12" xfId="0"/>
    <cellStyle name="Normal 11 2 2 2 2" xfId="0"/>
    <cellStyle name="Normal 11 2 2 2 2 2" xfId="0"/>
    <cellStyle name="Normal 11 2 2 2 2 2 2" xfId="0"/>
    <cellStyle name="Normal 11 2 2 2 2 2 3" xfId="0"/>
    <cellStyle name="Normal 11 2 2 2 2 2 4" xfId="0"/>
    <cellStyle name="Normal 11 2 2 2 2 2 5" xfId="0"/>
    <cellStyle name="Normal 11 2 2 2 2 3" xfId="0"/>
    <cellStyle name="Normal 11 2 2 2 2 4" xfId="0"/>
    <cellStyle name="Normal 11 2 2 2 2 5" xfId="0"/>
    <cellStyle name="Normal 11 2 2 2 3" xfId="0"/>
    <cellStyle name="Normal 11 2 2 2 4" xfId="0"/>
    <cellStyle name="Normal 11 2 2 2 5" xfId="0"/>
    <cellStyle name="Normal 11 2 2 2 6" xfId="0"/>
    <cellStyle name="Normal 11 2 2 2 7" xfId="0"/>
    <cellStyle name="Normal 11 2 2 2 8" xfId="0"/>
    <cellStyle name="Normal 11 2 2 2 9" xfId="0"/>
    <cellStyle name="Normal 11 2 2 3" xfId="0"/>
    <cellStyle name="Normal 11 2 2 3 2" xfId="0"/>
    <cellStyle name="Normal 11 2 2 4" xfId="0"/>
    <cellStyle name="Normal 11 2 2 5" xfId="0"/>
    <cellStyle name="Normal 11 2 2 6" xfId="0"/>
    <cellStyle name="Normal 11 2 2 7" xfId="0"/>
    <cellStyle name="Normal 11 2 2 8" xfId="0"/>
    <cellStyle name="Normal 11 2 2 9" xfId="0"/>
    <cellStyle name="Normal 11 2 3" xfId="0"/>
    <cellStyle name="Normal 11 2 3 2" xfId="0"/>
    <cellStyle name="Normal 11 2 4" xfId="0"/>
    <cellStyle name="Normal 11 2 5" xfId="0"/>
    <cellStyle name="Normal 11 2 6" xfId="0"/>
    <cellStyle name="Normal 11 2 7" xfId="0"/>
    <cellStyle name="Normal 11 2 8" xfId="0"/>
    <cellStyle name="Normal 11 2 9" xfId="0"/>
    <cellStyle name="Normal 11 20" xfId="0"/>
    <cellStyle name="Normal 11 21" xfId="0"/>
    <cellStyle name="Normal 11 22" xfId="0"/>
    <cellStyle name="Normal 11 23" xfId="0"/>
    <cellStyle name="Normal 11 24" xfId="0"/>
    <cellStyle name="Normal 11 25" xfId="0"/>
    <cellStyle name="Normal 11 3" xfId="0"/>
    <cellStyle name="Normal 11 4" xfId="0"/>
    <cellStyle name="Normal 11 5" xfId="0"/>
    <cellStyle name="Normal 11 5 2" xfId="0"/>
    <cellStyle name="Normal 11 5 2 2" xfId="0"/>
    <cellStyle name="Normal 11 5 2 3" xfId="0"/>
    <cellStyle name="Normal 11 5 2 4" xfId="0"/>
    <cellStyle name="Normal 11 5 2 5" xfId="0"/>
    <cellStyle name="Normal 11 5 3" xfId="0"/>
    <cellStyle name="Normal 11 5 4" xfId="0"/>
    <cellStyle name="Normal 11 5 5" xfId="0"/>
    <cellStyle name="Normal 11 6" xfId="0"/>
    <cellStyle name="Normal 11 7" xfId="0"/>
    <cellStyle name="Normal 11 8" xfId="0"/>
    <cellStyle name="Normal 11 9" xfId="0"/>
    <cellStyle name="Normal 12" xfId="0"/>
    <cellStyle name="Normal 12 10" xfId="0"/>
    <cellStyle name="Normal 12 11" xfId="0"/>
    <cellStyle name="Normal 12 12" xfId="0"/>
    <cellStyle name="Normal 12 13" xfId="0"/>
    <cellStyle name="Normal 12 14" xfId="0"/>
    <cellStyle name="Normal 12 15" xfId="0"/>
    <cellStyle name="Normal 12 16" xfId="0"/>
    <cellStyle name="Normal 12 17" xfId="0"/>
    <cellStyle name="Normal 12 18" xfId="0"/>
    <cellStyle name="Normal 12 19" xfId="0"/>
    <cellStyle name="Normal 12 2" xfId="0"/>
    <cellStyle name="Normal 12 2 10" xfId="0"/>
    <cellStyle name="Normal 12 2 11" xfId="0"/>
    <cellStyle name="Normal 12 2 12" xfId="0"/>
    <cellStyle name="Normal 12 2 13" xfId="0"/>
    <cellStyle name="Normal 12 2 14" xfId="0"/>
    <cellStyle name="Normal 12 2 15" xfId="0"/>
    <cellStyle name="Normal 12 2 16" xfId="0"/>
    <cellStyle name="Normal 12 2 17" xfId="0"/>
    <cellStyle name="Normal 12 2 2" xfId="0"/>
    <cellStyle name="Normal 12 2 2 2" xfId="0"/>
    <cellStyle name="Normal 12 2 2 3" xfId="0"/>
    <cellStyle name="Normal 12 2 2 4" xfId="0"/>
    <cellStyle name="Normal 12 2 2 5" xfId="0"/>
    <cellStyle name="Normal 12 2 3" xfId="0"/>
    <cellStyle name="Normal 12 2 3 2" xfId="0"/>
    <cellStyle name="Normal 12 2 3 2 2" xfId="0"/>
    <cellStyle name="Normal 12 2 3 3" xfId="0"/>
    <cellStyle name="Normal 12 2 3 4" xfId="0"/>
    <cellStyle name="Normal 12 2 3 5" xfId="0"/>
    <cellStyle name="Normal 12 2 3 6" xfId="0"/>
    <cellStyle name="Normal 12 2 3 7" xfId="0"/>
    <cellStyle name="Normal 12 2 3 8" xfId="0"/>
    <cellStyle name="Normal 12 2 3 9" xfId="0"/>
    <cellStyle name="Normal 12 2 4" xfId="0"/>
    <cellStyle name="Normal 12 2 4 2" xfId="0"/>
    <cellStyle name="Normal 12 2 5" xfId="0"/>
    <cellStyle name="Normal 12 2 6" xfId="0"/>
    <cellStyle name="Normal 12 2 7" xfId="0"/>
    <cellStyle name="Normal 12 2 8" xfId="0"/>
    <cellStyle name="Normal 12 2 9" xfId="0"/>
    <cellStyle name="Normal 12 20" xfId="0"/>
    <cellStyle name="Normal 12 21" xfId="0"/>
    <cellStyle name="Normal 12 22" xfId="0"/>
    <cellStyle name="Normal 12 23" xfId="0"/>
    <cellStyle name="Normal 12 3" xfId="0"/>
    <cellStyle name="Normal 12 3 2" xfId="0"/>
    <cellStyle name="Normal 12 3 3" xfId="0"/>
    <cellStyle name="Normal 12 3 4" xfId="0"/>
    <cellStyle name="Normal 12 3 5" xfId="0"/>
    <cellStyle name="Normal 12 4" xfId="0"/>
    <cellStyle name="Normal 12 5" xfId="0"/>
    <cellStyle name="Normal 12 6" xfId="0"/>
    <cellStyle name="Normal 12 7" xfId="0"/>
    <cellStyle name="Normal 12 8" xfId="0"/>
    <cellStyle name="Normal 12 9" xfId="0"/>
    <cellStyle name="Normal 13" xfId="0"/>
    <cellStyle name="Normal 13 10" xfId="0"/>
    <cellStyle name="Normal 13 10 2" xfId="0"/>
    <cellStyle name="Normal 13 10 3" xfId="0"/>
    <cellStyle name="Normal 13 10 4" xfId="0"/>
    <cellStyle name="Normal 13 10 5" xfId="0"/>
    <cellStyle name="Normal 13 11" xfId="0"/>
    <cellStyle name="Normal 13 11 2" xfId="0"/>
    <cellStyle name="Normal 13 11 3" xfId="0"/>
    <cellStyle name="Normal 13 11 4" xfId="0"/>
    <cellStyle name="Normal 13 11 5" xfId="0"/>
    <cellStyle name="Normal 13 12" xfId="0"/>
    <cellStyle name="Normal 13 12 2" xfId="0"/>
    <cellStyle name="Normal 13 12 3" xfId="0"/>
    <cellStyle name="Normal 13 12 4" xfId="0"/>
    <cellStyle name="Normal 13 12 5" xfId="0"/>
    <cellStyle name="Normal 13 13" xfId="0"/>
    <cellStyle name="Normal 13 13 2" xfId="0"/>
    <cellStyle name="Normal 13 13 3" xfId="0"/>
    <cellStyle name="Normal 13 13 4" xfId="0"/>
    <cellStyle name="Normal 13 13 5" xfId="0"/>
    <cellStyle name="Normal 13 14" xfId="0"/>
    <cellStyle name="Normal 13 14 2" xfId="0"/>
    <cellStyle name="Normal 13 14 3" xfId="0"/>
    <cellStyle name="Normal 13 14 4" xfId="0"/>
    <cellStyle name="Normal 13 14 5" xfId="0"/>
    <cellStyle name="Normal 13 15" xfId="0"/>
    <cellStyle name="Normal 13 15 2" xfId="0"/>
    <cellStyle name="Normal 13 15 3" xfId="0"/>
    <cellStyle name="Normal 13 15 4" xfId="0"/>
    <cellStyle name="Normal 13 15 5" xfId="0"/>
    <cellStyle name="Normal 13 16" xfId="0"/>
    <cellStyle name="Normal 13 16 2" xfId="0"/>
    <cellStyle name="Normal 13 16 3" xfId="0"/>
    <cellStyle name="Normal 13 16 4" xfId="0"/>
    <cellStyle name="Normal 13 16 5" xfId="0"/>
    <cellStyle name="Normal 13 17" xfId="0"/>
    <cellStyle name="Normal 13 17 2" xfId="0"/>
    <cellStyle name="Normal 13 17 3" xfId="0"/>
    <cellStyle name="Normal 13 18" xfId="0"/>
    <cellStyle name="Normal 13 18 2" xfId="0"/>
    <cellStyle name="Normal 13 18 3" xfId="0"/>
    <cellStyle name="Normal 13 19" xfId="0"/>
    <cellStyle name="Normal 13 19 2" xfId="0"/>
    <cellStyle name="Normal 13 19 3" xfId="0"/>
    <cellStyle name="Normal 13 2" xfId="0"/>
    <cellStyle name="Normal 13 2 2" xfId="0"/>
    <cellStyle name="Normal 13 2 2 2" xfId="0"/>
    <cellStyle name="Normal 13 2 3" xfId="0"/>
    <cellStyle name="Normal 13 2 4" xfId="0"/>
    <cellStyle name="Normal 13 2 5" xfId="0"/>
    <cellStyle name="Normal 13 20" xfId="0"/>
    <cellStyle name="Normal 13 20 2" xfId="0"/>
    <cellStyle name="Normal 13 20 3" xfId="0"/>
    <cellStyle name="Normal 13 21" xfId="0"/>
    <cellStyle name="Normal 13 21 2" xfId="0"/>
    <cellStyle name="Normal 13 21 3" xfId="0"/>
    <cellStyle name="Normal 13 22" xfId="0"/>
    <cellStyle name="Normal 13 22 2" xfId="0"/>
    <cellStyle name="Normal 13 22 3" xfId="0"/>
    <cellStyle name="Normal 13 23" xfId="0"/>
    <cellStyle name="Normal 13 23 2" xfId="0"/>
    <cellStyle name="Normal 13 23 3" xfId="0"/>
    <cellStyle name="Normal 13 24" xfId="0"/>
    <cellStyle name="Normal 13 24 2" xfId="0"/>
    <cellStyle name="Normal 13 24 3" xfId="0"/>
    <cellStyle name="Normal 13 25" xfId="0"/>
    <cellStyle name="Normal 13 25 2" xfId="0"/>
    <cellStyle name="Normal 13 25 3" xfId="0"/>
    <cellStyle name="Normal 13 26" xfId="0"/>
    <cellStyle name="Normal 13 26 2" xfId="0"/>
    <cellStyle name="Normal 13 26 3" xfId="0"/>
    <cellStyle name="Normal 13 27" xfId="0"/>
    <cellStyle name="Normal 13 27 2" xfId="0"/>
    <cellStyle name="Normal 13 27 3" xfId="0"/>
    <cellStyle name="Normal 13 28" xfId="0"/>
    <cellStyle name="Normal 13 28 2" xfId="0"/>
    <cellStyle name="Normal 13 28 3" xfId="0"/>
    <cellStyle name="Normal 13 29" xfId="0"/>
    <cellStyle name="Normal 13 29 2" xfId="0"/>
    <cellStyle name="Normal 13 29 3" xfId="0"/>
    <cellStyle name="Normal 13 3" xfId="0"/>
    <cellStyle name="Normal 13 3 2" xfId="0"/>
    <cellStyle name="Normal 13 3 2 2" xfId="0"/>
    <cellStyle name="Normal 13 3 3" xfId="0"/>
    <cellStyle name="Normal 13 3 4" xfId="0"/>
    <cellStyle name="Normal 13 3 5" xfId="0"/>
    <cellStyle name="Normal 13 30" xfId="0"/>
    <cellStyle name="Normal 13 30 2" xfId="0"/>
    <cellStyle name="Normal 13 30 3" xfId="0"/>
    <cellStyle name="Normal 13 31" xfId="0"/>
    <cellStyle name="Normal 13 31 2" xfId="0"/>
    <cellStyle name="Normal 13 31 3" xfId="0"/>
    <cellStyle name="Normal 13 32" xfId="0"/>
    <cellStyle name="Normal 13 32 2" xfId="0"/>
    <cellStyle name="Normal 13 32 3" xfId="0"/>
    <cellStyle name="Normal 13 33" xfId="0"/>
    <cellStyle name="Normal 13 33 2" xfId="0"/>
    <cellStyle name="Normal 13 33 3" xfId="0"/>
    <cellStyle name="Normal 13 34" xfId="0"/>
    <cellStyle name="Normal 13 34 2" xfId="0"/>
    <cellStyle name="Normal 13 34 3" xfId="0"/>
    <cellStyle name="Normal 13 35" xfId="0"/>
    <cellStyle name="Normal 13 35 2" xfId="0"/>
    <cellStyle name="Normal 13 35 3" xfId="0"/>
    <cellStyle name="Normal 13 36" xfId="0"/>
    <cellStyle name="Normal 13 36 2" xfId="0"/>
    <cellStyle name="Normal 13 36 3" xfId="0"/>
    <cellStyle name="Normal 13 37" xfId="0"/>
    <cellStyle name="Normal 13 37 2" xfId="0"/>
    <cellStyle name="Normal 13 37 3" xfId="0"/>
    <cellStyle name="Normal 13 38" xfId="0"/>
    <cellStyle name="Normal 13 38 2" xfId="0"/>
    <cellStyle name="Normal 13 38 3" xfId="0"/>
    <cellStyle name="Normal 13 39" xfId="0"/>
    <cellStyle name="Normal 13 39 2" xfId="0"/>
    <cellStyle name="Normal 13 39 3" xfId="0"/>
    <cellStyle name="Normal 13 4" xfId="0"/>
    <cellStyle name="Normal 13 4 2" xfId="0"/>
    <cellStyle name="Normal 13 4 2 2" xfId="0"/>
    <cellStyle name="Normal 13 4 3" xfId="0"/>
    <cellStyle name="Normal 13 4 4" xfId="0"/>
    <cellStyle name="Normal 13 4 5" xfId="0"/>
    <cellStyle name="Normal 13 40" xfId="0"/>
    <cellStyle name="Normal 13 40 2" xfId="0"/>
    <cellStyle name="Normal 13 40 3" xfId="0"/>
    <cellStyle name="Normal 13 41" xfId="0"/>
    <cellStyle name="Normal 13 41 2" xfId="0"/>
    <cellStyle name="Normal 13 41 3" xfId="0"/>
    <cellStyle name="Normal 13 42" xfId="0"/>
    <cellStyle name="Normal 13 42 2" xfId="0"/>
    <cellStyle name="Normal 13 42 3" xfId="0"/>
    <cellStyle name="Normal 13 43" xfId="0"/>
    <cellStyle name="Normal 13 43 2" xfId="0"/>
    <cellStyle name="Normal 13 43 3" xfId="0"/>
    <cellStyle name="Normal 13 44" xfId="0"/>
    <cellStyle name="Normal 13 44 2" xfId="0"/>
    <cellStyle name="Normal 13 44 3" xfId="0"/>
    <cellStyle name="Normal 13 45" xfId="0"/>
    <cellStyle name="Normal 13 45 2" xfId="0"/>
    <cellStyle name="Normal 13 45 3" xfId="0"/>
    <cellStyle name="Normal 13 46" xfId="0"/>
    <cellStyle name="Normal 13 46 2" xfId="0"/>
    <cellStyle name="Normal 13 46 3" xfId="0"/>
    <cellStyle name="Normal 13 47" xfId="0"/>
    <cellStyle name="Normal 13 47 2" xfId="0"/>
    <cellStyle name="Normal 13 47 3" xfId="0"/>
    <cellStyle name="Normal 13 48" xfId="0"/>
    <cellStyle name="Normal 13 48 2" xfId="0"/>
    <cellStyle name="Normal 13 48 3" xfId="0"/>
    <cellStyle name="Normal 13 49" xfId="0"/>
    <cellStyle name="Normal 13 49 2" xfId="0"/>
    <cellStyle name="Normal 13 49 3" xfId="0"/>
    <cellStyle name="Normal 13 5" xfId="0"/>
    <cellStyle name="Normal 13 5 2" xfId="0"/>
    <cellStyle name="Normal 13 5 2 2" xfId="0"/>
    <cellStyle name="Normal 13 5 3" xfId="0"/>
    <cellStyle name="Normal 13 5 4" xfId="0"/>
    <cellStyle name="Normal 13 5 5" xfId="0"/>
    <cellStyle name="Normal 13 50" xfId="0"/>
    <cellStyle name="Normal 13 50 2" xfId="0"/>
    <cellStyle name="Normal 13 50 3" xfId="0"/>
    <cellStyle name="Normal 13 51" xfId="0"/>
    <cellStyle name="Normal 13 51 2" xfId="0"/>
    <cellStyle name="Normal 13 51 3" xfId="0"/>
    <cellStyle name="Normal 13 52" xfId="0"/>
    <cellStyle name="Normal 13 53" xfId="0"/>
    <cellStyle name="Normal 13 54" xfId="0"/>
    <cellStyle name="Normal 13 55" xfId="0"/>
    <cellStyle name="Normal 13 6" xfId="0"/>
    <cellStyle name="Normal 13 6 2" xfId="0"/>
    <cellStyle name="Normal 13 6 3" xfId="0"/>
    <cellStyle name="Normal 13 6 4" xfId="0"/>
    <cellStyle name="Normal 13 6 5" xfId="0"/>
    <cellStyle name="Normal 13 7" xfId="0"/>
    <cellStyle name="Normal 13 7 2" xfId="0"/>
    <cellStyle name="Normal 13 7 3" xfId="0"/>
    <cellStyle name="Normal 13 7 4" xfId="0"/>
    <cellStyle name="Normal 13 7 5" xfId="0"/>
    <cellStyle name="Normal 13 8" xfId="0"/>
    <cellStyle name="Normal 13 8 2" xfId="0"/>
    <cellStyle name="Normal 13 8 3" xfId="0"/>
    <cellStyle name="Normal 13 8 4" xfId="0"/>
    <cellStyle name="Normal 13 8 5" xfId="0"/>
    <cellStyle name="Normal 13 9" xfId="0"/>
    <cellStyle name="Normal 13 9 2" xfId="0"/>
    <cellStyle name="Normal 13 9 3" xfId="0"/>
    <cellStyle name="Normal 13 9 4" xfId="0"/>
    <cellStyle name="Normal 13 9 5" xfId="0"/>
    <cellStyle name="Normal 14" xfId="0"/>
    <cellStyle name="Normal 14 10" xfId="0"/>
    <cellStyle name="Normal 14 10 2" xfId="0"/>
    <cellStyle name="Normal 14 10 3" xfId="0"/>
    <cellStyle name="Normal 14 10 4" xfId="0"/>
    <cellStyle name="Normal 14 10 5" xfId="0"/>
    <cellStyle name="Normal 14 11" xfId="0"/>
    <cellStyle name="Normal 14 11 2" xfId="0"/>
    <cellStyle name="Normal 14 11 3" xfId="0"/>
    <cellStyle name="Normal 14 11 4" xfId="0"/>
    <cellStyle name="Normal 14 11 5" xfId="0"/>
    <cellStyle name="Normal 14 12" xfId="0"/>
    <cellStyle name="Normal 14 12 2" xfId="0"/>
    <cellStyle name="Normal 14 12 3" xfId="0"/>
    <cellStyle name="Normal 14 12 4" xfId="0"/>
    <cellStyle name="Normal 14 12 5" xfId="0"/>
    <cellStyle name="Normal 14 13" xfId="0"/>
    <cellStyle name="Normal 14 13 2" xfId="0"/>
    <cellStyle name="Normal 14 13 3" xfId="0"/>
    <cellStyle name="Normal 14 13 4" xfId="0"/>
    <cellStyle name="Normal 14 13 5" xfId="0"/>
    <cellStyle name="Normal 14 14" xfId="0"/>
    <cellStyle name="Normal 14 14 2" xfId="0"/>
    <cellStyle name="Normal 14 14 3" xfId="0"/>
    <cellStyle name="Normal 14 14 4" xfId="0"/>
    <cellStyle name="Normal 14 14 5" xfId="0"/>
    <cellStyle name="Normal 14 15" xfId="0"/>
    <cellStyle name="Normal 14 15 2" xfId="0"/>
    <cellStyle name="Normal 14 15 3" xfId="0"/>
    <cellStyle name="Normal 14 15 4" xfId="0"/>
    <cellStyle name="Normal 14 15 5" xfId="0"/>
    <cellStyle name="Normal 14 16" xfId="0"/>
    <cellStyle name="Normal 14 17" xfId="0"/>
    <cellStyle name="Normal 14 2" xfId="0"/>
    <cellStyle name="Normal 14 2 2" xfId="0"/>
    <cellStyle name="Normal 14 2 3" xfId="0"/>
    <cellStyle name="Normal 14 2 4" xfId="0"/>
    <cellStyle name="Normal 14 2 5" xfId="0"/>
    <cellStyle name="Normal 14 3" xfId="0"/>
    <cellStyle name="Normal 14 3 2" xfId="0"/>
    <cellStyle name="Normal 14 3 3" xfId="0"/>
    <cellStyle name="Normal 14 3 4" xfId="0"/>
    <cellStyle name="Normal 14 3 5" xfId="0"/>
    <cellStyle name="Normal 14 4" xfId="0"/>
    <cellStyle name="Normal 14 4 2" xfId="0"/>
    <cellStyle name="Normal 14 4 3" xfId="0"/>
    <cellStyle name="Normal 14 4 4" xfId="0"/>
    <cellStyle name="Normal 14 4 5" xfId="0"/>
    <cellStyle name="Normal 14 5" xfId="0"/>
    <cellStyle name="Normal 14 5 2" xfId="0"/>
    <cellStyle name="Normal 14 5 3" xfId="0"/>
    <cellStyle name="Normal 14 5 4" xfId="0"/>
    <cellStyle name="Normal 14 5 5" xfId="0"/>
    <cellStyle name="Normal 14 6" xfId="0"/>
    <cellStyle name="Normal 14 6 2" xfId="0"/>
    <cellStyle name="Normal 14 6 3" xfId="0"/>
    <cellStyle name="Normal 14 6 4" xfId="0"/>
    <cellStyle name="Normal 14 6 5" xfId="0"/>
    <cellStyle name="Normal 14 7" xfId="0"/>
    <cellStyle name="Normal 14 7 2" xfId="0"/>
    <cellStyle name="Normal 14 7 3" xfId="0"/>
    <cellStyle name="Normal 14 7 4" xfId="0"/>
    <cellStyle name="Normal 14 7 5" xfId="0"/>
    <cellStyle name="Normal 14 8" xfId="0"/>
    <cellStyle name="Normal 14 8 2" xfId="0"/>
    <cellStyle name="Normal 14 8 3" xfId="0"/>
    <cellStyle name="Normal 14 8 4" xfId="0"/>
    <cellStyle name="Normal 14 8 5" xfId="0"/>
    <cellStyle name="Normal 14 9" xfId="0"/>
    <cellStyle name="Normal 14 9 2" xfId="0"/>
    <cellStyle name="Normal 14 9 3" xfId="0"/>
    <cellStyle name="Normal 14 9 4" xfId="0"/>
    <cellStyle name="Normal 14 9 5" xfId="0"/>
    <cellStyle name="Normal 141" xfId="0"/>
    <cellStyle name="Normal 141 10" xfId="0"/>
    <cellStyle name="Normal 141 11" xfId="0"/>
    <cellStyle name="Normal 141 12" xfId="0"/>
    <cellStyle name="Normal 141 13" xfId="0"/>
    <cellStyle name="Normal 141 14" xfId="0"/>
    <cellStyle name="Normal 141 14 2" xfId="0"/>
    <cellStyle name="Normal 141 14 3" xfId="0"/>
    <cellStyle name="Normal 141 14 4" xfId="0"/>
    <cellStyle name="Normal 141 15" xfId="0"/>
    <cellStyle name="Normal 141 16" xfId="0"/>
    <cellStyle name="Normal 141 17" xfId="0"/>
    <cellStyle name="Normal 141 18" xfId="0"/>
    <cellStyle name="Normal 141 19" xfId="0"/>
    <cellStyle name="Normal 141 2" xfId="0"/>
    <cellStyle name="Normal 141 2 10" xfId="0"/>
    <cellStyle name="Normal 141 2 11" xfId="0"/>
    <cellStyle name="Normal 141 2 12" xfId="0"/>
    <cellStyle name="Normal 141 2 13" xfId="0"/>
    <cellStyle name="Normal 141 2 14" xfId="0"/>
    <cellStyle name="Normal 141 2 15" xfId="0"/>
    <cellStyle name="Normal 141 2 16" xfId="0"/>
    <cellStyle name="Normal 141 2 17" xfId="0"/>
    <cellStyle name="Normal 141 2 18" xfId="0"/>
    <cellStyle name="Normal 141 2 19" xfId="0"/>
    <cellStyle name="Normal 141 2 2" xfId="0"/>
    <cellStyle name="Normal 141 2 2 2" xfId="0"/>
    <cellStyle name="Normal 141 2 2 3" xfId="0"/>
    <cellStyle name="Normal 141 2 2 4" xfId="0"/>
    <cellStyle name="Normal 141 2 2 5" xfId="0"/>
    <cellStyle name="Normal 141 2 20" xfId="0"/>
    <cellStyle name="Normal 141 2 21" xfId="0"/>
    <cellStyle name="Normal 141 2 22" xfId="0"/>
    <cellStyle name="Normal 141 2 23" xfId="0"/>
    <cellStyle name="Normal 141 2 24" xfId="0"/>
    <cellStyle name="Normal 141 2 25" xfId="0"/>
    <cellStyle name="Normal 141 2 26" xfId="0"/>
    <cellStyle name="Normal 141 2 27" xfId="0"/>
    <cellStyle name="Normal 141 2 28" xfId="0"/>
    <cellStyle name="Normal 141 2 29" xfId="0"/>
    <cellStyle name="Normal 141 2 3" xfId="0"/>
    <cellStyle name="Normal 141 2 30" xfId="0"/>
    <cellStyle name="Normal 141 2 31" xfId="0"/>
    <cellStyle name="Normal 141 2 32" xfId="0"/>
    <cellStyle name="Normal 141 2 33" xfId="0"/>
    <cellStyle name="Normal 141 2 34" xfId="0"/>
    <cellStyle name="Normal 141 2 35" xfId="0"/>
    <cellStyle name="Normal 141 2 36" xfId="0"/>
    <cellStyle name="Normal 141 2 37" xfId="0"/>
    <cellStyle name="Normal 141 2 38" xfId="0"/>
    <cellStyle name="Normal 141 2 39" xfId="0"/>
    <cellStyle name="Normal 141 2 4" xfId="0"/>
    <cellStyle name="Normal 141 2 40" xfId="0"/>
    <cellStyle name="Normal 141 2 41" xfId="0"/>
    <cellStyle name="Normal 141 2 42" xfId="0"/>
    <cellStyle name="Normal 141 2 43" xfId="0"/>
    <cellStyle name="Normal 141 2 44" xfId="0"/>
    <cellStyle name="Normal 141 2 5" xfId="0"/>
    <cellStyle name="Normal 141 2 6" xfId="0"/>
    <cellStyle name="Normal 141 2 7" xfId="0"/>
    <cellStyle name="Normal 141 2 8" xfId="0"/>
    <cellStyle name="Normal 141 2 8 2" xfId="0"/>
    <cellStyle name="Normal 141 2 8 3" xfId="0"/>
    <cellStyle name="Normal 141 2 8 4" xfId="0"/>
    <cellStyle name="Normal 141 2 9" xfId="0"/>
    <cellStyle name="Normal 141 20" xfId="0"/>
    <cellStyle name="Normal 141 21" xfId="0"/>
    <cellStyle name="Normal 141 22" xfId="0"/>
    <cellStyle name="Normal 141 23" xfId="0"/>
    <cellStyle name="Normal 141 24" xfId="0"/>
    <cellStyle name="Normal 141 25" xfId="0"/>
    <cellStyle name="Normal 141 26" xfId="0"/>
    <cellStyle name="Normal 141 27" xfId="0"/>
    <cellStyle name="Normal 141 28" xfId="0"/>
    <cellStyle name="Normal 141 29" xfId="0"/>
    <cellStyle name="Normal 141 3" xfId="0"/>
    <cellStyle name="Normal 141 30" xfId="0"/>
    <cellStyle name="Normal 141 31" xfId="0"/>
    <cellStyle name="Normal 141 32" xfId="0"/>
    <cellStyle name="Normal 141 33" xfId="0"/>
    <cellStyle name="Normal 141 34" xfId="0"/>
    <cellStyle name="Normal 141 35" xfId="0"/>
    <cellStyle name="Normal 141 36" xfId="0"/>
    <cellStyle name="Normal 141 37" xfId="0"/>
    <cellStyle name="Normal 141 38" xfId="0"/>
    <cellStyle name="Normal 141 39" xfId="0"/>
    <cellStyle name="Normal 141 4" xfId="0"/>
    <cellStyle name="Normal 141 40" xfId="0"/>
    <cellStyle name="Normal 141 41" xfId="0"/>
    <cellStyle name="Normal 141 42" xfId="0"/>
    <cellStyle name="Normal 141 43" xfId="0"/>
    <cellStyle name="Normal 141 44" xfId="0"/>
    <cellStyle name="Normal 141 45" xfId="0"/>
    <cellStyle name="Normal 141 46" xfId="0"/>
    <cellStyle name="Normal 141 47" xfId="0"/>
    <cellStyle name="Normal 141 48" xfId="0"/>
    <cellStyle name="Normal 141 49" xfId="0"/>
    <cellStyle name="Normal 141 5" xfId="0"/>
    <cellStyle name="Normal 141 50" xfId="0"/>
    <cellStyle name="Normal 141 51" xfId="0"/>
    <cellStyle name="Normal 141 52" xfId="0"/>
    <cellStyle name="Normal 141 53" xfId="0"/>
    <cellStyle name="Normal 141 54" xfId="0"/>
    <cellStyle name="Normal 141 55" xfId="0"/>
    <cellStyle name="Normal 141 56" xfId="0"/>
    <cellStyle name="Normal 141 57" xfId="0"/>
    <cellStyle name="Normal 141 58" xfId="0"/>
    <cellStyle name="Normal 141 6" xfId="0"/>
    <cellStyle name="Normal 141 7" xfId="0"/>
    <cellStyle name="Normal 141 8" xfId="0"/>
    <cellStyle name="Normal 141 9" xfId="0"/>
    <cellStyle name="Normal 142" xfId="0"/>
    <cellStyle name="Normal 142 10" xfId="0"/>
    <cellStyle name="Normal 142 2" xfId="0"/>
    <cellStyle name="Normal 142 3" xfId="0"/>
    <cellStyle name="Normal 142 4" xfId="0"/>
    <cellStyle name="Normal 142 5" xfId="0"/>
    <cellStyle name="Normal 142 6" xfId="0"/>
    <cellStyle name="Normal 142 7" xfId="0"/>
    <cellStyle name="Normal 142 8" xfId="0"/>
    <cellStyle name="Normal 142 9" xfId="0"/>
    <cellStyle name="Normal 147" xfId="0"/>
    <cellStyle name="Normal 147 10" xfId="0"/>
    <cellStyle name="Normal 147 2" xfId="0"/>
    <cellStyle name="Normal 147 3" xfId="0"/>
    <cellStyle name="Normal 147 4" xfId="0"/>
    <cellStyle name="Normal 147 5" xfId="0"/>
    <cellStyle name="Normal 147 6" xfId="0"/>
    <cellStyle name="Normal 147 7" xfId="0"/>
    <cellStyle name="Normal 147 8" xfId="0"/>
    <cellStyle name="Normal 147 9" xfId="0"/>
    <cellStyle name="Normal 15" xfId="0"/>
    <cellStyle name="Normal 15 10" xfId="0"/>
    <cellStyle name="Normal 15 11" xfId="0"/>
    <cellStyle name="Normal 15 12" xfId="0"/>
    <cellStyle name="Normal 15 13" xfId="0"/>
    <cellStyle name="Normal 15 14" xfId="0"/>
    <cellStyle name="Normal 15 15" xfId="0"/>
    <cellStyle name="Normal 15 16" xfId="0"/>
    <cellStyle name="Normal 15 17" xfId="0"/>
    <cellStyle name="Normal 15 2" xfId="0"/>
    <cellStyle name="Normal 15 2 2" xfId="0"/>
    <cellStyle name="Normal 15 3" xfId="0"/>
    <cellStyle name="Normal 15 4" xfId="0"/>
    <cellStyle name="Normal 15 5" xfId="0"/>
    <cellStyle name="Normal 15 6" xfId="0"/>
    <cellStyle name="Normal 15 7" xfId="0"/>
    <cellStyle name="Normal 15 8" xfId="0"/>
    <cellStyle name="Normal 15 9" xfId="0"/>
    <cellStyle name="Normal 152" xfId="0"/>
    <cellStyle name="Normal 152 10" xfId="0"/>
    <cellStyle name="Normal 152 2" xfId="0"/>
    <cellStyle name="Normal 152 3" xfId="0"/>
    <cellStyle name="Normal 152 4" xfId="0"/>
    <cellStyle name="Normal 152 5" xfId="0"/>
    <cellStyle name="Normal 152 6" xfId="0"/>
    <cellStyle name="Normal 152 7" xfId="0"/>
    <cellStyle name="Normal 152 8" xfId="0"/>
    <cellStyle name="Normal 152 9" xfId="0"/>
    <cellStyle name="Normal 153" xfId="0"/>
    <cellStyle name="Normal 153 10" xfId="0"/>
    <cellStyle name="Normal 153 2" xfId="0"/>
    <cellStyle name="Normal 153 3" xfId="0"/>
    <cellStyle name="Normal 153 4" xfId="0"/>
    <cellStyle name="Normal 153 5" xfId="0"/>
    <cellStyle name="Normal 153 6" xfId="0"/>
    <cellStyle name="Normal 153 7" xfId="0"/>
    <cellStyle name="Normal 153 8" xfId="0"/>
    <cellStyle name="Normal 153 9" xfId="0"/>
    <cellStyle name="Normal 155" xfId="0"/>
    <cellStyle name="Normal 155 10" xfId="0"/>
    <cellStyle name="Normal 155 2" xfId="0"/>
    <cellStyle name="Normal 155 3" xfId="0"/>
    <cellStyle name="Normal 155 4" xfId="0"/>
    <cellStyle name="Normal 155 5" xfId="0"/>
    <cellStyle name="Normal 155 6" xfId="0"/>
    <cellStyle name="Normal 155 7" xfId="0"/>
    <cellStyle name="Normal 155 8" xfId="0"/>
    <cellStyle name="Normal 155 9" xfId="0"/>
    <cellStyle name="Normal 156" xfId="0"/>
    <cellStyle name="Normal 156 10" xfId="0"/>
    <cellStyle name="Normal 156 2" xfId="0"/>
    <cellStyle name="Normal 156 3" xfId="0"/>
    <cellStyle name="Normal 156 4" xfId="0"/>
    <cellStyle name="Normal 156 5" xfId="0"/>
    <cellStyle name="Normal 156 6" xfId="0"/>
    <cellStyle name="Normal 156 7" xfId="0"/>
    <cellStyle name="Normal 156 8" xfId="0"/>
    <cellStyle name="Normal 156 9" xfId="0"/>
    <cellStyle name="Normal 158" xfId="0"/>
    <cellStyle name="Normal 158 10" xfId="0"/>
    <cellStyle name="Normal 158 2" xfId="0"/>
    <cellStyle name="Normal 158 3" xfId="0"/>
    <cellStyle name="Normal 158 4" xfId="0"/>
    <cellStyle name="Normal 158 5" xfId="0"/>
    <cellStyle name="Normal 158 6" xfId="0"/>
    <cellStyle name="Normal 158 7" xfId="0"/>
    <cellStyle name="Normal 158 8" xfId="0"/>
    <cellStyle name="Normal 158 9" xfId="0"/>
    <cellStyle name="Normal 159" xfId="0"/>
    <cellStyle name="Normal 159 10" xfId="0"/>
    <cellStyle name="Normal 159 2" xfId="0"/>
    <cellStyle name="Normal 159 3" xfId="0"/>
    <cellStyle name="Normal 159 4" xfId="0"/>
    <cellStyle name="Normal 159 5" xfId="0"/>
    <cellStyle name="Normal 159 6" xfId="0"/>
    <cellStyle name="Normal 159 7" xfId="0"/>
    <cellStyle name="Normal 159 8" xfId="0"/>
    <cellStyle name="Normal 159 9" xfId="0"/>
    <cellStyle name="Normal 16" xfId="0"/>
    <cellStyle name="Normal 16 10" xfId="0"/>
    <cellStyle name="Normal 16 11" xfId="0"/>
    <cellStyle name="Normal 16 12" xfId="0"/>
    <cellStyle name="Normal 16 13" xfId="0"/>
    <cellStyle name="Normal 16 14" xfId="0"/>
    <cellStyle name="Normal 16 15" xfId="0"/>
    <cellStyle name="Normal 16 16" xfId="0"/>
    <cellStyle name="Normal 16 17" xfId="0"/>
    <cellStyle name="Normal 16 18" xfId="0"/>
    <cellStyle name="Normal 16 19" xfId="0"/>
    <cellStyle name="Normal 16 2" xfId="0"/>
    <cellStyle name="Normal 16 20" xfId="0"/>
    <cellStyle name="Normal 16 3" xfId="0"/>
    <cellStyle name="Normal 16 4" xfId="0"/>
    <cellStyle name="Normal 16 5" xfId="0"/>
    <cellStyle name="Normal 16 6" xfId="0"/>
    <cellStyle name="Normal 16 7" xfId="0"/>
    <cellStyle name="Normal 16 8" xfId="0"/>
    <cellStyle name="Normal 16 9" xfId="0"/>
    <cellStyle name="Normal 160" xfId="0"/>
    <cellStyle name="Normal 160 10" xfId="0"/>
    <cellStyle name="Normal 160 2" xfId="0"/>
    <cellStyle name="Normal 160 3" xfId="0"/>
    <cellStyle name="Normal 160 4" xfId="0"/>
    <cellStyle name="Normal 160 5" xfId="0"/>
    <cellStyle name="Normal 160 6" xfId="0"/>
    <cellStyle name="Normal 160 7" xfId="0"/>
    <cellStyle name="Normal 160 8" xfId="0"/>
    <cellStyle name="Normal 160 9" xfId="0"/>
    <cellStyle name="Normal 161" xfId="0"/>
    <cellStyle name="Normal 161 10" xfId="0"/>
    <cellStyle name="Normal 161 2" xfId="0"/>
    <cellStyle name="Normal 161 3" xfId="0"/>
    <cellStyle name="Normal 161 4" xfId="0"/>
    <cellStyle name="Normal 161 5" xfId="0"/>
    <cellStyle name="Normal 161 6" xfId="0"/>
    <cellStyle name="Normal 161 7" xfId="0"/>
    <cellStyle name="Normal 161 8" xfId="0"/>
    <cellStyle name="Normal 161 9" xfId="0"/>
    <cellStyle name="Normal 165" xfId="0"/>
    <cellStyle name="Normal 165 10" xfId="0"/>
    <cellStyle name="Normal 165 2" xfId="0"/>
    <cellStyle name="Normal 165 3" xfId="0"/>
    <cellStyle name="Normal 165 4" xfId="0"/>
    <cellStyle name="Normal 165 5" xfId="0"/>
    <cellStyle name="Normal 165 6" xfId="0"/>
    <cellStyle name="Normal 165 7" xfId="0"/>
    <cellStyle name="Normal 165 8" xfId="0"/>
    <cellStyle name="Normal 165 9" xfId="0"/>
    <cellStyle name="Normal 166" xfId="0"/>
    <cellStyle name="Normal 166 10" xfId="0"/>
    <cellStyle name="Normal 166 2" xfId="0"/>
    <cellStyle name="Normal 166 3" xfId="0"/>
    <cellStyle name="Normal 166 4" xfId="0"/>
    <cellStyle name="Normal 166 5" xfId="0"/>
    <cellStyle name="Normal 166 6" xfId="0"/>
    <cellStyle name="Normal 166 7" xfId="0"/>
    <cellStyle name="Normal 166 8" xfId="0"/>
    <cellStyle name="Normal 166 9" xfId="0"/>
    <cellStyle name="Normal 17" xfId="0"/>
    <cellStyle name="Normal 17 10" xfId="0"/>
    <cellStyle name="Normal 17 11" xfId="0"/>
    <cellStyle name="Normal 17 12" xfId="0"/>
    <cellStyle name="Normal 17 13" xfId="0"/>
    <cellStyle name="Normal 17 14" xfId="0"/>
    <cellStyle name="Normal 17 15" xfId="0"/>
    <cellStyle name="Normal 17 16" xfId="0"/>
    <cellStyle name="Normal 17 17" xfId="0"/>
    <cellStyle name="Normal 17 18" xfId="0"/>
    <cellStyle name="Normal 17 2" xfId="0"/>
    <cellStyle name="Normal 17 3" xfId="0"/>
    <cellStyle name="Normal 17 4" xfId="0"/>
    <cellStyle name="Normal 17 5" xfId="0"/>
    <cellStyle name="Normal 17 6" xfId="0"/>
    <cellStyle name="Normal 17 7" xfId="0"/>
    <cellStyle name="Normal 17 8" xfId="0"/>
    <cellStyle name="Normal 17 9" xfId="0"/>
    <cellStyle name="Normal 173" xfId="0"/>
    <cellStyle name="Normal 173 10" xfId="0"/>
    <cellStyle name="Normal 173 2" xfId="0"/>
    <cellStyle name="Normal 173 3" xfId="0"/>
    <cellStyle name="Normal 173 4" xfId="0"/>
    <cellStyle name="Normal 173 5" xfId="0"/>
    <cellStyle name="Normal 173 6" xfId="0"/>
    <cellStyle name="Normal 173 7" xfId="0"/>
    <cellStyle name="Normal 173 8" xfId="0"/>
    <cellStyle name="Normal 173 9" xfId="0"/>
    <cellStyle name="Normal 18" xfId="0"/>
    <cellStyle name="Normal 18 10" xfId="0"/>
    <cellStyle name="Normal 18 2" xfId="0"/>
    <cellStyle name="Normal 18 3" xfId="0"/>
    <cellStyle name="Normal 18 4" xfId="0"/>
    <cellStyle name="Normal 18 5" xfId="0"/>
    <cellStyle name="Normal 18 6" xfId="0"/>
    <cellStyle name="Normal 18 7" xfId="0"/>
    <cellStyle name="Normal 18 8" xfId="0"/>
    <cellStyle name="Normal 18 9" xfId="0"/>
    <cellStyle name="Normal 182" xfId="0"/>
    <cellStyle name="Normal 187" xfId="0"/>
    <cellStyle name="Normal 187 10" xfId="0"/>
    <cellStyle name="Normal 187 10 2" xfId="0"/>
    <cellStyle name="Normal 187 10 3" xfId="0"/>
    <cellStyle name="Normal 187 10 4" xfId="0"/>
    <cellStyle name="Normal 187 10 5" xfId="0"/>
    <cellStyle name="Normal 187 11" xfId="0"/>
    <cellStyle name="Normal 187 11 2" xfId="0"/>
    <cellStyle name="Normal 187 11 3" xfId="0"/>
    <cellStyle name="Normal 187 11 4" xfId="0"/>
    <cellStyle name="Normal 187 11 5" xfId="0"/>
    <cellStyle name="Normal 187 12" xfId="0"/>
    <cellStyle name="Normal 187 12 2" xfId="0"/>
    <cellStyle name="Normal 187 12 3" xfId="0"/>
    <cellStyle name="Normal 187 12 4" xfId="0"/>
    <cellStyle name="Normal 187 12 5" xfId="0"/>
    <cellStyle name="Normal 187 13" xfId="0"/>
    <cellStyle name="Normal 187 13 2" xfId="0"/>
    <cellStyle name="Normal 187 13 3" xfId="0"/>
    <cellStyle name="Normal 187 13 4" xfId="0"/>
    <cellStyle name="Normal 187 13 5" xfId="0"/>
    <cellStyle name="Normal 187 14" xfId="0"/>
    <cellStyle name="Normal 187 14 2" xfId="0"/>
    <cellStyle name="Normal 187 14 3" xfId="0"/>
    <cellStyle name="Normal 187 14 4" xfId="0"/>
    <cellStyle name="Normal 187 14 5" xfId="0"/>
    <cellStyle name="Normal 187 15" xfId="0"/>
    <cellStyle name="Normal 187 15 2" xfId="0"/>
    <cellStyle name="Normal 187 15 3" xfId="0"/>
    <cellStyle name="Normal 187 15 4" xfId="0"/>
    <cellStyle name="Normal 187 15 5" xfId="0"/>
    <cellStyle name="Normal 187 16" xfId="0"/>
    <cellStyle name="Normal 187 16 2" xfId="0"/>
    <cellStyle name="Normal 187 16 3" xfId="0"/>
    <cellStyle name="Normal 187 16 4" xfId="0"/>
    <cellStyle name="Normal 187 16 5" xfId="0"/>
    <cellStyle name="Normal 187 17" xfId="0"/>
    <cellStyle name="Normal 187 17 2" xfId="0"/>
    <cellStyle name="Normal 187 17 3" xfId="0"/>
    <cellStyle name="Normal 187 17 4" xfId="0"/>
    <cellStyle name="Normal 187 17 5" xfId="0"/>
    <cellStyle name="Normal 187 18" xfId="0"/>
    <cellStyle name="Normal 187 18 2" xfId="0"/>
    <cellStyle name="Normal 187 18 3" xfId="0"/>
    <cellStyle name="Normal 187 18 4" xfId="0"/>
    <cellStyle name="Normal 187 18 5" xfId="0"/>
    <cellStyle name="Normal 187 19" xfId="0"/>
    <cellStyle name="Normal 187 19 2" xfId="0"/>
    <cellStyle name="Normal 187 19 3" xfId="0"/>
    <cellStyle name="Normal 187 19 4" xfId="0"/>
    <cellStyle name="Normal 187 19 5" xfId="0"/>
    <cellStyle name="Normal 187 2" xfId="0"/>
    <cellStyle name="Normal 187 2 2" xfId="0"/>
    <cellStyle name="Normal 187 2 3" xfId="0"/>
    <cellStyle name="Normal 187 2 4" xfId="0"/>
    <cellStyle name="Normal 187 2 5" xfId="0"/>
    <cellStyle name="Normal 187 20" xfId="0"/>
    <cellStyle name="Normal 187 20 2" xfId="0"/>
    <cellStyle name="Normal 187 20 3" xfId="0"/>
    <cellStyle name="Normal 187 20 4" xfId="0"/>
    <cellStyle name="Normal 187 20 5" xfId="0"/>
    <cellStyle name="Normal 187 21" xfId="0"/>
    <cellStyle name="Normal 187 21 2" xfId="0"/>
    <cellStyle name="Normal 187 21 3" xfId="0"/>
    <cellStyle name="Normal 187 21 4" xfId="0"/>
    <cellStyle name="Normal 187 21 5" xfId="0"/>
    <cellStyle name="Normal 187 22" xfId="0"/>
    <cellStyle name="Normal 187 22 2" xfId="0"/>
    <cellStyle name="Normal 187 22 3" xfId="0"/>
    <cellStyle name="Normal 187 22 4" xfId="0"/>
    <cellStyle name="Normal 187 22 5" xfId="0"/>
    <cellStyle name="Normal 187 23" xfId="0"/>
    <cellStyle name="Normal 187 23 2" xfId="0"/>
    <cellStyle name="Normal 187 23 3" xfId="0"/>
    <cellStyle name="Normal 187 23 4" xfId="0"/>
    <cellStyle name="Normal 187 23 5" xfId="0"/>
    <cellStyle name="Normal 187 24" xfId="0"/>
    <cellStyle name="Normal 187 24 2" xfId="0"/>
    <cellStyle name="Normal 187 24 3" xfId="0"/>
    <cellStyle name="Normal 187 24 4" xfId="0"/>
    <cellStyle name="Normal 187 24 5" xfId="0"/>
    <cellStyle name="Normal 187 25" xfId="0"/>
    <cellStyle name="Normal 187 25 2" xfId="0"/>
    <cellStyle name="Normal 187 25 3" xfId="0"/>
    <cellStyle name="Normal 187 25 4" xfId="0"/>
    <cellStyle name="Normal 187 25 5" xfId="0"/>
    <cellStyle name="Normal 187 26" xfId="0"/>
    <cellStyle name="Normal 187 26 2" xfId="0"/>
    <cellStyle name="Normal 187 26 3" xfId="0"/>
    <cellStyle name="Normal 187 26 4" xfId="0"/>
    <cellStyle name="Normal 187 26 5" xfId="0"/>
    <cellStyle name="Normal 187 27" xfId="0"/>
    <cellStyle name="Normal 187 27 2" xfId="0"/>
    <cellStyle name="Normal 187 27 3" xfId="0"/>
    <cellStyle name="Normal 187 27 4" xfId="0"/>
    <cellStyle name="Normal 187 27 5" xfId="0"/>
    <cellStyle name="Normal 187 28" xfId="0"/>
    <cellStyle name="Normal 187 28 2" xfId="0"/>
    <cellStyle name="Normal 187 28 3" xfId="0"/>
    <cellStyle name="Normal 187 28 4" xfId="0"/>
    <cellStyle name="Normal 187 28 5" xfId="0"/>
    <cellStyle name="Normal 187 29" xfId="0"/>
    <cellStyle name="Normal 187 29 2" xfId="0"/>
    <cellStyle name="Normal 187 29 3" xfId="0"/>
    <cellStyle name="Normal 187 29 4" xfId="0"/>
    <cellStyle name="Normal 187 29 5" xfId="0"/>
    <cellStyle name="Normal 187 3" xfId="0"/>
    <cellStyle name="Normal 187 3 2" xfId="0"/>
    <cellStyle name="Normal 187 3 3" xfId="0"/>
    <cellStyle name="Normal 187 3 4" xfId="0"/>
    <cellStyle name="Normal 187 3 5" xfId="0"/>
    <cellStyle name="Normal 187 30" xfId="0"/>
    <cellStyle name="Normal 187 30 2" xfId="0"/>
    <cellStyle name="Normal 187 30 3" xfId="0"/>
    <cellStyle name="Normal 187 31" xfId="0"/>
    <cellStyle name="Normal 187 31 2" xfId="0"/>
    <cellStyle name="Normal 187 31 3" xfId="0"/>
    <cellStyle name="Normal 187 32" xfId="0"/>
    <cellStyle name="Normal 187 32 2" xfId="0"/>
    <cellStyle name="Normal 187 32 3" xfId="0"/>
    <cellStyle name="Normal 187 33" xfId="0"/>
    <cellStyle name="Normal 187 33 2" xfId="0"/>
    <cellStyle name="Normal 187 33 3" xfId="0"/>
    <cellStyle name="Normal 187 34" xfId="0"/>
    <cellStyle name="Normal 187 34 2" xfId="0"/>
    <cellStyle name="Normal 187 34 3" xfId="0"/>
    <cellStyle name="Normal 187 35" xfId="0"/>
    <cellStyle name="Normal 187 35 2" xfId="0"/>
    <cellStyle name="Normal 187 35 3" xfId="0"/>
    <cellStyle name="Normal 187 36" xfId="0"/>
    <cellStyle name="Normal 187 36 2" xfId="0"/>
    <cellStyle name="Normal 187 36 3" xfId="0"/>
    <cellStyle name="Normal 187 37" xfId="0"/>
    <cellStyle name="Normal 187 37 2" xfId="0"/>
    <cellStyle name="Normal 187 37 3" xfId="0"/>
    <cellStyle name="Normal 187 38" xfId="0"/>
    <cellStyle name="Normal 187 38 2" xfId="0"/>
    <cellStyle name="Normal 187 38 3" xfId="0"/>
    <cellStyle name="Normal 187 39" xfId="0"/>
    <cellStyle name="Normal 187 39 2" xfId="0"/>
    <cellStyle name="Normal 187 39 3" xfId="0"/>
    <cellStyle name="Normal 187 4" xfId="0"/>
    <cellStyle name="Normal 187 4 2" xfId="0"/>
    <cellStyle name="Normal 187 4 3" xfId="0"/>
    <cellStyle name="Normal 187 4 4" xfId="0"/>
    <cellStyle name="Normal 187 4 5" xfId="0"/>
    <cellStyle name="Normal 187 40" xfId="0"/>
    <cellStyle name="Normal 187 40 2" xfId="0"/>
    <cellStyle name="Normal 187 40 3" xfId="0"/>
    <cellStyle name="Normal 187 41" xfId="0"/>
    <cellStyle name="Normal 187 41 2" xfId="0"/>
    <cellStyle name="Normal 187 41 3" xfId="0"/>
    <cellStyle name="Normal 187 42" xfId="0"/>
    <cellStyle name="Normal 187 42 2" xfId="0"/>
    <cellStyle name="Normal 187 42 3" xfId="0"/>
    <cellStyle name="Normal 187 43" xfId="0"/>
    <cellStyle name="Normal 187 43 2" xfId="0"/>
    <cellStyle name="Normal 187 43 3" xfId="0"/>
    <cellStyle name="Normal 187 44" xfId="0"/>
    <cellStyle name="Normal 187 44 2" xfId="0"/>
    <cellStyle name="Normal 187 44 3" xfId="0"/>
    <cellStyle name="Normal 187 45" xfId="0"/>
    <cellStyle name="Normal 187 45 2" xfId="0"/>
    <cellStyle name="Normal 187 45 3" xfId="0"/>
    <cellStyle name="Normal 187 46" xfId="0"/>
    <cellStyle name="Normal 187 46 2" xfId="0"/>
    <cellStyle name="Normal 187 46 3" xfId="0"/>
    <cellStyle name="Normal 187 47" xfId="0"/>
    <cellStyle name="Normal 187 47 2" xfId="0"/>
    <cellStyle name="Normal 187 47 3" xfId="0"/>
    <cellStyle name="Normal 187 48" xfId="0"/>
    <cellStyle name="Normal 187 48 2" xfId="0"/>
    <cellStyle name="Normal 187 48 3" xfId="0"/>
    <cellStyle name="Normal 187 49" xfId="0"/>
    <cellStyle name="Normal 187 49 2" xfId="0"/>
    <cellStyle name="Normal 187 49 3" xfId="0"/>
    <cellStyle name="Normal 187 5" xfId="0"/>
    <cellStyle name="Normal 187 5 2" xfId="0"/>
    <cellStyle name="Normal 187 5 3" xfId="0"/>
    <cellStyle name="Normal 187 5 4" xfId="0"/>
    <cellStyle name="Normal 187 5 5" xfId="0"/>
    <cellStyle name="Normal 187 50" xfId="0"/>
    <cellStyle name="Normal 187 50 2" xfId="0"/>
    <cellStyle name="Normal 187 50 3" xfId="0"/>
    <cellStyle name="Normal 187 51" xfId="0"/>
    <cellStyle name="Normal 187 51 2" xfId="0"/>
    <cellStyle name="Normal 187 51 3" xfId="0"/>
    <cellStyle name="Normal 187 52" xfId="0"/>
    <cellStyle name="Normal 187 52 2" xfId="0"/>
    <cellStyle name="Normal 187 52 3" xfId="0"/>
    <cellStyle name="Normal 187 53" xfId="0"/>
    <cellStyle name="Normal 187 53 2" xfId="0"/>
    <cellStyle name="Normal 187 53 3" xfId="0"/>
    <cellStyle name="Normal 187 54" xfId="0"/>
    <cellStyle name="Normal 187 54 2" xfId="0"/>
    <cellStyle name="Normal 187 54 3" xfId="0"/>
    <cellStyle name="Normal 187 55" xfId="0"/>
    <cellStyle name="Normal 187 55 2" xfId="0"/>
    <cellStyle name="Normal 187 55 3" xfId="0"/>
    <cellStyle name="Normal 187 56" xfId="0"/>
    <cellStyle name="Normal 187 56 2" xfId="0"/>
    <cellStyle name="Normal 187 56 3" xfId="0"/>
    <cellStyle name="Normal 187 57" xfId="0"/>
    <cellStyle name="Normal 187 57 2" xfId="0"/>
    <cellStyle name="Normal 187 57 3" xfId="0"/>
    <cellStyle name="Normal 187 58" xfId="0"/>
    <cellStyle name="Normal 187 58 2" xfId="0"/>
    <cellStyle name="Normal 187 58 3" xfId="0"/>
    <cellStyle name="Normal 187 59" xfId="0"/>
    <cellStyle name="Normal 187 59 2" xfId="0"/>
    <cellStyle name="Normal 187 59 3" xfId="0"/>
    <cellStyle name="Normal 187 6" xfId="0"/>
    <cellStyle name="Normal 187 6 2" xfId="0"/>
    <cellStyle name="Normal 187 6 3" xfId="0"/>
    <cellStyle name="Normal 187 6 4" xfId="0"/>
    <cellStyle name="Normal 187 6 5" xfId="0"/>
    <cellStyle name="Normal 187 60" xfId="0"/>
    <cellStyle name="Normal 187 60 2" xfId="0"/>
    <cellStyle name="Normal 187 60 3" xfId="0"/>
    <cellStyle name="Normal 187 61" xfId="0"/>
    <cellStyle name="Normal 187 61 2" xfId="0"/>
    <cellStyle name="Normal 187 61 3" xfId="0"/>
    <cellStyle name="Normal 187 62" xfId="0"/>
    <cellStyle name="Normal 187 62 2" xfId="0"/>
    <cellStyle name="Normal 187 62 3" xfId="0"/>
    <cellStyle name="Normal 187 63" xfId="0"/>
    <cellStyle name="Normal 187 63 2" xfId="0"/>
    <cellStyle name="Normal 187 63 3" xfId="0"/>
    <cellStyle name="Normal 187 64" xfId="0"/>
    <cellStyle name="Normal 187 64 2" xfId="0"/>
    <cellStyle name="Normal 187 64 3" xfId="0"/>
    <cellStyle name="Normal 187 65" xfId="0"/>
    <cellStyle name="Normal 187 66" xfId="0"/>
    <cellStyle name="Normal 187 67" xfId="0"/>
    <cellStyle name="Normal 187 68" xfId="0"/>
    <cellStyle name="Normal 187 7" xfId="0"/>
    <cellStyle name="Normal 187 7 2" xfId="0"/>
    <cellStyle name="Normal 187 7 3" xfId="0"/>
    <cellStyle name="Normal 187 7 4" xfId="0"/>
    <cellStyle name="Normal 187 7 5" xfId="0"/>
    <cellStyle name="Normal 187 8" xfId="0"/>
    <cellStyle name="Normal 187 8 2" xfId="0"/>
    <cellStyle name="Normal 187 8 3" xfId="0"/>
    <cellStyle name="Normal 187 8 4" xfId="0"/>
    <cellStyle name="Normal 187 8 5" xfId="0"/>
    <cellStyle name="Normal 187 9" xfId="0"/>
    <cellStyle name="Normal 187 9 2" xfId="0"/>
    <cellStyle name="Normal 187 9 3" xfId="0"/>
    <cellStyle name="Normal 187 9 4" xfId="0"/>
    <cellStyle name="Normal 187 9 5" xfId="0"/>
    <cellStyle name="Normal 19" xfId="0"/>
    <cellStyle name="Normal 19 10" xfId="0"/>
    <cellStyle name="Normal 19 11" xfId="0"/>
    <cellStyle name="Normal 19 12" xfId="0"/>
    <cellStyle name="Normal 19 13" xfId="0"/>
    <cellStyle name="Normal 19 14" xfId="0"/>
    <cellStyle name="Normal 19 2" xfId="0"/>
    <cellStyle name="Normal 19 3" xfId="0"/>
    <cellStyle name="Normal 19 4" xfId="0"/>
    <cellStyle name="Normal 19 5" xfId="0"/>
    <cellStyle name="Normal 19 6" xfId="0"/>
    <cellStyle name="Normal 19 7" xfId="0"/>
    <cellStyle name="Normal 19 8" xfId="0"/>
    <cellStyle name="Normal 19 9" xfId="0"/>
    <cellStyle name="Normal 2" xfId="0"/>
    <cellStyle name="Normal 2 10" xfId="0"/>
    <cellStyle name="Normal 2 10 2" xfId="0"/>
    <cellStyle name="Normal 2 10 2 2" xfId="0"/>
    <cellStyle name="Normal 2 10 3" xfId="0"/>
    <cellStyle name="Normal 2 10 3 2" xfId="0"/>
    <cellStyle name="Normal 2 10 4" xfId="0"/>
    <cellStyle name="Normal 2 10 5" xfId="0"/>
    <cellStyle name="Normal 2 100" xfId="0"/>
    <cellStyle name="Normal 2 101" xfId="0"/>
    <cellStyle name="Normal 2 102" xfId="0"/>
    <cellStyle name="Normal 2 103" xfId="0"/>
    <cellStyle name="Normal 2 104" xfId="0"/>
    <cellStyle name="Normal 2 105" xfId="0"/>
    <cellStyle name="Normal 2 106" xfId="0"/>
    <cellStyle name="Normal 2 107" xfId="0"/>
    <cellStyle name="Normal 2 108" xfId="0"/>
    <cellStyle name="Normal 2 109" xfId="0"/>
    <cellStyle name="Normal 2 11" xfId="0"/>
    <cellStyle name="Normal 2 11 2" xfId="0"/>
    <cellStyle name="Normal 2 11 3" xfId="0"/>
    <cellStyle name="Normal 2 11 4" xfId="0"/>
    <cellStyle name="Normal 2 11 5" xfId="0"/>
    <cellStyle name="Normal 2 110" xfId="0"/>
    <cellStyle name="Normal 2 111" xfId="0"/>
    <cellStyle name="Normal 2 112" xfId="0"/>
    <cellStyle name="Normal 2 113" xfId="0"/>
    <cellStyle name="Normal 2 114" xfId="0"/>
    <cellStyle name="Normal 2 115" xfId="0"/>
    <cellStyle name="Normal 2 116" xfId="0"/>
    <cellStyle name="Normal 2 117" xfId="0"/>
    <cellStyle name="Normal 2 118" xfId="0"/>
    <cellStyle name="Normal 2 119" xfId="0"/>
    <cellStyle name="Normal 2 12" xfId="0"/>
    <cellStyle name="Normal 2 12 2" xfId="0"/>
    <cellStyle name="Normal 2 12 3" xfId="0"/>
    <cellStyle name="Normal 2 12 4" xfId="0"/>
    <cellStyle name="Normal 2 12 5" xfId="0"/>
    <cellStyle name="Normal 2 120" xfId="0"/>
    <cellStyle name="Normal 2 121" xfId="0"/>
    <cellStyle name="Normal 2 122" xfId="0"/>
    <cellStyle name="Normal 2 123" xfId="0"/>
    <cellStyle name="Normal 2 124" xfId="0"/>
    <cellStyle name="Normal 2 125" xfId="0"/>
    <cellStyle name="Normal 2 126" xfId="0"/>
    <cellStyle name="Normal 2 127" xfId="0"/>
    <cellStyle name="Normal 2 128" xfId="0"/>
    <cellStyle name="Normal 2 129" xfId="0"/>
    <cellStyle name="Normal 2 13" xfId="0"/>
    <cellStyle name="Normal 2 13 2" xfId="0"/>
    <cellStyle name="Normal 2 13 3" xfId="0"/>
    <cellStyle name="Normal 2 13 4" xfId="0"/>
    <cellStyle name="Normal 2 13 5" xfId="0"/>
    <cellStyle name="Normal 2 130" xfId="0"/>
    <cellStyle name="Normal 2 131" xfId="0"/>
    <cellStyle name="Normal 2 132" xfId="0"/>
    <cellStyle name="Normal 2 133" xfId="0"/>
    <cellStyle name="Normal 2 134" xfId="0"/>
    <cellStyle name="Normal 2 135" xfId="0"/>
    <cellStyle name="Normal 2 136" xfId="0"/>
    <cellStyle name="Normal 2 137" xfId="0"/>
    <cellStyle name="Normal 2 138" xfId="0"/>
    <cellStyle name="Normal 2 139" xfId="0"/>
    <cellStyle name="Normal 2 14" xfId="0"/>
    <cellStyle name="Normal 2 14 2" xfId="0"/>
    <cellStyle name="Normal 2 14 3" xfId="0"/>
    <cellStyle name="Normal 2 14 4" xfId="0"/>
    <cellStyle name="Normal 2 14 5" xfId="0"/>
    <cellStyle name="Normal 2 140" xfId="0"/>
    <cellStyle name="Normal 2 141" xfId="0"/>
    <cellStyle name="Normal 2 142" xfId="0"/>
    <cellStyle name="Normal 2 143" xfId="0"/>
    <cellStyle name="Normal 2 144" xfId="0"/>
    <cellStyle name="Normal 2 145" xfId="0"/>
    <cellStyle name="Normal 2 146" xfId="0"/>
    <cellStyle name="Normal 2 147" xfId="0"/>
    <cellStyle name="Normal 2 148" xfId="0"/>
    <cellStyle name="Normal 2 149" xfId="0"/>
    <cellStyle name="Normal 2 15" xfId="0"/>
    <cellStyle name="Normal 2 15 2" xfId="0"/>
    <cellStyle name="Normal 2 15 3" xfId="0"/>
    <cellStyle name="Normal 2 15 4" xfId="0"/>
    <cellStyle name="Normal 2 15 5" xfId="0"/>
    <cellStyle name="Normal 2 150" xfId="0"/>
    <cellStyle name="Normal 2 151" xfId="0"/>
    <cellStyle name="Normal 2 152" xfId="0"/>
    <cellStyle name="Normal 2 153" xfId="0"/>
    <cellStyle name="Normal 2 154" xfId="0"/>
    <cellStyle name="Normal 2 155" xfId="0"/>
    <cellStyle name="Normal 2 156" xfId="0"/>
    <cellStyle name="Normal 2 157" xfId="0"/>
    <cellStyle name="Normal 2 158" xfId="0"/>
    <cellStyle name="Normal 2 159" xfId="0"/>
    <cellStyle name="Normal 2 16" xfId="0"/>
    <cellStyle name="Normal 2 16 2" xfId="0"/>
    <cellStyle name="Normal 2 16 3" xfId="0"/>
    <cellStyle name="Normal 2 16 4" xfId="0"/>
    <cellStyle name="Normal 2 16 5" xfId="0"/>
    <cellStyle name="Normal 2 160" xfId="0"/>
    <cellStyle name="Normal 2 161" xfId="0"/>
    <cellStyle name="Normal 2 162" xfId="0"/>
    <cellStyle name="Normal 2 163" xfId="0"/>
    <cellStyle name="Normal 2 164" xfId="0"/>
    <cellStyle name="Normal 2 165" xfId="0"/>
    <cellStyle name="Normal 2 166" xfId="0"/>
    <cellStyle name="Normal 2 167" xfId="0"/>
    <cellStyle name="Normal 2 168" xfId="0"/>
    <cellStyle name="Normal 2 169" xfId="0"/>
    <cellStyle name="Normal 2 17" xfId="0"/>
    <cellStyle name="Normal 2 17 2" xfId="0"/>
    <cellStyle name="Normal 2 17 3" xfId="0"/>
    <cellStyle name="Normal 2 17 4" xfId="0"/>
    <cellStyle name="Normal 2 17 5" xfId="0"/>
    <cellStyle name="Normal 2 170" xfId="0"/>
    <cellStyle name="Normal 2 171" xfId="0"/>
    <cellStyle name="Normal 2 172" xfId="0"/>
    <cellStyle name="Normal 2 173" xfId="0"/>
    <cellStyle name="Normal 2 174" xfId="0"/>
    <cellStyle name="Normal 2 175" xfId="0"/>
    <cellStyle name="Normal 2 176" xfId="0"/>
    <cellStyle name="Normal 2 177" xfId="0"/>
    <cellStyle name="Normal 2 178" xfId="0"/>
    <cellStyle name="Normal 2 179" xfId="0"/>
    <cellStyle name="Normal 2 18" xfId="0"/>
    <cellStyle name="Normal 2 18 2" xfId="0"/>
    <cellStyle name="Normal 2 18 3" xfId="0"/>
    <cellStyle name="Normal 2 18 4" xfId="0"/>
    <cellStyle name="Normal 2 18 5" xfId="0"/>
    <cellStyle name="Normal 2 180" xfId="0"/>
    <cellStyle name="Normal 2 181" xfId="0"/>
    <cellStyle name="Normal 2 182" xfId="0"/>
    <cellStyle name="Normal 2 183" xfId="0"/>
    <cellStyle name="Normal 2 184" xfId="0"/>
    <cellStyle name="Normal 2 185" xfId="0"/>
    <cellStyle name="Normal 2 186" xfId="0"/>
    <cellStyle name="Normal 2 187" xfId="0"/>
    <cellStyle name="Normal 2 188" xfId="0"/>
    <cellStyle name="Normal 2 189" xfId="0"/>
    <cellStyle name="Normal 2 19" xfId="0"/>
    <cellStyle name="Normal 2 19 10" xfId="0"/>
    <cellStyle name="Normal 2 19 11" xfId="0"/>
    <cellStyle name="Normal 2 19 12" xfId="0"/>
    <cellStyle name="Normal 2 19 13" xfId="0"/>
    <cellStyle name="Normal 2 19 14" xfId="0"/>
    <cellStyle name="Normal 2 19 15" xfId="0"/>
    <cellStyle name="Normal 2 19 16" xfId="0"/>
    <cellStyle name="Normal 2 19 17" xfId="0"/>
    <cellStyle name="Normal 2 19 2" xfId="0"/>
    <cellStyle name="Normal 2 19 2 10" xfId="0"/>
    <cellStyle name="Normal 2 19 2 11" xfId="0"/>
    <cellStyle name="Normal 2 19 2 12" xfId="0"/>
    <cellStyle name="Normal 2 19 2 2" xfId="0"/>
    <cellStyle name="Normal 2 19 2 2 2" xfId="0"/>
    <cellStyle name="Normal 2 19 2 2 2 2" xfId="0"/>
    <cellStyle name="Normal 2 19 2 2 2 3" xfId="0"/>
    <cellStyle name="Normal 2 19 2 2 2 4" xfId="0"/>
    <cellStyle name="Normal 2 19 2 2 2 5" xfId="0"/>
    <cellStyle name="Normal 2 19 2 2 3" xfId="0"/>
    <cellStyle name="Normal 2 19 2 2 4" xfId="0"/>
    <cellStyle name="Normal 2 19 2 2 5" xfId="0"/>
    <cellStyle name="Normal 2 19 2 3" xfId="0"/>
    <cellStyle name="Normal 2 19 2 4" xfId="0"/>
    <cellStyle name="Normal 2 19 2 5" xfId="0"/>
    <cellStyle name="Normal 2 19 2 6" xfId="0"/>
    <cellStyle name="Normal 2 19 2 7" xfId="0"/>
    <cellStyle name="Normal 2 19 2 8" xfId="0"/>
    <cellStyle name="Normal 2 19 2 9" xfId="0"/>
    <cellStyle name="Normal 2 19 3" xfId="0"/>
    <cellStyle name="Normal 2 19 4" xfId="0"/>
    <cellStyle name="Normal 2 19 4 2" xfId="0"/>
    <cellStyle name="Normal 2 19 5" xfId="0"/>
    <cellStyle name="Normal 2 19 6" xfId="0"/>
    <cellStyle name="Normal 2 19 7" xfId="0"/>
    <cellStyle name="Normal 2 19 8" xfId="0"/>
    <cellStyle name="Normal 2 19 9" xfId="0"/>
    <cellStyle name="Normal 2 190" xfId="0"/>
    <cellStyle name="Normal 2 191" xfId="0"/>
    <cellStyle name="Normal 2 192" xfId="0"/>
    <cellStyle name="Normal 2 193" xfId="0"/>
    <cellStyle name="Normal 2 194" xfId="0"/>
    <cellStyle name="Normal 2 195" xfId="0"/>
    <cellStyle name="Normal 2 196" xfId="0"/>
    <cellStyle name="Normal 2 197" xfId="0"/>
    <cellStyle name="Normal 2 198" xfId="0"/>
    <cellStyle name="Normal 2 199" xfId="0"/>
    <cellStyle name="Normal 2 2" xfId="0"/>
    <cellStyle name="Normal 2 2 10" xfId="0"/>
    <cellStyle name="Normal 2 2 10 2" xfId="0"/>
    <cellStyle name="Normal 2 2 10 2 2" xfId="0"/>
    <cellStyle name="Normal 2 2 10 3" xfId="0"/>
    <cellStyle name="Normal 2 2 10 3 2" xfId="0"/>
    <cellStyle name="Normal 2 2 10 4" xfId="0"/>
    <cellStyle name="Normal 2 2 10 5" xfId="0"/>
    <cellStyle name="Normal 2 2 10 6" xfId="0"/>
    <cellStyle name="Normal 2 2 10 7" xfId="0"/>
    <cellStyle name="Normal 2 2 100" xfId="0"/>
    <cellStyle name="Normal 2 2 101" xfId="0"/>
    <cellStyle name="Normal 2 2 102" xfId="0"/>
    <cellStyle name="Normal 2 2 103" xfId="0"/>
    <cellStyle name="Normal 2 2 104" xfId="0"/>
    <cellStyle name="Normal 2 2 105" xfId="0"/>
    <cellStyle name="Normal 2 2 106" xfId="0"/>
    <cellStyle name="Normal 2 2 107" xfId="0"/>
    <cellStyle name="Normal 2 2 108" xfId="0"/>
    <cellStyle name="Normal 2 2 109" xfId="0"/>
    <cellStyle name="Normal 2 2 11" xfId="0"/>
    <cellStyle name="Normal 2 2 11 2" xfId="0"/>
    <cellStyle name="Normal 2 2 11 2 2" xfId="0"/>
    <cellStyle name="Normal 2 2 11 3" xfId="0"/>
    <cellStyle name="Normal 2 2 11 3 2" xfId="0"/>
    <cellStyle name="Normal 2 2 11 4" xfId="0"/>
    <cellStyle name="Normal 2 2 11 5" xfId="0"/>
    <cellStyle name="Normal 2 2 11 6" xfId="0"/>
    <cellStyle name="Normal 2 2 11 7" xfId="0"/>
    <cellStyle name="Normal 2 2 110" xfId="0"/>
    <cellStyle name="Normal 2 2 111" xfId="0"/>
    <cellStyle name="Normal 2 2 112" xfId="0"/>
    <cellStyle name="Normal 2 2 113" xfId="0"/>
    <cellStyle name="Normal 2 2 114" xfId="0"/>
    <cellStyle name="Normal 2 2 115" xfId="0"/>
    <cellStyle name="Normal 2 2 116" xfId="0"/>
    <cellStyle name="Normal 2 2 117" xfId="0"/>
    <cellStyle name="Normal 2 2 118" xfId="0"/>
    <cellStyle name="Normal 2 2 119" xfId="0"/>
    <cellStyle name="Normal 2 2 12" xfId="0"/>
    <cellStyle name="Normal 2 2 12 2" xfId="0"/>
    <cellStyle name="Normal 2 2 12 2 2" xfId="0"/>
    <cellStyle name="Normal 2 2 12 3" xfId="0"/>
    <cellStyle name="Normal 2 2 12 3 2" xfId="0"/>
    <cellStyle name="Normal 2 2 12 4" xfId="0"/>
    <cellStyle name="Normal 2 2 12 5" xfId="0"/>
    <cellStyle name="Normal 2 2 12 6" xfId="0"/>
    <cellStyle name="Normal 2 2 12 7" xfId="0"/>
    <cellStyle name="Normal 2 2 120" xfId="0"/>
    <cellStyle name="Normal 2 2 121" xfId="0"/>
    <cellStyle name="Normal 2 2 122" xfId="0"/>
    <cellStyle name="Normal 2 2 123" xfId="0"/>
    <cellStyle name="Normal 2 2 124" xfId="0"/>
    <cellStyle name="Normal 2 2 125" xfId="0"/>
    <cellStyle name="Normal 2 2 126" xfId="0"/>
    <cellStyle name="Normal 2 2 127" xfId="0"/>
    <cellStyle name="Normal 2 2 128" xfId="0"/>
    <cellStyle name="Normal 2 2 129" xfId="0"/>
    <cellStyle name="Normal 2 2 13" xfId="0"/>
    <cellStyle name="Normal 2 2 13 2" xfId="0"/>
    <cellStyle name="Normal 2 2 13 2 2" xfId="0"/>
    <cellStyle name="Normal 2 2 13 3" xfId="0"/>
    <cellStyle name="Normal 2 2 13 3 2" xfId="0"/>
    <cellStyle name="Normal 2 2 13 4" xfId="0"/>
    <cellStyle name="Normal 2 2 13 5" xfId="0"/>
    <cellStyle name="Normal 2 2 13 6" xfId="0"/>
    <cellStyle name="Normal 2 2 13 7" xfId="0"/>
    <cellStyle name="Normal 2 2 130" xfId="0"/>
    <cellStyle name="Normal 2 2 131" xfId="0"/>
    <cellStyle name="Normal 2 2 132" xfId="0"/>
    <cellStyle name="Normal 2 2 133" xfId="0"/>
    <cellStyle name="Normal 2 2 134" xfId="0"/>
    <cellStyle name="Normal 2 2 135" xfId="0"/>
    <cellStyle name="Normal 2 2 136" xfId="0"/>
    <cellStyle name="Normal 2 2 137" xfId="0"/>
    <cellStyle name="Normal 2 2 138" xfId="0"/>
    <cellStyle name="Normal 2 2 139" xfId="0"/>
    <cellStyle name="Normal 2 2 14" xfId="0"/>
    <cellStyle name="Normal 2 2 14 2" xfId="0"/>
    <cellStyle name="Normal 2 2 14 2 2" xfId="0"/>
    <cellStyle name="Normal 2 2 14 3" xfId="0"/>
    <cellStyle name="Normal 2 2 14 3 2" xfId="0"/>
    <cellStyle name="Normal 2 2 14 4" xfId="0"/>
    <cellStyle name="Normal 2 2 14 5" xfId="0"/>
    <cellStyle name="Normal 2 2 14 6" xfId="0"/>
    <cellStyle name="Normal 2 2 14 7" xfId="0"/>
    <cellStyle name="Normal 2 2 140" xfId="0"/>
    <cellStyle name="Normal 2 2 141" xfId="0"/>
    <cellStyle name="Normal 2 2 142" xfId="0"/>
    <cellStyle name="Normal 2 2 143" xfId="0"/>
    <cellStyle name="Normal 2 2 144" xfId="0"/>
    <cellStyle name="Normal 2 2 145" xfId="0"/>
    <cellStyle name="Normal 2 2 146" xfId="0"/>
    <cellStyle name="Normal 2 2 147" xfId="0"/>
    <cellStyle name="Normal 2 2 148" xfId="0"/>
    <cellStyle name="Normal 2 2 149" xfId="0"/>
    <cellStyle name="Normal 2 2 15" xfId="0"/>
    <cellStyle name="Normal 2 2 15 2" xfId="0"/>
    <cellStyle name="Normal 2 2 15 2 2" xfId="0"/>
    <cellStyle name="Normal 2 2 15 3" xfId="0"/>
    <cellStyle name="Normal 2 2 15 3 2" xfId="0"/>
    <cellStyle name="Normal 2 2 15 4" xfId="0"/>
    <cellStyle name="Normal 2 2 15 5" xfId="0"/>
    <cellStyle name="Normal 2 2 15 6" xfId="0"/>
    <cellStyle name="Normal 2 2 15 7" xfId="0"/>
    <cellStyle name="Normal 2 2 150" xfId="0"/>
    <cellStyle name="Normal 2 2 151" xfId="0"/>
    <cellStyle name="Normal 2 2 152" xfId="0"/>
    <cellStyle name="Normal 2 2 153" xfId="0"/>
    <cellStyle name="Normal 2 2 154" xfId="0"/>
    <cellStyle name="Normal 2 2 155" xfId="0"/>
    <cellStyle name="Normal 2 2 156" xfId="0"/>
    <cellStyle name="Normal 2 2 157" xfId="0"/>
    <cellStyle name="Normal 2 2 158" xfId="0"/>
    <cellStyle name="Normal 2 2 159" xfId="0"/>
    <cellStyle name="Normal 2 2 16" xfId="0"/>
    <cellStyle name="Normal 2 2 16 2" xfId="0"/>
    <cellStyle name="Normal 2 2 16 2 2" xfId="0"/>
    <cellStyle name="Normal 2 2 16 3" xfId="0"/>
    <cellStyle name="Normal 2 2 16 4" xfId="0"/>
    <cellStyle name="Normal 2 2 16 5" xfId="0"/>
    <cellStyle name="Normal 2 2 16 6" xfId="0"/>
    <cellStyle name="Normal 2 2 16 7" xfId="0"/>
    <cellStyle name="Normal 2 2 160" xfId="0"/>
    <cellStyle name="Normal 2 2 161" xfId="0"/>
    <cellStyle name="Normal 2 2 162" xfId="0"/>
    <cellStyle name="Normal 2 2 163" xfId="0"/>
    <cellStyle name="Normal 2 2 164" xfId="0"/>
    <cellStyle name="Normal 2 2 165" xfId="0"/>
    <cellStyle name="Normal 2 2 166" xfId="0"/>
    <cellStyle name="Normal 2 2 167" xfId="0"/>
    <cellStyle name="Normal 2 2 168" xfId="0"/>
    <cellStyle name="Normal 2 2 169" xfId="0"/>
    <cellStyle name="Normal 2 2 17" xfId="0"/>
    <cellStyle name="Normal 2 2 17 2" xfId="0"/>
    <cellStyle name="Normal 2 2 17 2 2" xfId="0"/>
    <cellStyle name="Normal 2 2 17 3" xfId="0"/>
    <cellStyle name="Normal 2 2 17 4" xfId="0"/>
    <cellStyle name="Normal 2 2 17 5" xfId="0"/>
    <cellStyle name="Normal 2 2 17 6" xfId="0"/>
    <cellStyle name="Normal 2 2 17 7" xfId="0"/>
    <cellStyle name="Normal 2 2 170" xfId="0"/>
    <cellStyle name="Normal 2 2 171" xfId="0"/>
    <cellStyle name="Normal 2 2 172" xfId="0"/>
    <cellStyle name="Normal 2 2 173" xfId="0"/>
    <cellStyle name="Normal 2 2 174" xfId="0"/>
    <cellStyle name="Normal 2 2 175" xfId="0"/>
    <cellStyle name="Normal 2 2 176" xfId="0"/>
    <cellStyle name="Normal 2 2 177" xfId="0"/>
    <cellStyle name="Normal 2 2 178" xfId="0"/>
    <cellStyle name="Normal 2 2 179" xfId="0"/>
    <cellStyle name="Normal 2 2 18" xfId="0"/>
    <cellStyle name="Normal 2 2 18 2" xfId="0"/>
    <cellStyle name="Normal 2 2 18 2 2" xfId="0"/>
    <cellStyle name="Normal 2 2 18 3" xfId="0"/>
    <cellStyle name="Normal 2 2 18 4" xfId="0"/>
    <cellStyle name="Normal 2 2 18 5" xfId="0"/>
    <cellStyle name="Normal 2 2 18 6" xfId="0"/>
    <cellStyle name="Normal 2 2 18 7" xfId="0"/>
    <cellStyle name="Normal 2 2 180" xfId="0"/>
    <cellStyle name="Normal 2 2 181" xfId="0"/>
    <cellStyle name="Normal 2 2 182" xfId="0"/>
    <cellStyle name="Normal 2 2 183" xfId="0"/>
    <cellStyle name="Normal 2 2 184" xfId="0"/>
    <cellStyle name="Normal 2 2 185" xfId="0"/>
    <cellStyle name="Normal 2 2 186" xfId="0"/>
    <cellStyle name="Normal 2 2 187" xfId="0"/>
    <cellStyle name="Normal 2 2 188" xfId="0"/>
    <cellStyle name="Normal 2 2 189" xfId="0"/>
    <cellStyle name="Normal 2 2 19" xfId="0"/>
    <cellStyle name="Normal 2 2 19 2" xfId="0"/>
    <cellStyle name="Normal 2 2 19 2 2" xfId="0"/>
    <cellStyle name="Normal 2 2 19 3" xfId="0"/>
    <cellStyle name="Normal 2 2 19 4" xfId="0"/>
    <cellStyle name="Normal 2 2 19 5" xfId="0"/>
    <cellStyle name="Normal 2 2 19 6" xfId="0"/>
    <cellStyle name="Normal 2 2 19 7" xfId="0"/>
    <cellStyle name="Normal 2 2 190" xfId="0"/>
    <cellStyle name="Normal 2 2 191" xfId="0"/>
    <cellStyle name="Normal 2 2 192" xfId="0"/>
    <cellStyle name="Normal 2 2 193" xfId="0"/>
    <cellStyle name="Normal 2 2 194" xfId="0"/>
    <cellStyle name="Normal 2 2 195" xfId="0"/>
    <cellStyle name="Normal 2 2 196" xfId="0"/>
    <cellStyle name="Normal 2 2 197" xfId="0"/>
    <cellStyle name="Normal 2 2 198" xfId="0"/>
    <cellStyle name="Normal 2 2 199" xfId="0"/>
    <cellStyle name="Normal 2 2 2" xfId="0"/>
    <cellStyle name="Normal 2 2 2 10" xfId="0"/>
    <cellStyle name="Normal 2 2 2 2" xfId="0"/>
    <cellStyle name="Normal 2 2 2 2 2" xfId="0"/>
    <cellStyle name="Normal 2 2 2 2 3" xfId="0"/>
    <cellStyle name="Normal 2 2 2 2 4" xfId="0"/>
    <cellStyle name="Normal 2 2 2 2 5" xfId="0"/>
    <cellStyle name="Normal 2 2 2 3" xfId="0"/>
    <cellStyle name="Normal 2 2 2 3 2" xfId="0"/>
    <cellStyle name="Normal 2 2 2 4" xfId="0"/>
    <cellStyle name="Normal 2 2 2 5" xfId="0"/>
    <cellStyle name="Normal 2 2 2 6" xfId="0"/>
    <cellStyle name="Normal 2 2 2 7" xfId="0"/>
    <cellStyle name="Normal 2 2 2 8" xfId="0"/>
    <cellStyle name="Normal 2 2 2 9" xfId="0"/>
    <cellStyle name="Normal 2 2 20" xfId="0"/>
    <cellStyle name="Normal 2 2 20 2" xfId="0"/>
    <cellStyle name="Normal 2 2 20 2 2" xfId="0"/>
    <cellStyle name="Normal 2 2 20 3" xfId="0"/>
    <cellStyle name="Normal 2 2 20 4" xfId="0"/>
    <cellStyle name="Normal 2 2 20 5" xfId="0"/>
    <cellStyle name="Normal 2 2 20 6" xfId="0"/>
    <cellStyle name="Normal 2 2 20 7" xfId="0"/>
    <cellStyle name="Normal 2 2 200" xfId="0"/>
    <cellStyle name="Normal 2 2 201" xfId="0"/>
    <cellStyle name="Normal 2 2 202" xfId="0"/>
    <cellStyle name="Normal 2 2 203" xfId="0"/>
    <cellStyle name="Normal 2 2 204" xfId="0"/>
    <cellStyle name="Normal 2 2 205" xfId="0"/>
    <cellStyle name="Normal 2 2 206" xfId="0"/>
    <cellStyle name="Normal 2 2 207" xfId="0"/>
    <cellStyle name="Normal 2 2 208" xfId="0"/>
    <cellStyle name="Normal 2 2 209" xfId="0"/>
    <cellStyle name="Normal 2 2 21" xfId="0"/>
    <cellStyle name="Normal 2 2 21 2" xfId="0"/>
    <cellStyle name="Normal 2 2 21 2 2" xfId="0"/>
    <cellStyle name="Normal 2 2 21 3" xfId="0"/>
    <cellStyle name="Normal 2 2 21 4" xfId="0"/>
    <cellStyle name="Normal 2 2 21 5" xfId="0"/>
    <cellStyle name="Normal 2 2 21 6" xfId="0"/>
    <cellStyle name="Normal 2 2 21 7" xfId="0"/>
    <cellStyle name="Normal 2 2 210" xfId="0"/>
    <cellStyle name="Normal 2 2 211" xfId="0"/>
    <cellStyle name="Normal 2 2 212" xfId="0"/>
    <cellStyle name="Normal 2 2 213" xfId="0"/>
    <cellStyle name="Normal 2 2 214" xfId="0"/>
    <cellStyle name="Normal 2 2 215" xfId="0"/>
    <cellStyle name="Normal 2 2 216" xfId="0"/>
    <cellStyle name="Normal 2 2 217" xfId="0"/>
    <cellStyle name="Normal 2 2 218" xfId="0"/>
    <cellStyle name="Normal 2 2 219" xfId="0"/>
    <cellStyle name="Normal 2 2 22" xfId="0"/>
    <cellStyle name="Normal 2 2 22 2" xfId="0"/>
    <cellStyle name="Normal 2 2 22 2 2" xfId="0"/>
    <cellStyle name="Normal 2 2 22 3" xfId="0"/>
    <cellStyle name="Normal 2 2 22 4" xfId="0"/>
    <cellStyle name="Normal 2 2 22 5" xfId="0"/>
    <cellStyle name="Normal 2 2 22 6" xfId="0"/>
    <cellStyle name="Normal 2 2 22 7" xfId="0"/>
    <cellStyle name="Normal 2 2 220" xfId="0"/>
    <cellStyle name="Normal 2 2 221" xfId="0"/>
    <cellStyle name="Normal 2 2 222" xfId="0"/>
    <cellStyle name="Normal 2 2 223" xfId="0"/>
    <cellStyle name="Normal 2 2 224" xfId="0"/>
    <cellStyle name="Normal 2 2 225" xfId="0"/>
    <cellStyle name="Normal 2 2 226" xfId="0"/>
    <cellStyle name="Normal 2 2 227" xfId="0"/>
    <cellStyle name="Normal 2 2 228" xfId="0"/>
    <cellStyle name="Normal 2 2 229" xfId="0"/>
    <cellStyle name="Normal 2 2 23" xfId="0"/>
    <cellStyle name="Normal 2 2 23 2" xfId="0"/>
    <cellStyle name="Normal 2 2 23 2 2" xfId="0"/>
    <cellStyle name="Normal 2 2 23 3" xfId="0"/>
    <cellStyle name="Normal 2 2 23 4" xfId="0"/>
    <cellStyle name="Normal 2 2 23 5" xfId="0"/>
    <cellStyle name="Normal 2 2 23 6" xfId="0"/>
    <cellStyle name="Normal 2 2 23 7" xfId="0"/>
    <cellStyle name="Normal 2 2 230" xfId="0"/>
    <cellStyle name="Normal 2 2 231" xfId="0"/>
    <cellStyle name="Normal 2 2 232" xfId="0"/>
    <cellStyle name="Normal 2 2 233" xfId="0"/>
    <cellStyle name="Normal 2 2 234" xfId="0"/>
    <cellStyle name="Normal 2 2 235" xfId="0"/>
    <cellStyle name="Normal 2 2 236" xfId="0"/>
    <cellStyle name="Normal 2 2 237" xfId="0"/>
    <cellStyle name="Normal 2 2 238" xfId="0"/>
    <cellStyle name="Normal 2 2 239" xfId="0"/>
    <cellStyle name="Normal 2 2 24" xfId="0"/>
    <cellStyle name="Normal 2 2 24 2" xfId="0"/>
    <cellStyle name="Normal 2 2 24 2 2" xfId="0"/>
    <cellStyle name="Normal 2 2 24 3" xfId="0"/>
    <cellStyle name="Normal 2 2 24 4" xfId="0"/>
    <cellStyle name="Normal 2 2 24 5" xfId="0"/>
    <cellStyle name="Normal 2 2 24 6" xfId="0"/>
    <cellStyle name="Normal 2 2 24 7" xfId="0"/>
    <cellStyle name="Normal 2 2 25" xfId="0"/>
    <cellStyle name="Normal 2 2 25 2" xfId="0"/>
    <cellStyle name="Normal 2 2 25 2 2" xfId="0"/>
    <cellStyle name="Normal 2 2 25 3" xfId="0"/>
    <cellStyle name="Normal 2 2 25 4" xfId="0"/>
    <cellStyle name="Normal 2 2 25 5" xfId="0"/>
    <cellStyle name="Normal 2 2 25 6" xfId="0"/>
    <cellStyle name="Normal 2 2 25 7" xfId="0"/>
    <cellStyle name="Normal 2 2 26" xfId="0"/>
    <cellStyle name="Normal 2 2 26 2" xfId="0"/>
    <cellStyle name="Normal 2 2 26 2 2" xfId="0"/>
    <cellStyle name="Normal 2 2 26 3" xfId="0"/>
    <cellStyle name="Normal 2 2 26 4" xfId="0"/>
    <cellStyle name="Normal 2 2 26 5" xfId="0"/>
    <cellStyle name="Normal 2 2 26 6" xfId="0"/>
    <cellStyle name="Normal 2 2 26 7" xfId="0"/>
    <cellStyle name="Normal 2 2 27" xfId="0"/>
    <cellStyle name="Normal 2 2 27 2" xfId="0"/>
    <cellStyle name="Normal 2 2 27 2 2" xfId="0"/>
    <cellStyle name="Normal 2 2 27 3" xfId="0"/>
    <cellStyle name="Normal 2 2 27 4" xfId="0"/>
    <cellStyle name="Normal 2 2 27 5" xfId="0"/>
    <cellStyle name="Normal 2 2 27 6" xfId="0"/>
    <cellStyle name="Normal 2 2 27 7" xfId="0"/>
    <cellStyle name="Normal 2 2 28" xfId="0"/>
    <cellStyle name="Normal 2 2 28 2" xfId="0"/>
    <cellStyle name="Normal 2 2 28 2 2" xfId="0"/>
    <cellStyle name="Normal 2 2 28 3" xfId="0"/>
    <cellStyle name="Normal 2 2 28 4" xfId="0"/>
    <cellStyle name="Normal 2 2 28 5" xfId="0"/>
    <cellStyle name="Normal 2 2 28 6" xfId="0"/>
    <cellStyle name="Normal 2 2 28 7" xfId="0"/>
    <cellStyle name="Normal 2 2 29" xfId="0"/>
    <cellStyle name="Normal 2 2 29 2" xfId="0"/>
    <cellStyle name="Normal 2 2 29 2 2" xfId="0"/>
    <cellStyle name="Normal 2 2 29 3" xfId="0"/>
    <cellStyle name="Normal 2 2 29 4" xfId="0"/>
    <cellStyle name="Normal 2 2 29 5" xfId="0"/>
    <cellStyle name="Normal 2 2 29 6" xfId="0"/>
    <cellStyle name="Normal 2 2 29 7" xfId="0"/>
    <cellStyle name="Normal 2 2 3" xfId="0"/>
    <cellStyle name="Normal 2 2 3 10" xfId="0"/>
    <cellStyle name="Normal 2 2 3 11" xfId="0"/>
    <cellStyle name="Normal 2 2 3 12" xfId="0"/>
    <cellStyle name="Normal 2 2 3 13" xfId="0"/>
    <cellStyle name="Normal 2 2 3 14" xfId="0"/>
    <cellStyle name="Normal 2 2 3 15" xfId="0"/>
    <cellStyle name="Normal 2 2 3 16" xfId="0"/>
    <cellStyle name="Normal 2 2 3 17" xfId="0"/>
    <cellStyle name="Normal 2 2 3 18" xfId="0"/>
    <cellStyle name="Normal 2 2 3 19" xfId="0"/>
    <cellStyle name="Normal 2 2 3 2" xfId="0"/>
    <cellStyle name="Normal 2 2 3 2 10" xfId="0"/>
    <cellStyle name="Normal 2 2 3 2 11" xfId="0"/>
    <cellStyle name="Normal 2 2 3 2 12" xfId="0"/>
    <cellStyle name="Normal 2 2 3 2 13" xfId="0"/>
    <cellStyle name="Normal 2 2 3 2 14" xfId="0"/>
    <cellStyle name="Normal 2 2 3 2 15" xfId="0"/>
    <cellStyle name="Normal 2 2 3 2 16" xfId="0"/>
    <cellStyle name="Normal 2 2 3 2 17" xfId="0"/>
    <cellStyle name="Normal 2 2 3 2 18" xfId="0"/>
    <cellStyle name="Normal 2 2 3 2 2" xfId="0"/>
    <cellStyle name="Normal 2 2 3 2 2 10" xfId="0"/>
    <cellStyle name="Normal 2 2 3 2 2 2" xfId="0"/>
    <cellStyle name="Normal 2 2 3 2 2 3" xfId="0"/>
    <cellStyle name="Normal 2 2 3 2 2 4" xfId="0"/>
    <cellStyle name="Normal 2 2 3 2 2 5" xfId="0"/>
    <cellStyle name="Normal 2 2 3 2 2 6" xfId="0"/>
    <cellStyle name="Normal 2 2 3 2 2 7" xfId="0"/>
    <cellStyle name="Normal 2 2 3 2 2 8" xfId="0"/>
    <cellStyle name="Normal 2 2 3 2 2 9" xfId="0"/>
    <cellStyle name="Normal 2 2 3 2 3" xfId="0"/>
    <cellStyle name="Normal 2 2 3 2 3 10" xfId="0"/>
    <cellStyle name="Normal 2 2 3 2 3 2" xfId="0"/>
    <cellStyle name="Normal 2 2 3 2 3 3" xfId="0"/>
    <cellStyle name="Normal 2 2 3 2 3 4" xfId="0"/>
    <cellStyle name="Normal 2 2 3 2 3 5" xfId="0"/>
    <cellStyle name="Normal 2 2 3 2 3 6" xfId="0"/>
    <cellStyle name="Normal 2 2 3 2 3 7" xfId="0"/>
    <cellStyle name="Normal 2 2 3 2 3 8" xfId="0"/>
    <cellStyle name="Normal 2 2 3 2 3 9" xfId="0"/>
    <cellStyle name="Normal 2 2 3 2 4" xfId="0"/>
    <cellStyle name="Normal 2 2 3 2 4 10" xfId="0"/>
    <cellStyle name="Normal 2 2 3 2 4 2" xfId="0"/>
    <cellStyle name="Normal 2 2 3 2 4 3" xfId="0"/>
    <cellStyle name="Normal 2 2 3 2 4 4" xfId="0"/>
    <cellStyle name="Normal 2 2 3 2 4 5" xfId="0"/>
    <cellStyle name="Normal 2 2 3 2 4 6" xfId="0"/>
    <cellStyle name="Normal 2 2 3 2 4 7" xfId="0"/>
    <cellStyle name="Normal 2 2 3 2 4 8" xfId="0"/>
    <cellStyle name="Normal 2 2 3 2 4 9" xfId="0"/>
    <cellStyle name="Normal 2 2 3 2 5" xfId="0"/>
    <cellStyle name="Normal 2 2 3 2 5 10" xfId="0"/>
    <cellStyle name="Normal 2 2 3 2 5 2" xfId="0"/>
    <cellStyle name="Normal 2 2 3 2 5 3" xfId="0"/>
    <cellStyle name="Normal 2 2 3 2 5 4" xfId="0"/>
    <cellStyle name="Normal 2 2 3 2 5 5" xfId="0"/>
    <cellStyle name="Normal 2 2 3 2 5 6" xfId="0"/>
    <cellStyle name="Normal 2 2 3 2 5 7" xfId="0"/>
    <cellStyle name="Normal 2 2 3 2 5 8" xfId="0"/>
    <cellStyle name="Normal 2 2 3 2 5 9" xfId="0"/>
    <cellStyle name="Normal 2 2 3 2 6" xfId="0"/>
    <cellStyle name="Normal 2 2 3 2 7" xfId="0"/>
    <cellStyle name="Normal 2 2 3 2 8" xfId="0"/>
    <cellStyle name="Normal 2 2 3 2 9" xfId="0"/>
    <cellStyle name="Normal 2 2 3 3" xfId="0"/>
    <cellStyle name="Normal 2 2 3 3 10" xfId="0"/>
    <cellStyle name="Normal 2 2 3 3 11" xfId="0"/>
    <cellStyle name="Normal 2 2 3 3 12" xfId="0"/>
    <cellStyle name="Normal 2 2 3 3 13" xfId="0"/>
    <cellStyle name="Normal 2 2 3 3 14" xfId="0"/>
    <cellStyle name="Normal 2 2 3 3 2" xfId="0"/>
    <cellStyle name="Normal 2 2 3 3 2 10" xfId="0"/>
    <cellStyle name="Normal 2 2 3 3 2 2" xfId="0"/>
    <cellStyle name="Normal 2 2 3 3 2 3" xfId="0"/>
    <cellStyle name="Normal 2 2 3 3 2 4" xfId="0"/>
    <cellStyle name="Normal 2 2 3 3 2 5" xfId="0"/>
    <cellStyle name="Normal 2 2 3 3 2 6" xfId="0"/>
    <cellStyle name="Normal 2 2 3 3 2 7" xfId="0"/>
    <cellStyle name="Normal 2 2 3 3 2 8" xfId="0"/>
    <cellStyle name="Normal 2 2 3 3 2 9" xfId="0"/>
    <cellStyle name="Normal 2 2 3 3 3" xfId="0"/>
    <cellStyle name="Normal 2 2 3 3 3 10" xfId="0"/>
    <cellStyle name="Normal 2 2 3 3 3 2" xfId="0"/>
    <cellStyle name="Normal 2 2 3 3 3 3" xfId="0"/>
    <cellStyle name="Normal 2 2 3 3 3 4" xfId="0"/>
    <cellStyle name="Normal 2 2 3 3 3 5" xfId="0"/>
    <cellStyle name="Normal 2 2 3 3 3 6" xfId="0"/>
    <cellStyle name="Normal 2 2 3 3 3 7" xfId="0"/>
    <cellStyle name="Normal 2 2 3 3 3 8" xfId="0"/>
    <cellStyle name="Normal 2 2 3 3 3 9" xfId="0"/>
    <cellStyle name="Normal 2 2 3 3 4" xfId="0"/>
    <cellStyle name="Normal 2 2 3 3 4 10" xfId="0"/>
    <cellStyle name="Normal 2 2 3 3 4 2" xfId="0"/>
    <cellStyle name="Normal 2 2 3 3 4 3" xfId="0"/>
    <cellStyle name="Normal 2 2 3 3 4 4" xfId="0"/>
    <cellStyle name="Normal 2 2 3 3 4 5" xfId="0"/>
    <cellStyle name="Normal 2 2 3 3 4 6" xfId="0"/>
    <cellStyle name="Normal 2 2 3 3 4 7" xfId="0"/>
    <cellStyle name="Normal 2 2 3 3 4 8" xfId="0"/>
    <cellStyle name="Normal 2 2 3 3 4 9" xfId="0"/>
    <cellStyle name="Normal 2 2 3 3 5" xfId="0"/>
    <cellStyle name="Normal 2 2 3 3 5 10" xfId="0"/>
    <cellStyle name="Normal 2 2 3 3 5 2" xfId="0"/>
    <cellStyle name="Normal 2 2 3 3 5 3" xfId="0"/>
    <cellStyle name="Normal 2 2 3 3 5 4" xfId="0"/>
    <cellStyle name="Normal 2 2 3 3 5 5" xfId="0"/>
    <cellStyle name="Normal 2 2 3 3 5 6" xfId="0"/>
    <cellStyle name="Normal 2 2 3 3 5 7" xfId="0"/>
    <cellStyle name="Normal 2 2 3 3 5 8" xfId="0"/>
    <cellStyle name="Normal 2 2 3 3 5 9" xfId="0"/>
    <cellStyle name="Normal 2 2 3 3 6" xfId="0"/>
    <cellStyle name="Normal 2 2 3 3 7" xfId="0"/>
    <cellStyle name="Normal 2 2 3 3 8" xfId="0"/>
    <cellStyle name="Normal 2 2 3 3 9" xfId="0"/>
    <cellStyle name="Normal 2 2 3 4" xfId="0"/>
    <cellStyle name="Normal 2 2 3 4 10" xfId="0"/>
    <cellStyle name="Normal 2 2 3 4 2" xfId="0"/>
    <cellStyle name="Normal 2 2 3 4 3" xfId="0"/>
    <cellStyle name="Normal 2 2 3 4 4" xfId="0"/>
    <cellStyle name="Normal 2 2 3 4 5" xfId="0"/>
    <cellStyle name="Normal 2 2 3 4 6" xfId="0"/>
    <cellStyle name="Normal 2 2 3 4 7" xfId="0"/>
    <cellStyle name="Normal 2 2 3 4 8" xfId="0"/>
    <cellStyle name="Normal 2 2 3 4 9" xfId="0"/>
    <cellStyle name="Normal 2 2 3 5" xfId="0"/>
    <cellStyle name="Normal 2 2 3 5 10" xfId="0"/>
    <cellStyle name="Normal 2 2 3 5 2" xfId="0"/>
    <cellStyle name="Normal 2 2 3 5 3" xfId="0"/>
    <cellStyle name="Normal 2 2 3 5 4" xfId="0"/>
    <cellStyle name="Normal 2 2 3 5 5" xfId="0"/>
    <cellStyle name="Normal 2 2 3 5 6" xfId="0"/>
    <cellStyle name="Normal 2 2 3 5 7" xfId="0"/>
    <cellStyle name="Normal 2 2 3 5 8" xfId="0"/>
    <cellStyle name="Normal 2 2 3 5 9" xfId="0"/>
    <cellStyle name="Normal 2 2 3 6" xfId="0"/>
    <cellStyle name="Normal 2 2 3 6 10" xfId="0"/>
    <cellStyle name="Normal 2 2 3 6 2" xfId="0"/>
    <cellStyle name="Normal 2 2 3 6 3" xfId="0"/>
    <cellStyle name="Normal 2 2 3 6 4" xfId="0"/>
    <cellStyle name="Normal 2 2 3 6 5" xfId="0"/>
    <cellStyle name="Normal 2 2 3 6 6" xfId="0"/>
    <cellStyle name="Normal 2 2 3 6 7" xfId="0"/>
    <cellStyle name="Normal 2 2 3 6 8" xfId="0"/>
    <cellStyle name="Normal 2 2 3 6 9" xfId="0"/>
    <cellStyle name="Normal 2 2 3 7" xfId="0"/>
    <cellStyle name="Normal 2 2 3 8" xfId="0"/>
    <cellStyle name="Normal 2 2 3 9" xfId="0"/>
    <cellStyle name="Normal 2 2 30" xfId="0"/>
    <cellStyle name="Normal 2 2 30 2" xfId="0"/>
    <cellStyle name="Normal 2 2 30 2 2" xfId="0"/>
    <cellStyle name="Normal 2 2 30 3" xfId="0"/>
    <cellStyle name="Normal 2 2 30 4" xfId="0"/>
    <cellStyle name="Normal 2 2 30 5" xfId="0"/>
    <cellStyle name="Normal 2 2 30 6" xfId="0"/>
    <cellStyle name="Normal 2 2 30 7" xfId="0"/>
    <cellStyle name="Normal 2 2 31" xfId="0"/>
    <cellStyle name="Normal 2 2 31 2" xfId="0"/>
    <cellStyle name="Normal 2 2 31 2 2" xfId="0"/>
    <cellStyle name="Normal 2 2 31 3" xfId="0"/>
    <cellStyle name="Normal 2 2 31 4" xfId="0"/>
    <cellStyle name="Normal 2 2 31 5" xfId="0"/>
    <cellStyle name="Normal 2 2 31 6" xfId="0"/>
    <cellStyle name="Normal 2 2 31 7" xfId="0"/>
    <cellStyle name="Normal 2 2 32" xfId="0"/>
    <cellStyle name="Normal 2 2 32 2" xfId="0"/>
    <cellStyle name="Normal 2 2 32 2 2" xfId="0"/>
    <cellStyle name="Normal 2 2 32 3" xfId="0"/>
    <cellStyle name="Normal 2 2 32 4" xfId="0"/>
    <cellStyle name="Normal 2 2 32 5" xfId="0"/>
    <cellStyle name="Normal 2 2 32 6" xfId="0"/>
    <cellStyle name="Normal 2 2 32 7" xfId="0"/>
    <cellStyle name="Normal 2 2 33" xfId="0"/>
    <cellStyle name="Normal 2 2 33 2" xfId="0"/>
    <cellStyle name="Normal 2 2 33 2 2" xfId="0"/>
    <cellStyle name="Normal 2 2 33 3" xfId="0"/>
    <cellStyle name="Normal 2 2 33 4" xfId="0"/>
    <cellStyle name="Normal 2 2 33 5" xfId="0"/>
    <cellStyle name="Normal 2 2 33 6" xfId="0"/>
    <cellStyle name="Normal 2 2 33 7" xfId="0"/>
    <cellStyle name="Normal 2 2 34" xfId="0"/>
    <cellStyle name="Normal 2 2 34 2" xfId="0"/>
    <cellStyle name="Normal 2 2 34 2 2" xfId="0"/>
    <cellStyle name="Normal 2 2 34 3" xfId="0"/>
    <cellStyle name="Normal 2 2 34 4" xfId="0"/>
    <cellStyle name="Normal 2 2 34 5" xfId="0"/>
    <cellStyle name="Normal 2 2 34 6" xfId="0"/>
    <cellStyle name="Normal 2 2 34 7" xfId="0"/>
    <cellStyle name="Normal 2 2 35" xfId="0"/>
    <cellStyle name="Normal 2 2 35 2" xfId="0"/>
    <cellStyle name="Normal 2 2 35 2 2" xfId="0"/>
    <cellStyle name="Normal 2 2 35 3" xfId="0"/>
    <cellStyle name="Normal 2 2 35 4" xfId="0"/>
    <cellStyle name="Normal 2 2 35 5" xfId="0"/>
    <cellStyle name="Normal 2 2 35 6" xfId="0"/>
    <cellStyle name="Normal 2 2 35 7" xfId="0"/>
    <cellStyle name="Normal 2 2 36" xfId="0"/>
    <cellStyle name="Normal 2 2 36 2" xfId="0"/>
    <cellStyle name="Normal 2 2 36 2 2" xfId="0"/>
    <cellStyle name="Normal 2 2 36 3" xfId="0"/>
    <cellStyle name="Normal 2 2 36 4" xfId="0"/>
    <cellStyle name="Normal 2 2 36 5" xfId="0"/>
    <cellStyle name="Normal 2 2 36 6" xfId="0"/>
    <cellStyle name="Normal 2 2 36 7" xfId="0"/>
    <cellStyle name="Normal 2 2 37" xfId="0"/>
    <cellStyle name="Normal 2 2 37 2" xfId="0"/>
    <cellStyle name="Normal 2 2 37 2 2" xfId="0"/>
    <cellStyle name="Normal 2 2 37 3" xfId="0"/>
    <cellStyle name="Normal 2 2 37 4" xfId="0"/>
    <cellStyle name="Normal 2 2 37 5" xfId="0"/>
    <cellStyle name="Normal 2 2 37 6" xfId="0"/>
    <cellStyle name="Normal 2 2 37 7" xfId="0"/>
    <cellStyle name="Normal 2 2 38" xfId="0"/>
    <cellStyle name="Normal 2 2 38 2" xfId="0"/>
    <cellStyle name="Normal 2 2 38 2 2" xfId="0"/>
    <cellStyle name="Normal 2 2 38 3" xfId="0"/>
    <cellStyle name="Normal 2 2 38 4" xfId="0"/>
    <cellStyle name="Normal 2 2 38 5" xfId="0"/>
    <cellStyle name="Normal 2 2 38 6" xfId="0"/>
    <cellStyle name="Normal 2 2 38 7" xfId="0"/>
    <cellStyle name="Normal 2 2 39" xfId="0"/>
    <cellStyle name="Normal 2 2 39 2" xfId="0"/>
    <cellStyle name="Normal 2 2 39 2 2" xfId="0"/>
    <cellStyle name="Normal 2 2 39 3" xfId="0"/>
    <cellStyle name="Normal 2 2 39 4" xfId="0"/>
    <cellStyle name="Normal 2 2 39 5" xfId="0"/>
    <cellStyle name="Normal 2 2 39 6" xfId="0"/>
    <cellStyle name="Normal 2 2 39 7" xfId="0"/>
    <cellStyle name="Normal 2 2 4" xfId="0"/>
    <cellStyle name="Normal 2 2 4 2" xfId="0"/>
    <cellStyle name="Normal 2 2 4 2 2" xfId="0"/>
    <cellStyle name="Normal 2 2 4 3" xfId="0"/>
    <cellStyle name="Normal 2 2 4 3 2" xfId="0"/>
    <cellStyle name="Normal 2 2 4 4" xfId="0"/>
    <cellStyle name="Normal 2 2 4 4 2" xfId="0"/>
    <cellStyle name="Normal 2 2 4 5" xfId="0"/>
    <cellStyle name="Normal 2 2 4 6" xfId="0"/>
    <cellStyle name="Normal 2 2 4 7" xfId="0"/>
    <cellStyle name="Normal 2 2 4 8" xfId="0"/>
    <cellStyle name="Normal 2 2 4 9" xfId="0"/>
    <cellStyle name="Normal 2 2 40" xfId="0"/>
    <cellStyle name="Normal 2 2 40 2" xfId="0"/>
    <cellStyle name="Normal 2 2 40 2 2" xfId="0"/>
    <cellStyle name="Normal 2 2 40 3" xfId="0"/>
    <cellStyle name="Normal 2 2 40 4" xfId="0"/>
    <cellStyle name="Normal 2 2 40 5" xfId="0"/>
    <cellStyle name="Normal 2 2 40 6" xfId="0"/>
    <cellStyle name="Normal 2 2 40 7" xfId="0"/>
    <cellStyle name="Normal 2 2 41" xfId="0"/>
    <cellStyle name="Normal 2 2 41 2" xfId="0"/>
    <cellStyle name="Normal 2 2 41 2 2" xfId="0"/>
    <cellStyle name="Normal 2 2 41 3" xfId="0"/>
    <cellStyle name="Normal 2 2 41 4" xfId="0"/>
    <cellStyle name="Normal 2 2 41 5" xfId="0"/>
    <cellStyle name="Normal 2 2 41 6" xfId="0"/>
    <cellStyle name="Normal 2 2 41 7" xfId="0"/>
    <cellStyle name="Normal 2 2 42" xfId="0"/>
    <cellStyle name="Normal 2 2 42 2" xfId="0"/>
    <cellStyle name="Normal 2 2 42 2 2" xfId="0"/>
    <cellStyle name="Normal 2 2 42 3" xfId="0"/>
    <cellStyle name="Normal 2 2 42 4" xfId="0"/>
    <cellStyle name="Normal 2 2 42 5" xfId="0"/>
    <cellStyle name="Normal 2 2 42 6" xfId="0"/>
    <cellStyle name="Normal 2 2 42 7" xfId="0"/>
    <cellStyle name="Normal 2 2 43" xfId="0"/>
    <cellStyle name="Normal 2 2 43 2" xfId="0"/>
    <cellStyle name="Normal 2 2 43 2 2" xfId="0"/>
    <cellStyle name="Normal 2 2 43 3" xfId="0"/>
    <cellStyle name="Normal 2 2 43 4" xfId="0"/>
    <cellStyle name="Normal 2 2 43 5" xfId="0"/>
    <cellStyle name="Normal 2 2 43 6" xfId="0"/>
    <cellStyle name="Normal 2 2 43 7" xfId="0"/>
    <cellStyle name="Normal 2 2 44" xfId="0"/>
    <cellStyle name="Normal 2 2 44 2" xfId="0"/>
    <cellStyle name="Normal 2 2 44 2 2" xfId="0"/>
    <cellStyle name="Normal 2 2 44 3" xfId="0"/>
    <cellStyle name="Normal 2 2 44 4" xfId="0"/>
    <cellStyle name="Normal 2 2 44 5" xfId="0"/>
    <cellStyle name="Normal 2 2 44 6" xfId="0"/>
    <cellStyle name="Normal 2 2 44 7" xfId="0"/>
    <cellStyle name="Normal 2 2 45" xfId="0"/>
    <cellStyle name="Normal 2 2 45 2" xfId="0"/>
    <cellStyle name="Normal 2 2 45 2 2" xfId="0"/>
    <cellStyle name="Normal 2 2 45 3" xfId="0"/>
    <cellStyle name="Normal 2 2 45 4" xfId="0"/>
    <cellStyle name="Normal 2 2 45 5" xfId="0"/>
    <cellStyle name="Normal 2 2 45 6" xfId="0"/>
    <cellStyle name="Normal 2 2 45 7" xfId="0"/>
    <cellStyle name="Normal 2 2 46" xfId="0"/>
    <cellStyle name="Normal 2 2 46 2" xfId="0"/>
    <cellStyle name="Normal 2 2 46 2 2" xfId="0"/>
    <cellStyle name="Normal 2 2 46 3" xfId="0"/>
    <cellStyle name="Normal 2 2 46 4" xfId="0"/>
    <cellStyle name="Normal 2 2 46 5" xfId="0"/>
    <cellStyle name="Normal 2 2 46 6" xfId="0"/>
    <cellStyle name="Normal 2 2 46 7" xfId="0"/>
    <cellStyle name="Normal 2 2 47" xfId="0"/>
    <cellStyle name="Normal 2 2 47 2" xfId="0"/>
    <cellStyle name="Normal 2 2 47 2 2" xfId="0"/>
    <cellStyle name="Normal 2 2 47 3" xfId="0"/>
    <cellStyle name="Normal 2 2 47 4" xfId="0"/>
    <cellStyle name="Normal 2 2 47 5" xfId="0"/>
    <cellStyle name="Normal 2 2 47 6" xfId="0"/>
    <cellStyle name="Normal 2 2 47 7" xfId="0"/>
    <cellStyle name="Normal 2 2 48" xfId="0"/>
    <cellStyle name="Normal 2 2 48 2" xfId="0"/>
    <cellStyle name="Normal 2 2 48 2 2" xfId="0"/>
    <cellStyle name="Normal 2 2 48 3" xfId="0"/>
    <cellStyle name="Normal 2 2 48 4" xfId="0"/>
    <cellStyle name="Normal 2 2 48 5" xfId="0"/>
    <cellStyle name="Normal 2 2 48 6" xfId="0"/>
    <cellStyle name="Normal 2 2 48 7" xfId="0"/>
    <cellStyle name="Normal 2 2 49" xfId="0"/>
    <cellStyle name="Normal 2 2 49 2" xfId="0"/>
    <cellStyle name="Normal 2 2 49 2 2" xfId="0"/>
    <cellStyle name="Normal 2 2 49 3" xfId="0"/>
    <cellStyle name="Normal 2 2 49 4" xfId="0"/>
    <cellStyle name="Normal 2 2 49 5" xfId="0"/>
    <cellStyle name="Normal 2 2 49 6" xfId="0"/>
    <cellStyle name="Normal 2 2 49 7" xfId="0"/>
    <cellStyle name="Normal 2 2 5" xfId="0"/>
    <cellStyle name="Normal 2 2 5 2" xfId="0"/>
    <cellStyle name="Normal 2 2 5 2 2" xfId="0"/>
    <cellStyle name="Normal 2 2 5 3" xfId="0"/>
    <cellStyle name="Normal 2 2 5 3 2" xfId="0"/>
    <cellStyle name="Normal 2 2 5 4" xfId="0"/>
    <cellStyle name="Normal 2 2 5 5" xfId="0"/>
    <cellStyle name="Normal 2 2 5 6" xfId="0"/>
    <cellStyle name="Normal 2 2 5 7" xfId="0"/>
    <cellStyle name="Normal 2 2 5 8" xfId="0"/>
    <cellStyle name="Normal 2 2 5 9" xfId="0"/>
    <cellStyle name="Normal 2 2 50" xfId="0"/>
    <cellStyle name="Normal 2 2 50 2" xfId="0"/>
    <cellStyle name="Normal 2 2 50 2 2" xfId="0"/>
    <cellStyle name="Normal 2 2 50 3" xfId="0"/>
    <cellStyle name="Normal 2 2 50 4" xfId="0"/>
    <cellStyle name="Normal 2 2 50 5" xfId="0"/>
    <cellStyle name="Normal 2 2 50 6" xfId="0"/>
    <cellStyle name="Normal 2 2 50 7" xfId="0"/>
    <cellStyle name="Normal 2 2 51" xfId="0"/>
    <cellStyle name="Normal 2 2 51 2" xfId="0"/>
    <cellStyle name="Normal 2 2 51 2 2" xfId="0"/>
    <cellStyle name="Normal 2 2 51 3" xfId="0"/>
    <cellStyle name="Normal 2 2 51 4" xfId="0"/>
    <cellStyle name="Normal 2 2 51 5" xfId="0"/>
    <cellStyle name="Normal 2 2 51 6" xfId="0"/>
    <cellStyle name="Normal 2 2 51 7" xfId="0"/>
    <cellStyle name="Normal 2 2 52" xfId="0"/>
    <cellStyle name="Normal 2 2 52 2" xfId="0"/>
    <cellStyle name="Normal 2 2 52 2 2" xfId="0"/>
    <cellStyle name="Normal 2 2 52 3" xfId="0"/>
    <cellStyle name="Normal 2 2 52 4" xfId="0"/>
    <cellStyle name="Normal 2 2 52 5" xfId="0"/>
    <cellStyle name="Normal 2 2 52 6" xfId="0"/>
    <cellStyle name="Normal 2 2 52 7" xfId="0"/>
    <cellStyle name="Normal 2 2 53" xfId="0"/>
    <cellStyle name="Normal 2 2 53 2" xfId="0"/>
    <cellStyle name="Normal 2 2 53 2 2" xfId="0"/>
    <cellStyle name="Normal 2 2 53 3" xfId="0"/>
    <cellStyle name="Normal 2 2 53 4" xfId="0"/>
    <cellStyle name="Normal 2 2 53 5" xfId="0"/>
    <cellStyle name="Normal 2 2 54" xfId="0"/>
    <cellStyle name="Normal 2 2 54 2" xfId="0"/>
    <cellStyle name="Normal 2 2 55" xfId="0"/>
    <cellStyle name="Normal 2 2 55 2" xfId="0"/>
    <cellStyle name="Normal 2 2 56" xfId="0"/>
    <cellStyle name="Normal 2 2 56 2" xfId="0"/>
    <cellStyle name="Normal 2 2 57" xfId="0"/>
    <cellStyle name="Normal 2 2 57 2" xfId="0"/>
    <cellStyle name="Normal 2 2 58" xfId="0"/>
    <cellStyle name="Normal 2 2 58 2" xfId="0"/>
    <cellStyle name="Normal 2 2 59" xfId="0"/>
    <cellStyle name="Normal 2 2 59 2" xfId="0"/>
    <cellStyle name="Normal 2 2 6" xfId="0"/>
    <cellStyle name="Normal 2 2 6 2" xfId="0"/>
    <cellStyle name="Normal 2 2 6 2 2" xfId="0"/>
    <cellStyle name="Normal 2 2 6 3" xfId="0"/>
    <cellStyle name="Normal 2 2 6 3 2" xfId="0"/>
    <cellStyle name="Normal 2 2 6 4" xfId="0"/>
    <cellStyle name="Normal 2 2 6 5" xfId="0"/>
    <cellStyle name="Normal 2 2 6 6" xfId="0"/>
    <cellStyle name="Normal 2 2 6 7" xfId="0"/>
    <cellStyle name="Normal 2 2 60" xfId="0"/>
    <cellStyle name="Normal 2 2 60 2" xfId="0"/>
    <cellStyle name="Normal 2 2 61" xfId="0"/>
    <cellStyle name="Normal 2 2 61 2" xfId="0"/>
    <cellStyle name="Normal 2 2 62" xfId="0"/>
    <cellStyle name="Normal 2 2 62 2" xfId="0"/>
    <cellStyle name="Normal 2 2 63" xfId="0"/>
    <cellStyle name="Normal 2 2 63 2" xfId="0"/>
    <cellStyle name="Normal 2 2 64" xfId="0"/>
    <cellStyle name="Normal 2 2 64 2" xfId="0"/>
    <cellStyle name="Normal 2 2 65" xfId="0"/>
    <cellStyle name="Normal 2 2 65 2" xfId="0"/>
    <cellStyle name="Normal 2 2 66" xfId="0"/>
    <cellStyle name="Normal 2 2 66 2" xfId="0"/>
    <cellStyle name="Normal 2 2 67" xfId="0"/>
    <cellStyle name="Normal 2 2 67 2" xfId="0"/>
    <cellStyle name="Normal 2 2 68" xfId="0"/>
    <cellStyle name="Normal 2 2 68 2" xfId="0"/>
    <cellStyle name="Normal 2 2 69" xfId="0"/>
    <cellStyle name="Normal 2 2 69 2" xfId="0"/>
    <cellStyle name="Normal 2 2 7" xfId="0"/>
    <cellStyle name="Normal 2 2 7 2" xfId="0"/>
    <cellStyle name="Normal 2 2 7 2 2" xfId="0"/>
    <cellStyle name="Normal 2 2 7 3" xfId="0"/>
    <cellStyle name="Normal 2 2 7 3 2" xfId="0"/>
    <cellStyle name="Normal 2 2 7 4" xfId="0"/>
    <cellStyle name="Normal 2 2 7 5" xfId="0"/>
    <cellStyle name="Normal 2 2 7 6" xfId="0"/>
    <cellStyle name="Normal 2 2 7 7" xfId="0"/>
    <cellStyle name="Normal 2 2 70" xfId="0"/>
    <cellStyle name="Normal 2 2 70 2" xfId="0"/>
    <cellStyle name="Normal 2 2 71" xfId="0"/>
    <cellStyle name="Normal 2 2 71 2" xfId="0"/>
    <cellStyle name="Normal 2 2 72" xfId="0"/>
    <cellStyle name="Normal 2 2 72 2" xfId="0"/>
    <cellStyle name="Normal 2 2 73" xfId="0"/>
    <cellStyle name="Normal 2 2 73 2" xfId="0"/>
    <cellStyle name="Normal 2 2 74" xfId="0"/>
    <cellStyle name="Normal 2 2 74 2" xfId="0"/>
    <cellStyle name="Normal 2 2 75" xfId="0"/>
    <cellStyle name="Normal 2 2 75 2" xfId="0"/>
    <cellStyle name="Normal 2 2 76" xfId="0"/>
    <cellStyle name="Normal 2 2 76 2" xfId="0"/>
    <cellStyle name="Normal 2 2 77" xfId="0"/>
    <cellStyle name="Normal 2 2 77 2" xfId="0"/>
    <cellStyle name="Normal 2 2 78" xfId="0"/>
    <cellStyle name="Normal 2 2 78 2" xfId="0"/>
    <cellStyle name="Normal 2 2 79" xfId="0"/>
    <cellStyle name="Normal 2 2 79 2" xfId="0"/>
    <cellStyle name="Normal 2 2 8" xfId="0"/>
    <cellStyle name="Normal 2 2 8 2" xfId="0"/>
    <cellStyle name="Normal 2 2 8 2 2" xfId="0"/>
    <cellStyle name="Normal 2 2 8 3" xfId="0"/>
    <cellStyle name="Normal 2 2 8 3 2" xfId="0"/>
    <cellStyle name="Normal 2 2 8 4" xfId="0"/>
    <cellStyle name="Normal 2 2 8 5" xfId="0"/>
    <cellStyle name="Normal 2 2 8 6" xfId="0"/>
    <cellStyle name="Normal 2 2 8 7" xfId="0"/>
    <cellStyle name="Normal 2 2 80" xfId="0"/>
    <cellStyle name="Normal 2 2 80 2" xfId="0"/>
    <cellStyle name="Normal 2 2 81" xfId="0"/>
    <cellStyle name="Normal 2 2 81 2" xfId="0"/>
    <cellStyle name="Normal 2 2 82" xfId="0"/>
    <cellStyle name="Normal 2 2 82 2" xfId="0"/>
    <cellStyle name="Normal 2 2 83" xfId="0"/>
    <cellStyle name="Normal 2 2 83 2" xfId="0"/>
    <cellStyle name="Normal 2 2 84" xfId="0"/>
    <cellStyle name="Normal 2 2 84 2" xfId="0"/>
    <cellStyle name="Normal 2 2 85" xfId="0"/>
    <cellStyle name="Normal 2 2 85 2" xfId="0"/>
    <cellStyle name="Normal 2 2 86" xfId="0"/>
    <cellStyle name="Normal 2 2 86 2" xfId="0"/>
    <cellStyle name="Normal 2 2 87" xfId="0"/>
    <cellStyle name="Normal 2 2 87 2" xfId="0"/>
    <cellStyle name="Normal 2 2 88" xfId="0"/>
    <cellStyle name="Normal 2 2 88 2" xfId="0"/>
    <cellStyle name="Normal 2 2 89" xfId="0"/>
    <cellStyle name="Normal 2 2 9" xfId="0"/>
    <cellStyle name="Normal 2 2 9 2" xfId="0"/>
    <cellStyle name="Normal 2 2 9 2 2" xfId="0"/>
    <cellStyle name="Normal 2 2 9 3" xfId="0"/>
    <cellStyle name="Normal 2 2 9 3 2" xfId="0"/>
    <cellStyle name="Normal 2 2 9 4" xfId="0"/>
    <cellStyle name="Normal 2 2 9 5" xfId="0"/>
    <cellStyle name="Normal 2 2 9 6" xfId="0"/>
    <cellStyle name="Normal 2 2 9 7" xfId="0"/>
    <cellStyle name="Normal 2 2 90" xfId="0"/>
    <cellStyle name="Normal 2 2 91" xfId="0"/>
    <cellStyle name="Normal 2 2 92" xfId="0"/>
    <cellStyle name="Normal 2 2 93" xfId="0"/>
    <cellStyle name="Normal 2 2 94" xfId="0"/>
    <cellStyle name="Normal 2 2 95" xfId="0"/>
    <cellStyle name="Normal 2 2 96" xfId="0"/>
    <cellStyle name="Normal 2 2 97" xfId="0"/>
    <cellStyle name="Normal 2 2 98" xfId="0"/>
    <cellStyle name="Normal 2 2 99" xfId="0"/>
    <cellStyle name="Normal 2 20" xfId="0"/>
    <cellStyle name="Normal 2 20 10" xfId="0"/>
    <cellStyle name="Normal 2 20 11" xfId="0"/>
    <cellStyle name="Normal 2 20 12" xfId="0"/>
    <cellStyle name="Normal 2 20 13" xfId="0"/>
    <cellStyle name="Normal 2 20 14" xfId="0"/>
    <cellStyle name="Normal 2 20 2" xfId="0"/>
    <cellStyle name="Normal 2 20 2 2" xfId="0"/>
    <cellStyle name="Normal 2 20 2 2 2" xfId="0"/>
    <cellStyle name="Normal 2 20 2 3" xfId="0"/>
    <cellStyle name="Normal 2 20 2 4" xfId="0"/>
    <cellStyle name="Normal 2 20 2 5" xfId="0"/>
    <cellStyle name="Normal 2 20 2 6" xfId="0"/>
    <cellStyle name="Normal 2 20 2 7" xfId="0"/>
    <cellStyle name="Normal 2 20 2 8" xfId="0"/>
    <cellStyle name="Normal 2 20 2 9" xfId="0"/>
    <cellStyle name="Normal 2 20 3" xfId="0"/>
    <cellStyle name="Normal 2 20 4" xfId="0"/>
    <cellStyle name="Normal 2 20 4 2" xfId="0"/>
    <cellStyle name="Normal 2 20 5" xfId="0"/>
    <cellStyle name="Normal 2 20 6" xfId="0"/>
    <cellStyle name="Normal 2 20 7" xfId="0"/>
    <cellStyle name="Normal 2 20 8" xfId="0"/>
    <cellStyle name="Normal 2 20 9" xfId="0"/>
    <cellStyle name="Normal 2 200" xfId="0"/>
    <cellStyle name="Normal 2 201" xfId="0"/>
    <cellStyle name="Normal 2 202" xfId="0"/>
    <cellStyle name="Normal 2 203" xfId="0"/>
    <cellStyle name="Normal 2 204" xfId="0"/>
    <cellStyle name="Normal 2 205" xfId="0"/>
    <cellStyle name="Normal 2 206" xfId="0"/>
    <cellStyle name="Normal 2 207" xfId="0"/>
    <cellStyle name="Normal 2 208" xfId="0"/>
    <cellStyle name="Normal 2 209" xfId="0"/>
    <cellStyle name="Normal 2 21" xfId="0"/>
    <cellStyle name="Normal 2 21 10" xfId="0"/>
    <cellStyle name="Normal 2 21 11" xfId="0"/>
    <cellStyle name="Normal 2 21 12" xfId="0"/>
    <cellStyle name="Normal 2 21 13" xfId="0"/>
    <cellStyle name="Normal 2 21 2" xfId="0"/>
    <cellStyle name="Normal 2 21 2 10" xfId="0"/>
    <cellStyle name="Normal 2 21 2 11" xfId="0"/>
    <cellStyle name="Normal 2 21 2 12" xfId="0"/>
    <cellStyle name="Normal 2 21 2 2" xfId="0"/>
    <cellStyle name="Normal 2 21 2 2 2" xfId="0"/>
    <cellStyle name="Normal 2 21 2 2 2 2" xfId="0"/>
    <cellStyle name="Normal 2 21 2 2 2 3" xfId="0"/>
    <cellStyle name="Normal 2 21 2 2 2 4" xfId="0"/>
    <cellStyle name="Normal 2 21 2 2 2 5" xfId="0"/>
    <cellStyle name="Normal 2 21 2 2 3" xfId="0"/>
    <cellStyle name="Normal 2 21 2 2 4" xfId="0"/>
    <cellStyle name="Normal 2 21 2 2 5" xfId="0"/>
    <cellStyle name="Normal 2 21 2 3" xfId="0"/>
    <cellStyle name="Normal 2 21 2 4" xfId="0"/>
    <cellStyle name="Normal 2 21 2 5" xfId="0"/>
    <cellStyle name="Normal 2 21 2 6" xfId="0"/>
    <cellStyle name="Normal 2 21 2 7" xfId="0"/>
    <cellStyle name="Normal 2 21 2 8" xfId="0"/>
    <cellStyle name="Normal 2 21 2 9" xfId="0"/>
    <cellStyle name="Normal 2 21 3" xfId="0"/>
    <cellStyle name="Normal 2 21 4" xfId="0"/>
    <cellStyle name="Normal 2 21 4 2" xfId="0"/>
    <cellStyle name="Normal 2 21 5" xfId="0"/>
    <cellStyle name="Normal 2 21 6" xfId="0"/>
    <cellStyle name="Normal 2 21 7" xfId="0"/>
    <cellStyle name="Normal 2 21 8" xfId="0"/>
    <cellStyle name="Normal 2 21 9" xfId="0"/>
    <cellStyle name="Normal 2 210" xfId="0"/>
    <cellStyle name="Normal 2 211" xfId="0"/>
    <cellStyle name="Normal 2 212" xfId="0"/>
    <cellStyle name="Normal 2 213" xfId="0"/>
    <cellStyle name="Normal 2 214" xfId="0"/>
    <cellStyle name="Normal 2 215" xfId="0"/>
    <cellStyle name="Normal 2 216" xfId="0"/>
    <cellStyle name="Normal 2 217" xfId="0"/>
    <cellStyle name="Normal 2 218" xfId="0"/>
    <cellStyle name="Normal 2 219" xfId="0"/>
    <cellStyle name="Normal 2 22" xfId="0"/>
    <cellStyle name="Normal 2 22 10" xfId="0"/>
    <cellStyle name="Normal 2 22 11" xfId="0"/>
    <cellStyle name="Normal 2 22 12" xfId="0"/>
    <cellStyle name="Normal 2 22 13" xfId="0"/>
    <cellStyle name="Normal 2 22 14" xfId="0"/>
    <cellStyle name="Normal 2 22 15" xfId="0"/>
    <cellStyle name="Normal 2 22 16" xfId="0"/>
    <cellStyle name="Normal 2 22 2" xfId="0"/>
    <cellStyle name="Normal 2 22 2 10" xfId="0"/>
    <cellStyle name="Normal 2 22 2 11" xfId="0"/>
    <cellStyle name="Normal 2 22 2 2" xfId="0"/>
    <cellStyle name="Normal 2 22 2 2 2" xfId="0"/>
    <cellStyle name="Normal 2 22 2 2 2 2" xfId="0"/>
    <cellStyle name="Normal 2 22 2 2 2 3" xfId="0"/>
    <cellStyle name="Normal 2 22 2 2 2 4" xfId="0"/>
    <cellStyle name="Normal 2 22 2 2 3" xfId="0"/>
    <cellStyle name="Normal 2 22 2 2 4" xfId="0"/>
    <cellStyle name="Normal 2 22 2 3" xfId="0"/>
    <cellStyle name="Normal 2 22 2 4" xfId="0"/>
    <cellStyle name="Normal 2 22 2 5" xfId="0"/>
    <cellStyle name="Normal 2 22 2 6" xfId="0"/>
    <cellStyle name="Normal 2 22 2 7" xfId="0"/>
    <cellStyle name="Normal 2 22 2 8" xfId="0"/>
    <cellStyle name="Normal 2 22 2 9" xfId="0"/>
    <cellStyle name="Normal 2 22 3" xfId="0"/>
    <cellStyle name="Normal 2 22 4" xfId="0"/>
    <cellStyle name="Normal 2 22 4 2" xfId="0"/>
    <cellStyle name="Normal 2 22 5" xfId="0"/>
    <cellStyle name="Normal 2 22 6" xfId="0"/>
    <cellStyle name="Normal 2 22 7" xfId="0"/>
    <cellStyle name="Normal 2 22 8" xfId="0"/>
    <cellStyle name="Normal 2 22 9" xfId="0"/>
    <cellStyle name="Normal 2 220" xfId="0"/>
    <cellStyle name="Normal 2 221" xfId="0"/>
    <cellStyle name="Normal 2 222" xfId="0"/>
    <cellStyle name="Normal 2 223" xfId="0"/>
    <cellStyle name="Normal 2 224" xfId="0"/>
    <cellStyle name="Normal 2 225" xfId="0"/>
    <cellStyle name="Normal 2 226" xfId="0"/>
    <cellStyle name="Normal 2 227" xfId="0"/>
    <cellStyle name="Normal 2 228" xfId="0"/>
    <cellStyle name="Normal 2 229" xfId="0"/>
    <cellStyle name="Normal 2 23" xfId="0"/>
    <cellStyle name="Normal 2 23 10" xfId="0"/>
    <cellStyle name="Normal 2 23 11" xfId="0"/>
    <cellStyle name="Normal 2 23 12" xfId="0"/>
    <cellStyle name="Normal 2 23 13" xfId="0"/>
    <cellStyle name="Normal 2 23 14" xfId="0"/>
    <cellStyle name="Normal 2 23 15" xfId="0"/>
    <cellStyle name="Normal 2 23 16" xfId="0"/>
    <cellStyle name="Normal 2 23 2" xfId="0"/>
    <cellStyle name="Normal 2 23 2 10" xfId="0"/>
    <cellStyle name="Normal 2 23 2 11" xfId="0"/>
    <cellStyle name="Normal 2 23 2 2" xfId="0"/>
    <cellStyle name="Normal 2 23 2 2 2" xfId="0"/>
    <cellStyle name="Normal 2 23 2 2 2 2" xfId="0"/>
    <cellStyle name="Normal 2 23 2 2 2 3" xfId="0"/>
    <cellStyle name="Normal 2 23 2 2 2 4" xfId="0"/>
    <cellStyle name="Normal 2 23 2 2 3" xfId="0"/>
    <cellStyle name="Normal 2 23 2 2 4" xfId="0"/>
    <cellStyle name="Normal 2 23 2 3" xfId="0"/>
    <cellStyle name="Normal 2 23 2 4" xfId="0"/>
    <cellStyle name="Normal 2 23 2 5" xfId="0"/>
    <cellStyle name="Normal 2 23 2 6" xfId="0"/>
    <cellStyle name="Normal 2 23 2 7" xfId="0"/>
    <cellStyle name="Normal 2 23 2 8" xfId="0"/>
    <cellStyle name="Normal 2 23 2 9" xfId="0"/>
    <cellStyle name="Normal 2 23 3" xfId="0"/>
    <cellStyle name="Normal 2 23 4" xfId="0"/>
    <cellStyle name="Normal 2 23 4 2" xfId="0"/>
    <cellStyle name="Normal 2 23 5" xfId="0"/>
    <cellStyle name="Normal 2 23 6" xfId="0"/>
    <cellStyle name="Normal 2 23 7" xfId="0"/>
    <cellStyle name="Normal 2 23 8" xfId="0"/>
    <cellStyle name="Normal 2 23 9" xfId="0"/>
    <cellStyle name="Normal 2 230" xfId="0"/>
    <cellStyle name="Normal 2 231" xfId="0"/>
    <cellStyle name="Normal 2 232" xfId="0"/>
    <cellStyle name="Normal 2 233" xfId="0"/>
    <cellStyle name="Normal 2 234" xfId="0"/>
    <cellStyle name="Normal 2 235" xfId="0"/>
    <cellStyle name="Normal 2 236" xfId="0"/>
    <cellStyle name="Normal 2 237" xfId="0"/>
    <cellStyle name="Normal 2 238" xfId="0"/>
    <cellStyle name="Normal 2 239" xfId="0"/>
    <cellStyle name="Normal 2 24" xfId="0"/>
    <cellStyle name="Normal 2 24 10" xfId="0"/>
    <cellStyle name="Normal 2 24 11" xfId="0"/>
    <cellStyle name="Normal 2 24 12" xfId="0"/>
    <cellStyle name="Normal 2 24 13" xfId="0"/>
    <cellStyle name="Normal 2 24 14" xfId="0"/>
    <cellStyle name="Normal 2 24 2" xfId="0"/>
    <cellStyle name="Normal 2 24 2 2" xfId="0"/>
    <cellStyle name="Normal 2 24 2 2 2" xfId="0"/>
    <cellStyle name="Normal 2 24 2 3" xfId="0"/>
    <cellStyle name="Normal 2 24 2 4" xfId="0"/>
    <cellStyle name="Normal 2 24 2 5" xfId="0"/>
    <cellStyle name="Normal 2 24 2 6" xfId="0"/>
    <cellStyle name="Normal 2 24 2 7" xfId="0"/>
    <cellStyle name="Normal 2 24 2 8" xfId="0"/>
    <cellStyle name="Normal 2 24 2 9" xfId="0"/>
    <cellStyle name="Normal 2 24 3" xfId="0"/>
    <cellStyle name="Normal 2 24 4" xfId="0"/>
    <cellStyle name="Normal 2 24 4 2" xfId="0"/>
    <cellStyle name="Normal 2 24 5" xfId="0"/>
    <cellStyle name="Normal 2 24 6" xfId="0"/>
    <cellStyle name="Normal 2 24 7" xfId="0"/>
    <cellStyle name="Normal 2 24 8" xfId="0"/>
    <cellStyle name="Normal 2 24 9" xfId="0"/>
    <cellStyle name="Normal 2 240" xfId="0"/>
    <cellStyle name="Normal 2 241" xfId="0"/>
    <cellStyle name="Normal 2 242" xfId="0"/>
    <cellStyle name="Normal 2 243" xfId="0"/>
    <cellStyle name="Normal 2 244" xfId="0"/>
    <cellStyle name="Normal 2 245" xfId="0"/>
    <cellStyle name="Normal 2 246" xfId="0"/>
    <cellStyle name="Normal 2 247" xfId="0"/>
    <cellStyle name="Normal 2 248" xfId="0"/>
    <cellStyle name="Normal 2 249" xfId="0"/>
    <cellStyle name="Normal 2 25" xfId="0"/>
    <cellStyle name="Normal 2 25 10" xfId="0"/>
    <cellStyle name="Normal 2 25 11" xfId="0"/>
    <cellStyle name="Normal 2 25 12" xfId="0"/>
    <cellStyle name="Normal 2 25 13" xfId="0"/>
    <cellStyle name="Normal 2 25 14" xfId="0"/>
    <cellStyle name="Normal 2 25 2" xfId="0"/>
    <cellStyle name="Normal 2 25 2 2" xfId="0"/>
    <cellStyle name="Normal 2 25 2 2 2" xfId="0"/>
    <cellStyle name="Normal 2 25 2 3" xfId="0"/>
    <cellStyle name="Normal 2 25 2 4" xfId="0"/>
    <cellStyle name="Normal 2 25 2 5" xfId="0"/>
    <cellStyle name="Normal 2 25 2 6" xfId="0"/>
    <cellStyle name="Normal 2 25 2 7" xfId="0"/>
    <cellStyle name="Normal 2 25 2 8" xfId="0"/>
    <cellStyle name="Normal 2 25 2 9" xfId="0"/>
    <cellStyle name="Normal 2 25 3" xfId="0"/>
    <cellStyle name="Normal 2 25 4" xfId="0"/>
    <cellStyle name="Normal 2 25 4 2" xfId="0"/>
    <cellStyle name="Normal 2 25 5" xfId="0"/>
    <cellStyle name="Normal 2 25 6" xfId="0"/>
    <cellStyle name="Normal 2 25 7" xfId="0"/>
    <cellStyle name="Normal 2 25 8" xfId="0"/>
    <cellStyle name="Normal 2 25 9" xfId="0"/>
    <cellStyle name="Normal 2 250" xfId="0"/>
    <cellStyle name="Normal 2 251" xfId="0"/>
    <cellStyle name="Normal 2 252" xfId="0"/>
    <cellStyle name="Normal 2 253" xfId="0"/>
    <cellStyle name="Normal 2 254" xfId="0"/>
    <cellStyle name="Normal 2 255" xfId="0"/>
    <cellStyle name="Normal 2 26" xfId="0"/>
    <cellStyle name="Normal 2 26 2" xfId="0"/>
    <cellStyle name="Normal 2 26 3" xfId="0"/>
    <cellStyle name="Normal 2 26 4" xfId="0"/>
    <cellStyle name="Normal 2 27" xfId="0"/>
    <cellStyle name="Normal 2 27 2" xfId="0"/>
    <cellStyle name="Normal 2 27 3" xfId="0"/>
    <cellStyle name="Normal 2 27 4" xfId="0"/>
    <cellStyle name="Normal 2 28" xfId="0"/>
    <cellStyle name="Normal 2 28 2" xfId="0"/>
    <cellStyle name="Normal 2 28 3" xfId="0"/>
    <cellStyle name="Normal 2 28 4" xfId="0"/>
    <cellStyle name="Normal 2 29" xfId="0"/>
    <cellStyle name="Normal 2 29 2" xfId="0"/>
    <cellStyle name="Normal 2 29 3" xfId="0"/>
    <cellStyle name="Normal 2 29 4" xfId="0"/>
    <cellStyle name="Normal 2 3" xfId="0"/>
    <cellStyle name="Normal 2 3 10" xfId="0"/>
    <cellStyle name="Normal 2 3 11" xfId="0"/>
    <cellStyle name="Normal 2 3 12" xfId="0"/>
    <cellStyle name="Normal 2 3 13" xfId="0"/>
    <cellStyle name="Normal 2 3 14" xfId="0"/>
    <cellStyle name="Normal 2 3 15" xfId="0"/>
    <cellStyle name="Normal 2 3 16" xfId="0"/>
    <cellStyle name="Normal 2 3 17" xfId="0"/>
    <cellStyle name="Normal 2 3 18" xfId="0"/>
    <cellStyle name="Normal 2 3 19" xfId="0"/>
    <cellStyle name="Normal 2 3 2" xfId="0"/>
    <cellStyle name="Normal 2 3 2 10" xfId="0"/>
    <cellStyle name="Normal 2 3 2 11" xfId="0"/>
    <cellStyle name="Normal 2 3 2 12" xfId="0"/>
    <cellStyle name="Normal 2 3 2 13" xfId="0"/>
    <cellStyle name="Normal 2 3 2 14" xfId="0"/>
    <cellStyle name="Normal 2 3 2 15" xfId="0"/>
    <cellStyle name="Normal 2 3 2 16" xfId="0"/>
    <cellStyle name="Normal 2 3 2 17" xfId="0"/>
    <cellStyle name="Normal 2 3 2 18" xfId="0"/>
    <cellStyle name="Normal 2 3 2 19" xfId="0"/>
    <cellStyle name="Normal 2 3 2 2" xfId="0"/>
    <cellStyle name="Normal 2 3 2 2 2" xfId="0"/>
    <cellStyle name="Normal 2 3 2 2 3" xfId="0"/>
    <cellStyle name="Normal 2 3 2 2 4" xfId="0"/>
    <cellStyle name="Normal 2 3 2 2 5" xfId="0"/>
    <cellStyle name="Normal 2 3 2 20" xfId="0"/>
    <cellStyle name="Normal 2 3 2 21" xfId="0"/>
    <cellStyle name="Normal 2 3 2 22" xfId="0"/>
    <cellStyle name="Normal 2 3 2 23" xfId="0"/>
    <cellStyle name="Normal 2 3 2 24" xfId="0"/>
    <cellStyle name="Normal 2 3 2 25" xfId="0"/>
    <cellStyle name="Normal 2 3 2 26" xfId="0"/>
    <cellStyle name="Normal 2 3 2 27" xfId="0"/>
    <cellStyle name="Normal 2 3 2 28" xfId="0"/>
    <cellStyle name="Normal 2 3 2 29" xfId="0"/>
    <cellStyle name="Normal 2 3 2 3" xfId="0"/>
    <cellStyle name="Normal 2 3 2 30" xfId="0"/>
    <cellStyle name="Normal 2 3 2 31" xfId="0"/>
    <cellStyle name="Normal 2 3 2 32" xfId="0"/>
    <cellStyle name="Normal 2 3 2 33" xfId="0"/>
    <cellStyle name="Normal 2 3 2 34" xfId="0"/>
    <cellStyle name="Normal 2 3 2 35" xfId="0"/>
    <cellStyle name="Normal 2 3 2 36" xfId="0"/>
    <cellStyle name="Normal 2 3 2 37" xfId="0"/>
    <cellStyle name="Normal 2 3 2 38" xfId="0"/>
    <cellStyle name="Normal 2 3 2 39" xfId="0"/>
    <cellStyle name="Normal 2 3 2 4" xfId="0"/>
    <cellStyle name="Normal 2 3 2 40" xfId="0"/>
    <cellStyle name="Normal 2 3 2 41" xfId="0"/>
    <cellStyle name="Normal 2 3 2 42" xfId="0"/>
    <cellStyle name="Normal 2 3 2 43" xfId="0"/>
    <cellStyle name="Normal 2 3 2 44" xfId="0"/>
    <cellStyle name="Normal 2 3 2 45" xfId="0"/>
    <cellStyle name="Normal 2 3 2 46" xfId="0"/>
    <cellStyle name="Normal 2 3 2 5" xfId="0"/>
    <cellStyle name="Normal 2 3 2 6" xfId="0"/>
    <cellStyle name="Normal 2 3 2 7" xfId="0"/>
    <cellStyle name="Normal 2 3 2 8" xfId="0"/>
    <cellStyle name="Normal 2 3 2 8 2" xfId="0"/>
    <cellStyle name="Normal 2 3 2 8 3" xfId="0"/>
    <cellStyle name="Normal 2 3 2 8 4" xfId="0"/>
    <cellStyle name="Normal 2 3 2 9" xfId="0"/>
    <cellStyle name="Normal 2 3 20" xfId="0"/>
    <cellStyle name="Normal 2 3 21" xfId="0"/>
    <cellStyle name="Normal 2 3 22" xfId="0"/>
    <cellStyle name="Normal 2 3 23" xfId="0"/>
    <cellStyle name="Normal 2 3 24" xfId="0"/>
    <cellStyle name="Normal 2 3 25" xfId="0"/>
    <cellStyle name="Normal 2 3 26" xfId="0"/>
    <cellStyle name="Normal 2 3 27" xfId="0"/>
    <cellStyle name="Normal 2 3 28" xfId="0"/>
    <cellStyle name="Normal 2 3 29" xfId="0"/>
    <cellStyle name="Normal 2 3 3" xfId="0"/>
    <cellStyle name="Normal 2 3 3 10" xfId="0"/>
    <cellStyle name="Normal 2 3 3 11" xfId="0"/>
    <cellStyle name="Normal 2 3 3 12" xfId="0"/>
    <cellStyle name="Normal 2 3 3 13" xfId="0"/>
    <cellStyle name="Normal 2 3 3 14" xfId="0"/>
    <cellStyle name="Normal 2 3 3 2" xfId="0"/>
    <cellStyle name="Normal 2 3 3 2 2" xfId="0"/>
    <cellStyle name="Normal 2 3 3 3" xfId="0"/>
    <cellStyle name="Normal 2 3 3 3 2" xfId="0"/>
    <cellStyle name="Normal 2 3 3 4" xfId="0"/>
    <cellStyle name="Normal 2 3 3 5" xfId="0"/>
    <cellStyle name="Normal 2 3 3 6" xfId="0"/>
    <cellStyle name="Normal 2 3 3 7" xfId="0"/>
    <cellStyle name="Normal 2 3 3 8" xfId="0"/>
    <cellStyle name="Normal 2 3 3 9" xfId="0"/>
    <cellStyle name="Normal 2 3 30" xfId="0"/>
    <cellStyle name="Normal 2 3 31" xfId="0"/>
    <cellStyle name="Normal 2 3 32" xfId="0"/>
    <cellStyle name="Normal 2 3 33" xfId="0"/>
    <cellStyle name="Normal 2 3 34" xfId="0"/>
    <cellStyle name="Normal 2 3 35" xfId="0"/>
    <cellStyle name="Normal 2 3 36" xfId="0"/>
    <cellStyle name="Normal 2 3 37" xfId="0"/>
    <cellStyle name="Normal 2 3 38" xfId="0"/>
    <cellStyle name="Normal 2 3 39" xfId="0"/>
    <cellStyle name="Normal 2 3 4" xfId="0"/>
    <cellStyle name="Normal 2 3 4 10" xfId="0"/>
    <cellStyle name="Normal 2 3 4 11" xfId="0"/>
    <cellStyle name="Normal 2 3 4 12" xfId="0"/>
    <cellStyle name="Normal 2 3 4 13" xfId="0"/>
    <cellStyle name="Normal 2 3 4 14" xfId="0"/>
    <cellStyle name="Normal 2 3 4 2" xfId="0"/>
    <cellStyle name="Normal 2 3 4 3" xfId="0"/>
    <cellStyle name="Normal 2 3 4 4" xfId="0"/>
    <cellStyle name="Normal 2 3 4 5" xfId="0"/>
    <cellStyle name="Normal 2 3 4 6" xfId="0"/>
    <cellStyle name="Normal 2 3 4 7" xfId="0"/>
    <cellStyle name="Normal 2 3 4 8" xfId="0"/>
    <cellStyle name="Normal 2 3 4 9" xfId="0"/>
    <cellStyle name="Normal 2 3 40" xfId="0"/>
    <cellStyle name="Normal 2 3 41" xfId="0"/>
    <cellStyle name="Normal 2 3 42" xfId="0"/>
    <cellStyle name="Normal 2 3 43" xfId="0"/>
    <cellStyle name="Normal 2 3 44" xfId="0"/>
    <cellStyle name="Normal 2 3 45" xfId="0"/>
    <cellStyle name="Normal 2 3 46" xfId="0"/>
    <cellStyle name="Normal 2 3 47" xfId="0"/>
    <cellStyle name="Normal 2 3 48" xfId="0"/>
    <cellStyle name="Normal 2 3 49" xfId="0"/>
    <cellStyle name="Normal 2 3 5" xfId="0"/>
    <cellStyle name="Normal 2 3 5 10" xfId="0"/>
    <cellStyle name="Normal 2 3 5 11" xfId="0"/>
    <cellStyle name="Normal 2 3 5 12" xfId="0"/>
    <cellStyle name="Normal 2 3 5 13" xfId="0"/>
    <cellStyle name="Normal 2 3 5 14" xfId="0"/>
    <cellStyle name="Normal 2 3 5 2" xfId="0"/>
    <cellStyle name="Normal 2 3 5 3" xfId="0"/>
    <cellStyle name="Normal 2 3 5 4" xfId="0"/>
    <cellStyle name="Normal 2 3 5 5" xfId="0"/>
    <cellStyle name="Normal 2 3 5 6" xfId="0"/>
    <cellStyle name="Normal 2 3 5 7" xfId="0"/>
    <cellStyle name="Normal 2 3 5 8" xfId="0"/>
    <cellStyle name="Normal 2 3 5 9" xfId="0"/>
    <cellStyle name="Normal 2 3 50" xfId="0"/>
    <cellStyle name="Normal 2 3 6" xfId="0"/>
    <cellStyle name="Normal 2 3 6 10" xfId="0"/>
    <cellStyle name="Normal 2 3 6 11" xfId="0"/>
    <cellStyle name="Normal 2 3 6 12" xfId="0"/>
    <cellStyle name="Normal 2 3 6 13" xfId="0"/>
    <cellStyle name="Normal 2 3 6 14" xfId="0"/>
    <cellStyle name="Normal 2 3 6 2" xfId="0"/>
    <cellStyle name="Normal 2 3 6 3" xfId="0"/>
    <cellStyle name="Normal 2 3 6 4" xfId="0"/>
    <cellStyle name="Normal 2 3 6 5" xfId="0"/>
    <cellStyle name="Normal 2 3 6 6" xfId="0"/>
    <cellStyle name="Normal 2 3 6 7" xfId="0"/>
    <cellStyle name="Normal 2 3 6 8" xfId="0"/>
    <cellStyle name="Normal 2 3 6 9" xfId="0"/>
    <cellStyle name="Normal 2 3 7" xfId="0"/>
    <cellStyle name="Normal 2 3 8" xfId="0"/>
    <cellStyle name="Normal 2 3 8 2" xfId="0"/>
    <cellStyle name="Normal 2 3 8 3" xfId="0"/>
    <cellStyle name="Normal 2 3 8 4" xfId="0"/>
    <cellStyle name="Normal 2 3 9" xfId="0"/>
    <cellStyle name="Normal 2 30" xfId="0"/>
    <cellStyle name="Normal 2 30 2" xfId="0"/>
    <cellStyle name="Normal 2 30 3" xfId="0"/>
    <cellStyle name="Normal 2 30 4" xfId="0"/>
    <cellStyle name="Normal 2 31" xfId="0"/>
    <cellStyle name="Normal 2 31 2" xfId="0"/>
    <cellStyle name="Normal 2 31 3" xfId="0"/>
    <cellStyle name="Normal 2 31 4" xfId="0"/>
    <cellStyle name="Normal 2 32" xfId="0"/>
    <cellStyle name="Normal 2 32 2" xfId="0"/>
    <cellStyle name="Normal 2 32 3" xfId="0"/>
    <cellStyle name="Normal 2 32 4" xfId="0"/>
    <cellStyle name="Normal 2 33" xfId="0"/>
    <cellStyle name="Normal 2 33 2" xfId="0"/>
    <cellStyle name="Normal 2 33 3" xfId="0"/>
    <cellStyle name="Normal 2 33 4" xfId="0"/>
    <cellStyle name="Normal 2 34" xfId="0"/>
    <cellStyle name="Normal 2 34 2" xfId="0"/>
    <cellStyle name="Normal 2 34 3" xfId="0"/>
    <cellStyle name="Normal 2 34 4" xfId="0"/>
    <cellStyle name="Normal 2 35" xfId="0"/>
    <cellStyle name="Normal 2 35 2" xfId="0"/>
    <cellStyle name="Normal 2 35 3" xfId="0"/>
    <cellStyle name="Normal 2 35 4" xfId="0"/>
    <cellStyle name="Normal 2 36" xfId="0"/>
    <cellStyle name="Normal 2 36 2" xfId="0"/>
    <cellStyle name="Normal 2 36 3" xfId="0"/>
    <cellStyle name="Normal 2 36 4" xfId="0"/>
    <cellStyle name="Normal 2 37" xfId="0"/>
    <cellStyle name="Normal 2 37 2" xfId="0"/>
    <cellStyle name="Normal 2 37 3" xfId="0"/>
    <cellStyle name="Normal 2 37 4" xfId="0"/>
    <cellStyle name="Normal 2 38" xfId="0"/>
    <cellStyle name="Normal 2 38 2" xfId="0"/>
    <cellStyle name="Normal 2 38 3" xfId="0"/>
    <cellStyle name="Normal 2 38 4" xfId="0"/>
    <cellStyle name="Normal 2 39" xfId="0"/>
    <cellStyle name="Normal 2 39 2" xfId="0"/>
    <cellStyle name="Normal 2 39 3" xfId="0"/>
    <cellStyle name="Normal 2 39 4" xfId="0"/>
    <cellStyle name="Normal 2 4" xfId="0"/>
    <cellStyle name="Normal 2 4 10" xfId="0"/>
    <cellStyle name="Normal 2 4 11" xfId="0"/>
    <cellStyle name="Normal 2 4 2" xfId="0"/>
    <cellStyle name="Normal 2 4 2 2" xfId="0"/>
    <cellStyle name="Normal 2 4 2 3" xfId="0"/>
    <cellStyle name="Normal 2 4 3" xfId="0"/>
    <cellStyle name="Normal 2 4 3 2" xfId="0"/>
    <cellStyle name="Normal 2 4 3 3" xfId="0"/>
    <cellStyle name="Normal 2 4 4" xfId="0"/>
    <cellStyle name="Normal 2 4 4 2" xfId="0"/>
    <cellStyle name="Normal 2 4 5" xfId="0"/>
    <cellStyle name="Normal 2 4 6" xfId="0"/>
    <cellStyle name="Normal 2 4 7" xfId="0"/>
    <cellStyle name="Normal 2 4 8" xfId="0"/>
    <cellStyle name="Normal 2 4 9" xfId="0"/>
    <cellStyle name="Normal 2 40" xfId="0"/>
    <cellStyle name="Normal 2 40 2" xfId="0"/>
    <cellStyle name="Normal 2 40 3" xfId="0"/>
    <cellStyle name="Normal 2 40 4" xfId="0"/>
    <cellStyle name="Normal 2 41" xfId="0"/>
    <cellStyle name="Normal 2 41 2" xfId="0"/>
    <cellStyle name="Normal 2 41 3" xfId="0"/>
    <cellStyle name="Normal 2 41 4" xfId="0"/>
    <cellStyle name="Normal 2 42" xfId="0"/>
    <cellStyle name="Normal 2 42 2" xfId="0"/>
    <cellStyle name="Normal 2 42 3" xfId="0"/>
    <cellStyle name="Normal 2 42 4" xfId="0"/>
    <cellStyle name="Normal 2 43" xfId="0"/>
    <cellStyle name="Normal 2 43 2" xfId="0"/>
    <cellStyle name="Normal 2 43 3" xfId="0"/>
    <cellStyle name="Normal 2 43 4" xfId="0"/>
    <cellStyle name="Normal 2 44" xfId="0"/>
    <cellStyle name="Normal 2 44 2" xfId="0"/>
    <cellStyle name="Normal 2 44 3" xfId="0"/>
    <cellStyle name="Normal 2 44 4" xfId="0"/>
    <cellStyle name="Normal 2 45" xfId="0"/>
    <cellStyle name="Normal 2 45 2" xfId="0"/>
    <cellStyle name="Normal 2 45 3" xfId="0"/>
    <cellStyle name="Normal 2 45 4" xfId="0"/>
    <cellStyle name="Normal 2 46" xfId="0"/>
    <cellStyle name="Normal 2 46 2" xfId="0"/>
    <cellStyle name="Normal 2 46 3" xfId="0"/>
    <cellStyle name="Normal 2 46 4" xfId="0"/>
    <cellStyle name="Normal 2 47" xfId="0"/>
    <cellStyle name="Normal 2 47 2" xfId="0"/>
    <cellStyle name="Normal 2 47 3" xfId="0"/>
    <cellStyle name="Normal 2 47 4" xfId="0"/>
    <cellStyle name="Normal 2 48" xfId="0"/>
    <cellStyle name="Normal 2 48 2" xfId="0"/>
    <cellStyle name="Normal 2 48 3" xfId="0"/>
    <cellStyle name="Normal 2 48 4" xfId="0"/>
    <cellStyle name="Normal 2 49" xfId="0"/>
    <cellStyle name="Normal 2 49 2" xfId="0"/>
    <cellStyle name="Normal 2 49 3" xfId="0"/>
    <cellStyle name="Normal 2 49 4" xfId="0"/>
    <cellStyle name="Normal 2 5" xfId="0"/>
    <cellStyle name="Normal 2 5 10" xfId="0"/>
    <cellStyle name="Normal 2 5 11" xfId="0"/>
    <cellStyle name="Normal 2 5 12" xfId="0"/>
    <cellStyle name="Normal 2 5 13" xfId="0"/>
    <cellStyle name="Normal 2 5 14" xfId="0"/>
    <cellStyle name="Normal 2 5 15" xfId="0"/>
    <cellStyle name="Normal 2 5 16" xfId="0"/>
    <cellStyle name="Normal 2 5 16 2" xfId="0"/>
    <cellStyle name="Normal 2 5 17" xfId="0"/>
    <cellStyle name="Normal 2 5 17 10" xfId="0"/>
    <cellStyle name="Normal 2 5 17 11" xfId="0"/>
    <cellStyle name="Normal 2 5 17 12" xfId="0"/>
    <cellStyle name="Normal 2 5 17 13" xfId="0"/>
    <cellStyle name="Normal 2 5 17 14" xfId="0"/>
    <cellStyle name="Normal 2 5 17 2" xfId="0"/>
    <cellStyle name="Normal 2 5 17 2 2" xfId="0"/>
    <cellStyle name="Normal 2 5 17 2 2 2" xfId="0"/>
    <cellStyle name="Normal 2 5 17 2 3" xfId="0"/>
    <cellStyle name="Normal 2 5 17 2 4" xfId="0"/>
    <cellStyle name="Normal 2 5 17 2 5" xfId="0"/>
    <cellStyle name="Normal 2 5 17 2 6" xfId="0"/>
    <cellStyle name="Normal 2 5 17 2 7" xfId="0"/>
    <cellStyle name="Normal 2 5 17 2 8" xfId="0"/>
    <cellStyle name="Normal 2 5 17 2 9" xfId="0"/>
    <cellStyle name="Normal 2 5 17 3" xfId="0"/>
    <cellStyle name="Normal 2 5 17 4" xfId="0"/>
    <cellStyle name="Normal 2 5 17 4 2" xfId="0"/>
    <cellStyle name="Normal 2 5 17 5" xfId="0"/>
    <cellStyle name="Normal 2 5 17 6" xfId="0"/>
    <cellStyle name="Normal 2 5 17 7" xfId="0"/>
    <cellStyle name="Normal 2 5 17 8" xfId="0"/>
    <cellStyle name="Normal 2 5 17 9" xfId="0"/>
    <cellStyle name="Normal 2 5 18" xfId="0"/>
    <cellStyle name="Normal 2 5 18 10" xfId="0"/>
    <cellStyle name="Normal 2 5 18 11" xfId="0"/>
    <cellStyle name="Normal 2 5 18 12" xfId="0"/>
    <cellStyle name="Normal 2 5 18 13" xfId="0"/>
    <cellStyle name="Normal 2 5 18 14" xfId="0"/>
    <cellStyle name="Normal 2 5 18 2" xfId="0"/>
    <cellStyle name="Normal 2 5 18 2 2" xfId="0"/>
    <cellStyle name="Normal 2 5 18 2 2 2" xfId="0"/>
    <cellStyle name="Normal 2 5 18 2 3" xfId="0"/>
    <cellStyle name="Normal 2 5 18 2 4" xfId="0"/>
    <cellStyle name="Normal 2 5 18 2 5" xfId="0"/>
    <cellStyle name="Normal 2 5 18 2 6" xfId="0"/>
    <cellStyle name="Normal 2 5 18 2 7" xfId="0"/>
    <cellStyle name="Normal 2 5 18 2 8" xfId="0"/>
    <cellStyle name="Normal 2 5 18 2 9" xfId="0"/>
    <cellStyle name="Normal 2 5 18 3" xfId="0"/>
    <cellStyle name="Normal 2 5 18 4" xfId="0"/>
    <cellStyle name="Normal 2 5 18 4 2" xfId="0"/>
    <cellStyle name="Normal 2 5 18 5" xfId="0"/>
    <cellStyle name="Normal 2 5 18 6" xfId="0"/>
    <cellStyle name="Normal 2 5 18 7" xfId="0"/>
    <cellStyle name="Normal 2 5 18 8" xfId="0"/>
    <cellStyle name="Normal 2 5 18 9" xfId="0"/>
    <cellStyle name="Normal 2 5 19" xfId="0"/>
    <cellStyle name="Normal 2 5 2" xfId="0"/>
    <cellStyle name="Normal 2 5 2 10" xfId="0"/>
    <cellStyle name="Normal 2 5 2 2" xfId="0"/>
    <cellStyle name="Normal 2 5 2 2 2" xfId="0"/>
    <cellStyle name="Normal 2 5 2 2 2 2" xfId="0"/>
    <cellStyle name="Normal 2 5 2 2 2 3" xfId="0"/>
    <cellStyle name="Normal 2 5 2 2 2 4" xfId="0"/>
    <cellStyle name="Normal 2 5 2 2 2 5" xfId="0"/>
    <cellStyle name="Normal 2 5 2 2 3" xfId="0"/>
    <cellStyle name="Normal 2 5 2 2 4" xfId="0"/>
    <cellStyle name="Normal 2 5 2 2 5" xfId="0"/>
    <cellStyle name="Normal 2 5 2 3" xfId="0"/>
    <cellStyle name="Normal 2 5 2 4" xfId="0"/>
    <cellStyle name="Normal 2 5 2 5" xfId="0"/>
    <cellStyle name="Normal 2 5 2 6" xfId="0"/>
    <cellStyle name="Normal 2 5 2 7" xfId="0"/>
    <cellStyle name="Normal 2 5 2 8" xfId="0"/>
    <cellStyle name="Normal 2 5 2 9" xfId="0"/>
    <cellStyle name="Normal 2 5 20" xfId="0"/>
    <cellStyle name="Normal 2 5 21" xfId="0"/>
    <cellStyle name="Normal 2 5 22" xfId="0"/>
    <cellStyle name="Normal 2 5 23" xfId="0"/>
    <cellStyle name="Normal 2 5 24" xfId="0"/>
    <cellStyle name="Normal 2 5 25" xfId="0"/>
    <cellStyle name="Normal 2 5 26" xfId="0"/>
    <cellStyle name="Normal 2 5 27" xfId="0"/>
    <cellStyle name="Normal 2 5 28" xfId="0"/>
    <cellStyle name="Normal 2 5 29" xfId="0"/>
    <cellStyle name="Normal 2 5 3" xfId="0"/>
    <cellStyle name="Normal 2 5 3 2" xfId="0"/>
    <cellStyle name="Normal 2 5 30" xfId="0"/>
    <cellStyle name="Normal 2 5 31" xfId="0"/>
    <cellStyle name="Normal 2 5 32" xfId="0"/>
    <cellStyle name="Normal 2 5 33" xfId="0"/>
    <cellStyle name="Normal 2 5 34" xfId="0"/>
    <cellStyle name="Normal 2 5 35" xfId="0"/>
    <cellStyle name="Normal 2 5 36" xfId="0"/>
    <cellStyle name="Normal 2 5 4" xfId="0"/>
    <cellStyle name="Normal 2 5 5" xfId="0"/>
    <cellStyle name="Normal 2 5 6" xfId="0"/>
    <cellStyle name="Normal 2 5 7" xfId="0"/>
    <cellStyle name="Normal 2 5 8" xfId="0"/>
    <cellStyle name="Normal 2 5 9" xfId="0"/>
    <cellStyle name="Normal 2 50" xfId="0"/>
    <cellStyle name="Normal 2 50 2" xfId="0"/>
    <cellStyle name="Normal 2 50 3" xfId="0"/>
    <cellStyle name="Normal 2 50 4" xfId="0"/>
    <cellStyle name="Normal 2 51" xfId="0"/>
    <cellStyle name="Normal 2 51 2" xfId="0"/>
    <cellStyle name="Normal 2 51 3" xfId="0"/>
    <cellStyle name="Normal 2 51 4" xfId="0"/>
    <cellStyle name="Normal 2 52" xfId="0"/>
    <cellStyle name="Normal 2 52 2" xfId="0"/>
    <cellStyle name="Normal 2 52 3" xfId="0"/>
    <cellStyle name="Normal 2 52 4" xfId="0"/>
    <cellStyle name="Normal 2 53" xfId="0"/>
    <cellStyle name="Normal 2 53 2" xfId="0"/>
    <cellStyle name="Normal 2 53 3" xfId="0"/>
    <cellStyle name="Normal 2 53 4" xfId="0"/>
    <cellStyle name="Normal 2 54" xfId="0"/>
    <cellStyle name="Normal 2 54 2" xfId="0"/>
    <cellStyle name="Normal 2 54 3" xfId="0"/>
    <cellStyle name="Normal 2 54 4" xfId="0"/>
    <cellStyle name="Normal 2 55" xfId="0"/>
    <cellStyle name="Normal 2 55 2" xfId="0"/>
    <cellStyle name="Normal 2 55 3" xfId="0"/>
    <cellStyle name="Normal 2 55 4" xfId="0"/>
    <cellStyle name="Normal 2 56" xfId="0"/>
    <cellStyle name="Normal 2 56 2" xfId="0"/>
    <cellStyle name="Normal 2 56 3" xfId="0"/>
    <cellStyle name="Normal 2 56 4" xfId="0"/>
    <cellStyle name="Normal 2 57" xfId="0"/>
    <cellStyle name="Normal 2 57 2" xfId="0"/>
    <cellStyle name="Normal 2 58" xfId="0"/>
    <cellStyle name="Normal 2 58 2" xfId="0"/>
    <cellStyle name="Normal 2 59" xfId="0"/>
    <cellStyle name="Normal 2 59 2" xfId="0"/>
    <cellStyle name="Normal 2 6" xfId="0"/>
    <cellStyle name="Normal 2 6 10" xfId="0"/>
    <cellStyle name="Normal 2 6 2" xfId="0"/>
    <cellStyle name="Normal 2 6 2 10" xfId="0"/>
    <cellStyle name="Normal 2 6 2 10 2" xfId="0"/>
    <cellStyle name="Normal 2 6 2 10 3" xfId="0"/>
    <cellStyle name="Normal 2 6 2 10 4" xfId="0"/>
    <cellStyle name="Normal 2 6 2 10 5" xfId="0"/>
    <cellStyle name="Normal 2 6 2 11" xfId="0"/>
    <cellStyle name="Normal 2 6 2 11 2" xfId="0"/>
    <cellStyle name="Normal 2 6 2 11 3" xfId="0"/>
    <cellStyle name="Normal 2 6 2 11 4" xfId="0"/>
    <cellStyle name="Normal 2 6 2 11 5" xfId="0"/>
    <cellStyle name="Normal 2 6 2 12" xfId="0"/>
    <cellStyle name="Normal 2 6 2 12 2" xfId="0"/>
    <cellStyle name="Normal 2 6 2 12 3" xfId="0"/>
    <cellStyle name="Normal 2 6 2 12 4" xfId="0"/>
    <cellStyle name="Normal 2 6 2 12 5" xfId="0"/>
    <cellStyle name="Normal 2 6 2 13" xfId="0"/>
    <cellStyle name="Normal 2 6 2 13 2" xfId="0"/>
    <cellStyle name="Normal 2 6 2 13 3" xfId="0"/>
    <cellStyle name="Normal 2 6 2 13 4" xfId="0"/>
    <cellStyle name="Normal 2 6 2 13 5" xfId="0"/>
    <cellStyle name="Normal 2 6 2 14" xfId="0"/>
    <cellStyle name="Normal 2 6 2 14 2" xfId="0"/>
    <cellStyle name="Normal 2 6 2 14 3" xfId="0"/>
    <cellStyle name="Normal 2 6 2 14 4" xfId="0"/>
    <cellStyle name="Normal 2 6 2 14 5" xfId="0"/>
    <cellStyle name="Normal 2 6 2 15" xfId="0"/>
    <cellStyle name="Normal 2 6 2 15 2" xfId="0"/>
    <cellStyle name="Normal 2 6 2 15 3" xfId="0"/>
    <cellStyle name="Normal 2 6 2 15 4" xfId="0"/>
    <cellStyle name="Normal 2 6 2 15 5" xfId="0"/>
    <cellStyle name="Normal 2 6 2 16" xfId="0"/>
    <cellStyle name="Normal 2 6 2 16 2" xfId="0"/>
    <cellStyle name="Normal 2 6 2 16 3" xfId="0"/>
    <cellStyle name="Normal 2 6 2 16 4" xfId="0"/>
    <cellStyle name="Normal 2 6 2 16 5" xfId="0"/>
    <cellStyle name="Normal 2 6 2 17" xfId="0"/>
    <cellStyle name="Normal 2 6 2 17 2" xfId="0"/>
    <cellStyle name="Normal 2 6 2 17 3" xfId="0"/>
    <cellStyle name="Normal 2 6 2 17 4" xfId="0"/>
    <cellStyle name="Normal 2 6 2 17 5" xfId="0"/>
    <cellStyle name="Normal 2 6 2 18" xfId="0"/>
    <cellStyle name="Normal 2 6 2 18 2" xfId="0"/>
    <cellStyle name="Normal 2 6 2 18 3" xfId="0"/>
    <cellStyle name="Normal 2 6 2 18 4" xfId="0"/>
    <cellStyle name="Normal 2 6 2 18 5" xfId="0"/>
    <cellStyle name="Normal 2 6 2 19" xfId="0"/>
    <cellStyle name="Normal 2 6 2 19 2" xfId="0"/>
    <cellStyle name="Normal 2 6 2 19 3" xfId="0"/>
    <cellStyle name="Normal 2 6 2 19 4" xfId="0"/>
    <cellStyle name="Normal 2 6 2 19 5" xfId="0"/>
    <cellStyle name="Normal 2 6 2 2" xfId="0"/>
    <cellStyle name="Normal 2 6 2 2 2" xfId="0"/>
    <cellStyle name="Normal 2 6 2 2 3" xfId="0"/>
    <cellStyle name="Normal 2 6 2 2 4" xfId="0"/>
    <cellStyle name="Normal 2 6 2 2 5" xfId="0"/>
    <cellStyle name="Normal 2 6 2 20" xfId="0"/>
    <cellStyle name="Normal 2 6 2 20 2" xfId="0"/>
    <cellStyle name="Normal 2 6 2 20 3" xfId="0"/>
    <cellStyle name="Normal 2 6 2 20 4" xfId="0"/>
    <cellStyle name="Normal 2 6 2 20 5" xfId="0"/>
    <cellStyle name="Normal 2 6 2 21" xfId="0"/>
    <cellStyle name="Normal 2 6 2 21 2" xfId="0"/>
    <cellStyle name="Normal 2 6 2 21 3" xfId="0"/>
    <cellStyle name="Normal 2 6 2 21 4" xfId="0"/>
    <cellStyle name="Normal 2 6 2 21 5" xfId="0"/>
    <cellStyle name="Normal 2 6 2 22" xfId="0"/>
    <cellStyle name="Normal 2 6 2 22 2" xfId="0"/>
    <cellStyle name="Normal 2 6 2 22 3" xfId="0"/>
    <cellStyle name="Normal 2 6 2 22 4" xfId="0"/>
    <cellStyle name="Normal 2 6 2 22 5" xfId="0"/>
    <cellStyle name="Normal 2 6 2 23" xfId="0"/>
    <cellStyle name="Normal 2 6 2 23 2" xfId="0"/>
    <cellStyle name="Normal 2 6 2 23 3" xfId="0"/>
    <cellStyle name="Normal 2 6 2 23 4" xfId="0"/>
    <cellStyle name="Normal 2 6 2 23 5" xfId="0"/>
    <cellStyle name="Normal 2 6 2 24" xfId="0"/>
    <cellStyle name="Normal 2 6 2 24 2" xfId="0"/>
    <cellStyle name="Normal 2 6 2 24 3" xfId="0"/>
    <cellStyle name="Normal 2 6 2 24 4" xfId="0"/>
    <cellStyle name="Normal 2 6 2 24 5" xfId="0"/>
    <cellStyle name="Normal 2 6 2 25" xfId="0"/>
    <cellStyle name="Normal 2 6 2 25 2" xfId="0"/>
    <cellStyle name="Normal 2 6 2 25 3" xfId="0"/>
    <cellStyle name="Normal 2 6 2 25 4" xfId="0"/>
    <cellStyle name="Normal 2 6 2 25 5" xfId="0"/>
    <cellStyle name="Normal 2 6 2 26" xfId="0"/>
    <cellStyle name="Normal 2 6 2 26 2" xfId="0"/>
    <cellStyle name="Normal 2 6 2 26 3" xfId="0"/>
    <cellStyle name="Normal 2 6 2 26 4" xfId="0"/>
    <cellStyle name="Normal 2 6 2 26 5" xfId="0"/>
    <cellStyle name="Normal 2 6 2 27" xfId="0"/>
    <cellStyle name="Normal 2 6 2 27 2" xfId="0"/>
    <cellStyle name="Normal 2 6 2 27 3" xfId="0"/>
    <cellStyle name="Normal 2 6 2 27 4" xfId="0"/>
    <cellStyle name="Normal 2 6 2 27 5" xfId="0"/>
    <cellStyle name="Normal 2 6 2 28" xfId="0"/>
    <cellStyle name="Normal 2 6 2 28 2" xfId="0"/>
    <cellStyle name="Normal 2 6 2 28 3" xfId="0"/>
    <cellStyle name="Normal 2 6 2 28 4" xfId="0"/>
    <cellStyle name="Normal 2 6 2 28 5" xfId="0"/>
    <cellStyle name="Normal 2 6 2 29" xfId="0"/>
    <cellStyle name="Normal 2 6 2 29 2" xfId="0"/>
    <cellStyle name="Normal 2 6 2 29 3" xfId="0"/>
    <cellStyle name="Normal 2 6 2 29 4" xfId="0"/>
    <cellStyle name="Normal 2 6 2 29 5" xfId="0"/>
    <cellStyle name="Normal 2 6 2 3" xfId="0"/>
    <cellStyle name="Normal 2 6 2 3 2" xfId="0"/>
    <cellStyle name="Normal 2 6 2 3 3" xfId="0"/>
    <cellStyle name="Normal 2 6 2 3 4" xfId="0"/>
    <cellStyle name="Normal 2 6 2 3 5" xfId="0"/>
    <cellStyle name="Normal 2 6 2 30" xfId="0"/>
    <cellStyle name="Normal 2 6 2 30 2" xfId="0"/>
    <cellStyle name="Normal 2 6 2 30 3" xfId="0"/>
    <cellStyle name="Normal 2 6 2 31" xfId="0"/>
    <cellStyle name="Normal 2 6 2 31 2" xfId="0"/>
    <cellStyle name="Normal 2 6 2 31 3" xfId="0"/>
    <cellStyle name="Normal 2 6 2 32" xfId="0"/>
    <cellStyle name="Normal 2 6 2 32 2" xfId="0"/>
    <cellStyle name="Normal 2 6 2 32 3" xfId="0"/>
    <cellStyle name="Normal 2 6 2 33" xfId="0"/>
    <cellStyle name="Normal 2 6 2 33 2" xfId="0"/>
    <cellStyle name="Normal 2 6 2 33 3" xfId="0"/>
    <cellStyle name="Normal 2 6 2 34" xfId="0"/>
    <cellStyle name="Normal 2 6 2 34 2" xfId="0"/>
    <cellStyle name="Normal 2 6 2 34 3" xfId="0"/>
    <cellStyle name="Normal 2 6 2 35" xfId="0"/>
    <cellStyle name="Normal 2 6 2 35 2" xfId="0"/>
    <cellStyle name="Normal 2 6 2 35 3" xfId="0"/>
    <cellStyle name="Normal 2 6 2 36" xfId="0"/>
    <cellStyle name="Normal 2 6 2 36 2" xfId="0"/>
    <cellStyle name="Normal 2 6 2 36 3" xfId="0"/>
    <cellStyle name="Normal 2 6 2 37" xfId="0"/>
    <cellStyle name="Normal 2 6 2 37 2" xfId="0"/>
    <cellStyle name="Normal 2 6 2 37 3" xfId="0"/>
    <cellStyle name="Normal 2 6 2 38" xfId="0"/>
    <cellStyle name="Normal 2 6 2 38 2" xfId="0"/>
    <cellStyle name="Normal 2 6 2 38 3" xfId="0"/>
    <cellStyle name="Normal 2 6 2 39" xfId="0"/>
    <cellStyle name="Normal 2 6 2 39 2" xfId="0"/>
    <cellStyle name="Normal 2 6 2 39 3" xfId="0"/>
    <cellStyle name="Normal 2 6 2 4" xfId="0"/>
    <cellStyle name="Normal 2 6 2 4 2" xfId="0"/>
    <cellStyle name="Normal 2 6 2 4 3" xfId="0"/>
    <cellStyle name="Normal 2 6 2 4 4" xfId="0"/>
    <cellStyle name="Normal 2 6 2 4 5" xfId="0"/>
    <cellStyle name="Normal 2 6 2 40" xfId="0"/>
    <cellStyle name="Normal 2 6 2 40 2" xfId="0"/>
    <cellStyle name="Normal 2 6 2 40 3" xfId="0"/>
    <cellStyle name="Normal 2 6 2 41" xfId="0"/>
    <cellStyle name="Normal 2 6 2 41 2" xfId="0"/>
    <cellStyle name="Normal 2 6 2 41 3" xfId="0"/>
    <cellStyle name="Normal 2 6 2 42" xfId="0"/>
    <cellStyle name="Normal 2 6 2 42 2" xfId="0"/>
    <cellStyle name="Normal 2 6 2 42 3" xfId="0"/>
    <cellStyle name="Normal 2 6 2 43" xfId="0"/>
    <cellStyle name="Normal 2 6 2 43 2" xfId="0"/>
    <cellStyle name="Normal 2 6 2 43 3" xfId="0"/>
    <cellStyle name="Normal 2 6 2 44" xfId="0"/>
    <cellStyle name="Normal 2 6 2 44 2" xfId="0"/>
    <cellStyle name="Normal 2 6 2 44 3" xfId="0"/>
    <cellStyle name="Normal 2 6 2 45" xfId="0"/>
    <cellStyle name="Normal 2 6 2 45 2" xfId="0"/>
    <cellStyle name="Normal 2 6 2 45 3" xfId="0"/>
    <cellStyle name="Normal 2 6 2 46" xfId="0"/>
    <cellStyle name="Normal 2 6 2 46 2" xfId="0"/>
    <cellStyle name="Normal 2 6 2 46 3" xfId="0"/>
    <cellStyle name="Normal 2 6 2 47" xfId="0"/>
    <cellStyle name="Normal 2 6 2 47 2" xfId="0"/>
    <cellStyle name="Normal 2 6 2 47 3" xfId="0"/>
    <cellStyle name="Normal 2 6 2 48" xfId="0"/>
    <cellStyle name="Normal 2 6 2 48 2" xfId="0"/>
    <cellStyle name="Normal 2 6 2 48 3" xfId="0"/>
    <cellStyle name="Normal 2 6 2 49" xfId="0"/>
    <cellStyle name="Normal 2 6 2 49 2" xfId="0"/>
    <cellStyle name="Normal 2 6 2 49 3" xfId="0"/>
    <cellStyle name="Normal 2 6 2 5" xfId="0"/>
    <cellStyle name="Normal 2 6 2 5 2" xfId="0"/>
    <cellStyle name="Normal 2 6 2 5 3" xfId="0"/>
    <cellStyle name="Normal 2 6 2 5 4" xfId="0"/>
    <cellStyle name="Normal 2 6 2 5 5" xfId="0"/>
    <cellStyle name="Normal 2 6 2 50" xfId="0"/>
    <cellStyle name="Normal 2 6 2 50 2" xfId="0"/>
    <cellStyle name="Normal 2 6 2 50 3" xfId="0"/>
    <cellStyle name="Normal 2 6 2 51" xfId="0"/>
    <cellStyle name="Normal 2 6 2 51 2" xfId="0"/>
    <cellStyle name="Normal 2 6 2 51 3" xfId="0"/>
    <cellStyle name="Normal 2 6 2 52" xfId="0"/>
    <cellStyle name="Normal 2 6 2 52 2" xfId="0"/>
    <cellStyle name="Normal 2 6 2 52 3" xfId="0"/>
    <cellStyle name="Normal 2 6 2 53" xfId="0"/>
    <cellStyle name="Normal 2 6 2 53 2" xfId="0"/>
    <cellStyle name="Normal 2 6 2 53 3" xfId="0"/>
    <cellStyle name="Normal 2 6 2 54" xfId="0"/>
    <cellStyle name="Normal 2 6 2 54 2" xfId="0"/>
    <cellStyle name="Normal 2 6 2 54 3" xfId="0"/>
    <cellStyle name="Normal 2 6 2 55" xfId="0"/>
    <cellStyle name="Normal 2 6 2 55 2" xfId="0"/>
    <cellStyle name="Normal 2 6 2 55 3" xfId="0"/>
    <cellStyle name="Normal 2 6 2 56" xfId="0"/>
    <cellStyle name="Normal 2 6 2 56 2" xfId="0"/>
    <cellStyle name="Normal 2 6 2 56 3" xfId="0"/>
    <cellStyle name="Normal 2 6 2 57" xfId="0"/>
    <cellStyle name="Normal 2 6 2 57 2" xfId="0"/>
    <cellStyle name="Normal 2 6 2 57 3" xfId="0"/>
    <cellStyle name="Normal 2 6 2 58" xfId="0"/>
    <cellStyle name="Normal 2 6 2 58 2" xfId="0"/>
    <cellStyle name="Normal 2 6 2 58 3" xfId="0"/>
    <cellStyle name="Normal 2 6 2 59" xfId="0"/>
    <cellStyle name="Normal 2 6 2 59 2" xfId="0"/>
    <cellStyle name="Normal 2 6 2 59 3" xfId="0"/>
    <cellStyle name="Normal 2 6 2 6" xfId="0"/>
    <cellStyle name="Normal 2 6 2 6 2" xfId="0"/>
    <cellStyle name="Normal 2 6 2 6 3" xfId="0"/>
    <cellStyle name="Normal 2 6 2 6 4" xfId="0"/>
    <cellStyle name="Normal 2 6 2 6 5" xfId="0"/>
    <cellStyle name="Normal 2 6 2 60" xfId="0"/>
    <cellStyle name="Normal 2 6 2 60 2" xfId="0"/>
    <cellStyle name="Normal 2 6 2 60 3" xfId="0"/>
    <cellStyle name="Normal 2 6 2 61" xfId="0"/>
    <cellStyle name="Normal 2 6 2 61 2" xfId="0"/>
    <cellStyle name="Normal 2 6 2 61 3" xfId="0"/>
    <cellStyle name="Normal 2 6 2 62" xfId="0"/>
    <cellStyle name="Normal 2 6 2 62 2" xfId="0"/>
    <cellStyle name="Normal 2 6 2 62 3" xfId="0"/>
    <cellStyle name="Normal 2 6 2 63" xfId="0"/>
    <cellStyle name="Normal 2 6 2 63 2" xfId="0"/>
    <cellStyle name="Normal 2 6 2 63 3" xfId="0"/>
    <cellStyle name="Normal 2 6 2 64" xfId="0"/>
    <cellStyle name="Normal 2 6 2 64 2" xfId="0"/>
    <cellStyle name="Normal 2 6 2 64 3" xfId="0"/>
    <cellStyle name="Normal 2 6 2 65" xfId="0"/>
    <cellStyle name="Normal 2 6 2 66" xfId="0"/>
    <cellStyle name="Normal 2 6 2 67" xfId="0"/>
    <cellStyle name="Normal 2 6 2 68" xfId="0"/>
    <cellStyle name="Normal 2 6 2 7" xfId="0"/>
    <cellStyle name="Normal 2 6 2 7 2" xfId="0"/>
    <cellStyle name="Normal 2 6 2 7 3" xfId="0"/>
    <cellStyle name="Normal 2 6 2 7 4" xfId="0"/>
    <cellStyle name="Normal 2 6 2 7 5" xfId="0"/>
    <cellStyle name="Normal 2 6 2 8" xfId="0"/>
    <cellStyle name="Normal 2 6 2 8 2" xfId="0"/>
    <cellStyle name="Normal 2 6 2 8 3" xfId="0"/>
    <cellStyle name="Normal 2 6 2 8 4" xfId="0"/>
    <cellStyle name="Normal 2 6 2 8 5" xfId="0"/>
    <cellStyle name="Normal 2 6 2 9" xfId="0"/>
    <cellStyle name="Normal 2 6 2 9 2" xfId="0"/>
    <cellStyle name="Normal 2 6 2 9 3" xfId="0"/>
    <cellStyle name="Normal 2 6 2 9 4" xfId="0"/>
    <cellStyle name="Normal 2 6 2 9 5" xfId="0"/>
    <cellStyle name="Normal 2 6 3" xfId="0"/>
    <cellStyle name="Normal 2 6 3 2" xfId="0"/>
    <cellStyle name="Normal 2 6 4" xfId="0"/>
    <cellStyle name="Normal 2 6 4 2" xfId="0"/>
    <cellStyle name="Normal 2 6 5" xfId="0"/>
    <cellStyle name="Normal 2 6 6" xfId="0"/>
    <cellStyle name="Normal 2 6 7" xfId="0"/>
    <cellStyle name="Normal 2 6 8" xfId="0"/>
    <cellStyle name="Normal 2 6 9" xfId="0"/>
    <cellStyle name="Normal 2 60" xfId="0"/>
    <cellStyle name="Normal 2 60 2" xfId="0"/>
    <cellStyle name="Normal 2 61" xfId="0"/>
    <cellStyle name="Normal 2 61 2" xfId="0"/>
    <cellStyle name="Normal 2 62" xfId="0"/>
    <cellStyle name="Normal 2 62 2" xfId="0"/>
    <cellStyle name="Normal 2 63" xfId="0"/>
    <cellStyle name="Normal 2 64" xfId="0"/>
    <cellStyle name="Normal 2 65" xfId="0"/>
    <cellStyle name="Normal 2 66" xfId="0"/>
    <cellStyle name="Normal 2 67" xfId="0"/>
    <cellStyle name="Normal 2 68" xfId="0"/>
    <cellStyle name="Normal 2 69" xfId="0"/>
    <cellStyle name="Normal 2 7" xfId="0"/>
    <cellStyle name="Normal 2 7 10" xfId="0"/>
    <cellStyle name="Normal 2 7 10 2" xfId="0"/>
    <cellStyle name="Normal 2 7 10 3" xfId="0"/>
    <cellStyle name="Normal 2 7 10 4" xfId="0"/>
    <cellStyle name="Normal 2 7 10 5" xfId="0"/>
    <cellStyle name="Normal 2 7 11" xfId="0"/>
    <cellStyle name="Normal 2 7 11 2" xfId="0"/>
    <cellStyle name="Normal 2 7 11 3" xfId="0"/>
    <cellStyle name="Normal 2 7 11 4" xfId="0"/>
    <cellStyle name="Normal 2 7 11 5" xfId="0"/>
    <cellStyle name="Normal 2 7 12" xfId="0"/>
    <cellStyle name="Normal 2 7 12 2" xfId="0"/>
    <cellStyle name="Normal 2 7 12 3" xfId="0"/>
    <cellStyle name="Normal 2 7 12 4" xfId="0"/>
    <cellStyle name="Normal 2 7 12 5" xfId="0"/>
    <cellStyle name="Normal 2 7 13" xfId="0"/>
    <cellStyle name="Normal 2 7 13 2" xfId="0"/>
    <cellStyle name="Normal 2 7 13 3" xfId="0"/>
    <cellStyle name="Normal 2 7 13 4" xfId="0"/>
    <cellStyle name="Normal 2 7 13 5" xfId="0"/>
    <cellStyle name="Normal 2 7 14" xfId="0"/>
    <cellStyle name="Normal 2 7 14 2" xfId="0"/>
    <cellStyle name="Normal 2 7 14 3" xfId="0"/>
    <cellStyle name="Normal 2 7 14 4" xfId="0"/>
    <cellStyle name="Normal 2 7 14 5" xfId="0"/>
    <cellStyle name="Normal 2 7 15" xfId="0"/>
    <cellStyle name="Normal 2 7 15 2" xfId="0"/>
    <cellStyle name="Normal 2 7 15 3" xfId="0"/>
    <cellStyle name="Normal 2 7 15 4" xfId="0"/>
    <cellStyle name="Normal 2 7 15 5" xfId="0"/>
    <cellStyle name="Normal 2 7 16" xfId="0"/>
    <cellStyle name="Normal 2 7 16 2" xfId="0"/>
    <cellStyle name="Normal 2 7 16 3" xfId="0"/>
    <cellStyle name="Normal 2 7 16 4" xfId="0"/>
    <cellStyle name="Normal 2 7 16 5" xfId="0"/>
    <cellStyle name="Normal 2 7 17" xfId="0"/>
    <cellStyle name="Normal 2 7 17 2" xfId="0"/>
    <cellStyle name="Normal 2 7 17 3" xfId="0"/>
    <cellStyle name="Normal 2 7 17 4" xfId="0"/>
    <cellStyle name="Normal 2 7 17 5" xfId="0"/>
    <cellStyle name="Normal 2 7 18" xfId="0"/>
    <cellStyle name="Normal 2 7 18 2" xfId="0"/>
    <cellStyle name="Normal 2 7 18 3" xfId="0"/>
    <cellStyle name="Normal 2 7 18 4" xfId="0"/>
    <cellStyle name="Normal 2 7 18 5" xfId="0"/>
    <cellStyle name="Normal 2 7 19" xfId="0"/>
    <cellStyle name="Normal 2 7 19 2" xfId="0"/>
    <cellStyle name="Normal 2 7 19 3" xfId="0"/>
    <cellStyle name="Normal 2 7 19 4" xfId="0"/>
    <cellStyle name="Normal 2 7 19 5" xfId="0"/>
    <cellStyle name="Normal 2 7 2" xfId="0"/>
    <cellStyle name="Normal 2 7 2 2" xfId="0"/>
    <cellStyle name="Normal 2 7 2 2 2" xfId="0"/>
    <cellStyle name="Normal 2 7 2 3" xfId="0"/>
    <cellStyle name="Normal 2 7 2 4" xfId="0"/>
    <cellStyle name="Normal 2 7 2 5" xfId="0"/>
    <cellStyle name="Normal 2 7 20" xfId="0"/>
    <cellStyle name="Normal 2 7 20 2" xfId="0"/>
    <cellStyle name="Normal 2 7 20 3" xfId="0"/>
    <cellStyle name="Normal 2 7 20 4" xfId="0"/>
    <cellStyle name="Normal 2 7 20 5" xfId="0"/>
    <cellStyle name="Normal 2 7 21" xfId="0"/>
    <cellStyle name="Normal 2 7 21 2" xfId="0"/>
    <cellStyle name="Normal 2 7 21 3" xfId="0"/>
    <cellStyle name="Normal 2 7 21 4" xfId="0"/>
    <cellStyle name="Normal 2 7 21 5" xfId="0"/>
    <cellStyle name="Normal 2 7 22" xfId="0"/>
    <cellStyle name="Normal 2 7 22 2" xfId="0"/>
    <cellStyle name="Normal 2 7 22 3" xfId="0"/>
    <cellStyle name="Normal 2 7 22 4" xfId="0"/>
    <cellStyle name="Normal 2 7 22 5" xfId="0"/>
    <cellStyle name="Normal 2 7 23" xfId="0"/>
    <cellStyle name="Normal 2 7 23 2" xfId="0"/>
    <cellStyle name="Normal 2 7 23 3" xfId="0"/>
    <cellStyle name="Normal 2 7 23 4" xfId="0"/>
    <cellStyle name="Normal 2 7 23 5" xfId="0"/>
    <cellStyle name="Normal 2 7 24" xfId="0"/>
    <cellStyle name="Normal 2 7 24 2" xfId="0"/>
    <cellStyle name="Normal 2 7 24 3" xfId="0"/>
    <cellStyle name="Normal 2 7 24 4" xfId="0"/>
    <cellStyle name="Normal 2 7 24 5" xfId="0"/>
    <cellStyle name="Normal 2 7 25" xfId="0"/>
    <cellStyle name="Normal 2 7 25 2" xfId="0"/>
    <cellStyle name="Normal 2 7 25 3" xfId="0"/>
    <cellStyle name="Normal 2 7 25 4" xfId="0"/>
    <cellStyle name="Normal 2 7 25 5" xfId="0"/>
    <cellStyle name="Normal 2 7 26" xfId="0"/>
    <cellStyle name="Normal 2 7 26 2" xfId="0"/>
    <cellStyle name="Normal 2 7 26 3" xfId="0"/>
    <cellStyle name="Normal 2 7 26 4" xfId="0"/>
    <cellStyle name="Normal 2 7 26 5" xfId="0"/>
    <cellStyle name="Normal 2 7 27" xfId="0"/>
    <cellStyle name="Normal 2 7 27 2" xfId="0"/>
    <cellStyle name="Normal 2 7 27 3" xfId="0"/>
    <cellStyle name="Normal 2 7 27 4" xfId="0"/>
    <cellStyle name="Normal 2 7 27 5" xfId="0"/>
    <cellStyle name="Normal 2 7 28" xfId="0"/>
    <cellStyle name="Normal 2 7 28 2" xfId="0"/>
    <cellStyle name="Normal 2 7 28 3" xfId="0"/>
    <cellStyle name="Normal 2 7 28 4" xfId="0"/>
    <cellStyle name="Normal 2 7 28 5" xfId="0"/>
    <cellStyle name="Normal 2 7 29" xfId="0"/>
    <cellStyle name="Normal 2 7 29 2" xfId="0"/>
    <cellStyle name="Normal 2 7 29 3" xfId="0"/>
    <cellStyle name="Normal 2 7 29 4" xfId="0"/>
    <cellStyle name="Normal 2 7 29 5" xfId="0"/>
    <cellStyle name="Normal 2 7 3" xfId="0"/>
    <cellStyle name="Normal 2 7 3 2" xfId="0"/>
    <cellStyle name="Normal 2 7 3 3" xfId="0"/>
    <cellStyle name="Normal 2 7 3 4" xfId="0"/>
    <cellStyle name="Normal 2 7 3 5" xfId="0"/>
    <cellStyle name="Normal 2 7 30" xfId="0"/>
    <cellStyle name="Normal 2 7 30 2" xfId="0"/>
    <cellStyle name="Normal 2 7 30 3" xfId="0"/>
    <cellStyle name="Normal 2 7 31" xfId="0"/>
    <cellStyle name="Normal 2 7 31 2" xfId="0"/>
    <cellStyle name="Normal 2 7 31 3" xfId="0"/>
    <cellStyle name="Normal 2 7 32" xfId="0"/>
    <cellStyle name="Normal 2 7 32 2" xfId="0"/>
    <cellStyle name="Normal 2 7 32 3" xfId="0"/>
    <cellStyle name="Normal 2 7 33" xfId="0"/>
    <cellStyle name="Normal 2 7 33 2" xfId="0"/>
    <cellStyle name="Normal 2 7 33 3" xfId="0"/>
    <cellStyle name="Normal 2 7 34" xfId="0"/>
    <cellStyle name="Normal 2 7 34 2" xfId="0"/>
    <cellStyle name="Normal 2 7 34 3" xfId="0"/>
    <cellStyle name="Normal 2 7 35" xfId="0"/>
    <cellStyle name="Normal 2 7 35 2" xfId="0"/>
    <cellStyle name="Normal 2 7 35 3" xfId="0"/>
    <cellStyle name="Normal 2 7 36" xfId="0"/>
    <cellStyle name="Normal 2 7 36 2" xfId="0"/>
    <cellStyle name="Normal 2 7 36 3" xfId="0"/>
    <cellStyle name="Normal 2 7 37" xfId="0"/>
    <cellStyle name="Normal 2 7 37 2" xfId="0"/>
    <cellStyle name="Normal 2 7 37 3" xfId="0"/>
    <cellStyle name="Normal 2 7 38" xfId="0"/>
    <cellStyle name="Normal 2 7 38 2" xfId="0"/>
    <cellStyle name="Normal 2 7 38 3" xfId="0"/>
    <cellStyle name="Normal 2 7 39" xfId="0"/>
    <cellStyle name="Normal 2 7 39 2" xfId="0"/>
    <cellStyle name="Normal 2 7 39 3" xfId="0"/>
    <cellStyle name="Normal 2 7 4" xfId="0"/>
    <cellStyle name="Normal 2 7 4 2" xfId="0"/>
    <cellStyle name="Normal 2 7 4 3" xfId="0"/>
    <cellStyle name="Normal 2 7 4 4" xfId="0"/>
    <cellStyle name="Normal 2 7 4 5" xfId="0"/>
    <cellStyle name="Normal 2 7 40" xfId="0"/>
    <cellStyle name="Normal 2 7 40 2" xfId="0"/>
    <cellStyle name="Normal 2 7 40 3" xfId="0"/>
    <cellStyle name="Normal 2 7 41" xfId="0"/>
    <cellStyle name="Normal 2 7 41 2" xfId="0"/>
    <cellStyle name="Normal 2 7 41 3" xfId="0"/>
    <cellStyle name="Normal 2 7 42" xfId="0"/>
    <cellStyle name="Normal 2 7 42 2" xfId="0"/>
    <cellStyle name="Normal 2 7 42 3" xfId="0"/>
    <cellStyle name="Normal 2 7 43" xfId="0"/>
    <cellStyle name="Normal 2 7 43 2" xfId="0"/>
    <cellStyle name="Normal 2 7 43 3" xfId="0"/>
    <cellStyle name="Normal 2 7 44" xfId="0"/>
    <cellStyle name="Normal 2 7 44 2" xfId="0"/>
    <cellStyle name="Normal 2 7 44 3" xfId="0"/>
    <cellStyle name="Normal 2 7 45" xfId="0"/>
    <cellStyle name="Normal 2 7 45 2" xfId="0"/>
    <cellStyle name="Normal 2 7 45 3" xfId="0"/>
    <cellStyle name="Normal 2 7 46" xfId="0"/>
    <cellStyle name="Normal 2 7 46 2" xfId="0"/>
    <cellStyle name="Normal 2 7 46 3" xfId="0"/>
    <cellStyle name="Normal 2 7 47" xfId="0"/>
    <cellStyle name="Normal 2 7 47 2" xfId="0"/>
    <cellStyle name="Normal 2 7 47 3" xfId="0"/>
    <cellStyle name="Normal 2 7 48" xfId="0"/>
    <cellStyle name="Normal 2 7 48 2" xfId="0"/>
    <cellStyle name="Normal 2 7 48 3" xfId="0"/>
    <cellStyle name="Normal 2 7 49" xfId="0"/>
    <cellStyle name="Normal 2 7 49 2" xfId="0"/>
    <cellStyle name="Normal 2 7 49 3" xfId="0"/>
    <cellStyle name="Normal 2 7 5" xfId="0"/>
    <cellStyle name="Normal 2 7 5 2" xfId="0"/>
    <cellStyle name="Normal 2 7 5 3" xfId="0"/>
    <cellStyle name="Normal 2 7 5 4" xfId="0"/>
    <cellStyle name="Normal 2 7 5 5" xfId="0"/>
    <cellStyle name="Normal 2 7 50" xfId="0"/>
    <cellStyle name="Normal 2 7 50 2" xfId="0"/>
    <cellStyle name="Normal 2 7 50 3" xfId="0"/>
    <cellStyle name="Normal 2 7 51" xfId="0"/>
    <cellStyle name="Normal 2 7 51 2" xfId="0"/>
    <cellStyle name="Normal 2 7 51 3" xfId="0"/>
    <cellStyle name="Normal 2 7 52" xfId="0"/>
    <cellStyle name="Normal 2 7 52 2" xfId="0"/>
    <cellStyle name="Normal 2 7 52 3" xfId="0"/>
    <cellStyle name="Normal 2 7 53" xfId="0"/>
    <cellStyle name="Normal 2 7 53 2" xfId="0"/>
    <cellStyle name="Normal 2 7 53 3" xfId="0"/>
    <cellStyle name="Normal 2 7 54" xfId="0"/>
    <cellStyle name="Normal 2 7 54 2" xfId="0"/>
    <cellStyle name="Normal 2 7 54 3" xfId="0"/>
    <cellStyle name="Normal 2 7 55" xfId="0"/>
    <cellStyle name="Normal 2 7 55 2" xfId="0"/>
    <cellStyle name="Normal 2 7 55 3" xfId="0"/>
    <cellStyle name="Normal 2 7 56" xfId="0"/>
    <cellStyle name="Normal 2 7 56 2" xfId="0"/>
    <cellStyle name="Normal 2 7 56 3" xfId="0"/>
    <cellStyle name="Normal 2 7 57" xfId="0"/>
    <cellStyle name="Normal 2 7 57 2" xfId="0"/>
    <cellStyle name="Normal 2 7 57 3" xfId="0"/>
    <cellStyle name="Normal 2 7 58" xfId="0"/>
    <cellStyle name="Normal 2 7 58 2" xfId="0"/>
    <cellStyle name="Normal 2 7 58 3" xfId="0"/>
    <cellStyle name="Normal 2 7 59" xfId="0"/>
    <cellStyle name="Normal 2 7 59 2" xfId="0"/>
    <cellStyle name="Normal 2 7 59 3" xfId="0"/>
    <cellStyle name="Normal 2 7 6" xfId="0"/>
    <cellStyle name="Normal 2 7 6 2" xfId="0"/>
    <cellStyle name="Normal 2 7 6 3" xfId="0"/>
    <cellStyle name="Normal 2 7 6 4" xfId="0"/>
    <cellStyle name="Normal 2 7 6 5" xfId="0"/>
    <cellStyle name="Normal 2 7 60" xfId="0"/>
    <cellStyle name="Normal 2 7 60 2" xfId="0"/>
    <cellStyle name="Normal 2 7 60 3" xfId="0"/>
    <cellStyle name="Normal 2 7 61" xfId="0"/>
    <cellStyle name="Normal 2 7 61 2" xfId="0"/>
    <cellStyle name="Normal 2 7 61 3" xfId="0"/>
    <cellStyle name="Normal 2 7 62" xfId="0"/>
    <cellStyle name="Normal 2 7 62 2" xfId="0"/>
    <cellStyle name="Normal 2 7 62 3" xfId="0"/>
    <cellStyle name="Normal 2 7 63" xfId="0"/>
    <cellStyle name="Normal 2 7 63 2" xfId="0"/>
    <cellStyle name="Normal 2 7 63 3" xfId="0"/>
    <cellStyle name="Normal 2 7 64" xfId="0"/>
    <cellStyle name="Normal 2 7 64 2" xfId="0"/>
    <cellStyle name="Normal 2 7 64 3" xfId="0"/>
    <cellStyle name="Normal 2 7 65" xfId="0"/>
    <cellStyle name="Normal 2 7 66" xfId="0"/>
    <cellStyle name="Normal 2 7 67" xfId="0"/>
    <cellStyle name="Normal 2 7 68" xfId="0"/>
    <cellStyle name="Normal 2 7 69" xfId="0"/>
    <cellStyle name="Normal 2 7 7" xfId="0"/>
    <cellStyle name="Normal 2 7 7 2" xfId="0"/>
    <cellStyle name="Normal 2 7 7 3" xfId="0"/>
    <cellStyle name="Normal 2 7 7 4" xfId="0"/>
    <cellStyle name="Normal 2 7 7 5" xfId="0"/>
    <cellStyle name="Normal 2 7 70" xfId="0"/>
    <cellStyle name="Normal 2 7 8" xfId="0"/>
    <cellStyle name="Normal 2 7 8 2" xfId="0"/>
    <cellStyle name="Normal 2 7 8 3" xfId="0"/>
    <cellStyle name="Normal 2 7 8 4" xfId="0"/>
    <cellStyle name="Normal 2 7 8 5" xfId="0"/>
    <cellStyle name="Normal 2 7 9" xfId="0"/>
    <cellStyle name="Normal 2 7 9 2" xfId="0"/>
    <cellStyle name="Normal 2 7 9 3" xfId="0"/>
    <cellStyle name="Normal 2 7 9 4" xfId="0"/>
    <cellStyle name="Normal 2 7 9 5" xfId="0"/>
    <cellStyle name="Normal 2 70" xfId="0"/>
    <cellStyle name="Normal 2 71" xfId="0"/>
    <cellStyle name="Normal 2 72" xfId="0"/>
    <cellStyle name="Normal 2 73" xfId="0"/>
    <cellStyle name="Normal 2 74" xfId="0"/>
    <cellStyle name="Normal 2 75" xfId="0"/>
    <cellStyle name="Normal 2 76" xfId="0"/>
    <cellStyle name="Normal 2 77" xfId="0"/>
    <cellStyle name="Normal 2 78" xfId="0"/>
    <cellStyle name="Normal 2 79" xfId="0"/>
    <cellStyle name="Normal 2 8" xfId="0"/>
    <cellStyle name="Normal 2 8 10" xfId="0"/>
    <cellStyle name="Normal 2 8 2" xfId="0"/>
    <cellStyle name="Normal 2 8 2 2" xfId="0"/>
    <cellStyle name="Normal 2 8 3" xfId="0"/>
    <cellStyle name="Normal 2 8 3 2" xfId="0"/>
    <cellStyle name="Normal 2 8 4" xfId="0"/>
    <cellStyle name="Normal 2 8 5" xfId="0"/>
    <cellStyle name="Normal 2 8 6" xfId="0"/>
    <cellStyle name="Normal 2 8 7" xfId="0"/>
    <cellStyle name="Normal 2 8 8" xfId="0"/>
    <cellStyle name="Normal 2 8 9" xfId="0"/>
    <cellStyle name="Normal 2 80" xfId="0"/>
    <cellStyle name="Normal 2 81" xfId="0"/>
    <cellStyle name="Normal 2 82" xfId="0"/>
    <cellStyle name="Normal 2 83" xfId="0"/>
    <cellStyle name="Normal 2 84" xfId="0"/>
    <cellStyle name="Normal 2 85" xfId="0"/>
    <cellStyle name="Normal 2 86" xfId="0"/>
    <cellStyle name="Normal 2 87" xfId="0"/>
    <cellStyle name="Normal 2 88" xfId="0"/>
    <cellStyle name="Normal 2 89" xfId="0"/>
    <cellStyle name="Normal 2 9" xfId="0"/>
    <cellStyle name="Normal 2 9 10" xfId="0"/>
    <cellStyle name="Normal 2 9 2" xfId="0"/>
    <cellStyle name="Normal 2 9 2 2" xfId="0"/>
    <cellStyle name="Normal 2 9 3" xfId="0"/>
    <cellStyle name="Normal 2 9 3 2" xfId="0"/>
    <cellStyle name="Normal 2 9 4" xfId="0"/>
    <cellStyle name="Normal 2 9 5" xfId="0"/>
    <cellStyle name="Normal 2 9 6" xfId="0"/>
    <cellStyle name="Normal 2 9 7" xfId="0"/>
    <cellStyle name="Normal 2 9 8" xfId="0"/>
    <cellStyle name="Normal 2 9 9" xfId="0"/>
    <cellStyle name="Normal 2 90" xfId="0"/>
    <cellStyle name="Normal 2 91" xfId="0"/>
    <cellStyle name="Normal 2 92" xfId="0"/>
    <cellStyle name="Normal 2 93" xfId="0"/>
    <cellStyle name="Normal 2 94" xfId="0"/>
    <cellStyle name="Normal 2 95" xfId="0"/>
    <cellStyle name="Normal 2 96" xfId="0"/>
    <cellStyle name="Normal 2 97" xfId="0"/>
    <cellStyle name="Normal 2 98" xfId="0"/>
    <cellStyle name="Normal 2 99" xfId="0"/>
    <cellStyle name="Normal 20" xfId="0"/>
    <cellStyle name="Normal 20 10" xfId="0"/>
    <cellStyle name="Normal 20 11" xfId="0"/>
    <cellStyle name="Normal 20 12" xfId="0"/>
    <cellStyle name="Normal 20 13" xfId="0"/>
    <cellStyle name="Normal 20 14" xfId="0"/>
    <cellStyle name="Normal 20 2" xfId="0"/>
    <cellStyle name="Normal 20 3" xfId="0"/>
    <cellStyle name="Normal 20 4" xfId="0"/>
    <cellStyle name="Normal 20 5" xfId="0"/>
    <cellStyle name="Normal 20 6" xfId="0"/>
    <cellStyle name="Normal 20 7" xfId="0"/>
    <cellStyle name="Normal 20 8" xfId="0"/>
    <cellStyle name="Normal 20 9" xfId="0"/>
    <cellStyle name="Normal 206" xfId="0"/>
    <cellStyle name="Normal 21" xfId="0"/>
    <cellStyle name="Normal 21 10" xfId="0"/>
    <cellStyle name="Normal 21 11" xfId="0"/>
    <cellStyle name="Normal 21 12" xfId="0"/>
    <cellStyle name="Normal 21 13" xfId="0"/>
    <cellStyle name="Normal 21 2" xfId="0"/>
    <cellStyle name="Normal 21 3" xfId="0"/>
    <cellStyle name="Normal 21 4" xfId="0"/>
    <cellStyle name="Normal 21 5" xfId="0"/>
    <cellStyle name="Normal 21 6" xfId="0"/>
    <cellStyle name="Normal 21 7" xfId="0"/>
    <cellStyle name="Normal 21 8" xfId="0"/>
    <cellStyle name="Normal 21 9" xfId="0"/>
    <cellStyle name="Normal 22" xfId="0"/>
    <cellStyle name="Normal 22 10" xfId="0"/>
    <cellStyle name="Normal 22 11" xfId="0"/>
    <cellStyle name="Normal 22 12" xfId="0"/>
    <cellStyle name="Normal 22 13" xfId="0"/>
    <cellStyle name="Normal 22 14" xfId="0"/>
    <cellStyle name="Normal 22 2" xfId="0"/>
    <cellStyle name="Normal 22 3" xfId="0"/>
    <cellStyle name="Normal 22 4" xfId="0"/>
    <cellStyle name="Normal 22 5" xfId="0"/>
    <cellStyle name="Normal 22 6" xfId="0"/>
    <cellStyle name="Normal 22 7" xfId="0"/>
    <cellStyle name="Normal 22 8" xfId="0"/>
    <cellStyle name="Normal 22 9" xfId="0"/>
    <cellStyle name="Normal 23" xfId="0"/>
    <cellStyle name="Normal 23 10" xfId="0"/>
    <cellStyle name="Normal 23 11" xfId="0"/>
    <cellStyle name="Normal 23 12" xfId="0"/>
    <cellStyle name="Normal 23 13" xfId="0"/>
    <cellStyle name="Normal 23 14" xfId="0"/>
    <cellStyle name="Normal 23 2" xfId="0"/>
    <cellStyle name="Normal 23 3" xfId="0"/>
    <cellStyle name="Normal 23 4" xfId="0"/>
    <cellStyle name="Normal 23 5" xfId="0"/>
    <cellStyle name="Normal 23 6" xfId="0"/>
    <cellStyle name="Normal 23 7" xfId="0"/>
    <cellStyle name="Normal 23 8" xfId="0"/>
    <cellStyle name="Normal 23 9" xfId="0"/>
    <cellStyle name="Normal 24" xfId="0"/>
    <cellStyle name="Normal 24 10" xfId="0"/>
    <cellStyle name="Normal 24 11" xfId="0"/>
    <cellStyle name="Normal 24 12" xfId="0"/>
    <cellStyle name="Normal 24 13" xfId="0"/>
    <cellStyle name="Normal 24 14" xfId="0"/>
    <cellStyle name="Normal 24 2" xfId="0"/>
    <cellStyle name="Normal 24 3" xfId="0"/>
    <cellStyle name="Normal 24 4" xfId="0"/>
    <cellStyle name="Normal 24 5" xfId="0"/>
    <cellStyle name="Normal 24 6" xfId="0"/>
    <cellStyle name="Normal 24 7" xfId="0"/>
    <cellStyle name="Normal 24 8" xfId="0"/>
    <cellStyle name="Normal 24 9" xfId="0"/>
    <cellStyle name="Normal 25" xfId="0"/>
    <cellStyle name="Normal 25 10" xfId="0"/>
    <cellStyle name="Normal 25 2" xfId="0"/>
    <cellStyle name="Normal 25 3" xfId="0"/>
    <cellStyle name="Normal 25 4" xfId="0"/>
    <cellStyle name="Normal 25 5" xfId="0"/>
    <cellStyle name="Normal 25 6" xfId="0"/>
    <cellStyle name="Normal 25 7" xfId="0"/>
    <cellStyle name="Normal 25 8" xfId="0"/>
    <cellStyle name="Normal 25 9" xfId="0"/>
    <cellStyle name="Normal 26" xfId="0"/>
    <cellStyle name="Normal 27" xfId="0"/>
    <cellStyle name="Normal 27 2" xfId="0"/>
    <cellStyle name="Normal 27 3" xfId="0"/>
    <cellStyle name="Normal 27 4" xfId="0"/>
    <cellStyle name="Normal 27 5" xfId="0"/>
    <cellStyle name="Normal 27 6" xfId="0"/>
    <cellStyle name="Normal 29" xfId="0"/>
    <cellStyle name="Normal 2_022-007-ORC-R2 - 19NOV2014" xfId="0"/>
    <cellStyle name="Normal 3" xfId="0"/>
    <cellStyle name="Normal 3 10" xfId="0"/>
    <cellStyle name="Normal 3 10 2" xfId="0"/>
    <cellStyle name="Normal 3 11" xfId="0"/>
    <cellStyle name="Normal 3 11 2" xfId="0"/>
    <cellStyle name="Normal 3 12" xfId="0"/>
    <cellStyle name="Normal 3 12 2" xfId="0"/>
    <cellStyle name="Normal 3 13" xfId="0"/>
    <cellStyle name="Normal 3 13 2" xfId="0"/>
    <cellStyle name="Normal 3 14" xfId="0"/>
    <cellStyle name="Normal 3 14 2" xfId="0"/>
    <cellStyle name="Normal 3 15" xfId="0"/>
    <cellStyle name="Normal 3 15 2" xfId="0"/>
    <cellStyle name="Normal 3 16" xfId="0"/>
    <cellStyle name="Normal 3 16 2" xfId="0"/>
    <cellStyle name="Normal 3 17" xfId="0"/>
    <cellStyle name="Normal 3 17 2" xfId="0"/>
    <cellStyle name="Normal 3 18" xfId="0"/>
    <cellStyle name="Normal 3 18 2" xfId="0"/>
    <cellStyle name="Normal 3 19" xfId="0"/>
    <cellStyle name="Normal 3 19 10" xfId="0"/>
    <cellStyle name="Normal 3 19 11" xfId="0"/>
    <cellStyle name="Normal 3 19 12" xfId="0"/>
    <cellStyle name="Normal 3 19 13" xfId="0"/>
    <cellStyle name="Normal 3 19 14" xfId="0"/>
    <cellStyle name="Normal 3 19 2" xfId="0"/>
    <cellStyle name="Normal 3 19 2 2" xfId="0"/>
    <cellStyle name="Normal 3 19 2 2 2" xfId="0"/>
    <cellStyle name="Normal 3 19 2 3" xfId="0"/>
    <cellStyle name="Normal 3 19 2 4" xfId="0"/>
    <cellStyle name="Normal 3 19 2 5" xfId="0"/>
    <cellStyle name="Normal 3 19 2 6" xfId="0"/>
    <cellStyle name="Normal 3 19 2 7" xfId="0"/>
    <cellStyle name="Normal 3 19 2 8" xfId="0"/>
    <cellStyle name="Normal 3 19 2 9" xfId="0"/>
    <cellStyle name="Normal 3 19 3" xfId="0"/>
    <cellStyle name="Normal 3 19 4" xfId="0"/>
    <cellStyle name="Normal 3 19 4 2" xfId="0"/>
    <cellStyle name="Normal 3 19 5" xfId="0"/>
    <cellStyle name="Normal 3 19 6" xfId="0"/>
    <cellStyle name="Normal 3 19 7" xfId="0"/>
    <cellStyle name="Normal 3 19 8" xfId="0"/>
    <cellStyle name="Normal 3 19 9" xfId="0"/>
    <cellStyle name="Normal 3 2" xfId="0"/>
    <cellStyle name="Normal 3 2 10" xfId="0"/>
    <cellStyle name="Normal 3 2 10 2" xfId="0"/>
    <cellStyle name="Normal 3 2 10 3" xfId="0"/>
    <cellStyle name="Normal 3 2 10 4" xfId="0"/>
    <cellStyle name="Normal 3 2 11" xfId="0"/>
    <cellStyle name="Normal 3 2 11 2" xfId="0"/>
    <cellStyle name="Normal 3 2 11 3" xfId="0"/>
    <cellStyle name="Normal 3 2 11 4" xfId="0"/>
    <cellStyle name="Normal 3 2 12" xfId="0"/>
    <cellStyle name="Normal 3 2 12 2" xfId="0"/>
    <cellStyle name="Normal 3 2 12 3" xfId="0"/>
    <cellStyle name="Normal 3 2 12 4" xfId="0"/>
    <cellStyle name="Normal 3 2 13" xfId="0"/>
    <cellStyle name="Normal 3 2 13 2" xfId="0"/>
    <cellStyle name="Normal 3 2 13 3" xfId="0"/>
    <cellStyle name="Normal 3 2 13 4" xfId="0"/>
    <cellStyle name="Normal 3 2 14" xfId="0"/>
    <cellStyle name="Normal 3 2 14 2" xfId="0"/>
    <cellStyle name="Normal 3 2 14 3" xfId="0"/>
    <cellStyle name="Normal 3 2 14 4" xfId="0"/>
    <cellStyle name="Normal 3 2 15" xfId="0"/>
    <cellStyle name="Normal 3 2 15 2" xfId="0"/>
    <cellStyle name="Normal 3 2 15 3" xfId="0"/>
    <cellStyle name="Normal 3 2 15 4" xfId="0"/>
    <cellStyle name="Normal 3 2 16" xfId="0"/>
    <cellStyle name="Normal 3 2 16 2" xfId="0"/>
    <cellStyle name="Normal 3 2 16 3" xfId="0"/>
    <cellStyle name="Normal 3 2 16 4" xfId="0"/>
    <cellStyle name="Normal 3 2 16 5" xfId="0"/>
    <cellStyle name="Normal 3 2 16 6" xfId="0"/>
    <cellStyle name="Normal 3 2 17" xfId="0"/>
    <cellStyle name="Normal 3 2 17 2" xfId="0"/>
    <cellStyle name="Normal 3 2 17 3" xfId="0"/>
    <cellStyle name="Normal 3 2 17 4" xfId="0"/>
    <cellStyle name="Normal 3 2 18" xfId="0"/>
    <cellStyle name="Normal 3 2 18 10" xfId="0"/>
    <cellStyle name="Normal 3 2 18 11" xfId="0"/>
    <cellStyle name="Normal 3 2 18 12" xfId="0"/>
    <cellStyle name="Normal 3 2 18 13" xfId="0"/>
    <cellStyle name="Normal 3 2 18 14" xfId="0"/>
    <cellStyle name="Normal 3 2 18 2" xfId="0"/>
    <cellStyle name="Normal 3 2 18 2 2" xfId="0"/>
    <cellStyle name="Normal 3 2 18 2 2 2" xfId="0"/>
    <cellStyle name="Normal 3 2 18 2 3" xfId="0"/>
    <cellStyle name="Normal 3 2 18 2 4" xfId="0"/>
    <cellStyle name="Normal 3 2 18 2 5" xfId="0"/>
    <cellStyle name="Normal 3 2 18 2 6" xfId="0"/>
    <cellStyle name="Normal 3 2 18 2 7" xfId="0"/>
    <cellStyle name="Normal 3 2 18 2 8" xfId="0"/>
    <cellStyle name="Normal 3 2 18 2 9" xfId="0"/>
    <cellStyle name="Normal 3 2 18 3" xfId="0"/>
    <cellStyle name="Normal 3 2 18 4" xfId="0"/>
    <cellStyle name="Normal 3 2 18 4 2" xfId="0"/>
    <cellStyle name="Normal 3 2 18 5" xfId="0"/>
    <cellStyle name="Normal 3 2 18 6" xfId="0"/>
    <cellStyle name="Normal 3 2 18 7" xfId="0"/>
    <cellStyle name="Normal 3 2 18 8" xfId="0"/>
    <cellStyle name="Normal 3 2 18 9" xfId="0"/>
    <cellStyle name="Normal 3 2 19" xfId="0"/>
    <cellStyle name="Normal 3 2 19 2" xfId="0"/>
    <cellStyle name="Normal 3 2 19 3" xfId="0"/>
    <cellStyle name="Normal 3 2 19 4" xfId="0"/>
    <cellStyle name="Normal 3 2 19 5" xfId="0"/>
    <cellStyle name="Normal 3 2 19 6" xfId="0"/>
    <cellStyle name="Normal 3 2 19 7" xfId="0"/>
    <cellStyle name="Normal 3 2 19 8" xfId="0"/>
    <cellStyle name="Normal 3 2 19 9" xfId="0"/>
    <cellStyle name="Normal 3 2 2" xfId="0"/>
    <cellStyle name="Normal 3 2 2 10" xfId="0"/>
    <cellStyle name="Normal 3 2 2 11" xfId="0"/>
    <cellStyle name="Normal 3 2 2 12" xfId="0"/>
    <cellStyle name="Normal 3 2 2 13" xfId="0"/>
    <cellStyle name="Normal 3 2 2 14" xfId="0"/>
    <cellStyle name="Normal 3 2 2 15" xfId="0"/>
    <cellStyle name="Normal 3 2 2 16" xfId="0"/>
    <cellStyle name="Normal 3 2 2 17" xfId="0"/>
    <cellStyle name="Normal 3 2 2 18" xfId="0"/>
    <cellStyle name="Normal 3 2 2 19" xfId="0"/>
    <cellStyle name="Normal 3 2 2 2" xfId="0"/>
    <cellStyle name="Normal 3 2 2 2 2" xfId="0"/>
    <cellStyle name="Normal 3 2 2 2 3" xfId="0"/>
    <cellStyle name="Normal 3 2 2 2 4" xfId="0"/>
    <cellStyle name="Normal 3 2 2 2 5" xfId="0"/>
    <cellStyle name="Normal 3 2 2 2 6" xfId="0"/>
    <cellStyle name="Normal 3 2 2 2 7" xfId="0"/>
    <cellStyle name="Normal 3 2 2 20" xfId="0"/>
    <cellStyle name="Normal 3 2 2 21" xfId="0"/>
    <cellStyle name="Normal 3 2 2 22" xfId="0"/>
    <cellStyle name="Normal 3 2 2 23" xfId="0"/>
    <cellStyle name="Normal 3 2 2 24" xfId="0"/>
    <cellStyle name="Normal 3 2 2 25" xfId="0"/>
    <cellStyle name="Normal 3 2 2 26" xfId="0"/>
    <cellStyle name="Normal 3 2 2 27" xfId="0"/>
    <cellStyle name="Normal 3 2 2 28" xfId="0"/>
    <cellStyle name="Normal 3 2 2 29" xfId="0"/>
    <cellStyle name="Normal 3 2 2 3" xfId="0"/>
    <cellStyle name="Normal 3 2 2 30" xfId="0"/>
    <cellStyle name="Normal 3 2 2 31" xfId="0"/>
    <cellStyle name="Normal 3 2 2 32" xfId="0"/>
    <cellStyle name="Normal 3 2 2 33" xfId="0"/>
    <cellStyle name="Normal 3 2 2 34" xfId="0"/>
    <cellStyle name="Normal 3 2 2 35" xfId="0"/>
    <cellStyle name="Normal 3 2 2 36" xfId="0"/>
    <cellStyle name="Normal 3 2 2 37" xfId="0"/>
    <cellStyle name="Normal 3 2 2 38" xfId="0"/>
    <cellStyle name="Normal 3 2 2 39" xfId="0"/>
    <cellStyle name="Normal 3 2 2 4" xfId="0"/>
    <cellStyle name="Normal 3 2 2 4 2" xfId="0"/>
    <cellStyle name="Normal 3 2 2 4 3" xfId="0"/>
    <cellStyle name="Normal 3 2 2 4 4" xfId="0"/>
    <cellStyle name="Normal 3 2 2 4 5" xfId="0"/>
    <cellStyle name="Normal 3 2 2 40" xfId="0"/>
    <cellStyle name="Normal 3 2 2 41" xfId="0"/>
    <cellStyle name="Normal 3 2 2 42" xfId="0"/>
    <cellStyle name="Normal 3 2 2 43" xfId="0"/>
    <cellStyle name="Normal 3 2 2 44" xfId="0"/>
    <cellStyle name="Normal 3 2 2 5" xfId="0"/>
    <cellStyle name="Normal 3 2 2 5 2" xfId="0"/>
    <cellStyle name="Normal 3 2 2 5 3" xfId="0"/>
    <cellStyle name="Normal 3 2 2 5 4" xfId="0"/>
    <cellStyle name="Normal 3 2 2 5 5" xfId="0"/>
    <cellStyle name="Normal 3 2 2 6" xfId="0"/>
    <cellStyle name="Normal 3 2 2 7" xfId="0"/>
    <cellStyle name="Normal 3 2 2 8" xfId="0"/>
    <cellStyle name="Normal 3 2 2 8 2" xfId="0"/>
    <cellStyle name="Normal 3 2 2 8 3" xfId="0"/>
    <cellStyle name="Normal 3 2 2 8 4" xfId="0"/>
    <cellStyle name="Normal 3 2 2 9" xfId="0"/>
    <cellStyle name="Normal 3 2 20" xfId="0"/>
    <cellStyle name="Normal 3 2 20 2" xfId="0"/>
    <cellStyle name="Normal 3 2 20 3" xfId="0"/>
    <cellStyle name="Normal 3 2 20 4" xfId="0"/>
    <cellStyle name="Normal 3 2 21" xfId="0"/>
    <cellStyle name="Normal 3 2 22" xfId="0"/>
    <cellStyle name="Normal 3 2 23" xfId="0"/>
    <cellStyle name="Normal 3 2 24" xfId="0"/>
    <cellStyle name="Normal 3 2 25" xfId="0"/>
    <cellStyle name="Normal 3 2 26" xfId="0"/>
    <cellStyle name="Normal 3 2 27" xfId="0"/>
    <cellStyle name="Normal 3 2 28" xfId="0"/>
    <cellStyle name="Normal 3 2 29" xfId="0"/>
    <cellStyle name="Normal 3 2 3" xfId="0"/>
    <cellStyle name="Normal 3 2 3 10" xfId="0"/>
    <cellStyle name="Normal 3 2 3 2" xfId="0"/>
    <cellStyle name="Normal 3 2 3 3" xfId="0"/>
    <cellStyle name="Normal 3 2 3 4" xfId="0"/>
    <cellStyle name="Normal 3 2 3 5" xfId="0"/>
    <cellStyle name="Normal 3 2 3 6" xfId="0"/>
    <cellStyle name="Normal 3 2 3 7" xfId="0"/>
    <cellStyle name="Normal 3 2 3 8" xfId="0"/>
    <cellStyle name="Normal 3 2 3 9" xfId="0"/>
    <cellStyle name="Normal 3 2 30" xfId="0"/>
    <cellStyle name="Normal 3 2 31" xfId="0"/>
    <cellStyle name="Normal 3 2 32" xfId="0"/>
    <cellStyle name="Normal 3 2 33" xfId="0"/>
    <cellStyle name="Normal 3 2 34" xfId="0"/>
    <cellStyle name="Normal 3 2 35" xfId="0"/>
    <cellStyle name="Normal 3 2 36" xfId="0"/>
    <cellStyle name="Normal 3 2 37" xfId="0"/>
    <cellStyle name="Normal 3 2 38" xfId="0"/>
    <cellStyle name="Normal 3 2 39" xfId="0"/>
    <cellStyle name="Normal 3 2 4" xfId="0"/>
    <cellStyle name="Normal 3 2 4 10" xfId="0"/>
    <cellStyle name="Normal 3 2 4 2" xfId="0"/>
    <cellStyle name="Normal 3 2 4 3" xfId="0"/>
    <cellStyle name="Normal 3 2 4 4" xfId="0"/>
    <cellStyle name="Normal 3 2 4 5" xfId="0"/>
    <cellStyle name="Normal 3 2 4 6" xfId="0"/>
    <cellStyle name="Normal 3 2 4 7" xfId="0"/>
    <cellStyle name="Normal 3 2 4 8" xfId="0"/>
    <cellStyle name="Normal 3 2 4 9" xfId="0"/>
    <cellStyle name="Normal 3 2 40" xfId="0"/>
    <cellStyle name="Normal 3 2 41" xfId="0"/>
    <cellStyle name="Normal 3 2 42" xfId="0"/>
    <cellStyle name="Normal 3 2 43" xfId="0"/>
    <cellStyle name="Normal 3 2 44" xfId="0"/>
    <cellStyle name="Normal 3 2 45" xfId="0"/>
    <cellStyle name="Normal 3 2 46" xfId="0"/>
    <cellStyle name="Normal 3 2 47" xfId="0"/>
    <cellStyle name="Normal 3 2 48" xfId="0"/>
    <cellStyle name="Normal 3 2 5" xfId="0"/>
    <cellStyle name="Normal 3 2 5 10" xfId="0"/>
    <cellStyle name="Normal 3 2 5 2" xfId="0"/>
    <cellStyle name="Normal 3 2 5 3" xfId="0"/>
    <cellStyle name="Normal 3 2 5 4" xfId="0"/>
    <cellStyle name="Normal 3 2 5 5" xfId="0"/>
    <cellStyle name="Normal 3 2 5 6" xfId="0"/>
    <cellStyle name="Normal 3 2 5 7" xfId="0"/>
    <cellStyle name="Normal 3 2 5 8" xfId="0"/>
    <cellStyle name="Normal 3 2 5 9" xfId="0"/>
    <cellStyle name="Normal 3 2 6" xfId="0"/>
    <cellStyle name="Normal 3 2 6 10" xfId="0"/>
    <cellStyle name="Normal 3 2 6 2" xfId="0"/>
    <cellStyle name="Normal 3 2 6 3" xfId="0"/>
    <cellStyle name="Normal 3 2 6 4" xfId="0"/>
    <cellStyle name="Normal 3 2 6 5" xfId="0"/>
    <cellStyle name="Normal 3 2 6 6" xfId="0"/>
    <cellStyle name="Normal 3 2 6 7" xfId="0"/>
    <cellStyle name="Normal 3 2 6 8" xfId="0"/>
    <cellStyle name="Normal 3 2 6 9" xfId="0"/>
    <cellStyle name="Normal 3 2 7" xfId="0"/>
    <cellStyle name="Normal 3 2 7 2" xfId="0"/>
    <cellStyle name="Normal 3 2 7 3" xfId="0"/>
    <cellStyle name="Normal 3 2 7 4" xfId="0"/>
    <cellStyle name="Normal 3 2 7 5" xfId="0"/>
    <cellStyle name="Normal 3 2 8" xfId="0"/>
    <cellStyle name="Normal 3 2 8 2" xfId="0"/>
    <cellStyle name="Normal 3 2 8 3" xfId="0"/>
    <cellStyle name="Normal 3 2 8 4" xfId="0"/>
    <cellStyle name="Normal 3 2 9" xfId="0"/>
    <cellStyle name="Normal 3 2 9 2" xfId="0"/>
    <cellStyle name="Normal 3 2 9 3" xfId="0"/>
    <cellStyle name="Normal 3 2 9 4" xfId="0"/>
    <cellStyle name="Normal 3 20" xfId="0"/>
    <cellStyle name="Normal 3 20 10" xfId="0"/>
    <cellStyle name="Normal 3 20 11" xfId="0"/>
    <cellStyle name="Normal 3 20 12" xfId="0"/>
    <cellStyle name="Normal 3 20 13" xfId="0"/>
    <cellStyle name="Normal 3 20 14" xfId="0"/>
    <cellStyle name="Normal 3 20 2" xfId="0"/>
    <cellStyle name="Normal 3 20 2 2" xfId="0"/>
    <cellStyle name="Normal 3 20 2 2 2" xfId="0"/>
    <cellStyle name="Normal 3 20 2 3" xfId="0"/>
    <cellStyle name="Normal 3 20 2 4" xfId="0"/>
    <cellStyle name="Normal 3 20 2 5" xfId="0"/>
    <cellStyle name="Normal 3 20 2 6" xfId="0"/>
    <cellStyle name="Normal 3 20 2 7" xfId="0"/>
    <cellStyle name="Normal 3 20 2 8" xfId="0"/>
    <cellStyle name="Normal 3 20 2 9" xfId="0"/>
    <cellStyle name="Normal 3 20 3" xfId="0"/>
    <cellStyle name="Normal 3 20 4" xfId="0"/>
    <cellStyle name="Normal 3 20 4 2" xfId="0"/>
    <cellStyle name="Normal 3 20 5" xfId="0"/>
    <cellStyle name="Normal 3 20 6" xfId="0"/>
    <cellStyle name="Normal 3 20 7" xfId="0"/>
    <cellStyle name="Normal 3 20 8" xfId="0"/>
    <cellStyle name="Normal 3 20 9" xfId="0"/>
    <cellStyle name="Normal 3 21" xfId="0"/>
    <cellStyle name="Normal 3 21 2" xfId="0"/>
    <cellStyle name="Normal 3 22" xfId="0"/>
    <cellStyle name="Normal 3 22 2" xfId="0"/>
    <cellStyle name="Normal 3 23" xfId="0"/>
    <cellStyle name="Normal 3 24" xfId="0"/>
    <cellStyle name="Normal 3 25" xfId="0"/>
    <cellStyle name="Normal 3 26" xfId="0"/>
    <cellStyle name="Normal 3 27" xfId="0"/>
    <cellStyle name="Normal 3 28" xfId="0"/>
    <cellStyle name="Normal 3 29" xfId="0"/>
    <cellStyle name="Normal 3 3" xfId="0"/>
    <cellStyle name="Normal 3 3 10" xfId="0"/>
    <cellStyle name="Normal 3 3 11" xfId="0"/>
    <cellStyle name="Normal 3 3 2" xfId="0"/>
    <cellStyle name="Normal 3 3 2 10" xfId="0"/>
    <cellStyle name="Normal 3 3 2 2" xfId="0"/>
    <cellStyle name="Normal 3 3 2 3" xfId="0"/>
    <cellStyle name="Normal 3 3 2 4" xfId="0"/>
    <cellStyle name="Normal 3 3 2 5" xfId="0"/>
    <cellStyle name="Normal 3 3 2 6" xfId="0"/>
    <cellStyle name="Normal 3 3 2 7" xfId="0"/>
    <cellStyle name="Normal 3 3 2 8" xfId="0"/>
    <cellStyle name="Normal 3 3 2 9" xfId="0"/>
    <cellStyle name="Normal 3 3 3" xfId="0"/>
    <cellStyle name="Normal 3 3 3 2" xfId="0"/>
    <cellStyle name="Normal 3 3 4" xfId="0"/>
    <cellStyle name="Normal 3 3 5" xfId="0"/>
    <cellStyle name="Normal 3 3 6" xfId="0"/>
    <cellStyle name="Normal 3 3 7" xfId="0"/>
    <cellStyle name="Normal 3 3 8" xfId="0"/>
    <cellStyle name="Normal 3 3 9" xfId="0"/>
    <cellStyle name="Normal 3 30" xfId="0"/>
    <cellStyle name="Normal 3 31" xfId="0"/>
    <cellStyle name="Normal 3 32" xfId="0"/>
    <cellStyle name="Normal 3 33" xfId="0"/>
    <cellStyle name="Normal 3 34" xfId="0"/>
    <cellStyle name="Normal 3 35" xfId="0"/>
    <cellStyle name="Normal 3 36" xfId="0"/>
    <cellStyle name="Normal 3 37" xfId="0"/>
    <cellStyle name="Normal 3 38" xfId="0"/>
    <cellStyle name="Normal 3 39" xfId="0"/>
    <cellStyle name="Normal 3 4" xfId="0"/>
    <cellStyle name="Normal 3 4 10" xfId="0"/>
    <cellStyle name="Normal 3 4 11" xfId="0"/>
    <cellStyle name="Normal 3 4 2" xfId="0"/>
    <cellStyle name="Normal 3 4 2 2" xfId="0"/>
    <cellStyle name="Normal 3 4 3" xfId="0"/>
    <cellStyle name="Normal 3 4 4" xfId="0"/>
    <cellStyle name="Normal 3 4 5" xfId="0"/>
    <cellStyle name="Normal 3 4 6" xfId="0"/>
    <cellStyle name="Normal 3 4 7" xfId="0"/>
    <cellStyle name="Normal 3 4 8" xfId="0"/>
    <cellStyle name="Normal 3 4 9" xfId="0"/>
    <cellStyle name="Normal 3 40" xfId="0"/>
    <cellStyle name="Normal 3 41" xfId="0"/>
    <cellStyle name="Normal 3 42" xfId="0"/>
    <cellStyle name="Normal 3 43" xfId="0"/>
    <cellStyle name="Normal 3 44" xfId="0"/>
    <cellStyle name="Normal 3 45" xfId="0"/>
    <cellStyle name="Normal 3 46" xfId="0"/>
    <cellStyle name="Normal 3 47" xfId="0"/>
    <cellStyle name="Normal 3 48" xfId="0"/>
    <cellStyle name="Normal 3 49" xfId="0"/>
    <cellStyle name="Normal 3 5" xfId="0"/>
    <cellStyle name="Normal 3 5 10" xfId="0"/>
    <cellStyle name="Normal 3 5 11" xfId="0"/>
    <cellStyle name="Normal 3 5 12" xfId="0"/>
    <cellStyle name="Normal 3 5 13" xfId="0"/>
    <cellStyle name="Normal 3 5 14" xfId="0"/>
    <cellStyle name="Normal 3 5 15" xfId="0"/>
    <cellStyle name="Normal 3 5 16" xfId="0"/>
    <cellStyle name="Normal 3 5 2" xfId="0"/>
    <cellStyle name="Normal 3 5 2 2" xfId="0"/>
    <cellStyle name="Normal 3 5 3" xfId="0"/>
    <cellStyle name="Normal 3 5 3 2" xfId="0"/>
    <cellStyle name="Normal 3 5 4" xfId="0"/>
    <cellStyle name="Normal 3 5 5" xfId="0"/>
    <cellStyle name="Normal 3 5 6" xfId="0"/>
    <cellStyle name="Normal 3 5 7" xfId="0"/>
    <cellStyle name="Normal 3 5 8" xfId="0"/>
    <cellStyle name="Normal 3 5 9" xfId="0"/>
    <cellStyle name="Normal 3 50" xfId="0"/>
    <cellStyle name="Normal 3 51" xfId="0"/>
    <cellStyle name="Normal 3 52" xfId="0"/>
    <cellStyle name="Normal 3 53" xfId="0"/>
    <cellStyle name="Normal 3 54" xfId="0"/>
    <cellStyle name="Normal 3 55" xfId="0"/>
    <cellStyle name="Normal 3 56" xfId="0"/>
    <cellStyle name="Normal 3 57" xfId="0"/>
    <cellStyle name="Normal 3 58" xfId="0"/>
    <cellStyle name="Normal 3 59" xfId="0"/>
    <cellStyle name="Normal 3 6" xfId="0"/>
    <cellStyle name="Normal 3 6 10" xfId="0"/>
    <cellStyle name="Normal 3 6 11" xfId="0"/>
    <cellStyle name="Normal 3 6 2" xfId="0"/>
    <cellStyle name="Normal 3 6 3" xfId="0"/>
    <cellStyle name="Normal 3 6 4" xfId="0"/>
    <cellStyle name="Normal 3 6 5" xfId="0"/>
    <cellStyle name="Normal 3 6 6" xfId="0"/>
    <cellStyle name="Normal 3 6 7" xfId="0"/>
    <cellStyle name="Normal 3 6 8" xfId="0"/>
    <cellStyle name="Normal 3 6 9" xfId="0"/>
    <cellStyle name="Normal 3 60" xfId="0"/>
    <cellStyle name="Normal 3 61" xfId="0"/>
    <cellStyle name="Normal 3 62" xfId="0"/>
    <cellStyle name="Normal 3 63" xfId="0"/>
    <cellStyle name="Normal 3 64" xfId="0"/>
    <cellStyle name="Normal 3 65" xfId="0"/>
    <cellStyle name="Normal 3 66" xfId="0"/>
    <cellStyle name="Normal 3 67" xfId="0"/>
    <cellStyle name="Normal 3 68" xfId="0"/>
    <cellStyle name="Normal 3 69" xfId="0"/>
    <cellStyle name="Normal 3 7" xfId="0"/>
    <cellStyle name="Normal 3 7 10" xfId="0"/>
    <cellStyle name="Normal 3 7 11" xfId="0"/>
    <cellStyle name="Normal 3 7 2" xfId="0"/>
    <cellStyle name="Normal 3 7 3" xfId="0"/>
    <cellStyle name="Normal 3 7 4" xfId="0"/>
    <cellStyle name="Normal 3 7 5" xfId="0"/>
    <cellStyle name="Normal 3 7 6" xfId="0"/>
    <cellStyle name="Normal 3 7 7" xfId="0"/>
    <cellStyle name="Normal 3 7 8" xfId="0"/>
    <cellStyle name="Normal 3 7 9" xfId="0"/>
    <cellStyle name="Normal 3 70" xfId="0"/>
    <cellStyle name="Normal 3 71" xfId="0"/>
    <cellStyle name="Normal 3 72" xfId="0"/>
    <cellStyle name="Normal 3 73" xfId="0"/>
    <cellStyle name="Normal 3 74" xfId="0"/>
    <cellStyle name="Normal 3 75" xfId="0"/>
    <cellStyle name="Normal 3 76" xfId="0"/>
    <cellStyle name="Normal 3 77" xfId="0"/>
    <cellStyle name="Normal 3 78" xfId="0"/>
    <cellStyle name="Normal 3 79" xfId="0"/>
    <cellStyle name="Normal 3 8" xfId="0"/>
    <cellStyle name="Normal 3 8 10" xfId="0"/>
    <cellStyle name="Normal 3 8 11" xfId="0"/>
    <cellStyle name="Normal 3 8 2" xfId="0"/>
    <cellStyle name="Normal 3 8 3" xfId="0"/>
    <cellStyle name="Normal 3 8 4" xfId="0"/>
    <cellStyle name="Normal 3 8 5" xfId="0"/>
    <cellStyle name="Normal 3 8 6" xfId="0"/>
    <cellStyle name="Normal 3 8 7" xfId="0"/>
    <cellStyle name="Normal 3 8 8" xfId="0"/>
    <cellStyle name="Normal 3 8 9" xfId="0"/>
    <cellStyle name="Normal 3 80" xfId="0"/>
    <cellStyle name="Normal 3 81" xfId="0"/>
    <cellStyle name="Normal 3 82" xfId="0"/>
    <cellStyle name="Normal 3 83" xfId="0"/>
    <cellStyle name="Normal 3 84" xfId="0"/>
    <cellStyle name="Normal 3 85" xfId="0"/>
    <cellStyle name="Normal 3 86" xfId="0"/>
    <cellStyle name="Normal 3 87" xfId="0"/>
    <cellStyle name="Normal 3 88" xfId="0"/>
    <cellStyle name="Normal 3 89" xfId="0"/>
    <cellStyle name="Normal 3 9" xfId="0"/>
    <cellStyle name="Normal 3 9 2" xfId="0"/>
    <cellStyle name="Normal 30" xfId="0"/>
    <cellStyle name="Normal 31" xfId="0"/>
    <cellStyle name="Normal 31 2" xfId="0"/>
    <cellStyle name="Normal 31 3" xfId="0"/>
    <cellStyle name="Normal 31 4" xfId="0"/>
    <cellStyle name="Normal 31 5" xfId="0"/>
    <cellStyle name="Normal 3_ASCAMARE 01-2016 -terraplanagem - 22.05.17" xfId="0"/>
    <cellStyle name="Normal 4" xfId="0"/>
    <cellStyle name="Normal 4 10" xfId="0"/>
    <cellStyle name="Normal 4 10 2" xfId="0"/>
    <cellStyle name="Normal 4 10 2 2" xfId="0"/>
    <cellStyle name="Normal 4 10 3" xfId="0"/>
    <cellStyle name="Normal 4 10 4" xfId="0"/>
    <cellStyle name="Normal 4 10 5" xfId="0"/>
    <cellStyle name="Normal 4 11" xfId="0"/>
    <cellStyle name="Normal 4 11 2" xfId="0"/>
    <cellStyle name="Normal 4 11 2 2" xfId="0"/>
    <cellStyle name="Normal 4 11 3" xfId="0"/>
    <cellStyle name="Normal 4 11 4" xfId="0"/>
    <cellStyle name="Normal 4 11 5" xfId="0"/>
    <cellStyle name="Normal 4 12" xfId="0"/>
    <cellStyle name="Normal 4 12 2" xfId="0"/>
    <cellStyle name="Normal 4 12 2 2" xfId="0"/>
    <cellStyle name="Normal 4 12 3" xfId="0"/>
    <cellStyle name="Normal 4 12 4" xfId="0"/>
    <cellStyle name="Normal 4 12 5" xfId="0"/>
    <cellStyle name="Normal 4 13" xfId="0"/>
    <cellStyle name="Normal 4 13 2" xfId="0"/>
    <cellStyle name="Normal 4 13 2 2" xfId="0"/>
    <cellStyle name="Normal 4 13 3" xfId="0"/>
    <cellStyle name="Normal 4 13 4" xfId="0"/>
    <cellStyle name="Normal 4 13 5" xfId="0"/>
    <cellStyle name="Normal 4 14" xfId="0"/>
    <cellStyle name="Normal 4 14 2" xfId="0"/>
    <cellStyle name="Normal 4 14 2 2" xfId="0"/>
    <cellStyle name="Normal 4 14 3" xfId="0"/>
    <cellStyle name="Normal 4 14 4" xfId="0"/>
    <cellStyle name="Normal 4 14 5" xfId="0"/>
    <cellStyle name="Normal 4 15" xfId="0"/>
    <cellStyle name="Normal 4 15 2" xfId="0"/>
    <cellStyle name="Normal 4 15 2 2" xfId="0"/>
    <cellStyle name="Normal 4 15 3" xfId="0"/>
    <cellStyle name="Normal 4 15 4" xfId="0"/>
    <cellStyle name="Normal 4 15 5" xfId="0"/>
    <cellStyle name="Normal 4 16" xfId="0"/>
    <cellStyle name="Normal 4 16 2" xfId="0"/>
    <cellStyle name="Normal 4 16 2 2" xfId="0"/>
    <cellStyle name="Normal 4 16 3" xfId="0"/>
    <cellStyle name="Normal 4 16 4" xfId="0"/>
    <cellStyle name="Normal 4 16 5" xfId="0"/>
    <cellStyle name="Normal 4 17" xfId="0"/>
    <cellStyle name="Normal 4 17 2" xfId="0"/>
    <cellStyle name="Normal 4 17 2 2" xfId="0"/>
    <cellStyle name="Normal 4 17 3" xfId="0"/>
    <cellStyle name="Normal 4 17 4" xfId="0"/>
    <cellStyle name="Normal 4 17 5" xfId="0"/>
    <cellStyle name="Normal 4 18" xfId="0"/>
    <cellStyle name="Normal 4 18 10" xfId="0"/>
    <cellStyle name="Normal 4 18 11" xfId="0"/>
    <cellStyle name="Normal 4 18 12" xfId="0"/>
    <cellStyle name="Normal 4 18 13" xfId="0"/>
    <cellStyle name="Normal 4 18 14" xfId="0"/>
    <cellStyle name="Normal 4 18 2" xfId="0"/>
    <cellStyle name="Normal 4 18 2 2" xfId="0"/>
    <cellStyle name="Normal 4 18 2 2 2" xfId="0"/>
    <cellStyle name="Normal 4 18 2 3" xfId="0"/>
    <cellStyle name="Normal 4 18 2 4" xfId="0"/>
    <cellStyle name="Normal 4 18 2 5" xfId="0"/>
    <cellStyle name="Normal 4 18 2 6" xfId="0"/>
    <cellStyle name="Normal 4 18 2 7" xfId="0"/>
    <cellStyle name="Normal 4 18 2 8" xfId="0"/>
    <cellStyle name="Normal 4 18 2 9" xfId="0"/>
    <cellStyle name="Normal 4 18 3" xfId="0"/>
    <cellStyle name="Normal 4 18 4" xfId="0"/>
    <cellStyle name="Normal 4 18 4 2" xfId="0"/>
    <cellStyle name="Normal 4 18 5" xfId="0"/>
    <cellStyle name="Normal 4 18 6" xfId="0"/>
    <cellStyle name="Normal 4 18 7" xfId="0"/>
    <cellStyle name="Normal 4 18 8" xfId="0"/>
    <cellStyle name="Normal 4 18 9" xfId="0"/>
    <cellStyle name="Normal 4 19" xfId="0"/>
    <cellStyle name="Normal 4 19 10" xfId="0"/>
    <cellStyle name="Normal 4 19 11" xfId="0"/>
    <cellStyle name="Normal 4 19 12" xfId="0"/>
    <cellStyle name="Normal 4 19 13" xfId="0"/>
    <cellStyle name="Normal 4 19 14" xfId="0"/>
    <cellStyle name="Normal 4 19 2" xfId="0"/>
    <cellStyle name="Normal 4 19 2 2" xfId="0"/>
    <cellStyle name="Normal 4 19 2 2 2" xfId="0"/>
    <cellStyle name="Normal 4 19 2 3" xfId="0"/>
    <cellStyle name="Normal 4 19 2 4" xfId="0"/>
    <cellStyle name="Normal 4 19 2 5" xfId="0"/>
    <cellStyle name="Normal 4 19 2 6" xfId="0"/>
    <cellStyle name="Normal 4 19 2 7" xfId="0"/>
    <cellStyle name="Normal 4 19 2 8" xfId="0"/>
    <cellStyle name="Normal 4 19 2 9" xfId="0"/>
    <cellStyle name="Normal 4 19 3" xfId="0"/>
    <cellStyle name="Normal 4 19 4" xfId="0"/>
    <cellStyle name="Normal 4 19 4 2" xfId="0"/>
    <cellStyle name="Normal 4 19 5" xfId="0"/>
    <cellStyle name="Normal 4 19 6" xfId="0"/>
    <cellStyle name="Normal 4 19 7" xfId="0"/>
    <cellStyle name="Normal 4 19 8" xfId="0"/>
    <cellStyle name="Normal 4 19 9" xfId="0"/>
    <cellStyle name="Normal 4 2" xfId="0"/>
    <cellStyle name="Normal 4 2 10" xfId="0"/>
    <cellStyle name="Normal 4 2 11" xfId="0"/>
    <cellStyle name="Normal 4 2 12" xfId="0"/>
    <cellStyle name="Normal 4 2 13" xfId="0"/>
    <cellStyle name="Normal 4 2 14" xfId="0"/>
    <cellStyle name="Normal 4 2 15" xfId="0"/>
    <cellStyle name="Normal 4 2 16" xfId="0"/>
    <cellStyle name="Normal 4 2 16 2" xfId="0"/>
    <cellStyle name="Normal 4 2 16 3" xfId="0"/>
    <cellStyle name="Normal 4 2 17" xfId="0"/>
    <cellStyle name="Normal 4 2 17 10" xfId="0"/>
    <cellStyle name="Normal 4 2 17 11" xfId="0"/>
    <cellStyle name="Normal 4 2 17 12" xfId="0"/>
    <cellStyle name="Normal 4 2 17 13" xfId="0"/>
    <cellStyle name="Normal 4 2 17 14" xfId="0"/>
    <cellStyle name="Normal 4 2 17 2" xfId="0"/>
    <cellStyle name="Normal 4 2 17 2 2" xfId="0"/>
    <cellStyle name="Normal 4 2 17 2 2 2" xfId="0"/>
    <cellStyle name="Normal 4 2 17 2 3" xfId="0"/>
    <cellStyle name="Normal 4 2 17 2 4" xfId="0"/>
    <cellStyle name="Normal 4 2 17 2 5" xfId="0"/>
    <cellStyle name="Normal 4 2 17 2 6" xfId="0"/>
    <cellStyle name="Normal 4 2 17 2 7" xfId="0"/>
    <cellStyle name="Normal 4 2 17 2 8" xfId="0"/>
    <cellStyle name="Normal 4 2 17 2 9" xfId="0"/>
    <cellStyle name="Normal 4 2 17 3" xfId="0"/>
    <cellStyle name="Normal 4 2 17 4" xfId="0"/>
    <cellStyle name="Normal 4 2 17 4 2" xfId="0"/>
    <cellStyle name="Normal 4 2 17 5" xfId="0"/>
    <cellStyle name="Normal 4 2 17 6" xfId="0"/>
    <cellStyle name="Normal 4 2 17 7" xfId="0"/>
    <cellStyle name="Normal 4 2 17 8" xfId="0"/>
    <cellStyle name="Normal 4 2 17 9" xfId="0"/>
    <cellStyle name="Normal 4 2 18" xfId="0"/>
    <cellStyle name="Normal 4 2 18 10" xfId="0"/>
    <cellStyle name="Normal 4 2 18 11" xfId="0"/>
    <cellStyle name="Normal 4 2 18 12" xfId="0"/>
    <cellStyle name="Normal 4 2 18 13" xfId="0"/>
    <cellStyle name="Normal 4 2 18 14" xfId="0"/>
    <cellStyle name="Normal 4 2 18 2" xfId="0"/>
    <cellStyle name="Normal 4 2 18 2 2" xfId="0"/>
    <cellStyle name="Normal 4 2 18 2 2 2" xfId="0"/>
    <cellStyle name="Normal 4 2 18 2 3" xfId="0"/>
    <cellStyle name="Normal 4 2 18 2 4" xfId="0"/>
    <cellStyle name="Normal 4 2 18 2 5" xfId="0"/>
    <cellStyle name="Normal 4 2 18 2 6" xfId="0"/>
    <cellStyle name="Normal 4 2 18 2 7" xfId="0"/>
    <cellStyle name="Normal 4 2 18 2 8" xfId="0"/>
    <cellStyle name="Normal 4 2 18 2 9" xfId="0"/>
    <cellStyle name="Normal 4 2 18 3" xfId="0"/>
    <cellStyle name="Normal 4 2 18 4" xfId="0"/>
    <cellStyle name="Normal 4 2 18 4 2" xfId="0"/>
    <cellStyle name="Normal 4 2 18 5" xfId="0"/>
    <cellStyle name="Normal 4 2 18 6" xfId="0"/>
    <cellStyle name="Normal 4 2 18 7" xfId="0"/>
    <cellStyle name="Normal 4 2 18 8" xfId="0"/>
    <cellStyle name="Normal 4 2 18 9" xfId="0"/>
    <cellStyle name="Normal 4 2 19" xfId="0"/>
    <cellStyle name="Normal 4 2 2" xfId="0"/>
    <cellStyle name="Normal 4 2 2 10" xfId="0"/>
    <cellStyle name="Normal 4 2 2 11" xfId="0"/>
    <cellStyle name="Normal 4 2 2 12" xfId="0"/>
    <cellStyle name="Normal 4 2 2 13" xfId="0"/>
    <cellStyle name="Normal 4 2 2 14" xfId="0"/>
    <cellStyle name="Normal 4 2 2 15" xfId="0"/>
    <cellStyle name="Normal 4 2 2 16" xfId="0"/>
    <cellStyle name="Normal 4 2 2 2" xfId="0"/>
    <cellStyle name="Normal 4 2 2 2 2" xfId="0"/>
    <cellStyle name="Normal 4 2 2 2 3" xfId="0"/>
    <cellStyle name="Normal 4 2 2 3" xfId="0"/>
    <cellStyle name="Normal 4 2 2 4" xfId="0"/>
    <cellStyle name="Normal 4 2 2 5" xfId="0"/>
    <cellStyle name="Normal 4 2 2 6" xfId="0"/>
    <cellStyle name="Normal 4 2 2 7" xfId="0"/>
    <cellStyle name="Normal 4 2 2 8" xfId="0"/>
    <cellStyle name="Normal 4 2 2 9" xfId="0"/>
    <cellStyle name="Normal 4 2 20" xfId="0"/>
    <cellStyle name="Normal 4 2 21" xfId="0"/>
    <cellStyle name="Normal 4 2 22" xfId="0"/>
    <cellStyle name="Normal 4 2 23" xfId="0"/>
    <cellStyle name="Normal 4 2 24" xfId="0"/>
    <cellStyle name="Normal 4 2 25" xfId="0"/>
    <cellStyle name="Normal 4 2 26" xfId="0"/>
    <cellStyle name="Normal 4 2 27" xfId="0"/>
    <cellStyle name="Normal 4 2 28" xfId="0"/>
    <cellStyle name="Normal 4 2 29" xfId="0"/>
    <cellStyle name="Normal 4 2 3" xfId="0"/>
    <cellStyle name="Normal 4 2 3 10" xfId="0"/>
    <cellStyle name="Normal 4 2 3 2" xfId="0"/>
    <cellStyle name="Normal 4 2 3 3" xfId="0"/>
    <cellStyle name="Normal 4 2 3 4" xfId="0"/>
    <cellStyle name="Normal 4 2 3 5" xfId="0"/>
    <cellStyle name="Normal 4 2 3 6" xfId="0"/>
    <cellStyle name="Normal 4 2 3 7" xfId="0"/>
    <cellStyle name="Normal 4 2 3 8" xfId="0"/>
    <cellStyle name="Normal 4 2 3 9" xfId="0"/>
    <cellStyle name="Normal 4 2 30" xfId="0"/>
    <cellStyle name="Normal 4 2 31" xfId="0"/>
    <cellStyle name="Normal 4 2 32" xfId="0"/>
    <cellStyle name="Normal 4 2 33" xfId="0"/>
    <cellStyle name="Normal 4 2 4" xfId="0"/>
    <cellStyle name="Normal 4 2 4 10" xfId="0"/>
    <cellStyle name="Normal 4 2 4 2" xfId="0"/>
    <cellStyle name="Normal 4 2 4 3" xfId="0"/>
    <cellStyle name="Normal 4 2 4 4" xfId="0"/>
    <cellStyle name="Normal 4 2 4 5" xfId="0"/>
    <cellStyle name="Normal 4 2 4 6" xfId="0"/>
    <cellStyle name="Normal 4 2 4 7" xfId="0"/>
    <cellStyle name="Normal 4 2 4 8" xfId="0"/>
    <cellStyle name="Normal 4 2 4 9" xfId="0"/>
    <cellStyle name="Normal 4 2 5" xfId="0"/>
    <cellStyle name="Normal 4 2 5 10" xfId="0"/>
    <cellStyle name="Normal 4 2 5 2" xfId="0"/>
    <cellStyle name="Normal 4 2 5 3" xfId="0"/>
    <cellStyle name="Normal 4 2 5 4" xfId="0"/>
    <cellStyle name="Normal 4 2 5 5" xfId="0"/>
    <cellStyle name="Normal 4 2 5 6" xfId="0"/>
    <cellStyle name="Normal 4 2 5 7" xfId="0"/>
    <cellStyle name="Normal 4 2 5 8" xfId="0"/>
    <cellStyle name="Normal 4 2 5 9" xfId="0"/>
    <cellStyle name="Normal 4 2 6" xfId="0"/>
    <cellStyle name="Normal 4 2 6 10" xfId="0"/>
    <cellStyle name="Normal 4 2 6 2" xfId="0"/>
    <cellStyle name="Normal 4 2 6 3" xfId="0"/>
    <cellStyle name="Normal 4 2 6 4" xfId="0"/>
    <cellStyle name="Normal 4 2 6 5" xfId="0"/>
    <cellStyle name="Normal 4 2 6 6" xfId="0"/>
    <cellStyle name="Normal 4 2 6 7" xfId="0"/>
    <cellStyle name="Normal 4 2 6 8" xfId="0"/>
    <cellStyle name="Normal 4 2 6 9" xfId="0"/>
    <cellStyle name="Normal 4 2 7" xfId="0"/>
    <cellStyle name="Normal 4 2 8" xfId="0"/>
    <cellStyle name="Normal 4 2 9" xfId="0"/>
    <cellStyle name="Normal 4 20" xfId="0"/>
    <cellStyle name="Normal 4 20 2" xfId="0"/>
    <cellStyle name="Normal 4 20 3" xfId="0"/>
    <cellStyle name="Normal 4 20 4" xfId="0"/>
    <cellStyle name="Normal 4 20 5" xfId="0"/>
    <cellStyle name="Normal 4 21" xfId="0"/>
    <cellStyle name="Normal 4 21 2" xfId="0"/>
    <cellStyle name="Normal 4 21 3" xfId="0"/>
    <cellStyle name="Normal 4 21 4" xfId="0"/>
    <cellStyle name="Normal 4 21 5" xfId="0"/>
    <cellStyle name="Normal 4 22" xfId="0"/>
    <cellStyle name="Normal 4 22 2" xfId="0"/>
    <cellStyle name="Normal 4 22 3" xfId="0"/>
    <cellStyle name="Normal 4 22 4" xfId="0"/>
    <cellStyle name="Normal 4 22 5" xfId="0"/>
    <cellStyle name="Normal 4 23" xfId="0"/>
    <cellStyle name="Normal 4 23 2" xfId="0"/>
    <cellStyle name="Normal 4 23 3" xfId="0"/>
    <cellStyle name="Normal 4 23 4" xfId="0"/>
    <cellStyle name="Normal 4 23 5" xfId="0"/>
    <cellStyle name="Normal 4 24" xfId="0"/>
    <cellStyle name="Normal 4 24 2" xfId="0"/>
    <cellStyle name="Normal 4 24 3" xfId="0"/>
    <cellStyle name="Normal 4 24 4" xfId="0"/>
    <cellStyle name="Normal 4 24 5" xfId="0"/>
    <cellStyle name="Normal 4 25" xfId="0"/>
    <cellStyle name="Normal 4 25 2" xfId="0"/>
    <cellStyle name="Normal 4 25 3" xfId="0"/>
    <cellStyle name="Normal 4 25 4" xfId="0"/>
    <cellStyle name="Normal 4 25 5" xfId="0"/>
    <cellStyle name="Normal 4 26" xfId="0"/>
    <cellStyle name="Normal 4 26 2" xfId="0"/>
    <cellStyle name="Normal 4 26 3" xfId="0"/>
    <cellStyle name="Normal 4 26 4" xfId="0"/>
    <cellStyle name="Normal 4 26 5" xfId="0"/>
    <cellStyle name="Normal 4 27" xfId="0"/>
    <cellStyle name="Normal 4 27 2" xfId="0"/>
    <cellStyle name="Normal 4 27 3" xfId="0"/>
    <cellStyle name="Normal 4 27 4" xfId="0"/>
    <cellStyle name="Normal 4 27 5" xfId="0"/>
    <cellStyle name="Normal 4 28" xfId="0"/>
    <cellStyle name="Normal 4 28 2" xfId="0"/>
    <cellStyle name="Normal 4 28 3" xfId="0"/>
    <cellStyle name="Normal 4 28 4" xfId="0"/>
    <cellStyle name="Normal 4 28 5" xfId="0"/>
    <cellStyle name="Normal 4 29" xfId="0"/>
    <cellStyle name="Normal 4 29 2" xfId="0"/>
    <cellStyle name="Normal 4 29 3" xfId="0"/>
    <cellStyle name="Normal 4 29 4" xfId="0"/>
    <cellStyle name="Normal 4 29 5" xfId="0"/>
    <cellStyle name="Normal 4 3" xfId="0"/>
    <cellStyle name="Normal 4 3 10" xfId="0"/>
    <cellStyle name="Normal 4 3 2" xfId="0"/>
    <cellStyle name="Normal 4 3 2 2" xfId="0"/>
    <cellStyle name="Normal 4 3 3" xfId="0"/>
    <cellStyle name="Normal 4 3 4" xfId="0"/>
    <cellStyle name="Normal 4 3 5" xfId="0"/>
    <cellStyle name="Normal 4 3 6" xfId="0"/>
    <cellStyle name="Normal 4 3 7" xfId="0"/>
    <cellStyle name="Normal 4 3 8" xfId="0"/>
    <cellStyle name="Normal 4 3 9" xfId="0"/>
    <cellStyle name="Normal 4 30" xfId="0"/>
    <cellStyle name="Normal 4 30 2" xfId="0"/>
    <cellStyle name="Normal 4 30 3" xfId="0"/>
    <cellStyle name="Normal 4 31" xfId="0"/>
    <cellStyle name="Normal 4 31 2" xfId="0"/>
    <cellStyle name="Normal 4 31 3" xfId="0"/>
    <cellStyle name="Normal 4 32" xfId="0"/>
    <cellStyle name="Normal 4 32 2" xfId="0"/>
    <cellStyle name="Normal 4 32 3" xfId="0"/>
    <cellStyle name="Normal 4 33" xfId="0"/>
    <cellStyle name="Normal 4 33 2" xfId="0"/>
    <cellStyle name="Normal 4 33 3" xfId="0"/>
    <cellStyle name="Normal 4 34" xfId="0"/>
    <cellStyle name="Normal 4 34 2" xfId="0"/>
    <cellStyle name="Normal 4 34 3" xfId="0"/>
    <cellStyle name="Normal 4 35" xfId="0"/>
    <cellStyle name="Normal 4 35 2" xfId="0"/>
    <cellStyle name="Normal 4 35 3" xfId="0"/>
    <cellStyle name="Normal 4 36" xfId="0"/>
    <cellStyle name="Normal 4 36 2" xfId="0"/>
    <cellStyle name="Normal 4 36 3" xfId="0"/>
    <cellStyle name="Normal 4 37" xfId="0"/>
    <cellStyle name="Normal 4 37 2" xfId="0"/>
    <cellStyle name="Normal 4 37 3" xfId="0"/>
    <cellStyle name="Normal 4 38" xfId="0"/>
    <cellStyle name="Normal 4 38 2" xfId="0"/>
    <cellStyle name="Normal 4 38 3" xfId="0"/>
    <cellStyle name="Normal 4 39" xfId="0"/>
    <cellStyle name="Normal 4 39 2" xfId="0"/>
    <cellStyle name="Normal 4 39 3" xfId="0"/>
    <cellStyle name="Normal 4 4" xfId="0"/>
    <cellStyle name="Normal 4 4 10" xfId="0"/>
    <cellStyle name="Normal 4 4 11" xfId="0"/>
    <cellStyle name="Normal 4 4 12" xfId="0"/>
    <cellStyle name="Normal 4 4 13" xfId="0"/>
    <cellStyle name="Normal 4 4 14" xfId="0"/>
    <cellStyle name="Normal 4 4 15" xfId="0"/>
    <cellStyle name="Normal 4 4 16" xfId="0"/>
    <cellStyle name="Normal 4 4 2" xfId="0"/>
    <cellStyle name="Normal 4 4 2 2" xfId="0"/>
    <cellStyle name="Normal 4 4 3" xfId="0"/>
    <cellStyle name="Normal 4 4 4" xfId="0"/>
    <cellStyle name="Normal 4 4 5" xfId="0"/>
    <cellStyle name="Normal 4 4 6" xfId="0"/>
    <cellStyle name="Normal 4 4 7" xfId="0"/>
    <cellStyle name="Normal 4 4 8" xfId="0"/>
    <cellStyle name="Normal 4 4 9" xfId="0"/>
    <cellStyle name="Normal 4 40" xfId="0"/>
    <cellStyle name="Normal 4 40 2" xfId="0"/>
    <cellStyle name="Normal 4 40 3" xfId="0"/>
    <cellStyle name="Normal 4 41" xfId="0"/>
    <cellStyle name="Normal 4 41 2" xfId="0"/>
    <cellStyle name="Normal 4 41 3" xfId="0"/>
    <cellStyle name="Normal 4 42" xfId="0"/>
    <cellStyle name="Normal 4 42 2" xfId="0"/>
    <cellStyle name="Normal 4 42 3" xfId="0"/>
    <cellStyle name="Normal 4 43" xfId="0"/>
    <cellStyle name="Normal 4 43 2" xfId="0"/>
    <cellStyle name="Normal 4 43 3" xfId="0"/>
    <cellStyle name="Normal 4 44" xfId="0"/>
    <cellStyle name="Normal 4 44 2" xfId="0"/>
    <cellStyle name="Normal 4 44 3" xfId="0"/>
    <cellStyle name="Normal 4 45" xfId="0"/>
    <cellStyle name="Normal 4 45 2" xfId="0"/>
    <cellStyle name="Normal 4 45 3" xfId="0"/>
    <cellStyle name="Normal 4 46" xfId="0"/>
    <cellStyle name="Normal 4 46 2" xfId="0"/>
    <cellStyle name="Normal 4 46 3" xfId="0"/>
    <cellStyle name="Normal 4 47" xfId="0"/>
    <cellStyle name="Normal 4 47 2" xfId="0"/>
    <cellStyle name="Normal 4 47 3" xfId="0"/>
    <cellStyle name="Normal 4 48" xfId="0"/>
    <cellStyle name="Normal 4 48 2" xfId="0"/>
    <cellStyle name="Normal 4 48 3" xfId="0"/>
    <cellStyle name="Normal 4 49" xfId="0"/>
    <cellStyle name="Normal 4 49 2" xfId="0"/>
    <cellStyle name="Normal 4 49 3" xfId="0"/>
    <cellStyle name="Normal 4 5" xfId="0"/>
    <cellStyle name="Normal 4 5 10" xfId="0"/>
    <cellStyle name="Normal 4 5 2" xfId="0"/>
    <cellStyle name="Normal 4 5 2 2" xfId="0"/>
    <cellStyle name="Normal 4 5 3" xfId="0"/>
    <cellStyle name="Normal 4 5 4" xfId="0"/>
    <cellStyle name="Normal 4 5 5" xfId="0"/>
    <cellStyle name="Normal 4 5 6" xfId="0"/>
    <cellStyle name="Normal 4 5 7" xfId="0"/>
    <cellStyle name="Normal 4 5 8" xfId="0"/>
    <cellStyle name="Normal 4 5 9" xfId="0"/>
    <cellStyle name="Normal 4 50" xfId="0"/>
    <cellStyle name="Normal 4 50 2" xfId="0"/>
    <cellStyle name="Normal 4 50 3" xfId="0"/>
    <cellStyle name="Normal 4 51" xfId="0"/>
    <cellStyle name="Normal 4 51 2" xfId="0"/>
    <cellStyle name="Normal 4 51 3" xfId="0"/>
    <cellStyle name="Normal 4 52" xfId="0"/>
    <cellStyle name="Normal 4 52 2" xfId="0"/>
    <cellStyle name="Normal 4 52 3" xfId="0"/>
    <cellStyle name="Normal 4 53" xfId="0"/>
    <cellStyle name="Normal 4 53 2" xfId="0"/>
    <cellStyle name="Normal 4 53 3" xfId="0"/>
    <cellStyle name="Normal 4 54" xfId="0"/>
    <cellStyle name="Normal 4 54 2" xfId="0"/>
    <cellStyle name="Normal 4 54 3" xfId="0"/>
    <cellStyle name="Normal 4 55" xfId="0"/>
    <cellStyle name="Normal 4 55 2" xfId="0"/>
    <cellStyle name="Normal 4 55 3" xfId="0"/>
    <cellStyle name="Normal 4 56" xfId="0"/>
    <cellStyle name="Normal 4 56 2" xfId="0"/>
    <cellStyle name="Normal 4 56 3" xfId="0"/>
    <cellStyle name="Normal 4 57" xfId="0"/>
    <cellStyle name="Normal 4 57 2" xfId="0"/>
    <cellStyle name="Normal 4 57 3" xfId="0"/>
    <cellStyle name="Normal 4 58" xfId="0"/>
    <cellStyle name="Normal 4 58 2" xfId="0"/>
    <cellStyle name="Normal 4 58 3" xfId="0"/>
    <cellStyle name="Normal 4 59" xfId="0"/>
    <cellStyle name="Normal 4 59 2" xfId="0"/>
    <cellStyle name="Normal 4 59 3" xfId="0"/>
    <cellStyle name="Normal 4 6" xfId="0"/>
    <cellStyle name="Normal 4 6 10" xfId="0"/>
    <cellStyle name="Normal 4 6 2" xfId="0"/>
    <cellStyle name="Normal 4 6 2 2" xfId="0"/>
    <cellStyle name="Normal 4 6 3" xfId="0"/>
    <cellStyle name="Normal 4 6 4" xfId="0"/>
    <cellStyle name="Normal 4 6 5" xfId="0"/>
    <cellStyle name="Normal 4 6 6" xfId="0"/>
    <cellStyle name="Normal 4 6 7" xfId="0"/>
    <cellStyle name="Normal 4 6 8" xfId="0"/>
    <cellStyle name="Normal 4 6 9" xfId="0"/>
    <cellStyle name="Normal 4 60" xfId="0"/>
    <cellStyle name="Normal 4 60 2" xfId="0"/>
    <cellStyle name="Normal 4 60 3" xfId="0"/>
    <cellStyle name="Normal 4 61" xfId="0"/>
    <cellStyle name="Normal 4 61 2" xfId="0"/>
    <cellStyle name="Normal 4 61 3" xfId="0"/>
    <cellStyle name="Normal 4 62" xfId="0"/>
    <cellStyle name="Normal 4 62 2" xfId="0"/>
    <cellStyle name="Normal 4 62 3" xfId="0"/>
    <cellStyle name="Normal 4 63" xfId="0"/>
    <cellStyle name="Normal 4 63 2" xfId="0"/>
    <cellStyle name="Normal 4 63 3" xfId="0"/>
    <cellStyle name="Normal 4 64" xfId="0"/>
    <cellStyle name="Normal 4 64 2" xfId="0"/>
    <cellStyle name="Normal 4 64 3" xfId="0"/>
    <cellStyle name="Normal 4 65" xfId="0"/>
    <cellStyle name="Normal 4 66" xfId="0"/>
    <cellStyle name="Normal 4 67" xfId="0"/>
    <cellStyle name="Normal 4 68" xfId="0"/>
    <cellStyle name="Normal 4 69" xfId="0"/>
    <cellStyle name="Normal 4 7" xfId="0"/>
    <cellStyle name="Normal 4 7 10" xfId="0"/>
    <cellStyle name="Normal 4 7 2" xfId="0"/>
    <cellStyle name="Normal 4 7 2 2" xfId="0"/>
    <cellStyle name="Normal 4 7 3" xfId="0"/>
    <cellStyle name="Normal 4 7 4" xfId="0"/>
    <cellStyle name="Normal 4 7 5" xfId="0"/>
    <cellStyle name="Normal 4 7 6" xfId="0"/>
    <cellStyle name="Normal 4 7 7" xfId="0"/>
    <cellStyle name="Normal 4 7 8" xfId="0"/>
    <cellStyle name="Normal 4 7 9" xfId="0"/>
    <cellStyle name="Normal 4 70" xfId="0"/>
    <cellStyle name="Normal 4 71" xfId="0"/>
    <cellStyle name="Normal 4 72" xfId="0"/>
    <cellStyle name="Normal 4 73" xfId="0"/>
    <cellStyle name="Normal 4 74" xfId="0"/>
    <cellStyle name="Normal 4 8" xfId="0"/>
    <cellStyle name="Normal 4 8 2" xfId="0"/>
    <cellStyle name="Normal 4 8 2 2" xfId="0"/>
    <cellStyle name="Normal 4 8 3" xfId="0"/>
    <cellStyle name="Normal 4 8 4" xfId="0"/>
    <cellStyle name="Normal 4 8 5" xfId="0"/>
    <cellStyle name="Normal 4 9" xfId="0"/>
    <cellStyle name="Normal 4 9 2" xfId="0"/>
    <cellStyle name="Normal 4 9 2 2" xfId="0"/>
    <cellStyle name="Normal 4 9 3" xfId="0"/>
    <cellStyle name="Normal 4 9 4" xfId="0"/>
    <cellStyle name="Normal 4 9 5" xfId="0"/>
    <cellStyle name="Normal 40" xfId="0"/>
    <cellStyle name="Normal 40 2" xfId="0"/>
    <cellStyle name="Normal 40 3" xfId="0"/>
    <cellStyle name="Normal 40 4" xfId="0"/>
    <cellStyle name="Normal 40 5" xfId="0"/>
    <cellStyle name="Normal 5" xfId="0"/>
    <cellStyle name="Normal 5 10" xfId="0"/>
    <cellStyle name="Normal 5 11" xfId="0"/>
    <cellStyle name="Normal 5 12" xfId="0"/>
    <cellStyle name="Normal 5 13" xfId="0"/>
    <cellStyle name="Normal 5 14" xfId="0"/>
    <cellStyle name="Normal 5 15" xfId="0"/>
    <cellStyle name="Normal 5 16" xfId="0"/>
    <cellStyle name="Normal 5 17" xfId="0"/>
    <cellStyle name="Normal 5 17 2" xfId="0"/>
    <cellStyle name="Normal 5 18" xfId="0"/>
    <cellStyle name="Normal 5 18 10" xfId="0"/>
    <cellStyle name="Normal 5 18 11" xfId="0"/>
    <cellStyle name="Normal 5 18 12" xfId="0"/>
    <cellStyle name="Normal 5 18 13" xfId="0"/>
    <cellStyle name="Normal 5 18 14" xfId="0"/>
    <cellStyle name="Normal 5 18 2" xfId="0"/>
    <cellStyle name="Normal 5 18 2 2" xfId="0"/>
    <cellStyle name="Normal 5 18 2 2 2" xfId="0"/>
    <cellStyle name="Normal 5 18 2 3" xfId="0"/>
    <cellStyle name="Normal 5 18 2 4" xfId="0"/>
    <cellStyle name="Normal 5 18 2 5" xfId="0"/>
    <cellStyle name="Normal 5 18 2 6" xfId="0"/>
    <cellStyle name="Normal 5 18 2 7" xfId="0"/>
    <cellStyle name="Normal 5 18 2 8" xfId="0"/>
    <cellStyle name="Normal 5 18 2 9" xfId="0"/>
    <cellStyle name="Normal 5 18 3" xfId="0"/>
    <cellStyle name="Normal 5 18 4" xfId="0"/>
    <cellStyle name="Normal 5 18 4 2" xfId="0"/>
    <cellStyle name="Normal 5 18 5" xfId="0"/>
    <cellStyle name="Normal 5 18 6" xfId="0"/>
    <cellStyle name="Normal 5 18 7" xfId="0"/>
    <cellStyle name="Normal 5 18 8" xfId="0"/>
    <cellStyle name="Normal 5 18 9" xfId="0"/>
    <cellStyle name="Normal 5 19" xfId="0"/>
    <cellStyle name="Normal 5 19 10" xfId="0"/>
    <cellStyle name="Normal 5 19 11" xfId="0"/>
    <cellStyle name="Normal 5 19 12" xfId="0"/>
    <cellStyle name="Normal 5 19 13" xfId="0"/>
    <cellStyle name="Normal 5 19 14" xfId="0"/>
    <cellStyle name="Normal 5 19 2" xfId="0"/>
    <cellStyle name="Normal 5 19 2 2" xfId="0"/>
    <cellStyle name="Normal 5 19 2 2 2" xfId="0"/>
    <cellStyle name="Normal 5 19 2 3" xfId="0"/>
    <cellStyle name="Normal 5 19 2 4" xfId="0"/>
    <cellStyle name="Normal 5 19 2 5" xfId="0"/>
    <cellStyle name="Normal 5 19 2 6" xfId="0"/>
    <cellStyle name="Normal 5 19 2 7" xfId="0"/>
    <cellStyle name="Normal 5 19 2 8" xfId="0"/>
    <cellStyle name="Normal 5 19 2 9" xfId="0"/>
    <cellStyle name="Normal 5 19 3" xfId="0"/>
    <cellStyle name="Normal 5 19 4" xfId="0"/>
    <cellStyle name="Normal 5 19 4 2" xfId="0"/>
    <cellStyle name="Normal 5 19 5" xfId="0"/>
    <cellStyle name="Normal 5 19 6" xfId="0"/>
    <cellStyle name="Normal 5 19 7" xfId="0"/>
    <cellStyle name="Normal 5 19 8" xfId="0"/>
    <cellStyle name="Normal 5 19 9" xfId="0"/>
    <cellStyle name="Normal 5 2" xfId="0"/>
    <cellStyle name="Normal 5 2 10" xfId="0"/>
    <cellStyle name="Normal 5 2 11" xfId="0"/>
    <cellStyle name="Normal 5 2 12" xfId="0"/>
    <cellStyle name="Normal 5 2 13" xfId="0"/>
    <cellStyle name="Normal 5 2 14" xfId="0"/>
    <cellStyle name="Normal 5 2 15" xfId="0"/>
    <cellStyle name="Normal 5 2 16" xfId="0"/>
    <cellStyle name="Normal 5 2 16 2" xfId="0"/>
    <cellStyle name="Normal 5 2 16 2 2" xfId="0"/>
    <cellStyle name="Normal 5 2 16 2 3" xfId="0"/>
    <cellStyle name="Normal 5 2 16 2 4" xfId="0"/>
    <cellStyle name="Normal 5 2 16 2 5" xfId="0"/>
    <cellStyle name="Normal 5 2 16 2 6" xfId="0"/>
    <cellStyle name="Normal 5 2 16 2 7" xfId="0"/>
    <cellStyle name="Normal 5 2 16 2 8" xfId="0"/>
    <cellStyle name="Normal 5 2 16 2 9" xfId="0"/>
    <cellStyle name="Normal 5 2 16 3" xfId="0"/>
    <cellStyle name="Normal 5 2 16 4" xfId="0"/>
    <cellStyle name="Normal 5 2 16 5" xfId="0"/>
    <cellStyle name="Normal 5 2 16 6" xfId="0"/>
    <cellStyle name="Normal 5 2 16 7" xfId="0"/>
    <cellStyle name="Normal 5 2 16 8" xfId="0"/>
    <cellStyle name="Normal 5 2 16 9" xfId="0"/>
    <cellStyle name="Normal 5 2 17" xfId="0"/>
    <cellStyle name="Normal 5 2 17 10" xfId="0"/>
    <cellStyle name="Normal 5 2 17 11" xfId="0"/>
    <cellStyle name="Normal 5 2 17 12" xfId="0"/>
    <cellStyle name="Normal 5 2 17 13" xfId="0"/>
    <cellStyle name="Normal 5 2 17 14" xfId="0"/>
    <cellStyle name="Normal 5 2 17 2" xfId="0"/>
    <cellStyle name="Normal 5 2 17 2 2" xfId="0"/>
    <cellStyle name="Normal 5 2 17 2 2 2" xfId="0"/>
    <cellStyle name="Normal 5 2 17 2 3" xfId="0"/>
    <cellStyle name="Normal 5 2 17 2 4" xfId="0"/>
    <cellStyle name="Normal 5 2 17 2 5" xfId="0"/>
    <cellStyle name="Normal 5 2 17 2 6" xfId="0"/>
    <cellStyle name="Normal 5 2 17 2 7" xfId="0"/>
    <cellStyle name="Normal 5 2 17 2 8" xfId="0"/>
    <cellStyle name="Normal 5 2 17 2 9" xfId="0"/>
    <cellStyle name="Normal 5 2 17 3" xfId="0"/>
    <cellStyle name="Normal 5 2 17 4" xfId="0"/>
    <cellStyle name="Normal 5 2 17 4 2" xfId="0"/>
    <cellStyle name="Normal 5 2 17 5" xfId="0"/>
    <cellStyle name="Normal 5 2 17 6" xfId="0"/>
    <cellStyle name="Normal 5 2 17 7" xfId="0"/>
    <cellStyle name="Normal 5 2 17 8" xfId="0"/>
    <cellStyle name="Normal 5 2 17 9" xfId="0"/>
    <cellStyle name="Normal 5 2 18" xfId="0"/>
    <cellStyle name="Normal 5 2 18 10" xfId="0"/>
    <cellStyle name="Normal 5 2 18 11" xfId="0"/>
    <cellStyle name="Normal 5 2 18 12" xfId="0"/>
    <cellStyle name="Normal 5 2 18 13" xfId="0"/>
    <cellStyle name="Normal 5 2 18 14" xfId="0"/>
    <cellStyle name="Normal 5 2 18 2" xfId="0"/>
    <cellStyle name="Normal 5 2 18 2 2" xfId="0"/>
    <cellStyle name="Normal 5 2 18 2 2 2" xfId="0"/>
    <cellStyle name="Normal 5 2 18 2 3" xfId="0"/>
    <cellStyle name="Normal 5 2 18 2 4" xfId="0"/>
    <cellStyle name="Normal 5 2 18 2 5" xfId="0"/>
    <cellStyle name="Normal 5 2 18 2 6" xfId="0"/>
    <cellStyle name="Normal 5 2 18 2 7" xfId="0"/>
    <cellStyle name="Normal 5 2 18 2 8" xfId="0"/>
    <cellStyle name="Normal 5 2 18 2 9" xfId="0"/>
    <cellStyle name="Normal 5 2 18 3" xfId="0"/>
    <cellStyle name="Normal 5 2 18 4" xfId="0"/>
    <cellStyle name="Normal 5 2 18 4 2" xfId="0"/>
    <cellStyle name="Normal 5 2 18 5" xfId="0"/>
    <cellStyle name="Normal 5 2 18 6" xfId="0"/>
    <cellStyle name="Normal 5 2 18 7" xfId="0"/>
    <cellStyle name="Normal 5 2 18 8" xfId="0"/>
    <cellStyle name="Normal 5 2 18 9" xfId="0"/>
    <cellStyle name="Normal 5 2 19" xfId="0"/>
    <cellStyle name="Normal 5 2 19 2" xfId="0"/>
    <cellStyle name="Normal 5 2 19 3" xfId="0"/>
    <cellStyle name="Normal 5 2 19 4" xfId="0"/>
    <cellStyle name="Normal 5 2 19 5" xfId="0"/>
    <cellStyle name="Normal 5 2 19 6" xfId="0"/>
    <cellStyle name="Normal 5 2 19 7" xfId="0"/>
    <cellStyle name="Normal 5 2 19 8" xfId="0"/>
    <cellStyle name="Normal 5 2 19 9" xfId="0"/>
    <cellStyle name="Normal 5 2 2" xfId="0"/>
    <cellStyle name="Normal 5 2 2 10" xfId="0"/>
    <cellStyle name="Normal 5 2 2 11" xfId="0"/>
    <cellStyle name="Normal 5 2 2 12" xfId="0"/>
    <cellStyle name="Normal 5 2 2 13" xfId="0"/>
    <cellStyle name="Normal 5 2 2 14" xfId="0"/>
    <cellStyle name="Normal 5 2 2 15" xfId="0"/>
    <cellStyle name="Normal 5 2 2 16" xfId="0"/>
    <cellStyle name="Normal 5 2 2 2" xfId="0"/>
    <cellStyle name="Normal 5 2 2 2 2" xfId="0"/>
    <cellStyle name="Normal 5 2 2 3" xfId="0"/>
    <cellStyle name="Normal 5 2 2 4" xfId="0"/>
    <cellStyle name="Normal 5 2 2 5" xfId="0"/>
    <cellStyle name="Normal 5 2 2 6" xfId="0"/>
    <cellStyle name="Normal 5 2 2 7" xfId="0"/>
    <cellStyle name="Normal 5 2 2 8" xfId="0"/>
    <cellStyle name="Normal 5 2 2 9" xfId="0"/>
    <cellStyle name="Normal 5 2 20" xfId="0"/>
    <cellStyle name="Normal 5 2 21" xfId="0"/>
    <cellStyle name="Normal 5 2 22" xfId="0"/>
    <cellStyle name="Normal 5 2 23" xfId="0"/>
    <cellStyle name="Normal 5 2 24" xfId="0"/>
    <cellStyle name="Normal 5 2 25" xfId="0"/>
    <cellStyle name="Normal 5 2 26" xfId="0"/>
    <cellStyle name="Normal 5 2 27" xfId="0"/>
    <cellStyle name="Normal 5 2 28" xfId="0"/>
    <cellStyle name="Normal 5 2 29" xfId="0"/>
    <cellStyle name="Normal 5 2 3" xfId="0"/>
    <cellStyle name="Normal 5 2 3 10" xfId="0"/>
    <cellStyle name="Normal 5 2 3 2" xfId="0"/>
    <cellStyle name="Normal 5 2 3 3" xfId="0"/>
    <cellStyle name="Normal 5 2 3 4" xfId="0"/>
    <cellStyle name="Normal 5 2 3 5" xfId="0"/>
    <cellStyle name="Normal 5 2 3 6" xfId="0"/>
    <cellStyle name="Normal 5 2 3 7" xfId="0"/>
    <cellStyle name="Normal 5 2 3 8" xfId="0"/>
    <cellStyle name="Normal 5 2 3 9" xfId="0"/>
    <cellStyle name="Normal 5 2 30" xfId="0"/>
    <cellStyle name="Normal 5 2 31" xfId="0"/>
    <cellStyle name="Normal 5 2 32" xfId="0"/>
    <cellStyle name="Normal 5 2 33" xfId="0"/>
    <cellStyle name="Normal 5 2 4" xfId="0"/>
    <cellStyle name="Normal 5 2 4 10" xfId="0"/>
    <cellStyle name="Normal 5 2 4 2" xfId="0"/>
    <cellStyle name="Normal 5 2 4 3" xfId="0"/>
    <cellStyle name="Normal 5 2 4 4" xfId="0"/>
    <cellStyle name="Normal 5 2 4 5" xfId="0"/>
    <cellStyle name="Normal 5 2 4 6" xfId="0"/>
    <cellStyle name="Normal 5 2 4 7" xfId="0"/>
    <cellStyle name="Normal 5 2 4 8" xfId="0"/>
    <cellStyle name="Normal 5 2 4 9" xfId="0"/>
    <cellStyle name="Normal 5 2 5" xfId="0"/>
    <cellStyle name="Normal 5 2 5 10" xfId="0"/>
    <cellStyle name="Normal 5 2 5 2" xfId="0"/>
    <cellStyle name="Normal 5 2 5 3" xfId="0"/>
    <cellStyle name="Normal 5 2 5 4" xfId="0"/>
    <cellStyle name="Normal 5 2 5 5" xfId="0"/>
    <cellStyle name="Normal 5 2 5 6" xfId="0"/>
    <cellStyle name="Normal 5 2 5 7" xfId="0"/>
    <cellStyle name="Normal 5 2 5 8" xfId="0"/>
    <cellStyle name="Normal 5 2 5 9" xfId="0"/>
    <cellStyle name="Normal 5 2 6" xfId="0"/>
    <cellStyle name="Normal 5 2 6 10" xfId="0"/>
    <cellStyle name="Normal 5 2 6 2" xfId="0"/>
    <cellStyle name="Normal 5 2 6 3" xfId="0"/>
    <cellStyle name="Normal 5 2 6 4" xfId="0"/>
    <cellStyle name="Normal 5 2 6 5" xfId="0"/>
    <cellStyle name="Normal 5 2 6 6" xfId="0"/>
    <cellStyle name="Normal 5 2 6 7" xfId="0"/>
    <cellStyle name="Normal 5 2 6 8" xfId="0"/>
    <cellStyle name="Normal 5 2 6 9" xfId="0"/>
    <cellStyle name="Normal 5 2 7" xfId="0"/>
    <cellStyle name="Normal 5 2 8" xfId="0"/>
    <cellStyle name="Normal 5 2 9" xfId="0"/>
    <cellStyle name="Normal 5 20" xfId="0"/>
    <cellStyle name="Normal 5 21" xfId="0"/>
    <cellStyle name="Normal 5 22" xfId="0"/>
    <cellStyle name="Normal 5 23" xfId="0"/>
    <cellStyle name="Normal 5 24" xfId="0"/>
    <cellStyle name="Normal 5 25" xfId="0"/>
    <cellStyle name="Normal 5 26" xfId="0"/>
    <cellStyle name="Normal 5 27" xfId="0"/>
    <cellStyle name="Normal 5 28" xfId="0"/>
    <cellStyle name="Normal 5 29" xfId="0"/>
    <cellStyle name="Normal 5 3" xfId="0"/>
    <cellStyle name="Normal 5 3 10" xfId="0"/>
    <cellStyle name="Normal 5 3 2" xfId="0"/>
    <cellStyle name="Normal 5 3 3" xfId="0"/>
    <cellStyle name="Normal 5 3 4" xfId="0"/>
    <cellStyle name="Normal 5 3 5" xfId="0"/>
    <cellStyle name="Normal 5 3 6" xfId="0"/>
    <cellStyle name="Normal 5 3 7" xfId="0"/>
    <cellStyle name="Normal 5 3 8" xfId="0"/>
    <cellStyle name="Normal 5 3 9" xfId="0"/>
    <cellStyle name="Normal 5 30" xfId="0"/>
    <cellStyle name="Normal 5 31" xfId="0"/>
    <cellStyle name="Normal 5 32" xfId="0"/>
    <cellStyle name="Normal 5 33" xfId="0"/>
    <cellStyle name="Normal 5 34" xfId="0"/>
    <cellStyle name="Normal 5 4" xfId="0"/>
    <cellStyle name="Normal 5 4 10" xfId="0"/>
    <cellStyle name="Normal 5 4 11" xfId="0"/>
    <cellStyle name="Normal 5 4 12" xfId="0"/>
    <cellStyle name="Normal 5 4 13" xfId="0"/>
    <cellStyle name="Normal 5 4 14" xfId="0"/>
    <cellStyle name="Normal 5 4 15" xfId="0"/>
    <cellStyle name="Normal 5 4 16" xfId="0"/>
    <cellStyle name="Normal 5 4 2" xfId="0"/>
    <cellStyle name="Normal 5 4 2 2" xfId="0"/>
    <cellStyle name="Normal 5 4 3" xfId="0"/>
    <cellStyle name="Normal 5 4 4" xfId="0"/>
    <cellStyle name="Normal 5 4 5" xfId="0"/>
    <cellStyle name="Normal 5 4 6" xfId="0"/>
    <cellStyle name="Normal 5 4 7" xfId="0"/>
    <cellStyle name="Normal 5 4 8" xfId="0"/>
    <cellStyle name="Normal 5 4 9" xfId="0"/>
    <cellStyle name="Normal 5 5" xfId="0"/>
    <cellStyle name="Normal 5 5 10" xfId="0"/>
    <cellStyle name="Normal 5 5 2" xfId="0"/>
    <cellStyle name="Normal 5 5 3" xfId="0"/>
    <cellStyle name="Normal 5 5 4" xfId="0"/>
    <cellStyle name="Normal 5 5 5" xfId="0"/>
    <cellStyle name="Normal 5 5 6" xfId="0"/>
    <cellStyle name="Normal 5 5 7" xfId="0"/>
    <cellStyle name="Normal 5 5 8" xfId="0"/>
    <cellStyle name="Normal 5 5 9" xfId="0"/>
    <cellStyle name="Normal 5 6" xfId="0"/>
    <cellStyle name="Normal 5 6 10" xfId="0"/>
    <cellStyle name="Normal 5 6 2" xfId="0"/>
    <cellStyle name="Normal 5 6 3" xfId="0"/>
    <cellStyle name="Normal 5 6 4" xfId="0"/>
    <cellStyle name="Normal 5 6 5" xfId="0"/>
    <cellStyle name="Normal 5 6 6" xfId="0"/>
    <cellStyle name="Normal 5 6 7" xfId="0"/>
    <cellStyle name="Normal 5 6 8" xfId="0"/>
    <cellStyle name="Normal 5 6 9" xfId="0"/>
    <cellStyle name="Normal 5 7" xfId="0"/>
    <cellStyle name="Normal 5 7 10" xfId="0"/>
    <cellStyle name="Normal 5 7 2" xfId="0"/>
    <cellStyle name="Normal 5 7 3" xfId="0"/>
    <cellStyle name="Normal 5 7 4" xfId="0"/>
    <cellStyle name="Normal 5 7 5" xfId="0"/>
    <cellStyle name="Normal 5 7 6" xfId="0"/>
    <cellStyle name="Normal 5 7 7" xfId="0"/>
    <cellStyle name="Normal 5 7 8" xfId="0"/>
    <cellStyle name="Normal 5 7 9" xfId="0"/>
    <cellStyle name="Normal 5 8" xfId="0"/>
    <cellStyle name="Normal 5 9" xfId="0"/>
    <cellStyle name="Normal 56" xfId="0"/>
    <cellStyle name="Normal 56 2" xfId="0"/>
    <cellStyle name="Normal 56 3" xfId="0"/>
    <cellStyle name="Normal 6" xfId="0"/>
    <cellStyle name="Normal 6 10" xfId="0"/>
    <cellStyle name="Normal 6 11" xfId="0"/>
    <cellStyle name="Normal 6 2" xfId="0"/>
    <cellStyle name="Normal 6 2 2" xfId="0"/>
    <cellStyle name="Normal 6 2 3" xfId="0"/>
    <cellStyle name="Normal 6 2 4" xfId="0"/>
    <cellStyle name="Normal 6 2 5" xfId="0"/>
    <cellStyle name="Normal 6 3" xfId="0"/>
    <cellStyle name="Normal 6 4" xfId="0"/>
    <cellStyle name="Normal 6 5" xfId="0"/>
    <cellStyle name="Normal 6 6" xfId="0"/>
    <cellStyle name="Normal 6 7" xfId="0"/>
    <cellStyle name="Normal 6 8" xfId="0"/>
    <cellStyle name="Normal 6 9" xfId="0"/>
    <cellStyle name="Normal 61" xfId="0"/>
    <cellStyle name="Normal 61 2" xfId="0"/>
    <cellStyle name="Normal 61 3" xfId="0"/>
    <cellStyle name="Normal 62" xfId="0"/>
    <cellStyle name="Normal 62 2" xfId="0"/>
    <cellStyle name="Normal 62 3" xfId="0"/>
    <cellStyle name="Normal 63" xfId="0"/>
    <cellStyle name="Normal 63 2" xfId="0"/>
    <cellStyle name="Normal 63 3" xfId="0"/>
    <cellStyle name="Normal 7" xfId="0"/>
    <cellStyle name="Normal 7 10" xfId="0"/>
    <cellStyle name="Normal 7 10 10" xfId="0"/>
    <cellStyle name="Normal 7 10 2" xfId="0"/>
    <cellStyle name="Normal 7 10 3" xfId="0"/>
    <cellStyle name="Normal 7 10 4" xfId="0"/>
    <cellStyle name="Normal 7 10 5" xfId="0"/>
    <cellStyle name="Normal 7 10 6" xfId="0"/>
    <cellStyle name="Normal 7 10 7" xfId="0"/>
    <cellStyle name="Normal 7 10 8" xfId="0"/>
    <cellStyle name="Normal 7 10 9" xfId="0"/>
    <cellStyle name="Normal 7 11" xfId="0"/>
    <cellStyle name="Normal 7 11 10" xfId="0"/>
    <cellStyle name="Normal 7 11 2" xfId="0"/>
    <cellStyle name="Normal 7 11 3" xfId="0"/>
    <cellStyle name="Normal 7 11 4" xfId="0"/>
    <cellStyle name="Normal 7 11 5" xfId="0"/>
    <cellStyle name="Normal 7 11 6" xfId="0"/>
    <cellStyle name="Normal 7 11 7" xfId="0"/>
    <cellStyle name="Normal 7 11 8" xfId="0"/>
    <cellStyle name="Normal 7 11 9" xfId="0"/>
    <cellStyle name="Normal 7 12" xfId="0"/>
    <cellStyle name="Normal 7 12 10" xfId="0"/>
    <cellStyle name="Normal 7 12 2" xfId="0"/>
    <cellStyle name="Normal 7 12 3" xfId="0"/>
    <cellStyle name="Normal 7 12 4" xfId="0"/>
    <cellStyle name="Normal 7 12 5" xfId="0"/>
    <cellStyle name="Normal 7 12 6" xfId="0"/>
    <cellStyle name="Normal 7 12 7" xfId="0"/>
    <cellStyle name="Normal 7 12 8" xfId="0"/>
    <cellStyle name="Normal 7 12 9" xfId="0"/>
    <cellStyle name="Normal 7 13" xfId="0"/>
    <cellStyle name="Normal 7 13 10" xfId="0"/>
    <cellStyle name="Normal 7 13 2" xfId="0"/>
    <cellStyle name="Normal 7 13 3" xfId="0"/>
    <cellStyle name="Normal 7 13 4" xfId="0"/>
    <cellStyle name="Normal 7 13 5" xfId="0"/>
    <cellStyle name="Normal 7 13 6" xfId="0"/>
    <cellStyle name="Normal 7 13 7" xfId="0"/>
    <cellStyle name="Normal 7 13 8" xfId="0"/>
    <cellStyle name="Normal 7 13 9" xfId="0"/>
    <cellStyle name="Normal 7 14" xfId="0"/>
    <cellStyle name="Normal 7 14 10" xfId="0"/>
    <cellStyle name="Normal 7 14 2" xfId="0"/>
    <cellStyle name="Normal 7 14 3" xfId="0"/>
    <cellStyle name="Normal 7 14 4" xfId="0"/>
    <cellStyle name="Normal 7 14 5" xfId="0"/>
    <cellStyle name="Normal 7 14 6" xfId="0"/>
    <cellStyle name="Normal 7 14 7" xfId="0"/>
    <cellStyle name="Normal 7 14 8" xfId="0"/>
    <cellStyle name="Normal 7 14 9" xfId="0"/>
    <cellStyle name="Normal 7 15" xfId="0"/>
    <cellStyle name="Normal 7 15 10" xfId="0"/>
    <cellStyle name="Normal 7 15 2" xfId="0"/>
    <cellStyle name="Normal 7 15 3" xfId="0"/>
    <cellStyle name="Normal 7 15 4" xfId="0"/>
    <cellStyle name="Normal 7 15 5" xfId="0"/>
    <cellStyle name="Normal 7 15 6" xfId="0"/>
    <cellStyle name="Normal 7 15 7" xfId="0"/>
    <cellStyle name="Normal 7 15 8" xfId="0"/>
    <cellStyle name="Normal 7 15 9" xfId="0"/>
    <cellStyle name="Normal 7 16" xfId="0"/>
    <cellStyle name="Normal 7 16 10" xfId="0"/>
    <cellStyle name="Normal 7 16 2" xfId="0"/>
    <cellStyle name="Normal 7 16 3" xfId="0"/>
    <cellStyle name="Normal 7 16 4" xfId="0"/>
    <cellStyle name="Normal 7 16 5" xfId="0"/>
    <cellStyle name="Normal 7 16 6" xfId="0"/>
    <cellStyle name="Normal 7 16 7" xfId="0"/>
    <cellStyle name="Normal 7 16 8" xfId="0"/>
    <cellStyle name="Normal 7 16 9" xfId="0"/>
    <cellStyle name="Normal 7 17" xfId="0"/>
    <cellStyle name="Normal 7 17 2" xfId="0"/>
    <cellStyle name="Normal 7 18" xfId="0"/>
    <cellStyle name="Normal 7 18 10" xfId="0"/>
    <cellStyle name="Normal 7 18 11" xfId="0"/>
    <cellStyle name="Normal 7 18 12" xfId="0"/>
    <cellStyle name="Normal 7 18 13" xfId="0"/>
    <cellStyle name="Normal 7 18 14" xfId="0"/>
    <cellStyle name="Normal 7 18 2" xfId="0"/>
    <cellStyle name="Normal 7 18 2 2" xfId="0"/>
    <cellStyle name="Normal 7 18 2 2 2" xfId="0"/>
    <cellStyle name="Normal 7 18 2 3" xfId="0"/>
    <cellStyle name="Normal 7 18 2 4" xfId="0"/>
    <cellStyle name="Normal 7 18 2 5" xfId="0"/>
    <cellStyle name="Normal 7 18 2 6" xfId="0"/>
    <cellStyle name="Normal 7 18 2 7" xfId="0"/>
    <cellStyle name="Normal 7 18 2 8" xfId="0"/>
    <cellStyle name="Normal 7 18 2 9" xfId="0"/>
    <cellStyle name="Normal 7 18 3" xfId="0"/>
    <cellStyle name="Normal 7 18 4" xfId="0"/>
    <cellStyle name="Normal 7 18 4 2" xfId="0"/>
    <cellStyle name="Normal 7 18 5" xfId="0"/>
    <cellStyle name="Normal 7 18 6" xfId="0"/>
    <cellStyle name="Normal 7 18 7" xfId="0"/>
    <cellStyle name="Normal 7 18 8" xfId="0"/>
    <cellStyle name="Normal 7 18 9" xfId="0"/>
    <cellStyle name="Normal 7 19" xfId="0"/>
    <cellStyle name="Normal 7 19 10" xfId="0"/>
    <cellStyle name="Normal 7 19 11" xfId="0"/>
    <cellStyle name="Normal 7 19 12" xfId="0"/>
    <cellStyle name="Normal 7 19 13" xfId="0"/>
    <cellStyle name="Normal 7 19 14" xfId="0"/>
    <cellStyle name="Normal 7 19 2" xfId="0"/>
    <cellStyle name="Normal 7 19 2 2" xfId="0"/>
    <cellStyle name="Normal 7 19 2 2 2" xfId="0"/>
    <cellStyle name="Normal 7 19 2 3" xfId="0"/>
    <cellStyle name="Normal 7 19 2 4" xfId="0"/>
    <cellStyle name="Normal 7 19 2 5" xfId="0"/>
    <cellStyle name="Normal 7 19 2 6" xfId="0"/>
    <cellStyle name="Normal 7 19 2 7" xfId="0"/>
    <cellStyle name="Normal 7 19 2 8" xfId="0"/>
    <cellStyle name="Normal 7 19 2 9" xfId="0"/>
    <cellStyle name="Normal 7 19 3" xfId="0"/>
    <cellStyle name="Normal 7 19 4" xfId="0"/>
    <cellStyle name="Normal 7 19 4 2" xfId="0"/>
    <cellStyle name="Normal 7 19 5" xfId="0"/>
    <cellStyle name="Normal 7 19 6" xfId="0"/>
    <cellStyle name="Normal 7 19 7" xfId="0"/>
    <cellStyle name="Normal 7 19 8" xfId="0"/>
    <cellStyle name="Normal 7 19 9" xfId="0"/>
    <cellStyle name="Normal 7 2" xfId="0"/>
    <cellStyle name="Normal 7 2 10" xfId="0"/>
    <cellStyle name="Normal 7 2 11" xfId="0"/>
    <cellStyle name="Normal 7 2 12" xfId="0"/>
    <cellStyle name="Normal 7 2 13" xfId="0"/>
    <cellStyle name="Normal 7 2 14" xfId="0"/>
    <cellStyle name="Normal 7 2 15" xfId="0"/>
    <cellStyle name="Normal 7 2 16" xfId="0"/>
    <cellStyle name="Normal 7 2 16 2" xfId="0"/>
    <cellStyle name="Normal 7 2 17" xfId="0"/>
    <cellStyle name="Normal 7 2 17 10" xfId="0"/>
    <cellStyle name="Normal 7 2 17 11" xfId="0"/>
    <cellStyle name="Normal 7 2 17 12" xfId="0"/>
    <cellStyle name="Normal 7 2 17 13" xfId="0"/>
    <cellStyle name="Normal 7 2 17 14" xfId="0"/>
    <cellStyle name="Normal 7 2 17 2" xfId="0"/>
    <cellStyle name="Normal 7 2 17 2 2" xfId="0"/>
    <cellStyle name="Normal 7 2 17 2 2 2" xfId="0"/>
    <cellStyle name="Normal 7 2 17 2 3" xfId="0"/>
    <cellStyle name="Normal 7 2 17 2 4" xfId="0"/>
    <cellStyle name="Normal 7 2 17 2 5" xfId="0"/>
    <cellStyle name="Normal 7 2 17 2 6" xfId="0"/>
    <cellStyle name="Normal 7 2 17 2 7" xfId="0"/>
    <cellStyle name="Normal 7 2 17 2 8" xfId="0"/>
    <cellStyle name="Normal 7 2 17 2 9" xfId="0"/>
    <cellStyle name="Normal 7 2 17 3" xfId="0"/>
    <cellStyle name="Normal 7 2 17 4" xfId="0"/>
    <cellStyle name="Normal 7 2 17 4 2" xfId="0"/>
    <cellStyle name="Normal 7 2 17 5" xfId="0"/>
    <cellStyle name="Normal 7 2 17 6" xfId="0"/>
    <cellStyle name="Normal 7 2 17 7" xfId="0"/>
    <cellStyle name="Normal 7 2 17 8" xfId="0"/>
    <cellStyle name="Normal 7 2 17 9" xfId="0"/>
    <cellStyle name="Normal 7 2 18" xfId="0"/>
    <cellStyle name="Normal 7 2 18 10" xfId="0"/>
    <cellStyle name="Normal 7 2 18 11" xfId="0"/>
    <cellStyle name="Normal 7 2 18 12" xfId="0"/>
    <cellStyle name="Normal 7 2 18 13" xfId="0"/>
    <cellStyle name="Normal 7 2 18 14" xfId="0"/>
    <cellStyle name="Normal 7 2 18 2" xfId="0"/>
    <cellStyle name="Normal 7 2 18 2 2" xfId="0"/>
    <cellStyle name="Normal 7 2 18 2 2 2" xfId="0"/>
    <cellStyle name="Normal 7 2 18 2 3" xfId="0"/>
    <cellStyle name="Normal 7 2 18 2 4" xfId="0"/>
    <cellStyle name="Normal 7 2 18 2 5" xfId="0"/>
    <cellStyle name="Normal 7 2 18 2 6" xfId="0"/>
    <cellStyle name="Normal 7 2 18 2 7" xfId="0"/>
    <cellStyle name="Normal 7 2 18 2 8" xfId="0"/>
    <cellStyle name="Normal 7 2 18 2 9" xfId="0"/>
    <cellStyle name="Normal 7 2 18 3" xfId="0"/>
    <cellStyle name="Normal 7 2 18 4" xfId="0"/>
    <cellStyle name="Normal 7 2 18 4 2" xfId="0"/>
    <cellStyle name="Normal 7 2 18 5" xfId="0"/>
    <cellStyle name="Normal 7 2 18 6" xfId="0"/>
    <cellStyle name="Normal 7 2 18 7" xfId="0"/>
    <cellStyle name="Normal 7 2 18 8" xfId="0"/>
    <cellStyle name="Normal 7 2 18 9" xfId="0"/>
    <cellStyle name="Normal 7 2 19" xfId="0"/>
    <cellStyle name="Normal 7 2 2" xfId="0"/>
    <cellStyle name="Normal 7 2 2 10" xfId="0"/>
    <cellStyle name="Normal 7 2 2 11" xfId="0"/>
    <cellStyle name="Normal 7 2 2 12" xfId="0"/>
    <cellStyle name="Normal 7 2 2 13" xfId="0"/>
    <cellStyle name="Normal 7 2 2 14" xfId="0"/>
    <cellStyle name="Normal 7 2 2 15" xfId="0"/>
    <cellStyle name="Normal 7 2 2 16" xfId="0"/>
    <cellStyle name="Normal 7 2 2 2" xfId="0"/>
    <cellStyle name="Normal 7 2 2 2 2" xfId="0"/>
    <cellStyle name="Normal 7 2 2 3" xfId="0"/>
    <cellStyle name="Normal 7 2 2 4" xfId="0"/>
    <cellStyle name="Normal 7 2 2 5" xfId="0"/>
    <cellStyle name="Normal 7 2 2 6" xfId="0"/>
    <cellStyle name="Normal 7 2 2 7" xfId="0"/>
    <cellStyle name="Normal 7 2 2 8" xfId="0"/>
    <cellStyle name="Normal 7 2 2 9" xfId="0"/>
    <cellStyle name="Normal 7 2 20" xfId="0"/>
    <cellStyle name="Normal 7 2 21" xfId="0"/>
    <cellStyle name="Normal 7 2 22" xfId="0"/>
    <cellStyle name="Normal 7 2 23" xfId="0"/>
    <cellStyle name="Normal 7 2 24" xfId="0"/>
    <cellStyle name="Normal 7 2 25" xfId="0"/>
    <cellStyle name="Normal 7 2 26" xfId="0"/>
    <cellStyle name="Normal 7 2 27" xfId="0"/>
    <cellStyle name="Normal 7 2 28" xfId="0"/>
    <cellStyle name="Normal 7 2 29" xfId="0"/>
    <cellStyle name="Normal 7 2 3" xfId="0"/>
    <cellStyle name="Normal 7 2 3 10" xfId="0"/>
    <cellStyle name="Normal 7 2 3 2" xfId="0"/>
    <cellStyle name="Normal 7 2 3 3" xfId="0"/>
    <cellStyle name="Normal 7 2 3 4" xfId="0"/>
    <cellStyle name="Normal 7 2 3 5" xfId="0"/>
    <cellStyle name="Normal 7 2 3 6" xfId="0"/>
    <cellStyle name="Normal 7 2 3 7" xfId="0"/>
    <cellStyle name="Normal 7 2 3 8" xfId="0"/>
    <cellStyle name="Normal 7 2 3 9" xfId="0"/>
    <cellStyle name="Normal 7 2 30" xfId="0"/>
    <cellStyle name="Normal 7 2 31" xfId="0"/>
    <cellStyle name="Normal 7 2 32" xfId="0"/>
    <cellStyle name="Normal 7 2 33" xfId="0"/>
    <cellStyle name="Normal 7 2 34" xfId="0"/>
    <cellStyle name="Normal 7 2 35" xfId="0"/>
    <cellStyle name="Normal 7 2 36" xfId="0"/>
    <cellStyle name="Normal 7 2 37" xfId="0"/>
    <cellStyle name="Normal 7 2 38" xfId="0"/>
    <cellStyle name="Normal 7 2 39" xfId="0"/>
    <cellStyle name="Normal 7 2 4" xfId="0"/>
    <cellStyle name="Normal 7 2 4 10" xfId="0"/>
    <cellStyle name="Normal 7 2 4 2" xfId="0"/>
    <cellStyle name="Normal 7 2 4 3" xfId="0"/>
    <cellStyle name="Normal 7 2 4 4" xfId="0"/>
    <cellStyle name="Normal 7 2 4 5" xfId="0"/>
    <cellStyle name="Normal 7 2 4 6" xfId="0"/>
    <cellStyle name="Normal 7 2 4 7" xfId="0"/>
    <cellStyle name="Normal 7 2 4 8" xfId="0"/>
    <cellStyle name="Normal 7 2 4 9" xfId="0"/>
    <cellStyle name="Normal 7 2 40" xfId="0"/>
    <cellStyle name="Normal 7 2 41" xfId="0"/>
    <cellStyle name="Normal 7 2 5" xfId="0"/>
    <cellStyle name="Normal 7 2 5 10" xfId="0"/>
    <cellStyle name="Normal 7 2 5 2" xfId="0"/>
    <cellStyle name="Normal 7 2 5 3" xfId="0"/>
    <cellStyle name="Normal 7 2 5 4" xfId="0"/>
    <cellStyle name="Normal 7 2 5 5" xfId="0"/>
    <cellStyle name="Normal 7 2 5 6" xfId="0"/>
    <cellStyle name="Normal 7 2 5 7" xfId="0"/>
    <cellStyle name="Normal 7 2 5 8" xfId="0"/>
    <cellStyle name="Normal 7 2 5 9" xfId="0"/>
    <cellStyle name="Normal 7 2 6" xfId="0"/>
    <cellStyle name="Normal 7 2 6 10" xfId="0"/>
    <cellStyle name="Normal 7 2 6 2" xfId="0"/>
    <cellStyle name="Normal 7 2 6 3" xfId="0"/>
    <cellStyle name="Normal 7 2 6 4" xfId="0"/>
    <cellStyle name="Normal 7 2 6 5" xfId="0"/>
    <cellStyle name="Normal 7 2 6 6" xfId="0"/>
    <cellStyle name="Normal 7 2 6 7" xfId="0"/>
    <cellStyle name="Normal 7 2 6 8" xfId="0"/>
    <cellStyle name="Normal 7 2 6 9" xfId="0"/>
    <cellStyle name="Normal 7 2 7" xfId="0"/>
    <cellStyle name="Normal 7 2 8" xfId="0"/>
    <cellStyle name="Normal 7 2 9" xfId="0"/>
    <cellStyle name="Normal 7 20" xfId="0"/>
    <cellStyle name="Normal 7 21" xfId="0"/>
    <cellStyle name="Normal 7 22" xfId="0"/>
    <cellStyle name="Normal 7 23" xfId="0"/>
    <cellStyle name="Normal 7 24" xfId="0"/>
    <cellStyle name="Normal 7 25" xfId="0"/>
    <cellStyle name="Normal 7 26" xfId="0"/>
    <cellStyle name="Normal 7 27" xfId="0"/>
    <cellStyle name="Normal 7 28" xfId="0"/>
    <cellStyle name="Normal 7 29" xfId="0"/>
    <cellStyle name="Normal 7 3" xfId="0"/>
    <cellStyle name="Normal 7 3 10" xfId="0"/>
    <cellStyle name="Normal 7 3 2" xfId="0"/>
    <cellStyle name="Normal 7 3 3" xfId="0"/>
    <cellStyle name="Normal 7 3 4" xfId="0"/>
    <cellStyle name="Normal 7 3 5" xfId="0"/>
    <cellStyle name="Normal 7 3 6" xfId="0"/>
    <cellStyle name="Normal 7 3 7" xfId="0"/>
    <cellStyle name="Normal 7 3 8" xfId="0"/>
    <cellStyle name="Normal 7 3 9" xfId="0"/>
    <cellStyle name="Normal 7 30" xfId="0"/>
    <cellStyle name="Normal 7 31" xfId="0"/>
    <cellStyle name="Normal 7 32" xfId="0"/>
    <cellStyle name="Normal 7 33" xfId="0"/>
    <cellStyle name="Normal 7 34" xfId="0"/>
    <cellStyle name="Normal 7 4" xfId="0"/>
    <cellStyle name="Normal 7 4 10" xfId="0"/>
    <cellStyle name="Normal 7 4 11" xfId="0"/>
    <cellStyle name="Normal 7 4 12" xfId="0"/>
    <cellStyle name="Normal 7 4 13" xfId="0"/>
    <cellStyle name="Normal 7 4 14" xfId="0"/>
    <cellStyle name="Normal 7 4 15" xfId="0"/>
    <cellStyle name="Normal 7 4 16" xfId="0"/>
    <cellStyle name="Normal 7 4 17" xfId="0"/>
    <cellStyle name="Normal 7 4 18" xfId="0"/>
    <cellStyle name="Normal 7 4 19" xfId="0"/>
    <cellStyle name="Normal 7 4 2" xfId="0"/>
    <cellStyle name="Normal 7 4 2 2" xfId="0"/>
    <cellStyle name="Normal 7 4 20" xfId="0"/>
    <cellStyle name="Normal 7 4 21" xfId="0"/>
    <cellStyle name="Normal 7 4 22" xfId="0"/>
    <cellStyle name="Normal 7 4 23" xfId="0"/>
    <cellStyle name="Normal 7 4 24" xfId="0"/>
    <cellStyle name="Normal 7 4 3" xfId="0"/>
    <cellStyle name="Normal 7 4 4" xfId="0"/>
    <cellStyle name="Normal 7 4 5" xfId="0"/>
    <cellStyle name="Normal 7 4 6" xfId="0"/>
    <cellStyle name="Normal 7 4 7" xfId="0"/>
    <cellStyle name="Normal 7 4 8" xfId="0"/>
    <cellStyle name="Normal 7 4 9" xfId="0"/>
    <cellStyle name="Normal 7 5" xfId="0"/>
    <cellStyle name="Normal 7 5 10" xfId="0"/>
    <cellStyle name="Normal 7 5 11" xfId="0"/>
    <cellStyle name="Normal 7 5 12" xfId="0"/>
    <cellStyle name="Normal 7 5 13" xfId="0"/>
    <cellStyle name="Normal 7 5 14" xfId="0"/>
    <cellStyle name="Normal 7 5 15" xfId="0"/>
    <cellStyle name="Normal 7 5 16" xfId="0"/>
    <cellStyle name="Normal 7 5 17" xfId="0"/>
    <cellStyle name="Normal 7 5 18" xfId="0"/>
    <cellStyle name="Normal 7 5 19" xfId="0"/>
    <cellStyle name="Normal 7 5 2" xfId="0"/>
    <cellStyle name="Normal 7 5 3" xfId="0"/>
    <cellStyle name="Normal 7 5 4" xfId="0"/>
    <cellStyle name="Normal 7 5 5" xfId="0"/>
    <cellStyle name="Normal 7 5 6" xfId="0"/>
    <cellStyle name="Normal 7 5 7" xfId="0"/>
    <cellStyle name="Normal 7 5 8" xfId="0"/>
    <cellStyle name="Normal 7 5 9" xfId="0"/>
    <cellStyle name="Normal 7 6" xfId="0"/>
    <cellStyle name="Normal 7 6 10" xfId="0"/>
    <cellStyle name="Normal 7 6 11" xfId="0"/>
    <cellStyle name="Normal 7 6 12" xfId="0"/>
    <cellStyle name="Normal 7 6 13" xfId="0"/>
    <cellStyle name="Normal 7 6 14" xfId="0"/>
    <cellStyle name="Normal 7 6 15" xfId="0"/>
    <cellStyle name="Normal 7 6 16" xfId="0"/>
    <cellStyle name="Normal 7 6 17" xfId="0"/>
    <cellStyle name="Normal 7 6 18" xfId="0"/>
    <cellStyle name="Normal 7 6 19" xfId="0"/>
    <cellStyle name="Normal 7 6 2" xfId="0"/>
    <cellStyle name="Normal 7 6 3" xfId="0"/>
    <cellStyle name="Normal 7 6 4" xfId="0"/>
    <cellStyle name="Normal 7 6 5" xfId="0"/>
    <cellStyle name="Normal 7 6 6" xfId="0"/>
    <cellStyle name="Normal 7 6 7" xfId="0"/>
    <cellStyle name="Normal 7 6 8" xfId="0"/>
    <cellStyle name="Normal 7 6 9" xfId="0"/>
    <cellStyle name="Normal 7 7" xfId="0"/>
    <cellStyle name="Normal 7 7 10" xfId="0"/>
    <cellStyle name="Normal 7 7 11" xfId="0"/>
    <cellStyle name="Normal 7 7 12" xfId="0"/>
    <cellStyle name="Normal 7 7 13" xfId="0"/>
    <cellStyle name="Normal 7 7 14" xfId="0"/>
    <cellStyle name="Normal 7 7 15" xfId="0"/>
    <cellStyle name="Normal 7 7 16" xfId="0"/>
    <cellStyle name="Normal 7 7 17" xfId="0"/>
    <cellStyle name="Normal 7 7 18" xfId="0"/>
    <cellStyle name="Normal 7 7 19" xfId="0"/>
    <cellStyle name="Normal 7 7 2" xfId="0"/>
    <cellStyle name="Normal 7 7 20" xfId="0"/>
    <cellStyle name="Normal 7 7 21" xfId="0"/>
    <cellStyle name="Normal 7 7 3" xfId="0"/>
    <cellStyle name="Normal 7 7 3 2" xfId="0"/>
    <cellStyle name="Normal 7 7 4" xfId="0"/>
    <cellStyle name="Normal 7 7 4 2" xfId="0"/>
    <cellStyle name="Normal 7 7 5" xfId="0"/>
    <cellStyle name="Normal 7 7 5 2" xfId="0"/>
    <cellStyle name="Normal 7 7 6" xfId="0"/>
    <cellStyle name="Normal 7 7 6 2" xfId="0"/>
    <cellStyle name="Normal 7 7 7" xfId="0"/>
    <cellStyle name="Normal 7 7 7 2" xfId="0"/>
    <cellStyle name="Normal 7 7 8" xfId="0"/>
    <cellStyle name="Normal 7 7 8 2" xfId="0"/>
    <cellStyle name="Normal 7 7 9" xfId="0"/>
    <cellStyle name="Normal 7 7 9 2" xfId="0"/>
    <cellStyle name="Normal 7 8" xfId="0"/>
    <cellStyle name="Normal 7 8 10" xfId="0"/>
    <cellStyle name="Normal 7 8 10 2" xfId="0"/>
    <cellStyle name="Normal 7 8 11" xfId="0"/>
    <cellStyle name="Normal 7 8 12" xfId="0"/>
    <cellStyle name="Normal 7 8 2" xfId="0"/>
    <cellStyle name="Normal 7 8 2 2" xfId="0"/>
    <cellStyle name="Normal 7 8 3" xfId="0"/>
    <cellStyle name="Normal 7 8 3 2" xfId="0"/>
    <cellStyle name="Normal 7 8 4" xfId="0"/>
    <cellStyle name="Normal 7 8 4 2" xfId="0"/>
    <cellStyle name="Normal 7 8 5" xfId="0"/>
    <cellStyle name="Normal 7 8 5 2" xfId="0"/>
    <cellStyle name="Normal 7 8 6" xfId="0"/>
    <cellStyle name="Normal 7 8 6 2" xfId="0"/>
    <cellStyle name="Normal 7 8 7" xfId="0"/>
    <cellStyle name="Normal 7 8 7 2" xfId="0"/>
    <cellStyle name="Normal 7 8 8" xfId="0"/>
    <cellStyle name="Normal 7 8 8 2" xfId="0"/>
    <cellStyle name="Normal 7 8 9" xfId="0"/>
    <cellStyle name="Normal 7 8 9 2" xfId="0"/>
    <cellStyle name="Normal 7 9" xfId="0"/>
    <cellStyle name="Normal 7 9 10" xfId="0"/>
    <cellStyle name="Normal 7 9 10 2" xfId="0"/>
    <cellStyle name="Normal 7 9 11" xfId="0"/>
    <cellStyle name="Normal 7 9 12" xfId="0"/>
    <cellStyle name="Normal 7 9 2" xfId="0"/>
    <cellStyle name="Normal 7 9 2 2" xfId="0"/>
    <cellStyle name="Normal 7 9 3" xfId="0"/>
    <cellStyle name="Normal 7 9 3 2" xfId="0"/>
    <cellStyle name="Normal 7 9 4" xfId="0"/>
    <cellStyle name="Normal 7 9 4 2" xfId="0"/>
    <cellStyle name="Normal 7 9 5" xfId="0"/>
    <cellStyle name="Normal 7 9 5 2" xfId="0"/>
    <cellStyle name="Normal 7 9 6" xfId="0"/>
    <cellStyle name="Normal 7 9 6 2" xfId="0"/>
    <cellStyle name="Normal 7 9 7" xfId="0"/>
    <cellStyle name="Normal 7 9 7 2" xfId="0"/>
    <cellStyle name="Normal 7 9 8" xfId="0"/>
    <cellStyle name="Normal 7 9 8 2" xfId="0"/>
    <cellStyle name="Normal 7 9 9" xfId="0"/>
    <cellStyle name="Normal 7 9 9 2" xfId="0"/>
    <cellStyle name="Normal 77" xfId="0"/>
    <cellStyle name="Normal 78" xfId="0"/>
    <cellStyle name="Normal 8" xfId="0"/>
    <cellStyle name="Normal 8 10" xfId="0"/>
    <cellStyle name="Normal 8 11" xfId="0"/>
    <cellStyle name="Normal 8 12" xfId="0"/>
    <cellStyle name="Normal 8 13" xfId="0"/>
    <cellStyle name="Normal 8 14" xfId="0"/>
    <cellStyle name="Normal 8 2" xfId="0"/>
    <cellStyle name="Normal 8 2 2" xfId="0"/>
    <cellStyle name="Normal 8 2 3" xfId="0"/>
    <cellStyle name="Normal 8 2 4" xfId="0"/>
    <cellStyle name="Normal 8 2 5" xfId="0"/>
    <cellStyle name="Normal 8 3" xfId="0"/>
    <cellStyle name="Normal 8 4" xfId="0"/>
    <cellStyle name="Normal 8 5" xfId="0"/>
    <cellStyle name="Normal 8 6" xfId="0"/>
    <cellStyle name="Normal 8 7" xfId="0"/>
    <cellStyle name="Normal 8 8" xfId="0"/>
    <cellStyle name="Normal 8 9" xfId="0"/>
    <cellStyle name="Normal 85" xfId="0"/>
    <cellStyle name="Normal 85 10" xfId="0"/>
    <cellStyle name="Normal 85 11" xfId="0"/>
    <cellStyle name="Normal 85 12" xfId="0"/>
    <cellStyle name="Normal 85 13" xfId="0"/>
    <cellStyle name="Normal 85 2" xfId="0"/>
    <cellStyle name="Normal 85 3" xfId="0"/>
    <cellStyle name="Normal 85 4" xfId="0"/>
    <cellStyle name="Normal 85 5" xfId="0"/>
    <cellStyle name="Normal 85 6" xfId="0"/>
    <cellStyle name="Normal 85 7" xfId="0"/>
    <cellStyle name="Normal 85 8" xfId="0"/>
    <cellStyle name="Normal 85 9" xfId="0"/>
    <cellStyle name="Normal 87" xfId="0"/>
    <cellStyle name="Normal 87 10" xfId="0"/>
    <cellStyle name="Normal 87 11" xfId="0"/>
    <cellStyle name="Normal 87 12" xfId="0"/>
    <cellStyle name="Normal 87 13" xfId="0"/>
    <cellStyle name="Normal 87 2" xfId="0"/>
    <cellStyle name="Normal 87 3" xfId="0"/>
    <cellStyle name="Normal 87 4" xfId="0"/>
    <cellStyle name="Normal 87 5" xfId="0"/>
    <cellStyle name="Normal 87 6" xfId="0"/>
    <cellStyle name="Normal 87 7" xfId="0"/>
    <cellStyle name="Normal 87 8" xfId="0"/>
    <cellStyle name="Normal 87 9" xfId="0"/>
    <cellStyle name="Normal 9" xfId="0"/>
    <cellStyle name="Normal 9 10" xfId="0"/>
    <cellStyle name="Normal 9 11" xfId="0"/>
    <cellStyle name="Normal 9 12" xfId="0"/>
    <cellStyle name="Normal 9 13" xfId="0"/>
    <cellStyle name="Normal 9 14" xfId="0"/>
    <cellStyle name="Normal 9 15" xfId="0"/>
    <cellStyle name="Normal 9 16" xfId="0"/>
    <cellStyle name="Normal 9 17" xfId="0"/>
    <cellStyle name="Normal 9 18" xfId="0"/>
    <cellStyle name="Normal 9 19" xfId="0"/>
    <cellStyle name="Normal 9 2" xfId="0"/>
    <cellStyle name="Normal 9 2 10" xfId="0"/>
    <cellStyle name="Normal 9 2 11" xfId="0"/>
    <cellStyle name="Normal 9 2 12" xfId="0"/>
    <cellStyle name="Normal 9 2 13" xfId="0"/>
    <cellStyle name="Normal 9 2 14" xfId="0"/>
    <cellStyle name="Normal 9 2 15" xfId="0"/>
    <cellStyle name="Normal 9 2 16" xfId="0"/>
    <cellStyle name="Normal 9 2 2" xfId="0"/>
    <cellStyle name="Normal 9 2 2 2" xfId="0"/>
    <cellStyle name="Normal 9 2 2 3" xfId="0"/>
    <cellStyle name="Normal 9 2 2 4" xfId="0"/>
    <cellStyle name="Normal 9 2 2 5" xfId="0"/>
    <cellStyle name="Normal 9 2 3" xfId="0"/>
    <cellStyle name="Normal 9 2 4" xfId="0"/>
    <cellStyle name="Normal 9 2 5" xfId="0"/>
    <cellStyle name="Normal 9 2 6" xfId="0"/>
    <cellStyle name="Normal 9 2 7" xfId="0"/>
    <cellStyle name="Normal 9 2 8" xfId="0"/>
    <cellStyle name="Normal 9 2 9" xfId="0"/>
    <cellStyle name="Normal 9 20" xfId="0"/>
    <cellStyle name="Normal 9 3" xfId="0"/>
    <cellStyle name="Normal 9 3 10" xfId="0"/>
    <cellStyle name="Normal 9 3 11" xfId="0"/>
    <cellStyle name="Normal 9 3 12" xfId="0"/>
    <cellStyle name="Normal 9 3 13" xfId="0"/>
    <cellStyle name="Normal 9 3 14" xfId="0"/>
    <cellStyle name="Normal 9 3 2" xfId="0"/>
    <cellStyle name="Normal 9 3 3" xfId="0"/>
    <cellStyle name="Normal 9 3 4" xfId="0"/>
    <cellStyle name="Normal 9 3 5" xfId="0"/>
    <cellStyle name="Normal 9 3 6" xfId="0"/>
    <cellStyle name="Normal 9 3 7" xfId="0"/>
    <cellStyle name="Normal 9 3 8" xfId="0"/>
    <cellStyle name="Normal 9 3 9" xfId="0"/>
    <cellStyle name="Normal 9 4" xfId="0"/>
    <cellStyle name="Normal 9 4 10" xfId="0"/>
    <cellStyle name="Normal 9 4 11" xfId="0"/>
    <cellStyle name="Normal 9 4 12" xfId="0"/>
    <cellStyle name="Normal 9 4 13" xfId="0"/>
    <cellStyle name="Normal 9 4 14" xfId="0"/>
    <cellStyle name="Normal 9 4 2" xfId="0"/>
    <cellStyle name="Normal 9 4 3" xfId="0"/>
    <cellStyle name="Normal 9 4 4" xfId="0"/>
    <cellStyle name="Normal 9 4 5" xfId="0"/>
    <cellStyle name="Normal 9 4 6" xfId="0"/>
    <cellStyle name="Normal 9 4 7" xfId="0"/>
    <cellStyle name="Normal 9 4 8" xfId="0"/>
    <cellStyle name="Normal 9 4 9" xfId="0"/>
    <cellStyle name="Normal 9 5" xfId="0"/>
    <cellStyle name="Normal 9 5 10" xfId="0"/>
    <cellStyle name="Normal 9 5 11" xfId="0"/>
    <cellStyle name="Normal 9 5 12" xfId="0"/>
    <cellStyle name="Normal 9 5 13" xfId="0"/>
    <cellStyle name="Normal 9 5 14" xfId="0"/>
    <cellStyle name="Normal 9 5 2" xfId="0"/>
    <cellStyle name="Normal 9 5 3" xfId="0"/>
    <cellStyle name="Normal 9 5 4" xfId="0"/>
    <cellStyle name="Normal 9 5 5" xfId="0"/>
    <cellStyle name="Normal 9 5 6" xfId="0"/>
    <cellStyle name="Normal 9 5 7" xfId="0"/>
    <cellStyle name="Normal 9 5 8" xfId="0"/>
    <cellStyle name="Normal 9 5 9" xfId="0"/>
    <cellStyle name="Normal 9 6" xfId="0"/>
    <cellStyle name="Normal 9 6 10" xfId="0"/>
    <cellStyle name="Normal 9 6 11" xfId="0"/>
    <cellStyle name="Normal 9 6 12" xfId="0"/>
    <cellStyle name="Normal 9 6 13" xfId="0"/>
    <cellStyle name="Normal 9 6 14" xfId="0"/>
    <cellStyle name="Normal 9 6 2" xfId="0"/>
    <cellStyle name="Normal 9 6 3" xfId="0"/>
    <cellStyle name="Normal 9 6 4" xfId="0"/>
    <cellStyle name="Normal 9 6 5" xfId="0"/>
    <cellStyle name="Normal 9 6 6" xfId="0"/>
    <cellStyle name="Normal 9 6 7" xfId="0"/>
    <cellStyle name="Normal 9 6 8" xfId="0"/>
    <cellStyle name="Normal 9 6 9" xfId="0"/>
    <cellStyle name="Normal 9 7" xfId="0"/>
    <cellStyle name="Normal 9 7 2" xfId="0"/>
    <cellStyle name="Normal 9 7 3" xfId="0"/>
    <cellStyle name="Normal 9 7 4" xfId="0"/>
    <cellStyle name="Normal 9 7 5" xfId="0"/>
    <cellStyle name="Normal 9 8" xfId="0"/>
    <cellStyle name="Normal 9 9" xfId="0"/>
    <cellStyle name="Normal_PLANILHA - LICITAÇÃO CHIQUINHO DE CARVALHO" xfId="0"/>
    <cellStyle name="Normal_Planilha com Declaração RT" xfId="0"/>
    <cellStyle name="Normal_Planilha Orçamentária - DRENAGEM - OUTROS - R1" xfId="0"/>
    <cellStyle name="Nota 10" xfId="0"/>
    <cellStyle name="Nota 10 2" xfId="0"/>
    <cellStyle name="Nota 11" xfId="0"/>
    <cellStyle name="Nota 11 2" xfId="0"/>
    <cellStyle name="Nota 12" xfId="0"/>
    <cellStyle name="Nota 12 2" xfId="0"/>
    <cellStyle name="Nota 13" xfId="0"/>
    <cellStyle name="Nota 13 2" xfId="0"/>
    <cellStyle name="Nota 14" xfId="0"/>
    <cellStyle name="Nota 14 2" xfId="0"/>
    <cellStyle name="Nota 15" xfId="0"/>
    <cellStyle name="Nota 15 2" xfId="0"/>
    <cellStyle name="Nota 16" xfId="0"/>
    <cellStyle name="Nota 17" xfId="0"/>
    <cellStyle name="Nota 18" xfId="0"/>
    <cellStyle name="Nota 19" xfId="0"/>
    <cellStyle name="Nota 2" xfId="0"/>
    <cellStyle name="Nota 2 10" xfId="0"/>
    <cellStyle name="Nota 2 10 2" xfId="0"/>
    <cellStyle name="Nota 2 10 3" xfId="0"/>
    <cellStyle name="Nota 2 10 4" xfId="0"/>
    <cellStyle name="Nota 2 11" xfId="0"/>
    <cellStyle name="Nota 2 11 2" xfId="0"/>
    <cellStyle name="Nota 2 11 3" xfId="0"/>
    <cellStyle name="Nota 2 11 4" xfId="0"/>
    <cellStyle name="Nota 2 12" xfId="0"/>
    <cellStyle name="Nota 2 12 2" xfId="0"/>
    <cellStyle name="Nota 2 12 3" xfId="0"/>
    <cellStyle name="Nota 2 12 4" xfId="0"/>
    <cellStyle name="Nota 2 13" xfId="0"/>
    <cellStyle name="Nota 2 13 2" xfId="0"/>
    <cellStyle name="Nota 2 13 3" xfId="0"/>
    <cellStyle name="Nota 2 13 4" xfId="0"/>
    <cellStyle name="Nota 2 14" xfId="0"/>
    <cellStyle name="Nota 2 14 2" xfId="0"/>
    <cellStyle name="Nota 2 14 3" xfId="0"/>
    <cellStyle name="Nota 2 14 4" xfId="0"/>
    <cellStyle name="Nota 2 15" xfId="0"/>
    <cellStyle name="Nota 2 15 2" xfId="0"/>
    <cellStyle name="Nota 2 15 3" xfId="0"/>
    <cellStyle name="Nota 2 15 4" xfId="0"/>
    <cellStyle name="Nota 2 16" xfId="0"/>
    <cellStyle name="Nota 2 16 2" xfId="0"/>
    <cellStyle name="Nota 2 16 3" xfId="0"/>
    <cellStyle name="Nota 2 16 4" xfId="0"/>
    <cellStyle name="Nota 2 17" xfId="0"/>
    <cellStyle name="Nota 2 17 2" xfId="0"/>
    <cellStyle name="Nota 2 17 3" xfId="0"/>
    <cellStyle name="Nota 2 17 4" xfId="0"/>
    <cellStyle name="Nota 2 18" xfId="0"/>
    <cellStyle name="Nota 2 18 10" xfId="0"/>
    <cellStyle name="Nota 2 18 11" xfId="0"/>
    <cellStyle name="Nota 2 18 2" xfId="0"/>
    <cellStyle name="Nota 2 18 2 2" xfId="0"/>
    <cellStyle name="Nota 2 18 3" xfId="0"/>
    <cellStyle name="Nota 2 18 3 2" xfId="0"/>
    <cellStyle name="Nota 2 18 4" xfId="0"/>
    <cellStyle name="Nota 2 18 4 2" xfId="0"/>
    <cellStyle name="Nota 2 18 5" xfId="0"/>
    <cellStyle name="Nota 2 18 5 2" xfId="0"/>
    <cellStyle name="Nota 2 18 6" xfId="0"/>
    <cellStyle name="Nota 2 18 6 2" xfId="0"/>
    <cellStyle name="Nota 2 18 7" xfId="0"/>
    <cellStyle name="Nota 2 18 7 2" xfId="0"/>
    <cellStyle name="Nota 2 18 8" xfId="0"/>
    <cellStyle name="Nota 2 18 8 2" xfId="0"/>
    <cellStyle name="Nota 2 18 9" xfId="0"/>
    <cellStyle name="Nota 2 18 9 2" xfId="0"/>
    <cellStyle name="Nota 2 19" xfId="0"/>
    <cellStyle name="Nota 2 19 2" xfId="0"/>
    <cellStyle name="Nota 2 19 3" xfId="0"/>
    <cellStyle name="Nota 2 19 4" xfId="0"/>
    <cellStyle name="Nota 2 2" xfId="0"/>
    <cellStyle name="Nota 2 2 10" xfId="0"/>
    <cellStyle name="Nota 2 2 10 10" xfId="0"/>
    <cellStyle name="Nota 2 2 10 10 2" xfId="0"/>
    <cellStyle name="Nota 2 2 10 10 3" xfId="0"/>
    <cellStyle name="Nota 2 2 10 10 4" xfId="0"/>
    <cellStyle name="Nota 2 2 10 10 5" xfId="0"/>
    <cellStyle name="Nota 2 2 10 11" xfId="0"/>
    <cellStyle name="Nota 2 2 10 11 2" xfId="0"/>
    <cellStyle name="Nota 2 2 10 11 3" xfId="0"/>
    <cellStyle name="Nota 2 2 10 11 4" xfId="0"/>
    <cellStyle name="Nota 2 2 10 11 5" xfId="0"/>
    <cellStyle name="Nota 2 2 10 12" xfId="0"/>
    <cellStyle name="Nota 2 2 10 12 2" xfId="0"/>
    <cellStyle name="Nota 2 2 10 12 3" xfId="0"/>
    <cellStyle name="Nota 2 2 10 12 4" xfId="0"/>
    <cellStyle name="Nota 2 2 10 12 5" xfId="0"/>
    <cellStyle name="Nota 2 2 10 13" xfId="0"/>
    <cellStyle name="Nota 2 2 10 13 2" xfId="0"/>
    <cellStyle name="Nota 2 2 10 13 3" xfId="0"/>
    <cellStyle name="Nota 2 2 10 13 4" xfId="0"/>
    <cellStyle name="Nota 2 2 10 13 5" xfId="0"/>
    <cellStyle name="Nota 2 2 10 14" xfId="0"/>
    <cellStyle name="Nota 2 2 10 14 2" xfId="0"/>
    <cellStyle name="Nota 2 2 10 14 3" xfId="0"/>
    <cellStyle name="Nota 2 2 10 15" xfId="0"/>
    <cellStyle name="Nota 2 2 10 16" xfId="0"/>
    <cellStyle name="Nota 2 2 10 17" xfId="0"/>
    <cellStyle name="Nota 2 2 10 18" xfId="0"/>
    <cellStyle name="Nota 2 2 10 2" xfId="0"/>
    <cellStyle name="Nota 2 2 10 2 2" xfId="0"/>
    <cellStyle name="Nota 2 2 10 2 3" xfId="0"/>
    <cellStyle name="Nota 2 2 10 2 4" xfId="0"/>
    <cellStyle name="Nota 2 2 10 2 5" xfId="0"/>
    <cellStyle name="Nota 2 2 10 3" xfId="0"/>
    <cellStyle name="Nota 2 2 10 3 2" xfId="0"/>
    <cellStyle name="Nota 2 2 10 3 3" xfId="0"/>
    <cellStyle name="Nota 2 2 10 3 4" xfId="0"/>
    <cellStyle name="Nota 2 2 10 3 5" xfId="0"/>
    <cellStyle name="Nota 2 2 10 4" xfId="0"/>
    <cellStyle name="Nota 2 2 10 4 2" xfId="0"/>
    <cellStyle name="Nota 2 2 10 4 3" xfId="0"/>
    <cellStyle name="Nota 2 2 10 4 4" xfId="0"/>
    <cellStyle name="Nota 2 2 10 4 5" xfId="0"/>
    <cellStyle name="Nota 2 2 10 5" xfId="0"/>
    <cellStyle name="Nota 2 2 10 5 2" xfId="0"/>
    <cellStyle name="Nota 2 2 10 5 3" xfId="0"/>
    <cellStyle name="Nota 2 2 10 5 4" xfId="0"/>
    <cellStyle name="Nota 2 2 10 5 5" xfId="0"/>
    <cellStyle name="Nota 2 2 10 6" xfId="0"/>
    <cellStyle name="Nota 2 2 10 6 2" xfId="0"/>
    <cellStyle name="Nota 2 2 10 6 3" xfId="0"/>
    <cellStyle name="Nota 2 2 10 6 4" xfId="0"/>
    <cellStyle name="Nota 2 2 10 6 5" xfId="0"/>
    <cellStyle name="Nota 2 2 10 7" xfId="0"/>
    <cellStyle name="Nota 2 2 10 7 2" xfId="0"/>
    <cellStyle name="Nota 2 2 10 7 3" xfId="0"/>
    <cellStyle name="Nota 2 2 10 7 4" xfId="0"/>
    <cellStyle name="Nota 2 2 10 7 5" xfId="0"/>
    <cellStyle name="Nota 2 2 10 8" xfId="0"/>
    <cellStyle name="Nota 2 2 10 8 2" xfId="0"/>
    <cellStyle name="Nota 2 2 10 8 3" xfId="0"/>
    <cellStyle name="Nota 2 2 10 8 4" xfId="0"/>
    <cellStyle name="Nota 2 2 10 8 5" xfId="0"/>
    <cellStyle name="Nota 2 2 10 9" xfId="0"/>
    <cellStyle name="Nota 2 2 10 9 2" xfId="0"/>
    <cellStyle name="Nota 2 2 10 9 3" xfId="0"/>
    <cellStyle name="Nota 2 2 10 9 4" xfId="0"/>
    <cellStyle name="Nota 2 2 10 9 5" xfId="0"/>
    <cellStyle name="Nota 2 2 11" xfId="0"/>
    <cellStyle name="Nota 2 2 11 10" xfId="0"/>
    <cellStyle name="Nota 2 2 11 10 2" xfId="0"/>
    <cellStyle name="Nota 2 2 11 10 3" xfId="0"/>
    <cellStyle name="Nota 2 2 11 10 4" xfId="0"/>
    <cellStyle name="Nota 2 2 11 10 5" xfId="0"/>
    <cellStyle name="Nota 2 2 11 11" xfId="0"/>
    <cellStyle name="Nota 2 2 11 11 2" xfId="0"/>
    <cellStyle name="Nota 2 2 11 11 3" xfId="0"/>
    <cellStyle name="Nota 2 2 11 11 4" xfId="0"/>
    <cellStyle name="Nota 2 2 11 11 5" xfId="0"/>
    <cellStyle name="Nota 2 2 11 12" xfId="0"/>
    <cellStyle name="Nota 2 2 11 12 2" xfId="0"/>
    <cellStyle name="Nota 2 2 11 12 3" xfId="0"/>
    <cellStyle name="Nota 2 2 11 12 4" xfId="0"/>
    <cellStyle name="Nota 2 2 11 12 5" xfId="0"/>
    <cellStyle name="Nota 2 2 11 13" xfId="0"/>
    <cellStyle name="Nota 2 2 11 13 2" xfId="0"/>
    <cellStyle name="Nota 2 2 11 13 3" xfId="0"/>
    <cellStyle name="Nota 2 2 11 13 4" xfId="0"/>
    <cellStyle name="Nota 2 2 11 13 5" xfId="0"/>
    <cellStyle name="Nota 2 2 11 14" xfId="0"/>
    <cellStyle name="Nota 2 2 11 14 2" xfId="0"/>
    <cellStyle name="Nota 2 2 11 14 3" xfId="0"/>
    <cellStyle name="Nota 2 2 11 15" xfId="0"/>
    <cellStyle name="Nota 2 2 11 16" xfId="0"/>
    <cellStyle name="Nota 2 2 11 17" xfId="0"/>
    <cellStyle name="Nota 2 2 11 18" xfId="0"/>
    <cellStyle name="Nota 2 2 11 2" xfId="0"/>
    <cellStyle name="Nota 2 2 11 2 2" xfId="0"/>
    <cellStyle name="Nota 2 2 11 2 3" xfId="0"/>
    <cellStyle name="Nota 2 2 11 2 4" xfId="0"/>
    <cellStyle name="Nota 2 2 11 2 5" xfId="0"/>
    <cellStyle name="Nota 2 2 11 3" xfId="0"/>
    <cellStyle name="Nota 2 2 11 3 2" xfId="0"/>
    <cellStyle name="Nota 2 2 11 3 3" xfId="0"/>
    <cellStyle name="Nota 2 2 11 3 4" xfId="0"/>
    <cellStyle name="Nota 2 2 11 3 5" xfId="0"/>
    <cellStyle name="Nota 2 2 11 4" xfId="0"/>
    <cellStyle name="Nota 2 2 11 4 2" xfId="0"/>
    <cellStyle name="Nota 2 2 11 4 3" xfId="0"/>
    <cellStyle name="Nota 2 2 11 4 4" xfId="0"/>
    <cellStyle name="Nota 2 2 11 4 5" xfId="0"/>
    <cellStyle name="Nota 2 2 11 5" xfId="0"/>
    <cellStyle name="Nota 2 2 11 5 2" xfId="0"/>
    <cellStyle name="Nota 2 2 11 5 3" xfId="0"/>
    <cellStyle name="Nota 2 2 11 5 4" xfId="0"/>
    <cellStyle name="Nota 2 2 11 5 5" xfId="0"/>
    <cellStyle name="Nota 2 2 11 6" xfId="0"/>
    <cellStyle name="Nota 2 2 11 6 2" xfId="0"/>
    <cellStyle name="Nota 2 2 11 6 3" xfId="0"/>
    <cellStyle name="Nota 2 2 11 6 4" xfId="0"/>
    <cellStyle name="Nota 2 2 11 6 5" xfId="0"/>
    <cellStyle name="Nota 2 2 11 7" xfId="0"/>
    <cellStyle name="Nota 2 2 11 7 2" xfId="0"/>
    <cellStyle name="Nota 2 2 11 7 3" xfId="0"/>
    <cellStyle name="Nota 2 2 11 7 4" xfId="0"/>
    <cellStyle name="Nota 2 2 11 7 5" xfId="0"/>
    <cellStyle name="Nota 2 2 11 8" xfId="0"/>
    <cellStyle name="Nota 2 2 11 8 2" xfId="0"/>
    <cellStyle name="Nota 2 2 11 8 3" xfId="0"/>
    <cellStyle name="Nota 2 2 11 8 4" xfId="0"/>
    <cellStyle name="Nota 2 2 11 8 5" xfId="0"/>
    <cellStyle name="Nota 2 2 11 9" xfId="0"/>
    <cellStyle name="Nota 2 2 11 9 2" xfId="0"/>
    <cellStyle name="Nota 2 2 11 9 3" xfId="0"/>
    <cellStyle name="Nota 2 2 11 9 4" xfId="0"/>
    <cellStyle name="Nota 2 2 11 9 5" xfId="0"/>
    <cellStyle name="Nota 2 2 12" xfId="0"/>
    <cellStyle name="Nota 2 2 12 2" xfId="0"/>
    <cellStyle name="Nota 2 2 12 2 2" xfId="0"/>
    <cellStyle name="Nota 2 2 12 3" xfId="0"/>
    <cellStyle name="Nota 2 2 12 4" xfId="0"/>
    <cellStyle name="Nota 2 2 12 5" xfId="0"/>
    <cellStyle name="Nota 2 2 13" xfId="0"/>
    <cellStyle name="Nota 2 2 13 2" xfId="0"/>
    <cellStyle name="Nota 2 2 13 2 2" xfId="0"/>
    <cellStyle name="Nota 2 2 13 3" xfId="0"/>
    <cellStyle name="Nota 2 2 13 4" xfId="0"/>
    <cellStyle name="Nota 2 2 13 5" xfId="0"/>
    <cellStyle name="Nota 2 2 14" xfId="0"/>
    <cellStyle name="Nota 2 2 14 2" xfId="0"/>
    <cellStyle name="Nota 2 2 14 2 2" xfId="0"/>
    <cellStyle name="Nota 2 2 14 3" xfId="0"/>
    <cellStyle name="Nota 2 2 14 4" xfId="0"/>
    <cellStyle name="Nota 2 2 14 5" xfId="0"/>
    <cellStyle name="Nota 2 2 15" xfId="0"/>
    <cellStyle name="Nota 2 2 15 2" xfId="0"/>
    <cellStyle name="Nota 2 2 15 2 2" xfId="0"/>
    <cellStyle name="Nota 2 2 15 3" xfId="0"/>
    <cellStyle name="Nota 2 2 15 4" xfId="0"/>
    <cellStyle name="Nota 2 2 15 5" xfId="0"/>
    <cellStyle name="Nota 2 2 16" xfId="0"/>
    <cellStyle name="Nota 2 2 16 10" xfId="0"/>
    <cellStyle name="Nota 2 2 16 11" xfId="0"/>
    <cellStyle name="Nota 2 2 16 2" xfId="0"/>
    <cellStyle name="Nota 2 2 16 2 2" xfId="0"/>
    <cellStyle name="Nota 2 2 16 3" xfId="0"/>
    <cellStyle name="Nota 2 2 16 3 2" xfId="0"/>
    <cellStyle name="Nota 2 2 16 4" xfId="0"/>
    <cellStyle name="Nota 2 2 16 4 2" xfId="0"/>
    <cellStyle name="Nota 2 2 16 5" xfId="0"/>
    <cellStyle name="Nota 2 2 16 5 2" xfId="0"/>
    <cellStyle name="Nota 2 2 16 6" xfId="0"/>
    <cellStyle name="Nota 2 2 16 6 2" xfId="0"/>
    <cellStyle name="Nota 2 2 16 7" xfId="0"/>
    <cellStyle name="Nota 2 2 16 7 2" xfId="0"/>
    <cellStyle name="Nota 2 2 16 8" xfId="0"/>
    <cellStyle name="Nota 2 2 16 8 2" xfId="0"/>
    <cellStyle name="Nota 2 2 16 9" xfId="0"/>
    <cellStyle name="Nota 2 2 16 9 2" xfId="0"/>
    <cellStyle name="Nota 2 2 17" xfId="0"/>
    <cellStyle name="Nota 2 2 17 2" xfId="0"/>
    <cellStyle name="Nota 2 2 17 2 2" xfId="0"/>
    <cellStyle name="Nota 2 2 17 3" xfId="0"/>
    <cellStyle name="Nota 2 2 17 4" xfId="0"/>
    <cellStyle name="Nota 2 2 17 5" xfId="0"/>
    <cellStyle name="Nota 2 2 18" xfId="0"/>
    <cellStyle name="Nota 2 2 18 2" xfId="0"/>
    <cellStyle name="Nota 2 2 18 2 2" xfId="0"/>
    <cellStyle name="Nota 2 2 18 3" xfId="0"/>
    <cellStyle name="Nota 2 2 18 4" xfId="0"/>
    <cellStyle name="Nota 2 2 18 5" xfId="0"/>
    <cellStyle name="Nota 2 2 19" xfId="0"/>
    <cellStyle name="Nota 2 2 19 2" xfId="0"/>
    <cellStyle name="Nota 2 2 19 2 2" xfId="0"/>
    <cellStyle name="Nota 2 2 19 3" xfId="0"/>
    <cellStyle name="Nota 2 2 19 4" xfId="0"/>
    <cellStyle name="Nota 2 2 19 5" xfId="0"/>
    <cellStyle name="Nota 2 2 2" xfId="0"/>
    <cellStyle name="Nota 2 2 2 10" xfId="0"/>
    <cellStyle name="Nota 2 2 2 10 10" xfId="0"/>
    <cellStyle name="Nota 2 2 2 10 10 2" xfId="0"/>
    <cellStyle name="Nota 2 2 2 10 10 3" xfId="0"/>
    <cellStyle name="Nota 2 2 2 10 10 4" xfId="0"/>
    <cellStyle name="Nota 2 2 2 10 10 5" xfId="0"/>
    <cellStyle name="Nota 2 2 2 10 11" xfId="0"/>
    <cellStyle name="Nota 2 2 2 10 11 2" xfId="0"/>
    <cellStyle name="Nota 2 2 2 10 11 3" xfId="0"/>
    <cellStyle name="Nota 2 2 2 10 11 4" xfId="0"/>
    <cellStyle name="Nota 2 2 2 10 11 5" xfId="0"/>
    <cellStyle name="Nota 2 2 2 10 12" xfId="0"/>
    <cellStyle name="Nota 2 2 2 10 12 2" xfId="0"/>
    <cellStyle name="Nota 2 2 2 10 12 3" xfId="0"/>
    <cellStyle name="Nota 2 2 2 10 12 4" xfId="0"/>
    <cellStyle name="Nota 2 2 2 10 12 5" xfId="0"/>
    <cellStyle name="Nota 2 2 2 10 13" xfId="0"/>
    <cellStyle name="Nota 2 2 2 10 13 2" xfId="0"/>
    <cellStyle name="Nota 2 2 2 10 13 3" xfId="0"/>
    <cellStyle name="Nota 2 2 2 10 13 4" xfId="0"/>
    <cellStyle name="Nota 2 2 2 10 13 5" xfId="0"/>
    <cellStyle name="Nota 2 2 2 10 14" xfId="0"/>
    <cellStyle name="Nota 2 2 2 10 14 2" xfId="0"/>
    <cellStyle name="Nota 2 2 2 10 14 3" xfId="0"/>
    <cellStyle name="Nota 2 2 2 10 15" xfId="0"/>
    <cellStyle name="Nota 2 2 2 10 16" xfId="0"/>
    <cellStyle name="Nota 2 2 2 10 17" xfId="0"/>
    <cellStyle name="Nota 2 2 2 10 18" xfId="0"/>
    <cellStyle name="Nota 2 2 2 10 2" xfId="0"/>
    <cellStyle name="Nota 2 2 2 10 2 2" xfId="0"/>
    <cellStyle name="Nota 2 2 2 10 2 3" xfId="0"/>
    <cellStyle name="Nota 2 2 2 10 2 4" xfId="0"/>
    <cellStyle name="Nota 2 2 2 10 2 5" xfId="0"/>
    <cellStyle name="Nota 2 2 2 10 3" xfId="0"/>
    <cellStyle name="Nota 2 2 2 10 3 2" xfId="0"/>
    <cellStyle name="Nota 2 2 2 10 3 3" xfId="0"/>
    <cellStyle name="Nota 2 2 2 10 3 4" xfId="0"/>
    <cellStyle name="Nota 2 2 2 10 3 5" xfId="0"/>
    <cellStyle name="Nota 2 2 2 10 4" xfId="0"/>
    <cellStyle name="Nota 2 2 2 10 4 2" xfId="0"/>
    <cellStyle name="Nota 2 2 2 10 4 3" xfId="0"/>
    <cellStyle name="Nota 2 2 2 10 4 4" xfId="0"/>
    <cellStyle name="Nota 2 2 2 10 4 5" xfId="0"/>
    <cellStyle name="Nota 2 2 2 10 5" xfId="0"/>
    <cellStyle name="Nota 2 2 2 10 5 2" xfId="0"/>
    <cellStyle name="Nota 2 2 2 10 5 3" xfId="0"/>
    <cellStyle name="Nota 2 2 2 10 5 4" xfId="0"/>
    <cellStyle name="Nota 2 2 2 10 5 5" xfId="0"/>
    <cellStyle name="Nota 2 2 2 10 6" xfId="0"/>
    <cellStyle name="Nota 2 2 2 10 6 2" xfId="0"/>
    <cellStyle name="Nota 2 2 2 10 6 3" xfId="0"/>
    <cellStyle name="Nota 2 2 2 10 6 4" xfId="0"/>
    <cellStyle name="Nota 2 2 2 10 6 5" xfId="0"/>
    <cellStyle name="Nota 2 2 2 10 7" xfId="0"/>
    <cellStyle name="Nota 2 2 2 10 7 2" xfId="0"/>
    <cellStyle name="Nota 2 2 2 10 7 3" xfId="0"/>
    <cellStyle name="Nota 2 2 2 10 7 4" xfId="0"/>
    <cellStyle name="Nota 2 2 2 10 7 5" xfId="0"/>
    <cellStyle name="Nota 2 2 2 10 8" xfId="0"/>
    <cellStyle name="Nota 2 2 2 10 8 2" xfId="0"/>
    <cellStyle name="Nota 2 2 2 10 8 3" xfId="0"/>
    <cellStyle name="Nota 2 2 2 10 8 4" xfId="0"/>
    <cellStyle name="Nota 2 2 2 10 8 5" xfId="0"/>
    <cellStyle name="Nota 2 2 2 10 9" xfId="0"/>
    <cellStyle name="Nota 2 2 2 10 9 2" xfId="0"/>
    <cellStyle name="Nota 2 2 2 10 9 3" xfId="0"/>
    <cellStyle name="Nota 2 2 2 10 9 4" xfId="0"/>
    <cellStyle name="Nota 2 2 2 10 9 5" xfId="0"/>
    <cellStyle name="Nota 2 2 2 11" xfId="0"/>
    <cellStyle name="Nota 2 2 2 11 2" xfId="0"/>
    <cellStyle name="Nota 2 2 2 11 3" xfId="0"/>
    <cellStyle name="Nota 2 2 2 11 4" xfId="0"/>
    <cellStyle name="Nota 2 2 2 11 5" xfId="0"/>
    <cellStyle name="Nota 2 2 2 12" xfId="0"/>
    <cellStyle name="Nota 2 2 2 12 2" xfId="0"/>
    <cellStyle name="Nota 2 2 2 12 3" xfId="0"/>
    <cellStyle name="Nota 2 2 2 12 4" xfId="0"/>
    <cellStyle name="Nota 2 2 2 12 5" xfId="0"/>
    <cellStyle name="Nota 2 2 2 13" xfId="0"/>
    <cellStyle name="Nota 2 2 2 13 2" xfId="0"/>
    <cellStyle name="Nota 2 2 2 13 3" xfId="0"/>
    <cellStyle name="Nota 2 2 2 13 4" xfId="0"/>
    <cellStyle name="Nota 2 2 2 13 5" xfId="0"/>
    <cellStyle name="Nota 2 2 2 14" xfId="0"/>
    <cellStyle name="Nota 2 2 2 14 2" xfId="0"/>
    <cellStyle name="Nota 2 2 2 14 3" xfId="0"/>
    <cellStyle name="Nota 2 2 2 14 4" xfId="0"/>
    <cellStyle name="Nota 2 2 2 14 5" xfId="0"/>
    <cellStyle name="Nota 2 2 2 15" xfId="0"/>
    <cellStyle name="Nota 2 2 2 15 2" xfId="0"/>
    <cellStyle name="Nota 2 2 2 15 3" xfId="0"/>
    <cellStyle name="Nota 2 2 2 15 4" xfId="0"/>
    <cellStyle name="Nota 2 2 2 15 5" xfId="0"/>
    <cellStyle name="Nota 2 2 2 16" xfId="0"/>
    <cellStyle name="Nota 2 2 2 16 2" xfId="0"/>
    <cellStyle name="Nota 2 2 2 16 3" xfId="0"/>
    <cellStyle name="Nota 2 2 2 16 4" xfId="0"/>
    <cellStyle name="Nota 2 2 2 16 5" xfId="0"/>
    <cellStyle name="Nota 2 2 2 17" xfId="0"/>
    <cellStyle name="Nota 2 2 2 17 2" xfId="0"/>
    <cellStyle name="Nota 2 2 2 17 3" xfId="0"/>
    <cellStyle name="Nota 2 2 2 17 4" xfId="0"/>
    <cellStyle name="Nota 2 2 2 17 5" xfId="0"/>
    <cellStyle name="Nota 2 2 2 18" xfId="0"/>
    <cellStyle name="Nota 2 2 2 18 2" xfId="0"/>
    <cellStyle name="Nota 2 2 2 18 3" xfId="0"/>
    <cellStyle name="Nota 2 2 2 18 4" xfId="0"/>
    <cellStyle name="Nota 2 2 2 18 5" xfId="0"/>
    <cellStyle name="Nota 2 2 2 19" xfId="0"/>
    <cellStyle name="Nota 2 2 2 19 2" xfId="0"/>
    <cellStyle name="Nota 2 2 2 19 3" xfId="0"/>
    <cellStyle name="Nota 2 2 2 19 4" xfId="0"/>
    <cellStyle name="Nota 2 2 2 19 5" xfId="0"/>
    <cellStyle name="Nota 2 2 2 2" xfId="0"/>
    <cellStyle name="Nota 2 2 2 2 10" xfId="0"/>
    <cellStyle name="Nota 2 2 2 2 10 2" xfId="0"/>
    <cellStyle name="Nota 2 2 2 2 10 3" xfId="0"/>
    <cellStyle name="Nota 2 2 2 2 10 4" xfId="0"/>
    <cellStyle name="Nota 2 2 2 2 10 5" xfId="0"/>
    <cellStyle name="Nota 2 2 2 2 11" xfId="0"/>
    <cellStyle name="Nota 2 2 2 2 11 2" xfId="0"/>
    <cellStyle name="Nota 2 2 2 2 11 3" xfId="0"/>
    <cellStyle name="Nota 2 2 2 2 11 4" xfId="0"/>
    <cellStyle name="Nota 2 2 2 2 11 5" xfId="0"/>
    <cellStyle name="Nota 2 2 2 2 12" xfId="0"/>
    <cellStyle name="Nota 2 2 2 2 12 2" xfId="0"/>
    <cellStyle name="Nota 2 2 2 2 12 3" xfId="0"/>
    <cellStyle name="Nota 2 2 2 2 12 4" xfId="0"/>
    <cellStyle name="Nota 2 2 2 2 12 5" xfId="0"/>
    <cellStyle name="Nota 2 2 2 2 13" xfId="0"/>
    <cellStyle name="Nota 2 2 2 2 13 2" xfId="0"/>
    <cellStyle name="Nota 2 2 2 2 13 3" xfId="0"/>
    <cellStyle name="Nota 2 2 2 2 13 4" xfId="0"/>
    <cellStyle name="Nota 2 2 2 2 13 5" xfId="0"/>
    <cellStyle name="Nota 2 2 2 2 14" xfId="0"/>
    <cellStyle name="Nota 2 2 2 2 14 2" xfId="0"/>
    <cellStyle name="Nota 2 2 2 2 14 3" xfId="0"/>
    <cellStyle name="Nota 2 2 2 2 15" xfId="0"/>
    <cellStyle name="Nota 2 2 2 2 16" xfId="0"/>
    <cellStyle name="Nota 2 2 2 2 17" xfId="0"/>
    <cellStyle name="Nota 2 2 2 2 18" xfId="0"/>
    <cellStyle name="Nota 2 2 2 2 2" xfId="0"/>
    <cellStyle name="Nota 2 2 2 2 2 2" xfId="0"/>
    <cellStyle name="Nota 2 2 2 2 2 3" xfId="0"/>
    <cellStyle name="Nota 2 2 2 2 2 4" xfId="0"/>
    <cellStyle name="Nota 2 2 2 2 2 5" xfId="0"/>
    <cellStyle name="Nota 2 2 2 2 3" xfId="0"/>
    <cellStyle name="Nota 2 2 2 2 3 2" xfId="0"/>
    <cellStyle name="Nota 2 2 2 2 3 3" xfId="0"/>
    <cellStyle name="Nota 2 2 2 2 3 4" xfId="0"/>
    <cellStyle name="Nota 2 2 2 2 3 5" xfId="0"/>
    <cellStyle name="Nota 2 2 2 2 4" xfId="0"/>
    <cellStyle name="Nota 2 2 2 2 4 2" xfId="0"/>
    <cellStyle name="Nota 2 2 2 2 4 3" xfId="0"/>
    <cellStyle name="Nota 2 2 2 2 4 4" xfId="0"/>
    <cellStyle name="Nota 2 2 2 2 4 5" xfId="0"/>
    <cellStyle name="Nota 2 2 2 2 5" xfId="0"/>
    <cellStyle name="Nota 2 2 2 2 5 2" xfId="0"/>
    <cellStyle name="Nota 2 2 2 2 5 3" xfId="0"/>
    <cellStyle name="Nota 2 2 2 2 5 4" xfId="0"/>
    <cellStyle name="Nota 2 2 2 2 5 5" xfId="0"/>
    <cellStyle name="Nota 2 2 2 2 6" xfId="0"/>
    <cellStyle name="Nota 2 2 2 2 6 2" xfId="0"/>
    <cellStyle name="Nota 2 2 2 2 6 3" xfId="0"/>
    <cellStyle name="Nota 2 2 2 2 6 4" xfId="0"/>
    <cellStyle name="Nota 2 2 2 2 6 5" xfId="0"/>
    <cellStyle name="Nota 2 2 2 2 7" xfId="0"/>
    <cellStyle name="Nota 2 2 2 2 7 2" xfId="0"/>
    <cellStyle name="Nota 2 2 2 2 7 3" xfId="0"/>
    <cellStyle name="Nota 2 2 2 2 7 4" xfId="0"/>
    <cellStyle name="Nota 2 2 2 2 7 5" xfId="0"/>
    <cellStyle name="Nota 2 2 2 2 8" xfId="0"/>
    <cellStyle name="Nota 2 2 2 2 8 2" xfId="0"/>
    <cellStyle name="Nota 2 2 2 2 8 3" xfId="0"/>
    <cellStyle name="Nota 2 2 2 2 8 4" xfId="0"/>
    <cellStyle name="Nota 2 2 2 2 8 5" xfId="0"/>
    <cellStyle name="Nota 2 2 2 2 9" xfId="0"/>
    <cellStyle name="Nota 2 2 2 2 9 2" xfId="0"/>
    <cellStyle name="Nota 2 2 2 2 9 3" xfId="0"/>
    <cellStyle name="Nota 2 2 2 2 9 4" xfId="0"/>
    <cellStyle name="Nota 2 2 2 2 9 5" xfId="0"/>
    <cellStyle name="Nota 2 2 2 20" xfId="0"/>
    <cellStyle name="Nota 2 2 2 20 2" xfId="0"/>
    <cellStyle name="Nota 2 2 2 20 3" xfId="0"/>
    <cellStyle name="Nota 2 2 2 20 4" xfId="0"/>
    <cellStyle name="Nota 2 2 2 20 5" xfId="0"/>
    <cellStyle name="Nota 2 2 2 21" xfId="0"/>
    <cellStyle name="Nota 2 2 2 21 2" xfId="0"/>
    <cellStyle name="Nota 2 2 2 21 3" xfId="0"/>
    <cellStyle name="Nota 2 2 2 21 4" xfId="0"/>
    <cellStyle name="Nota 2 2 2 21 5" xfId="0"/>
    <cellStyle name="Nota 2 2 2 22" xfId="0"/>
    <cellStyle name="Nota 2 2 2 22 2" xfId="0"/>
    <cellStyle name="Nota 2 2 2 22 3" xfId="0"/>
    <cellStyle name="Nota 2 2 2 22 4" xfId="0"/>
    <cellStyle name="Nota 2 2 2 22 5" xfId="0"/>
    <cellStyle name="Nota 2 2 2 23" xfId="0"/>
    <cellStyle name="Nota 2 2 2 23 2" xfId="0"/>
    <cellStyle name="Nota 2 2 2 23 3" xfId="0"/>
    <cellStyle name="Nota 2 2 2 23 4" xfId="0"/>
    <cellStyle name="Nota 2 2 2 23 5" xfId="0"/>
    <cellStyle name="Nota 2 2 2 24" xfId="0"/>
    <cellStyle name="Nota 2 2 2 24 2" xfId="0"/>
    <cellStyle name="Nota 2 2 2 24 3" xfId="0"/>
    <cellStyle name="Nota 2 2 2 24 4" xfId="0"/>
    <cellStyle name="Nota 2 2 2 24 5" xfId="0"/>
    <cellStyle name="Nota 2 2 2 25" xfId="0"/>
    <cellStyle name="Nota 2 2 2 25 2" xfId="0"/>
    <cellStyle name="Nota 2 2 2 25 3" xfId="0"/>
    <cellStyle name="Nota 2 2 2 25 4" xfId="0"/>
    <cellStyle name="Nota 2 2 2 25 5" xfId="0"/>
    <cellStyle name="Nota 2 2 2 26" xfId="0"/>
    <cellStyle name="Nota 2 2 2 26 2" xfId="0"/>
    <cellStyle name="Nota 2 2 2 26 3" xfId="0"/>
    <cellStyle name="Nota 2 2 2 26 4" xfId="0"/>
    <cellStyle name="Nota 2 2 2 26 5" xfId="0"/>
    <cellStyle name="Nota 2 2 2 27" xfId="0"/>
    <cellStyle name="Nota 2 2 2 27 2" xfId="0"/>
    <cellStyle name="Nota 2 2 2 27 3" xfId="0"/>
    <cellStyle name="Nota 2 2 2 27 4" xfId="0"/>
    <cellStyle name="Nota 2 2 2 27 5" xfId="0"/>
    <cellStyle name="Nota 2 2 2 28" xfId="0"/>
    <cellStyle name="Nota 2 2 2 28 2" xfId="0"/>
    <cellStyle name="Nota 2 2 2 28 3" xfId="0"/>
    <cellStyle name="Nota 2 2 2 28 4" xfId="0"/>
    <cellStyle name="Nota 2 2 2 28 5" xfId="0"/>
    <cellStyle name="Nota 2 2 2 29" xfId="0"/>
    <cellStyle name="Nota 2 2 2 29 2" xfId="0"/>
    <cellStyle name="Nota 2 2 2 29 3" xfId="0"/>
    <cellStyle name="Nota 2 2 2 29 4" xfId="0"/>
    <cellStyle name="Nota 2 2 2 29 5" xfId="0"/>
    <cellStyle name="Nota 2 2 2 3" xfId="0"/>
    <cellStyle name="Nota 2 2 2 3 10" xfId="0"/>
    <cellStyle name="Nota 2 2 2 3 10 2" xfId="0"/>
    <cellStyle name="Nota 2 2 2 3 10 3" xfId="0"/>
    <cellStyle name="Nota 2 2 2 3 10 4" xfId="0"/>
    <cellStyle name="Nota 2 2 2 3 10 5" xfId="0"/>
    <cellStyle name="Nota 2 2 2 3 11" xfId="0"/>
    <cellStyle name="Nota 2 2 2 3 11 2" xfId="0"/>
    <cellStyle name="Nota 2 2 2 3 11 3" xfId="0"/>
    <cellStyle name="Nota 2 2 2 3 11 4" xfId="0"/>
    <cellStyle name="Nota 2 2 2 3 11 5" xfId="0"/>
    <cellStyle name="Nota 2 2 2 3 12" xfId="0"/>
    <cellStyle name="Nota 2 2 2 3 12 2" xfId="0"/>
    <cellStyle name="Nota 2 2 2 3 12 3" xfId="0"/>
    <cellStyle name="Nota 2 2 2 3 12 4" xfId="0"/>
    <cellStyle name="Nota 2 2 2 3 12 5" xfId="0"/>
    <cellStyle name="Nota 2 2 2 3 13" xfId="0"/>
    <cellStyle name="Nota 2 2 2 3 13 2" xfId="0"/>
    <cellStyle name="Nota 2 2 2 3 13 3" xfId="0"/>
    <cellStyle name="Nota 2 2 2 3 13 4" xfId="0"/>
    <cellStyle name="Nota 2 2 2 3 13 5" xfId="0"/>
    <cellStyle name="Nota 2 2 2 3 14" xfId="0"/>
    <cellStyle name="Nota 2 2 2 3 14 2" xfId="0"/>
    <cellStyle name="Nota 2 2 2 3 14 3" xfId="0"/>
    <cellStyle name="Nota 2 2 2 3 15" xfId="0"/>
    <cellStyle name="Nota 2 2 2 3 16" xfId="0"/>
    <cellStyle name="Nota 2 2 2 3 17" xfId="0"/>
    <cellStyle name="Nota 2 2 2 3 18" xfId="0"/>
    <cellStyle name="Nota 2 2 2 3 2" xfId="0"/>
    <cellStyle name="Nota 2 2 2 3 2 2" xfId="0"/>
    <cellStyle name="Nota 2 2 2 3 2 3" xfId="0"/>
    <cellStyle name="Nota 2 2 2 3 2 4" xfId="0"/>
    <cellStyle name="Nota 2 2 2 3 2 5" xfId="0"/>
    <cellStyle name="Nota 2 2 2 3 3" xfId="0"/>
    <cellStyle name="Nota 2 2 2 3 3 2" xfId="0"/>
    <cellStyle name="Nota 2 2 2 3 3 3" xfId="0"/>
    <cellStyle name="Nota 2 2 2 3 3 4" xfId="0"/>
    <cellStyle name="Nota 2 2 2 3 3 5" xfId="0"/>
    <cellStyle name="Nota 2 2 2 3 4" xfId="0"/>
    <cellStyle name="Nota 2 2 2 3 4 2" xfId="0"/>
    <cellStyle name="Nota 2 2 2 3 4 3" xfId="0"/>
    <cellStyle name="Nota 2 2 2 3 4 4" xfId="0"/>
    <cellStyle name="Nota 2 2 2 3 4 5" xfId="0"/>
    <cellStyle name="Nota 2 2 2 3 5" xfId="0"/>
    <cellStyle name="Nota 2 2 2 3 5 2" xfId="0"/>
    <cellStyle name="Nota 2 2 2 3 5 3" xfId="0"/>
    <cellStyle name="Nota 2 2 2 3 5 4" xfId="0"/>
    <cellStyle name="Nota 2 2 2 3 5 5" xfId="0"/>
    <cellStyle name="Nota 2 2 2 3 6" xfId="0"/>
    <cellStyle name="Nota 2 2 2 3 6 2" xfId="0"/>
    <cellStyle name="Nota 2 2 2 3 6 3" xfId="0"/>
    <cellStyle name="Nota 2 2 2 3 6 4" xfId="0"/>
    <cellStyle name="Nota 2 2 2 3 6 5" xfId="0"/>
    <cellStyle name="Nota 2 2 2 3 7" xfId="0"/>
    <cellStyle name="Nota 2 2 2 3 7 2" xfId="0"/>
    <cellStyle name="Nota 2 2 2 3 7 3" xfId="0"/>
    <cellStyle name="Nota 2 2 2 3 7 4" xfId="0"/>
    <cellStyle name="Nota 2 2 2 3 7 5" xfId="0"/>
    <cellStyle name="Nota 2 2 2 3 8" xfId="0"/>
    <cellStyle name="Nota 2 2 2 3 8 2" xfId="0"/>
    <cellStyle name="Nota 2 2 2 3 8 3" xfId="0"/>
    <cellStyle name="Nota 2 2 2 3 8 4" xfId="0"/>
    <cellStyle name="Nota 2 2 2 3 8 5" xfId="0"/>
    <cellStyle name="Nota 2 2 2 3 9" xfId="0"/>
    <cellStyle name="Nota 2 2 2 3 9 2" xfId="0"/>
    <cellStyle name="Nota 2 2 2 3 9 3" xfId="0"/>
    <cellStyle name="Nota 2 2 2 3 9 4" xfId="0"/>
    <cellStyle name="Nota 2 2 2 3 9 5" xfId="0"/>
    <cellStyle name="Nota 2 2 2 30" xfId="0"/>
    <cellStyle name="Nota 2 2 2 30 2" xfId="0"/>
    <cellStyle name="Nota 2 2 2 30 3" xfId="0"/>
    <cellStyle name="Nota 2 2 2 31" xfId="0"/>
    <cellStyle name="Nota 2 2 2 31 2" xfId="0"/>
    <cellStyle name="Nota 2 2 2 31 3" xfId="0"/>
    <cellStyle name="Nota 2 2 2 32" xfId="0"/>
    <cellStyle name="Nota 2 2 2 32 2" xfId="0"/>
    <cellStyle name="Nota 2 2 2 32 3" xfId="0"/>
    <cellStyle name="Nota 2 2 2 33" xfId="0"/>
    <cellStyle name="Nota 2 2 2 33 2" xfId="0"/>
    <cellStyle name="Nota 2 2 2 33 3" xfId="0"/>
    <cellStyle name="Nota 2 2 2 34" xfId="0"/>
    <cellStyle name="Nota 2 2 2 34 2" xfId="0"/>
    <cellStyle name="Nota 2 2 2 34 3" xfId="0"/>
    <cellStyle name="Nota 2 2 2 35" xfId="0"/>
    <cellStyle name="Nota 2 2 2 35 2" xfId="0"/>
    <cellStyle name="Nota 2 2 2 35 3" xfId="0"/>
    <cellStyle name="Nota 2 2 2 36" xfId="0"/>
    <cellStyle name="Nota 2 2 2 36 2" xfId="0"/>
    <cellStyle name="Nota 2 2 2 36 3" xfId="0"/>
    <cellStyle name="Nota 2 2 2 37" xfId="0"/>
    <cellStyle name="Nota 2 2 2 37 2" xfId="0"/>
    <cellStyle name="Nota 2 2 2 37 3" xfId="0"/>
    <cellStyle name="Nota 2 2 2 38" xfId="0"/>
    <cellStyle name="Nota 2 2 2 38 2" xfId="0"/>
    <cellStyle name="Nota 2 2 2 38 3" xfId="0"/>
    <cellStyle name="Nota 2 2 2 39" xfId="0"/>
    <cellStyle name="Nota 2 2 2 39 2" xfId="0"/>
    <cellStyle name="Nota 2 2 2 39 3" xfId="0"/>
    <cellStyle name="Nota 2 2 2 4" xfId="0"/>
    <cellStyle name="Nota 2 2 2 4 10" xfId="0"/>
    <cellStyle name="Nota 2 2 2 4 10 2" xfId="0"/>
    <cellStyle name="Nota 2 2 2 4 10 3" xfId="0"/>
    <cellStyle name="Nota 2 2 2 4 10 4" xfId="0"/>
    <cellStyle name="Nota 2 2 2 4 10 5" xfId="0"/>
    <cellStyle name="Nota 2 2 2 4 11" xfId="0"/>
    <cellStyle name="Nota 2 2 2 4 11 2" xfId="0"/>
    <cellStyle name="Nota 2 2 2 4 11 3" xfId="0"/>
    <cellStyle name="Nota 2 2 2 4 11 4" xfId="0"/>
    <cellStyle name="Nota 2 2 2 4 11 5" xfId="0"/>
    <cellStyle name="Nota 2 2 2 4 12" xfId="0"/>
    <cellStyle name="Nota 2 2 2 4 12 2" xfId="0"/>
    <cellStyle name="Nota 2 2 2 4 12 3" xfId="0"/>
    <cellStyle name="Nota 2 2 2 4 12 4" xfId="0"/>
    <cellStyle name="Nota 2 2 2 4 12 5" xfId="0"/>
    <cellStyle name="Nota 2 2 2 4 13" xfId="0"/>
    <cellStyle name="Nota 2 2 2 4 13 2" xfId="0"/>
    <cellStyle name="Nota 2 2 2 4 13 3" xfId="0"/>
    <cellStyle name="Nota 2 2 2 4 13 4" xfId="0"/>
    <cellStyle name="Nota 2 2 2 4 13 5" xfId="0"/>
    <cellStyle name="Nota 2 2 2 4 14" xfId="0"/>
    <cellStyle name="Nota 2 2 2 4 14 2" xfId="0"/>
    <cellStyle name="Nota 2 2 2 4 14 3" xfId="0"/>
    <cellStyle name="Nota 2 2 2 4 15" xfId="0"/>
    <cellStyle name="Nota 2 2 2 4 16" xfId="0"/>
    <cellStyle name="Nota 2 2 2 4 17" xfId="0"/>
    <cellStyle name="Nota 2 2 2 4 18" xfId="0"/>
    <cellStyle name="Nota 2 2 2 4 2" xfId="0"/>
    <cellStyle name="Nota 2 2 2 4 2 2" xfId="0"/>
    <cellStyle name="Nota 2 2 2 4 2 3" xfId="0"/>
    <cellStyle name="Nota 2 2 2 4 2 4" xfId="0"/>
    <cellStyle name="Nota 2 2 2 4 2 5" xfId="0"/>
    <cellStyle name="Nota 2 2 2 4 3" xfId="0"/>
    <cellStyle name="Nota 2 2 2 4 3 2" xfId="0"/>
    <cellStyle name="Nota 2 2 2 4 3 3" xfId="0"/>
    <cellStyle name="Nota 2 2 2 4 3 4" xfId="0"/>
    <cellStyle name="Nota 2 2 2 4 3 5" xfId="0"/>
    <cellStyle name="Nota 2 2 2 4 4" xfId="0"/>
    <cellStyle name="Nota 2 2 2 4 4 2" xfId="0"/>
    <cellStyle name="Nota 2 2 2 4 4 3" xfId="0"/>
    <cellStyle name="Nota 2 2 2 4 4 4" xfId="0"/>
    <cellStyle name="Nota 2 2 2 4 4 5" xfId="0"/>
    <cellStyle name="Nota 2 2 2 4 5" xfId="0"/>
    <cellStyle name="Nota 2 2 2 4 5 2" xfId="0"/>
    <cellStyle name="Nota 2 2 2 4 5 3" xfId="0"/>
    <cellStyle name="Nota 2 2 2 4 5 4" xfId="0"/>
    <cellStyle name="Nota 2 2 2 4 5 5" xfId="0"/>
    <cellStyle name="Nota 2 2 2 4 6" xfId="0"/>
    <cellStyle name="Nota 2 2 2 4 6 2" xfId="0"/>
    <cellStyle name="Nota 2 2 2 4 6 3" xfId="0"/>
    <cellStyle name="Nota 2 2 2 4 6 4" xfId="0"/>
    <cellStyle name="Nota 2 2 2 4 6 5" xfId="0"/>
    <cellStyle name="Nota 2 2 2 4 7" xfId="0"/>
    <cellStyle name="Nota 2 2 2 4 7 2" xfId="0"/>
    <cellStyle name="Nota 2 2 2 4 7 3" xfId="0"/>
    <cellStyle name="Nota 2 2 2 4 7 4" xfId="0"/>
    <cellStyle name="Nota 2 2 2 4 7 5" xfId="0"/>
    <cellStyle name="Nota 2 2 2 4 8" xfId="0"/>
    <cellStyle name="Nota 2 2 2 4 8 2" xfId="0"/>
    <cellStyle name="Nota 2 2 2 4 8 3" xfId="0"/>
    <cellStyle name="Nota 2 2 2 4 8 4" xfId="0"/>
    <cellStyle name="Nota 2 2 2 4 8 5" xfId="0"/>
    <cellStyle name="Nota 2 2 2 4 9" xfId="0"/>
    <cellStyle name="Nota 2 2 2 4 9 2" xfId="0"/>
    <cellStyle name="Nota 2 2 2 4 9 3" xfId="0"/>
    <cellStyle name="Nota 2 2 2 4 9 4" xfId="0"/>
    <cellStyle name="Nota 2 2 2 4 9 5" xfId="0"/>
    <cellStyle name="Nota 2 2 2 40" xfId="0"/>
    <cellStyle name="Nota 2 2 2 40 2" xfId="0"/>
    <cellStyle name="Nota 2 2 2 40 3" xfId="0"/>
    <cellStyle name="Nota 2 2 2 41" xfId="0"/>
    <cellStyle name="Nota 2 2 2 41 2" xfId="0"/>
    <cellStyle name="Nota 2 2 2 41 3" xfId="0"/>
    <cellStyle name="Nota 2 2 2 42" xfId="0"/>
    <cellStyle name="Nota 2 2 2 42 2" xfId="0"/>
    <cellStyle name="Nota 2 2 2 42 3" xfId="0"/>
    <cellStyle name="Nota 2 2 2 43" xfId="0"/>
    <cellStyle name="Nota 2 2 2 43 2" xfId="0"/>
    <cellStyle name="Nota 2 2 2 43 3" xfId="0"/>
    <cellStyle name="Nota 2 2 2 44" xfId="0"/>
    <cellStyle name="Nota 2 2 2 44 2" xfId="0"/>
    <cellStyle name="Nota 2 2 2 44 3" xfId="0"/>
    <cellStyle name="Nota 2 2 2 45" xfId="0"/>
    <cellStyle name="Nota 2 2 2 45 2" xfId="0"/>
    <cellStyle name="Nota 2 2 2 45 3" xfId="0"/>
    <cellStyle name="Nota 2 2 2 46" xfId="0"/>
    <cellStyle name="Nota 2 2 2 46 2" xfId="0"/>
    <cellStyle name="Nota 2 2 2 46 3" xfId="0"/>
    <cellStyle name="Nota 2 2 2 47" xfId="0"/>
    <cellStyle name="Nota 2 2 2 47 2" xfId="0"/>
    <cellStyle name="Nota 2 2 2 47 3" xfId="0"/>
    <cellStyle name="Nota 2 2 2 48" xfId="0"/>
    <cellStyle name="Nota 2 2 2 48 2" xfId="0"/>
    <cellStyle name="Nota 2 2 2 48 3" xfId="0"/>
    <cellStyle name="Nota 2 2 2 49" xfId="0"/>
    <cellStyle name="Nota 2 2 2 49 2" xfId="0"/>
    <cellStyle name="Nota 2 2 2 49 3" xfId="0"/>
    <cellStyle name="Nota 2 2 2 5" xfId="0"/>
    <cellStyle name="Nota 2 2 2 5 10" xfId="0"/>
    <cellStyle name="Nota 2 2 2 5 10 2" xfId="0"/>
    <cellStyle name="Nota 2 2 2 5 10 3" xfId="0"/>
    <cellStyle name="Nota 2 2 2 5 10 4" xfId="0"/>
    <cellStyle name="Nota 2 2 2 5 10 5" xfId="0"/>
    <cellStyle name="Nota 2 2 2 5 11" xfId="0"/>
    <cellStyle name="Nota 2 2 2 5 11 2" xfId="0"/>
    <cellStyle name="Nota 2 2 2 5 11 3" xfId="0"/>
    <cellStyle name="Nota 2 2 2 5 11 4" xfId="0"/>
    <cellStyle name="Nota 2 2 2 5 11 5" xfId="0"/>
    <cellStyle name="Nota 2 2 2 5 12" xfId="0"/>
    <cellStyle name="Nota 2 2 2 5 12 2" xfId="0"/>
    <cellStyle name="Nota 2 2 2 5 12 3" xfId="0"/>
    <cellStyle name="Nota 2 2 2 5 12 4" xfId="0"/>
    <cellStyle name="Nota 2 2 2 5 12 5" xfId="0"/>
    <cellStyle name="Nota 2 2 2 5 13" xfId="0"/>
    <cellStyle name="Nota 2 2 2 5 13 2" xfId="0"/>
    <cellStyle name="Nota 2 2 2 5 13 3" xfId="0"/>
    <cellStyle name="Nota 2 2 2 5 13 4" xfId="0"/>
    <cellStyle name="Nota 2 2 2 5 13 5" xfId="0"/>
    <cellStyle name="Nota 2 2 2 5 14" xfId="0"/>
    <cellStyle name="Nota 2 2 2 5 14 2" xfId="0"/>
    <cellStyle name="Nota 2 2 2 5 14 3" xfId="0"/>
    <cellStyle name="Nota 2 2 2 5 15" xfId="0"/>
    <cellStyle name="Nota 2 2 2 5 16" xfId="0"/>
    <cellStyle name="Nota 2 2 2 5 17" xfId="0"/>
    <cellStyle name="Nota 2 2 2 5 18" xfId="0"/>
    <cellStyle name="Nota 2 2 2 5 2" xfId="0"/>
    <cellStyle name="Nota 2 2 2 5 2 2" xfId="0"/>
    <cellStyle name="Nota 2 2 2 5 2 3" xfId="0"/>
    <cellStyle name="Nota 2 2 2 5 2 4" xfId="0"/>
    <cellStyle name="Nota 2 2 2 5 2 5" xfId="0"/>
    <cellStyle name="Nota 2 2 2 5 3" xfId="0"/>
    <cellStyle name="Nota 2 2 2 5 3 2" xfId="0"/>
    <cellStyle name="Nota 2 2 2 5 3 3" xfId="0"/>
    <cellStyle name="Nota 2 2 2 5 3 4" xfId="0"/>
    <cellStyle name="Nota 2 2 2 5 3 5" xfId="0"/>
    <cellStyle name="Nota 2 2 2 5 4" xfId="0"/>
    <cellStyle name="Nota 2 2 2 5 4 2" xfId="0"/>
    <cellStyle name="Nota 2 2 2 5 4 3" xfId="0"/>
    <cellStyle name="Nota 2 2 2 5 4 4" xfId="0"/>
    <cellStyle name="Nota 2 2 2 5 4 5" xfId="0"/>
    <cellStyle name="Nota 2 2 2 5 5" xfId="0"/>
    <cellStyle name="Nota 2 2 2 5 5 2" xfId="0"/>
    <cellStyle name="Nota 2 2 2 5 5 3" xfId="0"/>
    <cellStyle name="Nota 2 2 2 5 5 4" xfId="0"/>
    <cellStyle name="Nota 2 2 2 5 5 5" xfId="0"/>
    <cellStyle name="Nota 2 2 2 5 6" xfId="0"/>
    <cellStyle name="Nota 2 2 2 5 6 2" xfId="0"/>
    <cellStyle name="Nota 2 2 2 5 6 3" xfId="0"/>
    <cellStyle name="Nota 2 2 2 5 6 4" xfId="0"/>
    <cellStyle name="Nota 2 2 2 5 6 5" xfId="0"/>
    <cellStyle name="Nota 2 2 2 5 7" xfId="0"/>
    <cellStyle name="Nota 2 2 2 5 7 2" xfId="0"/>
    <cellStyle name="Nota 2 2 2 5 7 3" xfId="0"/>
    <cellStyle name="Nota 2 2 2 5 7 4" xfId="0"/>
    <cellStyle name="Nota 2 2 2 5 7 5" xfId="0"/>
    <cellStyle name="Nota 2 2 2 5 8" xfId="0"/>
    <cellStyle name="Nota 2 2 2 5 8 2" xfId="0"/>
    <cellStyle name="Nota 2 2 2 5 8 3" xfId="0"/>
    <cellStyle name="Nota 2 2 2 5 8 4" xfId="0"/>
    <cellStyle name="Nota 2 2 2 5 8 5" xfId="0"/>
    <cellStyle name="Nota 2 2 2 5 9" xfId="0"/>
    <cellStyle name="Nota 2 2 2 5 9 2" xfId="0"/>
    <cellStyle name="Nota 2 2 2 5 9 3" xfId="0"/>
    <cellStyle name="Nota 2 2 2 5 9 4" xfId="0"/>
    <cellStyle name="Nota 2 2 2 5 9 5" xfId="0"/>
    <cellStyle name="Nota 2 2 2 50" xfId="0"/>
    <cellStyle name="Nota 2 2 2 50 2" xfId="0"/>
    <cellStyle name="Nota 2 2 2 50 3" xfId="0"/>
    <cellStyle name="Nota 2 2 2 51" xfId="0"/>
    <cellStyle name="Nota 2 2 2 51 2" xfId="0"/>
    <cellStyle name="Nota 2 2 2 51 3" xfId="0"/>
    <cellStyle name="Nota 2 2 2 52" xfId="0"/>
    <cellStyle name="Nota 2 2 2 52 2" xfId="0"/>
    <cellStyle name="Nota 2 2 2 52 3" xfId="0"/>
    <cellStyle name="Nota 2 2 2 53" xfId="0"/>
    <cellStyle name="Nota 2 2 2 53 2" xfId="0"/>
    <cellStyle name="Nota 2 2 2 53 3" xfId="0"/>
    <cellStyle name="Nota 2 2 2 54" xfId="0"/>
    <cellStyle name="Nota 2 2 2 54 2" xfId="0"/>
    <cellStyle name="Nota 2 2 2 54 3" xfId="0"/>
    <cellStyle name="Nota 2 2 2 55" xfId="0"/>
    <cellStyle name="Nota 2 2 2 55 2" xfId="0"/>
    <cellStyle name="Nota 2 2 2 55 3" xfId="0"/>
    <cellStyle name="Nota 2 2 2 56" xfId="0"/>
    <cellStyle name="Nota 2 2 2 56 2" xfId="0"/>
    <cellStyle name="Nota 2 2 2 56 3" xfId="0"/>
    <cellStyle name="Nota 2 2 2 57" xfId="0"/>
    <cellStyle name="Nota 2 2 2 57 2" xfId="0"/>
    <cellStyle name="Nota 2 2 2 57 3" xfId="0"/>
    <cellStyle name="Nota 2 2 2 58" xfId="0"/>
    <cellStyle name="Nota 2 2 2 58 2" xfId="0"/>
    <cellStyle name="Nota 2 2 2 58 3" xfId="0"/>
    <cellStyle name="Nota 2 2 2 59" xfId="0"/>
    <cellStyle name="Nota 2 2 2 59 2" xfId="0"/>
    <cellStyle name="Nota 2 2 2 59 3" xfId="0"/>
    <cellStyle name="Nota 2 2 2 6" xfId="0"/>
    <cellStyle name="Nota 2 2 2 6 10" xfId="0"/>
    <cellStyle name="Nota 2 2 2 6 10 2" xfId="0"/>
    <cellStyle name="Nota 2 2 2 6 10 3" xfId="0"/>
    <cellStyle name="Nota 2 2 2 6 10 4" xfId="0"/>
    <cellStyle name="Nota 2 2 2 6 10 5" xfId="0"/>
    <cellStyle name="Nota 2 2 2 6 11" xfId="0"/>
    <cellStyle name="Nota 2 2 2 6 11 2" xfId="0"/>
    <cellStyle name="Nota 2 2 2 6 11 3" xfId="0"/>
    <cellStyle name="Nota 2 2 2 6 11 4" xfId="0"/>
    <cellStyle name="Nota 2 2 2 6 11 5" xfId="0"/>
    <cellStyle name="Nota 2 2 2 6 12" xfId="0"/>
    <cellStyle name="Nota 2 2 2 6 12 2" xfId="0"/>
    <cellStyle name="Nota 2 2 2 6 12 3" xfId="0"/>
    <cellStyle name="Nota 2 2 2 6 12 4" xfId="0"/>
    <cellStyle name="Nota 2 2 2 6 12 5" xfId="0"/>
    <cellStyle name="Nota 2 2 2 6 13" xfId="0"/>
    <cellStyle name="Nota 2 2 2 6 13 2" xfId="0"/>
    <cellStyle name="Nota 2 2 2 6 13 3" xfId="0"/>
    <cellStyle name="Nota 2 2 2 6 13 4" xfId="0"/>
    <cellStyle name="Nota 2 2 2 6 13 5" xfId="0"/>
    <cellStyle name="Nota 2 2 2 6 14" xfId="0"/>
    <cellStyle name="Nota 2 2 2 6 14 2" xfId="0"/>
    <cellStyle name="Nota 2 2 2 6 14 3" xfId="0"/>
    <cellStyle name="Nota 2 2 2 6 15" xfId="0"/>
    <cellStyle name="Nota 2 2 2 6 16" xfId="0"/>
    <cellStyle name="Nota 2 2 2 6 17" xfId="0"/>
    <cellStyle name="Nota 2 2 2 6 18" xfId="0"/>
    <cellStyle name="Nota 2 2 2 6 2" xfId="0"/>
    <cellStyle name="Nota 2 2 2 6 2 2" xfId="0"/>
    <cellStyle name="Nota 2 2 2 6 2 3" xfId="0"/>
    <cellStyle name="Nota 2 2 2 6 2 4" xfId="0"/>
    <cellStyle name="Nota 2 2 2 6 2 5" xfId="0"/>
    <cellStyle name="Nota 2 2 2 6 3" xfId="0"/>
    <cellStyle name="Nota 2 2 2 6 3 2" xfId="0"/>
    <cellStyle name="Nota 2 2 2 6 3 3" xfId="0"/>
    <cellStyle name="Nota 2 2 2 6 3 4" xfId="0"/>
    <cellStyle name="Nota 2 2 2 6 3 5" xfId="0"/>
    <cellStyle name="Nota 2 2 2 6 4" xfId="0"/>
    <cellStyle name="Nota 2 2 2 6 4 2" xfId="0"/>
    <cellStyle name="Nota 2 2 2 6 4 3" xfId="0"/>
    <cellStyle name="Nota 2 2 2 6 4 4" xfId="0"/>
    <cellStyle name="Nota 2 2 2 6 4 5" xfId="0"/>
    <cellStyle name="Nota 2 2 2 6 5" xfId="0"/>
    <cellStyle name="Nota 2 2 2 6 5 2" xfId="0"/>
    <cellStyle name="Nota 2 2 2 6 5 3" xfId="0"/>
    <cellStyle name="Nota 2 2 2 6 5 4" xfId="0"/>
    <cellStyle name="Nota 2 2 2 6 5 5" xfId="0"/>
    <cellStyle name="Nota 2 2 2 6 6" xfId="0"/>
    <cellStyle name="Nota 2 2 2 6 6 2" xfId="0"/>
    <cellStyle name="Nota 2 2 2 6 6 3" xfId="0"/>
    <cellStyle name="Nota 2 2 2 6 6 4" xfId="0"/>
    <cellStyle name="Nota 2 2 2 6 6 5" xfId="0"/>
    <cellStyle name="Nota 2 2 2 6 7" xfId="0"/>
    <cellStyle name="Nota 2 2 2 6 7 2" xfId="0"/>
    <cellStyle name="Nota 2 2 2 6 7 3" xfId="0"/>
    <cellStyle name="Nota 2 2 2 6 7 4" xfId="0"/>
    <cellStyle name="Nota 2 2 2 6 7 5" xfId="0"/>
    <cellStyle name="Nota 2 2 2 6 8" xfId="0"/>
    <cellStyle name="Nota 2 2 2 6 8 2" xfId="0"/>
    <cellStyle name="Nota 2 2 2 6 8 3" xfId="0"/>
    <cellStyle name="Nota 2 2 2 6 8 4" xfId="0"/>
    <cellStyle name="Nota 2 2 2 6 8 5" xfId="0"/>
    <cellStyle name="Nota 2 2 2 6 9" xfId="0"/>
    <cellStyle name="Nota 2 2 2 6 9 2" xfId="0"/>
    <cellStyle name="Nota 2 2 2 6 9 3" xfId="0"/>
    <cellStyle name="Nota 2 2 2 6 9 4" xfId="0"/>
    <cellStyle name="Nota 2 2 2 6 9 5" xfId="0"/>
    <cellStyle name="Nota 2 2 2 60" xfId="0"/>
    <cellStyle name="Nota 2 2 2 60 2" xfId="0"/>
    <cellStyle name="Nota 2 2 2 60 3" xfId="0"/>
    <cellStyle name="Nota 2 2 2 61" xfId="0"/>
    <cellStyle name="Nota 2 2 2 61 2" xfId="0"/>
    <cellStyle name="Nota 2 2 2 61 3" xfId="0"/>
    <cellStyle name="Nota 2 2 2 62" xfId="0"/>
    <cellStyle name="Nota 2 2 2 62 2" xfId="0"/>
    <cellStyle name="Nota 2 2 2 62 3" xfId="0"/>
    <cellStyle name="Nota 2 2 2 63" xfId="0"/>
    <cellStyle name="Nota 2 2 2 63 2" xfId="0"/>
    <cellStyle name="Nota 2 2 2 63 3" xfId="0"/>
    <cellStyle name="Nota 2 2 2 64" xfId="0"/>
    <cellStyle name="Nota 2 2 2 64 2" xfId="0"/>
    <cellStyle name="Nota 2 2 2 64 3" xfId="0"/>
    <cellStyle name="Nota 2 2 2 65" xfId="0"/>
    <cellStyle name="Nota 2 2 2 66" xfId="0"/>
    <cellStyle name="Nota 2 2 2 67" xfId="0"/>
    <cellStyle name="Nota 2 2 2 68" xfId="0"/>
    <cellStyle name="Nota 2 2 2 69" xfId="0"/>
    <cellStyle name="Nota 2 2 2 7" xfId="0"/>
    <cellStyle name="Nota 2 2 2 7 10" xfId="0"/>
    <cellStyle name="Nota 2 2 2 7 10 2" xfId="0"/>
    <cellStyle name="Nota 2 2 2 7 10 3" xfId="0"/>
    <cellStyle name="Nota 2 2 2 7 10 4" xfId="0"/>
    <cellStyle name="Nota 2 2 2 7 10 5" xfId="0"/>
    <cellStyle name="Nota 2 2 2 7 11" xfId="0"/>
    <cellStyle name="Nota 2 2 2 7 11 2" xfId="0"/>
    <cellStyle name="Nota 2 2 2 7 11 3" xfId="0"/>
    <cellStyle name="Nota 2 2 2 7 11 4" xfId="0"/>
    <cellStyle name="Nota 2 2 2 7 11 5" xfId="0"/>
    <cellStyle name="Nota 2 2 2 7 12" xfId="0"/>
    <cellStyle name="Nota 2 2 2 7 12 2" xfId="0"/>
    <cellStyle name="Nota 2 2 2 7 12 3" xfId="0"/>
    <cellStyle name="Nota 2 2 2 7 12 4" xfId="0"/>
    <cellStyle name="Nota 2 2 2 7 12 5" xfId="0"/>
    <cellStyle name="Nota 2 2 2 7 13" xfId="0"/>
    <cellStyle name="Nota 2 2 2 7 13 2" xfId="0"/>
    <cellStyle name="Nota 2 2 2 7 13 3" xfId="0"/>
    <cellStyle name="Nota 2 2 2 7 13 4" xfId="0"/>
    <cellStyle name="Nota 2 2 2 7 13 5" xfId="0"/>
    <cellStyle name="Nota 2 2 2 7 14" xfId="0"/>
    <cellStyle name="Nota 2 2 2 7 14 2" xfId="0"/>
    <cellStyle name="Nota 2 2 2 7 14 3" xfId="0"/>
    <cellStyle name="Nota 2 2 2 7 15" xfId="0"/>
    <cellStyle name="Nota 2 2 2 7 16" xfId="0"/>
    <cellStyle name="Nota 2 2 2 7 17" xfId="0"/>
    <cellStyle name="Nota 2 2 2 7 18" xfId="0"/>
    <cellStyle name="Nota 2 2 2 7 2" xfId="0"/>
    <cellStyle name="Nota 2 2 2 7 2 2" xfId="0"/>
    <cellStyle name="Nota 2 2 2 7 2 3" xfId="0"/>
    <cellStyle name="Nota 2 2 2 7 2 4" xfId="0"/>
    <cellStyle name="Nota 2 2 2 7 2 5" xfId="0"/>
    <cellStyle name="Nota 2 2 2 7 3" xfId="0"/>
    <cellStyle name="Nota 2 2 2 7 3 2" xfId="0"/>
    <cellStyle name="Nota 2 2 2 7 3 3" xfId="0"/>
    <cellStyle name="Nota 2 2 2 7 3 4" xfId="0"/>
    <cellStyle name="Nota 2 2 2 7 3 5" xfId="0"/>
    <cellStyle name="Nota 2 2 2 7 4" xfId="0"/>
    <cellStyle name="Nota 2 2 2 7 4 2" xfId="0"/>
    <cellStyle name="Nota 2 2 2 7 4 3" xfId="0"/>
    <cellStyle name="Nota 2 2 2 7 4 4" xfId="0"/>
    <cellStyle name="Nota 2 2 2 7 4 5" xfId="0"/>
    <cellStyle name="Nota 2 2 2 7 5" xfId="0"/>
    <cellStyle name="Nota 2 2 2 7 5 2" xfId="0"/>
    <cellStyle name="Nota 2 2 2 7 5 3" xfId="0"/>
    <cellStyle name="Nota 2 2 2 7 5 4" xfId="0"/>
    <cellStyle name="Nota 2 2 2 7 5 5" xfId="0"/>
    <cellStyle name="Nota 2 2 2 7 6" xfId="0"/>
    <cellStyle name="Nota 2 2 2 7 6 2" xfId="0"/>
    <cellStyle name="Nota 2 2 2 7 6 3" xfId="0"/>
    <cellStyle name="Nota 2 2 2 7 6 4" xfId="0"/>
    <cellStyle name="Nota 2 2 2 7 6 5" xfId="0"/>
    <cellStyle name="Nota 2 2 2 7 7" xfId="0"/>
    <cellStyle name="Nota 2 2 2 7 7 2" xfId="0"/>
    <cellStyle name="Nota 2 2 2 7 7 3" xfId="0"/>
    <cellStyle name="Nota 2 2 2 7 7 4" xfId="0"/>
    <cellStyle name="Nota 2 2 2 7 7 5" xfId="0"/>
    <cellStyle name="Nota 2 2 2 7 8" xfId="0"/>
    <cellStyle name="Nota 2 2 2 7 8 2" xfId="0"/>
    <cellStyle name="Nota 2 2 2 7 8 3" xfId="0"/>
    <cellStyle name="Nota 2 2 2 7 8 4" xfId="0"/>
    <cellStyle name="Nota 2 2 2 7 8 5" xfId="0"/>
    <cellStyle name="Nota 2 2 2 7 9" xfId="0"/>
    <cellStyle name="Nota 2 2 2 7 9 2" xfId="0"/>
    <cellStyle name="Nota 2 2 2 7 9 3" xfId="0"/>
    <cellStyle name="Nota 2 2 2 7 9 4" xfId="0"/>
    <cellStyle name="Nota 2 2 2 7 9 5" xfId="0"/>
    <cellStyle name="Nota 2 2 2 70" xfId="0"/>
    <cellStyle name="Nota 2 2 2 8" xfId="0"/>
    <cellStyle name="Nota 2 2 2 8 10" xfId="0"/>
    <cellStyle name="Nota 2 2 2 8 10 2" xfId="0"/>
    <cellStyle name="Nota 2 2 2 8 10 3" xfId="0"/>
    <cellStyle name="Nota 2 2 2 8 10 4" xfId="0"/>
    <cellStyle name="Nota 2 2 2 8 10 5" xfId="0"/>
    <cellStyle name="Nota 2 2 2 8 11" xfId="0"/>
    <cellStyle name="Nota 2 2 2 8 11 2" xfId="0"/>
    <cellStyle name="Nota 2 2 2 8 11 3" xfId="0"/>
    <cellStyle name="Nota 2 2 2 8 11 4" xfId="0"/>
    <cellStyle name="Nota 2 2 2 8 11 5" xfId="0"/>
    <cellStyle name="Nota 2 2 2 8 12" xfId="0"/>
    <cellStyle name="Nota 2 2 2 8 12 2" xfId="0"/>
    <cellStyle name="Nota 2 2 2 8 12 3" xfId="0"/>
    <cellStyle name="Nota 2 2 2 8 12 4" xfId="0"/>
    <cellStyle name="Nota 2 2 2 8 12 5" xfId="0"/>
    <cellStyle name="Nota 2 2 2 8 13" xfId="0"/>
    <cellStyle name="Nota 2 2 2 8 13 2" xfId="0"/>
    <cellStyle name="Nota 2 2 2 8 13 3" xfId="0"/>
    <cellStyle name="Nota 2 2 2 8 13 4" xfId="0"/>
    <cellStyle name="Nota 2 2 2 8 13 5" xfId="0"/>
    <cellStyle name="Nota 2 2 2 8 14" xfId="0"/>
    <cellStyle name="Nota 2 2 2 8 14 2" xfId="0"/>
    <cellStyle name="Nota 2 2 2 8 14 3" xfId="0"/>
    <cellStyle name="Nota 2 2 2 8 15" xfId="0"/>
    <cellStyle name="Nota 2 2 2 8 16" xfId="0"/>
    <cellStyle name="Nota 2 2 2 8 17" xfId="0"/>
    <cellStyle name="Nota 2 2 2 8 18" xfId="0"/>
    <cellStyle name="Nota 2 2 2 8 2" xfId="0"/>
    <cellStyle name="Nota 2 2 2 8 2 2" xfId="0"/>
    <cellStyle name="Nota 2 2 2 8 2 3" xfId="0"/>
    <cellStyle name="Nota 2 2 2 8 2 4" xfId="0"/>
    <cellStyle name="Nota 2 2 2 8 2 5" xfId="0"/>
    <cellStyle name="Nota 2 2 2 8 3" xfId="0"/>
    <cellStyle name="Nota 2 2 2 8 3 2" xfId="0"/>
    <cellStyle name="Nota 2 2 2 8 3 3" xfId="0"/>
    <cellStyle name="Nota 2 2 2 8 3 4" xfId="0"/>
    <cellStyle name="Nota 2 2 2 8 3 5" xfId="0"/>
    <cellStyle name="Nota 2 2 2 8 4" xfId="0"/>
    <cellStyle name="Nota 2 2 2 8 4 2" xfId="0"/>
    <cellStyle name="Nota 2 2 2 8 4 3" xfId="0"/>
    <cellStyle name="Nota 2 2 2 8 4 4" xfId="0"/>
    <cellStyle name="Nota 2 2 2 8 4 5" xfId="0"/>
    <cellStyle name="Nota 2 2 2 8 5" xfId="0"/>
    <cellStyle name="Nota 2 2 2 8 5 2" xfId="0"/>
    <cellStyle name="Nota 2 2 2 8 5 3" xfId="0"/>
    <cellStyle name="Nota 2 2 2 8 5 4" xfId="0"/>
    <cellStyle name="Nota 2 2 2 8 5 5" xfId="0"/>
    <cellStyle name="Nota 2 2 2 8 6" xfId="0"/>
    <cellStyle name="Nota 2 2 2 8 6 2" xfId="0"/>
    <cellStyle name="Nota 2 2 2 8 6 3" xfId="0"/>
    <cellStyle name="Nota 2 2 2 8 6 4" xfId="0"/>
    <cellStyle name="Nota 2 2 2 8 6 5" xfId="0"/>
    <cellStyle name="Nota 2 2 2 8 7" xfId="0"/>
    <cellStyle name="Nota 2 2 2 8 7 2" xfId="0"/>
    <cellStyle name="Nota 2 2 2 8 7 3" xfId="0"/>
    <cellStyle name="Nota 2 2 2 8 7 4" xfId="0"/>
    <cellStyle name="Nota 2 2 2 8 7 5" xfId="0"/>
    <cellStyle name="Nota 2 2 2 8 8" xfId="0"/>
    <cellStyle name="Nota 2 2 2 8 8 2" xfId="0"/>
    <cellStyle name="Nota 2 2 2 8 8 3" xfId="0"/>
    <cellStyle name="Nota 2 2 2 8 8 4" xfId="0"/>
    <cellStyle name="Nota 2 2 2 8 8 5" xfId="0"/>
    <cellStyle name="Nota 2 2 2 8 9" xfId="0"/>
    <cellStyle name="Nota 2 2 2 8 9 2" xfId="0"/>
    <cellStyle name="Nota 2 2 2 8 9 3" xfId="0"/>
    <cellStyle name="Nota 2 2 2 8 9 4" xfId="0"/>
    <cellStyle name="Nota 2 2 2 8 9 5" xfId="0"/>
    <cellStyle name="Nota 2 2 2 9" xfId="0"/>
    <cellStyle name="Nota 2 2 2 9 10" xfId="0"/>
    <cellStyle name="Nota 2 2 2 9 10 2" xfId="0"/>
    <cellStyle name="Nota 2 2 2 9 10 3" xfId="0"/>
    <cellStyle name="Nota 2 2 2 9 10 4" xfId="0"/>
    <cellStyle name="Nota 2 2 2 9 10 5" xfId="0"/>
    <cellStyle name="Nota 2 2 2 9 11" xfId="0"/>
    <cellStyle name="Nota 2 2 2 9 11 2" xfId="0"/>
    <cellStyle name="Nota 2 2 2 9 11 3" xfId="0"/>
    <cellStyle name="Nota 2 2 2 9 11 4" xfId="0"/>
    <cellStyle name="Nota 2 2 2 9 11 5" xfId="0"/>
    <cellStyle name="Nota 2 2 2 9 12" xfId="0"/>
    <cellStyle name="Nota 2 2 2 9 12 2" xfId="0"/>
    <cellStyle name="Nota 2 2 2 9 12 3" xfId="0"/>
    <cellStyle name="Nota 2 2 2 9 12 4" xfId="0"/>
    <cellStyle name="Nota 2 2 2 9 12 5" xfId="0"/>
    <cellStyle name="Nota 2 2 2 9 13" xfId="0"/>
    <cellStyle name="Nota 2 2 2 9 13 2" xfId="0"/>
    <cellStyle name="Nota 2 2 2 9 13 3" xfId="0"/>
    <cellStyle name="Nota 2 2 2 9 13 4" xfId="0"/>
    <cellStyle name="Nota 2 2 2 9 13 5" xfId="0"/>
    <cellStyle name="Nota 2 2 2 9 14" xfId="0"/>
    <cellStyle name="Nota 2 2 2 9 14 2" xfId="0"/>
    <cellStyle name="Nota 2 2 2 9 14 3" xfId="0"/>
    <cellStyle name="Nota 2 2 2 9 15" xfId="0"/>
    <cellStyle name="Nota 2 2 2 9 16" xfId="0"/>
    <cellStyle name="Nota 2 2 2 9 17" xfId="0"/>
    <cellStyle name="Nota 2 2 2 9 18" xfId="0"/>
    <cellStyle name="Nota 2 2 2 9 2" xfId="0"/>
    <cellStyle name="Nota 2 2 2 9 2 2" xfId="0"/>
    <cellStyle name="Nota 2 2 2 9 2 3" xfId="0"/>
    <cellStyle name="Nota 2 2 2 9 2 4" xfId="0"/>
    <cellStyle name="Nota 2 2 2 9 2 5" xfId="0"/>
    <cellStyle name="Nota 2 2 2 9 3" xfId="0"/>
    <cellStyle name="Nota 2 2 2 9 3 2" xfId="0"/>
    <cellStyle name="Nota 2 2 2 9 3 3" xfId="0"/>
    <cellStyle name="Nota 2 2 2 9 3 4" xfId="0"/>
    <cellStyle name="Nota 2 2 2 9 3 5" xfId="0"/>
    <cellStyle name="Nota 2 2 2 9 4" xfId="0"/>
    <cellStyle name="Nota 2 2 2 9 4 2" xfId="0"/>
    <cellStyle name="Nota 2 2 2 9 4 3" xfId="0"/>
    <cellStyle name="Nota 2 2 2 9 4 4" xfId="0"/>
    <cellStyle name="Nota 2 2 2 9 4 5" xfId="0"/>
    <cellStyle name="Nota 2 2 2 9 5" xfId="0"/>
    <cellStyle name="Nota 2 2 2 9 5 2" xfId="0"/>
    <cellStyle name="Nota 2 2 2 9 5 3" xfId="0"/>
    <cellStyle name="Nota 2 2 2 9 5 4" xfId="0"/>
    <cellStyle name="Nota 2 2 2 9 5 5" xfId="0"/>
    <cellStyle name="Nota 2 2 2 9 6" xfId="0"/>
    <cellStyle name="Nota 2 2 2 9 6 2" xfId="0"/>
    <cellStyle name="Nota 2 2 2 9 6 3" xfId="0"/>
    <cellStyle name="Nota 2 2 2 9 6 4" xfId="0"/>
    <cellStyle name="Nota 2 2 2 9 6 5" xfId="0"/>
    <cellStyle name="Nota 2 2 2 9 7" xfId="0"/>
    <cellStyle name="Nota 2 2 2 9 7 2" xfId="0"/>
    <cellStyle name="Nota 2 2 2 9 7 3" xfId="0"/>
    <cellStyle name="Nota 2 2 2 9 7 4" xfId="0"/>
    <cellStyle name="Nota 2 2 2 9 7 5" xfId="0"/>
    <cellStyle name="Nota 2 2 2 9 8" xfId="0"/>
    <cellStyle name="Nota 2 2 2 9 8 2" xfId="0"/>
    <cellStyle name="Nota 2 2 2 9 8 3" xfId="0"/>
    <cellStyle name="Nota 2 2 2 9 8 4" xfId="0"/>
    <cellStyle name="Nota 2 2 2 9 8 5" xfId="0"/>
    <cellStyle name="Nota 2 2 2 9 9" xfId="0"/>
    <cellStyle name="Nota 2 2 2 9 9 2" xfId="0"/>
    <cellStyle name="Nota 2 2 2 9 9 3" xfId="0"/>
    <cellStyle name="Nota 2 2 2 9 9 4" xfId="0"/>
    <cellStyle name="Nota 2 2 2 9 9 5" xfId="0"/>
    <cellStyle name="Nota 2 2 20" xfId="0"/>
    <cellStyle name="Nota 2 2 20 2" xfId="0"/>
    <cellStyle name="Nota 2 2 20 2 2" xfId="0"/>
    <cellStyle name="Nota 2 2 20 3" xfId="0"/>
    <cellStyle name="Nota 2 2 20 4" xfId="0"/>
    <cellStyle name="Nota 2 2 20 5" xfId="0"/>
    <cellStyle name="Nota 2 2 21" xfId="0"/>
    <cellStyle name="Nota 2 2 21 2" xfId="0"/>
    <cellStyle name="Nota 2 2 21 2 2" xfId="0"/>
    <cellStyle name="Nota 2 2 21 3" xfId="0"/>
    <cellStyle name="Nota 2 2 21 4" xfId="0"/>
    <cellStyle name="Nota 2 2 21 5" xfId="0"/>
    <cellStyle name="Nota 2 2 22" xfId="0"/>
    <cellStyle name="Nota 2 2 22 2" xfId="0"/>
    <cellStyle name="Nota 2 2 22 3" xfId="0"/>
    <cellStyle name="Nota 2 2 22 4" xfId="0"/>
    <cellStyle name="Nota 2 2 22 5" xfId="0"/>
    <cellStyle name="Nota 2 2 23" xfId="0"/>
    <cellStyle name="Nota 2 2 23 2" xfId="0"/>
    <cellStyle name="Nota 2 2 23 3" xfId="0"/>
    <cellStyle name="Nota 2 2 23 4" xfId="0"/>
    <cellStyle name="Nota 2 2 23 5" xfId="0"/>
    <cellStyle name="Nota 2 2 24" xfId="0"/>
    <cellStyle name="Nota 2 2 24 2" xfId="0"/>
    <cellStyle name="Nota 2 2 24 3" xfId="0"/>
    <cellStyle name="Nota 2 2 24 4" xfId="0"/>
    <cellStyle name="Nota 2 2 24 5" xfId="0"/>
    <cellStyle name="Nota 2 2 25" xfId="0"/>
    <cellStyle name="Nota 2 2 25 2" xfId="0"/>
    <cellStyle name="Nota 2 2 25 3" xfId="0"/>
    <cellStyle name="Nota 2 2 25 4" xfId="0"/>
    <cellStyle name="Nota 2 2 25 5" xfId="0"/>
    <cellStyle name="Nota 2 2 26" xfId="0"/>
    <cellStyle name="Nota 2 2 26 2" xfId="0"/>
    <cellStyle name="Nota 2 2 26 3" xfId="0"/>
    <cellStyle name="Nota 2 2 26 4" xfId="0"/>
    <cellStyle name="Nota 2 2 26 5" xfId="0"/>
    <cellStyle name="Nota 2 2 27" xfId="0"/>
    <cellStyle name="Nota 2 2 27 2" xfId="0"/>
    <cellStyle name="Nota 2 2 27 3" xfId="0"/>
    <cellStyle name="Nota 2 2 27 4" xfId="0"/>
    <cellStyle name="Nota 2 2 27 5" xfId="0"/>
    <cellStyle name="Nota 2 2 28" xfId="0"/>
    <cellStyle name="Nota 2 2 28 2" xfId="0"/>
    <cellStyle name="Nota 2 2 28 3" xfId="0"/>
    <cellStyle name="Nota 2 2 28 4" xfId="0"/>
    <cellStyle name="Nota 2 2 28 5" xfId="0"/>
    <cellStyle name="Nota 2 2 29" xfId="0"/>
    <cellStyle name="Nota 2 2 29 2" xfId="0"/>
    <cellStyle name="Nota 2 2 29 3" xfId="0"/>
    <cellStyle name="Nota 2 2 29 4" xfId="0"/>
    <cellStyle name="Nota 2 2 29 5" xfId="0"/>
    <cellStyle name="Nota 2 2 3" xfId="0"/>
    <cellStyle name="Nota 2 2 3 10" xfId="0"/>
    <cellStyle name="Nota 2 2 3 10 2" xfId="0"/>
    <cellStyle name="Nota 2 2 3 10 3" xfId="0"/>
    <cellStyle name="Nota 2 2 3 10 4" xfId="0"/>
    <cellStyle name="Nota 2 2 3 10 5" xfId="0"/>
    <cellStyle name="Nota 2 2 3 11" xfId="0"/>
    <cellStyle name="Nota 2 2 3 11 2" xfId="0"/>
    <cellStyle name="Nota 2 2 3 11 3" xfId="0"/>
    <cellStyle name="Nota 2 2 3 11 4" xfId="0"/>
    <cellStyle name="Nota 2 2 3 11 5" xfId="0"/>
    <cellStyle name="Nota 2 2 3 12" xfId="0"/>
    <cellStyle name="Nota 2 2 3 12 2" xfId="0"/>
    <cellStyle name="Nota 2 2 3 12 3" xfId="0"/>
    <cellStyle name="Nota 2 2 3 12 4" xfId="0"/>
    <cellStyle name="Nota 2 2 3 12 5" xfId="0"/>
    <cellStyle name="Nota 2 2 3 13" xfId="0"/>
    <cellStyle name="Nota 2 2 3 13 2" xfId="0"/>
    <cellStyle name="Nota 2 2 3 13 3" xfId="0"/>
    <cellStyle name="Nota 2 2 3 13 4" xfId="0"/>
    <cellStyle name="Nota 2 2 3 13 5" xfId="0"/>
    <cellStyle name="Nota 2 2 3 14" xfId="0"/>
    <cellStyle name="Nota 2 2 3 14 2" xfId="0"/>
    <cellStyle name="Nota 2 2 3 14 3" xfId="0"/>
    <cellStyle name="Nota 2 2 3 15" xfId="0"/>
    <cellStyle name="Nota 2 2 3 16" xfId="0"/>
    <cellStyle name="Nota 2 2 3 17" xfId="0"/>
    <cellStyle name="Nota 2 2 3 18" xfId="0"/>
    <cellStyle name="Nota 2 2 3 2" xfId="0"/>
    <cellStyle name="Nota 2 2 3 2 2" xfId="0"/>
    <cellStyle name="Nota 2 2 3 2 3" xfId="0"/>
    <cellStyle name="Nota 2 2 3 2 4" xfId="0"/>
    <cellStyle name="Nota 2 2 3 2 5" xfId="0"/>
    <cellStyle name="Nota 2 2 3 3" xfId="0"/>
    <cellStyle name="Nota 2 2 3 3 2" xfId="0"/>
    <cellStyle name="Nota 2 2 3 3 3" xfId="0"/>
    <cellStyle name="Nota 2 2 3 3 4" xfId="0"/>
    <cellStyle name="Nota 2 2 3 3 5" xfId="0"/>
    <cellStyle name="Nota 2 2 3 4" xfId="0"/>
    <cellStyle name="Nota 2 2 3 4 2" xfId="0"/>
    <cellStyle name="Nota 2 2 3 4 3" xfId="0"/>
    <cellStyle name="Nota 2 2 3 4 4" xfId="0"/>
    <cellStyle name="Nota 2 2 3 4 5" xfId="0"/>
    <cellStyle name="Nota 2 2 3 5" xfId="0"/>
    <cellStyle name="Nota 2 2 3 5 2" xfId="0"/>
    <cellStyle name="Nota 2 2 3 5 3" xfId="0"/>
    <cellStyle name="Nota 2 2 3 5 4" xfId="0"/>
    <cellStyle name="Nota 2 2 3 5 5" xfId="0"/>
    <cellStyle name="Nota 2 2 3 6" xfId="0"/>
    <cellStyle name="Nota 2 2 3 6 2" xfId="0"/>
    <cellStyle name="Nota 2 2 3 6 3" xfId="0"/>
    <cellStyle name="Nota 2 2 3 6 4" xfId="0"/>
    <cellStyle name="Nota 2 2 3 6 5" xfId="0"/>
    <cellStyle name="Nota 2 2 3 7" xfId="0"/>
    <cellStyle name="Nota 2 2 3 7 2" xfId="0"/>
    <cellStyle name="Nota 2 2 3 7 3" xfId="0"/>
    <cellStyle name="Nota 2 2 3 7 4" xfId="0"/>
    <cellStyle name="Nota 2 2 3 7 5" xfId="0"/>
    <cellStyle name="Nota 2 2 3 8" xfId="0"/>
    <cellStyle name="Nota 2 2 3 8 2" xfId="0"/>
    <cellStyle name="Nota 2 2 3 8 3" xfId="0"/>
    <cellStyle name="Nota 2 2 3 8 4" xfId="0"/>
    <cellStyle name="Nota 2 2 3 8 5" xfId="0"/>
    <cellStyle name="Nota 2 2 3 9" xfId="0"/>
    <cellStyle name="Nota 2 2 3 9 2" xfId="0"/>
    <cellStyle name="Nota 2 2 3 9 3" xfId="0"/>
    <cellStyle name="Nota 2 2 3 9 4" xfId="0"/>
    <cellStyle name="Nota 2 2 3 9 5" xfId="0"/>
    <cellStyle name="Nota 2 2 30" xfId="0"/>
    <cellStyle name="Nota 2 2 30 2" xfId="0"/>
    <cellStyle name="Nota 2 2 30 3" xfId="0"/>
    <cellStyle name="Nota 2 2 30 4" xfId="0"/>
    <cellStyle name="Nota 2 2 30 5" xfId="0"/>
    <cellStyle name="Nota 2 2 31" xfId="0"/>
    <cellStyle name="Nota 2 2 31 2" xfId="0"/>
    <cellStyle name="Nota 2 2 31 3" xfId="0"/>
    <cellStyle name="Nota 2 2 32" xfId="0"/>
    <cellStyle name="Nota 2 2 32 2" xfId="0"/>
    <cellStyle name="Nota 2 2 32 3" xfId="0"/>
    <cellStyle name="Nota 2 2 33" xfId="0"/>
    <cellStyle name="Nota 2 2 33 2" xfId="0"/>
    <cellStyle name="Nota 2 2 33 3" xfId="0"/>
    <cellStyle name="Nota 2 2 34" xfId="0"/>
    <cellStyle name="Nota 2 2 34 2" xfId="0"/>
    <cellStyle name="Nota 2 2 34 3" xfId="0"/>
    <cellStyle name="Nota 2 2 35" xfId="0"/>
    <cellStyle name="Nota 2 2 35 2" xfId="0"/>
    <cellStyle name="Nota 2 2 35 3" xfId="0"/>
    <cellStyle name="Nota 2 2 36" xfId="0"/>
    <cellStyle name="Nota 2 2 36 2" xfId="0"/>
    <cellStyle name="Nota 2 2 36 3" xfId="0"/>
    <cellStyle name="Nota 2 2 37" xfId="0"/>
    <cellStyle name="Nota 2 2 37 2" xfId="0"/>
    <cellStyle name="Nota 2 2 37 3" xfId="0"/>
    <cellStyle name="Nota 2 2 38" xfId="0"/>
    <cellStyle name="Nota 2 2 38 2" xfId="0"/>
    <cellStyle name="Nota 2 2 38 3" xfId="0"/>
    <cellStyle name="Nota 2 2 39" xfId="0"/>
    <cellStyle name="Nota 2 2 39 2" xfId="0"/>
    <cellStyle name="Nota 2 2 39 3" xfId="0"/>
    <cellStyle name="Nota 2 2 4" xfId="0"/>
    <cellStyle name="Nota 2 2 4 10" xfId="0"/>
    <cellStyle name="Nota 2 2 4 10 2" xfId="0"/>
    <cellStyle name="Nota 2 2 4 10 3" xfId="0"/>
    <cellStyle name="Nota 2 2 4 10 4" xfId="0"/>
    <cellStyle name="Nota 2 2 4 10 5" xfId="0"/>
    <cellStyle name="Nota 2 2 4 11" xfId="0"/>
    <cellStyle name="Nota 2 2 4 11 2" xfId="0"/>
    <cellStyle name="Nota 2 2 4 11 3" xfId="0"/>
    <cellStyle name="Nota 2 2 4 11 4" xfId="0"/>
    <cellStyle name="Nota 2 2 4 11 5" xfId="0"/>
    <cellStyle name="Nota 2 2 4 12" xfId="0"/>
    <cellStyle name="Nota 2 2 4 12 2" xfId="0"/>
    <cellStyle name="Nota 2 2 4 12 3" xfId="0"/>
    <cellStyle name="Nota 2 2 4 12 4" xfId="0"/>
    <cellStyle name="Nota 2 2 4 12 5" xfId="0"/>
    <cellStyle name="Nota 2 2 4 13" xfId="0"/>
    <cellStyle name="Nota 2 2 4 13 2" xfId="0"/>
    <cellStyle name="Nota 2 2 4 13 3" xfId="0"/>
    <cellStyle name="Nota 2 2 4 13 4" xfId="0"/>
    <cellStyle name="Nota 2 2 4 13 5" xfId="0"/>
    <cellStyle name="Nota 2 2 4 14" xfId="0"/>
    <cellStyle name="Nota 2 2 4 14 2" xfId="0"/>
    <cellStyle name="Nota 2 2 4 14 3" xfId="0"/>
    <cellStyle name="Nota 2 2 4 15" xfId="0"/>
    <cellStyle name="Nota 2 2 4 16" xfId="0"/>
    <cellStyle name="Nota 2 2 4 17" xfId="0"/>
    <cellStyle name="Nota 2 2 4 18" xfId="0"/>
    <cellStyle name="Nota 2 2 4 2" xfId="0"/>
    <cellStyle name="Nota 2 2 4 2 2" xfId="0"/>
    <cellStyle name="Nota 2 2 4 2 3" xfId="0"/>
    <cellStyle name="Nota 2 2 4 2 4" xfId="0"/>
    <cellStyle name="Nota 2 2 4 2 5" xfId="0"/>
    <cellStyle name="Nota 2 2 4 3" xfId="0"/>
    <cellStyle name="Nota 2 2 4 3 2" xfId="0"/>
    <cellStyle name="Nota 2 2 4 3 3" xfId="0"/>
    <cellStyle name="Nota 2 2 4 3 4" xfId="0"/>
    <cellStyle name="Nota 2 2 4 3 5" xfId="0"/>
    <cellStyle name="Nota 2 2 4 4" xfId="0"/>
    <cellStyle name="Nota 2 2 4 4 2" xfId="0"/>
    <cellStyle name="Nota 2 2 4 4 3" xfId="0"/>
    <cellStyle name="Nota 2 2 4 4 4" xfId="0"/>
    <cellStyle name="Nota 2 2 4 4 5" xfId="0"/>
    <cellStyle name="Nota 2 2 4 5" xfId="0"/>
    <cellStyle name="Nota 2 2 4 5 2" xfId="0"/>
    <cellStyle name="Nota 2 2 4 5 3" xfId="0"/>
    <cellStyle name="Nota 2 2 4 5 4" xfId="0"/>
    <cellStyle name="Nota 2 2 4 5 5" xfId="0"/>
    <cellStyle name="Nota 2 2 4 6" xfId="0"/>
    <cellStyle name="Nota 2 2 4 6 2" xfId="0"/>
    <cellStyle name="Nota 2 2 4 6 3" xfId="0"/>
    <cellStyle name="Nota 2 2 4 6 4" xfId="0"/>
    <cellStyle name="Nota 2 2 4 6 5" xfId="0"/>
    <cellStyle name="Nota 2 2 4 7" xfId="0"/>
    <cellStyle name="Nota 2 2 4 7 2" xfId="0"/>
    <cellStyle name="Nota 2 2 4 7 3" xfId="0"/>
    <cellStyle name="Nota 2 2 4 7 4" xfId="0"/>
    <cellStyle name="Nota 2 2 4 7 5" xfId="0"/>
    <cellStyle name="Nota 2 2 4 8" xfId="0"/>
    <cellStyle name="Nota 2 2 4 8 2" xfId="0"/>
    <cellStyle name="Nota 2 2 4 8 3" xfId="0"/>
    <cellStyle name="Nota 2 2 4 8 4" xfId="0"/>
    <cellStyle name="Nota 2 2 4 8 5" xfId="0"/>
    <cellStyle name="Nota 2 2 4 9" xfId="0"/>
    <cellStyle name="Nota 2 2 4 9 2" xfId="0"/>
    <cellStyle name="Nota 2 2 4 9 3" xfId="0"/>
    <cellStyle name="Nota 2 2 4 9 4" xfId="0"/>
    <cellStyle name="Nota 2 2 4 9 5" xfId="0"/>
    <cellStyle name="Nota 2 2 40" xfId="0"/>
    <cellStyle name="Nota 2 2 40 2" xfId="0"/>
    <cellStyle name="Nota 2 2 40 3" xfId="0"/>
    <cellStyle name="Nota 2 2 41" xfId="0"/>
    <cellStyle name="Nota 2 2 41 2" xfId="0"/>
    <cellStyle name="Nota 2 2 41 3" xfId="0"/>
    <cellStyle name="Nota 2 2 42" xfId="0"/>
    <cellStyle name="Nota 2 2 42 2" xfId="0"/>
    <cellStyle name="Nota 2 2 42 3" xfId="0"/>
    <cellStyle name="Nota 2 2 43" xfId="0"/>
    <cellStyle name="Nota 2 2 43 2" xfId="0"/>
    <cellStyle name="Nota 2 2 43 3" xfId="0"/>
    <cellStyle name="Nota 2 2 44" xfId="0"/>
    <cellStyle name="Nota 2 2 44 2" xfId="0"/>
    <cellStyle name="Nota 2 2 44 3" xfId="0"/>
    <cellStyle name="Nota 2 2 45" xfId="0"/>
    <cellStyle name="Nota 2 2 45 2" xfId="0"/>
    <cellStyle name="Nota 2 2 45 3" xfId="0"/>
    <cellStyle name="Nota 2 2 46" xfId="0"/>
    <cellStyle name="Nota 2 2 46 2" xfId="0"/>
    <cellStyle name="Nota 2 2 46 3" xfId="0"/>
    <cellStyle name="Nota 2 2 47" xfId="0"/>
    <cellStyle name="Nota 2 2 47 2" xfId="0"/>
    <cellStyle name="Nota 2 2 47 3" xfId="0"/>
    <cellStyle name="Nota 2 2 48" xfId="0"/>
    <cellStyle name="Nota 2 2 48 2" xfId="0"/>
    <cellStyle name="Nota 2 2 48 3" xfId="0"/>
    <cellStyle name="Nota 2 2 49" xfId="0"/>
    <cellStyle name="Nota 2 2 49 2" xfId="0"/>
    <cellStyle name="Nota 2 2 49 3" xfId="0"/>
    <cellStyle name="Nota 2 2 5" xfId="0"/>
    <cellStyle name="Nota 2 2 5 10" xfId="0"/>
    <cellStyle name="Nota 2 2 5 10 2" xfId="0"/>
    <cellStyle name="Nota 2 2 5 10 3" xfId="0"/>
    <cellStyle name="Nota 2 2 5 10 4" xfId="0"/>
    <cellStyle name="Nota 2 2 5 10 5" xfId="0"/>
    <cellStyle name="Nota 2 2 5 11" xfId="0"/>
    <cellStyle name="Nota 2 2 5 11 2" xfId="0"/>
    <cellStyle name="Nota 2 2 5 11 3" xfId="0"/>
    <cellStyle name="Nota 2 2 5 11 4" xfId="0"/>
    <cellStyle name="Nota 2 2 5 11 5" xfId="0"/>
    <cellStyle name="Nota 2 2 5 12" xfId="0"/>
    <cellStyle name="Nota 2 2 5 12 2" xfId="0"/>
    <cellStyle name="Nota 2 2 5 12 3" xfId="0"/>
    <cellStyle name="Nota 2 2 5 12 4" xfId="0"/>
    <cellStyle name="Nota 2 2 5 12 5" xfId="0"/>
    <cellStyle name="Nota 2 2 5 13" xfId="0"/>
    <cellStyle name="Nota 2 2 5 13 2" xfId="0"/>
    <cellStyle name="Nota 2 2 5 13 3" xfId="0"/>
    <cellStyle name="Nota 2 2 5 13 4" xfId="0"/>
    <cellStyle name="Nota 2 2 5 13 5" xfId="0"/>
    <cellStyle name="Nota 2 2 5 14" xfId="0"/>
    <cellStyle name="Nota 2 2 5 14 2" xfId="0"/>
    <cellStyle name="Nota 2 2 5 14 3" xfId="0"/>
    <cellStyle name="Nota 2 2 5 15" xfId="0"/>
    <cellStyle name="Nota 2 2 5 16" xfId="0"/>
    <cellStyle name="Nota 2 2 5 17" xfId="0"/>
    <cellStyle name="Nota 2 2 5 18" xfId="0"/>
    <cellStyle name="Nota 2 2 5 2" xfId="0"/>
    <cellStyle name="Nota 2 2 5 2 2" xfId="0"/>
    <cellStyle name="Nota 2 2 5 2 3" xfId="0"/>
    <cellStyle name="Nota 2 2 5 2 4" xfId="0"/>
    <cellStyle name="Nota 2 2 5 2 5" xfId="0"/>
    <cellStyle name="Nota 2 2 5 3" xfId="0"/>
    <cellStyle name="Nota 2 2 5 3 2" xfId="0"/>
    <cellStyle name="Nota 2 2 5 3 3" xfId="0"/>
    <cellStyle name="Nota 2 2 5 3 4" xfId="0"/>
    <cellStyle name="Nota 2 2 5 3 5" xfId="0"/>
    <cellStyle name="Nota 2 2 5 4" xfId="0"/>
    <cellStyle name="Nota 2 2 5 4 2" xfId="0"/>
    <cellStyle name="Nota 2 2 5 4 3" xfId="0"/>
    <cellStyle name="Nota 2 2 5 4 4" xfId="0"/>
    <cellStyle name="Nota 2 2 5 4 5" xfId="0"/>
    <cellStyle name="Nota 2 2 5 5" xfId="0"/>
    <cellStyle name="Nota 2 2 5 5 2" xfId="0"/>
    <cellStyle name="Nota 2 2 5 5 3" xfId="0"/>
    <cellStyle name="Nota 2 2 5 5 4" xfId="0"/>
    <cellStyle name="Nota 2 2 5 5 5" xfId="0"/>
    <cellStyle name="Nota 2 2 5 6" xfId="0"/>
    <cellStyle name="Nota 2 2 5 6 2" xfId="0"/>
    <cellStyle name="Nota 2 2 5 6 3" xfId="0"/>
    <cellStyle name="Nota 2 2 5 6 4" xfId="0"/>
    <cellStyle name="Nota 2 2 5 6 5" xfId="0"/>
    <cellStyle name="Nota 2 2 5 7" xfId="0"/>
    <cellStyle name="Nota 2 2 5 7 2" xfId="0"/>
    <cellStyle name="Nota 2 2 5 7 3" xfId="0"/>
    <cellStyle name="Nota 2 2 5 7 4" xfId="0"/>
    <cellStyle name="Nota 2 2 5 7 5" xfId="0"/>
    <cellStyle name="Nota 2 2 5 8" xfId="0"/>
    <cellStyle name="Nota 2 2 5 8 2" xfId="0"/>
    <cellStyle name="Nota 2 2 5 8 3" xfId="0"/>
    <cellStyle name="Nota 2 2 5 8 4" xfId="0"/>
    <cellStyle name="Nota 2 2 5 8 5" xfId="0"/>
    <cellStyle name="Nota 2 2 5 9" xfId="0"/>
    <cellStyle name="Nota 2 2 5 9 2" xfId="0"/>
    <cellStyle name="Nota 2 2 5 9 3" xfId="0"/>
    <cellStyle name="Nota 2 2 5 9 4" xfId="0"/>
    <cellStyle name="Nota 2 2 5 9 5" xfId="0"/>
    <cellStyle name="Nota 2 2 50" xfId="0"/>
    <cellStyle name="Nota 2 2 50 2" xfId="0"/>
    <cellStyle name="Nota 2 2 50 3" xfId="0"/>
    <cellStyle name="Nota 2 2 51" xfId="0"/>
    <cellStyle name="Nota 2 2 51 2" xfId="0"/>
    <cellStyle name="Nota 2 2 51 3" xfId="0"/>
    <cellStyle name="Nota 2 2 52" xfId="0"/>
    <cellStyle name="Nota 2 2 52 2" xfId="0"/>
    <cellStyle name="Nota 2 2 52 3" xfId="0"/>
    <cellStyle name="Nota 2 2 53" xfId="0"/>
    <cellStyle name="Nota 2 2 53 2" xfId="0"/>
    <cellStyle name="Nota 2 2 53 3" xfId="0"/>
    <cellStyle name="Nota 2 2 54" xfId="0"/>
    <cellStyle name="Nota 2 2 54 2" xfId="0"/>
    <cellStyle name="Nota 2 2 54 3" xfId="0"/>
    <cellStyle name="Nota 2 2 55" xfId="0"/>
    <cellStyle name="Nota 2 2 55 2" xfId="0"/>
    <cellStyle name="Nota 2 2 55 3" xfId="0"/>
    <cellStyle name="Nota 2 2 56" xfId="0"/>
    <cellStyle name="Nota 2 2 56 2" xfId="0"/>
    <cellStyle name="Nota 2 2 56 3" xfId="0"/>
    <cellStyle name="Nota 2 2 57" xfId="0"/>
    <cellStyle name="Nota 2 2 57 2" xfId="0"/>
    <cellStyle name="Nota 2 2 57 3" xfId="0"/>
    <cellStyle name="Nota 2 2 58" xfId="0"/>
    <cellStyle name="Nota 2 2 58 2" xfId="0"/>
    <cellStyle name="Nota 2 2 58 3" xfId="0"/>
    <cellStyle name="Nota 2 2 59" xfId="0"/>
    <cellStyle name="Nota 2 2 59 2" xfId="0"/>
    <cellStyle name="Nota 2 2 59 3" xfId="0"/>
    <cellStyle name="Nota 2 2 6" xfId="0"/>
    <cellStyle name="Nota 2 2 6 10" xfId="0"/>
    <cellStyle name="Nota 2 2 6 10 2" xfId="0"/>
    <cellStyle name="Nota 2 2 6 10 3" xfId="0"/>
    <cellStyle name="Nota 2 2 6 10 4" xfId="0"/>
    <cellStyle name="Nota 2 2 6 10 5" xfId="0"/>
    <cellStyle name="Nota 2 2 6 11" xfId="0"/>
    <cellStyle name="Nota 2 2 6 11 2" xfId="0"/>
    <cellStyle name="Nota 2 2 6 11 3" xfId="0"/>
    <cellStyle name="Nota 2 2 6 11 4" xfId="0"/>
    <cellStyle name="Nota 2 2 6 11 5" xfId="0"/>
    <cellStyle name="Nota 2 2 6 12" xfId="0"/>
    <cellStyle name="Nota 2 2 6 12 2" xfId="0"/>
    <cellStyle name="Nota 2 2 6 12 3" xfId="0"/>
    <cellStyle name="Nota 2 2 6 12 4" xfId="0"/>
    <cellStyle name="Nota 2 2 6 12 5" xfId="0"/>
    <cellStyle name="Nota 2 2 6 13" xfId="0"/>
    <cellStyle name="Nota 2 2 6 13 2" xfId="0"/>
    <cellStyle name="Nota 2 2 6 13 3" xfId="0"/>
    <cellStyle name="Nota 2 2 6 13 4" xfId="0"/>
    <cellStyle name="Nota 2 2 6 13 5" xfId="0"/>
    <cellStyle name="Nota 2 2 6 14" xfId="0"/>
    <cellStyle name="Nota 2 2 6 14 2" xfId="0"/>
    <cellStyle name="Nota 2 2 6 14 3" xfId="0"/>
    <cellStyle name="Nota 2 2 6 15" xfId="0"/>
    <cellStyle name="Nota 2 2 6 16" xfId="0"/>
    <cellStyle name="Nota 2 2 6 17" xfId="0"/>
    <cellStyle name="Nota 2 2 6 18" xfId="0"/>
    <cellStyle name="Nota 2 2 6 2" xfId="0"/>
    <cellStyle name="Nota 2 2 6 2 2" xfId="0"/>
    <cellStyle name="Nota 2 2 6 2 3" xfId="0"/>
    <cellStyle name="Nota 2 2 6 2 4" xfId="0"/>
    <cellStyle name="Nota 2 2 6 2 5" xfId="0"/>
    <cellStyle name="Nota 2 2 6 3" xfId="0"/>
    <cellStyle name="Nota 2 2 6 3 2" xfId="0"/>
    <cellStyle name="Nota 2 2 6 3 3" xfId="0"/>
    <cellStyle name="Nota 2 2 6 3 4" xfId="0"/>
    <cellStyle name="Nota 2 2 6 3 5" xfId="0"/>
    <cellStyle name="Nota 2 2 6 4" xfId="0"/>
    <cellStyle name="Nota 2 2 6 4 2" xfId="0"/>
    <cellStyle name="Nota 2 2 6 4 3" xfId="0"/>
    <cellStyle name="Nota 2 2 6 4 4" xfId="0"/>
    <cellStyle name="Nota 2 2 6 4 5" xfId="0"/>
    <cellStyle name="Nota 2 2 6 5" xfId="0"/>
    <cellStyle name="Nota 2 2 6 5 2" xfId="0"/>
    <cellStyle name="Nota 2 2 6 5 3" xfId="0"/>
    <cellStyle name="Nota 2 2 6 5 4" xfId="0"/>
    <cellStyle name="Nota 2 2 6 5 5" xfId="0"/>
    <cellStyle name="Nota 2 2 6 6" xfId="0"/>
    <cellStyle name="Nota 2 2 6 6 2" xfId="0"/>
    <cellStyle name="Nota 2 2 6 6 3" xfId="0"/>
    <cellStyle name="Nota 2 2 6 6 4" xfId="0"/>
    <cellStyle name="Nota 2 2 6 6 5" xfId="0"/>
    <cellStyle name="Nota 2 2 6 7" xfId="0"/>
    <cellStyle name="Nota 2 2 6 7 2" xfId="0"/>
    <cellStyle name="Nota 2 2 6 7 3" xfId="0"/>
    <cellStyle name="Nota 2 2 6 7 4" xfId="0"/>
    <cellStyle name="Nota 2 2 6 7 5" xfId="0"/>
    <cellStyle name="Nota 2 2 6 8" xfId="0"/>
    <cellStyle name="Nota 2 2 6 8 2" xfId="0"/>
    <cellStyle name="Nota 2 2 6 8 3" xfId="0"/>
    <cellStyle name="Nota 2 2 6 8 4" xfId="0"/>
    <cellStyle name="Nota 2 2 6 8 5" xfId="0"/>
    <cellStyle name="Nota 2 2 6 9" xfId="0"/>
    <cellStyle name="Nota 2 2 6 9 2" xfId="0"/>
    <cellStyle name="Nota 2 2 6 9 3" xfId="0"/>
    <cellStyle name="Nota 2 2 6 9 4" xfId="0"/>
    <cellStyle name="Nota 2 2 6 9 5" xfId="0"/>
    <cellStyle name="Nota 2 2 60" xfId="0"/>
    <cellStyle name="Nota 2 2 60 2" xfId="0"/>
    <cellStyle name="Nota 2 2 60 3" xfId="0"/>
    <cellStyle name="Nota 2 2 61" xfId="0"/>
    <cellStyle name="Nota 2 2 61 2" xfId="0"/>
    <cellStyle name="Nota 2 2 61 3" xfId="0"/>
    <cellStyle name="Nota 2 2 62" xfId="0"/>
    <cellStyle name="Nota 2 2 62 2" xfId="0"/>
    <cellStyle name="Nota 2 2 62 3" xfId="0"/>
    <cellStyle name="Nota 2 2 63" xfId="0"/>
    <cellStyle name="Nota 2 2 63 2" xfId="0"/>
    <cellStyle name="Nota 2 2 63 3" xfId="0"/>
    <cellStyle name="Nota 2 2 64" xfId="0"/>
    <cellStyle name="Nota 2 2 64 2" xfId="0"/>
    <cellStyle name="Nota 2 2 64 3" xfId="0"/>
    <cellStyle name="Nota 2 2 65" xfId="0"/>
    <cellStyle name="Nota 2 2 65 2" xfId="0"/>
    <cellStyle name="Nota 2 2 65 3" xfId="0"/>
    <cellStyle name="Nota 2 2 66" xfId="0"/>
    <cellStyle name="Nota 2 2 67" xfId="0"/>
    <cellStyle name="Nota 2 2 68" xfId="0"/>
    <cellStyle name="Nota 2 2 69" xfId="0"/>
    <cellStyle name="Nota 2 2 7" xfId="0"/>
    <cellStyle name="Nota 2 2 7 10" xfId="0"/>
    <cellStyle name="Nota 2 2 7 10 2" xfId="0"/>
    <cellStyle name="Nota 2 2 7 10 3" xfId="0"/>
    <cellStyle name="Nota 2 2 7 10 4" xfId="0"/>
    <cellStyle name="Nota 2 2 7 10 5" xfId="0"/>
    <cellStyle name="Nota 2 2 7 11" xfId="0"/>
    <cellStyle name="Nota 2 2 7 11 2" xfId="0"/>
    <cellStyle name="Nota 2 2 7 11 3" xfId="0"/>
    <cellStyle name="Nota 2 2 7 11 4" xfId="0"/>
    <cellStyle name="Nota 2 2 7 11 5" xfId="0"/>
    <cellStyle name="Nota 2 2 7 12" xfId="0"/>
    <cellStyle name="Nota 2 2 7 12 2" xfId="0"/>
    <cellStyle name="Nota 2 2 7 12 3" xfId="0"/>
    <cellStyle name="Nota 2 2 7 12 4" xfId="0"/>
    <cellStyle name="Nota 2 2 7 12 5" xfId="0"/>
    <cellStyle name="Nota 2 2 7 13" xfId="0"/>
    <cellStyle name="Nota 2 2 7 13 2" xfId="0"/>
    <cellStyle name="Nota 2 2 7 13 3" xfId="0"/>
    <cellStyle name="Nota 2 2 7 13 4" xfId="0"/>
    <cellStyle name="Nota 2 2 7 13 5" xfId="0"/>
    <cellStyle name="Nota 2 2 7 14" xfId="0"/>
    <cellStyle name="Nota 2 2 7 14 2" xfId="0"/>
    <cellStyle name="Nota 2 2 7 14 3" xfId="0"/>
    <cellStyle name="Nota 2 2 7 15" xfId="0"/>
    <cellStyle name="Nota 2 2 7 16" xfId="0"/>
    <cellStyle name="Nota 2 2 7 17" xfId="0"/>
    <cellStyle name="Nota 2 2 7 18" xfId="0"/>
    <cellStyle name="Nota 2 2 7 2" xfId="0"/>
    <cellStyle name="Nota 2 2 7 2 2" xfId="0"/>
    <cellStyle name="Nota 2 2 7 2 3" xfId="0"/>
    <cellStyle name="Nota 2 2 7 2 4" xfId="0"/>
    <cellStyle name="Nota 2 2 7 2 5" xfId="0"/>
    <cellStyle name="Nota 2 2 7 3" xfId="0"/>
    <cellStyle name="Nota 2 2 7 3 2" xfId="0"/>
    <cellStyle name="Nota 2 2 7 3 3" xfId="0"/>
    <cellStyle name="Nota 2 2 7 3 4" xfId="0"/>
    <cellStyle name="Nota 2 2 7 3 5" xfId="0"/>
    <cellStyle name="Nota 2 2 7 4" xfId="0"/>
    <cellStyle name="Nota 2 2 7 4 2" xfId="0"/>
    <cellStyle name="Nota 2 2 7 4 3" xfId="0"/>
    <cellStyle name="Nota 2 2 7 4 4" xfId="0"/>
    <cellStyle name="Nota 2 2 7 4 5" xfId="0"/>
    <cellStyle name="Nota 2 2 7 5" xfId="0"/>
    <cellStyle name="Nota 2 2 7 5 2" xfId="0"/>
    <cellStyle name="Nota 2 2 7 5 3" xfId="0"/>
    <cellStyle name="Nota 2 2 7 5 4" xfId="0"/>
    <cellStyle name="Nota 2 2 7 5 5" xfId="0"/>
    <cellStyle name="Nota 2 2 7 6" xfId="0"/>
    <cellStyle name="Nota 2 2 7 6 2" xfId="0"/>
    <cellStyle name="Nota 2 2 7 6 3" xfId="0"/>
    <cellStyle name="Nota 2 2 7 6 4" xfId="0"/>
    <cellStyle name="Nota 2 2 7 6 5" xfId="0"/>
    <cellStyle name="Nota 2 2 7 7" xfId="0"/>
    <cellStyle name="Nota 2 2 7 7 2" xfId="0"/>
    <cellStyle name="Nota 2 2 7 7 3" xfId="0"/>
    <cellStyle name="Nota 2 2 7 7 4" xfId="0"/>
    <cellStyle name="Nota 2 2 7 7 5" xfId="0"/>
    <cellStyle name="Nota 2 2 7 8" xfId="0"/>
    <cellStyle name="Nota 2 2 7 8 2" xfId="0"/>
    <cellStyle name="Nota 2 2 7 8 3" xfId="0"/>
    <cellStyle name="Nota 2 2 7 8 4" xfId="0"/>
    <cellStyle name="Nota 2 2 7 8 5" xfId="0"/>
    <cellStyle name="Nota 2 2 7 9" xfId="0"/>
    <cellStyle name="Nota 2 2 7 9 2" xfId="0"/>
    <cellStyle name="Nota 2 2 7 9 3" xfId="0"/>
    <cellStyle name="Nota 2 2 7 9 4" xfId="0"/>
    <cellStyle name="Nota 2 2 7 9 5" xfId="0"/>
    <cellStyle name="Nota 2 2 70" xfId="0"/>
    <cellStyle name="Nota 2 2 71" xfId="0"/>
    <cellStyle name="Nota 2 2 72" xfId="0"/>
    <cellStyle name="Nota 2 2 73" xfId="0"/>
    <cellStyle name="Nota 2 2 74" xfId="0"/>
    <cellStyle name="Nota 2 2 75" xfId="0"/>
    <cellStyle name="Nota 2 2 8" xfId="0"/>
    <cellStyle name="Nota 2 2 8 10" xfId="0"/>
    <cellStyle name="Nota 2 2 8 10 2" xfId="0"/>
    <cellStyle name="Nota 2 2 8 10 3" xfId="0"/>
    <cellStyle name="Nota 2 2 8 10 4" xfId="0"/>
    <cellStyle name="Nota 2 2 8 10 5" xfId="0"/>
    <cellStyle name="Nota 2 2 8 11" xfId="0"/>
    <cellStyle name="Nota 2 2 8 11 2" xfId="0"/>
    <cellStyle name="Nota 2 2 8 11 3" xfId="0"/>
    <cellStyle name="Nota 2 2 8 11 4" xfId="0"/>
    <cellStyle name="Nota 2 2 8 11 5" xfId="0"/>
    <cellStyle name="Nota 2 2 8 12" xfId="0"/>
    <cellStyle name="Nota 2 2 8 12 2" xfId="0"/>
    <cellStyle name="Nota 2 2 8 12 3" xfId="0"/>
    <cellStyle name="Nota 2 2 8 12 4" xfId="0"/>
    <cellStyle name="Nota 2 2 8 12 5" xfId="0"/>
    <cellStyle name="Nota 2 2 8 13" xfId="0"/>
    <cellStyle name="Nota 2 2 8 13 2" xfId="0"/>
    <cellStyle name="Nota 2 2 8 13 3" xfId="0"/>
    <cellStyle name="Nota 2 2 8 13 4" xfId="0"/>
    <cellStyle name="Nota 2 2 8 13 5" xfId="0"/>
    <cellStyle name="Nota 2 2 8 14" xfId="0"/>
    <cellStyle name="Nota 2 2 8 14 2" xfId="0"/>
    <cellStyle name="Nota 2 2 8 14 3" xfId="0"/>
    <cellStyle name="Nota 2 2 8 15" xfId="0"/>
    <cellStyle name="Nota 2 2 8 16" xfId="0"/>
    <cellStyle name="Nota 2 2 8 17" xfId="0"/>
    <cellStyle name="Nota 2 2 8 18" xfId="0"/>
    <cellStyle name="Nota 2 2 8 2" xfId="0"/>
    <cellStyle name="Nota 2 2 8 2 2" xfId="0"/>
    <cellStyle name="Nota 2 2 8 2 3" xfId="0"/>
    <cellStyle name="Nota 2 2 8 2 4" xfId="0"/>
    <cellStyle name="Nota 2 2 8 2 5" xfId="0"/>
    <cellStyle name="Nota 2 2 8 3" xfId="0"/>
    <cellStyle name="Nota 2 2 8 3 2" xfId="0"/>
    <cellStyle name="Nota 2 2 8 3 3" xfId="0"/>
    <cellStyle name="Nota 2 2 8 3 4" xfId="0"/>
    <cellStyle name="Nota 2 2 8 3 5" xfId="0"/>
    <cellStyle name="Nota 2 2 8 4" xfId="0"/>
    <cellStyle name="Nota 2 2 8 4 2" xfId="0"/>
    <cellStyle name="Nota 2 2 8 4 3" xfId="0"/>
    <cellStyle name="Nota 2 2 8 4 4" xfId="0"/>
    <cellStyle name="Nota 2 2 8 4 5" xfId="0"/>
    <cellStyle name="Nota 2 2 8 5" xfId="0"/>
    <cellStyle name="Nota 2 2 8 5 2" xfId="0"/>
    <cellStyle name="Nota 2 2 8 5 3" xfId="0"/>
    <cellStyle name="Nota 2 2 8 5 4" xfId="0"/>
    <cellStyle name="Nota 2 2 8 5 5" xfId="0"/>
    <cellStyle name="Nota 2 2 8 6" xfId="0"/>
    <cellStyle name="Nota 2 2 8 6 2" xfId="0"/>
    <cellStyle name="Nota 2 2 8 6 3" xfId="0"/>
    <cellStyle name="Nota 2 2 8 6 4" xfId="0"/>
    <cellStyle name="Nota 2 2 8 6 5" xfId="0"/>
    <cellStyle name="Nota 2 2 8 7" xfId="0"/>
    <cellStyle name="Nota 2 2 8 7 2" xfId="0"/>
    <cellStyle name="Nota 2 2 8 7 3" xfId="0"/>
    <cellStyle name="Nota 2 2 8 7 4" xfId="0"/>
    <cellStyle name="Nota 2 2 8 7 5" xfId="0"/>
    <cellStyle name="Nota 2 2 8 8" xfId="0"/>
    <cellStyle name="Nota 2 2 8 8 2" xfId="0"/>
    <cellStyle name="Nota 2 2 8 8 3" xfId="0"/>
    <cellStyle name="Nota 2 2 8 8 4" xfId="0"/>
    <cellStyle name="Nota 2 2 8 8 5" xfId="0"/>
    <cellStyle name="Nota 2 2 8 9" xfId="0"/>
    <cellStyle name="Nota 2 2 8 9 2" xfId="0"/>
    <cellStyle name="Nota 2 2 8 9 3" xfId="0"/>
    <cellStyle name="Nota 2 2 8 9 4" xfId="0"/>
    <cellStyle name="Nota 2 2 8 9 5" xfId="0"/>
    <cellStyle name="Nota 2 2 9" xfId="0"/>
    <cellStyle name="Nota 2 2 9 10" xfId="0"/>
    <cellStyle name="Nota 2 2 9 10 2" xfId="0"/>
    <cellStyle name="Nota 2 2 9 10 3" xfId="0"/>
    <cellStyle name="Nota 2 2 9 10 4" xfId="0"/>
    <cellStyle name="Nota 2 2 9 10 5" xfId="0"/>
    <cellStyle name="Nota 2 2 9 11" xfId="0"/>
    <cellStyle name="Nota 2 2 9 11 2" xfId="0"/>
    <cellStyle name="Nota 2 2 9 11 3" xfId="0"/>
    <cellStyle name="Nota 2 2 9 11 4" xfId="0"/>
    <cellStyle name="Nota 2 2 9 11 5" xfId="0"/>
    <cellStyle name="Nota 2 2 9 12" xfId="0"/>
    <cellStyle name="Nota 2 2 9 12 2" xfId="0"/>
    <cellStyle name="Nota 2 2 9 12 3" xfId="0"/>
    <cellStyle name="Nota 2 2 9 12 4" xfId="0"/>
    <cellStyle name="Nota 2 2 9 12 5" xfId="0"/>
    <cellStyle name="Nota 2 2 9 13" xfId="0"/>
    <cellStyle name="Nota 2 2 9 13 2" xfId="0"/>
    <cellStyle name="Nota 2 2 9 13 3" xfId="0"/>
    <cellStyle name="Nota 2 2 9 13 4" xfId="0"/>
    <cellStyle name="Nota 2 2 9 13 5" xfId="0"/>
    <cellStyle name="Nota 2 2 9 14" xfId="0"/>
    <cellStyle name="Nota 2 2 9 14 2" xfId="0"/>
    <cellStyle name="Nota 2 2 9 14 3" xfId="0"/>
    <cellStyle name="Nota 2 2 9 15" xfId="0"/>
    <cellStyle name="Nota 2 2 9 16" xfId="0"/>
    <cellStyle name="Nota 2 2 9 17" xfId="0"/>
    <cellStyle name="Nota 2 2 9 18" xfId="0"/>
    <cellStyle name="Nota 2 2 9 2" xfId="0"/>
    <cellStyle name="Nota 2 2 9 2 2" xfId="0"/>
    <cellStyle name="Nota 2 2 9 2 3" xfId="0"/>
    <cellStyle name="Nota 2 2 9 2 4" xfId="0"/>
    <cellStyle name="Nota 2 2 9 2 5" xfId="0"/>
    <cellStyle name="Nota 2 2 9 3" xfId="0"/>
    <cellStyle name="Nota 2 2 9 3 2" xfId="0"/>
    <cellStyle name="Nota 2 2 9 3 3" xfId="0"/>
    <cellStyle name="Nota 2 2 9 3 4" xfId="0"/>
    <cellStyle name="Nota 2 2 9 3 5" xfId="0"/>
    <cellStyle name="Nota 2 2 9 4" xfId="0"/>
    <cellStyle name="Nota 2 2 9 4 2" xfId="0"/>
    <cellStyle name="Nota 2 2 9 4 3" xfId="0"/>
    <cellStyle name="Nota 2 2 9 4 4" xfId="0"/>
    <cellStyle name="Nota 2 2 9 4 5" xfId="0"/>
    <cellStyle name="Nota 2 2 9 5" xfId="0"/>
    <cellStyle name="Nota 2 2 9 5 2" xfId="0"/>
    <cellStyle name="Nota 2 2 9 5 3" xfId="0"/>
    <cellStyle name="Nota 2 2 9 5 4" xfId="0"/>
    <cellStyle name="Nota 2 2 9 5 5" xfId="0"/>
    <cellStyle name="Nota 2 2 9 6" xfId="0"/>
    <cellStyle name="Nota 2 2 9 6 2" xfId="0"/>
    <cellStyle name="Nota 2 2 9 6 3" xfId="0"/>
    <cellStyle name="Nota 2 2 9 6 4" xfId="0"/>
    <cellStyle name="Nota 2 2 9 6 5" xfId="0"/>
    <cellStyle name="Nota 2 2 9 7" xfId="0"/>
    <cellStyle name="Nota 2 2 9 7 2" xfId="0"/>
    <cellStyle name="Nota 2 2 9 7 3" xfId="0"/>
    <cellStyle name="Nota 2 2 9 7 4" xfId="0"/>
    <cellStyle name="Nota 2 2 9 7 5" xfId="0"/>
    <cellStyle name="Nota 2 2 9 8" xfId="0"/>
    <cellStyle name="Nota 2 2 9 8 2" xfId="0"/>
    <cellStyle name="Nota 2 2 9 8 3" xfId="0"/>
    <cellStyle name="Nota 2 2 9 8 4" xfId="0"/>
    <cellStyle name="Nota 2 2 9 8 5" xfId="0"/>
    <cellStyle name="Nota 2 2 9 9" xfId="0"/>
    <cellStyle name="Nota 2 2 9 9 2" xfId="0"/>
    <cellStyle name="Nota 2 2 9 9 3" xfId="0"/>
    <cellStyle name="Nota 2 2 9 9 4" xfId="0"/>
    <cellStyle name="Nota 2 2 9 9 5" xfId="0"/>
    <cellStyle name="Nota 2 20" xfId="0"/>
    <cellStyle name="Nota 2 20 2" xfId="0"/>
    <cellStyle name="Nota 2 21" xfId="0"/>
    <cellStyle name="Nota 2 21 2" xfId="0"/>
    <cellStyle name="Nota 2 22" xfId="0"/>
    <cellStyle name="Nota 2 22 2" xfId="0"/>
    <cellStyle name="Nota 2 23" xfId="0"/>
    <cellStyle name="Nota 2 23 2" xfId="0"/>
    <cellStyle name="Nota 2 24" xfId="0"/>
    <cellStyle name="Nota 2 24 2" xfId="0"/>
    <cellStyle name="Nota 2 25" xfId="0"/>
    <cellStyle name="Nota 2 25 2" xfId="0"/>
    <cellStyle name="Nota 2 26" xfId="0"/>
    <cellStyle name="Nota 2 26 2" xfId="0"/>
    <cellStyle name="Nota 2 27" xfId="0"/>
    <cellStyle name="Nota 2 27 2" xfId="0"/>
    <cellStyle name="Nota 2 28" xfId="0"/>
    <cellStyle name="Nota 2 28 2" xfId="0"/>
    <cellStyle name="Nota 2 29" xfId="0"/>
    <cellStyle name="Nota 2 29 2" xfId="0"/>
    <cellStyle name="Nota 2 2_PLANILHA LICITAÇÃO - R5" xfId="0"/>
    <cellStyle name="Nota 2 3" xfId="0"/>
    <cellStyle name="Nota 2 3 10" xfId="0"/>
    <cellStyle name="Nota 2 3 10 10" xfId="0"/>
    <cellStyle name="Nota 2 3 10 10 2" xfId="0"/>
    <cellStyle name="Nota 2 3 10 10 3" xfId="0"/>
    <cellStyle name="Nota 2 3 10 10 4" xfId="0"/>
    <cellStyle name="Nota 2 3 10 10 5" xfId="0"/>
    <cellStyle name="Nota 2 3 10 11" xfId="0"/>
    <cellStyle name="Nota 2 3 10 11 2" xfId="0"/>
    <cellStyle name="Nota 2 3 10 11 3" xfId="0"/>
    <cellStyle name="Nota 2 3 10 11 4" xfId="0"/>
    <cellStyle name="Nota 2 3 10 11 5" xfId="0"/>
    <cellStyle name="Nota 2 3 10 12" xfId="0"/>
    <cellStyle name="Nota 2 3 10 12 2" xfId="0"/>
    <cellStyle name="Nota 2 3 10 12 3" xfId="0"/>
    <cellStyle name="Nota 2 3 10 12 4" xfId="0"/>
    <cellStyle name="Nota 2 3 10 12 5" xfId="0"/>
    <cellStyle name="Nota 2 3 10 13" xfId="0"/>
    <cellStyle name="Nota 2 3 10 13 2" xfId="0"/>
    <cellStyle name="Nota 2 3 10 13 3" xfId="0"/>
    <cellStyle name="Nota 2 3 10 13 4" xfId="0"/>
    <cellStyle name="Nota 2 3 10 13 5" xfId="0"/>
    <cellStyle name="Nota 2 3 10 14" xfId="0"/>
    <cellStyle name="Nota 2 3 10 14 2" xfId="0"/>
    <cellStyle name="Nota 2 3 10 14 3" xfId="0"/>
    <cellStyle name="Nota 2 3 10 15" xfId="0"/>
    <cellStyle name="Nota 2 3 10 16" xfId="0"/>
    <cellStyle name="Nota 2 3 10 17" xfId="0"/>
    <cellStyle name="Nota 2 3 10 18" xfId="0"/>
    <cellStyle name="Nota 2 3 10 2" xfId="0"/>
    <cellStyle name="Nota 2 3 10 2 2" xfId="0"/>
    <cellStyle name="Nota 2 3 10 2 3" xfId="0"/>
    <cellStyle name="Nota 2 3 10 2 4" xfId="0"/>
    <cellStyle name="Nota 2 3 10 2 5" xfId="0"/>
    <cellStyle name="Nota 2 3 10 3" xfId="0"/>
    <cellStyle name="Nota 2 3 10 3 2" xfId="0"/>
    <cellStyle name="Nota 2 3 10 3 3" xfId="0"/>
    <cellStyle name="Nota 2 3 10 3 4" xfId="0"/>
    <cellStyle name="Nota 2 3 10 3 5" xfId="0"/>
    <cellStyle name="Nota 2 3 10 4" xfId="0"/>
    <cellStyle name="Nota 2 3 10 4 2" xfId="0"/>
    <cellStyle name="Nota 2 3 10 4 3" xfId="0"/>
    <cellStyle name="Nota 2 3 10 4 4" xfId="0"/>
    <cellStyle name="Nota 2 3 10 4 5" xfId="0"/>
    <cellStyle name="Nota 2 3 10 5" xfId="0"/>
    <cellStyle name="Nota 2 3 10 5 2" xfId="0"/>
    <cellStyle name="Nota 2 3 10 5 3" xfId="0"/>
    <cellStyle name="Nota 2 3 10 5 4" xfId="0"/>
    <cellStyle name="Nota 2 3 10 5 5" xfId="0"/>
    <cellStyle name="Nota 2 3 10 6" xfId="0"/>
    <cellStyle name="Nota 2 3 10 6 2" xfId="0"/>
    <cellStyle name="Nota 2 3 10 6 3" xfId="0"/>
    <cellStyle name="Nota 2 3 10 6 4" xfId="0"/>
    <cellStyle name="Nota 2 3 10 6 5" xfId="0"/>
    <cellStyle name="Nota 2 3 10 7" xfId="0"/>
    <cellStyle name="Nota 2 3 10 7 2" xfId="0"/>
    <cellStyle name="Nota 2 3 10 7 3" xfId="0"/>
    <cellStyle name="Nota 2 3 10 7 4" xfId="0"/>
    <cellStyle name="Nota 2 3 10 7 5" xfId="0"/>
    <cellStyle name="Nota 2 3 10 8" xfId="0"/>
    <cellStyle name="Nota 2 3 10 8 2" xfId="0"/>
    <cellStyle name="Nota 2 3 10 8 3" xfId="0"/>
    <cellStyle name="Nota 2 3 10 8 4" xfId="0"/>
    <cellStyle name="Nota 2 3 10 8 5" xfId="0"/>
    <cellStyle name="Nota 2 3 10 9" xfId="0"/>
    <cellStyle name="Nota 2 3 10 9 2" xfId="0"/>
    <cellStyle name="Nota 2 3 10 9 3" xfId="0"/>
    <cellStyle name="Nota 2 3 10 9 4" xfId="0"/>
    <cellStyle name="Nota 2 3 10 9 5" xfId="0"/>
    <cellStyle name="Nota 2 3 11" xfId="0"/>
    <cellStyle name="Nota 2 3 11 2" xfId="0"/>
    <cellStyle name="Nota 2 3 11 2 2" xfId="0"/>
    <cellStyle name="Nota 2 3 11 3" xfId="0"/>
    <cellStyle name="Nota 2 3 11 4" xfId="0"/>
    <cellStyle name="Nota 2 3 11 5" xfId="0"/>
    <cellStyle name="Nota 2 3 12" xfId="0"/>
    <cellStyle name="Nota 2 3 12 2" xfId="0"/>
    <cellStyle name="Nota 2 3 12 2 2" xfId="0"/>
    <cellStyle name="Nota 2 3 12 3" xfId="0"/>
    <cellStyle name="Nota 2 3 12 4" xfId="0"/>
    <cellStyle name="Nota 2 3 12 5" xfId="0"/>
    <cellStyle name="Nota 2 3 13" xfId="0"/>
    <cellStyle name="Nota 2 3 13 2" xfId="0"/>
    <cellStyle name="Nota 2 3 13 2 2" xfId="0"/>
    <cellStyle name="Nota 2 3 13 3" xfId="0"/>
    <cellStyle name="Nota 2 3 13 4" xfId="0"/>
    <cellStyle name="Nota 2 3 13 5" xfId="0"/>
    <cellStyle name="Nota 2 3 14" xfId="0"/>
    <cellStyle name="Nota 2 3 14 2" xfId="0"/>
    <cellStyle name="Nota 2 3 14 2 2" xfId="0"/>
    <cellStyle name="Nota 2 3 14 3" xfId="0"/>
    <cellStyle name="Nota 2 3 14 4" xfId="0"/>
    <cellStyle name="Nota 2 3 14 5" xfId="0"/>
    <cellStyle name="Nota 2 3 15" xfId="0"/>
    <cellStyle name="Nota 2 3 15 2" xfId="0"/>
    <cellStyle name="Nota 2 3 15 2 2" xfId="0"/>
    <cellStyle name="Nota 2 3 15 3" xfId="0"/>
    <cellStyle name="Nota 2 3 15 4" xfId="0"/>
    <cellStyle name="Nota 2 3 15 5" xfId="0"/>
    <cellStyle name="Nota 2 3 16" xfId="0"/>
    <cellStyle name="Nota 2 3 16 10" xfId="0"/>
    <cellStyle name="Nota 2 3 16 11" xfId="0"/>
    <cellStyle name="Nota 2 3 16 2" xfId="0"/>
    <cellStyle name="Nota 2 3 16 2 2" xfId="0"/>
    <cellStyle name="Nota 2 3 16 3" xfId="0"/>
    <cellStyle name="Nota 2 3 16 3 2" xfId="0"/>
    <cellStyle name="Nota 2 3 16 4" xfId="0"/>
    <cellStyle name="Nota 2 3 16 4 2" xfId="0"/>
    <cellStyle name="Nota 2 3 16 5" xfId="0"/>
    <cellStyle name="Nota 2 3 16 5 2" xfId="0"/>
    <cellStyle name="Nota 2 3 16 6" xfId="0"/>
    <cellStyle name="Nota 2 3 16 6 2" xfId="0"/>
    <cellStyle name="Nota 2 3 16 7" xfId="0"/>
    <cellStyle name="Nota 2 3 16 7 2" xfId="0"/>
    <cellStyle name="Nota 2 3 16 8" xfId="0"/>
    <cellStyle name="Nota 2 3 16 8 2" xfId="0"/>
    <cellStyle name="Nota 2 3 16 9" xfId="0"/>
    <cellStyle name="Nota 2 3 16 9 2" xfId="0"/>
    <cellStyle name="Nota 2 3 17" xfId="0"/>
    <cellStyle name="Nota 2 3 17 2" xfId="0"/>
    <cellStyle name="Nota 2 3 17 2 2" xfId="0"/>
    <cellStyle name="Nota 2 3 17 3" xfId="0"/>
    <cellStyle name="Nota 2 3 17 4" xfId="0"/>
    <cellStyle name="Nota 2 3 17 5" xfId="0"/>
    <cellStyle name="Nota 2 3 18" xfId="0"/>
    <cellStyle name="Nota 2 3 18 2" xfId="0"/>
    <cellStyle name="Nota 2 3 18 2 2" xfId="0"/>
    <cellStyle name="Nota 2 3 18 3" xfId="0"/>
    <cellStyle name="Nota 2 3 18 4" xfId="0"/>
    <cellStyle name="Nota 2 3 18 5" xfId="0"/>
    <cellStyle name="Nota 2 3 19" xfId="0"/>
    <cellStyle name="Nota 2 3 19 2" xfId="0"/>
    <cellStyle name="Nota 2 3 19 2 2" xfId="0"/>
    <cellStyle name="Nota 2 3 19 3" xfId="0"/>
    <cellStyle name="Nota 2 3 19 4" xfId="0"/>
    <cellStyle name="Nota 2 3 19 5" xfId="0"/>
    <cellStyle name="Nota 2 3 2" xfId="0"/>
    <cellStyle name="Nota 2 3 2 10" xfId="0"/>
    <cellStyle name="Nota 2 3 2 10 2" xfId="0"/>
    <cellStyle name="Nota 2 3 2 10 3" xfId="0"/>
    <cellStyle name="Nota 2 3 2 10 4" xfId="0"/>
    <cellStyle name="Nota 2 3 2 10 5" xfId="0"/>
    <cellStyle name="Nota 2 3 2 11" xfId="0"/>
    <cellStyle name="Nota 2 3 2 11 2" xfId="0"/>
    <cellStyle name="Nota 2 3 2 11 3" xfId="0"/>
    <cellStyle name="Nota 2 3 2 11 4" xfId="0"/>
    <cellStyle name="Nota 2 3 2 11 5" xfId="0"/>
    <cellStyle name="Nota 2 3 2 12" xfId="0"/>
    <cellStyle name="Nota 2 3 2 12 2" xfId="0"/>
    <cellStyle name="Nota 2 3 2 12 3" xfId="0"/>
    <cellStyle name="Nota 2 3 2 12 4" xfId="0"/>
    <cellStyle name="Nota 2 3 2 12 5" xfId="0"/>
    <cellStyle name="Nota 2 3 2 13" xfId="0"/>
    <cellStyle name="Nota 2 3 2 13 2" xfId="0"/>
    <cellStyle name="Nota 2 3 2 13 3" xfId="0"/>
    <cellStyle name="Nota 2 3 2 13 4" xfId="0"/>
    <cellStyle name="Nota 2 3 2 13 5" xfId="0"/>
    <cellStyle name="Nota 2 3 2 14" xfId="0"/>
    <cellStyle name="Nota 2 3 2 14 2" xfId="0"/>
    <cellStyle name="Nota 2 3 2 14 3" xfId="0"/>
    <cellStyle name="Nota 2 3 2 15" xfId="0"/>
    <cellStyle name="Nota 2 3 2 16" xfId="0"/>
    <cellStyle name="Nota 2 3 2 17" xfId="0"/>
    <cellStyle name="Nota 2 3 2 18" xfId="0"/>
    <cellStyle name="Nota 2 3 2 2" xfId="0"/>
    <cellStyle name="Nota 2 3 2 2 2" xfId="0"/>
    <cellStyle name="Nota 2 3 2 2 3" xfId="0"/>
    <cellStyle name="Nota 2 3 2 2 4" xfId="0"/>
    <cellStyle name="Nota 2 3 2 2 5" xfId="0"/>
    <cellStyle name="Nota 2 3 2 3" xfId="0"/>
    <cellStyle name="Nota 2 3 2 3 2" xfId="0"/>
    <cellStyle name="Nota 2 3 2 3 3" xfId="0"/>
    <cellStyle name="Nota 2 3 2 3 4" xfId="0"/>
    <cellStyle name="Nota 2 3 2 3 5" xfId="0"/>
    <cellStyle name="Nota 2 3 2 4" xfId="0"/>
    <cellStyle name="Nota 2 3 2 4 2" xfId="0"/>
    <cellStyle name="Nota 2 3 2 4 3" xfId="0"/>
    <cellStyle name="Nota 2 3 2 4 4" xfId="0"/>
    <cellStyle name="Nota 2 3 2 4 5" xfId="0"/>
    <cellStyle name="Nota 2 3 2 5" xfId="0"/>
    <cellStyle name="Nota 2 3 2 5 2" xfId="0"/>
    <cellStyle name="Nota 2 3 2 5 3" xfId="0"/>
    <cellStyle name="Nota 2 3 2 5 4" xfId="0"/>
    <cellStyle name="Nota 2 3 2 5 5" xfId="0"/>
    <cellStyle name="Nota 2 3 2 6" xfId="0"/>
    <cellStyle name="Nota 2 3 2 6 2" xfId="0"/>
    <cellStyle name="Nota 2 3 2 6 3" xfId="0"/>
    <cellStyle name="Nota 2 3 2 6 4" xfId="0"/>
    <cellStyle name="Nota 2 3 2 6 5" xfId="0"/>
    <cellStyle name="Nota 2 3 2 7" xfId="0"/>
    <cellStyle name="Nota 2 3 2 7 2" xfId="0"/>
    <cellStyle name="Nota 2 3 2 7 3" xfId="0"/>
    <cellStyle name="Nota 2 3 2 7 4" xfId="0"/>
    <cellStyle name="Nota 2 3 2 7 5" xfId="0"/>
    <cellStyle name="Nota 2 3 2 8" xfId="0"/>
    <cellStyle name="Nota 2 3 2 8 2" xfId="0"/>
    <cellStyle name="Nota 2 3 2 8 3" xfId="0"/>
    <cellStyle name="Nota 2 3 2 8 4" xfId="0"/>
    <cellStyle name="Nota 2 3 2 8 5" xfId="0"/>
    <cellStyle name="Nota 2 3 2 9" xfId="0"/>
    <cellStyle name="Nota 2 3 2 9 2" xfId="0"/>
    <cellStyle name="Nota 2 3 2 9 3" xfId="0"/>
    <cellStyle name="Nota 2 3 2 9 4" xfId="0"/>
    <cellStyle name="Nota 2 3 2 9 5" xfId="0"/>
    <cellStyle name="Nota 2 3 20" xfId="0"/>
    <cellStyle name="Nota 2 3 20 2" xfId="0"/>
    <cellStyle name="Nota 2 3 20 2 2" xfId="0"/>
    <cellStyle name="Nota 2 3 20 3" xfId="0"/>
    <cellStyle name="Nota 2 3 20 4" xfId="0"/>
    <cellStyle name="Nota 2 3 20 5" xfId="0"/>
    <cellStyle name="Nota 2 3 21" xfId="0"/>
    <cellStyle name="Nota 2 3 21 2" xfId="0"/>
    <cellStyle name="Nota 2 3 21 2 2" xfId="0"/>
    <cellStyle name="Nota 2 3 21 3" xfId="0"/>
    <cellStyle name="Nota 2 3 21 4" xfId="0"/>
    <cellStyle name="Nota 2 3 21 5" xfId="0"/>
    <cellStyle name="Nota 2 3 22" xfId="0"/>
    <cellStyle name="Nota 2 3 22 2" xfId="0"/>
    <cellStyle name="Nota 2 3 22 3" xfId="0"/>
    <cellStyle name="Nota 2 3 22 4" xfId="0"/>
    <cellStyle name="Nota 2 3 22 5" xfId="0"/>
    <cellStyle name="Nota 2 3 23" xfId="0"/>
    <cellStyle name="Nota 2 3 23 2" xfId="0"/>
    <cellStyle name="Nota 2 3 23 3" xfId="0"/>
    <cellStyle name="Nota 2 3 23 4" xfId="0"/>
    <cellStyle name="Nota 2 3 23 5" xfId="0"/>
    <cellStyle name="Nota 2 3 24" xfId="0"/>
    <cellStyle name="Nota 2 3 24 2" xfId="0"/>
    <cellStyle name="Nota 2 3 24 3" xfId="0"/>
    <cellStyle name="Nota 2 3 24 4" xfId="0"/>
    <cellStyle name="Nota 2 3 24 5" xfId="0"/>
    <cellStyle name="Nota 2 3 25" xfId="0"/>
    <cellStyle name="Nota 2 3 25 2" xfId="0"/>
    <cellStyle name="Nota 2 3 25 3" xfId="0"/>
    <cellStyle name="Nota 2 3 25 4" xfId="0"/>
    <cellStyle name="Nota 2 3 25 5" xfId="0"/>
    <cellStyle name="Nota 2 3 26" xfId="0"/>
    <cellStyle name="Nota 2 3 26 2" xfId="0"/>
    <cellStyle name="Nota 2 3 26 3" xfId="0"/>
    <cellStyle name="Nota 2 3 26 4" xfId="0"/>
    <cellStyle name="Nota 2 3 26 5" xfId="0"/>
    <cellStyle name="Nota 2 3 27" xfId="0"/>
    <cellStyle name="Nota 2 3 27 2" xfId="0"/>
    <cellStyle name="Nota 2 3 27 3" xfId="0"/>
    <cellStyle name="Nota 2 3 27 4" xfId="0"/>
    <cellStyle name="Nota 2 3 27 5" xfId="0"/>
    <cellStyle name="Nota 2 3 28" xfId="0"/>
    <cellStyle name="Nota 2 3 28 2" xfId="0"/>
    <cellStyle name="Nota 2 3 28 3" xfId="0"/>
    <cellStyle name="Nota 2 3 28 4" xfId="0"/>
    <cellStyle name="Nota 2 3 28 5" xfId="0"/>
    <cellStyle name="Nota 2 3 29" xfId="0"/>
    <cellStyle name="Nota 2 3 29 2" xfId="0"/>
    <cellStyle name="Nota 2 3 29 3" xfId="0"/>
    <cellStyle name="Nota 2 3 29 4" xfId="0"/>
    <cellStyle name="Nota 2 3 29 5" xfId="0"/>
    <cellStyle name="Nota 2 3 3" xfId="0"/>
    <cellStyle name="Nota 2 3 3 10" xfId="0"/>
    <cellStyle name="Nota 2 3 3 10 2" xfId="0"/>
    <cellStyle name="Nota 2 3 3 10 3" xfId="0"/>
    <cellStyle name="Nota 2 3 3 10 4" xfId="0"/>
    <cellStyle name="Nota 2 3 3 10 5" xfId="0"/>
    <cellStyle name="Nota 2 3 3 11" xfId="0"/>
    <cellStyle name="Nota 2 3 3 11 2" xfId="0"/>
    <cellStyle name="Nota 2 3 3 11 3" xfId="0"/>
    <cellStyle name="Nota 2 3 3 11 4" xfId="0"/>
    <cellStyle name="Nota 2 3 3 11 5" xfId="0"/>
    <cellStyle name="Nota 2 3 3 12" xfId="0"/>
    <cellStyle name="Nota 2 3 3 12 2" xfId="0"/>
    <cellStyle name="Nota 2 3 3 12 3" xfId="0"/>
    <cellStyle name="Nota 2 3 3 12 4" xfId="0"/>
    <cellStyle name="Nota 2 3 3 12 5" xfId="0"/>
    <cellStyle name="Nota 2 3 3 13" xfId="0"/>
    <cellStyle name="Nota 2 3 3 13 2" xfId="0"/>
    <cellStyle name="Nota 2 3 3 13 3" xfId="0"/>
    <cellStyle name="Nota 2 3 3 13 4" xfId="0"/>
    <cellStyle name="Nota 2 3 3 13 5" xfId="0"/>
    <cellStyle name="Nota 2 3 3 14" xfId="0"/>
    <cellStyle name="Nota 2 3 3 14 2" xfId="0"/>
    <cellStyle name="Nota 2 3 3 14 3" xfId="0"/>
    <cellStyle name="Nota 2 3 3 15" xfId="0"/>
    <cellStyle name="Nota 2 3 3 16" xfId="0"/>
    <cellStyle name="Nota 2 3 3 17" xfId="0"/>
    <cellStyle name="Nota 2 3 3 18" xfId="0"/>
    <cellStyle name="Nota 2 3 3 2" xfId="0"/>
    <cellStyle name="Nota 2 3 3 2 2" xfId="0"/>
    <cellStyle name="Nota 2 3 3 2 3" xfId="0"/>
    <cellStyle name="Nota 2 3 3 2 4" xfId="0"/>
    <cellStyle name="Nota 2 3 3 2 5" xfId="0"/>
    <cellStyle name="Nota 2 3 3 3" xfId="0"/>
    <cellStyle name="Nota 2 3 3 3 2" xfId="0"/>
    <cellStyle name="Nota 2 3 3 3 3" xfId="0"/>
    <cellStyle name="Nota 2 3 3 3 4" xfId="0"/>
    <cellStyle name="Nota 2 3 3 3 5" xfId="0"/>
    <cellStyle name="Nota 2 3 3 4" xfId="0"/>
    <cellStyle name="Nota 2 3 3 4 2" xfId="0"/>
    <cellStyle name="Nota 2 3 3 4 3" xfId="0"/>
    <cellStyle name="Nota 2 3 3 4 4" xfId="0"/>
    <cellStyle name="Nota 2 3 3 4 5" xfId="0"/>
    <cellStyle name="Nota 2 3 3 5" xfId="0"/>
    <cellStyle name="Nota 2 3 3 5 2" xfId="0"/>
    <cellStyle name="Nota 2 3 3 5 3" xfId="0"/>
    <cellStyle name="Nota 2 3 3 5 4" xfId="0"/>
    <cellStyle name="Nota 2 3 3 5 5" xfId="0"/>
    <cellStyle name="Nota 2 3 3 6" xfId="0"/>
    <cellStyle name="Nota 2 3 3 6 2" xfId="0"/>
    <cellStyle name="Nota 2 3 3 6 3" xfId="0"/>
    <cellStyle name="Nota 2 3 3 6 4" xfId="0"/>
    <cellStyle name="Nota 2 3 3 6 5" xfId="0"/>
    <cellStyle name="Nota 2 3 3 7" xfId="0"/>
    <cellStyle name="Nota 2 3 3 7 2" xfId="0"/>
    <cellStyle name="Nota 2 3 3 7 3" xfId="0"/>
    <cellStyle name="Nota 2 3 3 7 4" xfId="0"/>
    <cellStyle name="Nota 2 3 3 7 5" xfId="0"/>
    <cellStyle name="Nota 2 3 3 8" xfId="0"/>
    <cellStyle name="Nota 2 3 3 8 2" xfId="0"/>
    <cellStyle name="Nota 2 3 3 8 3" xfId="0"/>
    <cellStyle name="Nota 2 3 3 8 4" xfId="0"/>
    <cellStyle name="Nota 2 3 3 8 5" xfId="0"/>
    <cellStyle name="Nota 2 3 3 9" xfId="0"/>
    <cellStyle name="Nota 2 3 3 9 2" xfId="0"/>
    <cellStyle name="Nota 2 3 3 9 3" xfId="0"/>
    <cellStyle name="Nota 2 3 3 9 4" xfId="0"/>
    <cellStyle name="Nota 2 3 3 9 5" xfId="0"/>
    <cellStyle name="Nota 2 3 30" xfId="0"/>
    <cellStyle name="Nota 2 3 30 2" xfId="0"/>
    <cellStyle name="Nota 2 3 30 3" xfId="0"/>
    <cellStyle name="Nota 2 3 31" xfId="0"/>
    <cellStyle name="Nota 2 3 31 2" xfId="0"/>
    <cellStyle name="Nota 2 3 31 3" xfId="0"/>
    <cellStyle name="Nota 2 3 32" xfId="0"/>
    <cellStyle name="Nota 2 3 32 2" xfId="0"/>
    <cellStyle name="Nota 2 3 32 3" xfId="0"/>
    <cellStyle name="Nota 2 3 33" xfId="0"/>
    <cellStyle name="Nota 2 3 33 2" xfId="0"/>
    <cellStyle name="Nota 2 3 33 3" xfId="0"/>
    <cellStyle name="Nota 2 3 34" xfId="0"/>
    <cellStyle name="Nota 2 3 34 2" xfId="0"/>
    <cellStyle name="Nota 2 3 34 3" xfId="0"/>
    <cellStyle name="Nota 2 3 35" xfId="0"/>
    <cellStyle name="Nota 2 3 35 2" xfId="0"/>
    <cellStyle name="Nota 2 3 35 3" xfId="0"/>
    <cellStyle name="Nota 2 3 36" xfId="0"/>
    <cellStyle name="Nota 2 3 36 2" xfId="0"/>
    <cellStyle name="Nota 2 3 36 3" xfId="0"/>
    <cellStyle name="Nota 2 3 37" xfId="0"/>
    <cellStyle name="Nota 2 3 37 2" xfId="0"/>
    <cellStyle name="Nota 2 3 37 3" xfId="0"/>
    <cellStyle name="Nota 2 3 38" xfId="0"/>
    <cellStyle name="Nota 2 3 38 2" xfId="0"/>
    <cellStyle name="Nota 2 3 38 3" xfId="0"/>
    <cellStyle name="Nota 2 3 39" xfId="0"/>
    <cellStyle name="Nota 2 3 39 2" xfId="0"/>
    <cellStyle name="Nota 2 3 39 3" xfId="0"/>
    <cellStyle name="Nota 2 3 4" xfId="0"/>
    <cellStyle name="Nota 2 3 4 10" xfId="0"/>
    <cellStyle name="Nota 2 3 4 10 2" xfId="0"/>
    <cellStyle name="Nota 2 3 4 10 3" xfId="0"/>
    <cellStyle name="Nota 2 3 4 10 4" xfId="0"/>
    <cellStyle name="Nota 2 3 4 10 5" xfId="0"/>
    <cellStyle name="Nota 2 3 4 11" xfId="0"/>
    <cellStyle name="Nota 2 3 4 11 2" xfId="0"/>
    <cellStyle name="Nota 2 3 4 11 3" xfId="0"/>
    <cellStyle name="Nota 2 3 4 11 4" xfId="0"/>
    <cellStyle name="Nota 2 3 4 11 5" xfId="0"/>
    <cellStyle name="Nota 2 3 4 12" xfId="0"/>
    <cellStyle name="Nota 2 3 4 12 2" xfId="0"/>
    <cellStyle name="Nota 2 3 4 12 3" xfId="0"/>
    <cellStyle name="Nota 2 3 4 12 4" xfId="0"/>
    <cellStyle name="Nota 2 3 4 12 5" xfId="0"/>
    <cellStyle name="Nota 2 3 4 13" xfId="0"/>
    <cellStyle name="Nota 2 3 4 13 2" xfId="0"/>
    <cellStyle name="Nota 2 3 4 13 3" xfId="0"/>
    <cellStyle name="Nota 2 3 4 13 4" xfId="0"/>
    <cellStyle name="Nota 2 3 4 13 5" xfId="0"/>
    <cellStyle name="Nota 2 3 4 14" xfId="0"/>
    <cellStyle name="Nota 2 3 4 14 2" xfId="0"/>
    <cellStyle name="Nota 2 3 4 14 3" xfId="0"/>
    <cellStyle name="Nota 2 3 4 15" xfId="0"/>
    <cellStyle name="Nota 2 3 4 16" xfId="0"/>
    <cellStyle name="Nota 2 3 4 17" xfId="0"/>
    <cellStyle name="Nota 2 3 4 18" xfId="0"/>
    <cellStyle name="Nota 2 3 4 2" xfId="0"/>
    <cellStyle name="Nota 2 3 4 2 2" xfId="0"/>
    <cellStyle name="Nota 2 3 4 2 3" xfId="0"/>
    <cellStyle name="Nota 2 3 4 2 4" xfId="0"/>
    <cellStyle name="Nota 2 3 4 2 5" xfId="0"/>
    <cellStyle name="Nota 2 3 4 3" xfId="0"/>
    <cellStyle name="Nota 2 3 4 3 2" xfId="0"/>
    <cellStyle name="Nota 2 3 4 3 3" xfId="0"/>
    <cellStyle name="Nota 2 3 4 3 4" xfId="0"/>
    <cellStyle name="Nota 2 3 4 3 5" xfId="0"/>
    <cellStyle name="Nota 2 3 4 4" xfId="0"/>
    <cellStyle name="Nota 2 3 4 4 2" xfId="0"/>
    <cellStyle name="Nota 2 3 4 4 3" xfId="0"/>
    <cellStyle name="Nota 2 3 4 4 4" xfId="0"/>
    <cellStyle name="Nota 2 3 4 4 5" xfId="0"/>
    <cellStyle name="Nota 2 3 4 5" xfId="0"/>
    <cellStyle name="Nota 2 3 4 5 2" xfId="0"/>
    <cellStyle name="Nota 2 3 4 5 3" xfId="0"/>
    <cellStyle name="Nota 2 3 4 5 4" xfId="0"/>
    <cellStyle name="Nota 2 3 4 5 5" xfId="0"/>
    <cellStyle name="Nota 2 3 4 6" xfId="0"/>
    <cellStyle name="Nota 2 3 4 6 2" xfId="0"/>
    <cellStyle name="Nota 2 3 4 6 3" xfId="0"/>
    <cellStyle name="Nota 2 3 4 6 4" xfId="0"/>
    <cellStyle name="Nota 2 3 4 6 5" xfId="0"/>
    <cellStyle name="Nota 2 3 4 7" xfId="0"/>
    <cellStyle name="Nota 2 3 4 7 2" xfId="0"/>
    <cellStyle name="Nota 2 3 4 7 3" xfId="0"/>
    <cellStyle name="Nota 2 3 4 7 4" xfId="0"/>
    <cellStyle name="Nota 2 3 4 7 5" xfId="0"/>
    <cellStyle name="Nota 2 3 4 8" xfId="0"/>
    <cellStyle name="Nota 2 3 4 8 2" xfId="0"/>
    <cellStyle name="Nota 2 3 4 8 3" xfId="0"/>
    <cellStyle name="Nota 2 3 4 8 4" xfId="0"/>
    <cellStyle name="Nota 2 3 4 8 5" xfId="0"/>
    <cellStyle name="Nota 2 3 4 9" xfId="0"/>
    <cellStyle name="Nota 2 3 4 9 2" xfId="0"/>
    <cellStyle name="Nota 2 3 4 9 3" xfId="0"/>
    <cellStyle name="Nota 2 3 4 9 4" xfId="0"/>
    <cellStyle name="Nota 2 3 4 9 5" xfId="0"/>
    <cellStyle name="Nota 2 3 40" xfId="0"/>
    <cellStyle name="Nota 2 3 40 2" xfId="0"/>
    <cellStyle name="Nota 2 3 40 3" xfId="0"/>
    <cellStyle name="Nota 2 3 41" xfId="0"/>
    <cellStyle name="Nota 2 3 41 2" xfId="0"/>
    <cellStyle name="Nota 2 3 41 3" xfId="0"/>
    <cellStyle name="Nota 2 3 42" xfId="0"/>
    <cellStyle name="Nota 2 3 42 2" xfId="0"/>
    <cellStyle name="Nota 2 3 42 3" xfId="0"/>
    <cellStyle name="Nota 2 3 43" xfId="0"/>
    <cellStyle name="Nota 2 3 43 2" xfId="0"/>
    <cellStyle name="Nota 2 3 43 3" xfId="0"/>
    <cellStyle name="Nota 2 3 44" xfId="0"/>
    <cellStyle name="Nota 2 3 44 2" xfId="0"/>
    <cellStyle name="Nota 2 3 44 3" xfId="0"/>
    <cellStyle name="Nota 2 3 45" xfId="0"/>
    <cellStyle name="Nota 2 3 45 2" xfId="0"/>
    <cellStyle name="Nota 2 3 45 3" xfId="0"/>
    <cellStyle name="Nota 2 3 46" xfId="0"/>
    <cellStyle name="Nota 2 3 46 2" xfId="0"/>
    <cellStyle name="Nota 2 3 46 3" xfId="0"/>
    <cellStyle name="Nota 2 3 47" xfId="0"/>
    <cellStyle name="Nota 2 3 47 2" xfId="0"/>
    <cellStyle name="Nota 2 3 47 3" xfId="0"/>
    <cellStyle name="Nota 2 3 48" xfId="0"/>
    <cellStyle name="Nota 2 3 48 2" xfId="0"/>
    <cellStyle name="Nota 2 3 48 3" xfId="0"/>
    <cellStyle name="Nota 2 3 49" xfId="0"/>
    <cellStyle name="Nota 2 3 49 2" xfId="0"/>
    <cellStyle name="Nota 2 3 49 3" xfId="0"/>
    <cellStyle name="Nota 2 3 5" xfId="0"/>
    <cellStyle name="Nota 2 3 5 10" xfId="0"/>
    <cellStyle name="Nota 2 3 5 10 2" xfId="0"/>
    <cellStyle name="Nota 2 3 5 10 3" xfId="0"/>
    <cellStyle name="Nota 2 3 5 10 4" xfId="0"/>
    <cellStyle name="Nota 2 3 5 10 5" xfId="0"/>
    <cellStyle name="Nota 2 3 5 11" xfId="0"/>
    <cellStyle name="Nota 2 3 5 11 2" xfId="0"/>
    <cellStyle name="Nota 2 3 5 11 3" xfId="0"/>
    <cellStyle name="Nota 2 3 5 11 4" xfId="0"/>
    <cellStyle name="Nota 2 3 5 11 5" xfId="0"/>
    <cellStyle name="Nota 2 3 5 12" xfId="0"/>
    <cellStyle name="Nota 2 3 5 12 2" xfId="0"/>
    <cellStyle name="Nota 2 3 5 12 3" xfId="0"/>
    <cellStyle name="Nota 2 3 5 12 4" xfId="0"/>
    <cellStyle name="Nota 2 3 5 12 5" xfId="0"/>
    <cellStyle name="Nota 2 3 5 13" xfId="0"/>
    <cellStyle name="Nota 2 3 5 13 2" xfId="0"/>
    <cellStyle name="Nota 2 3 5 13 3" xfId="0"/>
    <cellStyle name="Nota 2 3 5 13 4" xfId="0"/>
    <cellStyle name="Nota 2 3 5 13 5" xfId="0"/>
    <cellStyle name="Nota 2 3 5 14" xfId="0"/>
    <cellStyle name="Nota 2 3 5 14 2" xfId="0"/>
    <cellStyle name="Nota 2 3 5 14 3" xfId="0"/>
    <cellStyle name="Nota 2 3 5 15" xfId="0"/>
    <cellStyle name="Nota 2 3 5 16" xfId="0"/>
    <cellStyle name="Nota 2 3 5 17" xfId="0"/>
    <cellStyle name="Nota 2 3 5 18" xfId="0"/>
    <cellStyle name="Nota 2 3 5 2" xfId="0"/>
    <cellStyle name="Nota 2 3 5 2 2" xfId="0"/>
    <cellStyle name="Nota 2 3 5 2 3" xfId="0"/>
    <cellStyle name="Nota 2 3 5 2 4" xfId="0"/>
    <cellStyle name="Nota 2 3 5 2 5" xfId="0"/>
    <cellStyle name="Nota 2 3 5 3" xfId="0"/>
    <cellStyle name="Nota 2 3 5 3 2" xfId="0"/>
    <cellStyle name="Nota 2 3 5 3 3" xfId="0"/>
    <cellStyle name="Nota 2 3 5 3 4" xfId="0"/>
    <cellStyle name="Nota 2 3 5 3 5" xfId="0"/>
    <cellStyle name="Nota 2 3 5 4" xfId="0"/>
    <cellStyle name="Nota 2 3 5 4 2" xfId="0"/>
    <cellStyle name="Nota 2 3 5 4 3" xfId="0"/>
    <cellStyle name="Nota 2 3 5 4 4" xfId="0"/>
    <cellStyle name="Nota 2 3 5 4 5" xfId="0"/>
    <cellStyle name="Nota 2 3 5 5" xfId="0"/>
    <cellStyle name="Nota 2 3 5 5 2" xfId="0"/>
    <cellStyle name="Nota 2 3 5 5 3" xfId="0"/>
    <cellStyle name="Nota 2 3 5 5 4" xfId="0"/>
    <cellStyle name="Nota 2 3 5 5 5" xfId="0"/>
    <cellStyle name="Nota 2 3 5 6" xfId="0"/>
    <cellStyle name="Nota 2 3 5 6 2" xfId="0"/>
    <cellStyle name="Nota 2 3 5 6 3" xfId="0"/>
    <cellStyle name="Nota 2 3 5 6 4" xfId="0"/>
    <cellStyle name="Nota 2 3 5 6 5" xfId="0"/>
    <cellStyle name="Nota 2 3 5 7" xfId="0"/>
    <cellStyle name="Nota 2 3 5 7 2" xfId="0"/>
    <cellStyle name="Nota 2 3 5 7 3" xfId="0"/>
    <cellStyle name="Nota 2 3 5 7 4" xfId="0"/>
    <cellStyle name="Nota 2 3 5 7 5" xfId="0"/>
    <cellStyle name="Nota 2 3 5 8" xfId="0"/>
    <cellStyle name="Nota 2 3 5 8 2" xfId="0"/>
    <cellStyle name="Nota 2 3 5 8 3" xfId="0"/>
    <cellStyle name="Nota 2 3 5 8 4" xfId="0"/>
    <cellStyle name="Nota 2 3 5 8 5" xfId="0"/>
    <cellStyle name="Nota 2 3 5 9" xfId="0"/>
    <cellStyle name="Nota 2 3 5 9 2" xfId="0"/>
    <cellStyle name="Nota 2 3 5 9 3" xfId="0"/>
    <cellStyle name="Nota 2 3 5 9 4" xfId="0"/>
    <cellStyle name="Nota 2 3 5 9 5" xfId="0"/>
    <cellStyle name="Nota 2 3 50" xfId="0"/>
    <cellStyle name="Nota 2 3 50 2" xfId="0"/>
    <cellStyle name="Nota 2 3 50 3" xfId="0"/>
    <cellStyle name="Nota 2 3 51" xfId="0"/>
    <cellStyle name="Nota 2 3 51 2" xfId="0"/>
    <cellStyle name="Nota 2 3 51 3" xfId="0"/>
    <cellStyle name="Nota 2 3 52" xfId="0"/>
    <cellStyle name="Nota 2 3 52 2" xfId="0"/>
    <cellStyle name="Nota 2 3 52 3" xfId="0"/>
    <cellStyle name="Nota 2 3 53" xfId="0"/>
    <cellStyle name="Nota 2 3 53 2" xfId="0"/>
    <cellStyle name="Nota 2 3 53 3" xfId="0"/>
    <cellStyle name="Nota 2 3 54" xfId="0"/>
    <cellStyle name="Nota 2 3 54 2" xfId="0"/>
    <cellStyle name="Nota 2 3 54 3" xfId="0"/>
    <cellStyle name="Nota 2 3 55" xfId="0"/>
    <cellStyle name="Nota 2 3 55 2" xfId="0"/>
    <cellStyle name="Nota 2 3 55 3" xfId="0"/>
    <cellStyle name="Nota 2 3 56" xfId="0"/>
    <cellStyle name="Nota 2 3 56 2" xfId="0"/>
    <cellStyle name="Nota 2 3 56 3" xfId="0"/>
    <cellStyle name="Nota 2 3 57" xfId="0"/>
    <cellStyle name="Nota 2 3 57 2" xfId="0"/>
    <cellStyle name="Nota 2 3 57 3" xfId="0"/>
    <cellStyle name="Nota 2 3 58" xfId="0"/>
    <cellStyle name="Nota 2 3 58 2" xfId="0"/>
    <cellStyle name="Nota 2 3 58 3" xfId="0"/>
    <cellStyle name="Nota 2 3 59" xfId="0"/>
    <cellStyle name="Nota 2 3 59 2" xfId="0"/>
    <cellStyle name="Nota 2 3 59 3" xfId="0"/>
    <cellStyle name="Nota 2 3 6" xfId="0"/>
    <cellStyle name="Nota 2 3 6 10" xfId="0"/>
    <cellStyle name="Nota 2 3 6 10 2" xfId="0"/>
    <cellStyle name="Nota 2 3 6 10 3" xfId="0"/>
    <cellStyle name="Nota 2 3 6 10 4" xfId="0"/>
    <cellStyle name="Nota 2 3 6 10 5" xfId="0"/>
    <cellStyle name="Nota 2 3 6 11" xfId="0"/>
    <cellStyle name="Nota 2 3 6 11 2" xfId="0"/>
    <cellStyle name="Nota 2 3 6 11 3" xfId="0"/>
    <cellStyle name="Nota 2 3 6 11 4" xfId="0"/>
    <cellStyle name="Nota 2 3 6 11 5" xfId="0"/>
    <cellStyle name="Nota 2 3 6 12" xfId="0"/>
    <cellStyle name="Nota 2 3 6 12 2" xfId="0"/>
    <cellStyle name="Nota 2 3 6 12 3" xfId="0"/>
    <cellStyle name="Nota 2 3 6 12 4" xfId="0"/>
    <cellStyle name="Nota 2 3 6 12 5" xfId="0"/>
    <cellStyle name="Nota 2 3 6 13" xfId="0"/>
    <cellStyle name="Nota 2 3 6 13 2" xfId="0"/>
    <cellStyle name="Nota 2 3 6 13 3" xfId="0"/>
    <cellStyle name="Nota 2 3 6 13 4" xfId="0"/>
    <cellStyle name="Nota 2 3 6 13 5" xfId="0"/>
    <cellStyle name="Nota 2 3 6 14" xfId="0"/>
    <cellStyle name="Nota 2 3 6 14 2" xfId="0"/>
    <cellStyle name="Nota 2 3 6 14 3" xfId="0"/>
    <cellStyle name="Nota 2 3 6 15" xfId="0"/>
    <cellStyle name="Nota 2 3 6 16" xfId="0"/>
    <cellStyle name="Nota 2 3 6 17" xfId="0"/>
    <cellStyle name="Nota 2 3 6 18" xfId="0"/>
    <cellStyle name="Nota 2 3 6 2" xfId="0"/>
    <cellStyle name="Nota 2 3 6 2 2" xfId="0"/>
    <cellStyle name="Nota 2 3 6 2 3" xfId="0"/>
    <cellStyle name="Nota 2 3 6 2 4" xfId="0"/>
    <cellStyle name="Nota 2 3 6 2 5" xfId="0"/>
    <cellStyle name="Nota 2 3 6 3" xfId="0"/>
    <cellStyle name="Nota 2 3 6 3 2" xfId="0"/>
    <cellStyle name="Nota 2 3 6 3 3" xfId="0"/>
    <cellStyle name="Nota 2 3 6 3 4" xfId="0"/>
    <cellStyle name="Nota 2 3 6 3 5" xfId="0"/>
    <cellStyle name="Nota 2 3 6 4" xfId="0"/>
    <cellStyle name="Nota 2 3 6 4 2" xfId="0"/>
    <cellStyle name="Nota 2 3 6 4 3" xfId="0"/>
    <cellStyle name="Nota 2 3 6 4 4" xfId="0"/>
    <cellStyle name="Nota 2 3 6 4 5" xfId="0"/>
    <cellStyle name="Nota 2 3 6 5" xfId="0"/>
    <cellStyle name="Nota 2 3 6 5 2" xfId="0"/>
    <cellStyle name="Nota 2 3 6 5 3" xfId="0"/>
    <cellStyle name="Nota 2 3 6 5 4" xfId="0"/>
    <cellStyle name="Nota 2 3 6 5 5" xfId="0"/>
    <cellStyle name="Nota 2 3 6 6" xfId="0"/>
    <cellStyle name="Nota 2 3 6 6 2" xfId="0"/>
    <cellStyle name="Nota 2 3 6 6 3" xfId="0"/>
    <cellStyle name="Nota 2 3 6 6 4" xfId="0"/>
    <cellStyle name="Nota 2 3 6 6 5" xfId="0"/>
    <cellStyle name="Nota 2 3 6 7" xfId="0"/>
    <cellStyle name="Nota 2 3 6 7 2" xfId="0"/>
    <cellStyle name="Nota 2 3 6 7 3" xfId="0"/>
    <cellStyle name="Nota 2 3 6 7 4" xfId="0"/>
    <cellStyle name="Nota 2 3 6 7 5" xfId="0"/>
    <cellStyle name="Nota 2 3 6 8" xfId="0"/>
    <cellStyle name="Nota 2 3 6 8 2" xfId="0"/>
    <cellStyle name="Nota 2 3 6 8 3" xfId="0"/>
    <cellStyle name="Nota 2 3 6 8 4" xfId="0"/>
    <cellStyle name="Nota 2 3 6 8 5" xfId="0"/>
    <cellStyle name="Nota 2 3 6 9" xfId="0"/>
    <cellStyle name="Nota 2 3 6 9 2" xfId="0"/>
    <cellStyle name="Nota 2 3 6 9 3" xfId="0"/>
    <cellStyle name="Nota 2 3 6 9 4" xfId="0"/>
    <cellStyle name="Nota 2 3 6 9 5" xfId="0"/>
    <cellStyle name="Nota 2 3 60" xfId="0"/>
    <cellStyle name="Nota 2 3 60 2" xfId="0"/>
    <cellStyle name="Nota 2 3 60 3" xfId="0"/>
    <cellStyle name="Nota 2 3 61" xfId="0"/>
    <cellStyle name="Nota 2 3 61 2" xfId="0"/>
    <cellStyle name="Nota 2 3 61 3" xfId="0"/>
    <cellStyle name="Nota 2 3 62" xfId="0"/>
    <cellStyle name="Nota 2 3 62 2" xfId="0"/>
    <cellStyle name="Nota 2 3 62 3" xfId="0"/>
    <cellStyle name="Nota 2 3 63" xfId="0"/>
    <cellStyle name="Nota 2 3 63 2" xfId="0"/>
    <cellStyle name="Nota 2 3 63 3" xfId="0"/>
    <cellStyle name="Nota 2 3 64" xfId="0"/>
    <cellStyle name="Nota 2 3 64 2" xfId="0"/>
    <cellStyle name="Nota 2 3 64 3" xfId="0"/>
    <cellStyle name="Nota 2 3 65" xfId="0"/>
    <cellStyle name="Nota 2 3 66" xfId="0"/>
    <cellStyle name="Nota 2 3 67" xfId="0"/>
    <cellStyle name="Nota 2 3 68" xfId="0"/>
    <cellStyle name="Nota 2 3 69" xfId="0"/>
    <cellStyle name="Nota 2 3 7" xfId="0"/>
    <cellStyle name="Nota 2 3 7 10" xfId="0"/>
    <cellStyle name="Nota 2 3 7 10 2" xfId="0"/>
    <cellStyle name="Nota 2 3 7 10 3" xfId="0"/>
    <cellStyle name="Nota 2 3 7 10 4" xfId="0"/>
    <cellStyle name="Nota 2 3 7 10 5" xfId="0"/>
    <cellStyle name="Nota 2 3 7 11" xfId="0"/>
    <cellStyle name="Nota 2 3 7 11 2" xfId="0"/>
    <cellStyle name="Nota 2 3 7 11 3" xfId="0"/>
    <cellStyle name="Nota 2 3 7 11 4" xfId="0"/>
    <cellStyle name="Nota 2 3 7 11 5" xfId="0"/>
    <cellStyle name="Nota 2 3 7 12" xfId="0"/>
    <cellStyle name="Nota 2 3 7 12 2" xfId="0"/>
    <cellStyle name="Nota 2 3 7 12 3" xfId="0"/>
    <cellStyle name="Nota 2 3 7 12 4" xfId="0"/>
    <cellStyle name="Nota 2 3 7 12 5" xfId="0"/>
    <cellStyle name="Nota 2 3 7 13" xfId="0"/>
    <cellStyle name="Nota 2 3 7 13 2" xfId="0"/>
    <cellStyle name="Nota 2 3 7 13 3" xfId="0"/>
    <cellStyle name="Nota 2 3 7 13 4" xfId="0"/>
    <cellStyle name="Nota 2 3 7 13 5" xfId="0"/>
    <cellStyle name="Nota 2 3 7 14" xfId="0"/>
    <cellStyle name="Nota 2 3 7 14 2" xfId="0"/>
    <cellStyle name="Nota 2 3 7 14 3" xfId="0"/>
    <cellStyle name="Nota 2 3 7 15" xfId="0"/>
    <cellStyle name="Nota 2 3 7 16" xfId="0"/>
    <cellStyle name="Nota 2 3 7 17" xfId="0"/>
    <cellStyle name="Nota 2 3 7 18" xfId="0"/>
    <cellStyle name="Nota 2 3 7 2" xfId="0"/>
    <cellStyle name="Nota 2 3 7 2 2" xfId="0"/>
    <cellStyle name="Nota 2 3 7 2 3" xfId="0"/>
    <cellStyle name="Nota 2 3 7 2 4" xfId="0"/>
    <cellStyle name="Nota 2 3 7 2 5" xfId="0"/>
    <cellStyle name="Nota 2 3 7 3" xfId="0"/>
    <cellStyle name="Nota 2 3 7 3 2" xfId="0"/>
    <cellStyle name="Nota 2 3 7 3 3" xfId="0"/>
    <cellStyle name="Nota 2 3 7 3 4" xfId="0"/>
    <cellStyle name="Nota 2 3 7 3 5" xfId="0"/>
    <cellStyle name="Nota 2 3 7 4" xfId="0"/>
    <cellStyle name="Nota 2 3 7 4 2" xfId="0"/>
    <cellStyle name="Nota 2 3 7 4 3" xfId="0"/>
    <cellStyle name="Nota 2 3 7 4 4" xfId="0"/>
    <cellStyle name="Nota 2 3 7 4 5" xfId="0"/>
    <cellStyle name="Nota 2 3 7 5" xfId="0"/>
    <cellStyle name="Nota 2 3 7 5 2" xfId="0"/>
    <cellStyle name="Nota 2 3 7 5 3" xfId="0"/>
    <cellStyle name="Nota 2 3 7 5 4" xfId="0"/>
    <cellStyle name="Nota 2 3 7 5 5" xfId="0"/>
    <cellStyle name="Nota 2 3 7 6" xfId="0"/>
    <cellStyle name="Nota 2 3 7 6 2" xfId="0"/>
    <cellStyle name="Nota 2 3 7 6 3" xfId="0"/>
    <cellStyle name="Nota 2 3 7 6 4" xfId="0"/>
    <cellStyle name="Nota 2 3 7 6 5" xfId="0"/>
    <cellStyle name="Nota 2 3 7 7" xfId="0"/>
    <cellStyle name="Nota 2 3 7 7 2" xfId="0"/>
    <cellStyle name="Nota 2 3 7 7 3" xfId="0"/>
    <cellStyle name="Nota 2 3 7 7 4" xfId="0"/>
    <cellStyle name="Nota 2 3 7 7 5" xfId="0"/>
    <cellStyle name="Nota 2 3 7 8" xfId="0"/>
    <cellStyle name="Nota 2 3 7 8 2" xfId="0"/>
    <cellStyle name="Nota 2 3 7 8 3" xfId="0"/>
    <cellStyle name="Nota 2 3 7 8 4" xfId="0"/>
    <cellStyle name="Nota 2 3 7 8 5" xfId="0"/>
    <cellStyle name="Nota 2 3 7 9" xfId="0"/>
    <cellStyle name="Nota 2 3 7 9 2" xfId="0"/>
    <cellStyle name="Nota 2 3 7 9 3" xfId="0"/>
    <cellStyle name="Nota 2 3 7 9 4" xfId="0"/>
    <cellStyle name="Nota 2 3 7 9 5" xfId="0"/>
    <cellStyle name="Nota 2 3 70" xfId="0"/>
    <cellStyle name="Nota 2 3 8" xfId="0"/>
    <cellStyle name="Nota 2 3 8 10" xfId="0"/>
    <cellStyle name="Nota 2 3 8 10 2" xfId="0"/>
    <cellStyle name="Nota 2 3 8 10 3" xfId="0"/>
    <cellStyle name="Nota 2 3 8 10 4" xfId="0"/>
    <cellStyle name="Nota 2 3 8 10 5" xfId="0"/>
    <cellStyle name="Nota 2 3 8 11" xfId="0"/>
    <cellStyle name="Nota 2 3 8 11 2" xfId="0"/>
    <cellStyle name="Nota 2 3 8 11 3" xfId="0"/>
    <cellStyle name="Nota 2 3 8 11 4" xfId="0"/>
    <cellStyle name="Nota 2 3 8 11 5" xfId="0"/>
    <cellStyle name="Nota 2 3 8 12" xfId="0"/>
    <cellStyle name="Nota 2 3 8 12 2" xfId="0"/>
    <cellStyle name="Nota 2 3 8 12 3" xfId="0"/>
    <cellStyle name="Nota 2 3 8 12 4" xfId="0"/>
    <cellStyle name="Nota 2 3 8 12 5" xfId="0"/>
    <cellStyle name="Nota 2 3 8 13" xfId="0"/>
    <cellStyle name="Nota 2 3 8 13 2" xfId="0"/>
    <cellStyle name="Nota 2 3 8 13 3" xfId="0"/>
    <cellStyle name="Nota 2 3 8 13 4" xfId="0"/>
    <cellStyle name="Nota 2 3 8 13 5" xfId="0"/>
    <cellStyle name="Nota 2 3 8 14" xfId="0"/>
    <cellStyle name="Nota 2 3 8 14 2" xfId="0"/>
    <cellStyle name="Nota 2 3 8 14 3" xfId="0"/>
    <cellStyle name="Nota 2 3 8 15" xfId="0"/>
    <cellStyle name="Nota 2 3 8 16" xfId="0"/>
    <cellStyle name="Nota 2 3 8 17" xfId="0"/>
    <cellStyle name="Nota 2 3 8 18" xfId="0"/>
    <cellStyle name="Nota 2 3 8 2" xfId="0"/>
    <cellStyle name="Nota 2 3 8 2 2" xfId="0"/>
    <cellStyle name="Nota 2 3 8 2 3" xfId="0"/>
    <cellStyle name="Nota 2 3 8 2 4" xfId="0"/>
    <cellStyle name="Nota 2 3 8 2 5" xfId="0"/>
    <cellStyle name="Nota 2 3 8 3" xfId="0"/>
    <cellStyle name="Nota 2 3 8 3 2" xfId="0"/>
    <cellStyle name="Nota 2 3 8 3 3" xfId="0"/>
    <cellStyle name="Nota 2 3 8 3 4" xfId="0"/>
    <cellStyle name="Nota 2 3 8 3 5" xfId="0"/>
    <cellStyle name="Nota 2 3 8 4" xfId="0"/>
    <cellStyle name="Nota 2 3 8 4 2" xfId="0"/>
    <cellStyle name="Nota 2 3 8 4 3" xfId="0"/>
    <cellStyle name="Nota 2 3 8 4 4" xfId="0"/>
    <cellStyle name="Nota 2 3 8 4 5" xfId="0"/>
    <cellStyle name="Nota 2 3 8 5" xfId="0"/>
    <cellStyle name="Nota 2 3 8 5 2" xfId="0"/>
    <cellStyle name="Nota 2 3 8 5 3" xfId="0"/>
    <cellStyle name="Nota 2 3 8 5 4" xfId="0"/>
    <cellStyle name="Nota 2 3 8 5 5" xfId="0"/>
    <cellStyle name="Nota 2 3 8 6" xfId="0"/>
    <cellStyle name="Nota 2 3 8 6 2" xfId="0"/>
    <cellStyle name="Nota 2 3 8 6 3" xfId="0"/>
    <cellStyle name="Nota 2 3 8 6 4" xfId="0"/>
    <cellStyle name="Nota 2 3 8 6 5" xfId="0"/>
    <cellStyle name="Nota 2 3 8 7" xfId="0"/>
    <cellStyle name="Nota 2 3 8 7 2" xfId="0"/>
    <cellStyle name="Nota 2 3 8 7 3" xfId="0"/>
    <cellStyle name="Nota 2 3 8 7 4" xfId="0"/>
    <cellStyle name="Nota 2 3 8 7 5" xfId="0"/>
    <cellStyle name="Nota 2 3 8 8" xfId="0"/>
    <cellStyle name="Nota 2 3 8 8 2" xfId="0"/>
    <cellStyle name="Nota 2 3 8 8 3" xfId="0"/>
    <cellStyle name="Nota 2 3 8 8 4" xfId="0"/>
    <cellStyle name="Nota 2 3 8 8 5" xfId="0"/>
    <cellStyle name="Nota 2 3 8 9" xfId="0"/>
    <cellStyle name="Nota 2 3 8 9 2" xfId="0"/>
    <cellStyle name="Nota 2 3 8 9 3" xfId="0"/>
    <cellStyle name="Nota 2 3 8 9 4" xfId="0"/>
    <cellStyle name="Nota 2 3 8 9 5" xfId="0"/>
    <cellStyle name="Nota 2 3 9" xfId="0"/>
    <cellStyle name="Nota 2 3 9 10" xfId="0"/>
    <cellStyle name="Nota 2 3 9 10 2" xfId="0"/>
    <cellStyle name="Nota 2 3 9 10 3" xfId="0"/>
    <cellStyle name="Nota 2 3 9 10 4" xfId="0"/>
    <cellStyle name="Nota 2 3 9 10 5" xfId="0"/>
    <cellStyle name="Nota 2 3 9 11" xfId="0"/>
    <cellStyle name="Nota 2 3 9 11 2" xfId="0"/>
    <cellStyle name="Nota 2 3 9 11 3" xfId="0"/>
    <cellStyle name="Nota 2 3 9 11 4" xfId="0"/>
    <cellStyle name="Nota 2 3 9 11 5" xfId="0"/>
    <cellStyle name="Nota 2 3 9 12" xfId="0"/>
    <cellStyle name="Nota 2 3 9 12 2" xfId="0"/>
    <cellStyle name="Nota 2 3 9 12 3" xfId="0"/>
    <cellStyle name="Nota 2 3 9 12 4" xfId="0"/>
    <cellStyle name="Nota 2 3 9 12 5" xfId="0"/>
    <cellStyle name="Nota 2 3 9 13" xfId="0"/>
    <cellStyle name="Nota 2 3 9 13 2" xfId="0"/>
    <cellStyle name="Nota 2 3 9 13 3" xfId="0"/>
    <cellStyle name="Nota 2 3 9 13 4" xfId="0"/>
    <cellStyle name="Nota 2 3 9 13 5" xfId="0"/>
    <cellStyle name="Nota 2 3 9 14" xfId="0"/>
    <cellStyle name="Nota 2 3 9 14 2" xfId="0"/>
    <cellStyle name="Nota 2 3 9 14 3" xfId="0"/>
    <cellStyle name="Nota 2 3 9 15" xfId="0"/>
    <cellStyle name="Nota 2 3 9 16" xfId="0"/>
    <cellStyle name="Nota 2 3 9 17" xfId="0"/>
    <cellStyle name="Nota 2 3 9 18" xfId="0"/>
    <cellStyle name="Nota 2 3 9 2" xfId="0"/>
    <cellStyle name="Nota 2 3 9 2 2" xfId="0"/>
    <cellStyle name="Nota 2 3 9 2 3" xfId="0"/>
    <cellStyle name="Nota 2 3 9 2 4" xfId="0"/>
    <cellStyle name="Nota 2 3 9 2 5" xfId="0"/>
    <cellStyle name="Nota 2 3 9 3" xfId="0"/>
    <cellStyle name="Nota 2 3 9 3 2" xfId="0"/>
    <cellStyle name="Nota 2 3 9 3 3" xfId="0"/>
    <cellStyle name="Nota 2 3 9 3 4" xfId="0"/>
    <cellStyle name="Nota 2 3 9 3 5" xfId="0"/>
    <cellStyle name="Nota 2 3 9 4" xfId="0"/>
    <cellStyle name="Nota 2 3 9 4 2" xfId="0"/>
    <cellStyle name="Nota 2 3 9 4 3" xfId="0"/>
    <cellStyle name="Nota 2 3 9 4 4" xfId="0"/>
    <cellStyle name="Nota 2 3 9 4 5" xfId="0"/>
    <cellStyle name="Nota 2 3 9 5" xfId="0"/>
    <cellStyle name="Nota 2 3 9 5 2" xfId="0"/>
    <cellStyle name="Nota 2 3 9 5 3" xfId="0"/>
    <cellStyle name="Nota 2 3 9 5 4" xfId="0"/>
    <cellStyle name="Nota 2 3 9 5 5" xfId="0"/>
    <cellStyle name="Nota 2 3 9 6" xfId="0"/>
    <cellStyle name="Nota 2 3 9 6 2" xfId="0"/>
    <cellStyle name="Nota 2 3 9 6 3" xfId="0"/>
    <cellStyle name="Nota 2 3 9 6 4" xfId="0"/>
    <cellStyle name="Nota 2 3 9 6 5" xfId="0"/>
    <cellStyle name="Nota 2 3 9 7" xfId="0"/>
    <cellStyle name="Nota 2 3 9 7 2" xfId="0"/>
    <cellStyle name="Nota 2 3 9 7 3" xfId="0"/>
    <cellStyle name="Nota 2 3 9 7 4" xfId="0"/>
    <cellStyle name="Nota 2 3 9 7 5" xfId="0"/>
    <cellStyle name="Nota 2 3 9 8" xfId="0"/>
    <cellStyle name="Nota 2 3 9 8 2" xfId="0"/>
    <cellStyle name="Nota 2 3 9 8 3" xfId="0"/>
    <cellStyle name="Nota 2 3 9 8 4" xfId="0"/>
    <cellStyle name="Nota 2 3 9 8 5" xfId="0"/>
    <cellStyle name="Nota 2 3 9 9" xfId="0"/>
    <cellStyle name="Nota 2 3 9 9 2" xfId="0"/>
    <cellStyle name="Nota 2 3 9 9 3" xfId="0"/>
    <cellStyle name="Nota 2 3 9 9 4" xfId="0"/>
    <cellStyle name="Nota 2 3 9 9 5" xfId="0"/>
    <cellStyle name="Nota 2 30" xfId="0"/>
    <cellStyle name="Nota 2 30 2" xfId="0"/>
    <cellStyle name="Nota 2 31" xfId="0"/>
    <cellStyle name="Nota 2 31 2" xfId="0"/>
    <cellStyle name="Nota 2 32" xfId="0"/>
    <cellStyle name="Nota 2 32 2" xfId="0"/>
    <cellStyle name="Nota 2 33" xfId="0"/>
    <cellStyle name="Nota 2 33 2" xfId="0"/>
    <cellStyle name="Nota 2 34" xfId="0"/>
    <cellStyle name="Nota 2 34 2" xfId="0"/>
    <cellStyle name="Nota 2 35" xfId="0"/>
    <cellStyle name="Nota 2 35 2" xfId="0"/>
    <cellStyle name="Nota 2 36" xfId="0"/>
    <cellStyle name="Nota 2 36 2" xfId="0"/>
    <cellStyle name="Nota 2 37" xfId="0"/>
    <cellStyle name="Nota 2 37 2" xfId="0"/>
    <cellStyle name="Nota 2 38" xfId="0"/>
    <cellStyle name="Nota 2 38 2" xfId="0"/>
    <cellStyle name="Nota 2 39" xfId="0"/>
    <cellStyle name="Nota 2 39 2" xfId="0"/>
    <cellStyle name="Nota 2 4" xfId="0"/>
    <cellStyle name="Nota 2 4 10" xfId="0"/>
    <cellStyle name="Nota 2 4 11" xfId="0"/>
    <cellStyle name="Nota 2 4 12" xfId="0"/>
    <cellStyle name="Nota 2 4 13" xfId="0"/>
    <cellStyle name="Nota 2 4 2" xfId="0"/>
    <cellStyle name="Nota 2 4 2 2" xfId="0"/>
    <cellStyle name="Nota 2 4 3" xfId="0"/>
    <cellStyle name="Nota 2 4 4" xfId="0"/>
    <cellStyle name="Nota 2 4 5" xfId="0"/>
    <cellStyle name="Nota 2 4 6" xfId="0"/>
    <cellStyle name="Nota 2 4 7" xfId="0"/>
    <cellStyle name="Nota 2 4 8" xfId="0"/>
    <cellStyle name="Nota 2 4 9" xfId="0"/>
    <cellStyle name="Nota 2 40" xfId="0"/>
    <cellStyle name="Nota 2 40 2" xfId="0"/>
    <cellStyle name="Nota 2 41" xfId="0"/>
    <cellStyle name="Nota 2 41 2" xfId="0"/>
    <cellStyle name="Nota 2 42" xfId="0"/>
    <cellStyle name="Nota 2 43" xfId="0"/>
    <cellStyle name="Nota 2 44" xfId="0"/>
    <cellStyle name="Nota 2 45" xfId="0"/>
    <cellStyle name="Nota 2 46" xfId="0"/>
    <cellStyle name="Nota 2 47" xfId="0"/>
    <cellStyle name="Nota 2 48" xfId="0"/>
    <cellStyle name="Nota 2 49" xfId="0"/>
    <cellStyle name="Nota 2 5" xfId="0"/>
    <cellStyle name="Nota 2 5 10" xfId="0"/>
    <cellStyle name="Nota 2 5 11" xfId="0"/>
    <cellStyle name="Nota 2 5 12" xfId="0"/>
    <cellStyle name="Nota 2 5 13" xfId="0"/>
    <cellStyle name="Nota 2 5 2" xfId="0"/>
    <cellStyle name="Nota 2 5 2 2" xfId="0"/>
    <cellStyle name="Nota 2 5 3" xfId="0"/>
    <cellStyle name="Nota 2 5 4" xfId="0"/>
    <cellStyle name="Nota 2 5 5" xfId="0"/>
    <cellStyle name="Nota 2 5 6" xfId="0"/>
    <cellStyle name="Nota 2 5 7" xfId="0"/>
    <cellStyle name="Nota 2 5 8" xfId="0"/>
    <cellStyle name="Nota 2 5 9" xfId="0"/>
    <cellStyle name="Nota 2 50" xfId="0"/>
    <cellStyle name="Nota 2 51" xfId="0"/>
    <cellStyle name="Nota 2 52" xfId="0"/>
    <cellStyle name="Nota 2 53" xfId="0"/>
    <cellStyle name="Nota 2 54" xfId="0"/>
    <cellStyle name="Nota 2 55" xfId="0"/>
    <cellStyle name="Nota 2 6" xfId="0"/>
    <cellStyle name="Nota 2 6 10" xfId="0"/>
    <cellStyle name="Nota 2 6 11" xfId="0"/>
    <cellStyle name="Nota 2 6 12" xfId="0"/>
    <cellStyle name="Nota 2 6 13" xfId="0"/>
    <cellStyle name="Nota 2 6 2" xfId="0"/>
    <cellStyle name="Nota 2 6 2 2" xfId="0"/>
    <cellStyle name="Nota 2 6 3" xfId="0"/>
    <cellStyle name="Nota 2 6 4" xfId="0"/>
    <cellStyle name="Nota 2 6 5" xfId="0"/>
    <cellStyle name="Nota 2 6 6" xfId="0"/>
    <cellStyle name="Nota 2 6 7" xfId="0"/>
    <cellStyle name="Nota 2 6 8" xfId="0"/>
    <cellStyle name="Nota 2 6 9" xfId="0"/>
    <cellStyle name="Nota 2 7" xfId="0"/>
    <cellStyle name="Nota 2 7 10" xfId="0"/>
    <cellStyle name="Nota 2 7 11" xfId="0"/>
    <cellStyle name="Nota 2 7 12" xfId="0"/>
    <cellStyle name="Nota 2 7 13" xfId="0"/>
    <cellStyle name="Nota 2 7 2" xfId="0"/>
    <cellStyle name="Nota 2 7 2 2" xfId="0"/>
    <cellStyle name="Nota 2 7 3" xfId="0"/>
    <cellStyle name="Nota 2 7 4" xfId="0"/>
    <cellStyle name="Nota 2 7 5" xfId="0"/>
    <cellStyle name="Nota 2 7 6" xfId="0"/>
    <cellStyle name="Nota 2 7 7" xfId="0"/>
    <cellStyle name="Nota 2 7 8" xfId="0"/>
    <cellStyle name="Nota 2 7 9" xfId="0"/>
    <cellStyle name="Nota 2 8" xfId="0"/>
    <cellStyle name="Nota 2 8 2" xfId="0"/>
    <cellStyle name="Nota 2 8 2 2" xfId="0"/>
    <cellStyle name="Nota 2 8 3" xfId="0"/>
    <cellStyle name="Nota 2 8 4" xfId="0"/>
    <cellStyle name="Nota 2 9" xfId="0"/>
    <cellStyle name="Nota 2 9 2" xfId="0"/>
    <cellStyle name="Nota 2 9 3" xfId="0"/>
    <cellStyle name="Nota 2 9 4" xfId="0"/>
    <cellStyle name="Nota 20" xfId="0"/>
    <cellStyle name="Nota 21" xfId="0"/>
    <cellStyle name="Nota 22" xfId="0"/>
    <cellStyle name="Nota 23" xfId="0"/>
    <cellStyle name="Nota 24" xfId="0"/>
    <cellStyle name="Nota 2_ÁLVARO JOSÉ DOS SANTOS" xfId="0"/>
    <cellStyle name="Nota 3" xfId="0"/>
    <cellStyle name="Nota 3 10" xfId="0"/>
    <cellStyle name="Nota 3 10 10" xfId="0"/>
    <cellStyle name="Nota 3 10 10 2" xfId="0"/>
    <cellStyle name="Nota 3 10 10 3" xfId="0"/>
    <cellStyle name="Nota 3 10 10 4" xfId="0"/>
    <cellStyle name="Nota 3 10 10 5" xfId="0"/>
    <cellStyle name="Nota 3 10 11" xfId="0"/>
    <cellStyle name="Nota 3 10 11 2" xfId="0"/>
    <cellStyle name="Nota 3 10 11 3" xfId="0"/>
    <cellStyle name="Nota 3 10 11 4" xfId="0"/>
    <cellStyle name="Nota 3 10 11 5" xfId="0"/>
    <cellStyle name="Nota 3 10 12" xfId="0"/>
    <cellStyle name="Nota 3 10 12 2" xfId="0"/>
    <cellStyle name="Nota 3 10 12 3" xfId="0"/>
    <cellStyle name="Nota 3 10 12 4" xfId="0"/>
    <cellStyle name="Nota 3 10 12 5" xfId="0"/>
    <cellStyle name="Nota 3 10 13" xfId="0"/>
    <cellStyle name="Nota 3 10 13 2" xfId="0"/>
    <cellStyle name="Nota 3 10 13 3" xfId="0"/>
    <cellStyle name="Nota 3 10 13 4" xfId="0"/>
    <cellStyle name="Nota 3 10 13 5" xfId="0"/>
    <cellStyle name="Nota 3 10 14" xfId="0"/>
    <cellStyle name="Nota 3 10 14 2" xfId="0"/>
    <cellStyle name="Nota 3 10 14 3" xfId="0"/>
    <cellStyle name="Nota 3 10 15" xfId="0"/>
    <cellStyle name="Nota 3 10 16" xfId="0"/>
    <cellStyle name="Nota 3 10 17" xfId="0"/>
    <cellStyle name="Nota 3 10 18" xfId="0"/>
    <cellStyle name="Nota 3 10 2" xfId="0"/>
    <cellStyle name="Nota 3 10 2 2" xfId="0"/>
    <cellStyle name="Nota 3 10 2 3" xfId="0"/>
    <cellStyle name="Nota 3 10 2 4" xfId="0"/>
    <cellStyle name="Nota 3 10 2 5" xfId="0"/>
    <cellStyle name="Nota 3 10 3" xfId="0"/>
    <cellStyle name="Nota 3 10 3 2" xfId="0"/>
    <cellStyle name="Nota 3 10 3 3" xfId="0"/>
    <cellStyle name="Nota 3 10 3 4" xfId="0"/>
    <cellStyle name="Nota 3 10 3 5" xfId="0"/>
    <cellStyle name="Nota 3 10 4" xfId="0"/>
    <cellStyle name="Nota 3 10 4 2" xfId="0"/>
    <cellStyle name="Nota 3 10 4 3" xfId="0"/>
    <cellStyle name="Nota 3 10 4 4" xfId="0"/>
    <cellStyle name="Nota 3 10 4 5" xfId="0"/>
    <cellStyle name="Nota 3 10 5" xfId="0"/>
    <cellStyle name="Nota 3 10 5 2" xfId="0"/>
    <cellStyle name="Nota 3 10 5 3" xfId="0"/>
    <cellStyle name="Nota 3 10 5 4" xfId="0"/>
    <cellStyle name="Nota 3 10 5 5" xfId="0"/>
    <cellStyle name="Nota 3 10 6" xfId="0"/>
    <cellStyle name="Nota 3 10 6 2" xfId="0"/>
    <cellStyle name="Nota 3 10 6 3" xfId="0"/>
    <cellStyle name="Nota 3 10 6 4" xfId="0"/>
    <cellStyle name="Nota 3 10 6 5" xfId="0"/>
    <cellStyle name="Nota 3 10 7" xfId="0"/>
    <cellStyle name="Nota 3 10 7 2" xfId="0"/>
    <cellStyle name="Nota 3 10 7 3" xfId="0"/>
    <cellStyle name="Nota 3 10 7 4" xfId="0"/>
    <cellStyle name="Nota 3 10 7 5" xfId="0"/>
    <cellStyle name="Nota 3 10 8" xfId="0"/>
    <cellStyle name="Nota 3 10 8 2" xfId="0"/>
    <cellStyle name="Nota 3 10 8 3" xfId="0"/>
    <cellStyle name="Nota 3 10 8 4" xfId="0"/>
    <cellStyle name="Nota 3 10 8 5" xfId="0"/>
    <cellStyle name="Nota 3 10 9" xfId="0"/>
    <cellStyle name="Nota 3 10 9 2" xfId="0"/>
    <cellStyle name="Nota 3 10 9 3" xfId="0"/>
    <cellStyle name="Nota 3 10 9 4" xfId="0"/>
    <cellStyle name="Nota 3 10 9 5" xfId="0"/>
    <cellStyle name="Nota 3 11" xfId="0"/>
    <cellStyle name="Nota 3 11 10" xfId="0"/>
    <cellStyle name="Nota 3 11 10 2" xfId="0"/>
    <cellStyle name="Nota 3 11 10 3" xfId="0"/>
    <cellStyle name="Nota 3 11 10 4" xfId="0"/>
    <cellStyle name="Nota 3 11 10 5" xfId="0"/>
    <cellStyle name="Nota 3 11 11" xfId="0"/>
    <cellStyle name="Nota 3 11 11 2" xfId="0"/>
    <cellStyle name="Nota 3 11 11 3" xfId="0"/>
    <cellStyle name="Nota 3 11 11 4" xfId="0"/>
    <cellStyle name="Nota 3 11 11 5" xfId="0"/>
    <cellStyle name="Nota 3 11 12" xfId="0"/>
    <cellStyle name="Nota 3 11 12 2" xfId="0"/>
    <cellStyle name="Nota 3 11 12 3" xfId="0"/>
    <cellStyle name="Nota 3 11 12 4" xfId="0"/>
    <cellStyle name="Nota 3 11 12 5" xfId="0"/>
    <cellStyle name="Nota 3 11 13" xfId="0"/>
    <cellStyle name="Nota 3 11 13 2" xfId="0"/>
    <cellStyle name="Nota 3 11 13 3" xfId="0"/>
    <cellStyle name="Nota 3 11 13 4" xfId="0"/>
    <cellStyle name="Nota 3 11 13 5" xfId="0"/>
    <cellStyle name="Nota 3 11 14" xfId="0"/>
    <cellStyle name="Nota 3 11 14 2" xfId="0"/>
    <cellStyle name="Nota 3 11 14 3" xfId="0"/>
    <cellStyle name="Nota 3 11 15" xfId="0"/>
    <cellStyle name="Nota 3 11 16" xfId="0"/>
    <cellStyle name="Nota 3 11 17" xfId="0"/>
    <cellStyle name="Nota 3 11 18" xfId="0"/>
    <cellStyle name="Nota 3 11 2" xfId="0"/>
    <cellStyle name="Nota 3 11 2 2" xfId="0"/>
    <cellStyle name="Nota 3 11 2 3" xfId="0"/>
    <cellStyle name="Nota 3 11 2 4" xfId="0"/>
    <cellStyle name="Nota 3 11 2 5" xfId="0"/>
    <cellStyle name="Nota 3 11 3" xfId="0"/>
    <cellStyle name="Nota 3 11 3 2" xfId="0"/>
    <cellStyle name="Nota 3 11 3 3" xfId="0"/>
    <cellStyle name="Nota 3 11 3 4" xfId="0"/>
    <cellStyle name="Nota 3 11 3 5" xfId="0"/>
    <cellStyle name="Nota 3 11 4" xfId="0"/>
    <cellStyle name="Nota 3 11 4 2" xfId="0"/>
    <cellStyle name="Nota 3 11 4 3" xfId="0"/>
    <cellStyle name="Nota 3 11 4 4" xfId="0"/>
    <cellStyle name="Nota 3 11 4 5" xfId="0"/>
    <cellStyle name="Nota 3 11 5" xfId="0"/>
    <cellStyle name="Nota 3 11 5 2" xfId="0"/>
    <cellStyle name="Nota 3 11 5 3" xfId="0"/>
    <cellStyle name="Nota 3 11 5 4" xfId="0"/>
    <cellStyle name="Nota 3 11 5 5" xfId="0"/>
    <cellStyle name="Nota 3 11 6" xfId="0"/>
    <cellStyle name="Nota 3 11 6 2" xfId="0"/>
    <cellStyle name="Nota 3 11 6 3" xfId="0"/>
    <cellStyle name="Nota 3 11 6 4" xfId="0"/>
    <cellStyle name="Nota 3 11 6 5" xfId="0"/>
    <cellStyle name="Nota 3 11 7" xfId="0"/>
    <cellStyle name="Nota 3 11 7 2" xfId="0"/>
    <cellStyle name="Nota 3 11 7 3" xfId="0"/>
    <cellStyle name="Nota 3 11 7 4" xfId="0"/>
    <cellStyle name="Nota 3 11 7 5" xfId="0"/>
    <cellStyle name="Nota 3 11 8" xfId="0"/>
    <cellStyle name="Nota 3 11 8 2" xfId="0"/>
    <cellStyle name="Nota 3 11 8 3" xfId="0"/>
    <cellStyle name="Nota 3 11 8 4" xfId="0"/>
    <cellStyle name="Nota 3 11 8 5" xfId="0"/>
    <cellStyle name="Nota 3 11 9" xfId="0"/>
    <cellStyle name="Nota 3 11 9 2" xfId="0"/>
    <cellStyle name="Nota 3 11 9 3" xfId="0"/>
    <cellStyle name="Nota 3 11 9 4" xfId="0"/>
    <cellStyle name="Nota 3 11 9 5" xfId="0"/>
    <cellStyle name="Nota 3 12" xfId="0"/>
    <cellStyle name="Nota 3 12 10" xfId="0"/>
    <cellStyle name="Nota 3 12 10 2" xfId="0"/>
    <cellStyle name="Nota 3 12 10 3" xfId="0"/>
    <cellStyle name="Nota 3 12 10 4" xfId="0"/>
    <cellStyle name="Nota 3 12 10 5" xfId="0"/>
    <cellStyle name="Nota 3 12 11" xfId="0"/>
    <cellStyle name="Nota 3 12 11 2" xfId="0"/>
    <cellStyle name="Nota 3 12 11 3" xfId="0"/>
    <cellStyle name="Nota 3 12 11 4" xfId="0"/>
    <cellStyle name="Nota 3 12 11 5" xfId="0"/>
    <cellStyle name="Nota 3 12 12" xfId="0"/>
    <cellStyle name="Nota 3 12 12 2" xfId="0"/>
    <cellStyle name="Nota 3 12 12 3" xfId="0"/>
    <cellStyle name="Nota 3 12 12 4" xfId="0"/>
    <cellStyle name="Nota 3 12 12 5" xfId="0"/>
    <cellStyle name="Nota 3 12 13" xfId="0"/>
    <cellStyle name="Nota 3 12 13 2" xfId="0"/>
    <cellStyle name="Nota 3 12 13 3" xfId="0"/>
    <cellStyle name="Nota 3 12 13 4" xfId="0"/>
    <cellStyle name="Nota 3 12 13 5" xfId="0"/>
    <cellStyle name="Nota 3 12 14" xfId="0"/>
    <cellStyle name="Nota 3 12 14 2" xfId="0"/>
    <cellStyle name="Nota 3 12 14 3" xfId="0"/>
    <cellStyle name="Nota 3 12 15" xfId="0"/>
    <cellStyle name="Nota 3 12 16" xfId="0"/>
    <cellStyle name="Nota 3 12 17" xfId="0"/>
    <cellStyle name="Nota 3 12 18" xfId="0"/>
    <cellStyle name="Nota 3 12 2" xfId="0"/>
    <cellStyle name="Nota 3 12 2 2" xfId="0"/>
    <cellStyle name="Nota 3 12 2 3" xfId="0"/>
    <cellStyle name="Nota 3 12 2 4" xfId="0"/>
    <cellStyle name="Nota 3 12 2 5" xfId="0"/>
    <cellStyle name="Nota 3 12 3" xfId="0"/>
    <cellStyle name="Nota 3 12 3 2" xfId="0"/>
    <cellStyle name="Nota 3 12 3 3" xfId="0"/>
    <cellStyle name="Nota 3 12 3 4" xfId="0"/>
    <cellStyle name="Nota 3 12 3 5" xfId="0"/>
    <cellStyle name="Nota 3 12 4" xfId="0"/>
    <cellStyle name="Nota 3 12 4 2" xfId="0"/>
    <cellStyle name="Nota 3 12 4 3" xfId="0"/>
    <cellStyle name="Nota 3 12 4 4" xfId="0"/>
    <cellStyle name="Nota 3 12 4 5" xfId="0"/>
    <cellStyle name="Nota 3 12 5" xfId="0"/>
    <cellStyle name="Nota 3 12 5 2" xfId="0"/>
    <cellStyle name="Nota 3 12 5 3" xfId="0"/>
    <cellStyle name="Nota 3 12 5 4" xfId="0"/>
    <cellStyle name="Nota 3 12 5 5" xfId="0"/>
    <cellStyle name="Nota 3 12 6" xfId="0"/>
    <cellStyle name="Nota 3 12 6 2" xfId="0"/>
    <cellStyle name="Nota 3 12 6 3" xfId="0"/>
    <cellStyle name="Nota 3 12 6 4" xfId="0"/>
    <cellStyle name="Nota 3 12 6 5" xfId="0"/>
    <cellStyle name="Nota 3 12 7" xfId="0"/>
    <cellStyle name="Nota 3 12 7 2" xfId="0"/>
    <cellStyle name="Nota 3 12 7 3" xfId="0"/>
    <cellStyle name="Nota 3 12 7 4" xfId="0"/>
    <cellStyle name="Nota 3 12 7 5" xfId="0"/>
    <cellStyle name="Nota 3 12 8" xfId="0"/>
    <cellStyle name="Nota 3 12 8 2" xfId="0"/>
    <cellStyle name="Nota 3 12 8 3" xfId="0"/>
    <cellStyle name="Nota 3 12 8 4" xfId="0"/>
    <cellStyle name="Nota 3 12 8 5" xfId="0"/>
    <cellStyle name="Nota 3 12 9" xfId="0"/>
    <cellStyle name="Nota 3 12 9 2" xfId="0"/>
    <cellStyle name="Nota 3 12 9 3" xfId="0"/>
    <cellStyle name="Nota 3 12 9 4" xfId="0"/>
    <cellStyle name="Nota 3 12 9 5" xfId="0"/>
    <cellStyle name="Nota 3 13" xfId="0"/>
    <cellStyle name="Nota 3 13 2" xfId="0"/>
    <cellStyle name="Nota 3 13 2 2" xfId="0"/>
    <cellStyle name="Nota 3 13 3" xfId="0"/>
    <cellStyle name="Nota 3 13 4" xfId="0"/>
    <cellStyle name="Nota 3 13 5" xfId="0"/>
    <cellStyle name="Nota 3 14" xfId="0"/>
    <cellStyle name="Nota 3 14 2" xfId="0"/>
    <cellStyle name="Nota 3 14 2 2" xfId="0"/>
    <cellStyle name="Nota 3 14 3" xfId="0"/>
    <cellStyle name="Nota 3 14 4" xfId="0"/>
    <cellStyle name="Nota 3 14 5" xfId="0"/>
    <cellStyle name="Nota 3 15" xfId="0"/>
    <cellStyle name="Nota 3 15 2" xfId="0"/>
    <cellStyle name="Nota 3 15 2 2" xfId="0"/>
    <cellStyle name="Nota 3 15 3" xfId="0"/>
    <cellStyle name="Nota 3 15 4" xfId="0"/>
    <cellStyle name="Nota 3 15 5" xfId="0"/>
    <cellStyle name="Nota 3 16" xfId="0"/>
    <cellStyle name="Nota 3 16 2" xfId="0"/>
    <cellStyle name="Nota 3 16 2 2" xfId="0"/>
    <cellStyle name="Nota 3 16 3" xfId="0"/>
    <cellStyle name="Nota 3 16 4" xfId="0"/>
    <cellStyle name="Nota 3 16 5" xfId="0"/>
    <cellStyle name="Nota 3 17" xfId="0"/>
    <cellStyle name="Nota 3 17 10" xfId="0"/>
    <cellStyle name="Nota 3 17 11" xfId="0"/>
    <cellStyle name="Nota 3 17 2" xfId="0"/>
    <cellStyle name="Nota 3 17 2 2" xfId="0"/>
    <cellStyle name="Nota 3 17 3" xfId="0"/>
    <cellStyle name="Nota 3 17 3 2" xfId="0"/>
    <cellStyle name="Nota 3 17 4" xfId="0"/>
    <cellStyle name="Nota 3 17 4 2" xfId="0"/>
    <cellStyle name="Nota 3 17 5" xfId="0"/>
    <cellStyle name="Nota 3 17 5 2" xfId="0"/>
    <cellStyle name="Nota 3 17 6" xfId="0"/>
    <cellStyle name="Nota 3 17 6 2" xfId="0"/>
    <cellStyle name="Nota 3 17 7" xfId="0"/>
    <cellStyle name="Nota 3 17 7 2" xfId="0"/>
    <cellStyle name="Nota 3 17 8" xfId="0"/>
    <cellStyle name="Nota 3 17 8 2" xfId="0"/>
    <cellStyle name="Nota 3 17 9" xfId="0"/>
    <cellStyle name="Nota 3 17 9 2" xfId="0"/>
    <cellStyle name="Nota 3 18" xfId="0"/>
    <cellStyle name="Nota 3 18 2" xfId="0"/>
    <cellStyle name="Nota 3 18 2 2" xfId="0"/>
    <cellStyle name="Nota 3 18 3" xfId="0"/>
    <cellStyle name="Nota 3 18 4" xfId="0"/>
    <cellStyle name="Nota 3 18 5" xfId="0"/>
    <cellStyle name="Nota 3 19" xfId="0"/>
    <cellStyle name="Nota 3 19 2" xfId="0"/>
    <cellStyle name="Nota 3 19 2 2" xfId="0"/>
    <cellStyle name="Nota 3 19 3" xfId="0"/>
    <cellStyle name="Nota 3 19 4" xfId="0"/>
    <cellStyle name="Nota 3 19 5" xfId="0"/>
    <cellStyle name="Nota 3 2" xfId="0"/>
    <cellStyle name="Nota 3 2 10" xfId="0"/>
    <cellStyle name="Nota 3 2 10 10" xfId="0"/>
    <cellStyle name="Nota 3 2 10 10 2" xfId="0"/>
    <cellStyle name="Nota 3 2 10 10 3" xfId="0"/>
    <cellStyle name="Nota 3 2 10 10 4" xfId="0"/>
    <cellStyle name="Nota 3 2 10 10 5" xfId="0"/>
    <cellStyle name="Nota 3 2 10 11" xfId="0"/>
    <cellStyle name="Nota 3 2 10 11 2" xfId="0"/>
    <cellStyle name="Nota 3 2 10 11 3" xfId="0"/>
    <cellStyle name="Nota 3 2 10 11 4" xfId="0"/>
    <cellStyle name="Nota 3 2 10 11 5" xfId="0"/>
    <cellStyle name="Nota 3 2 10 12" xfId="0"/>
    <cellStyle name="Nota 3 2 10 12 2" xfId="0"/>
    <cellStyle name="Nota 3 2 10 12 3" xfId="0"/>
    <cellStyle name="Nota 3 2 10 12 4" xfId="0"/>
    <cellStyle name="Nota 3 2 10 12 5" xfId="0"/>
    <cellStyle name="Nota 3 2 10 13" xfId="0"/>
    <cellStyle name="Nota 3 2 10 13 2" xfId="0"/>
    <cellStyle name="Nota 3 2 10 13 3" xfId="0"/>
    <cellStyle name="Nota 3 2 10 13 4" xfId="0"/>
    <cellStyle name="Nota 3 2 10 13 5" xfId="0"/>
    <cellStyle name="Nota 3 2 10 14" xfId="0"/>
    <cellStyle name="Nota 3 2 10 14 2" xfId="0"/>
    <cellStyle name="Nota 3 2 10 14 3" xfId="0"/>
    <cellStyle name="Nota 3 2 10 15" xfId="0"/>
    <cellStyle name="Nota 3 2 10 16" xfId="0"/>
    <cellStyle name="Nota 3 2 10 17" xfId="0"/>
    <cellStyle name="Nota 3 2 10 18" xfId="0"/>
    <cellStyle name="Nota 3 2 10 2" xfId="0"/>
    <cellStyle name="Nota 3 2 10 2 2" xfId="0"/>
    <cellStyle name="Nota 3 2 10 2 3" xfId="0"/>
    <cellStyle name="Nota 3 2 10 2 4" xfId="0"/>
    <cellStyle name="Nota 3 2 10 2 5" xfId="0"/>
    <cellStyle name="Nota 3 2 10 3" xfId="0"/>
    <cellStyle name="Nota 3 2 10 3 2" xfId="0"/>
    <cellStyle name="Nota 3 2 10 3 3" xfId="0"/>
    <cellStyle name="Nota 3 2 10 3 4" xfId="0"/>
    <cellStyle name="Nota 3 2 10 3 5" xfId="0"/>
    <cellStyle name="Nota 3 2 10 4" xfId="0"/>
    <cellStyle name="Nota 3 2 10 4 2" xfId="0"/>
    <cellStyle name="Nota 3 2 10 4 3" xfId="0"/>
    <cellStyle name="Nota 3 2 10 4 4" xfId="0"/>
    <cellStyle name="Nota 3 2 10 4 5" xfId="0"/>
    <cellStyle name="Nota 3 2 10 5" xfId="0"/>
    <cellStyle name="Nota 3 2 10 5 2" xfId="0"/>
    <cellStyle name="Nota 3 2 10 5 3" xfId="0"/>
    <cellStyle name="Nota 3 2 10 5 4" xfId="0"/>
    <cellStyle name="Nota 3 2 10 5 5" xfId="0"/>
    <cellStyle name="Nota 3 2 10 6" xfId="0"/>
    <cellStyle name="Nota 3 2 10 6 2" xfId="0"/>
    <cellStyle name="Nota 3 2 10 6 3" xfId="0"/>
    <cellStyle name="Nota 3 2 10 6 4" xfId="0"/>
    <cellStyle name="Nota 3 2 10 6 5" xfId="0"/>
    <cellStyle name="Nota 3 2 10 7" xfId="0"/>
    <cellStyle name="Nota 3 2 10 7 2" xfId="0"/>
    <cellStyle name="Nota 3 2 10 7 3" xfId="0"/>
    <cellStyle name="Nota 3 2 10 7 4" xfId="0"/>
    <cellStyle name="Nota 3 2 10 7 5" xfId="0"/>
    <cellStyle name="Nota 3 2 10 8" xfId="0"/>
    <cellStyle name="Nota 3 2 10 8 2" xfId="0"/>
    <cellStyle name="Nota 3 2 10 8 3" xfId="0"/>
    <cellStyle name="Nota 3 2 10 8 4" xfId="0"/>
    <cellStyle name="Nota 3 2 10 8 5" xfId="0"/>
    <cellStyle name="Nota 3 2 10 9" xfId="0"/>
    <cellStyle name="Nota 3 2 10 9 2" xfId="0"/>
    <cellStyle name="Nota 3 2 10 9 3" xfId="0"/>
    <cellStyle name="Nota 3 2 10 9 4" xfId="0"/>
    <cellStyle name="Nota 3 2 10 9 5" xfId="0"/>
    <cellStyle name="Nota 3 2 11" xfId="0"/>
    <cellStyle name="Nota 3 2 11 2" xfId="0"/>
    <cellStyle name="Nota 3 2 11 2 2" xfId="0"/>
    <cellStyle name="Nota 3 2 11 3" xfId="0"/>
    <cellStyle name="Nota 3 2 11 4" xfId="0"/>
    <cellStyle name="Nota 3 2 11 5" xfId="0"/>
    <cellStyle name="Nota 3 2 12" xfId="0"/>
    <cellStyle name="Nota 3 2 12 2" xfId="0"/>
    <cellStyle name="Nota 3 2 12 2 2" xfId="0"/>
    <cellStyle name="Nota 3 2 12 3" xfId="0"/>
    <cellStyle name="Nota 3 2 12 4" xfId="0"/>
    <cellStyle name="Nota 3 2 12 5" xfId="0"/>
    <cellStyle name="Nota 3 2 13" xfId="0"/>
    <cellStyle name="Nota 3 2 13 2" xfId="0"/>
    <cellStyle name="Nota 3 2 13 2 2" xfId="0"/>
    <cellStyle name="Nota 3 2 13 3" xfId="0"/>
    <cellStyle name="Nota 3 2 13 4" xfId="0"/>
    <cellStyle name="Nota 3 2 13 5" xfId="0"/>
    <cellStyle name="Nota 3 2 14" xfId="0"/>
    <cellStyle name="Nota 3 2 14 2" xfId="0"/>
    <cellStyle name="Nota 3 2 14 2 2" xfId="0"/>
    <cellStyle name="Nota 3 2 14 3" xfId="0"/>
    <cellStyle name="Nota 3 2 14 4" xfId="0"/>
    <cellStyle name="Nota 3 2 14 5" xfId="0"/>
    <cellStyle name="Nota 3 2 15" xfId="0"/>
    <cellStyle name="Nota 3 2 15 2" xfId="0"/>
    <cellStyle name="Nota 3 2 15 2 2" xfId="0"/>
    <cellStyle name="Nota 3 2 15 3" xfId="0"/>
    <cellStyle name="Nota 3 2 15 4" xfId="0"/>
    <cellStyle name="Nota 3 2 15 5" xfId="0"/>
    <cellStyle name="Nota 3 2 16" xfId="0"/>
    <cellStyle name="Nota 3 2 16 10" xfId="0"/>
    <cellStyle name="Nota 3 2 16 11" xfId="0"/>
    <cellStyle name="Nota 3 2 16 2" xfId="0"/>
    <cellStyle name="Nota 3 2 16 2 2" xfId="0"/>
    <cellStyle name="Nota 3 2 16 3" xfId="0"/>
    <cellStyle name="Nota 3 2 16 3 2" xfId="0"/>
    <cellStyle name="Nota 3 2 16 4" xfId="0"/>
    <cellStyle name="Nota 3 2 16 4 2" xfId="0"/>
    <cellStyle name="Nota 3 2 16 5" xfId="0"/>
    <cellStyle name="Nota 3 2 16 5 2" xfId="0"/>
    <cellStyle name="Nota 3 2 16 6" xfId="0"/>
    <cellStyle name="Nota 3 2 16 6 2" xfId="0"/>
    <cellStyle name="Nota 3 2 16 7" xfId="0"/>
    <cellStyle name="Nota 3 2 16 7 2" xfId="0"/>
    <cellStyle name="Nota 3 2 16 8" xfId="0"/>
    <cellStyle name="Nota 3 2 16 8 2" xfId="0"/>
    <cellStyle name="Nota 3 2 16 9" xfId="0"/>
    <cellStyle name="Nota 3 2 16 9 2" xfId="0"/>
    <cellStyle name="Nota 3 2 17" xfId="0"/>
    <cellStyle name="Nota 3 2 17 2" xfId="0"/>
    <cellStyle name="Nota 3 2 17 2 2" xfId="0"/>
    <cellStyle name="Nota 3 2 17 3" xfId="0"/>
    <cellStyle name="Nota 3 2 17 4" xfId="0"/>
    <cellStyle name="Nota 3 2 17 5" xfId="0"/>
    <cellStyle name="Nota 3 2 18" xfId="0"/>
    <cellStyle name="Nota 3 2 18 2" xfId="0"/>
    <cellStyle name="Nota 3 2 18 2 2" xfId="0"/>
    <cellStyle name="Nota 3 2 18 3" xfId="0"/>
    <cellStyle name="Nota 3 2 18 4" xfId="0"/>
    <cellStyle name="Nota 3 2 18 5" xfId="0"/>
    <cellStyle name="Nota 3 2 19" xfId="0"/>
    <cellStyle name="Nota 3 2 19 2" xfId="0"/>
    <cellStyle name="Nota 3 2 19 2 2" xfId="0"/>
    <cellStyle name="Nota 3 2 19 3" xfId="0"/>
    <cellStyle name="Nota 3 2 19 4" xfId="0"/>
    <cellStyle name="Nota 3 2 19 5" xfId="0"/>
    <cellStyle name="Nota 3 2 2" xfId="0"/>
    <cellStyle name="Nota 3 2 2 10" xfId="0"/>
    <cellStyle name="Nota 3 2 2 10 2" xfId="0"/>
    <cellStyle name="Nota 3 2 2 10 3" xfId="0"/>
    <cellStyle name="Nota 3 2 2 10 4" xfId="0"/>
    <cellStyle name="Nota 3 2 2 10 5" xfId="0"/>
    <cellStyle name="Nota 3 2 2 11" xfId="0"/>
    <cellStyle name="Nota 3 2 2 11 2" xfId="0"/>
    <cellStyle name="Nota 3 2 2 11 3" xfId="0"/>
    <cellStyle name="Nota 3 2 2 11 4" xfId="0"/>
    <cellStyle name="Nota 3 2 2 11 5" xfId="0"/>
    <cellStyle name="Nota 3 2 2 12" xfId="0"/>
    <cellStyle name="Nota 3 2 2 12 2" xfId="0"/>
    <cellStyle name="Nota 3 2 2 12 3" xfId="0"/>
    <cellStyle name="Nota 3 2 2 12 4" xfId="0"/>
    <cellStyle name="Nota 3 2 2 12 5" xfId="0"/>
    <cellStyle name="Nota 3 2 2 13" xfId="0"/>
    <cellStyle name="Nota 3 2 2 13 2" xfId="0"/>
    <cellStyle name="Nota 3 2 2 13 3" xfId="0"/>
    <cellStyle name="Nota 3 2 2 13 4" xfId="0"/>
    <cellStyle name="Nota 3 2 2 13 5" xfId="0"/>
    <cellStyle name="Nota 3 2 2 14" xfId="0"/>
    <cellStyle name="Nota 3 2 2 14 2" xfId="0"/>
    <cellStyle name="Nota 3 2 2 14 3" xfId="0"/>
    <cellStyle name="Nota 3 2 2 15" xfId="0"/>
    <cellStyle name="Nota 3 2 2 16" xfId="0"/>
    <cellStyle name="Nota 3 2 2 17" xfId="0"/>
    <cellStyle name="Nota 3 2 2 18" xfId="0"/>
    <cellStyle name="Nota 3 2 2 2" xfId="0"/>
    <cellStyle name="Nota 3 2 2 2 2" xfId="0"/>
    <cellStyle name="Nota 3 2 2 2 3" xfId="0"/>
    <cellStyle name="Nota 3 2 2 2 4" xfId="0"/>
    <cellStyle name="Nota 3 2 2 2 5" xfId="0"/>
    <cellStyle name="Nota 3 2 2 3" xfId="0"/>
    <cellStyle name="Nota 3 2 2 3 2" xfId="0"/>
    <cellStyle name="Nota 3 2 2 3 3" xfId="0"/>
    <cellStyle name="Nota 3 2 2 3 4" xfId="0"/>
    <cellStyle name="Nota 3 2 2 3 5" xfId="0"/>
    <cellStyle name="Nota 3 2 2 4" xfId="0"/>
    <cellStyle name="Nota 3 2 2 4 2" xfId="0"/>
    <cellStyle name="Nota 3 2 2 4 3" xfId="0"/>
    <cellStyle name="Nota 3 2 2 4 4" xfId="0"/>
    <cellStyle name="Nota 3 2 2 4 5" xfId="0"/>
    <cellStyle name="Nota 3 2 2 5" xfId="0"/>
    <cellStyle name="Nota 3 2 2 5 2" xfId="0"/>
    <cellStyle name="Nota 3 2 2 5 3" xfId="0"/>
    <cellStyle name="Nota 3 2 2 5 4" xfId="0"/>
    <cellStyle name="Nota 3 2 2 5 5" xfId="0"/>
    <cellStyle name="Nota 3 2 2 6" xfId="0"/>
    <cellStyle name="Nota 3 2 2 6 2" xfId="0"/>
    <cellStyle name="Nota 3 2 2 6 3" xfId="0"/>
    <cellStyle name="Nota 3 2 2 6 4" xfId="0"/>
    <cellStyle name="Nota 3 2 2 6 5" xfId="0"/>
    <cellStyle name="Nota 3 2 2 7" xfId="0"/>
    <cellStyle name="Nota 3 2 2 7 2" xfId="0"/>
    <cellStyle name="Nota 3 2 2 7 3" xfId="0"/>
    <cellStyle name="Nota 3 2 2 7 4" xfId="0"/>
    <cellStyle name="Nota 3 2 2 7 5" xfId="0"/>
    <cellStyle name="Nota 3 2 2 8" xfId="0"/>
    <cellStyle name="Nota 3 2 2 8 2" xfId="0"/>
    <cellStyle name="Nota 3 2 2 8 3" xfId="0"/>
    <cellStyle name="Nota 3 2 2 8 4" xfId="0"/>
    <cellStyle name="Nota 3 2 2 8 5" xfId="0"/>
    <cellStyle name="Nota 3 2 2 9" xfId="0"/>
    <cellStyle name="Nota 3 2 2 9 2" xfId="0"/>
    <cellStyle name="Nota 3 2 2 9 3" xfId="0"/>
    <cellStyle name="Nota 3 2 2 9 4" xfId="0"/>
    <cellStyle name="Nota 3 2 2 9 5" xfId="0"/>
    <cellStyle name="Nota 3 2 20" xfId="0"/>
    <cellStyle name="Nota 3 2 20 2" xfId="0"/>
    <cellStyle name="Nota 3 2 20 2 2" xfId="0"/>
    <cellStyle name="Nota 3 2 20 3" xfId="0"/>
    <cellStyle name="Nota 3 2 20 4" xfId="0"/>
    <cellStyle name="Nota 3 2 20 5" xfId="0"/>
    <cellStyle name="Nota 3 2 21" xfId="0"/>
    <cellStyle name="Nota 3 2 21 2" xfId="0"/>
    <cellStyle name="Nota 3 2 21 2 2" xfId="0"/>
    <cellStyle name="Nota 3 2 21 3" xfId="0"/>
    <cellStyle name="Nota 3 2 21 4" xfId="0"/>
    <cellStyle name="Nota 3 2 21 5" xfId="0"/>
    <cellStyle name="Nota 3 2 22" xfId="0"/>
    <cellStyle name="Nota 3 2 22 2" xfId="0"/>
    <cellStyle name="Nota 3 2 22 3" xfId="0"/>
    <cellStyle name="Nota 3 2 22 4" xfId="0"/>
    <cellStyle name="Nota 3 2 22 5" xfId="0"/>
    <cellStyle name="Nota 3 2 23" xfId="0"/>
    <cellStyle name="Nota 3 2 23 2" xfId="0"/>
    <cellStyle name="Nota 3 2 23 3" xfId="0"/>
    <cellStyle name="Nota 3 2 23 4" xfId="0"/>
    <cellStyle name="Nota 3 2 23 5" xfId="0"/>
    <cellStyle name="Nota 3 2 24" xfId="0"/>
    <cellStyle name="Nota 3 2 24 2" xfId="0"/>
    <cellStyle name="Nota 3 2 24 3" xfId="0"/>
    <cellStyle name="Nota 3 2 24 4" xfId="0"/>
    <cellStyle name="Nota 3 2 24 5" xfId="0"/>
    <cellStyle name="Nota 3 2 25" xfId="0"/>
    <cellStyle name="Nota 3 2 25 2" xfId="0"/>
    <cellStyle name="Nota 3 2 25 3" xfId="0"/>
    <cellStyle name="Nota 3 2 25 4" xfId="0"/>
    <cellStyle name="Nota 3 2 25 5" xfId="0"/>
    <cellStyle name="Nota 3 2 26" xfId="0"/>
    <cellStyle name="Nota 3 2 26 2" xfId="0"/>
    <cellStyle name="Nota 3 2 26 3" xfId="0"/>
    <cellStyle name="Nota 3 2 26 4" xfId="0"/>
    <cellStyle name="Nota 3 2 26 5" xfId="0"/>
    <cellStyle name="Nota 3 2 27" xfId="0"/>
    <cellStyle name="Nota 3 2 27 2" xfId="0"/>
    <cellStyle name="Nota 3 2 27 3" xfId="0"/>
    <cellStyle name="Nota 3 2 27 4" xfId="0"/>
    <cellStyle name="Nota 3 2 27 5" xfId="0"/>
    <cellStyle name="Nota 3 2 28" xfId="0"/>
    <cellStyle name="Nota 3 2 28 2" xfId="0"/>
    <cellStyle name="Nota 3 2 28 3" xfId="0"/>
    <cellStyle name="Nota 3 2 28 4" xfId="0"/>
    <cellStyle name="Nota 3 2 28 5" xfId="0"/>
    <cellStyle name="Nota 3 2 29" xfId="0"/>
    <cellStyle name="Nota 3 2 29 2" xfId="0"/>
    <cellStyle name="Nota 3 2 29 3" xfId="0"/>
    <cellStyle name="Nota 3 2 29 4" xfId="0"/>
    <cellStyle name="Nota 3 2 29 5" xfId="0"/>
    <cellStyle name="Nota 3 2 3" xfId="0"/>
    <cellStyle name="Nota 3 2 3 10" xfId="0"/>
    <cellStyle name="Nota 3 2 3 10 2" xfId="0"/>
    <cellStyle name="Nota 3 2 3 10 3" xfId="0"/>
    <cellStyle name="Nota 3 2 3 10 4" xfId="0"/>
    <cellStyle name="Nota 3 2 3 10 5" xfId="0"/>
    <cellStyle name="Nota 3 2 3 11" xfId="0"/>
    <cellStyle name="Nota 3 2 3 11 2" xfId="0"/>
    <cellStyle name="Nota 3 2 3 11 3" xfId="0"/>
    <cellStyle name="Nota 3 2 3 11 4" xfId="0"/>
    <cellStyle name="Nota 3 2 3 11 5" xfId="0"/>
    <cellStyle name="Nota 3 2 3 12" xfId="0"/>
    <cellStyle name="Nota 3 2 3 12 2" xfId="0"/>
    <cellStyle name="Nota 3 2 3 12 3" xfId="0"/>
    <cellStyle name="Nota 3 2 3 12 4" xfId="0"/>
    <cellStyle name="Nota 3 2 3 12 5" xfId="0"/>
    <cellStyle name="Nota 3 2 3 13" xfId="0"/>
    <cellStyle name="Nota 3 2 3 13 2" xfId="0"/>
    <cellStyle name="Nota 3 2 3 13 3" xfId="0"/>
    <cellStyle name="Nota 3 2 3 13 4" xfId="0"/>
    <cellStyle name="Nota 3 2 3 13 5" xfId="0"/>
    <cellStyle name="Nota 3 2 3 14" xfId="0"/>
    <cellStyle name="Nota 3 2 3 14 2" xfId="0"/>
    <cellStyle name="Nota 3 2 3 14 3" xfId="0"/>
    <cellStyle name="Nota 3 2 3 15" xfId="0"/>
    <cellStyle name="Nota 3 2 3 16" xfId="0"/>
    <cellStyle name="Nota 3 2 3 17" xfId="0"/>
    <cellStyle name="Nota 3 2 3 18" xfId="0"/>
    <cellStyle name="Nota 3 2 3 2" xfId="0"/>
    <cellStyle name="Nota 3 2 3 2 2" xfId="0"/>
    <cellStyle name="Nota 3 2 3 2 3" xfId="0"/>
    <cellStyle name="Nota 3 2 3 2 4" xfId="0"/>
    <cellStyle name="Nota 3 2 3 2 5" xfId="0"/>
    <cellStyle name="Nota 3 2 3 3" xfId="0"/>
    <cellStyle name="Nota 3 2 3 3 2" xfId="0"/>
    <cellStyle name="Nota 3 2 3 3 3" xfId="0"/>
    <cellStyle name="Nota 3 2 3 3 4" xfId="0"/>
    <cellStyle name="Nota 3 2 3 3 5" xfId="0"/>
    <cellStyle name="Nota 3 2 3 4" xfId="0"/>
    <cellStyle name="Nota 3 2 3 4 2" xfId="0"/>
    <cellStyle name="Nota 3 2 3 4 3" xfId="0"/>
    <cellStyle name="Nota 3 2 3 4 4" xfId="0"/>
    <cellStyle name="Nota 3 2 3 4 5" xfId="0"/>
    <cellStyle name="Nota 3 2 3 5" xfId="0"/>
    <cellStyle name="Nota 3 2 3 5 2" xfId="0"/>
    <cellStyle name="Nota 3 2 3 5 3" xfId="0"/>
    <cellStyle name="Nota 3 2 3 5 4" xfId="0"/>
    <cellStyle name="Nota 3 2 3 5 5" xfId="0"/>
    <cellStyle name="Nota 3 2 3 6" xfId="0"/>
    <cellStyle name="Nota 3 2 3 6 2" xfId="0"/>
    <cellStyle name="Nota 3 2 3 6 3" xfId="0"/>
    <cellStyle name="Nota 3 2 3 6 4" xfId="0"/>
    <cellStyle name="Nota 3 2 3 6 5" xfId="0"/>
    <cellStyle name="Nota 3 2 3 7" xfId="0"/>
    <cellStyle name="Nota 3 2 3 7 2" xfId="0"/>
    <cellStyle name="Nota 3 2 3 7 3" xfId="0"/>
    <cellStyle name="Nota 3 2 3 7 4" xfId="0"/>
    <cellStyle name="Nota 3 2 3 7 5" xfId="0"/>
    <cellStyle name="Nota 3 2 3 8" xfId="0"/>
    <cellStyle name="Nota 3 2 3 8 2" xfId="0"/>
    <cellStyle name="Nota 3 2 3 8 3" xfId="0"/>
    <cellStyle name="Nota 3 2 3 8 4" xfId="0"/>
    <cellStyle name="Nota 3 2 3 8 5" xfId="0"/>
    <cellStyle name="Nota 3 2 3 9" xfId="0"/>
    <cellStyle name="Nota 3 2 3 9 2" xfId="0"/>
    <cellStyle name="Nota 3 2 3 9 3" xfId="0"/>
    <cellStyle name="Nota 3 2 3 9 4" xfId="0"/>
    <cellStyle name="Nota 3 2 3 9 5" xfId="0"/>
    <cellStyle name="Nota 3 2 30" xfId="0"/>
    <cellStyle name="Nota 3 2 30 2" xfId="0"/>
    <cellStyle name="Nota 3 2 30 3" xfId="0"/>
    <cellStyle name="Nota 3 2 31" xfId="0"/>
    <cellStyle name="Nota 3 2 31 2" xfId="0"/>
    <cellStyle name="Nota 3 2 31 3" xfId="0"/>
    <cellStyle name="Nota 3 2 32" xfId="0"/>
    <cellStyle name="Nota 3 2 32 2" xfId="0"/>
    <cellStyle name="Nota 3 2 32 3" xfId="0"/>
    <cellStyle name="Nota 3 2 33" xfId="0"/>
    <cellStyle name="Nota 3 2 33 2" xfId="0"/>
    <cellStyle name="Nota 3 2 33 3" xfId="0"/>
    <cellStyle name="Nota 3 2 34" xfId="0"/>
    <cellStyle name="Nota 3 2 34 2" xfId="0"/>
    <cellStyle name="Nota 3 2 34 3" xfId="0"/>
    <cellStyle name="Nota 3 2 35" xfId="0"/>
    <cellStyle name="Nota 3 2 35 2" xfId="0"/>
    <cellStyle name="Nota 3 2 35 3" xfId="0"/>
    <cellStyle name="Nota 3 2 36" xfId="0"/>
    <cellStyle name="Nota 3 2 36 2" xfId="0"/>
    <cellStyle name="Nota 3 2 36 3" xfId="0"/>
    <cellStyle name="Nota 3 2 37" xfId="0"/>
    <cellStyle name="Nota 3 2 37 2" xfId="0"/>
    <cellStyle name="Nota 3 2 37 3" xfId="0"/>
    <cellStyle name="Nota 3 2 38" xfId="0"/>
    <cellStyle name="Nota 3 2 38 2" xfId="0"/>
    <cellStyle name="Nota 3 2 38 3" xfId="0"/>
    <cellStyle name="Nota 3 2 39" xfId="0"/>
    <cellStyle name="Nota 3 2 39 2" xfId="0"/>
    <cellStyle name="Nota 3 2 39 3" xfId="0"/>
    <cellStyle name="Nota 3 2 4" xfId="0"/>
    <cellStyle name="Nota 3 2 4 10" xfId="0"/>
    <cellStyle name="Nota 3 2 4 10 2" xfId="0"/>
    <cellStyle name="Nota 3 2 4 10 3" xfId="0"/>
    <cellStyle name="Nota 3 2 4 10 4" xfId="0"/>
    <cellStyle name="Nota 3 2 4 10 5" xfId="0"/>
    <cellStyle name="Nota 3 2 4 11" xfId="0"/>
    <cellStyle name="Nota 3 2 4 11 2" xfId="0"/>
    <cellStyle name="Nota 3 2 4 11 3" xfId="0"/>
    <cellStyle name="Nota 3 2 4 11 4" xfId="0"/>
    <cellStyle name="Nota 3 2 4 11 5" xfId="0"/>
    <cellStyle name="Nota 3 2 4 12" xfId="0"/>
    <cellStyle name="Nota 3 2 4 12 2" xfId="0"/>
    <cellStyle name="Nota 3 2 4 12 3" xfId="0"/>
    <cellStyle name="Nota 3 2 4 12 4" xfId="0"/>
    <cellStyle name="Nota 3 2 4 12 5" xfId="0"/>
    <cellStyle name="Nota 3 2 4 13" xfId="0"/>
    <cellStyle name="Nota 3 2 4 13 2" xfId="0"/>
    <cellStyle name="Nota 3 2 4 13 3" xfId="0"/>
    <cellStyle name="Nota 3 2 4 13 4" xfId="0"/>
    <cellStyle name="Nota 3 2 4 13 5" xfId="0"/>
    <cellStyle name="Nota 3 2 4 14" xfId="0"/>
    <cellStyle name="Nota 3 2 4 14 2" xfId="0"/>
    <cellStyle name="Nota 3 2 4 14 3" xfId="0"/>
    <cellStyle name="Nota 3 2 4 15" xfId="0"/>
    <cellStyle name="Nota 3 2 4 16" xfId="0"/>
    <cellStyle name="Nota 3 2 4 17" xfId="0"/>
    <cellStyle name="Nota 3 2 4 18" xfId="0"/>
    <cellStyle name="Nota 3 2 4 2" xfId="0"/>
    <cellStyle name="Nota 3 2 4 2 2" xfId="0"/>
    <cellStyle name="Nota 3 2 4 2 3" xfId="0"/>
    <cellStyle name="Nota 3 2 4 2 4" xfId="0"/>
    <cellStyle name="Nota 3 2 4 2 5" xfId="0"/>
    <cellStyle name="Nota 3 2 4 3" xfId="0"/>
    <cellStyle name="Nota 3 2 4 3 2" xfId="0"/>
    <cellStyle name="Nota 3 2 4 3 3" xfId="0"/>
    <cellStyle name="Nota 3 2 4 3 4" xfId="0"/>
    <cellStyle name="Nota 3 2 4 3 5" xfId="0"/>
    <cellStyle name="Nota 3 2 4 4" xfId="0"/>
    <cellStyle name="Nota 3 2 4 4 2" xfId="0"/>
    <cellStyle name="Nota 3 2 4 4 3" xfId="0"/>
    <cellStyle name="Nota 3 2 4 4 4" xfId="0"/>
    <cellStyle name="Nota 3 2 4 4 5" xfId="0"/>
    <cellStyle name="Nota 3 2 4 5" xfId="0"/>
    <cellStyle name="Nota 3 2 4 5 2" xfId="0"/>
    <cellStyle name="Nota 3 2 4 5 3" xfId="0"/>
    <cellStyle name="Nota 3 2 4 5 4" xfId="0"/>
    <cellStyle name="Nota 3 2 4 5 5" xfId="0"/>
    <cellStyle name="Nota 3 2 4 6" xfId="0"/>
    <cellStyle name="Nota 3 2 4 6 2" xfId="0"/>
    <cellStyle name="Nota 3 2 4 6 3" xfId="0"/>
    <cellStyle name="Nota 3 2 4 6 4" xfId="0"/>
    <cellStyle name="Nota 3 2 4 6 5" xfId="0"/>
    <cellStyle name="Nota 3 2 4 7" xfId="0"/>
    <cellStyle name="Nota 3 2 4 7 2" xfId="0"/>
    <cellStyle name="Nota 3 2 4 7 3" xfId="0"/>
    <cellStyle name="Nota 3 2 4 7 4" xfId="0"/>
    <cellStyle name="Nota 3 2 4 7 5" xfId="0"/>
    <cellStyle name="Nota 3 2 4 8" xfId="0"/>
    <cellStyle name="Nota 3 2 4 8 2" xfId="0"/>
    <cellStyle name="Nota 3 2 4 8 3" xfId="0"/>
    <cellStyle name="Nota 3 2 4 8 4" xfId="0"/>
    <cellStyle name="Nota 3 2 4 8 5" xfId="0"/>
    <cellStyle name="Nota 3 2 4 9" xfId="0"/>
    <cellStyle name="Nota 3 2 4 9 2" xfId="0"/>
    <cellStyle name="Nota 3 2 4 9 3" xfId="0"/>
    <cellStyle name="Nota 3 2 4 9 4" xfId="0"/>
    <cellStyle name="Nota 3 2 4 9 5" xfId="0"/>
    <cellStyle name="Nota 3 2 40" xfId="0"/>
    <cellStyle name="Nota 3 2 40 2" xfId="0"/>
    <cellStyle name="Nota 3 2 40 3" xfId="0"/>
    <cellStyle name="Nota 3 2 41" xfId="0"/>
    <cellStyle name="Nota 3 2 41 2" xfId="0"/>
    <cellStyle name="Nota 3 2 41 3" xfId="0"/>
    <cellStyle name="Nota 3 2 42" xfId="0"/>
    <cellStyle name="Nota 3 2 42 2" xfId="0"/>
    <cellStyle name="Nota 3 2 42 3" xfId="0"/>
    <cellStyle name="Nota 3 2 43" xfId="0"/>
    <cellStyle name="Nota 3 2 43 2" xfId="0"/>
    <cellStyle name="Nota 3 2 43 3" xfId="0"/>
    <cellStyle name="Nota 3 2 44" xfId="0"/>
    <cellStyle name="Nota 3 2 44 2" xfId="0"/>
    <cellStyle name="Nota 3 2 44 3" xfId="0"/>
    <cellStyle name="Nota 3 2 45" xfId="0"/>
    <cellStyle name="Nota 3 2 45 2" xfId="0"/>
    <cellStyle name="Nota 3 2 45 3" xfId="0"/>
    <cellStyle name="Nota 3 2 46" xfId="0"/>
    <cellStyle name="Nota 3 2 46 2" xfId="0"/>
    <cellStyle name="Nota 3 2 46 3" xfId="0"/>
    <cellStyle name="Nota 3 2 47" xfId="0"/>
    <cellStyle name="Nota 3 2 47 2" xfId="0"/>
    <cellStyle name="Nota 3 2 47 3" xfId="0"/>
    <cellStyle name="Nota 3 2 48" xfId="0"/>
    <cellStyle name="Nota 3 2 48 2" xfId="0"/>
    <cellStyle name="Nota 3 2 48 3" xfId="0"/>
    <cellStyle name="Nota 3 2 49" xfId="0"/>
    <cellStyle name="Nota 3 2 49 2" xfId="0"/>
    <cellStyle name="Nota 3 2 49 3" xfId="0"/>
    <cellStyle name="Nota 3 2 5" xfId="0"/>
    <cellStyle name="Nota 3 2 5 10" xfId="0"/>
    <cellStyle name="Nota 3 2 5 10 2" xfId="0"/>
    <cellStyle name="Nota 3 2 5 10 3" xfId="0"/>
    <cellStyle name="Nota 3 2 5 10 4" xfId="0"/>
    <cellStyle name="Nota 3 2 5 10 5" xfId="0"/>
    <cellStyle name="Nota 3 2 5 11" xfId="0"/>
    <cellStyle name="Nota 3 2 5 11 2" xfId="0"/>
    <cellStyle name="Nota 3 2 5 11 3" xfId="0"/>
    <cellStyle name="Nota 3 2 5 11 4" xfId="0"/>
    <cellStyle name="Nota 3 2 5 11 5" xfId="0"/>
    <cellStyle name="Nota 3 2 5 12" xfId="0"/>
    <cellStyle name="Nota 3 2 5 12 2" xfId="0"/>
    <cellStyle name="Nota 3 2 5 12 3" xfId="0"/>
    <cellStyle name="Nota 3 2 5 12 4" xfId="0"/>
    <cellStyle name="Nota 3 2 5 12 5" xfId="0"/>
    <cellStyle name="Nota 3 2 5 13" xfId="0"/>
    <cellStyle name="Nota 3 2 5 13 2" xfId="0"/>
    <cellStyle name="Nota 3 2 5 13 3" xfId="0"/>
    <cellStyle name="Nota 3 2 5 13 4" xfId="0"/>
    <cellStyle name="Nota 3 2 5 13 5" xfId="0"/>
    <cellStyle name="Nota 3 2 5 14" xfId="0"/>
    <cellStyle name="Nota 3 2 5 14 2" xfId="0"/>
    <cellStyle name="Nota 3 2 5 14 3" xfId="0"/>
    <cellStyle name="Nota 3 2 5 15" xfId="0"/>
    <cellStyle name="Nota 3 2 5 16" xfId="0"/>
    <cellStyle name="Nota 3 2 5 17" xfId="0"/>
    <cellStyle name="Nota 3 2 5 18" xfId="0"/>
    <cellStyle name="Nota 3 2 5 2" xfId="0"/>
    <cellStyle name="Nota 3 2 5 2 2" xfId="0"/>
    <cellStyle name="Nota 3 2 5 2 3" xfId="0"/>
    <cellStyle name="Nota 3 2 5 2 4" xfId="0"/>
    <cellStyle name="Nota 3 2 5 2 5" xfId="0"/>
    <cellStyle name="Nota 3 2 5 3" xfId="0"/>
    <cellStyle name="Nota 3 2 5 3 2" xfId="0"/>
    <cellStyle name="Nota 3 2 5 3 3" xfId="0"/>
    <cellStyle name="Nota 3 2 5 3 4" xfId="0"/>
    <cellStyle name="Nota 3 2 5 3 5" xfId="0"/>
    <cellStyle name="Nota 3 2 5 4" xfId="0"/>
    <cellStyle name="Nota 3 2 5 4 2" xfId="0"/>
    <cellStyle name="Nota 3 2 5 4 3" xfId="0"/>
    <cellStyle name="Nota 3 2 5 4 4" xfId="0"/>
    <cellStyle name="Nota 3 2 5 4 5" xfId="0"/>
    <cellStyle name="Nota 3 2 5 5" xfId="0"/>
    <cellStyle name="Nota 3 2 5 5 2" xfId="0"/>
    <cellStyle name="Nota 3 2 5 5 3" xfId="0"/>
    <cellStyle name="Nota 3 2 5 5 4" xfId="0"/>
    <cellStyle name="Nota 3 2 5 5 5" xfId="0"/>
    <cellStyle name="Nota 3 2 5 6" xfId="0"/>
    <cellStyle name="Nota 3 2 5 6 2" xfId="0"/>
    <cellStyle name="Nota 3 2 5 6 3" xfId="0"/>
    <cellStyle name="Nota 3 2 5 6 4" xfId="0"/>
    <cellStyle name="Nota 3 2 5 6 5" xfId="0"/>
    <cellStyle name="Nota 3 2 5 7" xfId="0"/>
    <cellStyle name="Nota 3 2 5 7 2" xfId="0"/>
    <cellStyle name="Nota 3 2 5 7 3" xfId="0"/>
    <cellStyle name="Nota 3 2 5 7 4" xfId="0"/>
    <cellStyle name="Nota 3 2 5 7 5" xfId="0"/>
    <cellStyle name="Nota 3 2 5 8" xfId="0"/>
    <cellStyle name="Nota 3 2 5 8 2" xfId="0"/>
    <cellStyle name="Nota 3 2 5 8 3" xfId="0"/>
    <cellStyle name="Nota 3 2 5 8 4" xfId="0"/>
    <cellStyle name="Nota 3 2 5 8 5" xfId="0"/>
    <cellStyle name="Nota 3 2 5 9" xfId="0"/>
    <cellStyle name="Nota 3 2 5 9 2" xfId="0"/>
    <cellStyle name="Nota 3 2 5 9 3" xfId="0"/>
    <cellStyle name="Nota 3 2 5 9 4" xfId="0"/>
    <cellStyle name="Nota 3 2 5 9 5" xfId="0"/>
    <cellStyle name="Nota 3 2 50" xfId="0"/>
    <cellStyle name="Nota 3 2 50 2" xfId="0"/>
    <cellStyle name="Nota 3 2 50 3" xfId="0"/>
    <cellStyle name="Nota 3 2 51" xfId="0"/>
    <cellStyle name="Nota 3 2 51 2" xfId="0"/>
    <cellStyle name="Nota 3 2 51 3" xfId="0"/>
    <cellStyle name="Nota 3 2 52" xfId="0"/>
    <cellStyle name="Nota 3 2 52 2" xfId="0"/>
    <cellStyle name="Nota 3 2 52 3" xfId="0"/>
    <cellStyle name="Nota 3 2 53" xfId="0"/>
    <cellStyle name="Nota 3 2 53 2" xfId="0"/>
    <cellStyle name="Nota 3 2 53 3" xfId="0"/>
    <cellStyle name="Nota 3 2 54" xfId="0"/>
    <cellStyle name="Nota 3 2 54 2" xfId="0"/>
    <cellStyle name="Nota 3 2 54 3" xfId="0"/>
    <cellStyle name="Nota 3 2 55" xfId="0"/>
    <cellStyle name="Nota 3 2 55 2" xfId="0"/>
    <cellStyle name="Nota 3 2 55 3" xfId="0"/>
    <cellStyle name="Nota 3 2 56" xfId="0"/>
    <cellStyle name="Nota 3 2 56 2" xfId="0"/>
    <cellStyle name="Nota 3 2 56 3" xfId="0"/>
    <cellStyle name="Nota 3 2 57" xfId="0"/>
    <cellStyle name="Nota 3 2 57 2" xfId="0"/>
    <cellStyle name="Nota 3 2 57 3" xfId="0"/>
    <cellStyle name="Nota 3 2 58" xfId="0"/>
    <cellStyle name="Nota 3 2 58 2" xfId="0"/>
    <cellStyle name="Nota 3 2 58 3" xfId="0"/>
    <cellStyle name="Nota 3 2 59" xfId="0"/>
    <cellStyle name="Nota 3 2 59 2" xfId="0"/>
    <cellStyle name="Nota 3 2 59 3" xfId="0"/>
    <cellStyle name="Nota 3 2 6" xfId="0"/>
    <cellStyle name="Nota 3 2 6 10" xfId="0"/>
    <cellStyle name="Nota 3 2 6 10 2" xfId="0"/>
    <cellStyle name="Nota 3 2 6 10 3" xfId="0"/>
    <cellStyle name="Nota 3 2 6 10 4" xfId="0"/>
    <cellStyle name="Nota 3 2 6 10 5" xfId="0"/>
    <cellStyle name="Nota 3 2 6 11" xfId="0"/>
    <cellStyle name="Nota 3 2 6 11 2" xfId="0"/>
    <cellStyle name="Nota 3 2 6 11 3" xfId="0"/>
    <cellStyle name="Nota 3 2 6 11 4" xfId="0"/>
    <cellStyle name="Nota 3 2 6 11 5" xfId="0"/>
    <cellStyle name="Nota 3 2 6 12" xfId="0"/>
    <cellStyle name="Nota 3 2 6 12 2" xfId="0"/>
    <cellStyle name="Nota 3 2 6 12 3" xfId="0"/>
    <cellStyle name="Nota 3 2 6 12 4" xfId="0"/>
    <cellStyle name="Nota 3 2 6 12 5" xfId="0"/>
    <cellStyle name="Nota 3 2 6 13" xfId="0"/>
    <cellStyle name="Nota 3 2 6 13 2" xfId="0"/>
    <cellStyle name="Nota 3 2 6 13 3" xfId="0"/>
    <cellStyle name="Nota 3 2 6 13 4" xfId="0"/>
    <cellStyle name="Nota 3 2 6 13 5" xfId="0"/>
    <cellStyle name="Nota 3 2 6 14" xfId="0"/>
    <cellStyle name="Nota 3 2 6 14 2" xfId="0"/>
    <cellStyle name="Nota 3 2 6 14 3" xfId="0"/>
    <cellStyle name="Nota 3 2 6 15" xfId="0"/>
    <cellStyle name="Nota 3 2 6 16" xfId="0"/>
    <cellStyle name="Nota 3 2 6 17" xfId="0"/>
    <cellStyle name="Nota 3 2 6 18" xfId="0"/>
    <cellStyle name="Nota 3 2 6 2" xfId="0"/>
    <cellStyle name="Nota 3 2 6 2 2" xfId="0"/>
    <cellStyle name="Nota 3 2 6 2 3" xfId="0"/>
    <cellStyle name="Nota 3 2 6 2 4" xfId="0"/>
    <cellStyle name="Nota 3 2 6 2 5" xfId="0"/>
    <cellStyle name="Nota 3 2 6 3" xfId="0"/>
    <cellStyle name="Nota 3 2 6 3 2" xfId="0"/>
    <cellStyle name="Nota 3 2 6 3 3" xfId="0"/>
    <cellStyle name="Nota 3 2 6 3 4" xfId="0"/>
    <cellStyle name="Nota 3 2 6 3 5" xfId="0"/>
    <cellStyle name="Nota 3 2 6 4" xfId="0"/>
    <cellStyle name="Nota 3 2 6 4 2" xfId="0"/>
    <cellStyle name="Nota 3 2 6 4 3" xfId="0"/>
    <cellStyle name="Nota 3 2 6 4 4" xfId="0"/>
    <cellStyle name="Nota 3 2 6 4 5" xfId="0"/>
    <cellStyle name="Nota 3 2 6 5" xfId="0"/>
    <cellStyle name="Nota 3 2 6 5 2" xfId="0"/>
    <cellStyle name="Nota 3 2 6 5 3" xfId="0"/>
    <cellStyle name="Nota 3 2 6 5 4" xfId="0"/>
    <cellStyle name="Nota 3 2 6 5 5" xfId="0"/>
    <cellStyle name="Nota 3 2 6 6" xfId="0"/>
    <cellStyle name="Nota 3 2 6 6 2" xfId="0"/>
    <cellStyle name="Nota 3 2 6 6 3" xfId="0"/>
    <cellStyle name="Nota 3 2 6 6 4" xfId="0"/>
    <cellStyle name="Nota 3 2 6 6 5" xfId="0"/>
    <cellStyle name="Nota 3 2 6 7" xfId="0"/>
    <cellStyle name="Nota 3 2 6 7 2" xfId="0"/>
    <cellStyle name="Nota 3 2 6 7 3" xfId="0"/>
    <cellStyle name="Nota 3 2 6 7 4" xfId="0"/>
    <cellStyle name="Nota 3 2 6 7 5" xfId="0"/>
    <cellStyle name="Nota 3 2 6 8" xfId="0"/>
    <cellStyle name="Nota 3 2 6 8 2" xfId="0"/>
    <cellStyle name="Nota 3 2 6 8 3" xfId="0"/>
    <cellStyle name="Nota 3 2 6 8 4" xfId="0"/>
    <cellStyle name="Nota 3 2 6 8 5" xfId="0"/>
    <cellStyle name="Nota 3 2 6 9" xfId="0"/>
    <cellStyle name="Nota 3 2 6 9 2" xfId="0"/>
    <cellStyle name="Nota 3 2 6 9 3" xfId="0"/>
    <cellStyle name="Nota 3 2 6 9 4" xfId="0"/>
    <cellStyle name="Nota 3 2 6 9 5" xfId="0"/>
    <cellStyle name="Nota 3 2 60" xfId="0"/>
    <cellStyle name="Nota 3 2 60 2" xfId="0"/>
    <cellStyle name="Nota 3 2 60 3" xfId="0"/>
    <cellStyle name="Nota 3 2 61" xfId="0"/>
    <cellStyle name="Nota 3 2 61 2" xfId="0"/>
    <cellStyle name="Nota 3 2 61 3" xfId="0"/>
    <cellStyle name="Nota 3 2 62" xfId="0"/>
    <cellStyle name="Nota 3 2 62 2" xfId="0"/>
    <cellStyle name="Nota 3 2 62 3" xfId="0"/>
    <cellStyle name="Nota 3 2 63" xfId="0"/>
    <cellStyle name="Nota 3 2 63 2" xfId="0"/>
    <cellStyle name="Nota 3 2 63 3" xfId="0"/>
    <cellStyle name="Nota 3 2 64" xfId="0"/>
    <cellStyle name="Nota 3 2 64 2" xfId="0"/>
    <cellStyle name="Nota 3 2 64 3" xfId="0"/>
    <cellStyle name="Nota 3 2 65" xfId="0"/>
    <cellStyle name="Nota 3 2 66" xfId="0"/>
    <cellStyle name="Nota 3 2 67" xfId="0"/>
    <cellStyle name="Nota 3 2 68" xfId="0"/>
    <cellStyle name="Nota 3 2 69" xfId="0"/>
    <cellStyle name="Nota 3 2 7" xfId="0"/>
    <cellStyle name="Nota 3 2 7 10" xfId="0"/>
    <cellStyle name="Nota 3 2 7 10 2" xfId="0"/>
    <cellStyle name="Nota 3 2 7 10 3" xfId="0"/>
    <cellStyle name="Nota 3 2 7 10 4" xfId="0"/>
    <cellStyle name="Nota 3 2 7 10 5" xfId="0"/>
    <cellStyle name="Nota 3 2 7 11" xfId="0"/>
    <cellStyle name="Nota 3 2 7 11 2" xfId="0"/>
    <cellStyle name="Nota 3 2 7 11 3" xfId="0"/>
    <cellStyle name="Nota 3 2 7 11 4" xfId="0"/>
    <cellStyle name="Nota 3 2 7 11 5" xfId="0"/>
    <cellStyle name="Nota 3 2 7 12" xfId="0"/>
    <cellStyle name="Nota 3 2 7 12 2" xfId="0"/>
    <cellStyle name="Nota 3 2 7 12 3" xfId="0"/>
    <cellStyle name="Nota 3 2 7 12 4" xfId="0"/>
    <cellStyle name="Nota 3 2 7 12 5" xfId="0"/>
    <cellStyle name="Nota 3 2 7 13" xfId="0"/>
    <cellStyle name="Nota 3 2 7 13 2" xfId="0"/>
    <cellStyle name="Nota 3 2 7 13 3" xfId="0"/>
    <cellStyle name="Nota 3 2 7 13 4" xfId="0"/>
    <cellStyle name="Nota 3 2 7 13 5" xfId="0"/>
    <cellStyle name="Nota 3 2 7 14" xfId="0"/>
    <cellStyle name="Nota 3 2 7 14 2" xfId="0"/>
    <cellStyle name="Nota 3 2 7 14 3" xfId="0"/>
    <cellStyle name="Nota 3 2 7 15" xfId="0"/>
    <cellStyle name="Nota 3 2 7 16" xfId="0"/>
    <cellStyle name="Nota 3 2 7 17" xfId="0"/>
    <cellStyle name="Nota 3 2 7 18" xfId="0"/>
    <cellStyle name="Nota 3 2 7 2" xfId="0"/>
    <cellStyle name="Nota 3 2 7 2 2" xfId="0"/>
    <cellStyle name="Nota 3 2 7 2 3" xfId="0"/>
    <cellStyle name="Nota 3 2 7 2 4" xfId="0"/>
    <cellStyle name="Nota 3 2 7 2 5" xfId="0"/>
    <cellStyle name="Nota 3 2 7 3" xfId="0"/>
    <cellStyle name="Nota 3 2 7 3 2" xfId="0"/>
    <cellStyle name="Nota 3 2 7 3 3" xfId="0"/>
    <cellStyle name="Nota 3 2 7 3 4" xfId="0"/>
    <cellStyle name="Nota 3 2 7 3 5" xfId="0"/>
    <cellStyle name="Nota 3 2 7 4" xfId="0"/>
    <cellStyle name="Nota 3 2 7 4 2" xfId="0"/>
    <cellStyle name="Nota 3 2 7 4 3" xfId="0"/>
    <cellStyle name="Nota 3 2 7 4 4" xfId="0"/>
    <cellStyle name="Nota 3 2 7 4 5" xfId="0"/>
    <cellStyle name="Nota 3 2 7 5" xfId="0"/>
    <cellStyle name="Nota 3 2 7 5 2" xfId="0"/>
    <cellStyle name="Nota 3 2 7 5 3" xfId="0"/>
    <cellStyle name="Nota 3 2 7 5 4" xfId="0"/>
    <cellStyle name="Nota 3 2 7 5 5" xfId="0"/>
    <cellStyle name="Nota 3 2 7 6" xfId="0"/>
    <cellStyle name="Nota 3 2 7 6 2" xfId="0"/>
    <cellStyle name="Nota 3 2 7 6 3" xfId="0"/>
    <cellStyle name="Nota 3 2 7 6 4" xfId="0"/>
    <cellStyle name="Nota 3 2 7 6 5" xfId="0"/>
    <cellStyle name="Nota 3 2 7 7" xfId="0"/>
    <cellStyle name="Nota 3 2 7 7 2" xfId="0"/>
    <cellStyle name="Nota 3 2 7 7 3" xfId="0"/>
    <cellStyle name="Nota 3 2 7 7 4" xfId="0"/>
    <cellStyle name="Nota 3 2 7 7 5" xfId="0"/>
    <cellStyle name="Nota 3 2 7 8" xfId="0"/>
    <cellStyle name="Nota 3 2 7 8 2" xfId="0"/>
    <cellStyle name="Nota 3 2 7 8 3" xfId="0"/>
    <cellStyle name="Nota 3 2 7 8 4" xfId="0"/>
    <cellStyle name="Nota 3 2 7 8 5" xfId="0"/>
    <cellStyle name="Nota 3 2 7 9" xfId="0"/>
    <cellStyle name="Nota 3 2 7 9 2" xfId="0"/>
    <cellStyle name="Nota 3 2 7 9 3" xfId="0"/>
    <cellStyle name="Nota 3 2 7 9 4" xfId="0"/>
    <cellStyle name="Nota 3 2 7 9 5" xfId="0"/>
    <cellStyle name="Nota 3 2 70" xfId="0"/>
    <cellStyle name="Nota 3 2 8" xfId="0"/>
    <cellStyle name="Nota 3 2 8 10" xfId="0"/>
    <cellStyle name="Nota 3 2 8 10 2" xfId="0"/>
    <cellStyle name="Nota 3 2 8 10 3" xfId="0"/>
    <cellStyle name="Nota 3 2 8 10 4" xfId="0"/>
    <cellStyle name="Nota 3 2 8 10 5" xfId="0"/>
    <cellStyle name="Nota 3 2 8 11" xfId="0"/>
    <cellStyle name="Nota 3 2 8 11 2" xfId="0"/>
    <cellStyle name="Nota 3 2 8 11 3" xfId="0"/>
    <cellStyle name="Nota 3 2 8 11 4" xfId="0"/>
    <cellStyle name="Nota 3 2 8 11 5" xfId="0"/>
    <cellStyle name="Nota 3 2 8 12" xfId="0"/>
    <cellStyle name="Nota 3 2 8 12 2" xfId="0"/>
    <cellStyle name="Nota 3 2 8 12 3" xfId="0"/>
    <cellStyle name="Nota 3 2 8 12 4" xfId="0"/>
    <cellStyle name="Nota 3 2 8 12 5" xfId="0"/>
    <cellStyle name="Nota 3 2 8 13" xfId="0"/>
    <cellStyle name="Nota 3 2 8 13 2" xfId="0"/>
    <cellStyle name="Nota 3 2 8 13 3" xfId="0"/>
    <cellStyle name="Nota 3 2 8 13 4" xfId="0"/>
    <cellStyle name="Nota 3 2 8 13 5" xfId="0"/>
    <cellStyle name="Nota 3 2 8 14" xfId="0"/>
    <cellStyle name="Nota 3 2 8 14 2" xfId="0"/>
    <cellStyle name="Nota 3 2 8 14 3" xfId="0"/>
    <cellStyle name="Nota 3 2 8 15" xfId="0"/>
    <cellStyle name="Nota 3 2 8 16" xfId="0"/>
    <cellStyle name="Nota 3 2 8 17" xfId="0"/>
    <cellStyle name="Nota 3 2 8 18" xfId="0"/>
    <cellStyle name="Nota 3 2 8 2" xfId="0"/>
    <cellStyle name="Nota 3 2 8 2 2" xfId="0"/>
    <cellStyle name="Nota 3 2 8 2 3" xfId="0"/>
    <cellStyle name="Nota 3 2 8 2 4" xfId="0"/>
    <cellStyle name="Nota 3 2 8 2 5" xfId="0"/>
    <cellStyle name="Nota 3 2 8 3" xfId="0"/>
    <cellStyle name="Nota 3 2 8 3 2" xfId="0"/>
    <cellStyle name="Nota 3 2 8 3 3" xfId="0"/>
    <cellStyle name="Nota 3 2 8 3 4" xfId="0"/>
    <cellStyle name="Nota 3 2 8 3 5" xfId="0"/>
    <cellStyle name="Nota 3 2 8 4" xfId="0"/>
    <cellStyle name="Nota 3 2 8 4 2" xfId="0"/>
    <cellStyle name="Nota 3 2 8 4 3" xfId="0"/>
    <cellStyle name="Nota 3 2 8 4 4" xfId="0"/>
    <cellStyle name="Nota 3 2 8 4 5" xfId="0"/>
    <cellStyle name="Nota 3 2 8 5" xfId="0"/>
    <cellStyle name="Nota 3 2 8 5 2" xfId="0"/>
    <cellStyle name="Nota 3 2 8 5 3" xfId="0"/>
    <cellStyle name="Nota 3 2 8 5 4" xfId="0"/>
    <cellStyle name="Nota 3 2 8 5 5" xfId="0"/>
    <cellStyle name="Nota 3 2 8 6" xfId="0"/>
    <cellStyle name="Nota 3 2 8 6 2" xfId="0"/>
    <cellStyle name="Nota 3 2 8 6 3" xfId="0"/>
    <cellStyle name="Nota 3 2 8 6 4" xfId="0"/>
    <cellStyle name="Nota 3 2 8 6 5" xfId="0"/>
    <cellStyle name="Nota 3 2 8 7" xfId="0"/>
    <cellStyle name="Nota 3 2 8 7 2" xfId="0"/>
    <cellStyle name="Nota 3 2 8 7 3" xfId="0"/>
    <cellStyle name="Nota 3 2 8 7 4" xfId="0"/>
    <cellStyle name="Nota 3 2 8 7 5" xfId="0"/>
    <cellStyle name="Nota 3 2 8 8" xfId="0"/>
    <cellStyle name="Nota 3 2 8 8 2" xfId="0"/>
    <cellStyle name="Nota 3 2 8 8 3" xfId="0"/>
    <cellStyle name="Nota 3 2 8 8 4" xfId="0"/>
    <cellStyle name="Nota 3 2 8 8 5" xfId="0"/>
    <cellStyle name="Nota 3 2 8 9" xfId="0"/>
    <cellStyle name="Nota 3 2 8 9 2" xfId="0"/>
    <cellStyle name="Nota 3 2 8 9 3" xfId="0"/>
    <cellStyle name="Nota 3 2 8 9 4" xfId="0"/>
    <cellStyle name="Nota 3 2 8 9 5" xfId="0"/>
    <cellStyle name="Nota 3 2 9" xfId="0"/>
    <cellStyle name="Nota 3 2 9 10" xfId="0"/>
    <cellStyle name="Nota 3 2 9 10 2" xfId="0"/>
    <cellStyle name="Nota 3 2 9 10 3" xfId="0"/>
    <cellStyle name="Nota 3 2 9 10 4" xfId="0"/>
    <cellStyle name="Nota 3 2 9 10 5" xfId="0"/>
    <cellStyle name="Nota 3 2 9 11" xfId="0"/>
    <cellStyle name="Nota 3 2 9 11 2" xfId="0"/>
    <cellStyle name="Nota 3 2 9 11 3" xfId="0"/>
    <cellStyle name="Nota 3 2 9 11 4" xfId="0"/>
    <cellStyle name="Nota 3 2 9 11 5" xfId="0"/>
    <cellStyle name="Nota 3 2 9 12" xfId="0"/>
    <cellStyle name="Nota 3 2 9 12 2" xfId="0"/>
    <cellStyle name="Nota 3 2 9 12 3" xfId="0"/>
    <cellStyle name="Nota 3 2 9 12 4" xfId="0"/>
    <cellStyle name="Nota 3 2 9 12 5" xfId="0"/>
    <cellStyle name="Nota 3 2 9 13" xfId="0"/>
    <cellStyle name="Nota 3 2 9 13 2" xfId="0"/>
    <cellStyle name="Nota 3 2 9 13 3" xfId="0"/>
    <cellStyle name="Nota 3 2 9 13 4" xfId="0"/>
    <cellStyle name="Nota 3 2 9 13 5" xfId="0"/>
    <cellStyle name="Nota 3 2 9 14" xfId="0"/>
    <cellStyle name="Nota 3 2 9 14 2" xfId="0"/>
    <cellStyle name="Nota 3 2 9 14 3" xfId="0"/>
    <cellStyle name="Nota 3 2 9 15" xfId="0"/>
    <cellStyle name="Nota 3 2 9 16" xfId="0"/>
    <cellStyle name="Nota 3 2 9 17" xfId="0"/>
    <cellStyle name="Nota 3 2 9 18" xfId="0"/>
    <cellStyle name="Nota 3 2 9 2" xfId="0"/>
    <cellStyle name="Nota 3 2 9 2 2" xfId="0"/>
    <cellStyle name="Nota 3 2 9 2 3" xfId="0"/>
    <cellStyle name="Nota 3 2 9 2 4" xfId="0"/>
    <cellStyle name="Nota 3 2 9 2 5" xfId="0"/>
    <cellStyle name="Nota 3 2 9 3" xfId="0"/>
    <cellStyle name="Nota 3 2 9 3 2" xfId="0"/>
    <cellStyle name="Nota 3 2 9 3 3" xfId="0"/>
    <cellStyle name="Nota 3 2 9 3 4" xfId="0"/>
    <cellStyle name="Nota 3 2 9 3 5" xfId="0"/>
    <cellStyle name="Nota 3 2 9 4" xfId="0"/>
    <cellStyle name="Nota 3 2 9 4 2" xfId="0"/>
    <cellStyle name="Nota 3 2 9 4 3" xfId="0"/>
    <cellStyle name="Nota 3 2 9 4 4" xfId="0"/>
    <cellStyle name="Nota 3 2 9 4 5" xfId="0"/>
    <cellStyle name="Nota 3 2 9 5" xfId="0"/>
    <cellStyle name="Nota 3 2 9 5 2" xfId="0"/>
    <cellStyle name="Nota 3 2 9 5 3" xfId="0"/>
    <cellStyle name="Nota 3 2 9 5 4" xfId="0"/>
    <cellStyle name="Nota 3 2 9 5 5" xfId="0"/>
    <cellStyle name="Nota 3 2 9 6" xfId="0"/>
    <cellStyle name="Nota 3 2 9 6 2" xfId="0"/>
    <cellStyle name="Nota 3 2 9 6 3" xfId="0"/>
    <cellStyle name="Nota 3 2 9 6 4" xfId="0"/>
    <cellStyle name="Nota 3 2 9 6 5" xfId="0"/>
    <cellStyle name="Nota 3 2 9 7" xfId="0"/>
    <cellStyle name="Nota 3 2 9 7 2" xfId="0"/>
    <cellStyle name="Nota 3 2 9 7 3" xfId="0"/>
    <cellStyle name="Nota 3 2 9 7 4" xfId="0"/>
    <cellStyle name="Nota 3 2 9 7 5" xfId="0"/>
    <cellStyle name="Nota 3 2 9 8" xfId="0"/>
    <cellStyle name="Nota 3 2 9 8 2" xfId="0"/>
    <cellStyle name="Nota 3 2 9 8 3" xfId="0"/>
    <cellStyle name="Nota 3 2 9 8 4" xfId="0"/>
    <cellStyle name="Nota 3 2 9 8 5" xfId="0"/>
    <cellStyle name="Nota 3 2 9 9" xfId="0"/>
    <cellStyle name="Nota 3 2 9 9 2" xfId="0"/>
    <cellStyle name="Nota 3 2 9 9 3" xfId="0"/>
    <cellStyle name="Nota 3 2 9 9 4" xfId="0"/>
    <cellStyle name="Nota 3 2 9 9 5" xfId="0"/>
    <cellStyle name="Nota 3 20" xfId="0"/>
    <cellStyle name="Nota 3 20 2" xfId="0"/>
    <cellStyle name="Nota 3 20 2 2" xfId="0"/>
    <cellStyle name="Nota 3 20 3" xfId="0"/>
    <cellStyle name="Nota 3 20 4" xfId="0"/>
    <cellStyle name="Nota 3 20 5" xfId="0"/>
    <cellStyle name="Nota 3 21" xfId="0"/>
    <cellStyle name="Nota 3 21 2" xfId="0"/>
    <cellStyle name="Nota 3 21 2 2" xfId="0"/>
    <cellStyle name="Nota 3 21 3" xfId="0"/>
    <cellStyle name="Nota 3 21 4" xfId="0"/>
    <cellStyle name="Nota 3 21 5" xfId="0"/>
    <cellStyle name="Nota 3 22" xfId="0"/>
    <cellStyle name="Nota 3 22 2" xfId="0"/>
    <cellStyle name="Nota 3 22 2 2" xfId="0"/>
    <cellStyle name="Nota 3 22 3" xfId="0"/>
    <cellStyle name="Nota 3 22 4" xfId="0"/>
    <cellStyle name="Nota 3 22 5" xfId="0"/>
    <cellStyle name="Nota 3 23" xfId="0"/>
    <cellStyle name="Nota 3 23 2" xfId="0"/>
    <cellStyle name="Nota 3 23 3" xfId="0"/>
    <cellStyle name="Nota 3 23 4" xfId="0"/>
    <cellStyle name="Nota 3 23 5" xfId="0"/>
    <cellStyle name="Nota 3 24" xfId="0"/>
    <cellStyle name="Nota 3 24 2" xfId="0"/>
    <cellStyle name="Nota 3 24 3" xfId="0"/>
    <cellStyle name="Nota 3 24 4" xfId="0"/>
    <cellStyle name="Nota 3 24 5" xfId="0"/>
    <cellStyle name="Nota 3 25" xfId="0"/>
    <cellStyle name="Nota 3 25 2" xfId="0"/>
    <cellStyle name="Nota 3 25 3" xfId="0"/>
    <cellStyle name="Nota 3 25 4" xfId="0"/>
    <cellStyle name="Nota 3 25 5" xfId="0"/>
    <cellStyle name="Nota 3 26" xfId="0"/>
    <cellStyle name="Nota 3 26 2" xfId="0"/>
    <cellStyle name="Nota 3 26 3" xfId="0"/>
    <cellStyle name="Nota 3 26 4" xfId="0"/>
    <cellStyle name="Nota 3 26 5" xfId="0"/>
    <cellStyle name="Nota 3 27" xfId="0"/>
    <cellStyle name="Nota 3 27 2" xfId="0"/>
    <cellStyle name="Nota 3 27 3" xfId="0"/>
    <cellStyle name="Nota 3 27 4" xfId="0"/>
    <cellStyle name="Nota 3 27 5" xfId="0"/>
    <cellStyle name="Nota 3 28" xfId="0"/>
    <cellStyle name="Nota 3 28 2" xfId="0"/>
    <cellStyle name="Nota 3 28 3" xfId="0"/>
    <cellStyle name="Nota 3 28 4" xfId="0"/>
    <cellStyle name="Nota 3 28 5" xfId="0"/>
    <cellStyle name="Nota 3 29" xfId="0"/>
    <cellStyle name="Nota 3 29 2" xfId="0"/>
    <cellStyle name="Nota 3 29 3" xfId="0"/>
    <cellStyle name="Nota 3 29 4" xfId="0"/>
    <cellStyle name="Nota 3 29 5" xfId="0"/>
    <cellStyle name="Nota 3 3" xfId="0"/>
    <cellStyle name="Nota 3 3 10" xfId="0"/>
    <cellStyle name="Nota 3 3 10 10" xfId="0"/>
    <cellStyle name="Nota 3 3 10 10 2" xfId="0"/>
    <cellStyle name="Nota 3 3 10 10 3" xfId="0"/>
    <cellStyle name="Nota 3 3 10 10 4" xfId="0"/>
    <cellStyle name="Nota 3 3 10 10 5" xfId="0"/>
    <cellStyle name="Nota 3 3 10 11" xfId="0"/>
    <cellStyle name="Nota 3 3 10 11 2" xfId="0"/>
    <cellStyle name="Nota 3 3 10 11 3" xfId="0"/>
    <cellStyle name="Nota 3 3 10 11 4" xfId="0"/>
    <cellStyle name="Nota 3 3 10 11 5" xfId="0"/>
    <cellStyle name="Nota 3 3 10 12" xfId="0"/>
    <cellStyle name="Nota 3 3 10 12 2" xfId="0"/>
    <cellStyle name="Nota 3 3 10 12 3" xfId="0"/>
    <cellStyle name="Nota 3 3 10 12 4" xfId="0"/>
    <cellStyle name="Nota 3 3 10 12 5" xfId="0"/>
    <cellStyle name="Nota 3 3 10 13" xfId="0"/>
    <cellStyle name="Nota 3 3 10 13 2" xfId="0"/>
    <cellStyle name="Nota 3 3 10 13 3" xfId="0"/>
    <cellStyle name="Nota 3 3 10 13 4" xfId="0"/>
    <cellStyle name="Nota 3 3 10 13 5" xfId="0"/>
    <cellStyle name="Nota 3 3 10 14" xfId="0"/>
    <cellStyle name="Nota 3 3 10 14 2" xfId="0"/>
    <cellStyle name="Nota 3 3 10 14 3" xfId="0"/>
    <cellStyle name="Nota 3 3 10 15" xfId="0"/>
    <cellStyle name="Nota 3 3 10 16" xfId="0"/>
    <cellStyle name="Nota 3 3 10 17" xfId="0"/>
    <cellStyle name="Nota 3 3 10 18" xfId="0"/>
    <cellStyle name="Nota 3 3 10 2" xfId="0"/>
    <cellStyle name="Nota 3 3 10 2 2" xfId="0"/>
    <cellStyle name="Nota 3 3 10 2 3" xfId="0"/>
    <cellStyle name="Nota 3 3 10 2 4" xfId="0"/>
    <cellStyle name="Nota 3 3 10 2 5" xfId="0"/>
    <cellStyle name="Nota 3 3 10 3" xfId="0"/>
    <cellStyle name="Nota 3 3 10 3 2" xfId="0"/>
    <cellStyle name="Nota 3 3 10 3 3" xfId="0"/>
    <cellStyle name="Nota 3 3 10 3 4" xfId="0"/>
    <cellStyle name="Nota 3 3 10 3 5" xfId="0"/>
    <cellStyle name="Nota 3 3 10 4" xfId="0"/>
    <cellStyle name="Nota 3 3 10 4 2" xfId="0"/>
    <cellStyle name="Nota 3 3 10 4 3" xfId="0"/>
    <cellStyle name="Nota 3 3 10 4 4" xfId="0"/>
    <cellStyle name="Nota 3 3 10 4 5" xfId="0"/>
    <cellStyle name="Nota 3 3 10 5" xfId="0"/>
    <cellStyle name="Nota 3 3 10 5 2" xfId="0"/>
    <cellStyle name="Nota 3 3 10 5 3" xfId="0"/>
    <cellStyle name="Nota 3 3 10 5 4" xfId="0"/>
    <cellStyle name="Nota 3 3 10 5 5" xfId="0"/>
    <cellStyle name="Nota 3 3 10 6" xfId="0"/>
    <cellStyle name="Nota 3 3 10 6 2" xfId="0"/>
    <cellStyle name="Nota 3 3 10 6 3" xfId="0"/>
    <cellStyle name="Nota 3 3 10 6 4" xfId="0"/>
    <cellStyle name="Nota 3 3 10 6 5" xfId="0"/>
    <cellStyle name="Nota 3 3 10 7" xfId="0"/>
    <cellStyle name="Nota 3 3 10 7 2" xfId="0"/>
    <cellStyle name="Nota 3 3 10 7 3" xfId="0"/>
    <cellStyle name="Nota 3 3 10 7 4" xfId="0"/>
    <cellStyle name="Nota 3 3 10 7 5" xfId="0"/>
    <cellStyle name="Nota 3 3 10 8" xfId="0"/>
    <cellStyle name="Nota 3 3 10 8 2" xfId="0"/>
    <cellStyle name="Nota 3 3 10 8 3" xfId="0"/>
    <cellStyle name="Nota 3 3 10 8 4" xfId="0"/>
    <cellStyle name="Nota 3 3 10 8 5" xfId="0"/>
    <cellStyle name="Nota 3 3 10 9" xfId="0"/>
    <cellStyle name="Nota 3 3 10 9 2" xfId="0"/>
    <cellStyle name="Nota 3 3 10 9 3" xfId="0"/>
    <cellStyle name="Nota 3 3 10 9 4" xfId="0"/>
    <cellStyle name="Nota 3 3 10 9 5" xfId="0"/>
    <cellStyle name="Nota 3 3 11" xfId="0"/>
    <cellStyle name="Nota 3 3 11 2" xfId="0"/>
    <cellStyle name="Nota 3 3 11 3" xfId="0"/>
    <cellStyle name="Nota 3 3 11 4" xfId="0"/>
    <cellStyle name="Nota 3 3 11 5" xfId="0"/>
    <cellStyle name="Nota 3 3 12" xfId="0"/>
    <cellStyle name="Nota 3 3 12 2" xfId="0"/>
    <cellStyle name="Nota 3 3 12 3" xfId="0"/>
    <cellStyle name="Nota 3 3 12 4" xfId="0"/>
    <cellStyle name="Nota 3 3 12 5" xfId="0"/>
    <cellStyle name="Nota 3 3 13" xfId="0"/>
    <cellStyle name="Nota 3 3 13 2" xfId="0"/>
    <cellStyle name="Nota 3 3 13 3" xfId="0"/>
    <cellStyle name="Nota 3 3 13 4" xfId="0"/>
    <cellStyle name="Nota 3 3 13 5" xfId="0"/>
    <cellStyle name="Nota 3 3 14" xfId="0"/>
    <cellStyle name="Nota 3 3 14 2" xfId="0"/>
    <cellStyle name="Nota 3 3 14 3" xfId="0"/>
    <cellStyle name="Nota 3 3 14 4" xfId="0"/>
    <cellStyle name="Nota 3 3 14 5" xfId="0"/>
    <cellStyle name="Nota 3 3 15" xfId="0"/>
    <cellStyle name="Nota 3 3 15 2" xfId="0"/>
    <cellStyle name="Nota 3 3 15 3" xfId="0"/>
    <cellStyle name="Nota 3 3 15 4" xfId="0"/>
    <cellStyle name="Nota 3 3 15 5" xfId="0"/>
    <cellStyle name="Nota 3 3 16" xfId="0"/>
    <cellStyle name="Nota 3 3 16 2" xfId="0"/>
    <cellStyle name="Nota 3 3 16 3" xfId="0"/>
    <cellStyle name="Nota 3 3 16 4" xfId="0"/>
    <cellStyle name="Nota 3 3 16 5" xfId="0"/>
    <cellStyle name="Nota 3 3 17" xfId="0"/>
    <cellStyle name="Nota 3 3 17 2" xfId="0"/>
    <cellStyle name="Nota 3 3 17 3" xfId="0"/>
    <cellStyle name="Nota 3 3 17 4" xfId="0"/>
    <cellStyle name="Nota 3 3 17 5" xfId="0"/>
    <cellStyle name="Nota 3 3 18" xfId="0"/>
    <cellStyle name="Nota 3 3 18 2" xfId="0"/>
    <cellStyle name="Nota 3 3 18 3" xfId="0"/>
    <cellStyle name="Nota 3 3 18 4" xfId="0"/>
    <cellStyle name="Nota 3 3 18 5" xfId="0"/>
    <cellStyle name="Nota 3 3 19" xfId="0"/>
    <cellStyle name="Nota 3 3 19 2" xfId="0"/>
    <cellStyle name="Nota 3 3 19 3" xfId="0"/>
    <cellStyle name="Nota 3 3 19 4" xfId="0"/>
    <cellStyle name="Nota 3 3 19 5" xfId="0"/>
    <cellStyle name="Nota 3 3 2" xfId="0"/>
    <cellStyle name="Nota 3 3 2 10" xfId="0"/>
    <cellStyle name="Nota 3 3 2 10 2" xfId="0"/>
    <cellStyle name="Nota 3 3 2 10 3" xfId="0"/>
    <cellStyle name="Nota 3 3 2 10 4" xfId="0"/>
    <cellStyle name="Nota 3 3 2 10 5" xfId="0"/>
    <cellStyle name="Nota 3 3 2 11" xfId="0"/>
    <cellStyle name="Nota 3 3 2 11 2" xfId="0"/>
    <cellStyle name="Nota 3 3 2 11 3" xfId="0"/>
    <cellStyle name="Nota 3 3 2 11 4" xfId="0"/>
    <cellStyle name="Nota 3 3 2 11 5" xfId="0"/>
    <cellStyle name="Nota 3 3 2 12" xfId="0"/>
    <cellStyle name="Nota 3 3 2 12 2" xfId="0"/>
    <cellStyle name="Nota 3 3 2 12 3" xfId="0"/>
    <cellStyle name="Nota 3 3 2 12 4" xfId="0"/>
    <cellStyle name="Nota 3 3 2 12 5" xfId="0"/>
    <cellStyle name="Nota 3 3 2 13" xfId="0"/>
    <cellStyle name="Nota 3 3 2 13 2" xfId="0"/>
    <cellStyle name="Nota 3 3 2 13 3" xfId="0"/>
    <cellStyle name="Nota 3 3 2 13 4" xfId="0"/>
    <cellStyle name="Nota 3 3 2 13 5" xfId="0"/>
    <cellStyle name="Nota 3 3 2 14" xfId="0"/>
    <cellStyle name="Nota 3 3 2 14 2" xfId="0"/>
    <cellStyle name="Nota 3 3 2 14 3" xfId="0"/>
    <cellStyle name="Nota 3 3 2 15" xfId="0"/>
    <cellStyle name="Nota 3 3 2 16" xfId="0"/>
    <cellStyle name="Nota 3 3 2 17" xfId="0"/>
    <cellStyle name="Nota 3 3 2 18" xfId="0"/>
    <cellStyle name="Nota 3 3 2 2" xfId="0"/>
    <cellStyle name="Nota 3 3 2 2 2" xfId="0"/>
    <cellStyle name="Nota 3 3 2 2 3" xfId="0"/>
    <cellStyle name="Nota 3 3 2 2 4" xfId="0"/>
    <cellStyle name="Nota 3 3 2 2 5" xfId="0"/>
    <cellStyle name="Nota 3 3 2 3" xfId="0"/>
    <cellStyle name="Nota 3 3 2 3 2" xfId="0"/>
    <cellStyle name="Nota 3 3 2 3 3" xfId="0"/>
    <cellStyle name="Nota 3 3 2 3 4" xfId="0"/>
    <cellStyle name="Nota 3 3 2 3 5" xfId="0"/>
    <cellStyle name="Nota 3 3 2 4" xfId="0"/>
    <cellStyle name="Nota 3 3 2 4 2" xfId="0"/>
    <cellStyle name="Nota 3 3 2 4 3" xfId="0"/>
    <cellStyle name="Nota 3 3 2 4 4" xfId="0"/>
    <cellStyle name="Nota 3 3 2 4 5" xfId="0"/>
    <cellStyle name="Nota 3 3 2 5" xfId="0"/>
    <cellStyle name="Nota 3 3 2 5 2" xfId="0"/>
    <cellStyle name="Nota 3 3 2 5 3" xfId="0"/>
    <cellStyle name="Nota 3 3 2 5 4" xfId="0"/>
    <cellStyle name="Nota 3 3 2 5 5" xfId="0"/>
    <cellStyle name="Nota 3 3 2 6" xfId="0"/>
    <cellStyle name="Nota 3 3 2 6 2" xfId="0"/>
    <cellStyle name="Nota 3 3 2 6 3" xfId="0"/>
    <cellStyle name="Nota 3 3 2 6 4" xfId="0"/>
    <cellStyle name="Nota 3 3 2 6 5" xfId="0"/>
    <cellStyle name="Nota 3 3 2 7" xfId="0"/>
    <cellStyle name="Nota 3 3 2 7 2" xfId="0"/>
    <cellStyle name="Nota 3 3 2 7 3" xfId="0"/>
    <cellStyle name="Nota 3 3 2 7 4" xfId="0"/>
    <cellStyle name="Nota 3 3 2 7 5" xfId="0"/>
    <cellStyle name="Nota 3 3 2 8" xfId="0"/>
    <cellStyle name="Nota 3 3 2 8 2" xfId="0"/>
    <cellStyle name="Nota 3 3 2 8 3" xfId="0"/>
    <cellStyle name="Nota 3 3 2 8 4" xfId="0"/>
    <cellStyle name="Nota 3 3 2 8 5" xfId="0"/>
    <cellStyle name="Nota 3 3 2 9" xfId="0"/>
    <cellStyle name="Nota 3 3 2 9 2" xfId="0"/>
    <cellStyle name="Nota 3 3 2 9 3" xfId="0"/>
    <cellStyle name="Nota 3 3 2 9 4" xfId="0"/>
    <cellStyle name="Nota 3 3 2 9 5" xfId="0"/>
    <cellStyle name="Nota 3 3 20" xfId="0"/>
    <cellStyle name="Nota 3 3 20 2" xfId="0"/>
    <cellStyle name="Nota 3 3 20 3" xfId="0"/>
    <cellStyle name="Nota 3 3 20 4" xfId="0"/>
    <cellStyle name="Nota 3 3 20 5" xfId="0"/>
    <cellStyle name="Nota 3 3 21" xfId="0"/>
    <cellStyle name="Nota 3 3 21 2" xfId="0"/>
    <cellStyle name="Nota 3 3 21 3" xfId="0"/>
    <cellStyle name="Nota 3 3 21 4" xfId="0"/>
    <cellStyle name="Nota 3 3 21 5" xfId="0"/>
    <cellStyle name="Nota 3 3 22" xfId="0"/>
    <cellStyle name="Nota 3 3 22 2" xfId="0"/>
    <cellStyle name="Nota 3 3 22 3" xfId="0"/>
    <cellStyle name="Nota 3 3 22 4" xfId="0"/>
    <cellStyle name="Nota 3 3 22 5" xfId="0"/>
    <cellStyle name="Nota 3 3 23" xfId="0"/>
    <cellStyle name="Nota 3 3 23 2" xfId="0"/>
    <cellStyle name="Nota 3 3 23 3" xfId="0"/>
    <cellStyle name="Nota 3 3 23 4" xfId="0"/>
    <cellStyle name="Nota 3 3 23 5" xfId="0"/>
    <cellStyle name="Nota 3 3 24" xfId="0"/>
    <cellStyle name="Nota 3 3 24 2" xfId="0"/>
    <cellStyle name="Nota 3 3 24 3" xfId="0"/>
    <cellStyle name="Nota 3 3 24 4" xfId="0"/>
    <cellStyle name="Nota 3 3 24 5" xfId="0"/>
    <cellStyle name="Nota 3 3 25" xfId="0"/>
    <cellStyle name="Nota 3 3 25 2" xfId="0"/>
    <cellStyle name="Nota 3 3 25 3" xfId="0"/>
    <cellStyle name="Nota 3 3 25 4" xfId="0"/>
    <cellStyle name="Nota 3 3 25 5" xfId="0"/>
    <cellStyle name="Nota 3 3 26" xfId="0"/>
    <cellStyle name="Nota 3 3 26 2" xfId="0"/>
    <cellStyle name="Nota 3 3 26 3" xfId="0"/>
    <cellStyle name="Nota 3 3 26 4" xfId="0"/>
    <cellStyle name="Nota 3 3 26 5" xfId="0"/>
    <cellStyle name="Nota 3 3 27" xfId="0"/>
    <cellStyle name="Nota 3 3 27 2" xfId="0"/>
    <cellStyle name="Nota 3 3 27 3" xfId="0"/>
    <cellStyle name="Nota 3 3 27 4" xfId="0"/>
    <cellStyle name="Nota 3 3 27 5" xfId="0"/>
    <cellStyle name="Nota 3 3 28" xfId="0"/>
    <cellStyle name="Nota 3 3 28 2" xfId="0"/>
    <cellStyle name="Nota 3 3 28 3" xfId="0"/>
    <cellStyle name="Nota 3 3 28 4" xfId="0"/>
    <cellStyle name="Nota 3 3 28 5" xfId="0"/>
    <cellStyle name="Nota 3 3 29" xfId="0"/>
    <cellStyle name="Nota 3 3 29 2" xfId="0"/>
    <cellStyle name="Nota 3 3 29 3" xfId="0"/>
    <cellStyle name="Nota 3 3 29 4" xfId="0"/>
    <cellStyle name="Nota 3 3 29 5" xfId="0"/>
    <cellStyle name="Nota 3 3 3" xfId="0"/>
    <cellStyle name="Nota 3 3 3 10" xfId="0"/>
    <cellStyle name="Nota 3 3 3 10 2" xfId="0"/>
    <cellStyle name="Nota 3 3 3 10 3" xfId="0"/>
    <cellStyle name="Nota 3 3 3 10 4" xfId="0"/>
    <cellStyle name="Nota 3 3 3 10 5" xfId="0"/>
    <cellStyle name="Nota 3 3 3 11" xfId="0"/>
    <cellStyle name="Nota 3 3 3 11 2" xfId="0"/>
    <cellStyle name="Nota 3 3 3 11 3" xfId="0"/>
    <cellStyle name="Nota 3 3 3 11 4" xfId="0"/>
    <cellStyle name="Nota 3 3 3 11 5" xfId="0"/>
    <cellStyle name="Nota 3 3 3 12" xfId="0"/>
    <cellStyle name="Nota 3 3 3 12 2" xfId="0"/>
    <cellStyle name="Nota 3 3 3 12 3" xfId="0"/>
    <cellStyle name="Nota 3 3 3 12 4" xfId="0"/>
    <cellStyle name="Nota 3 3 3 12 5" xfId="0"/>
    <cellStyle name="Nota 3 3 3 13" xfId="0"/>
    <cellStyle name="Nota 3 3 3 13 2" xfId="0"/>
    <cellStyle name="Nota 3 3 3 13 3" xfId="0"/>
    <cellStyle name="Nota 3 3 3 13 4" xfId="0"/>
    <cellStyle name="Nota 3 3 3 13 5" xfId="0"/>
    <cellStyle name="Nota 3 3 3 14" xfId="0"/>
    <cellStyle name="Nota 3 3 3 14 2" xfId="0"/>
    <cellStyle name="Nota 3 3 3 14 3" xfId="0"/>
    <cellStyle name="Nota 3 3 3 15" xfId="0"/>
    <cellStyle name="Nota 3 3 3 16" xfId="0"/>
    <cellStyle name="Nota 3 3 3 17" xfId="0"/>
    <cellStyle name="Nota 3 3 3 18" xfId="0"/>
    <cellStyle name="Nota 3 3 3 2" xfId="0"/>
    <cellStyle name="Nota 3 3 3 2 2" xfId="0"/>
    <cellStyle name="Nota 3 3 3 2 3" xfId="0"/>
    <cellStyle name="Nota 3 3 3 2 4" xfId="0"/>
    <cellStyle name="Nota 3 3 3 2 5" xfId="0"/>
    <cellStyle name="Nota 3 3 3 3" xfId="0"/>
    <cellStyle name="Nota 3 3 3 3 2" xfId="0"/>
    <cellStyle name="Nota 3 3 3 3 3" xfId="0"/>
    <cellStyle name="Nota 3 3 3 3 4" xfId="0"/>
    <cellStyle name="Nota 3 3 3 3 5" xfId="0"/>
    <cellStyle name="Nota 3 3 3 4" xfId="0"/>
    <cellStyle name="Nota 3 3 3 4 2" xfId="0"/>
    <cellStyle name="Nota 3 3 3 4 3" xfId="0"/>
    <cellStyle name="Nota 3 3 3 4 4" xfId="0"/>
    <cellStyle name="Nota 3 3 3 4 5" xfId="0"/>
    <cellStyle name="Nota 3 3 3 5" xfId="0"/>
    <cellStyle name="Nota 3 3 3 5 2" xfId="0"/>
    <cellStyle name="Nota 3 3 3 5 3" xfId="0"/>
    <cellStyle name="Nota 3 3 3 5 4" xfId="0"/>
    <cellStyle name="Nota 3 3 3 5 5" xfId="0"/>
    <cellStyle name="Nota 3 3 3 6" xfId="0"/>
    <cellStyle name="Nota 3 3 3 6 2" xfId="0"/>
    <cellStyle name="Nota 3 3 3 6 3" xfId="0"/>
    <cellStyle name="Nota 3 3 3 6 4" xfId="0"/>
    <cellStyle name="Nota 3 3 3 6 5" xfId="0"/>
    <cellStyle name="Nota 3 3 3 7" xfId="0"/>
    <cellStyle name="Nota 3 3 3 7 2" xfId="0"/>
    <cellStyle name="Nota 3 3 3 7 3" xfId="0"/>
    <cellStyle name="Nota 3 3 3 7 4" xfId="0"/>
    <cellStyle name="Nota 3 3 3 7 5" xfId="0"/>
    <cellStyle name="Nota 3 3 3 8" xfId="0"/>
    <cellStyle name="Nota 3 3 3 8 2" xfId="0"/>
    <cellStyle name="Nota 3 3 3 8 3" xfId="0"/>
    <cellStyle name="Nota 3 3 3 8 4" xfId="0"/>
    <cellStyle name="Nota 3 3 3 8 5" xfId="0"/>
    <cellStyle name="Nota 3 3 3 9" xfId="0"/>
    <cellStyle name="Nota 3 3 3 9 2" xfId="0"/>
    <cellStyle name="Nota 3 3 3 9 3" xfId="0"/>
    <cellStyle name="Nota 3 3 3 9 4" xfId="0"/>
    <cellStyle name="Nota 3 3 3 9 5" xfId="0"/>
    <cellStyle name="Nota 3 3 30" xfId="0"/>
    <cellStyle name="Nota 3 3 30 2" xfId="0"/>
    <cellStyle name="Nota 3 3 30 3" xfId="0"/>
    <cellStyle name="Nota 3 3 31" xfId="0"/>
    <cellStyle name="Nota 3 3 31 2" xfId="0"/>
    <cellStyle name="Nota 3 3 31 3" xfId="0"/>
    <cellStyle name="Nota 3 3 32" xfId="0"/>
    <cellStyle name="Nota 3 3 32 2" xfId="0"/>
    <cellStyle name="Nota 3 3 32 3" xfId="0"/>
    <cellStyle name="Nota 3 3 33" xfId="0"/>
    <cellStyle name="Nota 3 3 33 2" xfId="0"/>
    <cellStyle name="Nota 3 3 33 3" xfId="0"/>
    <cellStyle name="Nota 3 3 34" xfId="0"/>
    <cellStyle name="Nota 3 3 34 2" xfId="0"/>
    <cellStyle name="Nota 3 3 34 3" xfId="0"/>
    <cellStyle name="Nota 3 3 35" xfId="0"/>
    <cellStyle name="Nota 3 3 35 2" xfId="0"/>
    <cellStyle name="Nota 3 3 35 3" xfId="0"/>
    <cellStyle name="Nota 3 3 36" xfId="0"/>
    <cellStyle name="Nota 3 3 36 2" xfId="0"/>
    <cellStyle name="Nota 3 3 36 3" xfId="0"/>
    <cellStyle name="Nota 3 3 37" xfId="0"/>
    <cellStyle name="Nota 3 3 37 2" xfId="0"/>
    <cellStyle name="Nota 3 3 37 3" xfId="0"/>
    <cellStyle name="Nota 3 3 38" xfId="0"/>
    <cellStyle name="Nota 3 3 38 2" xfId="0"/>
    <cellStyle name="Nota 3 3 38 3" xfId="0"/>
    <cellStyle name="Nota 3 3 39" xfId="0"/>
    <cellStyle name="Nota 3 3 39 2" xfId="0"/>
    <cellStyle name="Nota 3 3 39 3" xfId="0"/>
    <cellStyle name="Nota 3 3 4" xfId="0"/>
    <cellStyle name="Nota 3 3 4 10" xfId="0"/>
    <cellStyle name="Nota 3 3 4 10 2" xfId="0"/>
    <cellStyle name="Nota 3 3 4 10 3" xfId="0"/>
    <cellStyle name="Nota 3 3 4 10 4" xfId="0"/>
    <cellStyle name="Nota 3 3 4 10 5" xfId="0"/>
    <cellStyle name="Nota 3 3 4 11" xfId="0"/>
    <cellStyle name="Nota 3 3 4 11 2" xfId="0"/>
    <cellStyle name="Nota 3 3 4 11 3" xfId="0"/>
    <cellStyle name="Nota 3 3 4 11 4" xfId="0"/>
    <cellStyle name="Nota 3 3 4 11 5" xfId="0"/>
    <cellStyle name="Nota 3 3 4 12" xfId="0"/>
    <cellStyle name="Nota 3 3 4 12 2" xfId="0"/>
    <cellStyle name="Nota 3 3 4 12 3" xfId="0"/>
    <cellStyle name="Nota 3 3 4 12 4" xfId="0"/>
    <cellStyle name="Nota 3 3 4 12 5" xfId="0"/>
    <cellStyle name="Nota 3 3 4 13" xfId="0"/>
    <cellStyle name="Nota 3 3 4 13 2" xfId="0"/>
    <cellStyle name="Nota 3 3 4 13 3" xfId="0"/>
    <cellStyle name="Nota 3 3 4 13 4" xfId="0"/>
    <cellStyle name="Nota 3 3 4 13 5" xfId="0"/>
    <cellStyle name="Nota 3 3 4 14" xfId="0"/>
    <cellStyle name="Nota 3 3 4 14 2" xfId="0"/>
    <cellStyle name="Nota 3 3 4 14 3" xfId="0"/>
    <cellStyle name="Nota 3 3 4 15" xfId="0"/>
    <cellStyle name="Nota 3 3 4 16" xfId="0"/>
    <cellStyle name="Nota 3 3 4 17" xfId="0"/>
    <cellStyle name="Nota 3 3 4 18" xfId="0"/>
    <cellStyle name="Nota 3 3 4 2" xfId="0"/>
    <cellStyle name="Nota 3 3 4 2 2" xfId="0"/>
    <cellStyle name="Nota 3 3 4 2 3" xfId="0"/>
    <cellStyle name="Nota 3 3 4 2 4" xfId="0"/>
    <cellStyle name="Nota 3 3 4 2 5" xfId="0"/>
    <cellStyle name="Nota 3 3 4 3" xfId="0"/>
    <cellStyle name="Nota 3 3 4 3 2" xfId="0"/>
    <cellStyle name="Nota 3 3 4 3 3" xfId="0"/>
    <cellStyle name="Nota 3 3 4 3 4" xfId="0"/>
    <cellStyle name="Nota 3 3 4 3 5" xfId="0"/>
    <cellStyle name="Nota 3 3 4 4" xfId="0"/>
    <cellStyle name="Nota 3 3 4 4 2" xfId="0"/>
    <cellStyle name="Nota 3 3 4 4 3" xfId="0"/>
    <cellStyle name="Nota 3 3 4 4 4" xfId="0"/>
    <cellStyle name="Nota 3 3 4 4 5" xfId="0"/>
    <cellStyle name="Nota 3 3 4 5" xfId="0"/>
    <cellStyle name="Nota 3 3 4 5 2" xfId="0"/>
    <cellStyle name="Nota 3 3 4 5 3" xfId="0"/>
    <cellStyle name="Nota 3 3 4 5 4" xfId="0"/>
    <cellStyle name="Nota 3 3 4 5 5" xfId="0"/>
    <cellStyle name="Nota 3 3 4 6" xfId="0"/>
    <cellStyle name="Nota 3 3 4 6 2" xfId="0"/>
    <cellStyle name="Nota 3 3 4 6 3" xfId="0"/>
    <cellStyle name="Nota 3 3 4 6 4" xfId="0"/>
    <cellStyle name="Nota 3 3 4 6 5" xfId="0"/>
    <cellStyle name="Nota 3 3 4 7" xfId="0"/>
    <cellStyle name="Nota 3 3 4 7 2" xfId="0"/>
    <cellStyle name="Nota 3 3 4 7 3" xfId="0"/>
    <cellStyle name="Nota 3 3 4 7 4" xfId="0"/>
    <cellStyle name="Nota 3 3 4 7 5" xfId="0"/>
    <cellStyle name="Nota 3 3 4 8" xfId="0"/>
    <cellStyle name="Nota 3 3 4 8 2" xfId="0"/>
    <cellStyle name="Nota 3 3 4 8 3" xfId="0"/>
    <cellStyle name="Nota 3 3 4 8 4" xfId="0"/>
    <cellStyle name="Nota 3 3 4 8 5" xfId="0"/>
    <cellStyle name="Nota 3 3 4 9" xfId="0"/>
    <cellStyle name="Nota 3 3 4 9 2" xfId="0"/>
    <cellStyle name="Nota 3 3 4 9 3" xfId="0"/>
    <cellStyle name="Nota 3 3 4 9 4" xfId="0"/>
    <cellStyle name="Nota 3 3 4 9 5" xfId="0"/>
    <cellStyle name="Nota 3 3 40" xfId="0"/>
    <cellStyle name="Nota 3 3 40 2" xfId="0"/>
    <cellStyle name="Nota 3 3 40 3" xfId="0"/>
    <cellStyle name="Nota 3 3 41" xfId="0"/>
    <cellStyle name="Nota 3 3 41 2" xfId="0"/>
    <cellStyle name="Nota 3 3 41 3" xfId="0"/>
    <cellStyle name="Nota 3 3 42" xfId="0"/>
    <cellStyle name="Nota 3 3 42 2" xfId="0"/>
    <cellStyle name="Nota 3 3 42 3" xfId="0"/>
    <cellStyle name="Nota 3 3 43" xfId="0"/>
    <cellStyle name="Nota 3 3 43 2" xfId="0"/>
    <cellStyle name="Nota 3 3 43 3" xfId="0"/>
    <cellStyle name="Nota 3 3 44" xfId="0"/>
    <cellStyle name="Nota 3 3 44 2" xfId="0"/>
    <cellStyle name="Nota 3 3 44 3" xfId="0"/>
    <cellStyle name="Nota 3 3 45" xfId="0"/>
    <cellStyle name="Nota 3 3 45 2" xfId="0"/>
    <cellStyle name="Nota 3 3 45 3" xfId="0"/>
    <cellStyle name="Nota 3 3 46" xfId="0"/>
    <cellStyle name="Nota 3 3 46 2" xfId="0"/>
    <cellStyle name="Nota 3 3 46 3" xfId="0"/>
    <cellStyle name="Nota 3 3 47" xfId="0"/>
    <cellStyle name="Nota 3 3 47 2" xfId="0"/>
    <cellStyle name="Nota 3 3 47 3" xfId="0"/>
    <cellStyle name="Nota 3 3 48" xfId="0"/>
    <cellStyle name="Nota 3 3 48 2" xfId="0"/>
    <cellStyle name="Nota 3 3 48 3" xfId="0"/>
    <cellStyle name="Nota 3 3 49" xfId="0"/>
    <cellStyle name="Nota 3 3 49 2" xfId="0"/>
    <cellStyle name="Nota 3 3 49 3" xfId="0"/>
    <cellStyle name="Nota 3 3 5" xfId="0"/>
    <cellStyle name="Nota 3 3 5 10" xfId="0"/>
    <cellStyle name="Nota 3 3 5 10 2" xfId="0"/>
    <cellStyle name="Nota 3 3 5 10 3" xfId="0"/>
    <cellStyle name="Nota 3 3 5 10 4" xfId="0"/>
    <cellStyle name="Nota 3 3 5 10 5" xfId="0"/>
    <cellStyle name="Nota 3 3 5 11" xfId="0"/>
    <cellStyle name="Nota 3 3 5 11 2" xfId="0"/>
    <cellStyle name="Nota 3 3 5 11 3" xfId="0"/>
    <cellStyle name="Nota 3 3 5 11 4" xfId="0"/>
    <cellStyle name="Nota 3 3 5 11 5" xfId="0"/>
    <cellStyle name="Nota 3 3 5 12" xfId="0"/>
    <cellStyle name="Nota 3 3 5 12 2" xfId="0"/>
    <cellStyle name="Nota 3 3 5 12 3" xfId="0"/>
    <cellStyle name="Nota 3 3 5 12 4" xfId="0"/>
    <cellStyle name="Nota 3 3 5 12 5" xfId="0"/>
    <cellStyle name="Nota 3 3 5 13" xfId="0"/>
    <cellStyle name="Nota 3 3 5 13 2" xfId="0"/>
    <cellStyle name="Nota 3 3 5 13 3" xfId="0"/>
    <cellStyle name="Nota 3 3 5 13 4" xfId="0"/>
    <cellStyle name="Nota 3 3 5 13 5" xfId="0"/>
    <cellStyle name="Nota 3 3 5 14" xfId="0"/>
    <cellStyle name="Nota 3 3 5 14 2" xfId="0"/>
    <cellStyle name="Nota 3 3 5 14 3" xfId="0"/>
    <cellStyle name="Nota 3 3 5 15" xfId="0"/>
    <cellStyle name="Nota 3 3 5 16" xfId="0"/>
    <cellStyle name="Nota 3 3 5 17" xfId="0"/>
    <cellStyle name="Nota 3 3 5 18" xfId="0"/>
    <cellStyle name="Nota 3 3 5 2" xfId="0"/>
    <cellStyle name="Nota 3 3 5 2 2" xfId="0"/>
    <cellStyle name="Nota 3 3 5 2 3" xfId="0"/>
    <cellStyle name="Nota 3 3 5 2 4" xfId="0"/>
    <cellStyle name="Nota 3 3 5 2 5" xfId="0"/>
    <cellStyle name="Nota 3 3 5 3" xfId="0"/>
    <cellStyle name="Nota 3 3 5 3 2" xfId="0"/>
    <cellStyle name="Nota 3 3 5 3 3" xfId="0"/>
    <cellStyle name="Nota 3 3 5 3 4" xfId="0"/>
    <cellStyle name="Nota 3 3 5 3 5" xfId="0"/>
    <cellStyle name="Nota 3 3 5 4" xfId="0"/>
    <cellStyle name="Nota 3 3 5 4 2" xfId="0"/>
    <cellStyle name="Nota 3 3 5 4 3" xfId="0"/>
    <cellStyle name="Nota 3 3 5 4 4" xfId="0"/>
    <cellStyle name="Nota 3 3 5 4 5" xfId="0"/>
    <cellStyle name="Nota 3 3 5 5" xfId="0"/>
    <cellStyle name="Nota 3 3 5 5 2" xfId="0"/>
    <cellStyle name="Nota 3 3 5 5 3" xfId="0"/>
    <cellStyle name="Nota 3 3 5 5 4" xfId="0"/>
    <cellStyle name="Nota 3 3 5 5 5" xfId="0"/>
    <cellStyle name="Nota 3 3 5 6" xfId="0"/>
    <cellStyle name="Nota 3 3 5 6 2" xfId="0"/>
    <cellStyle name="Nota 3 3 5 6 3" xfId="0"/>
    <cellStyle name="Nota 3 3 5 6 4" xfId="0"/>
    <cellStyle name="Nota 3 3 5 6 5" xfId="0"/>
    <cellStyle name="Nota 3 3 5 7" xfId="0"/>
    <cellStyle name="Nota 3 3 5 7 2" xfId="0"/>
    <cellStyle name="Nota 3 3 5 7 3" xfId="0"/>
    <cellStyle name="Nota 3 3 5 7 4" xfId="0"/>
    <cellStyle name="Nota 3 3 5 7 5" xfId="0"/>
    <cellStyle name="Nota 3 3 5 8" xfId="0"/>
    <cellStyle name="Nota 3 3 5 8 2" xfId="0"/>
    <cellStyle name="Nota 3 3 5 8 3" xfId="0"/>
    <cellStyle name="Nota 3 3 5 8 4" xfId="0"/>
    <cellStyle name="Nota 3 3 5 8 5" xfId="0"/>
    <cellStyle name="Nota 3 3 5 9" xfId="0"/>
    <cellStyle name="Nota 3 3 5 9 2" xfId="0"/>
    <cellStyle name="Nota 3 3 5 9 3" xfId="0"/>
    <cellStyle name="Nota 3 3 5 9 4" xfId="0"/>
    <cellStyle name="Nota 3 3 5 9 5" xfId="0"/>
    <cellStyle name="Nota 3 3 50" xfId="0"/>
    <cellStyle name="Nota 3 3 50 2" xfId="0"/>
    <cellStyle name="Nota 3 3 50 3" xfId="0"/>
    <cellStyle name="Nota 3 3 51" xfId="0"/>
    <cellStyle name="Nota 3 3 51 2" xfId="0"/>
    <cellStyle name="Nota 3 3 51 3" xfId="0"/>
    <cellStyle name="Nota 3 3 52" xfId="0"/>
    <cellStyle name="Nota 3 3 52 2" xfId="0"/>
    <cellStyle name="Nota 3 3 52 3" xfId="0"/>
    <cellStyle name="Nota 3 3 53" xfId="0"/>
    <cellStyle name="Nota 3 3 53 2" xfId="0"/>
    <cellStyle name="Nota 3 3 53 3" xfId="0"/>
    <cellStyle name="Nota 3 3 54" xfId="0"/>
    <cellStyle name="Nota 3 3 54 2" xfId="0"/>
    <cellStyle name="Nota 3 3 54 3" xfId="0"/>
    <cellStyle name="Nota 3 3 55" xfId="0"/>
    <cellStyle name="Nota 3 3 55 2" xfId="0"/>
    <cellStyle name="Nota 3 3 55 3" xfId="0"/>
    <cellStyle name="Nota 3 3 56" xfId="0"/>
    <cellStyle name="Nota 3 3 56 2" xfId="0"/>
    <cellStyle name="Nota 3 3 56 3" xfId="0"/>
    <cellStyle name="Nota 3 3 57" xfId="0"/>
    <cellStyle name="Nota 3 3 57 2" xfId="0"/>
    <cellStyle name="Nota 3 3 57 3" xfId="0"/>
    <cellStyle name="Nota 3 3 58" xfId="0"/>
    <cellStyle name="Nota 3 3 58 2" xfId="0"/>
    <cellStyle name="Nota 3 3 58 3" xfId="0"/>
    <cellStyle name="Nota 3 3 59" xfId="0"/>
    <cellStyle name="Nota 3 3 59 2" xfId="0"/>
    <cellStyle name="Nota 3 3 59 3" xfId="0"/>
    <cellStyle name="Nota 3 3 6" xfId="0"/>
    <cellStyle name="Nota 3 3 6 10" xfId="0"/>
    <cellStyle name="Nota 3 3 6 10 2" xfId="0"/>
    <cellStyle name="Nota 3 3 6 10 3" xfId="0"/>
    <cellStyle name="Nota 3 3 6 10 4" xfId="0"/>
    <cellStyle name="Nota 3 3 6 10 5" xfId="0"/>
    <cellStyle name="Nota 3 3 6 11" xfId="0"/>
    <cellStyle name="Nota 3 3 6 11 2" xfId="0"/>
    <cellStyle name="Nota 3 3 6 11 3" xfId="0"/>
    <cellStyle name="Nota 3 3 6 11 4" xfId="0"/>
    <cellStyle name="Nota 3 3 6 11 5" xfId="0"/>
    <cellStyle name="Nota 3 3 6 12" xfId="0"/>
    <cellStyle name="Nota 3 3 6 12 2" xfId="0"/>
    <cellStyle name="Nota 3 3 6 12 3" xfId="0"/>
    <cellStyle name="Nota 3 3 6 12 4" xfId="0"/>
    <cellStyle name="Nota 3 3 6 12 5" xfId="0"/>
    <cellStyle name="Nota 3 3 6 13" xfId="0"/>
    <cellStyle name="Nota 3 3 6 13 2" xfId="0"/>
    <cellStyle name="Nota 3 3 6 13 3" xfId="0"/>
    <cellStyle name="Nota 3 3 6 13 4" xfId="0"/>
    <cellStyle name="Nota 3 3 6 13 5" xfId="0"/>
    <cellStyle name="Nota 3 3 6 14" xfId="0"/>
    <cellStyle name="Nota 3 3 6 14 2" xfId="0"/>
    <cellStyle name="Nota 3 3 6 14 3" xfId="0"/>
    <cellStyle name="Nota 3 3 6 15" xfId="0"/>
    <cellStyle name="Nota 3 3 6 16" xfId="0"/>
    <cellStyle name="Nota 3 3 6 17" xfId="0"/>
    <cellStyle name="Nota 3 3 6 18" xfId="0"/>
    <cellStyle name="Nota 3 3 6 2" xfId="0"/>
    <cellStyle name="Nota 3 3 6 2 2" xfId="0"/>
    <cellStyle name="Nota 3 3 6 2 3" xfId="0"/>
    <cellStyle name="Nota 3 3 6 2 4" xfId="0"/>
    <cellStyle name="Nota 3 3 6 2 5" xfId="0"/>
    <cellStyle name="Nota 3 3 6 3" xfId="0"/>
    <cellStyle name="Nota 3 3 6 3 2" xfId="0"/>
    <cellStyle name="Nota 3 3 6 3 3" xfId="0"/>
    <cellStyle name="Nota 3 3 6 3 4" xfId="0"/>
    <cellStyle name="Nota 3 3 6 3 5" xfId="0"/>
    <cellStyle name="Nota 3 3 6 4" xfId="0"/>
    <cellStyle name="Nota 3 3 6 4 2" xfId="0"/>
    <cellStyle name="Nota 3 3 6 4 3" xfId="0"/>
    <cellStyle name="Nota 3 3 6 4 4" xfId="0"/>
    <cellStyle name="Nota 3 3 6 4 5" xfId="0"/>
    <cellStyle name="Nota 3 3 6 5" xfId="0"/>
    <cellStyle name="Nota 3 3 6 5 2" xfId="0"/>
    <cellStyle name="Nota 3 3 6 5 3" xfId="0"/>
    <cellStyle name="Nota 3 3 6 5 4" xfId="0"/>
    <cellStyle name="Nota 3 3 6 5 5" xfId="0"/>
    <cellStyle name="Nota 3 3 6 6" xfId="0"/>
    <cellStyle name="Nota 3 3 6 6 2" xfId="0"/>
    <cellStyle name="Nota 3 3 6 6 3" xfId="0"/>
    <cellStyle name="Nota 3 3 6 6 4" xfId="0"/>
    <cellStyle name="Nota 3 3 6 6 5" xfId="0"/>
    <cellStyle name="Nota 3 3 6 7" xfId="0"/>
    <cellStyle name="Nota 3 3 6 7 2" xfId="0"/>
    <cellStyle name="Nota 3 3 6 7 3" xfId="0"/>
    <cellStyle name="Nota 3 3 6 7 4" xfId="0"/>
    <cellStyle name="Nota 3 3 6 7 5" xfId="0"/>
    <cellStyle name="Nota 3 3 6 8" xfId="0"/>
    <cellStyle name="Nota 3 3 6 8 2" xfId="0"/>
    <cellStyle name="Nota 3 3 6 8 3" xfId="0"/>
    <cellStyle name="Nota 3 3 6 8 4" xfId="0"/>
    <cellStyle name="Nota 3 3 6 8 5" xfId="0"/>
    <cellStyle name="Nota 3 3 6 9" xfId="0"/>
    <cellStyle name="Nota 3 3 6 9 2" xfId="0"/>
    <cellStyle name="Nota 3 3 6 9 3" xfId="0"/>
    <cellStyle name="Nota 3 3 6 9 4" xfId="0"/>
    <cellStyle name="Nota 3 3 6 9 5" xfId="0"/>
    <cellStyle name="Nota 3 3 60" xfId="0"/>
    <cellStyle name="Nota 3 3 60 2" xfId="0"/>
    <cellStyle name="Nota 3 3 60 3" xfId="0"/>
    <cellStyle name="Nota 3 3 61" xfId="0"/>
    <cellStyle name="Nota 3 3 61 2" xfId="0"/>
    <cellStyle name="Nota 3 3 61 3" xfId="0"/>
    <cellStyle name="Nota 3 3 62" xfId="0"/>
    <cellStyle name="Nota 3 3 62 2" xfId="0"/>
    <cellStyle name="Nota 3 3 62 3" xfId="0"/>
    <cellStyle name="Nota 3 3 63" xfId="0"/>
    <cellStyle name="Nota 3 3 63 2" xfId="0"/>
    <cellStyle name="Nota 3 3 63 3" xfId="0"/>
    <cellStyle name="Nota 3 3 64" xfId="0"/>
    <cellStyle name="Nota 3 3 64 2" xfId="0"/>
    <cellStyle name="Nota 3 3 64 3" xfId="0"/>
    <cellStyle name="Nota 3 3 65" xfId="0"/>
    <cellStyle name="Nota 3 3 66" xfId="0"/>
    <cellStyle name="Nota 3 3 67" xfId="0"/>
    <cellStyle name="Nota 3 3 68" xfId="0"/>
    <cellStyle name="Nota 3 3 69" xfId="0"/>
    <cellStyle name="Nota 3 3 7" xfId="0"/>
    <cellStyle name="Nota 3 3 7 10" xfId="0"/>
    <cellStyle name="Nota 3 3 7 10 2" xfId="0"/>
    <cellStyle name="Nota 3 3 7 10 3" xfId="0"/>
    <cellStyle name="Nota 3 3 7 10 4" xfId="0"/>
    <cellStyle name="Nota 3 3 7 10 5" xfId="0"/>
    <cellStyle name="Nota 3 3 7 11" xfId="0"/>
    <cellStyle name="Nota 3 3 7 11 2" xfId="0"/>
    <cellStyle name="Nota 3 3 7 11 3" xfId="0"/>
    <cellStyle name="Nota 3 3 7 11 4" xfId="0"/>
    <cellStyle name="Nota 3 3 7 11 5" xfId="0"/>
    <cellStyle name="Nota 3 3 7 12" xfId="0"/>
    <cellStyle name="Nota 3 3 7 12 2" xfId="0"/>
    <cellStyle name="Nota 3 3 7 12 3" xfId="0"/>
    <cellStyle name="Nota 3 3 7 12 4" xfId="0"/>
    <cellStyle name="Nota 3 3 7 12 5" xfId="0"/>
    <cellStyle name="Nota 3 3 7 13" xfId="0"/>
    <cellStyle name="Nota 3 3 7 13 2" xfId="0"/>
    <cellStyle name="Nota 3 3 7 13 3" xfId="0"/>
    <cellStyle name="Nota 3 3 7 13 4" xfId="0"/>
    <cellStyle name="Nota 3 3 7 13 5" xfId="0"/>
    <cellStyle name="Nota 3 3 7 14" xfId="0"/>
    <cellStyle name="Nota 3 3 7 14 2" xfId="0"/>
    <cellStyle name="Nota 3 3 7 14 3" xfId="0"/>
    <cellStyle name="Nota 3 3 7 15" xfId="0"/>
    <cellStyle name="Nota 3 3 7 16" xfId="0"/>
    <cellStyle name="Nota 3 3 7 17" xfId="0"/>
    <cellStyle name="Nota 3 3 7 18" xfId="0"/>
    <cellStyle name="Nota 3 3 7 2" xfId="0"/>
    <cellStyle name="Nota 3 3 7 2 2" xfId="0"/>
    <cellStyle name="Nota 3 3 7 2 3" xfId="0"/>
    <cellStyle name="Nota 3 3 7 2 4" xfId="0"/>
    <cellStyle name="Nota 3 3 7 2 5" xfId="0"/>
    <cellStyle name="Nota 3 3 7 3" xfId="0"/>
    <cellStyle name="Nota 3 3 7 3 2" xfId="0"/>
    <cellStyle name="Nota 3 3 7 3 3" xfId="0"/>
    <cellStyle name="Nota 3 3 7 3 4" xfId="0"/>
    <cellStyle name="Nota 3 3 7 3 5" xfId="0"/>
    <cellStyle name="Nota 3 3 7 4" xfId="0"/>
    <cellStyle name="Nota 3 3 7 4 2" xfId="0"/>
    <cellStyle name="Nota 3 3 7 4 3" xfId="0"/>
    <cellStyle name="Nota 3 3 7 4 4" xfId="0"/>
    <cellStyle name="Nota 3 3 7 4 5" xfId="0"/>
    <cellStyle name="Nota 3 3 7 5" xfId="0"/>
    <cellStyle name="Nota 3 3 7 5 2" xfId="0"/>
    <cellStyle name="Nota 3 3 7 5 3" xfId="0"/>
    <cellStyle name="Nota 3 3 7 5 4" xfId="0"/>
    <cellStyle name="Nota 3 3 7 5 5" xfId="0"/>
    <cellStyle name="Nota 3 3 7 6" xfId="0"/>
    <cellStyle name="Nota 3 3 7 6 2" xfId="0"/>
    <cellStyle name="Nota 3 3 7 6 3" xfId="0"/>
    <cellStyle name="Nota 3 3 7 6 4" xfId="0"/>
    <cellStyle name="Nota 3 3 7 6 5" xfId="0"/>
    <cellStyle name="Nota 3 3 7 7" xfId="0"/>
    <cellStyle name="Nota 3 3 7 7 2" xfId="0"/>
    <cellStyle name="Nota 3 3 7 7 3" xfId="0"/>
    <cellStyle name="Nota 3 3 7 7 4" xfId="0"/>
    <cellStyle name="Nota 3 3 7 7 5" xfId="0"/>
    <cellStyle name="Nota 3 3 7 8" xfId="0"/>
    <cellStyle name="Nota 3 3 7 8 2" xfId="0"/>
    <cellStyle name="Nota 3 3 7 8 3" xfId="0"/>
    <cellStyle name="Nota 3 3 7 8 4" xfId="0"/>
    <cellStyle name="Nota 3 3 7 8 5" xfId="0"/>
    <cellStyle name="Nota 3 3 7 9" xfId="0"/>
    <cellStyle name="Nota 3 3 7 9 2" xfId="0"/>
    <cellStyle name="Nota 3 3 7 9 3" xfId="0"/>
    <cellStyle name="Nota 3 3 7 9 4" xfId="0"/>
    <cellStyle name="Nota 3 3 7 9 5" xfId="0"/>
    <cellStyle name="Nota 3 3 70" xfId="0"/>
    <cellStyle name="Nota 3 3 8" xfId="0"/>
    <cellStyle name="Nota 3 3 8 10" xfId="0"/>
    <cellStyle name="Nota 3 3 8 10 2" xfId="0"/>
    <cellStyle name="Nota 3 3 8 10 3" xfId="0"/>
    <cellStyle name="Nota 3 3 8 10 4" xfId="0"/>
    <cellStyle name="Nota 3 3 8 10 5" xfId="0"/>
    <cellStyle name="Nota 3 3 8 11" xfId="0"/>
    <cellStyle name="Nota 3 3 8 11 2" xfId="0"/>
    <cellStyle name="Nota 3 3 8 11 3" xfId="0"/>
    <cellStyle name="Nota 3 3 8 11 4" xfId="0"/>
    <cellStyle name="Nota 3 3 8 11 5" xfId="0"/>
    <cellStyle name="Nota 3 3 8 12" xfId="0"/>
    <cellStyle name="Nota 3 3 8 12 2" xfId="0"/>
    <cellStyle name="Nota 3 3 8 12 3" xfId="0"/>
    <cellStyle name="Nota 3 3 8 12 4" xfId="0"/>
    <cellStyle name="Nota 3 3 8 12 5" xfId="0"/>
    <cellStyle name="Nota 3 3 8 13" xfId="0"/>
    <cellStyle name="Nota 3 3 8 13 2" xfId="0"/>
    <cellStyle name="Nota 3 3 8 13 3" xfId="0"/>
    <cellStyle name="Nota 3 3 8 13 4" xfId="0"/>
    <cellStyle name="Nota 3 3 8 13 5" xfId="0"/>
    <cellStyle name="Nota 3 3 8 14" xfId="0"/>
    <cellStyle name="Nota 3 3 8 14 2" xfId="0"/>
    <cellStyle name="Nota 3 3 8 14 3" xfId="0"/>
    <cellStyle name="Nota 3 3 8 15" xfId="0"/>
    <cellStyle name="Nota 3 3 8 16" xfId="0"/>
    <cellStyle name="Nota 3 3 8 17" xfId="0"/>
    <cellStyle name="Nota 3 3 8 18" xfId="0"/>
    <cellStyle name="Nota 3 3 8 2" xfId="0"/>
    <cellStyle name="Nota 3 3 8 2 2" xfId="0"/>
    <cellStyle name="Nota 3 3 8 2 3" xfId="0"/>
    <cellStyle name="Nota 3 3 8 2 4" xfId="0"/>
    <cellStyle name="Nota 3 3 8 2 5" xfId="0"/>
    <cellStyle name="Nota 3 3 8 3" xfId="0"/>
    <cellStyle name="Nota 3 3 8 3 2" xfId="0"/>
    <cellStyle name="Nota 3 3 8 3 3" xfId="0"/>
    <cellStyle name="Nota 3 3 8 3 4" xfId="0"/>
    <cellStyle name="Nota 3 3 8 3 5" xfId="0"/>
    <cellStyle name="Nota 3 3 8 4" xfId="0"/>
    <cellStyle name="Nota 3 3 8 4 2" xfId="0"/>
    <cellStyle name="Nota 3 3 8 4 3" xfId="0"/>
    <cellStyle name="Nota 3 3 8 4 4" xfId="0"/>
    <cellStyle name="Nota 3 3 8 4 5" xfId="0"/>
    <cellStyle name="Nota 3 3 8 5" xfId="0"/>
    <cellStyle name="Nota 3 3 8 5 2" xfId="0"/>
    <cellStyle name="Nota 3 3 8 5 3" xfId="0"/>
    <cellStyle name="Nota 3 3 8 5 4" xfId="0"/>
    <cellStyle name="Nota 3 3 8 5 5" xfId="0"/>
    <cellStyle name="Nota 3 3 8 6" xfId="0"/>
    <cellStyle name="Nota 3 3 8 6 2" xfId="0"/>
    <cellStyle name="Nota 3 3 8 6 3" xfId="0"/>
    <cellStyle name="Nota 3 3 8 6 4" xfId="0"/>
    <cellStyle name="Nota 3 3 8 6 5" xfId="0"/>
    <cellStyle name="Nota 3 3 8 7" xfId="0"/>
    <cellStyle name="Nota 3 3 8 7 2" xfId="0"/>
    <cellStyle name="Nota 3 3 8 7 3" xfId="0"/>
    <cellStyle name="Nota 3 3 8 7 4" xfId="0"/>
    <cellStyle name="Nota 3 3 8 7 5" xfId="0"/>
    <cellStyle name="Nota 3 3 8 8" xfId="0"/>
    <cellStyle name="Nota 3 3 8 8 2" xfId="0"/>
    <cellStyle name="Nota 3 3 8 8 3" xfId="0"/>
    <cellStyle name="Nota 3 3 8 8 4" xfId="0"/>
    <cellStyle name="Nota 3 3 8 8 5" xfId="0"/>
    <cellStyle name="Nota 3 3 8 9" xfId="0"/>
    <cellStyle name="Nota 3 3 8 9 2" xfId="0"/>
    <cellStyle name="Nota 3 3 8 9 3" xfId="0"/>
    <cellStyle name="Nota 3 3 8 9 4" xfId="0"/>
    <cellStyle name="Nota 3 3 8 9 5" xfId="0"/>
    <cellStyle name="Nota 3 3 9" xfId="0"/>
    <cellStyle name="Nota 3 3 9 10" xfId="0"/>
    <cellStyle name="Nota 3 3 9 10 2" xfId="0"/>
    <cellStyle name="Nota 3 3 9 10 3" xfId="0"/>
    <cellStyle name="Nota 3 3 9 10 4" xfId="0"/>
    <cellStyle name="Nota 3 3 9 10 5" xfId="0"/>
    <cellStyle name="Nota 3 3 9 11" xfId="0"/>
    <cellStyle name="Nota 3 3 9 11 2" xfId="0"/>
    <cellStyle name="Nota 3 3 9 11 3" xfId="0"/>
    <cellStyle name="Nota 3 3 9 11 4" xfId="0"/>
    <cellStyle name="Nota 3 3 9 11 5" xfId="0"/>
    <cellStyle name="Nota 3 3 9 12" xfId="0"/>
    <cellStyle name="Nota 3 3 9 12 2" xfId="0"/>
    <cellStyle name="Nota 3 3 9 12 3" xfId="0"/>
    <cellStyle name="Nota 3 3 9 12 4" xfId="0"/>
    <cellStyle name="Nota 3 3 9 12 5" xfId="0"/>
    <cellStyle name="Nota 3 3 9 13" xfId="0"/>
    <cellStyle name="Nota 3 3 9 13 2" xfId="0"/>
    <cellStyle name="Nota 3 3 9 13 3" xfId="0"/>
    <cellStyle name="Nota 3 3 9 13 4" xfId="0"/>
    <cellStyle name="Nota 3 3 9 13 5" xfId="0"/>
    <cellStyle name="Nota 3 3 9 14" xfId="0"/>
    <cellStyle name="Nota 3 3 9 14 2" xfId="0"/>
    <cellStyle name="Nota 3 3 9 14 3" xfId="0"/>
    <cellStyle name="Nota 3 3 9 15" xfId="0"/>
    <cellStyle name="Nota 3 3 9 16" xfId="0"/>
    <cellStyle name="Nota 3 3 9 17" xfId="0"/>
    <cellStyle name="Nota 3 3 9 18" xfId="0"/>
    <cellStyle name="Nota 3 3 9 2" xfId="0"/>
    <cellStyle name="Nota 3 3 9 2 2" xfId="0"/>
    <cellStyle name="Nota 3 3 9 2 3" xfId="0"/>
    <cellStyle name="Nota 3 3 9 2 4" xfId="0"/>
    <cellStyle name="Nota 3 3 9 2 5" xfId="0"/>
    <cellStyle name="Nota 3 3 9 3" xfId="0"/>
    <cellStyle name="Nota 3 3 9 3 2" xfId="0"/>
    <cellStyle name="Nota 3 3 9 3 3" xfId="0"/>
    <cellStyle name="Nota 3 3 9 3 4" xfId="0"/>
    <cellStyle name="Nota 3 3 9 3 5" xfId="0"/>
    <cellStyle name="Nota 3 3 9 4" xfId="0"/>
    <cellStyle name="Nota 3 3 9 4 2" xfId="0"/>
    <cellStyle name="Nota 3 3 9 4 3" xfId="0"/>
    <cellStyle name="Nota 3 3 9 4 4" xfId="0"/>
    <cellStyle name="Nota 3 3 9 4 5" xfId="0"/>
    <cellStyle name="Nota 3 3 9 5" xfId="0"/>
    <cellStyle name="Nota 3 3 9 5 2" xfId="0"/>
    <cellStyle name="Nota 3 3 9 5 3" xfId="0"/>
    <cellStyle name="Nota 3 3 9 5 4" xfId="0"/>
    <cellStyle name="Nota 3 3 9 5 5" xfId="0"/>
    <cellStyle name="Nota 3 3 9 6" xfId="0"/>
    <cellStyle name="Nota 3 3 9 6 2" xfId="0"/>
    <cellStyle name="Nota 3 3 9 6 3" xfId="0"/>
    <cellStyle name="Nota 3 3 9 6 4" xfId="0"/>
    <cellStyle name="Nota 3 3 9 6 5" xfId="0"/>
    <cellStyle name="Nota 3 3 9 7" xfId="0"/>
    <cellStyle name="Nota 3 3 9 7 2" xfId="0"/>
    <cellStyle name="Nota 3 3 9 7 3" xfId="0"/>
    <cellStyle name="Nota 3 3 9 7 4" xfId="0"/>
    <cellStyle name="Nota 3 3 9 7 5" xfId="0"/>
    <cellStyle name="Nota 3 3 9 8" xfId="0"/>
    <cellStyle name="Nota 3 3 9 8 2" xfId="0"/>
    <cellStyle name="Nota 3 3 9 8 3" xfId="0"/>
    <cellStyle name="Nota 3 3 9 8 4" xfId="0"/>
    <cellStyle name="Nota 3 3 9 8 5" xfId="0"/>
    <cellStyle name="Nota 3 3 9 9" xfId="0"/>
    <cellStyle name="Nota 3 3 9 9 2" xfId="0"/>
    <cellStyle name="Nota 3 3 9 9 3" xfId="0"/>
    <cellStyle name="Nota 3 3 9 9 4" xfId="0"/>
    <cellStyle name="Nota 3 3 9 9 5" xfId="0"/>
    <cellStyle name="Nota 3 30" xfId="0"/>
    <cellStyle name="Nota 3 30 2" xfId="0"/>
    <cellStyle name="Nota 3 30 3" xfId="0"/>
    <cellStyle name="Nota 3 30 4" xfId="0"/>
    <cellStyle name="Nota 3 30 5" xfId="0"/>
    <cellStyle name="Nota 3 31" xfId="0"/>
    <cellStyle name="Nota 3 31 2" xfId="0"/>
    <cellStyle name="Nota 3 31 3" xfId="0"/>
    <cellStyle name="Nota 3 31 4" xfId="0"/>
    <cellStyle name="Nota 3 31 5" xfId="0"/>
    <cellStyle name="Nota 3 32" xfId="0"/>
    <cellStyle name="Nota 3 32 2" xfId="0"/>
    <cellStyle name="Nota 3 32 3" xfId="0"/>
    <cellStyle name="Nota 3 33" xfId="0"/>
    <cellStyle name="Nota 3 33 2" xfId="0"/>
    <cellStyle name="Nota 3 33 3" xfId="0"/>
    <cellStyle name="Nota 3 34" xfId="0"/>
    <cellStyle name="Nota 3 34 2" xfId="0"/>
    <cellStyle name="Nota 3 34 3" xfId="0"/>
    <cellStyle name="Nota 3 35" xfId="0"/>
    <cellStyle name="Nota 3 35 2" xfId="0"/>
    <cellStyle name="Nota 3 35 3" xfId="0"/>
    <cellStyle name="Nota 3 36" xfId="0"/>
    <cellStyle name="Nota 3 36 2" xfId="0"/>
    <cellStyle name="Nota 3 36 3" xfId="0"/>
    <cellStyle name="Nota 3 37" xfId="0"/>
    <cellStyle name="Nota 3 37 2" xfId="0"/>
    <cellStyle name="Nota 3 37 3" xfId="0"/>
    <cellStyle name="Nota 3 38" xfId="0"/>
    <cellStyle name="Nota 3 38 2" xfId="0"/>
    <cellStyle name="Nota 3 38 3" xfId="0"/>
    <cellStyle name="Nota 3 39" xfId="0"/>
    <cellStyle name="Nota 3 39 2" xfId="0"/>
    <cellStyle name="Nota 3 39 3" xfId="0"/>
    <cellStyle name="Nota 3 4" xfId="0"/>
    <cellStyle name="Nota 3 4 10" xfId="0"/>
    <cellStyle name="Nota 3 4 10 2" xfId="0"/>
    <cellStyle name="Nota 3 4 10 3" xfId="0"/>
    <cellStyle name="Nota 3 4 10 4" xfId="0"/>
    <cellStyle name="Nota 3 4 10 5" xfId="0"/>
    <cellStyle name="Nota 3 4 11" xfId="0"/>
    <cellStyle name="Nota 3 4 11 2" xfId="0"/>
    <cellStyle name="Nota 3 4 11 3" xfId="0"/>
    <cellStyle name="Nota 3 4 11 4" xfId="0"/>
    <cellStyle name="Nota 3 4 11 5" xfId="0"/>
    <cellStyle name="Nota 3 4 12" xfId="0"/>
    <cellStyle name="Nota 3 4 12 2" xfId="0"/>
    <cellStyle name="Nota 3 4 12 3" xfId="0"/>
    <cellStyle name="Nota 3 4 12 4" xfId="0"/>
    <cellStyle name="Nota 3 4 12 5" xfId="0"/>
    <cellStyle name="Nota 3 4 13" xfId="0"/>
    <cellStyle name="Nota 3 4 13 2" xfId="0"/>
    <cellStyle name="Nota 3 4 13 3" xfId="0"/>
    <cellStyle name="Nota 3 4 13 4" xfId="0"/>
    <cellStyle name="Nota 3 4 13 5" xfId="0"/>
    <cellStyle name="Nota 3 4 14" xfId="0"/>
    <cellStyle name="Nota 3 4 14 2" xfId="0"/>
    <cellStyle name="Nota 3 4 14 3" xfId="0"/>
    <cellStyle name="Nota 3 4 15" xfId="0"/>
    <cellStyle name="Nota 3 4 16" xfId="0"/>
    <cellStyle name="Nota 3 4 17" xfId="0"/>
    <cellStyle name="Nota 3 4 18" xfId="0"/>
    <cellStyle name="Nota 3 4 2" xfId="0"/>
    <cellStyle name="Nota 3 4 2 2" xfId="0"/>
    <cellStyle name="Nota 3 4 2 3" xfId="0"/>
    <cellStyle name="Nota 3 4 2 4" xfId="0"/>
    <cellStyle name="Nota 3 4 2 5" xfId="0"/>
    <cellStyle name="Nota 3 4 3" xfId="0"/>
    <cellStyle name="Nota 3 4 3 2" xfId="0"/>
    <cellStyle name="Nota 3 4 3 3" xfId="0"/>
    <cellStyle name="Nota 3 4 3 4" xfId="0"/>
    <cellStyle name="Nota 3 4 3 5" xfId="0"/>
    <cellStyle name="Nota 3 4 4" xfId="0"/>
    <cellStyle name="Nota 3 4 4 2" xfId="0"/>
    <cellStyle name="Nota 3 4 4 3" xfId="0"/>
    <cellStyle name="Nota 3 4 4 4" xfId="0"/>
    <cellStyle name="Nota 3 4 4 5" xfId="0"/>
    <cellStyle name="Nota 3 4 5" xfId="0"/>
    <cellStyle name="Nota 3 4 5 2" xfId="0"/>
    <cellStyle name="Nota 3 4 5 3" xfId="0"/>
    <cellStyle name="Nota 3 4 5 4" xfId="0"/>
    <cellStyle name="Nota 3 4 5 5" xfId="0"/>
    <cellStyle name="Nota 3 4 6" xfId="0"/>
    <cellStyle name="Nota 3 4 6 2" xfId="0"/>
    <cellStyle name="Nota 3 4 6 3" xfId="0"/>
    <cellStyle name="Nota 3 4 6 4" xfId="0"/>
    <cellStyle name="Nota 3 4 6 5" xfId="0"/>
    <cellStyle name="Nota 3 4 7" xfId="0"/>
    <cellStyle name="Nota 3 4 7 2" xfId="0"/>
    <cellStyle name="Nota 3 4 7 3" xfId="0"/>
    <cellStyle name="Nota 3 4 7 4" xfId="0"/>
    <cellStyle name="Nota 3 4 7 5" xfId="0"/>
    <cellStyle name="Nota 3 4 8" xfId="0"/>
    <cellStyle name="Nota 3 4 8 2" xfId="0"/>
    <cellStyle name="Nota 3 4 8 3" xfId="0"/>
    <cellStyle name="Nota 3 4 8 4" xfId="0"/>
    <cellStyle name="Nota 3 4 8 5" xfId="0"/>
    <cellStyle name="Nota 3 4 9" xfId="0"/>
    <cellStyle name="Nota 3 4 9 2" xfId="0"/>
    <cellStyle name="Nota 3 4 9 3" xfId="0"/>
    <cellStyle name="Nota 3 4 9 4" xfId="0"/>
    <cellStyle name="Nota 3 4 9 5" xfId="0"/>
    <cellStyle name="Nota 3 40" xfId="0"/>
    <cellStyle name="Nota 3 40 2" xfId="0"/>
    <cellStyle name="Nota 3 40 3" xfId="0"/>
    <cellStyle name="Nota 3 41" xfId="0"/>
    <cellStyle name="Nota 3 41 2" xfId="0"/>
    <cellStyle name="Nota 3 41 3" xfId="0"/>
    <cellStyle name="Nota 3 42" xfId="0"/>
    <cellStyle name="Nota 3 42 2" xfId="0"/>
    <cellStyle name="Nota 3 42 3" xfId="0"/>
    <cellStyle name="Nota 3 43" xfId="0"/>
    <cellStyle name="Nota 3 43 2" xfId="0"/>
    <cellStyle name="Nota 3 43 3" xfId="0"/>
    <cellStyle name="Nota 3 44" xfId="0"/>
    <cellStyle name="Nota 3 44 2" xfId="0"/>
    <cellStyle name="Nota 3 44 3" xfId="0"/>
    <cellStyle name="Nota 3 45" xfId="0"/>
    <cellStyle name="Nota 3 45 2" xfId="0"/>
    <cellStyle name="Nota 3 45 3" xfId="0"/>
    <cellStyle name="Nota 3 46" xfId="0"/>
    <cellStyle name="Nota 3 46 2" xfId="0"/>
    <cellStyle name="Nota 3 46 3" xfId="0"/>
    <cellStyle name="Nota 3 47" xfId="0"/>
    <cellStyle name="Nota 3 47 2" xfId="0"/>
    <cellStyle name="Nota 3 47 3" xfId="0"/>
    <cellStyle name="Nota 3 48" xfId="0"/>
    <cellStyle name="Nota 3 48 2" xfId="0"/>
    <cellStyle name="Nota 3 48 3" xfId="0"/>
    <cellStyle name="Nota 3 49" xfId="0"/>
    <cellStyle name="Nota 3 49 2" xfId="0"/>
    <cellStyle name="Nota 3 49 3" xfId="0"/>
    <cellStyle name="Nota 3 5" xfId="0"/>
    <cellStyle name="Nota 3 5 10" xfId="0"/>
    <cellStyle name="Nota 3 5 10 2" xfId="0"/>
    <cellStyle name="Nota 3 5 10 3" xfId="0"/>
    <cellStyle name="Nota 3 5 10 4" xfId="0"/>
    <cellStyle name="Nota 3 5 10 5" xfId="0"/>
    <cellStyle name="Nota 3 5 11" xfId="0"/>
    <cellStyle name="Nota 3 5 11 2" xfId="0"/>
    <cellStyle name="Nota 3 5 11 3" xfId="0"/>
    <cellStyle name="Nota 3 5 11 4" xfId="0"/>
    <cellStyle name="Nota 3 5 11 5" xfId="0"/>
    <cellStyle name="Nota 3 5 12" xfId="0"/>
    <cellStyle name="Nota 3 5 12 2" xfId="0"/>
    <cellStyle name="Nota 3 5 12 3" xfId="0"/>
    <cellStyle name="Nota 3 5 12 4" xfId="0"/>
    <cellStyle name="Nota 3 5 12 5" xfId="0"/>
    <cellStyle name="Nota 3 5 13" xfId="0"/>
    <cellStyle name="Nota 3 5 13 2" xfId="0"/>
    <cellStyle name="Nota 3 5 13 3" xfId="0"/>
    <cellStyle name="Nota 3 5 13 4" xfId="0"/>
    <cellStyle name="Nota 3 5 13 5" xfId="0"/>
    <cellStyle name="Nota 3 5 14" xfId="0"/>
    <cellStyle name="Nota 3 5 14 2" xfId="0"/>
    <cellStyle name="Nota 3 5 14 3" xfId="0"/>
    <cellStyle name="Nota 3 5 15" xfId="0"/>
    <cellStyle name="Nota 3 5 16" xfId="0"/>
    <cellStyle name="Nota 3 5 17" xfId="0"/>
    <cellStyle name="Nota 3 5 18" xfId="0"/>
    <cellStyle name="Nota 3 5 2" xfId="0"/>
    <cellStyle name="Nota 3 5 2 2" xfId="0"/>
    <cellStyle name="Nota 3 5 2 3" xfId="0"/>
    <cellStyle name="Nota 3 5 2 4" xfId="0"/>
    <cellStyle name="Nota 3 5 2 5" xfId="0"/>
    <cellStyle name="Nota 3 5 3" xfId="0"/>
    <cellStyle name="Nota 3 5 3 2" xfId="0"/>
    <cellStyle name="Nota 3 5 3 3" xfId="0"/>
    <cellStyle name="Nota 3 5 3 4" xfId="0"/>
    <cellStyle name="Nota 3 5 3 5" xfId="0"/>
    <cellStyle name="Nota 3 5 4" xfId="0"/>
    <cellStyle name="Nota 3 5 4 2" xfId="0"/>
    <cellStyle name="Nota 3 5 4 3" xfId="0"/>
    <cellStyle name="Nota 3 5 4 4" xfId="0"/>
    <cellStyle name="Nota 3 5 4 5" xfId="0"/>
    <cellStyle name="Nota 3 5 5" xfId="0"/>
    <cellStyle name="Nota 3 5 5 2" xfId="0"/>
    <cellStyle name="Nota 3 5 5 3" xfId="0"/>
    <cellStyle name="Nota 3 5 5 4" xfId="0"/>
    <cellStyle name="Nota 3 5 5 5" xfId="0"/>
    <cellStyle name="Nota 3 5 6" xfId="0"/>
    <cellStyle name="Nota 3 5 6 2" xfId="0"/>
    <cellStyle name="Nota 3 5 6 3" xfId="0"/>
    <cellStyle name="Nota 3 5 6 4" xfId="0"/>
    <cellStyle name="Nota 3 5 6 5" xfId="0"/>
    <cellStyle name="Nota 3 5 7" xfId="0"/>
    <cellStyle name="Nota 3 5 7 2" xfId="0"/>
    <cellStyle name="Nota 3 5 7 3" xfId="0"/>
    <cellStyle name="Nota 3 5 7 4" xfId="0"/>
    <cellStyle name="Nota 3 5 7 5" xfId="0"/>
    <cellStyle name="Nota 3 5 8" xfId="0"/>
    <cellStyle name="Nota 3 5 8 2" xfId="0"/>
    <cellStyle name="Nota 3 5 8 3" xfId="0"/>
    <cellStyle name="Nota 3 5 8 4" xfId="0"/>
    <cellStyle name="Nota 3 5 8 5" xfId="0"/>
    <cellStyle name="Nota 3 5 9" xfId="0"/>
    <cellStyle name="Nota 3 5 9 2" xfId="0"/>
    <cellStyle name="Nota 3 5 9 3" xfId="0"/>
    <cellStyle name="Nota 3 5 9 4" xfId="0"/>
    <cellStyle name="Nota 3 5 9 5" xfId="0"/>
    <cellStyle name="Nota 3 50" xfId="0"/>
    <cellStyle name="Nota 3 50 2" xfId="0"/>
    <cellStyle name="Nota 3 50 3" xfId="0"/>
    <cellStyle name="Nota 3 51" xfId="0"/>
    <cellStyle name="Nota 3 51 2" xfId="0"/>
    <cellStyle name="Nota 3 51 3" xfId="0"/>
    <cellStyle name="Nota 3 52" xfId="0"/>
    <cellStyle name="Nota 3 52 2" xfId="0"/>
    <cellStyle name="Nota 3 52 3" xfId="0"/>
    <cellStyle name="Nota 3 53" xfId="0"/>
    <cellStyle name="Nota 3 53 2" xfId="0"/>
    <cellStyle name="Nota 3 53 3" xfId="0"/>
    <cellStyle name="Nota 3 54" xfId="0"/>
    <cellStyle name="Nota 3 54 2" xfId="0"/>
    <cellStyle name="Nota 3 54 3" xfId="0"/>
    <cellStyle name="Nota 3 55" xfId="0"/>
    <cellStyle name="Nota 3 55 2" xfId="0"/>
    <cellStyle name="Nota 3 55 3" xfId="0"/>
    <cellStyle name="Nota 3 56" xfId="0"/>
    <cellStyle name="Nota 3 56 2" xfId="0"/>
    <cellStyle name="Nota 3 56 3" xfId="0"/>
    <cellStyle name="Nota 3 57" xfId="0"/>
    <cellStyle name="Nota 3 57 2" xfId="0"/>
    <cellStyle name="Nota 3 57 3" xfId="0"/>
    <cellStyle name="Nota 3 58" xfId="0"/>
    <cellStyle name="Nota 3 58 2" xfId="0"/>
    <cellStyle name="Nota 3 58 3" xfId="0"/>
    <cellStyle name="Nota 3 59" xfId="0"/>
    <cellStyle name="Nota 3 59 2" xfId="0"/>
    <cellStyle name="Nota 3 59 3" xfId="0"/>
    <cellStyle name="Nota 3 6" xfId="0"/>
    <cellStyle name="Nota 3 6 10" xfId="0"/>
    <cellStyle name="Nota 3 6 10 2" xfId="0"/>
    <cellStyle name="Nota 3 6 10 3" xfId="0"/>
    <cellStyle name="Nota 3 6 10 4" xfId="0"/>
    <cellStyle name="Nota 3 6 10 5" xfId="0"/>
    <cellStyle name="Nota 3 6 11" xfId="0"/>
    <cellStyle name="Nota 3 6 11 2" xfId="0"/>
    <cellStyle name="Nota 3 6 11 3" xfId="0"/>
    <cellStyle name="Nota 3 6 11 4" xfId="0"/>
    <cellStyle name="Nota 3 6 11 5" xfId="0"/>
    <cellStyle name="Nota 3 6 12" xfId="0"/>
    <cellStyle name="Nota 3 6 12 2" xfId="0"/>
    <cellStyle name="Nota 3 6 12 3" xfId="0"/>
    <cellStyle name="Nota 3 6 12 4" xfId="0"/>
    <cellStyle name="Nota 3 6 12 5" xfId="0"/>
    <cellStyle name="Nota 3 6 13" xfId="0"/>
    <cellStyle name="Nota 3 6 13 2" xfId="0"/>
    <cellStyle name="Nota 3 6 13 3" xfId="0"/>
    <cellStyle name="Nota 3 6 13 4" xfId="0"/>
    <cellStyle name="Nota 3 6 13 5" xfId="0"/>
    <cellStyle name="Nota 3 6 14" xfId="0"/>
    <cellStyle name="Nota 3 6 14 2" xfId="0"/>
    <cellStyle name="Nota 3 6 14 3" xfId="0"/>
    <cellStyle name="Nota 3 6 15" xfId="0"/>
    <cellStyle name="Nota 3 6 16" xfId="0"/>
    <cellStyle name="Nota 3 6 17" xfId="0"/>
    <cellStyle name="Nota 3 6 18" xfId="0"/>
    <cellStyle name="Nota 3 6 2" xfId="0"/>
    <cellStyle name="Nota 3 6 2 2" xfId="0"/>
    <cellStyle name="Nota 3 6 2 3" xfId="0"/>
    <cellStyle name="Nota 3 6 2 4" xfId="0"/>
    <cellStyle name="Nota 3 6 2 5" xfId="0"/>
    <cellStyle name="Nota 3 6 3" xfId="0"/>
    <cellStyle name="Nota 3 6 3 2" xfId="0"/>
    <cellStyle name="Nota 3 6 3 3" xfId="0"/>
    <cellStyle name="Nota 3 6 3 4" xfId="0"/>
    <cellStyle name="Nota 3 6 3 5" xfId="0"/>
    <cellStyle name="Nota 3 6 4" xfId="0"/>
    <cellStyle name="Nota 3 6 4 2" xfId="0"/>
    <cellStyle name="Nota 3 6 4 3" xfId="0"/>
    <cellStyle name="Nota 3 6 4 4" xfId="0"/>
    <cellStyle name="Nota 3 6 4 5" xfId="0"/>
    <cellStyle name="Nota 3 6 5" xfId="0"/>
    <cellStyle name="Nota 3 6 5 2" xfId="0"/>
    <cellStyle name="Nota 3 6 5 3" xfId="0"/>
    <cellStyle name="Nota 3 6 5 4" xfId="0"/>
    <cellStyle name="Nota 3 6 5 5" xfId="0"/>
    <cellStyle name="Nota 3 6 6" xfId="0"/>
    <cellStyle name="Nota 3 6 6 2" xfId="0"/>
    <cellStyle name="Nota 3 6 6 3" xfId="0"/>
    <cellStyle name="Nota 3 6 6 4" xfId="0"/>
    <cellStyle name="Nota 3 6 6 5" xfId="0"/>
    <cellStyle name="Nota 3 6 7" xfId="0"/>
    <cellStyle name="Nota 3 6 7 2" xfId="0"/>
    <cellStyle name="Nota 3 6 7 3" xfId="0"/>
    <cellStyle name="Nota 3 6 7 4" xfId="0"/>
    <cellStyle name="Nota 3 6 7 5" xfId="0"/>
    <cellStyle name="Nota 3 6 8" xfId="0"/>
    <cellStyle name="Nota 3 6 8 2" xfId="0"/>
    <cellStyle name="Nota 3 6 8 3" xfId="0"/>
    <cellStyle name="Nota 3 6 8 4" xfId="0"/>
    <cellStyle name="Nota 3 6 8 5" xfId="0"/>
    <cellStyle name="Nota 3 6 9" xfId="0"/>
    <cellStyle name="Nota 3 6 9 2" xfId="0"/>
    <cellStyle name="Nota 3 6 9 3" xfId="0"/>
    <cellStyle name="Nota 3 6 9 4" xfId="0"/>
    <cellStyle name="Nota 3 6 9 5" xfId="0"/>
    <cellStyle name="Nota 3 60" xfId="0"/>
    <cellStyle name="Nota 3 60 2" xfId="0"/>
    <cellStyle name="Nota 3 60 3" xfId="0"/>
    <cellStyle name="Nota 3 61" xfId="0"/>
    <cellStyle name="Nota 3 61 2" xfId="0"/>
    <cellStyle name="Nota 3 61 3" xfId="0"/>
    <cellStyle name="Nota 3 62" xfId="0"/>
    <cellStyle name="Nota 3 62 2" xfId="0"/>
    <cellStyle name="Nota 3 62 3" xfId="0"/>
    <cellStyle name="Nota 3 63" xfId="0"/>
    <cellStyle name="Nota 3 63 2" xfId="0"/>
    <cellStyle name="Nota 3 63 3" xfId="0"/>
    <cellStyle name="Nota 3 64" xfId="0"/>
    <cellStyle name="Nota 3 64 2" xfId="0"/>
    <cellStyle name="Nota 3 64 3" xfId="0"/>
    <cellStyle name="Nota 3 65" xfId="0"/>
    <cellStyle name="Nota 3 65 2" xfId="0"/>
    <cellStyle name="Nota 3 65 3" xfId="0"/>
    <cellStyle name="Nota 3 66" xfId="0"/>
    <cellStyle name="Nota 3 66 2" xfId="0"/>
    <cellStyle name="Nota 3 66 3" xfId="0"/>
    <cellStyle name="Nota 3 67" xfId="0"/>
    <cellStyle name="Nota 3 68" xfId="0"/>
    <cellStyle name="Nota 3 69" xfId="0"/>
    <cellStyle name="Nota 3 7" xfId="0"/>
    <cellStyle name="Nota 3 7 10" xfId="0"/>
    <cellStyle name="Nota 3 7 10 2" xfId="0"/>
    <cellStyle name="Nota 3 7 10 3" xfId="0"/>
    <cellStyle name="Nota 3 7 10 4" xfId="0"/>
    <cellStyle name="Nota 3 7 10 5" xfId="0"/>
    <cellStyle name="Nota 3 7 11" xfId="0"/>
    <cellStyle name="Nota 3 7 11 2" xfId="0"/>
    <cellStyle name="Nota 3 7 11 3" xfId="0"/>
    <cellStyle name="Nota 3 7 11 4" xfId="0"/>
    <cellStyle name="Nota 3 7 11 5" xfId="0"/>
    <cellStyle name="Nota 3 7 12" xfId="0"/>
    <cellStyle name="Nota 3 7 12 2" xfId="0"/>
    <cellStyle name="Nota 3 7 12 3" xfId="0"/>
    <cellStyle name="Nota 3 7 12 4" xfId="0"/>
    <cellStyle name="Nota 3 7 12 5" xfId="0"/>
    <cellStyle name="Nota 3 7 13" xfId="0"/>
    <cellStyle name="Nota 3 7 13 2" xfId="0"/>
    <cellStyle name="Nota 3 7 13 3" xfId="0"/>
    <cellStyle name="Nota 3 7 13 4" xfId="0"/>
    <cellStyle name="Nota 3 7 13 5" xfId="0"/>
    <cellStyle name="Nota 3 7 14" xfId="0"/>
    <cellStyle name="Nota 3 7 14 2" xfId="0"/>
    <cellStyle name="Nota 3 7 14 3" xfId="0"/>
    <cellStyle name="Nota 3 7 15" xfId="0"/>
    <cellStyle name="Nota 3 7 16" xfId="0"/>
    <cellStyle name="Nota 3 7 17" xfId="0"/>
    <cellStyle name="Nota 3 7 18" xfId="0"/>
    <cellStyle name="Nota 3 7 2" xfId="0"/>
    <cellStyle name="Nota 3 7 2 2" xfId="0"/>
    <cellStyle name="Nota 3 7 2 3" xfId="0"/>
    <cellStyle name="Nota 3 7 2 4" xfId="0"/>
    <cellStyle name="Nota 3 7 2 5" xfId="0"/>
    <cellStyle name="Nota 3 7 3" xfId="0"/>
    <cellStyle name="Nota 3 7 3 2" xfId="0"/>
    <cellStyle name="Nota 3 7 3 3" xfId="0"/>
    <cellStyle name="Nota 3 7 3 4" xfId="0"/>
    <cellStyle name="Nota 3 7 3 5" xfId="0"/>
    <cellStyle name="Nota 3 7 4" xfId="0"/>
    <cellStyle name="Nota 3 7 4 2" xfId="0"/>
    <cellStyle name="Nota 3 7 4 3" xfId="0"/>
    <cellStyle name="Nota 3 7 4 4" xfId="0"/>
    <cellStyle name="Nota 3 7 4 5" xfId="0"/>
    <cellStyle name="Nota 3 7 5" xfId="0"/>
    <cellStyle name="Nota 3 7 5 2" xfId="0"/>
    <cellStyle name="Nota 3 7 5 3" xfId="0"/>
    <cellStyle name="Nota 3 7 5 4" xfId="0"/>
    <cellStyle name="Nota 3 7 5 5" xfId="0"/>
    <cellStyle name="Nota 3 7 6" xfId="0"/>
    <cellStyle name="Nota 3 7 6 2" xfId="0"/>
    <cellStyle name="Nota 3 7 6 3" xfId="0"/>
    <cellStyle name="Nota 3 7 6 4" xfId="0"/>
    <cellStyle name="Nota 3 7 6 5" xfId="0"/>
    <cellStyle name="Nota 3 7 7" xfId="0"/>
    <cellStyle name="Nota 3 7 7 2" xfId="0"/>
    <cellStyle name="Nota 3 7 7 3" xfId="0"/>
    <cellStyle name="Nota 3 7 7 4" xfId="0"/>
    <cellStyle name="Nota 3 7 7 5" xfId="0"/>
    <cellStyle name="Nota 3 7 8" xfId="0"/>
    <cellStyle name="Nota 3 7 8 2" xfId="0"/>
    <cellStyle name="Nota 3 7 8 3" xfId="0"/>
    <cellStyle name="Nota 3 7 8 4" xfId="0"/>
    <cellStyle name="Nota 3 7 8 5" xfId="0"/>
    <cellStyle name="Nota 3 7 9" xfId="0"/>
    <cellStyle name="Nota 3 7 9 2" xfId="0"/>
    <cellStyle name="Nota 3 7 9 3" xfId="0"/>
    <cellStyle name="Nota 3 7 9 4" xfId="0"/>
    <cellStyle name="Nota 3 7 9 5" xfId="0"/>
    <cellStyle name="Nota 3 70" xfId="0"/>
    <cellStyle name="Nota 3 71" xfId="0"/>
    <cellStyle name="Nota 3 72" xfId="0"/>
    <cellStyle name="Nota 3 73" xfId="0"/>
    <cellStyle name="Nota 3 74" xfId="0"/>
    <cellStyle name="Nota 3 75" xfId="0"/>
    <cellStyle name="Nota 3 76" xfId="0"/>
    <cellStyle name="Nota 3 8" xfId="0"/>
    <cellStyle name="Nota 3 8 10" xfId="0"/>
    <cellStyle name="Nota 3 8 10 2" xfId="0"/>
    <cellStyle name="Nota 3 8 10 3" xfId="0"/>
    <cellStyle name="Nota 3 8 10 4" xfId="0"/>
    <cellStyle name="Nota 3 8 10 5" xfId="0"/>
    <cellStyle name="Nota 3 8 11" xfId="0"/>
    <cellStyle name="Nota 3 8 11 2" xfId="0"/>
    <cellStyle name="Nota 3 8 11 3" xfId="0"/>
    <cellStyle name="Nota 3 8 11 4" xfId="0"/>
    <cellStyle name="Nota 3 8 11 5" xfId="0"/>
    <cellStyle name="Nota 3 8 12" xfId="0"/>
    <cellStyle name="Nota 3 8 12 2" xfId="0"/>
    <cellStyle name="Nota 3 8 12 3" xfId="0"/>
    <cellStyle name="Nota 3 8 12 4" xfId="0"/>
    <cellStyle name="Nota 3 8 12 5" xfId="0"/>
    <cellStyle name="Nota 3 8 13" xfId="0"/>
    <cellStyle name="Nota 3 8 13 2" xfId="0"/>
    <cellStyle name="Nota 3 8 13 3" xfId="0"/>
    <cellStyle name="Nota 3 8 13 4" xfId="0"/>
    <cellStyle name="Nota 3 8 13 5" xfId="0"/>
    <cellStyle name="Nota 3 8 14" xfId="0"/>
    <cellStyle name="Nota 3 8 14 2" xfId="0"/>
    <cellStyle name="Nota 3 8 14 3" xfId="0"/>
    <cellStyle name="Nota 3 8 15" xfId="0"/>
    <cellStyle name="Nota 3 8 16" xfId="0"/>
    <cellStyle name="Nota 3 8 17" xfId="0"/>
    <cellStyle name="Nota 3 8 18" xfId="0"/>
    <cellStyle name="Nota 3 8 2" xfId="0"/>
    <cellStyle name="Nota 3 8 2 2" xfId="0"/>
    <cellStyle name="Nota 3 8 2 3" xfId="0"/>
    <cellStyle name="Nota 3 8 2 4" xfId="0"/>
    <cellStyle name="Nota 3 8 2 5" xfId="0"/>
    <cellStyle name="Nota 3 8 3" xfId="0"/>
    <cellStyle name="Nota 3 8 3 2" xfId="0"/>
    <cellStyle name="Nota 3 8 3 3" xfId="0"/>
    <cellStyle name="Nota 3 8 3 4" xfId="0"/>
    <cellStyle name="Nota 3 8 3 5" xfId="0"/>
    <cellStyle name="Nota 3 8 4" xfId="0"/>
    <cellStyle name="Nota 3 8 4 2" xfId="0"/>
    <cellStyle name="Nota 3 8 4 3" xfId="0"/>
    <cellStyle name="Nota 3 8 4 4" xfId="0"/>
    <cellStyle name="Nota 3 8 4 5" xfId="0"/>
    <cellStyle name="Nota 3 8 5" xfId="0"/>
    <cellStyle name="Nota 3 8 5 2" xfId="0"/>
    <cellStyle name="Nota 3 8 5 3" xfId="0"/>
    <cellStyle name="Nota 3 8 5 4" xfId="0"/>
    <cellStyle name="Nota 3 8 5 5" xfId="0"/>
    <cellStyle name="Nota 3 8 6" xfId="0"/>
    <cellStyle name="Nota 3 8 6 2" xfId="0"/>
    <cellStyle name="Nota 3 8 6 3" xfId="0"/>
    <cellStyle name="Nota 3 8 6 4" xfId="0"/>
    <cellStyle name="Nota 3 8 6 5" xfId="0"/>
    <cellStyle name="Nota 3 8 7" xfId="0"/>
    <cellStyle name="Nota 3 8 7 2" xfId="0"/>
    <cellStyle name="Nota 3 8 7 3" xfId="0"/>
    <cellStyle name="Nota 3 8 7 4" xfId="0"/>
    <cellStyle name="Nota 3 8 7 5" xfId="0"/>
    <cellStyle name="Nota 3 8 8" xfId="0"/>
    <cellStyle name="Nota 3 8 8 2" xfId="0"/>
    <cellStyle name="Nota 3 8 8 3" xfId="0"/>
    <cellStyle name="Nota 3 8 8 4" xfId="0"/>
    <cellStyle name="Nota 3 8 8 5" xfId="0"/>
    <cellStyle name="Nota 3 8 9" xfId="0"/>
    <cellStyle name="Nota 3 8 9 2" xfId="0"/>
    <cellStyle name="Nota 3 8 9 3" xfId="0"/>
    <cellStyle name="Nota 3 8 9 4" xfId="0"/>
    <cellStyle name="Nota 3 8 9 5" xfId="0"/>
    <cellStyle name="Nota 3 9" xfId="0"/>
    <cellStyle name="Nota 3 9 10" xfId="0"/>
    <cellStyle name="Nota 3 9 10 2" xfId="0"/>
    <cellStyle name="Nota 3 9 10 3" xfId="0"/>
    <cellStyle name="Nota 3 9 10 4" xfId="0"/>
    <cellStyle name="Nota 3 9 10 5" xfId="0"/>
    <cellStyle name="Nota 3 9 11" xfId="0"/>
    <cellStyle name="Nota 3 9 11 2" xfId="0"/>
    <cellStyle name="Nota 3 9 11 3" xfId="0"/>
    <cellStyle name="Nota 3 9 11 4" xfId="0"/>
    <cellStyle name="Nota 3 9 11 5" xfId="0"/>
    <cellStyle name="Nota 3 9 12" xfId="0"/>
    <cellStyle name="Nota 3 9 12 2" xfId="0"/>
    <cellStyle name="Nota 3 9 12 3" xfId="0"/>
    <cellStyle name="Nota 3 9 12 4" xfId="0"/>
    <cellStyle name="Nota 3 9 12 5" xfId="0"/>
    <cellStyle name="Nota 3 9 13" xfId="0"/>
    <cellStyle name="Nota 3 9 13 2" xfId="0"/>
    <cellStyle name="Nota 3 9 13 3" xfId="0"/>
    <cellStyle name="Nota 3 9 13 4" xfId="0"/>
    <cellStyle name="Nota 3 9 13 5" xfId="0"/>
    <cellStyle name="Nota 3 9 14" xfId="0"/>
    <cellStyle name="Nota 3 9 14 2" xfId="0"/>
    <cellStyle name="Nota 3 9 14 3" xfId="0"/>
    <cellStyle name="Nota 3 9 15" xfId="0"/>
    <cellStyle name="Nota 3 9 16" xfId="0"/>
    <cellStyle name="Nota 3 9 17" xfId="0"/>
    <cellStyle name="Nota 3 9 18" xfId="0"/>
    <cellStyle name="Nota 3 9 2" xfId="0"/>
    <cellStyle name="Nota 3 9 2 2" xfId="0"/>
    <cellStyle name="Nota 3 9 2 3" xfId="0"/>
    <cellStyle name="Nota 3 9 2 4" xfId="0"/>
    <cellStyle name="Nota 3 9 2 5" xfId="0"/>
    <cellStyle name="Nota 3 9 3" xfId="0"/>
    <cellStyle name="Nota 3 9 3 2" xfId="0"/>
    <cellStyle name="Nota 3 9 3 3" xfId="0"/>
    <cellStyle name="Nota 3 9 3 4" xfId="0"/>
    <cellStyle name="Nota 3 9 3 5" xfId="0"/>
    <cellStyle name="Nota 3 9 4" xfId="0"/>
    <cellStyle name="Nota 3 9 4 2" xfId="0"/>
    <cellStyle name="Nota 3 9 4 3" xfId="0"/>
    <cellStyle name="Nota 3 9 4 4" xfId="0"/>
    <cellStyle name="Nota 3 9 4 5" xfId="0"/>
    <cellStyle name="Nota 3 9 5" xfId="0"/>
    <cellStyle name="Nota 3 9 5 2" xfId="0"/>
    <cellStyle name="Nota 3 9 5 3" xfId="0"/>
    <cellStyle name="Nota 3 9 5 4" xfId="0"/>
    <cellStyle name="Nota 3 9 5 5" xfId="0"/>
    <cellStyle name="Nota 3 9 6" xfId="0"/>
    <cellStyle name="Nota 3 9 6 2" xfId="0"/>
    <cellStyle name="Nota 3 9 6 3" xfId="0"/>
    <cellStyle name="Nota 3 9 6 4" xfId="0"/>
    <cellStyle name="Nota 3 9 6 5" xfId="0"/>
    <cellStyle name="Nota 3 9 7" xfId="0"/>
    <cellStyle name="Nota 3 9 7 2" xfId="0"/>
    <cellStyle name="Nota 3 9 7 3" xfId="0"/>
    <cellStyle name="Nota 3 9 7 4" xfId="0"/>
    <cellStyle name="Nota 3 9 7 5" xfId="0"/>
    <cellStyle name="Nota 3 9 8" xfId="0"/>
    <cellStyle name="Nota 3 9 8 2" xfId="0"/>
    <cellStyle name="Nota 3 9 8 3" xfId="0"/>
    <cellStyle name="Nota 3 9 8 4" xfId="0"/>
    <cellStyle name="Nota 3 9 8 5" xfId="0"/>
    <cellStyle name="Nota 3 9 9" xfId="0"/>
    <cellStyle name="Nota 3 9 9 2" xfId="0"/>
    <cellStyle name="Nota 3 9 9 3" xfId="0"/>
    <cellStyle name="Nota 3 9 9 4" xfId="0"/>
    <cellStyle name="Nota 3 9 9 5" xfId="0"/>
    <cellStyle name="Nota 3_PLANILHA CONSILL LICITAÇÃO" xfId="0"/>
    <cellStyle name="Nota 4" xfId="0"/>
    <cellStyle name="Nota 4 10" xfId="0"/>
    <cellStyle name="Nota 4 10 10" xfId="0"/>
    <cellStyle name="Nota 4 10 10 2" xfId="0"/>
    <cellStyle name="Nota 4 10 10 3" xfId="0"/>
    <cellStyle name="Nota 4 10 10 4" xfId="0"/>
    <cellStyle name="Nota 4 10 10 5" xfId="0"/>
    <cellStyle name="Nota 4 10 11" xfId="0"/>
    <cellStyle name="Nota 4 10 11 2" xfId="0"/>
    <cellStyle name="Nota 4 10 11 3" xfId="0"/>
    <cellStyle name="Nota 4 10 11 4" xfId="0"/>
    <cellStyle name="Nota 4 10 11 5" xfId="0"/>
    <cellStyle name="Nota 4 10 12" xfId="0"/>
    <cellStyle name="Nota 4 10 12 2" xfId="0"/>
    <cellStyle name="Nota 4 10 12 3" xfId="0"/>
    <cellStyle name="Nota 4 10 12 4" xfId="0"/>
    <cellStyle name="Nota 4 10 12 5" xfId="0"/>
    <cellStyle name="Nota 4 10 13" xfId="0"/>
    <cellStyle name="Nota 4 10 13 2" xfId="0"/>
    <cellStyle name="Nota 4 10 13 3" xfId="0"/>
    <cellStyle name="Nota 4 10 13 4" xfId="0"/>
    <cellStyle name="Nota 4 10 13 5" xfId="0"/>
    <cellStyle name="Nota 4 10 14" xfId="0"/>
    <cellStyle name="Nota 4 10 14 2" xfId="0"/>
    <cellStyle name="Nota 4 10 14 3" xfId="0"/>
    <cellStyle name="Nota 4 10 15" xfId="0"/>
    <cellStyle name="Nota 4 10 16" xfId="0"/>
    <cellStyle name="Nota 4 10 17" xfId="0"/>
    <cellStyle name="Nota 4 10 18" xfId="0"/>
    <cellStyle name="Nota 4 10 2" xfId="0"/>
    <cellStyle name="Nota 4 10 2 2" xfId="0"/>
    <cellStyle name="Nota 4 10 2 3" xfId="0"/>
    <cellStyle name="Nota 4 10 2 4" xfId="0"/>
    <cellStyle name="Nota 4 10 2 5" xfId="0"/>
    <cellStyle name="Nota 4 10 3" xfId="0"/>
    <cellStyle name="Nota 4 10 3 2" xfId="0"/>
    <cellStyle name="Nota 4 10 3 3" xfId="0"/>
    <cellStyle name="Nota 4 10 3 4" xfId="0"/>
    <cellStyle name="Nota 4 10 3 5" xfId="0"/>
    <cellStyle name="Nota 4 10 4" xfId="0"/>
    <cellStyle name="Nota 4 10 4 2" xfId="0"/>
    <cellStyle name="Nota 4 10 4 3" xfId="0"/>
    <cellStyle name="Nota 4 10 4 4" xfId="0"/>
    <cellStyle name="Nota 4 10 4 5" xfId="0"/>
    <cellStyle name="Nota 4 10 5" xfId="0"/>
    <cellStyle name="Nota 4 10 5 2" xfId="0"/>
    <cellStyle name="Nota 4 10 5 3" xfId="0"/>
    <cellStyle name="Nota 4 10 5 4" xfId="0"/>
    <cellStyle name="Nota 4 10 5 5" xfId="0"/>
    <cellStyle name="Nota 4 10 6" xfId="0"/>
    <cellStyle name="Nota 4 10 6 2" xfId="0"/>
    <cellStyle name="Nota 4 10 6 3" xfId="0"/>
    <cellStyle name="Nota 4 10 6 4" xfId="0"/>
    <cellStyle name="Nota 4 10 6 5" xfId="0"/>
    <cellStyle name="Nota 4 10 7" xfId="0"/>
    <cellStyle name="Nota 4 10 7 2" xfId="0"/>
    <cellStyle name="Nota 4 10 7 3" xfId="0"/>
    <cellStyle name="Nota 4 10 7 4" xfId="0"/>
    <cellStyle name="Nota 4 10 7 5" xfId="0"/>
    <cellStyle name="Nota 4 10 8" xfId="0"/>
    <cellStyle name="Nota 4 10 8 2" xfId="0"/>
    <cellStyle name="Nota 4 10 8 3" xfId="0"/>
    <cellStyle name="Nota 4 10 8 4" xfId="0"/>
    <cellStyle name="Nota 4 10 8 5" xfId="0"/>
    <cellStyle name="Nota 4 10 9" xfId="0"/>
    <cellStyle name="Nota 4 10 9 2" xfId="0"/>
    <cellStyle name="Nota 4 10 9 3" xfId="0"/>
    <cellStyle name="Nota 4 10 9 4" xfId="0"/>
    <cellStyle name="Nota 4 10 9 5" xfId="0"/>
    <cellStyle name="Nota 4 11" xfId="0"/>
    <cellStyle name="Nota 4 11 2" xfId="0"/>
    <cellStyle name="Nota 4 11 3" xfId="0"/>
    <cellStyle name="Nota 4 11 4" xfId="0"/>
    <cellStyle name="Nota 4 11 5" xfId="0"/>
    <cellStyle name="Nota 4 12" xfId="0"/>
    <cellStyle name="Nota 4 12 2" xfId="0"/>
    <cellStyle name="Nota 4 12 3" xfId="0"/>
    <cellStyle name="Nota 4 12 4" xfId="0"/>
    <cellStyle name="Nota 4 12 5" xfId="0"/>
    <cellStyle name="Nota 4 13" xfId="0"/>
    <cellStyle name="Nota 4 13 2" xfId="0"/>
    <cellStyle name="Nota 4 13 3" xfId="0"/>
    <cellStyle name="Nota 4 13 4" xfId="0"/>
    <cellStyle name="Nota 4 13 5" xfId="0"/>
    <cellStyle name="Nota 4 14" xfId="0"/>
    <cellStyle name="Nota 4 14 2" xfId="0"/>
    <cellStyle name="Nota 4 14 3" xfId="0"/>
    <cellStyle name="Nota 4 14 4" xfId="0"/>
    <cellStyle name="Nota 4 14 5" xfId="0"/>
    <cellStyle name="Nota 4 15" xfId="0"/>
    <cellStyle name="Nota 4 15 2" xfId="0"/>
    <cellStyle name="Nota 4 15 3" xfId="0"/>
    <cellStyle name="Nota 4 15 4" xfId="0"/>
    <cellStyle name="Nota 4 15 5" xfId="0"/>
    <cellStyle name="Nota 4 16" xfId="0"/>
    <cellStyle name="Nota 4 16 2" xfId="0"/>
    <cellStyle name="Nota 4 16 3" xfId="0"/>
    <cellStyle name="Nota 4 16 4" xfId="0"/>
    <cellStyle name="Nota 4 16 5" xfId="0"/>
    <cellStyle name="Nota 4 17" xfId="0"/>
    <cellStyle name="Nota 4 17 2" xfId="0"/>
    <cellStyle name="Nota 4 17 3" xfId="0"/>
    <cellStyle name="Nota 4 17 4" xfId="0"/>
    <cellStyle name="Nota 4 17 5" xfId="0"/>
    <cellStyle name="Nota 4 18" xfId="0"/>
    <cellStyle name="Nota 4 18 2" xfId="0"/>
    <cellStyle name="Nota 4 18 3" xfId="0"/>
    <cellStyle name="Nota 4 18 4" xfId="0"/>
    <cellStyle name="Nota 4 18 5" xfId="0"/>
    <cellStyle name="Nota 4 19" xfId="0"/>
    <cellStyle name="Nota 4 19 2" xfId="0"/>
    <cellStyle name="Nota 4 19 3" xfId="0"/>
    <cellStyle name="Nota 4 19 4" xfId="0"/>
    <cellStyle name="Nota 4 19 5" xfId="0"/>
    <cellStyle name="Nota 4 2" xfId="0"/>
    <cellStyle name="Nota 4 2 10" xfId="0"/>
    <cellStyle name="Nota 4 2 10 2" xfId="0"/>
    <cellStyle name="Nota 4 2 10 3" xfId="0"/>
    <cellStyle name="Nota 4 2 10 4" xfId="0"/>
    <cellStyle name="Nota 4 2 10 5" xfId="0"/>
    <cellStyle name="Nota 4 2 11" xfId="0"/>
    <cellStyle name="Nota 4 2 11 2" xfId="0"/>
    <cellStyle name="Nota 4 2 11 3" xfId="0"/>
    <cellStyle name="Nota 4 2 11 4" xfId="0"/>
    <cellStyle name="Nota 4 2 11 5" xfId="0"/>
    <cellStyle name="Nota 4 2 12" xfId="0"/>
    <cellStyle name="Nota 4 2 12 2" xfId="0"/>
    <cellStyle name="Nota 4 2 12 3" xfId="0"/>
    <cellStyle name="Nota 4 2 12 4" xfId="0"/>
    <cellStyle name="Nota 4 2 12 5" xfId="0"/>
    <cellStyle name="Nota 4 2 13" xfId="0"/>
    <cellStyle name="Nota 4 2 13 2" xfId="0"/>
    <cellStyle name="Nota 4 2 13 3" xfId="0"/>
    <cellStyle name="Nota 4 2 13 4" xfId="0"/>
    <cellStyle name="Nota 4 2 13 5" xfId="0"/>
    <cellStyle name="Nota 4 2 14" xfId="0"/>
    <cellStyle name="Nota 4 2 14 2" xfId="0"/>
    <cellStyle name="Nota 4 2 14 3" xfId="0"/>
    <cellStyle name="Nota 4 2 15" xfId="0"/>
    <cellStyle name="Nota 4 2 16" xfId="0"/>
    <cellStyle name="Nota 4 2 17" xfId="0"/>
    <cellStyle name="Nota 4 2 18" xfId="0"/>
    <cellStyle name="Nota 4 2 2" xfId="0"/>
    <cellStyle name="Nota 4 2 2 2" xfId="0"/>
    <cellStyle name="Nota 4 2 2 3" xfId="0"/>
    <cellStyle name="Nota 4 2 2 4" xfId="0"/>
    <cellStyle name="Nota 4 2 2 5" xfId="0"/>
    <cellStyle name="Nota 4 2 3" xfId="0"/>
    <cellStyle name="Nota 4 2 3 2" xfId="0"/>
    <cellStyle name="Nota 4 2 3 3" xfId="0"/>
    <cellStyle name="Nota 4 2 3 4" xfId="0"/>
    <cellStyle name="Nota 4 2 3 5" xfId="0"/>
    <cellStyle name="Nota 4 2 4" xfId="0"/>
    <cellStyle name="Nota 4 2 4 2" xfId="0"/>
    <cellStyle name="Nota 4 2 4 3" xfId="0"/>
    <cellStyle name="Nota 4 2 4 4" xfId="0"/>
    <cellStyle name="Nota 4 2 4 5" xfId="0"/>
    <cellStyle name="Nota 4 2 5" xfId="0"/>
    <cellStyle name="Nota 4 2 5 2" xfId="0"/>
    <cellStyle name="Nota 4 2 5 3" xfId="0"/>
    <cellStyle name="Nota 4 2 5 4" xfId="0"/>
    <cellStyle name="Nota 4 2 5 5" xfId="0"/>
    <cellStyle name="Nota 4 2 6" xfId="0"/>
    <cellStyle name="Nota 4 2 6 2" xfId="0"/>
    <cellStyle name="Nota 4 2 6 3" xfId="0"/>
    <cellStyle name="Nota 4 2 6 4" xfId="0"/>
    <cellStyle name="Nota 4 2 6 5" xfId="0"/>
    <cellStyle name="Nota 4 2 7" xfId="0"/>
    <cellStyle name="Nota 4 2 7 2" xfId="0"/>
    <cellStyle name="Nota 4 2 7 3" xfId="0"/>
    <cellStyle name="Nota 4 2 7 4" xfId="0"/>
    <cellStyle name="Nota 4 2 7 5" xfId="0"/>
    <cellStyle name="Nota 4 2 8" xfId="0"/>
    <cellStyle name="Nota 4 2 8 2" xfId="0"/>
    <cellStyle name="Nota 4 2 8 3" xfId="0"/>
    <cellStyle name="Nota 4 2 8 4" xfId="0"/>
    <cellStyle name="Nota 4 2 8 5" xfId="0"/>
    <cellStyle name="Nota 4 2 9" xfId="0"/>
    <cellStyle name="Nota 4 2 9 2" xfId="0"/>
    <cellStyle name="Nota 4 2 9 3" xfId="0"/>
    <cellStyle name="Nota 4 2 9 4" xfId="0"/>
    <cellStyle name="Nota 4 2 9 5" xfId="0"/>
    <cellStyle name="Nota 4 20" xfId="0"/>
    <cellStyle name="Nota 4 20 2" xfId="0"/>
    <cellStyle name="Nota 4 20 3" xfId="0"/>
    <cellStyle name="Nota 4 20 4" xfId="0"/>
    <cellStyle name="Nota 4 20 5" xfId="0"/>
    <cellStyle name="Nota 4 21" xfId="0"/>
    <cellStyle name="Nota 4 21 2" xfId="0"/>
    <cellStyle name="Nota 4 21 3" xfId="0"/>
    <cellStyle name="Nota 4 21 4" xfId="0"/>
    <cellStyle name="Nota 4 21 5" xfId="0"/>
    <cellStyle name="Nota 4 22" xfId="0"/>
    <cellStyle name="Nota 4 22 2" xfId="0"/>
    <cellStyle name="Nota 4 22 3" xfId="0"/>
    <cellStyle name="Nota 4 22 4" xfId="0"/>
    <cellStyle name="Nota 4 22 5" xfId="0"/>
    <cellStyle name="Nota 4 23" xfId="0"/>
    <cellStyle name="Nota 4 23 2" xfId="0"/>
    <cellStyle name="Nota 4 23 3" xfId="0"/>
    <cellStyle name="Nota 4 23 4" xfId="0"/>
    <cellStyle name="Nota 4 23 5" xfId="0"/>
    <cellStyle name="Nota 4 24" xfId="0"/>
    <cellStyle name="Nota 4 24 2" xfId="0"/>
    <cellStyle name="Nota 4 24 3" xfId="0"/>
    <cellStyle name="Nota 4 24 4" xfId="0"/>
    <cellStyle name="Nota 4 24 5" xfId="0"/>
    <cellStyle name="Nota 4 25" xfId="0"/>
    <cellStyle name="Nota 4 25 2" xfId="0"/>
    <cellStyle name="Nota 4 25 3" xfId="0"/>
    <cellStyle name="Nota 4 25 4" xfId="0"/>
    <cellStyle name="Nota 4 25 5" xfId="0"/>
    <cellStyle name="Nota 4 26" xfId="0"/>
    <cellStyle name="Nota 4 26 2" xfId="0"/>
    <cellStyle name="Nota 4 26 3" xfId="0"/>
    <cellStyle name="Nota 4 26 4" xfId="0"/>
    <cellStyle name="Nota 4 26 5" xfId="0"/>
    <cellStyle name="Nota 4 27" xfId="0"/>
    <cellStyle name="Nota 4 27 2" xfId="0"/>
    <cellStyle name="Nota 4 27 3" xfId="0"/>
    <cellStyle name="Nota 4 27 4" xfId="0"/>
    <cellStyle name="Nota 4 27 5" xfId="0"/>
    <cellStyle name="Nota 4 28" xfId="0"/>
    <cellStyle name="Nota 4 28 2" xfId="0"/>
    <cellStyle name="Nota 4 28 3" xfId="0"/>
    <cellStyle name="Nota 4 28 4" xfId="0"/>
    <cellStyle name="Nota 4 28 5" xfId="0"/>
    <cellStyle name="Nota 4 29" xfId="0"/>
    <cellStyle name="Nota 4 29 2" xfId="0"/>
    <cellStyle name="Nota 4 29 3" xfId="0"/>
    <cellStyle name="Nota 4 29 4" xfId="0"/>
    <cellStyle name="Nota 4 29 5" xfId="0"/>
    <cellStyle name="Nota 4 3" xfId="0"/>
    <cellStyle name="Nota 4 3 10" xfId="0"/>
    <cellStyle name="Nota 4 3 10 2" xfId="0"/>
    <cellStyle name="Nota 4 3 10 3" xfId="0"/>
    <cellStyle name="Nota 4 3 10 4" xfId="0"/>
    <cellStyle name="Nota 4 3 10 5" xfId="0"/>
    <cellStyle name="Nota 4 3 11" xfId="0"/>
    <cellStyle name="Nota 4 3 11 2" xfId="0"/>
    <cellStyle name="Nota 4 3 11 3" xfId="0"/>
    <cellStyle name="Nota 4 3 11 4" xfId="0"/>
    <cellStyle name="Nota 4 3 11 5" xfId="0"/>
    <cellStyle name="Nota 4 3 12" xfId="0"/>
    <cellStyle name="Nota 4 3 12 2" xfId="0"/>
    <cellStyle name="Nota 4 3 12 3" xfId="0"/>
    <cellStyle name="Nota 4 3 12 4" xfId="0"/>
    <cellStyle name="Nota 4 3 12 5" xfId="0"/>
    <cellStyle name="Nota 4 3 13" xfId="0"/>
    <cellStyle name="Nota 4 3 13 2" xfId="0"/>
    <cellStyle name="Nota 4 3 13 3" xfId="0"/>
    <cellStyle name="Nota 4 3 13 4" xfId="0"/>
    <cellStyle name="Nota 4 3 13 5" xfId="0"/>
    <cellStyle name="Nota 4 3 14" xfId="0"/>
    <cellStyle name="Nota 4 3 14 2" xfId="0"/>
    <cellStyle name="Nota 4 3 14 3" xfId="0"/>
    <cellStyle name="Nota 4 3 15" xfId="0"/>
    <cellStyle name="Nota 4 3 16" xfId="0"/>
    <cellStyle name="Nota 4 3 17" xfId="0"/>
    <cellStyle name="Nota 4 3 18" xfId="0"/>
    <cellStyle name="Nota 4 3 2" xfId="0"/>
    <cellStyle name="Nota 4 3 2 2" xfId="0"/>
    <cellStyle name="Nota 4 3 2 3" xfId="0"/>
    <cellStyle name="Nota 4 3 2 4" xfId="0"/>
    <cellStyle name="Nota 4 3 2 5" xfId="0"/>
    <cellStyle name="Nota 4 3 3" xfId="0"/>
    <cellStyle name="Nota 4 3 3 2" xfId="0"/>
    <cellStyle name="Nota 4 3 3 3" xfId="0"/>
    <cellStyle name="Nota 4 3 3 4" xfId="0"/>
    <cellStyle name="Nota 4 3 3 5" xfId="0"/>
    <cellStyle name="Nota 4 3 4" xfId="0"/>
    <cellStyle name="Nota 4 3 4 2" xfId="0"/>
    <cellStyle name="Nota 4 3 4 3" xfId="0"/>
    <cellStyle name="Nota 4 3 4 4" xfId="0"/>
    <cellStyle name="Nota 4 3 4 5" xfId="0"/>
    <cellStyle name="Nota 4 3 5" xfId="0"/>
    <cellStyle name="Nota 4 3 5 2" xfId="0"/>
    <cellStyle name="Nota 4 3 5 3" xfId="0"/>
    <cellStyle name="Nota 4 3 5 4" xfId="0"/>
    <cellStyle name="Nota 4 3 5 5" xfId="0"/>
    <cellStyle name="Nota 4 3 6" xfId="0"/>
    <cellStyle name="Nota 4 3 6 2" xfId="0"/>
    <cellStyle name="Nota 4 3 6 3" xfId="0"/>
    <cellStyle name="Nota 4 3 6 4" xfId="0"/>
    <cellStyle name="Nota 4 3 6 5" xfId="0"/>
    <cellStyle name="Nota 4 3 7" xfId="0"/>
    <cellStyle name="Nota 4 3 7 2" xfId="0"/>
    <cellStyle name="Nota 4 3 7 3" xfId="0"/>
    <cellStyle name="Nota 4 3 7 4" xfId="0"/>
    <cellStyle name="Nota 4 3 7 5" xfId="0"/>
    <cellStyle name="Nota 4 3 8" xfId="0"/>
    <cellStyle name="Nota 4 3 8 2" xfId="0"/>
    <cellStyle name="Nota 4 3 8 3" xfId="0"/>
    <cellStyle name="Nota 4 3 8 4" xfId="0"/>
    <cellStyle name="Nota 4 3 8 5" xfId="0"/>
    <cellStyle name="Nota 4 3 9" xfId="0"/>
    <cellStyle name="Nota 4 3 9 2" xfId="0"/>
    <cellStyle name="Nota 4 3 9 3" xfId="0"/>
    <cellStyle name="Nota 4 3 9 4" xfId="0"/>
    <cellStyle name="Nota 4 3 9 5" xfId="0"/>
    <cellStyle name="Nota 4 30" xfId="0"/>
    <cellStyle name="Nota 4 30 2" xfId="0"/>
    <cellStyle name="Nota 4 30 3" xfId="0"/>
    <cellStyle name="Nota 4 31" xfId="0"/>
    <cellStyle name="Nota 4 31 2" xfId="0"/>
    <cellStyle name="Nota 4 31 3" xfId="0"/>
    <cellStyle name="Nota 4 32" xfId="0"/>
    <cellStyle name="Nota 4 32 2" xfId="0"/>
    <cellStyle name="Nota 4 32 3" xfId="0"/>
    <cellStyle name="Nota 4 33" xfId="0"/>
    <cellStyle name="Nota 4 33 2" xfId="0"/>
    <cellStyle name="Nota 4 33 3" xfId="0"/>
    <cellStyle name="Nota 4 34" xfId="0"/>
    <cellStyle name="Nota 4 34 2" xfId="0"/>
    <cellStyle name="Nota 4 34 3" xfId="0"/>
    <cellStyle name="Nota 4 35" xfId="0"/>
    <cellStyle name="Nota 4 35 2" xfId="0"/>
    <cellStyle name="Nota 4 35 3" xfId="0"/>
    <cellStyle name="Nota 4 36" xfId="0"/>
    <cellStyle name="Nota 4 36 2" xfId="0"/>
    <cellStyle name="Nota 4 36 3" xfId="0"/>
    <cellStyle name="Nota 4 37" xfId="0"/>
    <cellStyle name="Nota 4 37 2" xfId="0"/>
    <cellStyle name="Nota 4 37 3" xfId="0"/>
    <cellStyle name="Nota 4 38" xfId="0"/>
    <cellStyle name="Nota 4 38 2" xfId="0"/>
    <cellStyle name="Nota 4 38 3" xfId="0"/>
    <cellStyle name="Nota 4 39" xfId="0"/>
    <cellStyle name="Nota 4 39 2" xfId="0"/>
    <cellStyle name="Nota 4 39 3" xfId="0"/>
    <cellStyle name="Nota 4 4" xfId="0"/>
    <cellStyle name="Nota 4 4 10" xfId="0"/>
    <cellStyle name="Nota 4 4 10 2" xfId="0"/>
    <cellStyle name="Nota 4 4 10 3" xfId="0"/>
    <cellStyle name="Nota 4 4 10 4" xfId="0"/>
    <cellStyle name="Nota 4 4 10 5" xfId="0"/>
    <cellStyle name="Nota 4 4 11" xfId="0"/>
    <cellStyle name="Nota 4 4 11 2" xfId="0"/>
    <cellStyle name="Nota 4 4 11 3" xfId="0"/>
    <cellStyle name="Nota 4 4 11 4" xfId="0"/>
    <cellStyle name="Nota 4 4 11 5" xfId="0"/>
    <cellStyle name="Nota 4 4 12" xfId="0"/>
    <cellStyle name="Nota 4 4 12 2" xfId="0"/>
    <cellStyle name="Nota 4 4 12 3" xfId="0"/>
    <cellStyle name="Nota 4 4 12 4" xfId="0"/>
    <cellStyle name="Nota 4 4 12 5" xfId="0"/>
    <cellStyle name="Nota 4 4 13" xfId="0"/>
    <cellStyle name="Nota 4 4 13 2" xfId="0"/>
    <cellStyle name="Nota 4 4 13 3" xfId="0"/>
    <cellStyle name="Nota 4 4 13 4" xfId="0"/>
    <cellStyle name="Nota 4 4 13 5" xfId="0"/>
    <cellStyle name="Nota 4 4 14" xfId="0"/>
    <cellStyle name="Nota 4 4 14 2" xfId="0"/>
    <cellStyle name="Nota 4 4 14 3" xfId="0"/>
    <cellStyle name="Nota 4 4 15" xfId="0"/>
    <cellStyle name="Nota 4 4 16" xfId="0"/>
    <cellStyle name="Nota 4 4 17" xfId="0"/>
    <cellStyle name="Nota 4 4 18" xfId="0"/>
    <cellStyle name="Nota 4 4 2" xfId="0"/>
    <cellStyle name="Nota 4 4 2 2" xfId="0"/>
    <cellStyle name="Nota 4 4 2 3" xfId="0"/>
    <cellStyle name="Nota 4 4 2 4" xfId="0"/>
    <cellStyle name="Nota 4 4 2 5" xfId="0"/>
    <cellStyle name="Nota 4 4 3" xfId="0"/>
    <cellStyle name="Nota 4 4 3 2" xfId="0"/>
    <cellStyle name="Nota 4 4 3 3" xfId="0"/>
    <cellStyle name="Nota 4 4 3 4" xfId="0"/>
    <cellStyle name="Nota 4 4 3 5" xfId="0"/>
    <cellStyle name="Nota 4 4 4" xfId="0"/>
    <cellStyle name="Nota 4 4 4 2" xfId="0"/>
    <cellStyle name="Nota 4 4 4 3" xfId="0"/>
    <cellStyle name="Nota 4 4 4 4" xfId="0"/>
    <cellStyle name="Nota 4 4 4 5" xfId="0"/>
    <cellStyle name="Nota 4 4 5" xfId="0"/>
    <cellStyle name="Nota 4 4 5 2" xfId="0"/>
    <cellStyle name="Nota 4 4 5 3" xfId="0"/>
    <cellStyle name="Nota 4 4 5 4" xfId="0"/>
    <cellStyle name="Nota 4 4 5 5" xfId="0"/>
    <cellStyle name="Nota 4 4 6" xfId="0"/>
    <cellStyle name="Nota 4 4 6 2" xfId="0"/>
    <cellStyle name="Nota 4 4 6 3" xfId="0"/>
    <cellStyle name="Nota 4 4 6 4" xfId="0"/>
    <cellStyle name="Nota 4 4 6 5" xfId="0"/>
    <cellStyle name="Nota 4 4 7" xfId="0"/>
    <cellStyle name="Nota 4 4 7 2" xfId="0"/>
    <cellStyle name="Nota 4 4 7 3" xfId="0"/>
    <cellStyle name="Nota 4 4 7 4" xfId="0"/>
    <cellStyle name="Nota 4 4 7 5" xfId="0"/>
    <cellStyle name="Nota 4 4 8" xfId="0"/>
    <cellStyle name="Nota 4 4 8 2" xfId="0"/>
    <cellStyle name="Nota 4 4 8 3" xfId="0"/>
    <cellStyle name="Nota 4 4 8 4" xfId="0"/>
    <cellStyle name="Nota 4 4 8 5" xfId="0"/>
    <cellStyle name="Nota 4 4 9" xfId="0"/>
    <cellStyle name="Nota 4 4 9 2" xfId="0"/>
    <cellStyle name="Nota 4 4 9 3" xfId="0"/>
    <cellStyle name="Nota 4 4 9 4" xfId="0"/>
    <cellStyle name="Nota 4 4 9 5" xfId="0"/>
    <cellStyle name="Nota 4 40" xfId="0"/>
    <cellStyle name="Nota 4 40 2" xfId="0"/>
    <cellStyle name="Nota 4 40 3" xfId="0"/>
    <cellStyle name="Nota 4 41" xfId="0"/>
    <cellStyle name="Nota 4 41 2" xfId="0"/>
    <cellStyle name="Nota 4 41 3" xfId="0"/>
    <cellStyle name="Nota 4 42" xfId="0"/>
    <cellStyle name="Nota 4 42 2" xfId="0"/>
    <cellStyle name="Nota 4 42 3" xfId="0"/>
    <cellStyle name="Nota 4 43" xfId="0"/>
    <cellStyle name="Nota 4 43 2" xfId="0"/>
    <cellStyle name="Nota 4 43 3" xfId="0"/>
    <cellStyle name="Nota 4 44" xfId="0"/>
    <cellStyle name="Nota 4 44 2" xfId="0"/>
    <cellStyle name="Nota 4 44 3" xfId="0"/>
    <cellStyle name="Nota 4 45" xfId="0"/>
    <cellStyle name="Nota 4 45 2" xfId="0"/>
    <cellStyle name="Nota 4 45 3" xfId="0"/>
    <cellStyle name="Nota 4 46" xfId="0"/>
    <cellStyle name="Nota 4 46 2" xfId="0"/>
    <cellStyle name="Nota 4 46 3" xfId="0"/>
    <cellStyle name="Nota 4 47" xfId="0"/>
    <cellStyle name="Nota 4 47 2" xfId="0"/>
    <cellStyle name="Nota 4 47 3" xfId="0"/>
    <cellStyle name="Nota 4 48" xfId="0"/>
    <cellStyle name="Nota 4 48 2" xfId="0"/>
    <cellStyle name="Nota 4 48 3" xfId="0"/>
    <cellStyle name="Nota 4 49" xfId="0"/>
    <cellStyle name="Nota 4 49 2" xfId="0"/>
    <cellStyle name="Nota 4 49 3" xfId="0"/>
    <cellStyle name="Nota 4 5" xfId="0"/>
    <cellStyle name="Nota 4 5 10" xfId="0"/>
    <cellStyle name="Nota 4 5 10 2" xfId="0"/>
    <cellStyle name="Nota 4 5 10 3" xfId="0"/>
    <cellStyle name="Nota 4 5 10 4" xfId="0"/>
    <cellStyle name="Nota 4 5 10 5" xfId="0"/>
    <cellStyle name="Nota 4 5 11" xfId="0"/>
    <cellStyle name="Nota 4 5 11 2" xfId="0"/>
    <cellStyle name="Nota 4 5 11 3" xfId="0"/>
    <cellStyle name="Nota 4 5 11 4" xfId="0"/>
    <cellStyle name="Nota 4 5 11 5" xfId="0"/>
    <cellStyle name="Nota 4 5 12" xfId="0"/>
    <cellStyle name="Nota 4 5 12 2" xfId="0"/>
    <cellStyle name="Nota 4 5 12 3" xfId="0"/>
    <cellStyle name="Nota 4 5 12 4" xfId="0"/>
    <cellStyle name="Nota 4 5 12 5" xfId="0"/>
    <cellStyle name="Nota 4 5 13" xfId="0"/>
    <cellStyle name="Nota 4 5 13 2" xfId="0"/>
    <cellStyle name="Nota 4 5 13 3" xfId="0"/>
    <cellStyle name="Nota 4 5 13 4" xfId="0"/>
    <cellStyle name="Nota 4 5 13 5" xfId="0"/>
    <cellStyle name="Nota 4 5 14" xfId="0"/>
    <cellStyle name="Nota 4 5 14 2" xfId="0"/>
    <cellStyle name="Nota 4 5 14 3" xfId="0"/>
    <cellStyle name="Nota 4 5 15" xfId="0"/>
    <cellStyle name="Nota 4 5 16" xfId="0"/>
    <cellStyle name="Nota 4 5 17" xfId="0"/>
    <cellStyle name="Nota 4 5 18" xfId="0"/>
    <cellStyle name="Nota 4 5 2" xfId="0"/>
    <cellStyle name="Nota 4 5 2 2" xfId="0"/>
    <cellStyle name="Nota 4 5 2 3" xfId="0"/>
    <cellStyle name="Nota 4 5 2 4" xfId="0"/>
    <cellStyle name="Nota 4 5 2 5" xfId="0"/>
    <cellStyle name="Nota 4 5 3" xfId="0"/>
    <cellStyle name="Nota 4 5 3 2" xfId="0"/>
    <cellStyle name="Nota 4 5 3 3" xfId="0"/>
    <cellStyle name="Nota 4 5 3 4" xfId="0"/>
    <cellStyle name="Nota 4 5 3 5" xfId="0"/>
    <cellStyle name="Nota 4 5 4" xfId="0"/>
    <cellStyle name="Nota 4 5 4 2" xfId="0"/>
    <cellStyle name="Nota 4 5 4 3" xfId="0"/>
    <cellStyle name="Nota 4 5 4 4" xfId="0"/>
    <cellStyle name="Nota 4 5 4 5" xfId="0"/>
    <cellStyle name="Nota 4 5 5" xfId="0"/>
    <cellStyle name="Nota 4 5 5 2" xfId="0"/>
    <cellStyle name="Nota 4 5 5 3" xfId="0"/>
    <cellStyle name="Nota 4 5 5 4" xfId="0"/>
    <cellStyle name="Nota 4 5 5 5" xfId="0"/>
    <cellStyle name="Nota 4 5 6" xfId="0"/>
    <cellStyle name="Nota 4 5 6 2" xfId="0"/>
    <cellStyle name="Nota 4 5 6 3" xfId="0"/>
    <cellStyle name="Nota 4 5 6 4" xfId="0"/>
    <cellStyle name="Nota 4 5 6 5" xfId="0"/>
    <cellStyle name="Nota 4 5 7" xfId="0"/>
    <cellStyle name="Nota 4 5 7 2" xfId="0"/>
    <cellStyle name="Nota 4 5 7 3" xfId="0"/>
    <cellStyle name="Nota 4 5 7 4" xfId="0"/>
    <cellStyle name="Nota 4 5 7 5" xfId="0"/>
    <cellStyle name="Nota 4 5 8" xfId="0"/>
    <cellStyle name="Nota 4 5 8 2" xfId="0"/>
    <cellStyle name="Nota 4 5 8 3" xfId="0"/>
    <cellStyle name="Nota 4 5 8 4" xfId="0"/>
    <cellStyle name="Nota 4 5 8 5" xfId="0"/>
    <cellStyle name="Nota 4 5 9" xfId="0"/>
    <cellStyle name="Nota 4 5 9 2" xfId="0"/>
    <cellStyle name="Nota 4 5 9 3" xfId="0"/>
    <cellStyle name="Nota 4 5 9 4" xfId="0"/>
    <cellStyle name="Nota 4 5 9 5" xfId="0"/>
    <cellStyle name="Nota 4 50" xfId="0"/>
    <cellStyle name="Nota 4 50 2" xfId="0"/>
    <cellStyle name="Nota 4 50 3" xfId="0"/>
    <cellStyle name="Nota 4 51" xfId="0"/>
    <cellStyle name="Nota 4 51 2" xfId="0"/>
    <cellStyle name="Nota 4 51 3" xfId="0"/>
    <cellStyle name="Nota 4 52" xfId="0"/>
    <cellStyle name="Nota 4 52 2" xfId="0"/>
    <cellStyle name="Nota 4 52 3" xfId="0"/>
    <cellStyle name="Nota 4 53" xfId="0"/>
    <cellStyle name="Nota 4 53 2" xfId="0"/>
    <cellStyle name="Nota 4 53 3" xfId="0"/>
    <cellStyle name="Nota 4 54" xfId="0"/>
    <cellStyle name="Nota 4 54 2" xfId="0"/>
    <cellStyle name="Nota 4 54 3" xfId="0"/>
    <cellStyle name="Nota 4 55" xfId="0"/>
    <cellStyle name="Nota 4 55 2" xfId="0"/>
    <cellStyle name="Nota 4 55 3" xfId="0"/>
    <cellStyle name="Nota 4 56" xfId="0"/>
    <cellStyle name="Nota 4 56 2" xfId="0"/>
    <cellStyle name="Nota 4 56 3" xfId="0"/>
    <cellStyle name="Nota 4 57" xfId="0"/>
    <cellStyle name="Nota 4 57 2" xfId="0"/>
    <cellStyle name="Nota 4 57 3" xfId="0"/>
    <cellStyle name="Nota 4 58" xfId="0"/>
    <cellStyle name="Nota 4 58 2" xfId="0"/>
    <cellStyle name="Nota 4 58 3" xfId="0"/>
    <cellStyle name="Nota 4 59" xfId="0"/>
    <cellStyle name="Nota 4 59 2" xfId="0"/>
    <cellStyle name="Nota 4 59 3" xfId="0"/>
    <cellStyle name="Nota 4 6" xfId="0"/>
    <cellStyle name="Nota 4 6 10" xfId="0"/>
    <cellStyle name="Nota 4 6 10 2" xfId="0"/>
    <cellStyle name="Nota 4 6 10 3" xfId="0"/>
    <cellStyle name="Nota 4 6 10 4" xfId="0"/>
    <cellStyle name="Nota 4 6 10 5" xfId="0"/>
    <cellStyle name="Nota 4 6 11" xfId="0"/>
    <cellStyle name="Nota 4 6 11 2" xfId="0"/>
    <cellStyle name="Nota 4 6 11 3" xfId="0"/>
    <cellStyle name="Nota 4 6 11 4" xfId="0"/>
    <cellStyle name="Nota 4 6 11 5" xfId="0"/>
    <cellStyle name="Nota 4 6 12" xfId="0"/>
    <cellStyle name="Nota 4 6 12 2" xfId="0"/>
    <cellStyle name="Nota 4 6 12 3" xfId="0"/>
    <cellStyle name="Nota 4 6 12 4" xfId="0"/>
    <cellStyle name="Nota 4 6 12 5" xfId="0"/>
    <cellStyle name="Nota 4 6 13" xfId="0"/>
    <cellStyle name="Nota 4 6 13 2" xfId="0"/>
    <cellStyle name="Nota 4 6 13 3" xfId="0"/>
    <cellStyle name="Nota 4 6 13 4" xfId="0"/>
    <cellStyle name="Nota 4 6 13 5" xfId="0"/>
    <cellStyle name="Nota 4 6 14" xfId="0"/>
    <cellStyle name="Nota 4 6 14 2" xfId="0"/>
    <cellStyle name="Nota 4 6 14 3" xfId="0"/>
    <cellStyle name="Nota 4 6 15" xfId="0"/>
    <cellStyle name="Nota 4 6 16" xfId="0"/>
    <cellStyle name="Nota 4 6 17" xfId="0"/>
    <cellStyle name="Nota 4 6 18" xfId="0"/>
    <cellStyle name="Nota 4 6 2" xfId="0"/>
    <cellStyle name="Nota 4 6 2 2" xfId="0"/>
    <cellStyle name="Nota 4 6 2 3" xfId="0"/>
    <cellStyle name="Nota 4 6 2 4" xfId="0"/>
    <cellStyle name="Nota 4 6 2 5" xfId="0"/>
    <cellStyle name="Nota 4 6 3" xfId="0"/>
    <cellStyle name="Nota 4 6 3 2" xfId="0"/>
    <cellStyle name="Nota 4 6 3 3" xfId="0"/>
    <cellStyle name="Nota 4 6 3 4" xfId="0"/>
    <cellStyle name="Nota 4 6 3 5" xfId="0"/>
    <cellStyle name="Nota 4 6 4" xfId="0"/>
    <cellStyle name="Nota 4 6 4 2" xfId="0"/>
    <cellStyle name="Nota 4 6 4 3" xfId="0"/>
    <cellStyle name="Nota 4 6 4 4" xfId="0"/>
    <cellStyle name="Nota 4 6 4 5" xfId="0"/>
    <cellStyle name="Nota 4 6 5" xfId="0"/>
    <cellStyle name="Nota 4 6 5 2" xfId="0"/>
    <cellStyle name="Nota 4 6 5 3" xfId="0"/>
    <cellStyle name="Nota 4 6 5 4" xfId="0"/>
    <cellStyle name="Nota 4 6 5 5" xfId="0"/>
    <cellStyle name="Nota 4 6 6" xfId="0"/>
    <cellStyle name="Nota 4 6 6 2" xfId="0"/>
    <cellStyle name="Nota 4 6 6 3" xfId="0"/>
    <cellStyle name="Nota 4 6 6 4" xfId="0"/>
    <cellStyle name="Nota 4 6 6 5" xfId="0"/>
    <cellStyle name="Nota 4 6 7" xfId="0"/>
    <cellStyle name="Nota 4 6 7 2" xfId="0"/>
    <cellStyle name="Nota 4 6 7 3" xfId="0"/>
    <cellStyle name="Nota 4 6 7 4" xfId="0"/>
    <cellStyle name="Nota 4 6 7 5" xfId="0"/>
    <cellStyle name="Nota 4 6 8" xfId="0"/>
    <cellStyle name="Nota 4 6 8 2" xfId="0"/>
    <cellStyle name="Nota 4 6 8 3" xfId="0"/>
    <cellStyle name="Nota 4 6 8 4" xfId="0"/>
    <cellStyle name="Nota 4 6 8 5" xfId="0"/>
    <cellStyle name="Nota 4 6 9" xfId="0"/>
    <cellStyle name="Nota 4 6 9 2" xfId="0"/>
    <cellStyle name="Nota 4 6 9 3" xfId="0"/>
    <cellStyle name="Nota 4 6 9 4" xfId="0"/>
    <cellStyle name="Nota 4 6 9 5" xfId="0"/>
    <cellStyle name="Nota 4 60" xfId="0"/>
    <cellStyle name="Nota 4 60 2" xfId="0"/>
    <cellStyle name="Nota 4 60 3" xfId="0"/>
    <cellStyle name="Nota 4 61" xfId="0"/>
    <cellStyle name="Nota 4 61 2" xfId="0"/>
    <cellStyle name="Nota 4 61 3" xfId="0"/>
    <cellStyle name="Nota 4 62" xfId="0"/>
    <cellStyle name="Nota 4 62 2" xfId="0"/>
    <cellStyle name="Nota 4 62 3" xfId="0"/>
    <cellStyle name="Nota 4 63" xfId="0"/>
    <cellStyle name="Nota 4 63 2" xfId="0"/>
    <cellStyle name="Nota 4 63 3" xfId="0"/>
    <cellStyle name="Nota 4 64" xfId="0"/>
    <cellStyle name="Nota 4 64 2" xfId="0"/>
    <cellStyle name="Nota 4 64 3" xfId="0"/>
    <cellStyle name="Nota 4 65" xfId="0"/>
    <cellStyle name="Nota 4 66" xfId="0"/>
    <cellStyle name="Nota 4 67" xfId="0"/>
    <cellStyle name="Nota 4 68" xfId="0"/>
    <cellStyle name="Nota 4 69" xfId="0"/>
    <cellStyle name="Nota 4 7" xfId="0"/>
    <cellStyle name="Nota 4 7 10" xfId="0"/>
    <cellStyle name="Nota 4 7 10 2" xfId="0"/>
    <cellStyle name="Nota 4 7 10 3" xfId="0"/>
    <cellStyle name="Nota 4 7 10 4" xfId="0"/>
    <cellStyle name="Nota 4 7 10 5" xfId="0"/>
    <cellStyle name="Nota 4 7 11" xfId="0"/>
    <cellStyle name="Nota 4 7 11 2" xfId="0"/>
    <cellStyle name="Nota 4 7 11 3" xfId="0"/>
    <cellStyle name="Nota 4 7 11 4" xfId="0"/>
    <cellStyle name="Nota 4 7 11 5" xfId="0"/>
    <cellStyle name="Nota 4 7 12" xfId="0"/>
    <cellStyle name="Nota 4 7 12 2" xfId="0"/>
    <cellStyle name="Nota 4 7 12 3" xfId="0"/>
    <cellStyle name="Nota 4 7 12 4" xfId="0"/>
    <cellStyle name="Nota 4 7 12 5" xfId="0"/>
    <cellStyle name="Nota 4 7 13" xfId="0"/>
    <cellStyle name="Nota 4 7 13 2" xfId="0"/>
    <cellStyle name="Nota 4 7 13 3" xfId="0"/>
    <cellStyle name="Nota 4 7 13 4" xfId="0"/>
    <cellStyle name="Nota 4 7 13 5" xfId="0"/>
    <cellStyle name="Nota 4 7 14" xfId="0"/>
    <cellStyle name="Nota 4 7 14 2" xfId="0"/>
    <cellStyle name="Nota 4 7 14 3" xfId="0"/>
    <cellStyle name="Nota 4 7 15" xfId="0"/>
    <cellStyle name="Nota 4 7 16" xfId="0"/>
    <cellStyle name="Nota 4 7 17" xfId="0"/>
    <cellStyle name="Nota 4 7 18" xfId="0"/>
    <cellStyle name="Nota 4 7 2" xfId="0"/>
    <cellStyle name="Nota 4 7 2 2" xfId="0"/>
    <cellStyle name="Nota 4 7 2 3" xfId="0"/>
    <cellStyle name="Nota 4 7 2 4" xfId="0"/>
    <cellStyle name="Nota 4 7 2 5" xfId="0"/>
    <cellStyle name="Nota 4 7 3" xfId="0"/>
    <cellStyle name="Nota 4 7 3 2" xfId="0"/>
    <cellStyle name="Nota 4 7 3 3" xfId="0"/>
    <cellStyle name="Nota 4 7 3 4" xfId="0"/>
    <cellStyle name="Nota 4 7 3 5" xfId="0"/>
    <cellStyle name="Nota 4 7 4" xfId="0"/>
    <cellStyle name="Nota 4 7 4 2" xfId="0"/>
    <cellStyle name="Nota 4 7 4 3" xfId="0"/>
    <cellStyle name="Nota 4 7 4 4" xfId="0"/>
    <cellStyle name="Nota 4 7 4 5" xfId="0"/>
    <cellStyle name="Nota 4 7 5" xfId="0"/>
    <cellStyle name="Nota 4 7 5 2" xfId="0"/>
    <cellStyle name="Nota 4 7 5 3" xfId="0"/>
    <cellStyle name="Nota 4 7 5 4" xfId="0"/>
    <cellStyle name="Nota 4 7 5 5" xfId="0"/>
    <cellStyle name="Nota 4 7 6" xfId="0"/>
    <cellStyle name="Nota 4 7 6 2" xfId="0"/>
    <cellStyle name="Nota 4 7 6 3" xfId="0"/>
    <cellStyle name="Nota 4 7 6 4" xfId="0"/>
    <cellStyle name="Nota 4 7 6 5" xfId="0"/>
    <cellStyle name="Nota 4 7 7" xfId="0"/>
    <cellStyle name="Nota 4 7 7 2" xfId="0"/>
    <cellStyle name="Nota 4 7 7 3" xfId="0"/>
    <cellStyle name="Nota 4 7 7 4" xfId="0"/>
    <cellStyle name="Nota 4 7 7 5" xfId="0"/>
    <cellStyle name="Nota 4 7 8" xfId="0"/>
    <cellStyle name="Nota 4 7 8 2" xfId="0"/>
    <cellStyle name="Nota 4 7 8 3" xfId="0"/>
    <cellStyle name="Nota 4 7 8 4" xfId="0"/>
    <cellStyle name="Nota 4 7 8 5" xfId="0"/>
    <cellStyle name="Nota 4 7 9" xfId="0"/>
    <cellStyle name="Nota 4 7 9 2" xfId="0"/>
    <cellStyle name="Nota 4 7 9 3" xfId="0"/>
    <cellStyle name="Nota 4 7 9 4" xfId="0"/>
    <cellStyle name="Nota 4 7 9 5" xfId="0"/>
    <cellStyle name="Nota 4 70" xfId="0"/>
    <cellStyle name="Nota 4 8" xfId="0"/>
    <cellStyle name="Nota 4 8 10" xfId="0"/>
    <cellStyle name="Nota 4 8 10 2" xfId="0"/>
    <cellStyle name="Nota 4 8 10 3" xfId="0"/>
    <cellStyle name="Nota 4 8 10 4" xfId="0"/>
    <cellStyle name="Nota 4 8 10 5" xfId="0"/>
    <cellStyle name="Nota 4 8 11" xfId="0"/>
    <cellStyle name="Nota 4 8 11 2" xfId="0"/>
    <cellStyle name="Nota 4 8 11 3" xfId="0"/>
    <cellStyle name="Nota 4 8 11 4" xfId="0"/>
    <cellStyle name="Nota 4 8 11 5" xfId="0"/>
    <cellStyle name="Nota 4 8 12" xfId="0"/>
    <cellStyle name="Nota 4 8 12 2" xfId="0"/>
    <cellStyle name="Nota 4 8 12 3" xfId="0"/>
    <cellStyle name="Nota 4 8 12 4" xfId="0"/>
    <cellStyle name="Nota 4 8 12 5" xfId="0"/>
    <cellStyle name="Nota 4 8 13" xfId="0"/>
    <cellStyle name="Nota 4 8 13 2" xfId="0"/>
    <cellStyle name="Nota 4 8 13 3" xfId="0"/>
    <cellStyle name="Nota 4 8 13 4" xfId="0"/>
    <cellStyle name="Nota 4 8 13 5" xfId="0"/>
    <cellStyle name="Nota 4 8 14" xfId="0"/>
    <cellStyle name="Nota 4 8 14 2" xfId="0"/>
    <cellStyle name="Nota 4 8 14 3" xfId="0"/>
    <cellStyle name="Nota 4 8 15" xfId="0"/>
    <cellStyle name="Nota 4 8 16" xfId="0"/>
    <cellStyle name="Nota 4 8 17" xfId="0"/>
    <cellStyle name="Nota 4 8 18" xfId="0"/>
    <cellStyle name="Nota 4 8 2" xfId="0"/>
    <cellStyle name="Nota 4 8 2 2" xfId="0"/>
    <cellStyle name="Nota 4 8 2 3" xfId="0"/>
    <cellStyle name="Nota 4 8 2 4" xfId="0"/>
    <cellStyle name="Nota 4 8 2 5" xfId="0"/>
    <cellStyle name="Nota 4 8 3" xfId="0"/>
    <cellStyle name="Nota 4 8 3 2" xfId="0"/>
    <cellStyle name="Nota 4 8 3 3" xfId="0"/>
    <cellStyle name="Nota 4 8 3 4" xfId="0"/>
    <cellStyle name="Nota 4 8 3 5" xfId="0"/>
    <cellStyle name="Nota 4 8 4" xfId="0"/>
    <cellStyle name="Nota 4 8 4 2" xfId="0"/>
    <cellStyle name="Nota 4 8 4 3" xfId="0"/>
    <cellStyle name="Nota 4 8 4 4" xfId="0"/>
    <cellStyle name="Nota 4 8 4 5" xfId="0"/>
    <cellStyle name="Nota 4 8 5" xfId="0"/>
    <cellStyle name="Nota 4 8 5 2" xfId="0"/>
    <cellStyle name="Nota 4 8 5 3" xfId="0"/>
    <cellStyle name="Nota 4 8 5 4" xfId="0"/>
    <cellStyle name="Nota 4 8 5 5" xfId="0"/>
    <cellStyle name="Nota 4 8 6" xfId="0"/>
    <cellStyle name="Nota 4 8 6 2" xfId="0"/>
    <cellStyle name="Nota 4 8 6 3" xfId="0"/>
    <cellStyle name="Nota 4 8 6 4" xfId="0"/>
    <cellStyle name="Nota 4 8 6 5" xfId="0"/>
    <cellStyle name="Nota 4 8 7" xfId="0"/>
    <cellStyle name="Nota 4 8 7 2" xfId="0"/>
    <cellStyle name="Nota 4 8 7 3" xfId="0"/>
    <cellStyle name="Nota 4 8 7 4" xfId="0"/>
    <cellStyle name="Nota 4 8 7 5" xfId="0"/>
    <cellStyle name="Nota 4 8 8" xfId="0"/>
    <cellStyle name="Nota 4 8 8 2" xfId="0"/>
    <cellStyle name="Nota 4 8 8 3" xfId="0"/>
    <cellStyle name="Nota 4 8 8 4" xfId="0"/>
    <cellStyle name="Nota 4 8 8 5" xfId="0"/>
    <cellStyle name="Nota 4 8 9" xfId="0"/>
    <cellStyle name="Nota 4 8 9 2" xfId="0"/>
    <cellStyle name="Nota 4 8 9 3" xfId="0"/>
    <cellStyle name="Nota 4 8 9 4" xfId="0"/>
    <cellStyle name="Nota 4 8 9 5" xfId="0"/>
    <cellStyle name="Nota 4 9" xfId="0"/>
    <cellStyle name="Nota 4 9 10" xfId="0"/>
    <cellStyle name="Nota 4 9 10 2" xfId="0"/>
    <cellStyle name="Nota 4 9 10 3" xfId="0"/>
    <cellStyle name="Nota 4 9 10 4" xfId="0"/>
    <cellStyle name="Nota 4 9 10 5" xfId="0"/>
    <cellStyle name="Nota 4 9 11" xfId="0"/>
    <cellStyle name="Nota 4 9 11 2" xfId="0"/>
    <cellStyle name="Nota 4 9 11 3" xfId="0"/>
    <cellStyle name="Nota 4 9 11 4" xfId="0"/>
    <cellStyle name="Nota 4 9 11 5" xfId="0"/>
    <cellStyle name="Nota 4 9 12" xfId="0"/>
    <cellStyle name="Nota 4 9 12 2" xfId="0"/>
    <cellStyle name="Nota 4 9 12 3" xfId="0"/>
    <cellStyle name="Nota 4 9 12 4" xfId="0"/>
    <cellStyle name="Nota 4 9 12 5" xfId="0"/>
    <cellStyle name="Nota 4 9 13" xfId="0"/>
    <cellStyle name="Nota 4 9 13 2" xfId="0"/>
    <cellStyle name="Nota 4 9 13 3" xfId="0"/>
    <cellStyle name="Nota 4 9 13 4" xfId="0"/>
    <cellStyle name="Nota 4 9 13 5" xfId="0"/>
    <cellStyle name="Nota 4 9 14" xfId="0"/>
    <cellStyle name="Nota 4 9 14 2" xfId="0"/>
    <cellStyle name="Nota 4 9 14 3" xfId="0"/>
    <cellStyle name="Nota 4 9 15" xfId="0"/>
    <cellStyle name="Nota 4 9 16" xfId="0"/>
    <cellStyle name="Nota 4 9 17" xfId="0"/>
    <cellStyle name="Nota 4 9 18" xfId="0"/>
    <cellStyle name="Nota 4 9 2" xfId="0"/>
    <cellStyle name="Nota 4 9 2 2" xfId="0"/>
    <cellStyle name="Nota 4 9 2 3" xfId="0"/>
    <cellStyle name="Nota 4 9 2 4" xfId="0"/>
    <cellStyle name="Nota 4 9 2 5" xfId="0"/>
    <cellStyle name="Nota 4 9 3" xfId="0"/>
    <cellStyle name="Nota 4 9 3 2" xfId="0"/>
    <cellStyle name="Nota 4 9 3 3" xfId="0"/>
    <cellStyle name="Nota 4 9 3 4" xfId="0"/>
    <cellStyle name="Nota 4 9 3 5" xfId="0"/>
    <cellStyle name="Nota 4 9 4" xfId="0"/>
    <cellStyle name="Nota 4 9 4 2" xfId="0"/>
    <cellStyle name="Nota 4 9 4 3" xfId="0"/>
    <cellStyle name="Nota 4 9 4 4" xfId="0"/>
    <cellStyle name="Nota 4 9 4 5" xfId="0"/>
    <cellStyle name="Nota 4 9 5" xfId="0"/>
    <cellStyle name="Nota 4 9 5 2" xfId="0"/>
    <cellStyle name="Nota 4 9 5 3" xfId="0"/>
    <cellStyle name="Nota 4 9 5 4" xfId="0"/>
    <cellStyle name="Nota 4 9 5 5" xfId="0"/>
    <cellStyle name="Nota 4 9 6" xfId="0"/>
    <cellStyle name="Nota 4 9 6 2" xfId="0"/>
    <cellStyle name="Nota 4 9 6 3" xfId="0"/>
    <cellStyle name="Nota 4 9 6 4" xfId="0"/>
    <cellStyle name="Nota 4 9 6 5" xfId="0"/>
    <cellStyle name="Nota 4 9 7" xfId="0"/>
    <cellStyle name="Nota 4 9 7 2" xfId="0"/>
    <cellStyle name="Nota 4 9 7 3" xfId="0"/>
    <cellStyle name="Nota 4 9 7 4" xfId="0"/>
    <cellStyle name="Nota 4 9 7 5" xfId="0"/>
    <cellStyle name="Nota 4 9 8" xfId="0"/>
    <cellStyle name="Nota 4 9 8 2" xfId="0"/>
    <cellStyle name="Nota 4 9 8 3" xfId="0"/>
    <cellStyle name="Nota 4 9 8 4" xfId="0"/>
    <cellStyle name="Nota 4 9 8 5" xfId="0"/>
    <cellStyle name="Nota 4 9 9" xfId="0"/>
    <cellStyle name="Nota 4 9 9 2" xfId="0"/>
    <cellStyle name="Nota 4 9 9 3" xfId="0"/>
    <cellStyle name="Nota 4 9 9 4" xfId="0"/>
    <cellStyle name="Nota 4 9 9 5" xfId="0"/>
    <cellStyle name="Nota 5" xfId="0"/>
    <cellStyle name="Nota 5 10" xfId="0"/>
    <cellStyle name="Nota 5 10 10" xfId="0"/>
    <cellStyle name="Nota 5 10 10 2" xfId="0"/>
    <cellStyle name="Nota 5 10 10 3" xfId="0"/>
    <cellStyle name="Nota 5 10 10 4" xfId="0"/>
    <cellStyle name="Nota 5 10 10 5" xfId="0"/>
    <cellStyle name="Nota 5 10 11" xfId="0"/>
    <cellStyle name="Nota 5 10 11 2" xfId="0"/>
    <cellStyle name="Nota 5 10 11 3" xfId="0"/>
    <cellStyle name="Nota 5 10 11 4" xfId="0"/>
    <cellStyle name="Nota 5 10 11 5" xfId="0"/>
    <cellStyle name="Nota 5 10 12" xfId="0"/>
    <cellStyle name="Nota 5 10 12 2" xfId="0"/>
    <cellStyle name="Nota 5 10 12 3" xfId="0"/>
    <cellStyle name="Nota 5 10 12 4" xfId="0"/>
    <cellStyle name="Nota 5 10 12 5" xfId="0"/>
    <cellStyle name="Nota 5 10 13" xfId="0"/>
    <cellStyle name="Nota 5 10 13 2" xfId="0"/>
    <cellStyle name="Nota 5 10 13 3" xfId="0"/>
    <cellStyle name="Nota 5 10 13 4" xfId="0"/>
    <cellStyle name="Nota 5 10 13 5" xfId="0"/>
    <cellStyle name="Nota 5 10 14" xfId="0"/>
    <cellStyle name="Nota 5 10 14 2" xfId="0"/>
    <cellStyle name="Nota 5 10 14 3" xfId="0"/>
    <cellStyle name="Nota 5 10 15" xfId="0"/>
    <cellStyle name="Nota 5 10 16" xfId="0"/>
    <cellStyle name="Nota 5 10 17" xfId="0"/>
    <cellStyle name="Nota 5 10 18" xfId="0"/>
    <cellStyle name="Nota 5 10 2" xfId="0"/>
    <cellStyle name="Nota 5 10 2 2" xfId="0"/>
    <cellStyle name="Nota 5 10 2 3" xfId="0"/>
    <cellStyle name="Nota 5 10 2 4" xfId="0"/>
    <cellStyle name="Nota 5 10 2 5" xfId="0"/>
    <cellStyle name="Nota 5 10 3" xfId="0"/>
    <cellStyle name="Nota 5 10 3 2" xfId="0"/>
    <cellStyle name="Nota 5 10 3 3" xfId="0"/>
    <cellStyle name="Nota 5 10 3 4" xfId="0"/>
    <cellStyle name="Nota 5 10 3 5" xfId="0"/>
    <cellStyle name="Nota 5 10 4" xfId="0"/>
    <cellStyle name="Nota 5 10 4 2" xfId="0"/>
    <cellStyle name="Nota 5 10 4 3" xfId="0"/>
    <cellStyle name="Nota 5 10 4 4" xfId="0"/>
    <cellStyle name="Nota 5 10 4 5" xfId="0"/>
    <cellStyle name="Nota 5 10 5" xfId="0"/>
    <cellStyle name="Nota 5 10 5 2" xfId="0"/>
    <cellStyle name="Nota 5 10 5 3" xfId="0"/>
    <cellStyle name="Nota 5 10 5 4" xfId="0"/>
    <cellStyle name="Nota 5 10 5 5" xfId="0"/>
    <cellStyle name="Nota 5 10 6" xfId="0"/>
    <cellStyle name="Nota 5 10 6 2" xfId="0"/>
    <cellStyle name="Nota 5 10 6 3" xfId="0"/>
    <cellStyle name="Nota 5 10 6 4" xfId="0"/>
    <cellStyle name="Nota 5 10 6 5" xfId="0"/>
    <cellStyle name="Nota 5 10 7" xfId="0"/>
    <cellStyle name="Nota 5 10 7 2" xfId="0"/>
    <cellStyle name="Nota 5 10 7 3" xfId="0"/>
    <cellStyle name="Nota 5 10 7 4" xfId="0"/>
    <cellStyle name="Nota 5 10 7 5" xfId="0"/>
    <cellStyle name="Nota 5 10 8" xfId="0"/>
    <cellStyle name="Nota 5 10 8 2" xfId="0"/>
    <cellStyle name="Nota 5 10 8 3" xfId="0"/>
    <cellStyle name="Nota 5 10 8 4" xfId="0"/>
    <cellStyle name="Nota 5 10 8 5" xfId="0"/>
    <cellStyle name="Nota 5 10 9" xfId="0"/>
    <cellStyle name="Nota 5 10 9 2" xfId="0"/>
    <cellStyle name="Nota 5 10 9 3" xfId="0"/>
    <cellStyle name="Nota 5 10 9 4" xfId="0"/>
    <cellStyle name="Nota 5 10 9 5" xfId="0"/>
    <cellStyle name="Nota 5 11" xfId="0"/>
    <cellStyle name="Nota 5 11 2" xfId="0"/>
    <cellStyle name="Nota 5 11 3" xfId="0"/>
    <cellStyle name="Nota 5 11 4" xfId="0"/>
    <cellStyle name="Nota 5 11 5" xfId="0"/>
    <cellStyle name="Nota 5 12" xfId="0"/>
    <cellStyle name="Nota 5 12 2" xfId="0"/>
    <cellStyle name="Nota 5 12 3" xfId="0"/>
    <cellStyle name="Nota 5 12 4" xfId="0"/>
    <cellStyle name="Nota 5 12 5" xfId="0"/>
    <cellStyle name="Nota 5 13" xfId="0"/>
    <cellStyle name="Nota 5 13 2" xfId="0"/>
    <cellStyle name="Nota 5 13 3" xfId="0"/>
    <cellStyle name="Nota 5 13 4" xfId="0"/>
    <cellStyle name="Nota 5 13 5" xfId="0"/>
    <cellStyle name="Nota 5 14" xfId="0"/>
    <cellStyle name="Nota 5 14 2" xfId="0"/>
    <cellStyle name="Nota 5 14 3" xfId="0"/>
    <cellStyle name="Nota 5 14 4" xfId="0"/>
    <cellStyle name="Nota 5 14 5" xfId="0"/>
    <cellStyle name="Nota 5 15" xfId="0"/>
    <cellStyle name="Nota 5 15 2" xfId="0"/>
    <cellStyle name="Nota 5 15 3" xfId="0"/>
    <cellStyle name="Nota 5 15 4" xfId="0"/>
    <cellStyle name="Nota 5 15 5" xfId="0"/>
    <cellStyle name="Nota 5 16" xfId="0"/>
    <cellStyle name="Nota 5 16 2" xfId="0"/>
    <cellStyle name="Nota 5 16 3" xfId="0"/>
    <cellStyle name="Nota 5 16 4" xfId="0"/>
    <cellStyle name="Nota 5 16 5" xfId="0"/>
    <cellStyle name="Nota 5 17" xfId="0"/>
    <cellStyle name="Nota 5 17 2" xfId="0"/>
    <cellStyle name="Nota 5 17 3" xfId="0"/>
    <cellStyle name="Nota 5 17 4" xfId="0"/>
    <cellStyle name="Nota 5 17 5" xfId="0"/>
    <cellStyle name="Nota 5 18" xfId="0"/>
    <cellStyle name="Nota 5 18 2" xfId="0"/>
    <cellStyle name="Nota 5 18 3" xfId="0"/>
    <cellStyle name="Nota 5 18 4" xfId="0"/>
    <cellStyle name="Nota 5 18 5" xfId="0"/>
    <cellStyle name="Nota 5 19" xfId="0"/>
    <cellStyle name="Nota 5 19 2" xfId="0"/>
    <cellStyle name="Nota 5 19 3" xfId="0"/>
    <cellStyle name="Nota 5 19 4" xfId="0"/>
    <cellStyle name="Nota 5 19 5" xfId="0"/>
    <cellStyle name="Nota 5 2" xfId="0"/>
    <cellStyle name="Nota 5 2 10" xfId="0"/>
    <cellStyle name="Nota 5 2 10 2" xfId="0"/>
    <cellStyle name="Nota 5 2 10 3" xfId="0"/>
    <cellStyle name="Nota 5 2 10 4" xfId="0"/>
    <cellStyle name="Nota 5 2 10 5" xfId="0"/>
    <cellStyle name="Nota 5 2 11" xfId="0"/>
    <cellStyle name="Nota 5 2 11 2" xfId="0"/>
    <cellStyle name="Nota 5 2 11 3" xfId="0"/>
    <cellStyle name="Nota 5 2 11 4" xfId="0"/>
    <cellStyle name="Nota 5 2 11 5" xfId="0"/>
    <cellStyle name="Nota 5 2 12" xfId="0"/>
    <cellStyle name="Nota 5 2 12 2" xfId="0"/>
    <cellStyle name="Nota 5 2 12 3" xfId="0"/>
    <cellStyle name="Nota 5 2 12 4" xfId="0"/>
    <cellStyle name="Nota 5 2 12 5" xfId="0"/>
    <cellStyle name="Nota 5 2 13" xfId="0"/>
    <cellStyle name="Nota 5 2 13 2" xfId="0"/>
    <cellStyle name="Nota 5 2 13 3" xfId="0"/>
    <cellStyle name="Nota 5 2 13 4" xfId="0"/>
    <cellStyle name="Nota 5 2 13 5" xfId="0"/>
    <cellStyle name="Nota 5 2 14" xfId="0"/>
    <cellStyle name="Nota 5 2 14 2" xfId="0"/>
    <cellStyle name="Nota 5 2 14 3" xfId="0"/>
    <cellStyle name="Nota 5 2 15" xfId="0"/>
    <cellStyle name="Nota 5 2 16" xfId="0"/>
    <cellStyle name="Nota 5 2 17" xfId="0"/>
    <cellStyle name="Nota 5 2 18" xfId="0"/>
    <cellStyle name="Nota 5 2 2" xfId="0"/>
    <cellStyle name="Nota 5 2 2 2" xfId="0"/>
    <cellStyle name="Nota 5 2 2 3" xfId="0"/>
    <cellStyle name="Nota 5 2 2 4" xfId="0"/>
    <cellStyle name="Nota 5 2 2 5" xfId="0"/>
    <cellStyle name="Nota 5 2 3" xfId="0"/>
    <cellStyle name="Nota 5 2 3 2" xfId="0"/>
    <cellStyle name="Nota 5 2 3 3" xfId="0"/>
    <cellStyle name="Nota 5 2 3 4" xfId="0"/>
    <cellStyle name="Nota 5 2 3 5" xfId="0"/>
    <cellStyle name="Nota 5 2 4" xfId="0"/>
    <cellStyle name="Nota 5 2 4 2" xfId="0"/>
    <cellStyle name="Nota 5 2 4 3" xfId="0"/>
    <cellStyle name="Nota 5 2 4 4" xfId="0"/>
    <cellStyle name="Nota 5 2 4 5" xfId="0"/>
    <cellStyle name="Nota 5 2 5" xfId="0"/>
    <cellStyle name="Nota 5 2 5 2" xfId="0"/>
    <cellStyle name="Nota 5 2 5 3" xfId="0"/>
    <cellStyle name="Nota 5 2 5 4" xfId="0"/>
    <cellStyle name="Nota 5 2 5 5" xfId="0"/>
    <cellStyle name="Nota 5 2 6" xfId="0"/>
    <cellStyle name="Nota 5 2 6 2" xfId="0"/>
    <cellStyle name="Nota 5 2 6 3" xfId="0"/>
    <cellStyle name="Nota 5 2 6 4" xfId="0"/>
    <cellStyle name="Nota 5 2 6 5" xfId="0"/>
    <cellStyle name="Nota 5 2 7" xfId="0"/>
    <cellStyle name="Nota 5 2 7 2" xfId="0"/>
    <cellStyle name="Nota 5 2 7 3" xfId="0"/>
    <cellStyle name="Nota 5 2 7 4" xfId="0"/>
    <cellStyle name="Nota 5 2 7 5" xfId="0"/>
    <cellStyle name="Nota 5 2 8" xfId="0"/>
    <cellStyle name="Nota 5 2 8 2" xfId="0"/>
    <cellStyle name="Nota 5 2 8 3" xfId="0"/>
    <cellStyle name="Nota 5 2 8 4" xfId="0"/>
    <cellStyle name="Nota 5 2 8 5" xfId="0"/>
    <cellStyle name="Nota 5 2 9" xfId="0"/>
    <cellStyle name="Nota 5 2 9 2" xfId="0"/>
    <cellStyle name="Nota 5 2 9 3" xfId="0"/>
    <cellStyle name="Nota 5 2 9 4" xfId="0"/>
    <cellStyle name="Nota 5 2 9 5" xfId="0"/>
    <cellStyle name="Nota 5 20" xfId="0"/>
    <cellStyle name="Nota 5 20 2" xfId="0"/>
    <cellStyle name="Nota 5 20 3" xfId="0"/>
    <cellStyle name="Nota 5 20 4" xfId="0"/>
    <cellStyle name="Nota 5 20 5" xfId="0"/>
    <cellStyle name="Nota 5 21" xfId="0"/>
    <cellStyle name="Nota 5 21 2" xfId="0"/>
    <cellStyle name="Nota 5 21 3" xfId="0"/>
    <cellStyle name="Nota 5 21 4" xfId="0"/>
    <cellStyle name="Nota 5 21 5" xfId="0"/>
    <cellStyle name="Nota 5 22" xfId="0"/>
    <cellStyle name="Nota 5 22 2" xfId="0"/>
    <cellStyle name="Nota 5 22 3" xfId="0"/>
    <cellStyle name="Nota 5 22 4" xfId="0"/>
    <cellStyle name="Nota 5 22 5" xfId="0"/>
    <cellStyle name="Nota 5 23" xfId="0"/>
    <cellStyle name="Nota 5 23 2" xfId="0"/>
    <cellStyle name="Nota 5 23 3" xfId="0"/>
    <cellStyle name="Nota 5 23 4" xfId="0"/>
    <cellStyle name="Nota 5 23 5" xfId="0"/>
    <cellStyle name="Nota 5 24" xfId="0"/>
    <cellStyle name="Nota 5 24 2" xfId="0"/>
    <cellStyle name="Nota 5 24 3" xfId="0"/>
    <cellStyle name="Nota 5 24 4" xfId="0"/>
    <cellStyle name="Nota 5 24 5" xfId="0"/>
    <cellStyle name="Nota 5 25" xfId="0"/>
    <cellStyle name="Nota 5 25 2" xfId="0"/>
    <cellStyle name="Nota 5 25 3" xfId="0"/>
    <cellStyle name="Nota 5 25 4" xfId="0"/>
    <cellStyle name="Nota 5 25 5" xfId="0"/>
    <cellStyle name="Nota 5 26" xfId="0"/>
    <cellStyle name="Nota 5 26 2" xfId="0"/>
    <cellStyle name="Nota 5 26 3" xfId="0"/>
    <cellStyle name="Nota 5 26 4" xfId="0"/>
    <cellStyle name="Nota 5 26 5" xfId="0"/>
    <cellStyle name="Nota 5 27" xfId="0"/>
    <cellStyle name="Nota 5 27 2" xfId="0"/>
    <cellStyle name="Nota 5 27 3" xfId="0"/>
    <cellStyle name="Nota 5 27 4" xfId="0"/>
    <cellStyle name="Nota 5 27 5" xfId="0"/>
    <cellStyle name="Nota 5 28" xfId="0"/>
    <cellStyle name="Nota 5 28 2" xfId="0"/>
    <cellStyle name="Nota 5 28 3" xfId="0"/>
    <cellStyle name="Nota 5 28 4" xfId="0"/>
    <cellStyle name="Nota 5 28 5" xfId="0"/>
    <cellStyle name="Nota 5 29" xfId="0"/>
    <cellStyle name="Nota 5 29 2" xfId="0"/>
    <cellStyle name="Nota 5 29 3" xfId="0"/>
    <cellStyle name="Nota 5 29 4" xfId="0"/>
    <cellStyle name="Nota 5 29 5" xfId="0"/>
    <cellStyle name="Nota 5 3" xfId="0"/>
    <cellStyle name="Nota 5 3 10" xfId="0"/>
    <cellStyle name="Nota 5 3 10 2" xfId="0"/>
    <cellStyle name="Nota 5 3 10 3" xfId="0"/>
    <cellStyle name="Nota 5 3 10 4" xfId="0"/>
    <cellStyle name="Nota 5 3 10 5" xfId="0"/>
    <cellStyle name="Nota 5 3 11" xfId="0"/>
    <cellStyle name="Nota 5 3 11 2" xfId="0"/>
    <cellStyle name="Nota 5 3 11 3" xfId="0"/>
    <cellStyle name="Nota 5 3 11 4" xfId="0"/>
    <cellStyle name="Nota 5 3 11 5" xfId="0"/>
    <cellStyle name="Nota 5 3 12" xfId="0"/>
    <cellStyle name="Nota 5 3 12 2" xfId="0"/>
    <cellStyle name="Nota 5 3 12 3" xfId="0"/>
    <cellStyle name="Nota 5 3 12 4" xfId="0"/>
    <cellStyle name="Nota 5 3 12 5" xfId="0"/>
    <cellStyle name="Nota 5 3 13" xfId="0"/>
    <cellStyle name="Nota 5 3 13 2" xfId="0"/>
    <cellStyle name="Nota 5 3 13 3" xfId="0"/>
    <cellStyle name="Nota 5 3 13 4" xfId="0"/>
    <cellStyle name="Nota 5 3 13 5" xfId="0"/>
    <cellStyle name="Nota 5 3 14" xfId="0"/>
    <cellStyle name="Nota 5 3 14 2" xfId="0"/>
    <cellStyle name="Nota 5 3 14 3" xfId="0"/>
    <cellStyle name="Nota 5 3 15" xfId="0"/>
    <cellStyle name="Nota 5 3 16" xfId="0"/>
    <cellStyle name="Nota 5 3 17" xfId="0"/>
    <cellStyle name="Nota 5 3 18" xfId="0"/>
    <cellStyle name="Nota 5 3 2" xfId="0"/>
    <cellStyle name="Nota 5 3 2 2" xfId="0"/>
    <cellStyle name="Nota 5 3 2 3" xfId="0"/>
    <cellStyle name="Nota 5 3 2 4" xfId="0"/>
    <cellStyle name="Nota 5 3 2 5" xfId="0"/>
    <cellStyle name="Nota 5 3 3" xfId="0"/>
    <cellStyle name="Nota 5 3 3 2" xfId="0"/>
    <cellStyle name="Nota 5 3 3 3" xfId="0"/>
    <cellStyle name="Nota 5 3 3 4" xfId="0"/>
    <cellStyle name="Nota 5 3 3 5" xfId="0"/>
    <cellStyle name="Nota 5 3 4" xfId="0"/>
    <cellStyle name="Nota 5 3 4 2" xfId="0"/>
    <cellStyle name="Nota 5 3 4 3" xfId="0"/>
    <cellStyle name="Nota 5 3 4 4" xfId="0"/>
    <cellStyle name="Nota 5 3 4 5" xfId="0"/>
    <cellStyle name="Nota 5 3 5" xfId="0"/>
    <cellStyle name="Nota 5 3 5 2" xfId="0"/>
    <cellStyle name="Nota 5 3 5 3" xfId="0"/>
    <cellStyle name="Nota 5 3 5 4" xfId="0"/>
    <cellStyle name="Nota 5 3 5 5" xfId="0"/>
    <cellStyle name="Nota 5 3 6" xfId="0"/>
    <cellStyle name="Nota 5 3 6 2" xfId="0"/>
    <cellStyle name="Nota 5 3 6 3" xfId="0"/>
    <cellStyle name="Nota 5 3 6 4" xfId="0"/>
    <cellStyle name="Nota 5 3 6 5" xfId="0"/>
    <cellStyle name="Nota 5 3 7" xfId="0"/>
    <cellStyle name="Nota 5 3 7 2" xfId="0"/>
    <cellStyle name="Nota 5 3 7 3" xfId="0"/>
    <cellStyle name="Nota 5 3 7 4" xfId="0"/>
    <cellStyle name="Nota 5 3 7 5" xfId="0"/>
    <cellStyle name="Nota 5 3 8" xfId="0"/>
    <cellStyle name="Nota 5 3 8 2" xfId="0"/>
    <cellStyle name="Nota 5 3 8 3" xfId="0"/>
    <cellStyle name="Nota 5 3 8 4" xfId="0"/>
    <cellStyle name="Nota 5 3 8 5" xfId="0"/>
    <cellStyle name="Nota 5 3 9" xfId="0"/>
    <cellStyle name="Nota 5 3 9 2" xfId="0"/>
    <cellStyle name="Nota 5 3 9 3" xfId="0"/>
    <cellStyle name="Nota 5 3 9 4" xfId="0"/>
    <cellStyle name="Nota 5 3 9 5" xfId="0"/>
    <cellStyle name="Nota 5 30" xfId="0"/>
    <cellStyle name="Nota 5 30 2" xfId="0"/>
    <cellStyle name="Nota 5 30 3" xfId="0"/>
    <cellStyle name="Nota 5 31" xfId="0"/>
    <cellStyle name="Nota 5 31 2" xfId="0"/>
    <cellStyle name="Nota 5 31 3" xfId="0"/>
    <cellStyle name="Nota 5 32" xfId="0"/>
    <cellStyle name="Nota 5 32 2" xfId="0"/>
    <cellStyle name="Nota 5 32 3" xfId="0"/>
    <cellStyle name="Nota 5 33" xfId="0"/>
    <cellStyle name="Nota 5 33 2" xfId="0"/>
    <cellStyle name="Nota 5 33 3" xfId="0"/>
    <cellStyle name="Nota 5 34" xfId="0"/>
    <cellStyle name="Nota 5 34 2" xfId="0"/>
    <cellStyle name="Nota 5 34 3" xfId="0"/>
    <cellStyle name="Nota 5 35" xfId="0"/>
    <cellStyle name="Nota 5 35 2" xfId="0"/>
    <cellStyle name="Nota 5 35 3" xfId="0"/>
    <cellStyle name="Nota 5 36" xfId="0"/>
    <cellStyle name="Nota 5 36 2" xfId="0"/>
    <cellStyle name="Nota 5 36 3" xfId="0"/>
    <cellStyle name="Nota 5 37" xfId="0"/>
    <cellStyle name="Nota 5 37 2" xfId="0"/>
    <cellStyle name="Nota 5 37 3" xfId="0"/>
    <cellStyle name="Nota 5 38" xfId="0"/>
    <cellStyle name="Nota 5 38 2" xfId="0"/>
    <cellStyle name="Nota 5 38 3" xfId="0"/>
    <cellStyle name="Nota 5 39" xfId="0"/>
    <cellStyle name="Nota 5 39 2" xfId="0"/>
    <cellStyle name="Nota 5 39 3" xfId="0"/>
    <cellStyle name="Nota 5 4" xfId="0"/>
    <cellStyle name="Nota 5 4 10" xfId="0"/>
    <cellStyle name="Nota 5 4 10 2" xfId="0"/>
    <cellStyle name="Nota 5 4 10 3" xfId="0"/>
    <cellStyle name="Nota 5 4 10 4" xfId="0"/>
    <cellStyle name="Nota 5 4 10 5" xfId="0"/>
    <cellStyle name="Nota 5 4 11" xfId="0"/>
    <cellStyle name="Nota 5 4 11 2" xfId="0"/>
    <cellStyle name="Nota 5 4 11 3" xfId="0"/>
    <cellStyle name="Nota 5 4 11 4" xfId="0"/>
    <cellStyle name="Nota 5 4 11 5" xfId="0"/>
    <cellStyle name="Nota 5 4 12" xfId="0"/>
    <cellStyle name="Nota 5 4 12 2" xfId="0"/>
    <cellStyle name="Nota 5 4 12 3" xfId="0"/>
    <cellStyle name="Nota 5 4 12 4" xfId="0"/>
    <cellStyle name="Nota 5 4 12 5" xfId="0"/>
    <cellStyle name="Nota 5 4 13" xfId="0"/>
    <cellStyle name="Nota 5 4 13 2" xfId="0"/>
    <cellStyle name="Nota 5 4 13 3" xfId="0"/>
    <cellStyle name="Nota 5 4 13 4" xfId="0"/>
    <cellStyle name="Nota 5 4 13 5" xfId="0"/>
    <cellStyle name="Nota 5 4 14" xfId="0"/>
    <cellStyle name="Nota 5 4 14 2" xfId="0"/>
    <cellStyle name="Nota 5 4 14 3" xfId="0"/>
    <cellStyle name="Nota 5 4 15" xfId="0"/>
    <cellStyle name="Nota 5 4 16" xfId="0"/>
    <cellStyle name="Nota 5 4 17" xfId="0"/>
    <cellStyle name="Nota 5 4 18" xfId="0"/>
    <cellStyle name="Nota 5 4 2" xfId="0"/>
    <cellStyle name="Nota 5 4 2 2" xfId="0"/>
    <cellStyle name="Nota 5 4 2 3" xfId="0"/>
    <cellStyle name="Nota 5 4 2 4" xfId="0"/>
    <cellStyle name="Nota 5 4 2 5" xfId="0"/>
    <cellStyle name="Nota 5 4 3" xfId="0"/>
    <cellStyle name="Nota 5 4 3 2" xfId="0"/>
    <cellStyle name="Nota 5 4 3 3" xfId="0"/>
    <cellStyle name="Nota 5 4 3 4" xfId="0"/>
    <cellStyle name="Nota 5 4 3 5" xfId="0"/>
    <cellStyle name="Nota 5 4 4" xfId="0"/>
    <cellStyle name="Nota 5 4 4 2" xfId="0"/>
    <cellStyle name="Nota 5 4 4 3" xfId="0"/>
    <cellStyle name="Nota 5 4 4 4" xfId="0"/>
    <cellStyle name="Nota 5 4 4 5" xfId="0"/>
    <cellStyle name="Nota 5 4 5" xfId="0"/>
    <cellStyle name="Nota 5 4 5 2" xfId="0"/>
    <cellStyle name="Nota 5 4 5 3" xfId="0"/>
    <cellStyle name="Nota 5 4 5 4" xfId="0"/>
    <cellStyle name="Nota 5 4 5 5" xfId="0"/>
    <cellStyle name="Nota 5 4 6" xfId="0"/>
    <cellStyle name="Nota 5 4 6 2" xfId="0"/>
    <cellStyle name="Nota 5 4 6 3" xfId="0"/>
    <cellStyle name="Nota 5 4 6 4" xfId="0"/>
    <cellStyle name="Nota 5 4 6 5" xfId="0"/>
    <cellStyle name="Nota 5 4 7" xfId="0"/>
    <cellStyle name="Nota 5 4 7 2" xfId="0"/>
    <cellStyle name="Nota 5 4 7 3" xfId="0"/>
    <cellStyle name="Nota 5 4 7 4" xfId="0"/>
    <cellStyle name="Nota 5 4 7 5" xfId="0"/>
    <cellStyle name="Nota 5 4 8" xfId="0"/>
    <cellStyle name="Nota 5 4 8 2" xfId="0"/>
    <cellStyle name="Nota 5 4 8 3" xfId="0"/>
    <cellStyle name="Nota 5 4 8 4" xfId="0"/>
    <cellStyle name="Nota 5 4 8 5" xfId="0"/>
    <cellStyle name="Nota 5 4 9" xfId="0"/>
    <cellStyle name="Nota 5 4 9 2" xfId="0"/>
    <cellStyle name="Nota 5 4 9 3" xfId="0"/>
    <cellStyle name="Nota 5 4 9 4" xfId="0"/>
    <cellStyle name="Nota 5 4 9 5" xfId="0"/>
    <cellStyle name="Nota 5 40" xfId="0"/>
    <cellStyle name="Nota 5 40 2" xfId="0"/>
    <cellStyle name="Nota 5 40 3" xfId="0"/>
    <cellStyle name="Nota 5 41" xfId="0"/>
    <cellStyle name="Nota 5 41 2" xfId="0"/>
    <cellStyle name="Nota 5 41 3" xfId="0"/>
    <cellStyle name="Nota 5 42" xfId="0"/>
    <cellStyle name="Nota 5 42 2" xfId="0"/>
    <cellStyle name="Nota 5 42 3" xfId="0"/>
    <cellStyle name="Nota 5 43" xfId="0"/>
    <cellStyle name="Nota 5 43 2" xfId="0"/>
    <cellStyle name="Nota 5 43 3" xfId="0"/>
    <cellStyle name="Nota 5 44" xfId="0"/>
    <cellStyle name="Nota 5 44 2" xfId="0"/>
    <cellStyle name="Nota 5 44 3" xfId="0"/>
    <cellStyle name="Nota 5 45" xfId="0"/>
    <cellStyle name="Nota 5 45 2" xfId="0"/>
    <cellStyle name="Nota 5 45 3" xfId="0"/>
    <cellStyle name="Nota 5 46" xfId="0"/>
    <cellStyle name="Nota 5 46 2" xfId="0"/>
    <cellStyle name="Nota 5 46 3" xfId="0"/>
    <cellStyle name="Nota 5 47" xfId="0"/>
    <cellStyle name="Nota 5 47 2" xfId="0"/>
    <cellStyle name="Nota 5 47 3" xfId="0"/>
    <cellStyle name="Nota 5 48" xfId="0"/>
    <cellStyle name="Nota 5 48 2" xfId="0"/>
    <cellStyle name="Nota 5 48 3" xfId="0"/>
    <cellStyle name="Nota 5 49" xfId="0"/>
    <cellStyle name="Nota 5 49 2" xfId="0"/>
    <cellStyle name="Nota 5 49 3" xfId="0"/>
    <cellStyle name="Nota 5 5" xfId="0"/>
    <cellStyle name="Nota 5 5 10" xfId="0"/>
    <cellStyle name="Nota 5 5 10 2" xfId="0"/>
    <cellStyle name="Nota 5 5 10 3" xfId="0"/>
    <cellStyle name="Nota 5 5 10 4" xfId="0"/>
    <cellStyle name="Nota 5 5 10 5" xfId="0"/>
    <cellStyle name="Nota 5 5 11" xfId="0"/>
    <cellStyle name="Nota 5 5 11 2" xfId="0"/>
    <cellStyle name="Nota 5 5 11 3" xfId="0"/>
    <cellStyle name="Nota 5 5 11 4" xfId="0"/>
    <cellStyle name="Nota 5 5 11 5" xfId="0"/>
    <cellStyle name="Nota 5 5 12" xfId="0"/>
    <cellStyle name="Nota 5 5 12 2" xfId="0"/>
    <cellStyle name="Nota 5 5 12 3" xfId="0"/>
    <cellStyle name="Nota 5 5 12 4" xfId="0"/>
    <cellStyle name="Nota 5 5 12 5" xfId="0"/>
    <cellStyle name="Nota 5 5 13" xfId="0"/>
    <cellStyle name="Nota 5 5 13 2" xfId="0"/>
    <cellStyle name="Nota 5 5 13 3" xfId="0"/>
    <cellStyle name="Nota 5 5 13 4" xfId="0"/>
    <cellStyle name="Nota 5 5 13 5" xfId="0"/>
    <cellStyle name="Nota 5 5 14" xfId="0"/>
    <cellStyle name="Nota 5 5 14 2" xfId="0"/>
    <cellStyle name="Nota 5 5 14 3" xfId="0"/>
    <cellStyle name="Nota 5 5 15" xfId="0"/>
    <cellStyle name="Nota 5 5 16" xfId="0"/>
    <cellStyle name="Nota 5 5 17" xfId="0"/>
    <cellStyle name="Nota 5 5 18" xfId="0"/>
    <cellStyle name="Nota 5 5 2" xfId="0"/>
    <cellStyle name="Nota 5 5 2 2" xfId="0"/>
    <cellStyle name="Nota 5 5 2 3" xfId="0"/>
    <cellStyle name="Nota 5 5 2 4" xfId="0"/>
    <cellStyle name="Nota 5 5 2 5" xfId="0"/>
    <cellStyle name="Nota 5 5 3" xfId="0"/>
    <cellStyle name="Nota 5 5 3 2" xfId="0"/>
    <cellStyle name="Nota 5 5 3 3" xfId="0"/>
    <cellStyle name="Nota 5 5 3 4" xfId="0"/>
    <cellStyle name="Nota 5 5 3 5" xfId="0"/>
    <cellStyle name="Nota 5 5 4" xfId="0"/>
    <cellStyle name="Nota 5 5 4 2" xfId="0"/>
    <cellStyle name="Nota 5 5 4 3" xfId="0"/>
    <cellStyle name="Nota 5 5 4 4" xfId="0"/>
    <cellStyle name="Nota 5 5 4 5" xfId="0"/>
    <cellStyle name="Nota 5 5 5" xfId="0"/>
    <cellStyle name="Nota 5 5 5 2" xfId="0"/>
    <cellStyle name="Nota 5 5 5 3" xfId="0"/>
    <cellStyle name="Nota 5 5 5 4" xfId="0"/>
    <cellStyle name="Nota 5 5 5 5" xfId="0"/>
    <cellStyle name="Nota 5 5 6" xfId="0"/>
    <cellStyle name="Nota 5 5 6 2" xfId="0"/>
    <cellStyle name="Nota 5 5 6 3" xfId="0"/>
    <cellStyle name="Nota 5 5 6 4" xfId="0"/>
    <cellStyle name="Nota 5 5 6 5" xfId="0"/>
    <cellStyle name="Nota 5 5 7" xfId="0"/>
    <cellStyle name="Nota 5 5 7 2" xfId="0"/>
    <cellStyle name="Nota 5 5 7 3" xfId="0"/>
    <cellStyle name="Nota 5 5 7 4" xfId="0"/>
    <cellStyle name="Nota 5 5 7 5" xfId="0"/>
    <cellStyle name="Nota 5 5 8" xfId="0"/>
    <cellStyle name="Nota 5 5 8 2" xfId="0"/>
    <cellStyle name="Nota 5 5 8 3" xfId="0"/>
    <cellStyle name="Nota 5 5 8 4" xfId="0"/>
    <cellStyle name="Nota 5 5 8 5" xfId="0"/>
    <cellStyle name="Nota 5 5 9" xfId="0"/>
    <cellStyle name="Nota 5 5 9 2" xfId="0"/>
    <cellStyle name="Nota 5 5 9 3" xfId="0"/>
    <cellStyle name="Nota 5 5 9 4" xfId="0"/>
    <cellStyle name="Nota 5 5 9 5" xfId="0"/>
    <cellStyle name="Nota 5 50" xfId="0"/>
    <cellStyle name="Nota 5 50 2" xfId="0"/>
    <cellStyle name="Nota 5 50 3" xfId="0"/>
    <cellStyle name="Nota 5 51" xfId="0"/>
    <cellStyle name="Nota 5 51 2" xfId="0"/>
    <cellStyle name="Nota 5 51 3" xfId="0"/>
    <cellStyle name="Nota 5 52" xfId="0"/>
    <cellStyle name="Nota 5 52 2" xfId="0"/>
    <cellStyle name="Nota 5 52 3" xfId="0"/>
    <cellStyle name="Nota 5 53" xfId="0"/>
    <cellStyle name="Nota 5 53 2" xfId="0"/>
    <cellStyle name="Nota 5 53 3" xfId="0"/>
    <cellStyle name="Nota 5 54" xfId="0"/>
    <cellStyle name="Nota 5 54 2" xfId="0"/>
    <cellStyle name="Nota 5 54 3" xfId="0"/>
    <cellStyle name="Nota 5 55" xfId="0"/>
    <cellStyle name="Nota 5 55 2" xfId="0"/>
    <cellStyle name="Nota 5 55 3" xfId="0"/>
    <cellStyle name="Nota 5 56" xfId="0"/>
    <cellStyle name="Nota 5 56 2" xfId="0"/>
    <cellStyle name="Nota 5 56 3" xfId="0"/>
    <cellStyle name="Nota 5 57" xfId="0"/>
    <cellStyle name="Nota 5 57 2" xfId="0"/>
    <cellStyle name="Nota 5 57 3" xfId="0"/>
    <cellStyle name="Nota 5 58" xfId="0"/>
    <cellStyle name="Nota 5 58 2" xfId="0"/>
    <cellStyle name="Nota 5 58 3" xfId="0"/>
    <cellStyle name="Nota 5 59" xfId="0"/>
    <cellStyle name="Nota 5 59 2" xfId="0"/>
    <cellStyle name="Nota 5 59 3" xfId="0"/>
    <cellStyle name="Nota 5 6" xfId="0"/>
    <cellStyle name="Nota 5 6 10" xfId="0"/>
    <cellStyle name="Nota 5 6 10 2" xfId="0"/>
    <cellStyle name="Nota 5 6 10 3" xfId="0"/>
    <cellStyle name="Nota 5 6 10 4" xfId="0"/>
    <cellStyle name="Nota 5 6 10 5" xfId="0"/>
    <cellStyle name="Nota 5 6 11" xfId="0"/>
    <cellStyle name="Nota 5 6 11 2" xfId="0"/>
    <cellStyle name="Nota 5 6 11 3" xfId="0"/>
    <cellStyle name="Nota 5 6 11 4" xfId="0"/>
    <cellStyle name="Nota 5 6 11 5" xfId="0"/>
    <cellStyle name="Nota 5 6 12" xfId="0"/>
    <cellStyle name="Nota 5 6 12 2" xfId="0"/>
    <cellStyle name="Nota 5 6 12 3" xfId="0"/>
    <cellStyle name="Nota 5 6 12 4" xfId="0"/>
    <cellStyle name="Nota 5 6 12 5" xfId="0"/>
    <cellStyle name="Nota 5 6 13" xfId="0"/>
    <cellStyle name="Nota 5 6 13 2" xfId="0"/>
    <cellStyle name="Nota 5 6 13 3" xfId="0"/>
    <cellStyle name="Nota 5 6 13 4" xfId="0"/>
    <cellStyle name="Nota 5 6 13 5" xfId="0"/>
    <cellStyle name="Nota 5 6 14" xfId="0"/>
    <cellStyle name="Nota 5 6 14 2" xfId="0"/>
    <cellStyle name="Nota 5 6 14 3" xfId="0"/>
    <cellStyle name="Nota 5 6 15" xfId="0"/>
    <cellStyle name="Nota 5 6 16" xfId="0"/>
    <cellStyle name="Nota 5 6 17" xfId="0"/>
    <cellStyle name="Nota 5 6 18" xfId="0"/>
    <cellStyle name="Nota 5 6 2" xfId="0"/>
    <cellStyle name="Nota 5 6 2 2" xfId="0"/>
    <cellStyle name="Nota 5 6 2 3" xfId="0"/>
    <cellStyle name="Nota 5 6 2 4" xfId="0"/>
    <cellStyle name="Nota 5 6 2 5" xfId="0"/>
    <cellStyle name="Nota 5 6 3" xfId="0"/>
    <cellStyle name="Nota 5 6 3 2" xfId="0"/>
    <cellStyle name="Nota 5 6 3 3" xfId="0"/>
    <cellStyle name="Nota 5 6 3 4" xfId="0"/>
    <cellStyle name="Nota 5 6 3 5" xfId="0"/>
    <cellStyle name="Nota 5 6 4" xfId="0"/>
    <cellStyle name="Nota 5 6 4 2" xfId="0"/>
    <cellStyle name="Nota 5 6 4 3" xfId="0"/>
    <cellStyle name="Nota 5 6 4 4" xfId="0"/>
    <cellStyle name="Nota 5 6 4 5" xfId="0"/>
    <cellStyle name="Nota 5 6 5" xfId="0"/>
    <cellStyle name="Nota 5 6 5 2" xfId="0"/>
    <cellStyle name="Nota 5 6 5 3" xfId="0"/>
    <cellStyle name="Nota 5 6 5 4" xfId="0"/>
    <cellStyle name="Nota 5 6 5 5" xfId="0"/>
    <cellStyle name="Nota 5 6 6" xfId="0"/>
    <cellStyle name="Nota 5 6 6 2" xfId="0"/>
    <cellStyle name="Nota 5 6 6 3" xfId="0"/>
    <cellStyle name="Nota 5 6 6 4" xfId="0"/>
    <cellStyle name="Nota 5 6 6 5" xfId="0"/>
    <cellStyle name="Nota 5 6 7" xfId="0"/>
    <cellStyle name="Nota 5 6 7 2" xfId="0"/>
    <cellStyle name="Nota 5 6 7 3" xfId="0"/>
    <cellStyle name="Nota 5 6 7 4" xfId="0"/>
    <cellStyle name="Nota 5 6 7 5" xfId="0"/>
    <cellStyle name="Nota 5 6 8" xfId="0"/>
    <cellStyle name="Nota 5 6 8 2" xfId="0"/>
    <cellStyle name="Nota 5 6 8 3" xfId="0"/>
    <cellStyle name="Nota 5 6 8 4" xfId="0"/>
    <cellStyle name="Nota 5 6 8 5" xfId="0"/>
    <cellStyle name="Nota 5 6 9" xfId="0"/>
    <cellStyle name="Nota 5 6 9 2" xfId="0"/>
    <cellStyle name="Nota 5 6 9 3" xfId="0"/>
    <cellStyle name="Nota 5 6 9 4" xfId="0"/>
    <cellStyle name="Nota 5 6 9 5" xfId="0"/>
    <cellStyle name="Nota 5 60" xfId="0"/>
    <cellStyle name="Nota 5 60 2" xfId="0"/>
    <cellStyle name="Nota 5 60 3" xfId="0"/>
    <cellStyle name="Nota 5 61" xfId="0"/>
    <cellStyle name="Nota 5 61 2" xfId="0"/>
    <cellStyle name="Nota 5 61 3" xfId="0"/>
    <cellStyle name="Nota 5 62" xfId="0"/>
    <cellStyle name="Nota 5 62 2" xfId="0"/>
    <cellStyle name="Nota 5 62 3" xfId="0"/>
    <cellStyle name="Nota 5 63" xfId="0"/>
    <cellStyle name="Nota 5 63 2" xfId="0"/>
    <cellStyle name="Nota 5 63 3" xfId="0"/>
    <cellStyle name="Nota 5 64" xfId="0"/>
    <cellStyle name="Nota 5 64 2" xfId="0"/>
    <cellStyle name="Nota 5 64 3" xfId="0"/>
    <cellStyle name="Nota 5 65" xfId="0"/>
    <cellStyle name="Nota 5 66" xfId="0"/>
    <cellStyle name="Nota 5 67" xfId="0"/>
    <cellStyle name="Nota 5 68" xfId="0"/>
    <cellStyle name="Nota 5 69" xfId="0"/>
    <cellStyle name="Nota 5 7" xfId="0"/>
    <cellStyle name="Nota 5 7 10" xfId="0"/>
    <cellStyle name="Nota 5 7 10 2" xfId="0"/>
    <cellStyle name="Nota 5 7 10 3" xfId="0"/>
    <cellStyle name="Nota 5 7 10 4" xfId="0"/>
    <cellStyle name="Nota 5 7 10 5" xfId="0"/>
    <cellStyle name="Nota 5 7 11" xfId="0"/>
    <cellStyle name="Nota 5 7 11 2" xfId="0"/>
    <cellStyle name="Nota 5 7 11 3" xfId="0"/>
    <cellStyle name="Nota 5 7 11 4" xfId="0"/>
    <cellStyle name="Nota 5 7 11 5" xfId="0"/>
    <cellStyle name="Nota 5 7 12" xfId="0"/>
    <cellStyle name="Nota 5 7 12 2" xfId="0"/>
    <cellStyle name="Nota 5 7 12 3" xfId="0"/>
    <cellStyle name="Nota 5 7 12 4" xfId="0"/>
    <cellStyle name="Nota 5 7 12 5" xfId="0"/>
    <cellStyle name="Nota 5 7 13" xfId="0"/>
    <cellStyle name="Nota 5 7 13 2" xfId="0"/>
    <cellStyle name="Nota 5 7 13 3" xfId="0"/>
    <cellStyle name="Nota 5 7 13 4" xfId="0"/>
    <cellStyle name="Nota 5 7 13 5" xfId="0"/>
    <cellStyle name="Nota 5 7 14" xfId="0"/>
    <cellStyle name="Nota 5 7 14 2" xfId="0"/>
    <cellStyle name="Nota 5 7 14 3" xfId="0"/>
    <cellStyle name="Nota 5 7 15" xfId="0"/>
    <cellStyle name="Nota 5 7 16" xfId="0"/>
    <cellStyle name="Nota 5 7 17" xfId="0"/>
    <cellStyle name="Nota 5 7 18" xfId="0"/>
    <cellStyle name="Nota 5 7 2" xfId="0"/>
    <cellStyle name="Nota 5 7 2 2" xfId="0"/>
    <cellStyle name="Nota 5 7 2 3" xfId="0"/>
    <cellStyle name="Nota 5 7 2 4" xfId="0"/>
    <cellStyle name="Nota 5 7 2 5" xfId="0"/>
    <cellStyle name="Nota 5 7 3" xfId="0"/>
    <cellStyle name="Nota 5 7 3 2" xfId="0"/>
    <cellStyle name="Nota 5 7 3 3" xfId="0"/>
    <cellStyle name="Nota 5 7 3 4" xfId="0"/>
    <cellStyle name="Nota 5 7 3 5" xfId="0"/>
    <cellStyle name="Nota 5 7 4" xfId="0"/>
    <cellStyle name="Nota 5 7 4 2" xfId="0"/>
    <cellStyle name="Nota 5 7 4 3" xfId="0"/>
    <cellStyle name="Nota 5 7 4 4" xfId="0"/>
    <cellStyle name="Nota 5 7 4 5" xfId="0"/>
    <cellStyle name="Nota 5 7 5" xfId="0"/>
    <cellStyle name="Nota 5 7 5 2" xfId="0"/>
    <cellStyle name="Nota 5 7 5 3" xfId="0"/>
    <cellStyle name="Nota 5 7 5 4" xfId="0"/>
    <cellStyle name="Nota 5 7 5 5" xfId="0"/>
    <cellStyle name="Nota 5 7 6" xfId="0"/>
    <cellStyle name="Nota 5 7 6 2" xfId="0"/>
    <cellStyle name="Nota 5 7 6 3" xfId="0"/>
    <cellStyle name="Nota 5 7 6 4" xfId="0"/>
    <cellStyle name="Nota 5 7 6 5" xfId="0"/>
    <cellStyle name="Nota 5 7 7" xfId="0"/>
    <cellStyle name="Nota 5 7 7 2" xfId="0"/>
    <cellStyle name="Nota 5 7 7 3" xfId="0"/>
    <cellStyle name="Nota 5 7 7 4" xfId="0"/>
    <cellStyle name="Nota 5 7 7 5" xfId="0"/>
    <cellStyle name="Nota 5 7 8" xfId="0"/>
    <cellStyle name="Nota 5 7 8 2" xfId="0"/>
    <cellStyle name="Nota 5 7 8 3" xfId="0"/>
    <cellStyle name="Nota 5 7 8 4" xfId="0"/>
    <cellStyle name="Nota 5 7 8 5" xfId="0"/>
    <cellStyle name="Nota 5 7 9" xfId="0"/>
    <cellStyle name="Nota 5 7 9 2" xfId="0"/>
    <cellStyle name="Nota 5 7 9 3" xfId="0"/>
    <cellStyle name="Nota 5 7 9 4" xfId="0"/>
    <cellStyle name="Nota 5 7 9 5" xfId="0"/>
    <cellStyle name="Nota 5 70" xfId="0"/>
    <cellStyle name="Nota 5 8" xfId="0"/>
    <cellStyle name="Nota 5 8 10" xfId="0"/>
    <cellStyle name="Nota 5 8 10 2" xfId="0"/>
    <cellStyle name="Nota 5 8 10 3" xfId="0"/>
    <cellStyle name="Nota 5 8 10 4" xfId="0"/>
    <cellStyle name="Nota 5 8 10 5" xfId="0"/>
    <cellStyle name="Nota 5 8 11" xfId="0"/>
    <cellStyle name="Nota 5 8 11 2" xfId="0"/>
    <cellStyle name="Nota 5 8 11 3" xfId="0"/>
    <cellStyle name="Nota 5 8 11 4" xfId="0"/>
    <cellStyle name="Nota 5 8 11 5" xfId="0"/>
    <cellStyle name="Nota 5 8 12" xfId="0"/>
    <cellStyle name="Nota 5 8 12 2" xfId="0"/>
    <cellStyle name="Nota 5 8 12 3" xfId="0"/>
    <cellStyle name="Nota 5 8 12 4" xfId="0"/>
    <cellStyle name="Nota 5 8 12 5" xfId="0"/>
    <cellStyle name="Nota 5 8 13" xfId="0"/>
    <cellStyle name="Nota 5 8 13 2" xfId="0"/>
    <cellStyle name="Nota 5 8 13 3" xfId="0"/>
    <cellStyle name="Nota 5 8 13 4" xfId="0"/>
    <cellStyle name="Nota 5 8 13 5" xfId="0"/>
    <cellStyle name="Nota 5 8 14" xfId="0"/>
    <cellStyle name="Nota 5 8 14 2" xfId="0"/>
    <cellStyle name="Nota 5 8 14 3" xfId="0"/>
    <cellStyle name="Nota 5 8 15" xfId="0"/>
    <cellStyle name="Nota 5 8 16" xfId="0"/>
    <cellStyle name="Nota 5 8 17" xfId="0"/>
    <cellStyle name="Nota 5 8 18" xfId="0"/>
    <cellStyle name="Nota 5 8 2" xfId="0"/>
    <cellStyle name="Nota 5 8 2 2" xfId="0"/>
    <cellStyle name="Nota 5 8 2 3" xfId="0"/>
    <cellStyle name="Nota 5 8 2 4" xfId="0"/>
    <cellStyle name="Nota 5 8 2 5" xfId="0"/>
    <cellStyle name="Nota 5 8 3" xfId="0"/>
    <cellStyle name="Nota 5 8 3 2" xfId="0"/>
    <cellStyle name="Nota 5 8 3 3" xfId="0"/>
    <cellStyle name="Nota 5 8 3 4" xfId="0"/>
    <cellStyle name="Nota 5 8 3 5" xfId="0"/>
    <cellStyle name="Nota 5 8 4" xfId="0"/>
    <cellStyle name="Nota 5 8 4 2" xfId="0"/>
    <cellStyle name="Nota 5 8 4 3" xfId="0"/>
    <cellStyle name="Nota 5 8 4 4" xfId="0"/>
    <cellStyle name="Nota 5 8 4 5" xfId="0"/>
    <cellStyle name="Nota 5 8 5" xfId="0"/>
    <cellStyle name="Nota 5 8 5 2" xfId="0"/>
    <cellStyle name="Nota 5 8 5 3" xfId="0"/>
    <cellStyle name="Nota 5 8 5 4" xfId="0"/>
    <cellStyle name="Nota 5 8 5 5" xfId="0"/>
    <cellStyle name="Nota 5 8 6" xfId="0"/>
    <cellStyle name="Nota 5 8 6 2" xfId="0"/>
    <cellStyle name="Nota 5 8 6 3" xfId="0"/>
    <cellStyle name="Nota 5 8 6 4" xfId="0"/>
    <cellStyle name="Nota 5 8 6 5" xfId="0"/>
    <cellStyle name="Nota 5 8 7" xfId="0"/>
    <cellStyle name="Nota 5 8 7 2" xfId="0"/>
    <cellStyle name="Nota 5 8 7 3" xfId="0"/>
    <cellStyle name="Nota 5 8 7 4" xfId="0"/>
    <cellStyle name="Nota 5 8 7 5" xfId="0"/>
    <cellStyle name="Nota 5 8 8" xfId="0"/>
    <cellStyle name="Nota 5 8 8 2" xfId="0"/>
    <cellStyle name="Nota 5 8 8 3" xfId="0"/>
    <cellStyle name="Nota 5 8 8 4" xfId="0"/>
    <cellStyle name="Nota 5 8 8 5" xfId="0"/>
    <cellStyle name="Nota 5 8 9" xfId="0"/>
    <cellStyle name="Nota 5 8 9 2" xfId="0"/>
    <cellStyle name="Nota 5 8 9 3" xfId="0"/>
    <cellStyle name="Nota 5 8 9 4" xfId="0"/>
    <cellStyle name="Nota 5 8 9 5" xfId="0"/>
    <cellStyle name="Nota 5 9" xfId="0"/>
    <cellStyle name="Nota 5 9 10" xfId="0"/>
    <cellStyle name="Nota 5 9 10 2" xfId="0"/>
    <cellStyle name="Nota 5 9 10 3" xfId="0"/>
    <cellStyle name="Nota 5 9 10 4" xfId="0"/>
    <cellStyle name="Nota 5 9 10 5" xfId="0"/>
    <cellStyle name="Nota 5 9 11" xfId="0"/>
    <cellStyle name="Nota 5 9 11 2" xfId="0"/>
    <cellStyle name="Nota 5 9 11 3" xfId="0"/>
    <cellStyle name="Nota 5 9 11 4" xfId="0"/>
    <cellStyle name="Nota 5 9 11 5" xfId="0"/>
    <cellStyle name="Nota 5 9 12" xfId="0"/>
    <cellStyle name="Nota 5 9 12 2" xfId="0"/>
    <cellStyle name="Nota 5 9 12 3" xfId="0"/>
    <cellStyle name="Nota 5 9 12 4" xfId="0"/>
    <cellStyle name="Nota 5 9 12 5" xfId="0"/>
    <cellStyle name="Nota 5 9 13" xfId="0"/>
    <cellStyle name="Nota 5 9 13 2" xfId="0"/>
    <cellStyle name="Nota 5 9 13 3" xfId="0"/>
    <cellStyle name="Nota 5 9 13 4" xfId="0"/>
    <cellStyle name="Nota 5 9 13 5" xfId="0"/>
    <cellStyle name="Nota 5 9 14" xfId="0"/>
    <cellStyle name="Nota 5 9 14 2" xfId="0"/>
    <cellStyle name="Nota 5 9 14 3" xfId="0"/>
    <cellStyle name="Nota 5 9 15" xfId="0"/>
    <cellStyle name="Nota 5 9 16" xfId="0"/>
    <cellStyle name="Nota 5 9 17" xfId="0"/>
    <cellStyle name="Nota 5 9 18" xfId="0"/>
    <cellStyle name="Nota 5 9 2" xfId="0"/>
    <cellStyle name="Nota 5 9 2 2" xfId="0"/>
    <cellStyle name="Nota 5 9 2 3" xfId="0"/>
    <cellStyle name="Nota 5 9 2 4" xfId="0"/>
    <cellStyle name="Nota 5 9 2 5" xfId="0"/>
    <cellStyle name="Nota 5 9 3" xfId="0"/>
    <cellStyle name="Nota 5 9 3 2" xfId="0"/>
    <cellStyle name="Nota 5 9 3 3" xfId="0"/>
    <cellStyle name="Nota 5 9 3 4" xfId="0"/>
    <cellStyle name="Nota 5 9 3 5" xfId="0"/>
    <cellStyle name="Nota 5 9 4" xfId="0"/>
    <cellStyle name="Nota 5 9 4 2" xfId="0"/>
    <cellStyle name="Nota 5 9 4 3" xfId="0"/>
    <cellStyle name="Nota 5 9 4 4" xfId="0"/>
    <cellStyle name="Nota 5 9 4 5" xfId="0"/>
    <cellStyle name="Nota 5 9 5" xfId="0"/>
    <cellStyle name="Nota 5 9 5 2" xfId="0"/>
    <cellStyle name="Nota 5 9 5 3" xfId="0"/>
    <cellStyle name="Nota 5 9 5 4" xfId="0"/>
    <cellStyle name="Nota 5 9 5 5" xfId="0"/>
    <cellStyle name="Nota 5 9 6" xfId="0"/>
    <cellStyle name="Nota 5 9 6 2" xfId="0"/>
    <cellStyle name="Nota 5 9 6 3" xfId="0"/>
    <cellStyle name="Nota 5 9 6 4" xfId="0"/>
    <cellStyle name="Nota 5 9 6 5" xfId="0"/>
    <cellStyle name="Nota 5 9 7" xfId="0"/>
    <cellStyle name="Nota 5 9 7 2" xfId="0"/>
    <cellStyle name="Nota 5 9 7 3" xfId="0"/>
    <cellStyle name="Nota 5 9 7 4" xfId="0"/>
    <cellStyle name="Nota 5 9 7 5" xfId="0"/>
    <cellStyle name="Nota 5 9 8" xfId="0"/>
    <cellStyle name="Nota 5 9 8 2" xfId="0"/>
    <cellStyle name="Nota 5 9 8 3" xfId="0"/>
    <cellStyle name="Nota 5 9 8 4" xfId="0"/>
    <cellStyle name="Nota 5 9 8 5" xfId="0"/>
    <cellStyle name="Nota 5 9 9" xfId="0"/>
    <cellStyle name="Nota 5 9 9 2" xfId="0"/>
    <cellStyle name="Nota 5 9 9 3" xfId="0"/>
    <cellStyle name="Nota 5 9 9 4" xfId="0"/>
    <cellStyle name="Nota 5 9 9 5" xfId="0"/>
    <cellStyle name="Nota 6" xfId="0"/>
    <cellStyle name="Nota 6 10" xfId="0"/>
    <cellStyle name="Nota 6 10 10" xfId="0"/>
    <cellStyle name="Nota 6 10 10 2" xfId="0"/>
    <cellStyle name="Nota 6 10 10 3" xfId="0"/>
    <cellStyle name="Nota 6 10 10 4" xfId="0"/>
    <cellStyle name="Nota 6 10 10 5" xfId="0"/>
    <cellStyle name="Nota 6 10 11" xfId="0"/>
    <cellStyle name="Nota 6 10 11 2" xfId="0"/>
    <cellStyle name="Nota 6 10 11 3" xfId="0"/>
    <cellStyle name="Nota 6 10 11 4" xfId="0"/>
    <cellStyle name="Nota 6 10 11 5" xfId="0"/>
    <cellStyle name="Nota 6 10 12" xfId="0"/>
    <cellStyle name="Nota 6 10 12 2" xfId="0"/>
    <cellStyle name="Nota 6 10 12 3" xfId="0"/>
    <cellStyle name="Nota 6 10 12 4" xfId="0"/>
    <cellStyle name="Nota 6 10 12 5" xfId="0"/>
    <cellStyle name="Nota 6 10 13" xfId="0"/>
    <cellStyle name="Nota 6 10 13 2" xfId="0"/>
    <cellStyle name="Nota 6 10 13 3" xfId="0"/>
    <cellStyle name="Nota 6 10 13 4" xfId="0"/>
    <cellStyle name="Nota 6 10 13 5" xfId="0"/>
    <cellStyle name="Nota 6 10 14" xfId="0"/>
    <cellStyle name="Nota 6 10 14 2" xfId="0"/>
    <cellStyle name="Nota 6 10 14 3" xfId="0"/>
    <cellStyle name="Nota 6 10 15" xfId="0"/>
    <cellStyle name="Nota 6 10 16" xfId="0"/>
    <cellStyle name="Nota 6 10 17" xfId="0"/>
    <cellStyle name="Nota 6 10 18" xfId="0"/>
    <cellStyle name="Nota 6 10 2" xfId="0"/>
    <cellStyle name="Nota 6 10 2 2" xfId="0"/>
    <cellStyle name="Nota 6 10 2 3" xfId="0"/>
    <cellStyle name="Nota 6 10 2 4" xfId="0"/>
    <cellStyle name="Nota 6 10 2 5" xfId="0"/>
    <cellStyle name="Nota 6 10 3" xfId="0"/>
    <cellStyle name="Nota 6 10 3 2" xfId="0"/>
    <cellStyle name="Nota 6 10 3 3" xfId="0"/>
    <cellStyle name="Nota 6 10 3 4" xfId="0"/>
    <cellStyle name="Nota 6 10 3 5" xfId="0"/>
    <cellStyle name="Nota 6 10 4" xfId="0"/>
    <cellStyle name="Nota 6 10 4 2" xfId="0"/>
    <cellStyle name="Nota 6 10 4 3" xfId="0"/>
    <cellStyle name="Nota 6 10 4 4" xfId="0"/>
    <cellStyle name="Nota 6 10 4 5" xfId="0"/>
    <cellStyle name="Nota 6 10 5" xfId="0"/>
    <cellStyle name="Nota 6 10 5 2" xfId="0"/>
    <cellStyle name="Nota 6 10 5 3" xfId="0"/>
    <cellStyle name="Nota 6 10 5 4" xfId="0"/>
    <cellStyle name="Nota 6 10 5 5" xfId="0"/>
    <cellStyle name="Nota 6 10 6" xfId="0"/>
    <cellStyle name="Nota 6 10 6 2" xfId="0"/>
    <cellStyle name="Nota 6 10 6 3" xfId="0"/>
    <cellStyle name="Nota 6 10 6 4" xfId="0"/>
    <cellStyle name="Nota 6 10 6 5" xfId="0"/>
    <cellStyle name="Nota 6 10 7" xfId="0"/>
    <cellStyle name="Nota 6 10 7 2" xfId="0"/>
    <cellStyle name="Nota 6 10 7 3" xfId="0"/>
    <cellStyle name="Nota 6 10 7 4" xfId="0"/>
    <cellStyle name="Nota 6 10 7 5" xfId="0"/>
    <cellStyle name="Nota 6 10 8" xfId="0"/>
    <cellStyle name="Nota 6 10 8 2" xfId="0"/>
    <cellStyle name="Nota 6 10 8 3" xfId="0"/>
    <cellStyle name="Nota 6 10 8 4" xfId="0"/>
    <cellStyle name="Nota 6 10 8 5" xfId="0"/>
    <cellStyle name="Nota 6 10 9" xfId="0"/>
    <cellStyle name="Nota 6 10 9 2" xfId="0"/>
    <cellStyle name="Nota 6 10 9 3" xfId="0"/>
    <cellStyle name="Nota 6 10 9 4" xfId="0"/>
    <cellStyle name="Nota 6 10 9 5" xfId="0"/>
    <cellStyle name="Nota 6 11" xfId="0"/>
    <cellStyle name="Nota 6 11 2" xfId="0"/>
    <cellStyle name="Nota 6 11 3" xfId="0"/>
    <cellStyle name="Nota 6 11 4" xfId="0"/>
    <cellStyle name="Nota 6 11 5" xfId="0"/>
    <cellStyle name="Nota 6 12" xfId="0"/>
    <cellStyle name="Nota 6 12 2" xfId="0"/>
    <cellStyle name="Nota 6 12 3" xfId="0"/>
    <cellStyle name="Nota 6 12 4" xfId="0"/>
    <cellStyle name="Nota 6 12 5" xfId="0"/>
    <cellStyle name="Nota 6 13" xfId="0"/>
    <cellStyle name="Nota 6 13 2" xfId="0"/>
    <cellStyle name="Nota 6 13 3" xfId="0"/>
    <cellStyle name="Nota 6 13 4" xfId="0"/>
    <cellStyle name="Nota 6 13 5" xfId="0"/>
    <cellStyle name="Nota 6 14" xfId="0"/>
    <cellStyle name="Nota 6 14 2" xfId="0"/>
    <cellStyle name="Nota 6 14 3" xfId="0"/>
    <cellStyle name="Nota 6 14 4" xfId="0"/>
    <cellStyle name="Nota 6 14 5" xfId="0"/>
    <cellStyle name="Nota 6 15" xfId="0"/>
    <cellStyle name="Nota 6 15 2" xfId="0"/>
    <cellStyle name="Nota 6 15 3" xfId="0"/>
    <cellStyle name="Nota 6 15 4" xfId="0"/>
    <cellStyle name="Nota 6 15 5" xfId="0"/>
    <cellStyle name="Nota 6 16" xfId="0"/>
    <cellStyle name="Nota 6 16 2" xfId="0"/>
    <cellStyle name="Nota 6 16 3" xfId="0"/>
    <cellStyle name="Nota 6 16 4" xfId="0"/>
    <cellStyle name="Nota 6 16 5" xfId="0"/>
    <cellStyle name="Nota 6 17" xfId="0"/>
    <cellStyle name="Nota 6 17 2" xfId="0"/>
    <cellStyle name="Nota 6 17 3" xfId="0"/>
    <cellStyle name="Nota 6 17 4" xfId="0"/>
    <cellStyle name="Nota 6 17 5" xfId="0"/>
    <cellStyle name="Nota 6 18" xfId="0"/>
    <cellStyle name="Nota 6 18 2" xfId="0"/>
    <cellStyle name="Nota 6 18 3" xfId="0"/>
    <cellStyle name="Nota 6 18 4" xfId="0"/>
    <cellStyle name="Nota 6 18 5" xfId="0"/>
    <cellStyle name="Nota 6 19" xfId="0"/>
    <cellStyle name="Nota 6 19 2" xfId="0"/>
    <cellStyle name="Nota 6 19 3" xfId="0"/>
    <cellStyle name="Nota 6 19 4" xfId="0"/>
    <cellStyle name="Nota 6 19 5" xfId="0"/>
    <cellStyle name="Nota 6 2" xfId="0"/>
    <cellStyle name="Nota 6 2 10" xfId="0"/>
    <cellStyle name="Nota 6 2 10 2" xfId="0"/>
    <cellStyle name="Nota 6 2 10 3" xfId="0"/>
    <cellStyle name="Nota 6 2 10 4" xfId="0"/>
    <cellStyle name="Nota 6 2 10 5" xfId="0"/>
    <cellStyle name="Nota 6 2 11" xfId="0"/>
    <cellStyle name="Nota 6 2 11 2" xfId="0"/>
    <cellStyle name="Nota 6 2 11 3" xfId="0"/>
    <cellStyle name="Nota 6 2 11 4" xfId="0"/>
    <cellStyle name="Nota 6 2 11 5" xfId="0"/>
    <cellStyle name="Nota 6 2 12" xfId="0"/>
    <cellStyle name="Nota 6 2 12 2" xfId="0"/>
    <cellStyle name="Nota 6 2 12 3" xfId="0"/>
    <cellStyle name="Nota 6 2 12 4" xfId="0"/>
    <cellStyle name="Nota 6 2 12 5" xfId="0"/>
    <cellStyle name="Nota 6 2 13" xfId="0"/>
    <cellStyle name="Nota 6 2 13 2" xfId="0"/>
    <cellStyle name="Nota 6 2 13 3" xfId="0"/>
    <cellStyle name="Nota 6 2 13 4" xfId="0"/>
    <cellStyle name="Nota 6 2 13 5" xfId="0"/>
    <cellStyle name="Nota 6 2 14" xfId="0"/>
    <cellStyle name="Nota 6 2 14 2" xfId="0"/>
    <cellStyle name="Nota 6 2 14 3" xfId="0"/>
    <cellStyle name="Nota 6 2 15" xfId="0"/>
    <cellStyle name="Nota 6 2 16" xfId="0"/>
    <cellStyle name="Nota 6 2 17" xfId="0"/>
    <cellStyle name="Nota 6 2 18" xfId="0"/>
    <cellStyle name="Nota 6 2 2" xfId="0"/>
    <cellStyle name="Nota 6 2 2 2" xfId="0"/>
    <cellStyle name="Nota 6 2 2 3" xfId="0"/>
    <cellStyle name="Nota 6 2 2 4" xfId="0"/>
    <cellStyle name="Nota 6 2 2 5" xfId="0"/>
    <cellStyle name="Nota 6 2 3" xfId="0"/>
    <cellStyle name="Nota 6 2 3 2" xfId="0"/>
    <cellStyle name="Nota 6 2 3 3" xfId="0"/>
    <cellStyle name="Nota 6 2 3 4" xfId="0"/>
    <cellStyle name="Nota 6 2 3 5" xfId="0"/>
    <cellStyle name="Nota 6 2 4" xfId="0"/>
    <cellStyle name="Nota 6 2 4 2" xfId="0"/>
    <cellStyle name="Nota 6 2 4 3" xfId="0"/>
    <cellStyle name="Nota 6 2 4 4" xfId="0"/>
    <cellStyle name="Nota 6 2 4 5" xfId="0"/>
    <cellStyle name="Nota 6 2 5" xfId="0"/>
    <cellStyle name="Nota 6 2 5 2" xfId="0"/>
    <cellStyle name="Nota 6 2 5 3" xfId="0"/>
    <cellStyle name="Nota 6 2 5 4" xfId="0"/>
    <cellStyle name="Nota 6 2 5 5" xfId="0"/>
    <cellStyle name="Nota 6 2 6" xfId="0"/>
    <cellStyle name="Nota 6 2 6 2" xfId="0"/>
    <cellStyle name="Nota 6 2 6 3" xfId="0"/>
    <cellStyle name="Nota 6 2 6 4" xfId="0"/>
    <cellStyle name="Nota 6 2 6 5" xfId="0"/>
    <cellStyle name="Nota 6 2 7" xfId="0"/>
    <cellStyle name="Nota 6 2 7 2" xfId="0"/>
    <cellStyle name="Nota 6 2 7 3" xfId="0"/>
    <cellStyle name="Nota 6 2 7 4" xfId="0"/>
    <cellStyle name="Nota 6 2 7 5" xfId="0"/>
    <cellStyle name="Nota 6 2 8" xfId="0"/>
    <cellStyle name="Nota 6 2 8 2" xfId="0"/>
    <cellStyle name="Nota 6 2 8 3" xfId="0"/>
    <cellStyle name="Nota 6 2 8 4" xfId="0"/>
    <cellStyle name="Nota 6 2 8 5" xfId="0"/>
    <cellStyle name="Nota 6 2 9" xfId="0"/>
    <cellStyle name="Nota 6 2 9 2" xfId="0"/>
    <cellStyle name="Nota 6 2 9 3" xfId="0"/>
    <cellStyle name="Nota 6 2 9 4" xfId="0"/>
    <cellStyle name="Nota 6 2 9 5" xfId="0"/>
    <cellStyle name="Nota 6 20" xfId="0"/>
    <cellStyle name="Nota 6 20 2" xfId="0"/>
    <cellStyle name="Nota 6 20 3" xfId="0"/>
    <cellStyle name="Nota 6 20 4" xfId="0"/>
    <cellStyle name="Nota 6 20 5" xfId="0"/>
    <cellStyle name="Nota 6 21" xfId="0"/>
    <cellStyle name="Nota 6 21 2" xfId="0"/>
    <cellStyle name="Nota 6 21 3" xfId="0"/>
    <cellStyle name="Nota 6 21 4" xfId="0"/>
    <cellStyle name="Nota 6 21 5" xfId="0"/>
    <cellStyle name="Nota 6 22" xfId="0"/>
    <cellStyle name="Nota 6 22 2" xfId="0"/>
    <cellStyle name="Nota 6 22 3" xfId="0"/>
    <cellStyle name="Nota 6 22 4" xfId="0"/>
    <cellStyle name="Nota 6 22 5" xfId="0"/>
    <cellStyle name="Nota 6 23" xfId="0"/>
    <cellStyle name="Nota 6 23 2" xfId="0"/>
    <cellStyle name="Nota 6 23 3" xfId="0"/>
    <cellStyle name="Nota 6 23 4" xfId="0"/>
    <cellStyle name="Nota 6 23 5" xfId="0"/>
    <cellStyle name="Nota 6 24" xfId="0"/>
    <cellStyle name="Nota 6 24 2" xfId="0"/>
    <cellStyle name="Nota 6 24 3" xfId="0"/>
    <cellStyle name="Nota 6 24 4" xfId="0"/>
    <cellStyle name="Nota 6 24 5" xfId="0"/>
    <cellStyle name="Nota 6 25" xfId="0"/>
    <cellStyle name="Nota 6 25 2" xfId="0"/>
    <cellStyle name="Nota 6 25 3" xfId="0"/>
    <cellStyle name="Nota 6 25 4" xfId="0"/>
    <cellStyle name="Nota 6 25 5" xfId="0"/>
    <cellStyle name="Nota 6 26" xfId="0"/>
    <cellStyle name="Nota 6 26 2" xfId="0"/>
    <cellStyle name="Nota 6 26 3" xfId="0"/>
    <cellStyle name="Nota 6 26 4" xfId="0"/>
    <cellStyle name="Nota 6 26 5" xfId="0"/>
    <cellStyle name="Nota 6 27" xfId="0"/>
    <cellStyle name="Nota 6 27 2" xfId="0"/>
    <cellStyle name="Nota 6 27 3" xfId="0"/>
    <cellStyle name="Nota 6 27 4" xfId="0"/>
    <cellStyle name="Nota 6 27 5" xfId="0"/>
    <cellStyle name="Nota 6 28" xfId="0"/>
    <cellStyle name="Nota 6 28 2" xfId="0"/>
    <cellStyle name="Nota 6 28 3" xfId="0"/>
    <cellStyle name="Nota 6 28 4" xfId="0"/>
    <cellStyle name="Nota 6 28 5" xfId="0"/>
    <cellStyle name="Nota 6 29" xfId="0"/>
    <cellStyle name="Nota 6 29 2" xfId="0"/>
    <cellStyle name="Nota 6 29 3" xfId="0"/>
    <cellStyle name="Nota 6 29 4" xfId="0"/>
    <cellStyle name="Nota 6 29 5" xfId="0"/>
    <cellStyle name="Nota 6 3" xfId="0"/>
    <cellStyle name="Nota 6 3 10" xfId="0"/>
    <cellStyle name="Nota 6 3 10 2" xfId="0"/>
    <cellStyle name="Nota 6 3 10 3" xfId="0"/>
    <cellStyle name="Nota 6 3 10 4" xfId="0"/>
    <cellStyle name="Nota 6 3 10 5" xfId="0"/>
    <cellStyle name="Nota 6 3 11" xfId="0"/>
    <cellStyle name="Nota 6 3 11 2" xfId="0"/>
    <cellStyle name="Nota 6 3 11 3" xfId="0"/>
    <cellStyle name="Nota 6 3 11 4" xfId="0"/>
    <cellStyle name="Nota 6 3 11 5" xfId="0"/>
    <cellStyle name="Nota 6 3 12" xfId="0"/>
    <cellStyle name="Nota 6 3 12 2" xfId="0"/>
    <cellStyle name="Nota 6 3 12 3" xfId="0"/>
    <cellStyle name="Nota 6 3 12 4" xfId="0"/>
    <cellStyle name="Nota 6 3 12 5" xfId="0"/>
    <cellStyle name="Nota 6 3 13" xfId="0"/>
    <cellStyle name="Nota 6 3 13 2" xfId="0"/>
    <cellStyle name="Nota 6 3 13 3" xfId="0"/>
    <cellStyle name="Nota 6 3 13 4" xfId="0"/>
    <cellStyle name="Nota 6 3 13 5" xfId="0"/>
    <cellStyle name="Nota 6 3 14" xfId="0"/>
    <cellStyle name="Nota 6 3 14 2" xfId="0"/>
    <cellStyle name="Nota 6 3 14 3" xfId="0"/>
    <cellStyle name="Nota 6 3 15" xfId="0"/>
    <cellStyle name="Nota 6 3 16" xfId="0"/>
    <cellStyle name="Nota 6 3 17" xfId="0"/>
    <cellStyle name="Nota 6 3 18" xfId="0"/>
    <cellStyle name="Nota 6 3 2" xfId="0"/>
    <cellStyle name="Nota 6 3 2 2" xfId="0"/>
    <cellStyle name="Nota 6 3 2 3" xfId="0"/>
    <cellStyle name="Nota 6 3 2 4" xfId="0"/>
    <cellStyle name="Nota 6 3 2 5" xfId="0"/>
    <cellStyle name="Nota 6 3 3" xfId="0"/>
    <cellStyle name="Nota 6 3 3 2" xfId="0"/>
    <cellStyle name="Nota 6 3 3 3" xfId="0"/>
    <cellStyle name="Nota 6 3 3 4" xfId="0"/>
    <cellStyle name="Nota 6 3 3 5" xfId="0"/>
    <cellStyle name="Nota 6 3 4" xfId="0"/>
    <cellStyle name="Nota 6 3 4 2" xfId="0"/>
    <cellStyle name="Nota 6 3 4 3" xfId="0"/>
    <cellStyle name="Nota 6 3 4 4" xfId="0"/>
    <cellStyle name="Nota 6 3 4 5" xfId="0"/>
    <cellStyle name="Nota 6 3 5" xfId="0"/>
    <cellStyle name="Nota 6 3 5 2" xfId="0"/>
    <cellStyle name="Nota 6 3 5 3" xfId="0"/>
    <cellStyle name="Nota 6 3 5 4" xfId="0"/>
    <cellStyle name="Nota 6 3 5 5" xfId="0"/>
    <cellStyle name="Nota 6 3 6" xfId="0"/>
    <cellStyle name="Nota 6 3 6 2" xfId="0"/>
    <cellStyle name="Nota 6 3 6 3" xfId="0"/>
    <cellStyle name="Nota 6 3 6 4" xfId="0"/>
    <cellStyle name="Nota 6 3 6 5" xfId="0"/>
    <cellStyle name="Nota 6 3 7" xfId="0"/>
    <cellStyle name="Nota 6 3 7 2" xfId="0"/>
    <cellStyle name="Nota 6 3 7 3" xfId="0"/>
    <cellStyle name="Nota 6 3 7 4" xfId="0"/>
    <cellStyle name="Nota 6 3 7 5" xfId="0"/>
    <cellStyle name="Nota 6 3 8" xfId="0"/>
    <cellStyle name="Nota 6 3 8 2" xfId="0"/>
    <cellStyle name="Nota 6 3 8 3" xfId="0"/>
    <cellStyle name="Nota 6 3 8 4" xfId="0"/>
    <cellStyle name="Nota 6 3 8 5" xfId="0"/>
    <cellStyle name="Nota 6 3 9" xfId="0"/>
    <cellStyle name="Nota 6 3 9 2" xfId="0"/>
    <cellStyle name="Nota 6 3 9 3" xfId="0"/>
    <cellStyle name="Nota 6 3 9 4" xfId="0"/>
    <cellStyle name="Nota 6 3 9 5" xfId="0"/>
    <cellStyle name="Nota 6 30" xfId="0"/>
    <cellStyle name="Nota 6 30 2" xfId="0"/>
    <cellStyle name="Nota 6 30 3" xfId="0"/>
    <cellStyle name="Nota 6 31" xfId="0"/>
    <cellStyle name="Nota 6 31 2" xfId="0"/>
    <cellStyle name="Nota 6 31 3" xfId="0"/>
    <cellStyle name="Nota 6 32" xfId="0"/>
    <cellStyle name="Nota 6 32 2" xfId="0"/>
    <cellStyle name="Nota 6 32 3" xfId="0"/>
    <cellStyle name="Nota 6 33" xfId="0"/>
    <cellStyle name="Nota 6 33 2" xfId="0"/>
    <cellStyle name="Nota 6 33 3" xfId="0"/>
    <cellStyle name="Nota 6 34" xfId="0"/>
    <cellStyle name="Nota 6 34 2" xfId="0"/>
    <cellStyle name="Nota 6 34 3" xfId="0"/>
    <cellStyle name="Nota 6 35" xfId="0"/>
    <cellStyle name="Nota 6 35 2" xfId="0"/>
    <cellStyle name="Nota 6 35 3" xfId="0"/>
    <cellStyle name="Nota 6 36" xfId="0"/>
    <cellStyle name="Nota 6 36 2" xfId="0"/>
    <cellStyle name="Nota 6 36 3" xfId="0"/>
    <cellStyle name="Nota 6 37" xfId="0"/>
    <cellStyle name="Nota 6 37 2" xfId="0"/>
    <cellStyle name="Nota 6 37 3" xfId="0"/>
    <cellStyle name="Nota 6 38" xfId="0"/>
    <cellStyle name="Nota 6 38 2" xfId="0"/>
    <cellStyle name="Nota 6 38 3" xfId="0"/>
    <cellStyle name="Nota 6 39" xfId="0"/>
    <cellStyle name="Nota 6 39 2" xfId="0"/>
    <cellStyle name="Nota 6 39 3" xfId="0"/>
    <cellStyle name="Nota 6 4" xfId="0"/>
    <cellStyle name="Nota 6 4 10" xfId="0"/>
    <cellStyle name="Nota 6 4 10 2" xfId="0"/>
    <cellStyle name="Nota 6 4 10 3" xfId="0"/>
    <cellStyle name="Nota 6 4 10 4" xfId="0"/>
    <cellStyle name="Nota 6 4 10 5" xfId="0"/>
    <cellStyle name="Nota 6 4 11" xfId="0"/>
    <cellStyle name="Nota 6 4 11 2" xfId="0"/>
    <cellStyle name="Nota 6 4 11 3" xfId="0"/>
    <cellStyle name="Nota 6 4 11 4" xfId="0"/>
    <cellStyle name="Nota 6 4 11 5" xfId="0"/>
    <cellStyle name="Nota 6 4 12" xfId="0"/>
    <cellStyle name="Nota 6 4 12 2" xfId="0"/>
    <cellStyle name="Nota 6 4 12 3" xfId="0"/>
    <cellStyle name="Nota 6 4 12 4" xfId="0"/>
    <cellStyle name="Nota 6 4 12 5" xfId="0"/>
    <cellStyle name="Nota 6 4 13" xfId="0"/>
    <cellStyle name="Nota 6 4 13 2" xfId="0"/>
    <cellStyle name="Nota 6 4 13 3" xfId="0"/>
    <cellStyle name="Nota 6 4 13 4" xfId="0"/>
    <cellStyle name="Nota 6 4 13 5" xfId="0"/>
    <cellStyle name="Nota 6 4 14" xfId="0"/>
    <cellStyle name="Nota 6 4 14 2" xfId="0"/>
    <cellStyle name="Nota 6 4 14 3" xfId="0"/>
    <cellStyle name="Nota 6 4 15" xfId="0"/>
    <cellStyle name="Nota 6 4 16" xfId="0"/>
    <cellStyle name="Nota 6 4 17" xfId="0"/>
    <cellStyle name="Nota 6 4 18" xfId="0"/>
    <cellStyle name="Nota 6 4 2" xfId="0"/>
    <cellStyle name="Nota 6 4 2 2" xfId="0"/>
    <cellStyle name="Nota 6 4 2 3" xfId="0"/>
    <cellStyle name="Nota 6 4 2 4" xfId="0"/>
    <cellStyle name="Nota 6 4 2 5" xfId="0"/>
    <cellStyle name="Nota 6 4 3" xfId="0"/>
    <cellStyle name="Nota 6 4 3 2" xfId="0"/>
    <cellStyle name="Nota 6 4 3 3" xfId="0"/>
    <cellStyle name="Nota 6 4 3 4" xfId="0"/>
    <cellStyle name="Nota 6 4 3 5" xfId="0"/>
    <cellStyle name="Nota 6 4 4" xfId="0"/>
    <cellStyle name="Nota 6 4 4 2" xfId="0"/>
    <cellStyle name="Nota 6 4 4 3" xfId="0"/>
    <cellStyle name="Nota 6 4 4 4" xfId="0"/>
    <cellStyle name="Nota 6 4 4 5" xfId="0"/>
    <cellStyle name="Nota 6 4 5" xfId="0"/>
    <cellStyle name="Nota 6 4 5 2" xfId="0"/>
    <cellStyle name="Nota 6 4 5 3" xfId="0"/>
    <cellStyle name="Nota 6 4 5 4" xfId="0"/>
    <cellStyle name="Nota 6 4 5 5" xfId="0"/>
    <cellStyle name="Nota 6 4 6" xfId="0"/>
    <cellStyle name="Nota 6 4 6 2" xfId="0"/>
    <cellStyle name="Nota 6 4 6 3" xfId="0"/>
    <cellStyle name="Nota 6 4 6 4" xfId="0"/>
    <cellStyle name="Nota 6 4 6 5" xfId="0"/>
    <cellStyle name="Nota 6 4 7" xfId="0"/>
    <cellStyle name="Nota 6 4 7 2" xfId="0"/>
    <cellStyle name="Nota 6 4 7 3" xfId="0"/>
    <cellStyle name="Nota 6 4 7 4" xfId="0"/>
    <cellStyle name="Nota 6 4 7 5" xfId="0"/>
    <cellStyle name="Nota 6 4 8" xfId="0"/>
    <cellStyle name="Nota 6 4 8 2" xfId="0"/>
    <cellStyle name="Nota 6 4 8 3" xfId="0"/>
    <cellStyle name="Nota 6 4 8 4" xfId="0"/>
    <cellStyle name="Nota 6 4 8 5" xfId="0"/>
    <cellStyle name="Nota 6 4 9" xfId="0"/>
    <cellStyle name="Nota 6 4 9 2" xfId="0"/>
    <cellStyle name="Nota 6 4 9 3" xfId="0"/>
    <cellStyle name="Nota 6 4 9 4" xfId="0"/>
    <cellStyle name="Nota 6 4 9 5" xfId="0"/>
    <cellStyle name="Nota 6 40" xfId="0"/>
    <cellStyle name="Nota 6 40 2" xfId="0"/>
    <cellStyle name="Nota 6 40 3" xfId="0"/>
    <cellStyle name="Nota 6 41" xfId="0"/>
    <cellStyle name="Nota 6 41 2" xfId="0"/>
    <cellStyle name="Nota 6 41 3" xfId="0"/>
    <cellStyle name="Nota 6 42" xfId="0"/>
    <cellStyle name="Nota 6 42 2" xfId="0"/>
    <cellStyle name="Nota 6 42 3" xfId="0"/>
    <cellStyle name="Nota 6 43" xfId="0"/>
    <cellStyle name="Nota 6 43 2" xfId="0"/>
    <cellStyle name="Nota 6 43 3" xfId="0"/>
    <cellStyle name="Nota 6 44" xfId="0"/>
    <cellStyle name="Nota 6 44 2" xfId="0"/>
    <cellStyle name="Nota 6 44 3" xfId="0"/>
    <cellStyle name="Nota 6 45" xfId="0"/>
    <cellStyle name="Nota 6 45 2" xfId="0"/>
    <cellStyle name="Nota 6 45 3" xfId="0"/>
    <cellStyle name="Nota 6 46" xfId="0"/>
    <cellStyle name="Nota 6 46 2" xfId="0"/>
    <cellStyle name="Nota 6 46 3" xfId="0"/>
    <cellStyle name="Nota 6 47" xfId="0"/>
    <cellStyle name="Nota 6 47 2" xfId="0"/>
    <cellStyle name="Nota 6 47 3" xfId="0"/>
    <cellStyle name="Nota 6 48" xfId="0"/>
    <cellStyle name="Nota 6 48 2" xfId="0"/>
    <cellStyle name="Nota 6 48 3" xfId="0"/>
    <cellStyle name="Nota 6 49" xfId="0"/>
    <cellStyle name="Nota 6 49 2" xfId="0"/>
    <cellStyle name="Nota 6 49 3" xfId="0"/>
    <cellStyle name="Nota 6 5" xfId="0"/>
    <cellStyle name="Nota 6 5 10" xfId="0"/>
    <cellStyle name="Nota 6 5 10 2" xfId="0"/>
    <cellStyle name="Nota 6 5 10 3" xfId="0"/>
    <cellStyle name="Nota 6 5 10 4" xfId="0"/>
    <cellStyle name="Nota 6 5 10 5" xfId="0"/>
    <cellStyle name="Nota 6 5 11" xfId="0"/>
    <cellStyle name="Nota 6 5 11 2" xfId="0"/>
    <cellStyle name="Nota 6 5 11 3" xfId="0"/>
    <cellStyle name="Nota 6 5 11 4" xfId="0"/>
    <cellStyle name="Nota 6 5 11 5" xfId="0"/>
    <cellStyle name="Nota 6 5 12" xfId="0"/>
    <cellStyle name="Nota 6 5 12 2" xfId="0"/>
    <cellStyle name="Nota 6 5 12 3" xfId="0"/>
    <cellStyle name="Nota 6 5 12 4" xfId="0"/>
    <cellStyle name="Nota 6 5 12 5" xfId="0"/>
    <cellStyle name="Nota 6 5 13" xfId="0"/>
    <cellStyle name="Nota 6 5 13 2" xfId="0"/>
    <cellStyle name="Nota 6 5 13 3" xfId="0"/>
    <cellStyle name="Nota 6 5 13 4" xfId="0"/>
    <cellStyle name="Nota 6 5 13 5" xfId="0"/>
    <cellStyle name="Nota 6 5 14" xfId="0"/>
    <cellStyle name="Nota 6 5 14 2" xfId="0"/>
    <cellStyle name="Nota 6 5 14 3" xfId="0"/>
    <cellStyle name="Nota 6 5 15" xfId="0"/>
    <cellStyle name="Nota 6 5 16" xfId="0"/>
    <cellStyle name="Nota 6 5 17" xfId="0"/>
    <cellStyle name="Nota 6 5 18" xfId="0"/>
    <cellStyle name="Nota 6 5 2" xfId="0"/>
    <cellStyle name="Nota 6 5 2 2" xfId="0"/>
    <cellStyle name="Nota 6 5 2 3" xfId="0"/>
    <cellStyle name="Nota 6 5 2 4" xfId="0"/>
    <cellStyle name="Nota 6 5 2 5" xfId="0"/>
    <cellStyle name="Nota 6 5 3" xfId="0"/>
    <cellStyle name="Nota 6 5 3 2" xfId="0"/>
    <cellStyle name="Nota 6 5 3 3" xfId="0"/>
    <cellStyle name="Nota 6 5 3 4" xfId="0"/>
    <cellStyle name="Nota 6 5 3 5" xfId="0"/>
    <cellStyle name="Nota 6 5 4" xfId="0"/>
    <cellStyle name="Nota 6 5 4 2" xfId="0"/>
    <cellStyle name="Nota 6 5 4 3" xfId="0"/>
    <cellStyle name="Nota 6 5 4 4" xfId="0"/>
    <cellStyle name="Nota 6 5 4 5" xfId="0"/>
    <cellStyle name="Nota 6 5 5" xfId="0"/>
    <cellStyle name="Nota 6 5 5 2" xfId="0"/>
    <cellStyle name="Nota 6 5 5 3" xfId="0"/>
    <cellStyle name="Nota 6 5 5 4" xfId="0"/>
    <cellStyle name="Nota 6 5 5 5" xfId="0"/>
    <cellStyle name="Nota 6 5 6" xfId="0"/>
    <cellStyle name="Nota 6 5 6 2" xfId="0"/>
    <cellStyle name="Nota 6 5 6 3" xfId="0"/>
    <cellStyle name="Nota 6 5 6 4" xfId="0"/>
    <cellStyle name="Nota 6 5 6 5" xfId="0"/>
    <cellStyle name="Nota 6 5 7" xfId="0"/>
    <cellStyle name="Nota 6 5 7 2" xfId="0"/>
    <cellStyle name="Nota 6 5 7 3" xfId="0"/>
    <cellStyle name="Nota 6 5 7 4" xfId="0"/>
    <cellStyle name="Nota 6 5 7 5" xfId="0"/>
    <cellStyle name="Nota 6 5 8" xfId="0"/>
    <cellStyle name="Nota 6 5 8 2" xfId="0"/>
    <cellStyle name="Nota 6 5 8 3" xfId="0"/>
    <cellStyle name="Nota 6 5 8 4" xfId="0"/>
    <cellStyle name="Nota 6 5 8 5" xfId="0"/>
    <cellStyle name="Nota 6 5 9" xfId="0"/>
    <cellStyle name="Nota 6 5 9 2" xfId="0"/>
    <cellStyle name="Nota 6 5 9 3" xfId="0"/>
    <cellStyle name="Nota 6 5 9 4" xfId="0"/>
    <cellStyle name="Nota 6 5 9 5" xfId="0"/>
    <cellStyle name="Nota 6 50" xfId="0"/>
    <cellStyle name="Nota 6 50 2" xfId="0"/>
    <cellStyle name="Nota 6 50 3" xfId="0"/>
    <cellStyle name="Nota 6 51" xfId="0"/>
    <cellStyle name="Nota 6 51 2" xfId="0"/>
    <cellStyle name="Nota 6 51 3" xfId="0"/>
    <cellStyle name="Nota 6 52" xfId="0"/>
    <cellStyle name="Nota 6 52 2" xfId="0"/>
    <cellStyle name="Nota 6 52 3" xfId="0"/>
    <cellStyle name="Nota 6 53" xfId="0"/>
    <cellStyle name="Nota 6 53 2" xfId="0"/>
    <cellStyle name="Nota 6 53 3" xfId="0"/>
    <cellStyle name="Nota 6 54" xfId="0"/>
    <cellStyle name="Nota 6 54 2" xfId="0"/>
    <cellStyle name="Nota 6 54 3" xfId="0"/>
    <cellStyle name="Nota 6 55" xfId="0"/>
    <cellStyle name="Nota 6 55 2" xfId="0"/>
    <cellStyle name="Nota 6 55 3" xfId="0"/>
    <cellStyle name="Nota 6 56" xfId="0"/>
    <cellStyle name="Nota 6 56 2" xfId="0"/>
    <cellStyle name="Nota 6 56 3" xfId="0"/>
    <cellStyle name="Nota 6 57" xfId="0"/>
    <cellStyle name="Nota 6 57 2" xfId="0"/>
    <cellStyle name="Nota 6 57 3" xfId="0"/>
    <cellStyle name="Nota 6 58" xfId="0"/>
    <cellStyle name="Nota 6 58 2" xfId="0"/>
    <cellStyle name="Nota 6 58 3" xfId="0"/>
    <cellStyle name="Nota 6 59" xfId="0"/>
    <cellStyle name="Nota 6 59 2" xfId="0"/>
    <cellStyle name="Nota 6 59 3" xfId="0"/>
    <cellStyle name="Nota 6 6" xfId="0"/>
    <cellStyle name="Nota 6 6 10" xfId="0"/>
    <cellStyle name="Nota 6 6 10 2" xfId="0"/>
    <cellStyle name="Nota 6 6 10 3" xfId="0"/>
    <cellStyle name="Nota 6 6 10 4" xfId="0"/>
    <cellStyle name="Nota 6 6 10 5" xfId="0"/>
    <cellStyle name="Nota 6 6 11" xfId="0"/>
    <cellStyle name="Nota 6 6 11 2" xfId="0"/>
    <cellStyle name="Nota 6 6 11 3" xfId="0"/>
    <cellStyle name="Nota 6 6 11 4" xfId="0"/>
    <cellStyle name="Nota 6 6 11 5" xfId="0"/>
    <cellStyle name="Nota 6 6 12" xfId="0"/>
    <cellStyle name="Nota 6 6 12 2" xfId="0"/>
    <cellStyle name="Nota 6 6 12 3" xfId="0"/>
    <cellStyle name="Nota 6 6 12 4" xfId="0"/>
    <cellStyle name="Nota 6 6 12 5" xfId="0"/>
    <cellStyle name="Nota 6 6 13" xfId="0"/>
    <cellStyle name="Nota 6 6 13 2" xfId="0"/>
    <cellStyle name="Nota 6 6 13 3" xfId="0"/>
    <cellStyle name="Nota 6 6 13 4" xfId="0"/>
    <cellStyle name="Nota 6 6 13 5" xfId="0"/>
    <cellStyle name="Nota 6 6 14" xfId="0"/>
    <cellStyle name="Nota 6 6 14 2" xfId="0"/>
    <cellStyle name="Nota 6 6 14 3" xfId="0"/>
    <cellStyle name="Nota 6 6 15" xfId="0"/>
    <cellStyle name="Nota 6 6 16" xfId="0"/>
    <cellStyle name="Nota 6 6 17" xfId="0"/>
    <cellStyle name="Nota 6 6 18" xfId="0"/>
    <cellStyle name="Nota 6 6 2" xfId="0"/>
    <cellStyle name="Nota 6 6 2 2" xfId="0"/>
    <cellStyle name="Nota 6 6 2 3" xfId="0"/>
    <cellStyle name="Nota 6 6 2 4" xfId="0"/>
    <cellStyle name="Nota 6 6 2 5" xfId="0"/>
    <cellStyle name="Nota 6 6 3" xfId="0"/>
    <cellStyle name="Nota 6 6 3 2" xfId="0"/>
    <cellStyle name="Nota 6 6 3 3" xfId="0"/>
    <cellStyle name="Nota 6 6 3 4" xfId="0"/>
    <cellStyle name="Nota 6 6 3 5" xfId="0"/>
    <cellStyle name="Nota 6 6 4" xfId="0"/>
    <cellStyle name="Nota 6 6 4 2" xfId="0"/>
    <cellStyle name="Nota 6 6 4 3" xfId="0"/>
    <cellStyle name="Nota 6 6 4 4" xfId="0"/>
    <cellStyle name="Nota 6 6 4 5" xfId="0"/>
    <cellStyle name="Nota 6 6 5" xfId="0"/>
    <cellStyle name="Nota 6 6 5 2" xfId="0"/>
    <cellStyle name="Nota 6 6 5 3" xfId="0"/>
    <cellStyle name="Nota 6 6 5 4" xfId="0"/>
    <cellStyle name="Nota 6 6 5 5" xfId="0"/>
    <cellStyle name="Nota 6 6 6" xfId="0"/>
    <cellStyle name="Nota 6 6 6 2" xfId="0"/>
    <cellStyle name="Nota 6 6 6 3" xfId="0"/>
    <cellStyle name="Nota 6 6 6 4" xfId="0"/>
    <cellStyle name="Nota 6 6 6 5" xfId="0"/>
    <cellStyle name="Nota 6 6 7" xfId="0"/>
    <cellStyle name="Nota 6 6 7 2" xfId="0"/>
    <cellStyle name="Nota 6 6 7 3" xfId="0"/>
    <cellStyle name="Nota 6 6 7 4" xfId="0"/>
    <cellStyle name="Nota 6 6 7 5" xfId="0"/>
    <cellStyle name="Nota 6 6 8" xfId="0"/>
    <cellStyle name="Nota 6 6 8 2" xfId="0"/>
    <cellStyle name="Nota 6 6 8 3" xfId="0"/>
    <cellStyle name="Nota 6 6 8 4" xfId="0"/>
    <cellStyle name="Nota 6 6 8 5" xfId="0"/>
    <cellStyle name="Nota 6 6 9" xfId="0"/>
    <cellStyle name="Nota 6 6 9 2" xfId="0"/>
    <cellStyle name="Nota 6 6 9 3" xfId="0"/>
    <cellStyle name="Nota 6 6 9 4" xfId="0"/>
    <cellStyle name="Nota 6 6 9 5" xfId="0"/>
    <cellStyle name="Nota 6 60" xfId="0"/>
    <cellStyle name="Nota 6 60 2" xfId="0"/>
    <cellStyle name="Nota 6 60 3" xfId="0"/>
    <cellStyle name="Nota 6 61" xfId="0"/>
    <cellStyle name="Nota 6 61 2" xfId="0"/>
    <cellStyle name="Nota 6 61 3" xfId="0"/>
    <cellStyle name="Nota 6 62" xfId="0"/>
    <cellStyle name="Nota 6 62 2" xfId="0"/>
    <cellStyle name="Nota 6 62 3" xfId="0"/>
    <cellStyle name="Nota 6 63" xfId="0"/>
    <cellStyle name="Nota 6 63 2" xfId="0"/>
    <cellStyle name="Nota 6 63 3" xfId="0"/>
    <cellStyle name="Nota 6 64" xfId="0"/>
    <cellStyle name="Nota 6 64 2" xfId="0"/>
    <cellStyle name="Nota 6 64 3" xfId="0"/>
    <cellStyle name="Nota 6 65" xfId="0"/>
    <cellStyle name="Nota 6 66" xfId="0"/>
    <cellStyle name="Nota 6 67" xfId="0"/>
    <cellStyle name="Nota 6 68" xfId="0"/>
    <cellStyle name="Nota 6 69" xfId="0"/>
    <cellStyle name="Nota 6 7" xfId="0"/>
    <cellStyle name="Nota 6 7 10" xfId="0"/>
    <cellStyle name="Nota 6 7 10 2" xfId="0"/>
    <cellStyle name="Nota 6 7 10 3" xfId="0"/>
    <cellStyle name="Nota 6 7 10 4" xfId="0"/>
    <cellStyle name="Nota 6 7 10 5" xfId="0"/>
    <cellStyle name="Nota 6 7 11" xfId="0"/>
    <cellStyle name="Nota 6 7 11 2" xfId="0"/>
    <cellStyle name="Nota 6 7 11 3" xfId="0"/>
    <cellStyle name="Nota 6 7 11 4" xfId="0"/>
    <cellStyle name="Nota 6 7 11 5" xfId="0"/>
    <cellStyle name="Nota 6 7 12" xfId="0"/>
    <cellStyle name="Nota 6 7 12 2" xfId="0"/>
    <cellStyle name="Nota 6 7 12 3" xfId="0"/>
    <cellStyle name="Nota 6 7 12 4" xfId="0"/>
    <cellStyle name="Nota 6 7 12 5" xfId="0"/>
    <cellStyle name="Nota 6 7 13" xfId="0"/>
    <cellStyle name="Nota 6 7 13 2" xfId="0"/>
    <cellStyle name="Nota 6 7 13 3" xfId="0"/>
    <cellStyle name="Nota 6 7 13 4" xfId="0"/>
    <cellStyle name="Nota 6 7 13 5" xfId="0"/>
    <cellStyle name="Nota 6 7 14" xfId="0"/>
    <cellStyle name="Nota 6 7 14 2" xfId="0"/>
    <cellStyle name="Nota 6 7 14 3" xfId="0"/>
    <cellStyle name="Nota 6 7 15" xfId="0"/>
    <cellStyle name="Nota 6 7 16" xfId="0"/>
    <cellStyle name="Nota 6 7 17" xfId="0"/>
    <cellStyle name="Nota 6 7 18" xfId="0"/>
    <cellStyle name="Nota 6 7 2" xfId="0"/>
    <cellStyle name="Nota 6 7 2 2" xfId="0"/>
    <cellStyle name="Nota 6 7 2 3" xfId="0"/>
    <cellStyle name="Nota 6 7 2 4" xfId="0"/>
    <cellStyle name="Nota 6 7 2 5" xfId="0"/>
    <cellStyle name="Nota 6 7 3" xfId="0"/>
    <cellStyle name="Nota 6 7 3 2" xfId="0"/>
    <cellStyle name="Nota 6 7 3 3" xfId="0"/>
    <cellStyle name="Nota 6 7 3 4" xfId="0"/>
    <cellStyle name="Nota 6 7 3 5" xfId="0"/>
    <cellStyle name="Nota 6 7 4" xfId="0"/>
    <cellStyle name="Nota 6 7 4 2" xfId="0"/>
    <cellStyle name="Nota 6 7 4 3" xfId="0"/>
    <cellStyle name="Nota 6 7 4 4" xfId="0"/>
    <cellStyle name="Nota 6 7 4 5" xfId="0"/>
    <cellStyle name="Nota 6 7 5" xfId="0"/>
    <cellStyle name="Nota 6 7 5 2" xfId="0"/>
    <cellStyle name="Nota 6 7 5 3" xfId="0"/>
    <cellStyle name="Nota 6 7 5 4" xfId="0"/>
    <cellStyle name="Nota 6 7 5 5" xfId="0"/>
    <cellStyle name="Nota 6 7 6" xfId="0"/>
    <cellStyle name="Nota 6 7 6 2" xfId="0"/>
    <cellStyle name="Nota 6 7 6 3" xfId="0"/>
    <cellStyle name="Nota 6 7 6 4" xfId="0"/>
    <cellStyle name="Nota 6 7 6 5" xfId="0"/>
    <cellStyle name="Nota 6 7 7" xfId="0"/>
    <cellStyle name="Nota 6 7 7 2" xfId="0"/>
    <cellStyle name="Nota 6 7 7 3" xfId="0"/>
    <cellStyle name="Nota 6 7 7 4" xfId="0"/>
    <cellStyle name="Nota 6 7 7 5" xfId="0"/>
    <cellStyle name="Nota 6 7 8" xfId="0"/>
    <cellStyle name="Nota 6 7 8 2" xfId="0"/>
    <cellStyle name="Nota 6 7 8 3" xfId="0"/>
    <cellStyle name="Nota 6 7 8 4" xfId="0"/>
    <cellStyle name="Nota 6 7 8 5" xfId="0"/>
    <cellStyle name="Nota 6 7 9" xfId="0"/>
    <cellStyle name="Nota 6 7 9 2" xfId="0"/>
    <cellStyle name="Nota 6 7 9 3" xfId="0"/>
    <cellStyle name="Nota 6 7 9 4" xfId="0"/>
    <cellStyle name="Nota 6 7 9 5" xfId="0"/>
    <cellStyle name="Nota 6 70" xfId="0"/>
    <cellStyle name="Nota 6 8" xfId="0"/>
    <cellStyle name="Nota 6 8 10" xfId="0"/>
    <cellStyle name="Nota 6 8 10 2" xfId="0"/>
    <cellStyle name="Nota 6 8 10 3" xfId="0"/>
    <cellStyle name="Nota 6 8 10 4" xfId="0"/>
    <cellStyle name="Nota 6 8 10 5" xfId="0"/>
    <cellStyle name="Nota 6 8 11" xfId="0"/>
    <cellStyle name="Nota 6 8 11 2" xfId="0"/>
    <cellStyle name="Nota 6 8 11 3" xfId="0"/>
    <cellStyle name="Nota 6 8 11 4" xfId="0"/>
    <cellStyle name="Nota 6 8 11 5" xfId="0"/>
    <cellStyle name="Nota 6 8 12" xfId="0"/>
    <cellStyle name="Nota 6 8 12 2" xfId="0"/>
    <cellStyle name="Nota 6 8 12 3" xfId="0"/>
    <cellStyle name="Nota 6 8 12 4" xfId="0"/>
    <cellStyle name="Nota 6 8 12 5" xfId="0"/>
    <cellStyle name="Nota 6 8 13" xfId="0"/>
    <cellStyle name="Nota 6 8 13 2" xfId="0"/>
    <cellStyle name="Nota 6 8 13 3" xfId="0"/>
    <cellStyle name="Nota 6 8 13 4" xfId="0"/>
    <cellStyle name="Nota 6 8 13 5" xfId="0"/>
    <cellStyle name="Nota 6 8 14" xfId="0"/>
    <cellStyle name="Nota 6 8 14 2" xfId="0"/>
    <cellStyle name="Nota 6 8 14 3" xfId="0"/>
    <cellStyle name="Nota 6 8 15" xfId="0"/>
    <cellStyle name="Nota 6 8 16" xfId="0"/>
    <cellStyle name="Nota 6 8 17" xfId="0"/>
    <cellStyle name="Nota 6 8 18" xfId="0"/>
    <cellStyle name="Nota 6 8 2" xfId="0"/>
    <cellStyle name="Nota 6 8 2 2" xfId="0"/>
    <cellStyle name="Nota 6 8 2 3" xfId="0"/>
    <cellStyle name="Nota 6 8 2 4" xfId="0"/>
    <cellStyle name="Nota 6 8 2 5" xfId="0"/>
    <cellStyle name="Nota 6 8 3" xfId="0"/>
    <cellStyle name="Nota 6 8 3 2" xfId="0"/>
    <cellStyle name="Nota 6 8 3 3" xfId="0"/>
    <cellStyle name="Nota 6 8 3 4" xfId="0"/>
    <cellStyle name="Nota 6 8 3 5" xfId="0"/>
    <cellStyle name="Nota 6 8 4" xfId="0"/>
    <cellStyle name="Nota 6 8 4 2" xfId="0"/>
    <cellStyle name="Nota 6 8 4 3" xfId="0"/>
    <cellStyle name="Nota 6 8 4 4" xfId="0"/>
    <cellStyle name="Nota 6 8 4 5" xfId="0"/>
    <cellStyle name="Nota 6 8 5" xfId="0"/>
    <cellStyle name="Nota 6 8 5 2" xfId="0"/>
    <cellStyle name="Nota 6 8 5 3" xfId="0"/>
    <cellStyle name="Nota 6 8 5 4" xfId="0"/>
    <cellStyle name="Nota 6 8 5 5" xfId="0"/>
    <cellStyle name="Nota 6 8 6" xfId="0"/>
    <cellStyle name="Nota 6 8 6 2" xfId="0"/>
    <cellStyle name="Nota 6 8 6 3" xfId="0"/>
    <cellStyle name="Nota 6 8 6 4" xfId="0"/>
    <cellStyle name="Nota 6 8 6 5" xfId="0"/>
    <cellStyle name="Nota 6 8 7" xfId="0"/>
    <cellStyle name="Nota 6 8 7 2" xfId="0"/>
    <cellStyle name="Nota 6 8 7 3" xfId="0"/>
    <cellStyle name="Nota 6 8 7 4" xfId="0"/>
    <cellStyle name="Nota 6 8 7 5" xfId="0"/>
    <cellStyle name="Nota 6 8 8" xfId="0"/>
    <cellStyle name="Nota 6 8 8 2" xfId="0"/>
    <cellStyle name="Nota 6 8 8 3" xfId="0"/>
    <cellStyle name="Nota 6 8 8 4" xfId="0"/>
    <cellStyle name="Nota 6 8 8 5" xfId="0"/>
    <cellStyle name="Nota 6 8 9" xfId="0"/>
    <cellStyle name="Nota 6 8 9 2" xfId="0"/>
    <cellStyle name="Nota 6 8 9 3" xfId="0"/>
    <cellStyle name="Nota 6 8 9 4" xfId="0"/>
    <cellStyle name="Nota 6 8 9 5" xfId="0"/>
    <cellStyle name="Nota 6 9" xfId="0"/>
    <cellStyle name="Nota 6 9 10" xfId="0"/>
    <cellStyle name="Nota 6 9 10 2" xfId="0"/>
    <cellStyle name="Nota 6 9 10 3" xfId="0"/>
    <cellStyle name="Nota 6 9 10 4" xfId="0"/>
    <cellStyle name="Nota 6 9 10 5" xfId="0"/>
    <cellStyle name="Nota 6 9 11" xfId="0"/>
    <cellStyle name="Nota 6 9 11 2" xfId="0"/>
    <cellStyle name="Nota 6 9 11 3" xfId="0"/>
    <cellStyle name="Nota 6 9 11 4" xfId="0"/>
    <cellStyle name="Nota 6 9 11 5" xfId="0"/>
    <cellStyle name="Nota 6 9 12" xfId="0"/>
    <cellStyle name="Nota 6 9 12 2" xfId="0"/>
    <cellStyle name="Nota 6 9 12 3" xfId="0"/>
    <cellStyle name="Nota 6 9 12 4" xfId="0"/>
    <cellStyle name="Nota 6 9 12 5" xfId="0"/>
    <cellStyle name="Nota 6 9 13" xfId="0"/>
    <cellStyle name="Nota 6 9 13 2" xfId="0"/>
    <cellStyle name="Nota 6 9 13 3" xfId="0"/>
    <cellStyle name="Nota 6 9 13 4" xfId="0"/>
    <cellStyle name="Nota 6 9 13 5" xfId="0"/>
    <cellStyle name="Nota 6 9 14" xfId="0"/>
    <cellStyle name="Nota 6 9 14 2" xfId="0"/>
    <cellStyle name="Nota 6 9 14 3" xfId="0"/>
    <cellStyle name="Nota 6 9 15" xfId="0"/>
    <cellStyle name="Nota 6 9 16" xfId="0"/>
    <cellStyle name="Nota 6 9 17" xfId="0"/>
    <cellStyle name="Nota 6 9 18" xfId="0"/>
    <cellStyle name="Nota 6 9 2" xfId="0"/>
    <cellStyle name="Nota 6 9 2 2" xfId="0"/>
    <cellStyle name="Nota 6 9 2 3" xfId="0"/>
    <cellStyle name="Nota 6 9 2 4" xfId="0"/>
    <cellStyle name="Nota 6 9 2 5" xfId="0"/>
    <cellStyle name="Nota 6 9 3" xfId="0"/>
    <cellStyle name="Nota 6 9 3 2" xfId="0"/>
    <cellStyle name="Nota 6 9 3 3" xfId="0"/>
    <cellStyle name="Nota 6 9 3 4" xfId="0"/>
    <cellStyle name="Nota 6 9 3 5" xfId="0"/>
    <cellStyle name="Nota 6 9 4" xfId="0"/>
    <cellStyle name="Nota 6 9 4 2" xfId="0"/>
    <cellStyle name="Nota 6 9 4 3" xfId="0"/>
    <cellStyle name="Nota 6 9 4 4" xfId="0"/>
    <cellStyle name="Nota 6 9 4 5" xfId="0"/>
    <cellStyle name="Nota 6 9 5" xfId="0"/>
    <cellStyle name="Nota 6 9 5 2" xfId="0"/>
    <cellStyle name="Nota 6 9 5 3" xfId="0"/>
    <cellStyle name="Nota 6 9 5 4" xfId="0"/>
    <cellStyle name="Nota 6 9 5 5" xfId="0"/>
    <cellStyle name="Nota 6 9 6" xfId="0"/>
    <cellStyle name="Nota 6 9 6 2" xfId="0"/>
    <cellStyle name="Nota 6 9 6 3" xfId="0"/>
    <cellStyle name="Nota 6 9 6 4" xfId="0"/>
    <cellStyle name="Nota 6 9 6 5" xfId="0"/>
    <cellStyle name="Nota 6 9 7" xfId="0"/>
    <cellStyle name="Nota 6 9 7 2" xfId="0"/>
    <cellStyle name="Nota 6 9 7 3" xfId="0"/>
    <cellStyle name="Nota 6 9 7 4" xfId="0"/>
    <cellStyle name="Nota 6 9 7 5" xfId="0"/>
    <cellStyle name="Nota 6 9 8" xfId="0"/>
    <cellStyle name="Nota 6 9 8 2" xfId="0"/>
    <cellStyle name="Nota 6 9 8 3" xfId="0"/>
    <cellStyle name="Nota 6 9 8 4" xfId="0"/>
    <cellStyle name="Nota 6 9 8 5" xfId="0"/>
    <cellStyle name="Nota 6 9 9" xfId="0"/>
    <cellStyle name="Nota 6 9 9 2" xfId="0"/>
    <cellStyle name="Nota 6 9 9 3" xfId="0"/>
    <cellStyle name="Nota 6 9 9 4" xfId="0"/>
    <cellStyle name="Nota 6 9 9 5" xfId="0"/>
    <cellStyle name="Nota 7" xfId="0"/>
    <cellStyle name="Nota 7 10" xfId="0"/>
    <cellStyle name="Nota 7 11" xfId="0"/>
    <cellStyle name="Nota 7 12" xfId="0"/>
    <cellStyle name="Nota 7 13" xfId="0"/>
    <cellStyle name="Nota 7 14" xfId="0"/>
    <cellStyle name="Nota 7 15" xfId="0"/>
    <cellStyle name="Nota 7 2" xfId="0"/>
    <cellStyle name="Nota 7 2 2" xfId="0"/>
    <cellStyle name="Nota 7 3" xfId="0"/>
    <cellStyle name="Nota 7 4" xfId="0"/>
    <cellStyle name="Nota 7 5" xfId="0"/>
    <cellStyle name="Nota 7 6" xfId="0"/>
    <cellStyle name="Nota 7 7" xfId="0"/>
    <cellStyle name="Nota 7 8" xfId="0"/>
    <cellStyle name="Nota 7 9" xfId="0"/>
    <cellStyle name="Nota 8" xfId="0"/>
    <cellStyle name="Nota 8 10" xfId="0"/>
    <cellStyle name="Nota 8 11" xfId="0"/>
    <cellStyle name="Nota 8 12" xfId="0"/>
    <cellStyle name="Nota 8 13" xfId="0"/>
    <cellStyle name="Nota 8 14" xfId="0"/>
    <cellStyle name="Nota 8 15" xfId="0"/>
    <cellStyle name="Nota 8 2" xfId="0"/>
    <cellStyle name="Nota 8 2 2" xfId="0"/>
    <cellStyle name="Nota 8 3" xfId="0"/>
    <cellStyle name="Nota 8 4" xfId="0"/>
    <cellStyle name="Nota 8 5" xfId="0"/>
    <cellStyle name="Nota 8 6" xfId="0"/>
    <cellStyle name="Nota 8 7" xfId="0"/>
    <cellStyle name="Nota 8 8" xfId="0"/>
    <cellStyle name="Nota 8 9" xfId="0"/>
    <cellStyle name="Nota 9" xfId="0"/>
    <cellStyle name="Nota 9 10" xfId="0"/>
    <cellStyle name="Nota 9 11" xfId="0"/>
    <cellStyle name="Nota 9 12" xfId="0"/>
    <cellStyle name="Nota 9 13" xfId="0"/>
    <cellStyle name="Nota 9 14" xfId="0"/>
    <cellStyle name="Nota 9 2" xfId="0"/>
    <cellStyle name="Nota 9 3" xfId="0"/>
    <cellStyle name="Nota 9 4" xfId="0"/>
    <cellStyle name="Nota 9 5" xfId="0"/>
    <cellStyle name="Nota 9 6" xfId="0"/>
    <cellStyle name="Nota 9 7" xfId="0"/>
    <cellStyle name="Nota 9 8" xfId="0"/>
    <cellStyle name="Nota 9 9" xfId="0"/>
    <cellStyle name="Note 1" xfId="0"/>
    <cellStyle name="Note 1 10" xfId="0"/>
    <cellStyle name="Note 1 11" xfId="0"/>
    <cellStyle name="Note 1 12" xfId="0"/>
    <cellStyle name="Note 1 13" xfId="0"/>
    <cellStyle name="Note 1 14" xfId="0"/>
    <cellStyle name="Note 1 2" xfId="0"/>
    <cellStyle name="Note 1 2 2" xfId="0"/>
    <cellStyle name="Note 1 3" xfId="0"/>
    <cellStyle name="Note 1 3 2" xfId="0"/>
    <cellStyle name="Note 1 4" xfId="0"/>
    <cellStyle name="Note 1 5" xfId="0"/>
    <cellStyle name="Note 1 6" xfId="0"/>
    <cellStyle name="Note 1 7" xfId="0"/>
    <cellStyle name="Note 1 8" xfId="0"/>
    <cellStyle name="Note 1 9" xfId="0"/>
    <cellStyle name="Note 10" xfId="0"/>
    <cellStyle name="Note 10 10" xfId="0"/>
    <cellStyle name="Note 10 10 2" xfId="0"/>
    <cellStyle name="Note 10 10 3" xfId="0"/>
    <cellStyle name="Note 10 10 4" xfId="0"/>
    <cellStyle name="Note 10 10 5" xfId="0"/>
    <cellStyle name="Note 10 11" xfId="0"/>
    <cellStyle name="Note 10 11 2" xfId="0"/>
    <cellStyle name="Note 10 11 3" xfId="0"/>
    <cellStyle name="Note 10 11 4" xfId="0"/>
    <cellStyle name="Note 10 11 5" xfId="0"/>
    <cellStyle name="Note 10 12" xfId="0"/>
    <cellStyle name="Note 10 12 2" xfId="0"/>
    <cellStyle name="Note 10 12 3" xfId="0"/>
    <cellStyle name="Note 10 12 4" xfId="0"/>
    <cellStyle name="Note 10 12 5" xfId="0"/>
    <cellStyle name="Note 10 13" xfId="0"/>
    <cellStyle name="Note 10 13 2" xfId="0"/>
    <cellStyle name="Note 10 13 3" xfId="0"/>
    <cellStyle name="Note 10 13 4" xfId="0"/>
    <cellStyle name="Note 10 13 5" xfId="0"/>
    <cellStyle name="Note 10 14" xfId="0"/>
    <cellStyle name="Note 10 14 2" xfId="0"/>
    <cellStyle name="Note 10 14 3" xfId="0"/>
    <cellStyle name="Note 10 15" xfId="0"/>
    <cellStyle name="Note 10 16" xfId="0"/>
    <cellStyle name="Note 10 17" xfId="0"/>
    <cellStyle name="Note 10 18" xfId="0"/>
    <cellStyle name="Note 10 2" xfId="0"/>
    <cellStyle name="Note 10 2 2" xfId="0"/>
    <cellStyle name="Note 10 2 3" xfId="0"/>
    <cellStyle name="Note 10 2 4" xfId="0"/>
    <cellStyle name="Note 10 2 5" xfId="0"/>
    <cellStyle name="Note 10 3" xfId="0"/>
    <cellStyle name="Note 10 3 2" xfId="0"/>
    <cellStyle name="Note 10 3 3" xfId="0"/>
    <cellStyle name="Note 10 3 4" xfId="0"/>
    <cellStyle name="Note 10 3 5" xfId="0"/>
    <cellStyle name="Note 10 4" xfId="0"/>
    <cellStyle name="Note 10 4 2" xfId="0"/>
    <cellStyle name="Note 10 4 3" xfId="0"/>
    <cellStyle name="Note 10 4 4" xfId="0"/>
    <cellStyle name="Note 10 4 5" xfId="0"/>
    <cellStyle name="Note 10 5" xfId="0"/>
    <cellStyle name="Note 10 5 2" xfId="0"/>
    <cellStyle name="Note 10 5 3" xfId="0"/>
    <cellStyle name="Note 10 5 4" xfId="0"/>
    <cellStyle name="Note 10 5 5" xfId="0"/>
    <cellStyle name="Note 10 6" xfId="0"/>
    <cellStyle name="Note 10 6 2" xfId="0"/>
    <cellStyle name="Note 10 6 3" xfId="0"/>
    <cellStyle name="Note 10 6 4" xfId="0"/>
    <cellStyle name="Note 10 6 5" xfId="0"/>
    <cellStyle name="Note 10 7" xfId="0"/>
    <cellStyle name="Note 10 7 2" xfId="0"/>
    <cellStyle name="Note 10 7 3" xfId="0"/>
    <cellStyle name="Note 10 7 4" xfId="0"/>
    <cellStyle name="Note 10 7 5" xfId="0"/>
    <cellStyle name="Note 10 8" xfId="0"/>
    <cellStyle name="Note 10 8 2" xfId="0"/>
    <cellStyle name="Note 10 8 3" xfId="0"/>
    <cellStyle name="Note 10 8 4" xfId="0"/>
    <cellStyle name="Note 10 8 5" xfId="0"/>
    <cellStyle name="Note 10 9" xfId="0"/>
    <cellStyle name="Note 10 9 2" xfId="0"/>
    <cellStyle name="Note 10 9 3" xfId="0"/>
    <cellStyle name="Note 10 9 4" xfId="0"/>
    <cellStyle name="Note 10 9 5" xfId="0"/>
    <cellStyle name="Note 11" xfId="0"/>
    <cellStyle name="Note 11 10" xfId="0"/>
    <cellStyle name="Note 11 10 2" xfId="0"/>
    <cellStyle name="Note 11 10 3" xfId="0"/>
    <cellStyle name="Note 11 10 4" xfId="0"/>
    <cellStyle name="Note 11 10 5" xfId="0"/>
    <cellStyle name="Note 11 11" xfId="0"/>
    <cellStyle name="Note 11 11 2" xfId="0"/>
    <cellStyle name="Note 11 11 3" xfId="0"/>
    <cellStyle name="Note 11 11 4" xfId="0"/>
    <cellStyle name="Note 11 11 5" xfId="0"/>
    <cellStyle name="Note 11 12" xfId="0"/>
    <cellStyle name="Note 11 12 2" xfId="0"/>
    <cellStyle name="Note 11 12 3" xfId="0"/>
    <cellStyle name="Note 11 12 4" xfId="0"/>
    <cellStyle name="Note 11 12 5" xfId="0"/>
    <cellStyle name="Note 11 13" xfId="0"/>
    <cellStyle name="Note 11 13 2" xfId="0"/>
    <cellStyle name="Note 11 13 3" xfId="0"/>
    <cellStyle name="Note 11 13 4" xfId="0"/>
    <cellStyle name="Note 11 13 5" xfId="0"/>
    <cellStyle name="Note 11 14" xfId="0"/>
    <cellStyle name="Note 11 14 2" xfId="0"/>
    <cellStyle name="Note 11 14 3" xfId="0"/>
    <cellStyle name="Note 11 15" xfId="0"/>
    <cellStyle name="Note 11 16" xfId="0"/>
    <cellStyle name="Note 11 17" xfId="0"/>
    <cellStyle name="Note 11 18" xfId="0"/>
    <cellStyle name="Note 11 2" xfId="0"/>
    <cellStyle name="Note 11 2 2" xfId="0"/>
    <cellStyle name="Note 11 2 3" xfId="0"/>
    <cellStyle name="Note 11 2 4" xfId="0"/>
    <cellStyle name="Note 11 2 5" xfId="0"/>
    <cellStyle name="Note 11 3" xfId="0"/>
    <cellStyle name="Note 11 3 2" xfId="0"/>
    <cellStyle name="Note 11 3 3" xfId="0"/>
    <cellStyle name="Note 11 3 4" xfId="0"/>
    <cellStyle name="Note 11 3 5" xfId="0"/>
    <cellStyle name="Note 11 4" xfId="0"/>
    <cellStyle name="Note 11 4 2" xfId="0"/>
    <cellStyle name="Note 11 4 3" xfId="0"/>
    <cellStyle name="Note 11 4 4" xfId="0"/>
    <cellStyle name="Note 11 4 5" xfId="0"/>
    <cellStyle name="Note 11 5" xfId="0"/>
    <cellStyle name="Note 11 5 2" xfId="0"/>
    <cellStyle name="Note 11 5 3" xfId="0"/>
    <cellStyle name="Note 11 5 4" xfId="0"/>
    <cellStyle name="Note 11 5 5" xfId="0"/>
    <cellStyle name="Note 11 6" xfId="0"/>
    <cellStyle name="Note 11 6 2" xfId="0"/>
    <cellStyle name="Note 11 6 3" xfId="0"/>
    <cellStyle name="Note 11 6 4" xfId="0"/>
    <cellStyle name="Note 11 6 5" xfId="0"/>
    <cellStyle name="Note 11 7" xfId="0"/>
    <cellStyle name="Note 11 7 2" xfId="0"/>
    <cellStyle name="Note 11 7 3" xfId="0"/>
    <cellStyle name="Note 11 7 4" xfId="0"/>
    <cellStyle name="Note 11 7 5" xfId="0"/>
    <cellStyle name="Note 11 8" xfId="0"/>
    <cellStyle name="Note 11 8 2" xfId="0"/>
    <cellStyle name="Note 11 8 3" xfId="0"/>
    <cellStyle name="Note 11 8 4" xfId="0"/>
    <cellStyle name="Note 11 8 5" xfId="0"/>
    <cellStyle name="Note 11 9" xfId="0"/>
    <cellStyle name="Note 11 9 2" xfId="0"/>
    <cellStyle name="Note 11 9 3" xfId="0"/>
    <cellStyle name="Note 11 9 4" xfId="0"/>
    <cellStyle name="Note 11 9 5" xfId="0"/>
    <cellStyle name="Note 12" xfId="0"/>
    <cellStyle name="Note 12 10" xfId="0"/>
    <cellStyle name="Note 12 10 2" xfId="0"/>
    <cellStyle name="Note 12 10 3" xfId="0"/>
    <cellStyle name="Note 12 10 4" xfId="0"/>
    <cellStyle name="Note 12 10 5" xfId="0"/>
    <cellStyle name="Note 12 11" xfId="0"/>
    <cellStyle name="Note 12 11 2" xfId="0"/>
    <cellStyle name="Note 12 11 3" xfId="0"/>
    <cellStyle name="Note 12 11 4" xfId="0"/>
    <cellStyle name="Note 12 11 5" xfId="0"/>
    <cellStyle name="Note 12 12" xfId="0"/>
    <cellStyle name="Note 12 12 2" xfId="0"/>
    <cellStyle name="Note 12 12 3" xfId="0"/>
    <cellStyle name="Note 12 12 4" xfId="0"/>
    <cellStyle name="Note 12 12 5" xfId="0"/>
    <cellStyle name="Note 12 13" xfId="0"/>
    <cellStyle name="Note 12 13 2" xfId="0"/>
    <cellStyle name="Note 12 13 3" xfId="0"/>
    <cellStyle name="Note 12 13 4" xfId="0"/>
    <cellStyle name="Note 12 13 5" xfId="0"/>
    <cellStyle name="Note 12 14" xfId="0"/>
    <cellStyle name="Note 12 14 2" xfId="0"/>
    <cellStyle name="Note 12 14 3" xfId="0"/>
    <cellStyle name="Note 12 15" xfId="0"/>
    <cellStyle name="Note 12 16" xfId="0"/>
    <cellStyle name="Note 12 17" xfId="0"/>
    <cellStyle name="Note 12 18" xfId="0"/>
    <cellStyle name="Note 12 2" xfId="0"/>
    <cellStyle name="Note 12 2 2" xfId="0"/>
    <cellStyle name="Note 12 2 3" xfId="0"/>
    <cellStyle name="Note 12 2 4" xfId="0"/>
    <cellStyle name="Note 12 2 5" xfId="0"/>
    <cellStyle name="Note 12 3" xfId="0"/>
    <cellStyle name="Note 12 3 2" xfId="0"/>
    <cellStyle name="Note 12 3 3" xfId="0"/>
    <cellStyle name="Note 12 3 4" xfId="0"/>
    <cellStyle name="Note 12 3 5" xfId="0"/>
    <cellStyle name="Note 12 4" xfId="0"/>
    <cellStyle name="Note 12 4 2" xfId="0"/>
    <cellStyle name="Note 12 4 3" xfId="0"/>
    <cellStyle name="Note 12 4 4" xfId="0"/>
    <cellStyle name="Note 12 4 5" xfId="0"/>
    <cellStyle name="Note 12 5" xfId="0"/>
    <cellStyle name="Note 12 5 2" xfId="0"/>
    <cellStyle name="Note 12 5 3" xfId="0"/>
    <cellStyle name="Note 12 5 4" xfId="0"/>
    <cellStyle name="Note 12 5 5" xfId="0"/>
    <cellStyle name="Note 12 6" xfId="0"/>
    <cellStyle name="Note 12 6 2" xfId="0"/>
    <cellStyle name="Note 12 6 3" xfId="0"/>
    <cellStyle name="Note 12 6 4" xfId="0"/>
    <cellStyle name="Note 12 6 5" xfId="0"/>
    <cellStyle name="Note 12 7" xfId="0"/>
    <cellStyle name="Note 12 7 2" xfId="0"/>
    <cellStyle name="Note 12 7 3" xfId="0"/>
    <cellStyle name="Note 12 7 4" xfId="0"/>
    <cellStyle name="Note 12 7 5" xfId="0"/>
    <cellStyle name="Note 12 8" xfId="0"/>
    <cellStyle name="Note 12 8 2" xfId="0"/>
    <cellStyle name="Note 12 8 3" xfId="0"/>
    <cellStyle name="Note 12 8 4" xfId="0"/>
    <cellStyle name="Note 12 8 5" xfId="0"/>
    <cellStyle name="Note 12 9" xfId="0"/>
    <cellStyle name="Note 12 9 2" xfId="0"/>
    <cellStyle name="Note 12 9 3" xfId="0"/>
    <cellStyle name="Note 12 9 4" xfId="0"/>
    <cellStyle name="Note 12 9 5" xfId="0"/>
    <cellStyle name="Note 13" xfId="0"/>
    <cellStyle name="Note 13 2" xfId="0"/>
    <cellStyle name="Note 13 3" xfId="0"/>
    <cellStyle name="Note 13 4" xfId="0"/>
    <cellStyle name="Note 13 5" xfId="0"/>
    <cellStyle name="Note 14" xfId="0"/>
    <cellStyle name="Note 14 2" xfId="0"/>
    <cellStyle name="Note 14 3" xfId="0"/>
    <cellStyle name="Note 14 4" xfId="0"/>
    <cellStyle name="Note 14 5" xfId="0"/>
    <cellStyle name="Note 15" xfId="0"/>
    <cellStyle name="Note 15 2" xfId="0"/>
    <cellStyle name="Note 15 3" xfId="0"/>
    <cellStyle name="Note 15 4" xfId="0"/>
    <cellStyle name="Note 15 5" xfId="0"/>
    <cellStyle name="Note 16" xfId="0"/>
    <cellStyle name="Note 16 2" xfId="0"/>
    <cellStyle name="Note 16 3" xfId="0"/>
    <cellStyle name="Note 16 4" xfId="0"/>
    <cellStyle name="Note 16 5" xfId="0"/>
    <cellStyle name="Note 17" xfId="0"/>
    <cellStyle name="Note 17 2" xfId="0"/>
    <cellStyle name="Note 17 3" xfId="0"/>
    <cellStyle name="Note 17 4" xfId="0"/>
    <cellStyle name="Note 17 5" xfId="0"/>
    <cellStyle name="Note 18" xfId="0"/>
    <cellStyle name="Note 18 2" xfId="0"/>
    <cellStyle name="Note 18 3" xfId="0"/>
    <cellStyle name="Note 18 4" xfId="0"/>
    <cellStyle name="Note 18 5" xfId="0"/>
    <cellStyle name="Note 19" xfId="0"/>
    <cellStyle name="Note 19 2" xfId="0"/>
    <cellStyle name="Note 19 3" xfId="0"/>
    <cellStyle name="Note 19 4" xfId="0"/>
    <cellStyle name="Note 19 5" xfId="0"/>
    <cellStyle name="Note 2" xfId="0"/>
    <cellStyle name="Note 2 10" xfId="0"/>
    <cellStyle name="Note 2 10 10" xfId="0"/>
    <cellStyle name="Note 2 10 10 2" xfId="0"/>
    <cellStyle name="Note 2 10 10 3" xfId="0"/>
    <cellStyle name="Note 2 10 10 4" xfId="0"/>
    <cellStyle name="Note 2 10 10 5" xfId="0"/>
    <cellStyle name="Note 2 10 11" xfId="0"/>
    <cellStyle name="Note 2 10 11 2" xfId="0"/>
    <cellStyle name="Note 2 10 11 3" xfId="0"/>
    <cellStyle name="Note 2 10 11 4" xfId="0"/>
    <cellStyle name="Note 2 10 11 5" xfId="0"/>
    <cellStyle name="Note 2 10 12" xfId="0"/>
    <cellStyle name="Note 2 10 12 2" xfId="0"/>
    <cellStyle name="Note 2 10 12 3" xfId="0"/>
    <cellStyle name="Note 2 10 12 4" xfId="0"/>
    <cellStyle name="Note 2 10 12 5" xfId="0"/>
    <cellStyle name="Note 2 10 13" xfId="0"/>
    <cellStyle name="Note 2 10 13 2" xfId="0"/>
    <cellStyle name="Note 2 10 13 3" xfId="0"/>
    <cellStyle name="Note 2 10 13 4" xfId="0"/>
    <cellStyle name="Note 2 10 13 5" xfId="0"/>
    <cellStyle name="Note 2 10 14" xfId="0"/>
    <cellStyle name="Note 2 10 14 2" xfId="0"/>
    <cellStyle name="Note 2 10 14 3" xfId="0"/>
    <cellStyle name="Note 2 10 15" xfId="0"/>
    <cellStyle name="Note 2 10 16" xfId="0"/>
    <cellStyle name="Note 2 10 17" xfId="0"/>
    <cellStyle name="Note 2 10 18" xfId="0"/>
    <cellStyle name="Note 2 10 2" xfId="0"/>
    <cellStyle name="Note 2 10 2 2" xfId="0"/>
    <cellStyle name="Note 2 10 2 3" xfId="0"/>
    <cellStyle name="Note 2 10 2 4" xfId="0"/>
    <cellStyle name="Note 2 10 2 5" xfId="0"/>
    <cellStyle name="Note 2 10 3" xfId="0"/>
    <cellStyle name="Note 2 10 3 2" xfId="0"/>
    <cellStyle name="Note 2 10 3 3" xfId="0"/>
    <cellStyle name="Note 2 10 3 4" xfId="0"/>
    <cellStyle name="Note 2 10 3 5" xfId="0"/>
    <cellStyle name="Note 2 10 4" xfId="0"/>
    <cellStyle name="Note 2 10 4 2" xfId="0"/>
    <cellStyle name="Note 2 10 4 3" xfId="0"/>
    <cellStyle name="Note 2 10 4 4" xfId="0"/>
    <cellStyle name="Note 2 10 4 5" xfId="0"/>
    <cellStyle name="Note 2 10 5" xfId="0"/>
    <cellStyle name="Note 2 10 5 2" xfId="0"/>
    <cellStyle name="Note 2 10 5 3" xfId="0"/>
    <cellStyle name="Note 2 10 5 4" xfId="0"/>
    <cellStyle name="Note 2 10 5 5" xfId="0"/>
    <cellStyle name="Note 2 10 6" xfId="0"/>
    <cellStyle name="Note 2 10 6 2" xfId="0"/>
    <cellStyle name="Note 2 10 6 3" xfId="0"/>
    <cellStyle name="Note 2 10 6 4" xfId="0"/>
    <cellStyle name="Note 2 10 6 5" xfId="0"/>
    <cellStyle name="Note 2 10 7" xfId="0"/>
    <cellStyle name="Note 2 10 7 2" xfId="0"/>
    <cellStyle name="Note 2 10 7 3" xfId="0"/>
    <cellStyle name="Note 2 10 7 4" xfId="0"/>
    <cellStyle name="Note 2 10 7 5" xfId="0"/>
    <cellStyle name="Note 2 10 8" xfId="0"/>
    <cellStyle name="Note 2 10 8 2" xfId="0"/>
    <cellStyle name="Note 2 10 8 3" xfId="0"/>
    <cellStyle name="Note 2 10 8 4" xfId="0"/>
    <cellStyle name="Note 2 10 8 5" xfId="0"/>
    <cellStyle name="Note 2 10 9" xfId="0"/>
    <cellStyle name="Note 2 10 9 2" xfId="0"/>
    <cellStyle name="Note 2 10 9 3" xfId="0"/>
    <cellStyle name="Note 2 10 9 4" xfId="0"/>
    <cellStyle name="Note 2 10 9 5" xfId="0"/>
    <cellStyle name="Note 2 11" xfId="0"/>
    <cellStyle name="Note 2 11 10" xfId="0"/>
    <cellStyle name="Note 2 11 10 2" xfId="0"/>
    <cellStyle name="Note 2 11 10 3" xfId="0"/>
    <cellStyle name="Note 2 11 10 4" xfId="0"/>
    <cellStyle name="Note 2 11 10 5" xfId="0"/>
    <cellStyle name="Note 2 11 11" xfId="0"/>
    <cellStyle name="Note 2 11 11 2" xfId="0"/>
    <cellStyle name="Note 2 11 11 3" xfId="0"/>
    <cellStyle name="Note 2 11 11 4" xfId="0"/>
    <cellStyle name="Note 2 11 11 5" xfId="0"/>
    <cellStyle name="Note 2 11 12" xfId="0"/>
    <cellStyle name="Note 2 11 12 2" xfId="0"/>
    <cellStyle name="Note 2 11 12 3" xfId="0"/>
    <cellStyle name="Note 2 11 12 4" xfId="0"/>
    <cellStyle name="Note 2 11 12 5" xfId="0"/>
    <cellStyle name="Note 2 11 13" xfId="0"/>
    <cellStyle name="Note 2 11 13 2" xfId="0"/>
    <cellStyle name="Note 2 11 13 3" xfId="0"/>
    <cellStyle name="Note 2 11 13 4" xfId="0"/>
    <cellStyle name="Note 2 11 13 5" xfId="0"/>
    <cellStyle name="Note 2 11 14" xfId="0"/>
    <cellStyle name="Note 2 11 14 2" xfId="0"/>
    <cellStyle name="Note 2 11 14 3" xfId="0"/>
    <cellStyle name="Note 2 11 15" xfId="0"/>
    <cellStyle name="Note 2 11 16" xfId="0"/>
    <cellStyle name="Note 2 11 17" xfId="0"/>
    <cellStyle name="Note 2 11 18" xfId="0"/>
    <cellStyle name="Note 2 11 2" xfId="0"/>
    <cellStyle name="Note 2 11 2 2" xfId="0"/>
    <cellStyle name="Note 2 11 2 3" xfId="0"/>
    <cellStyle name="Note 2 11 2 4" xfId="0"/>
    <cellStyle name="Note 2 11 2 5" xfId="0"/>
    <cellStyle name="Note 2 11 3" xfId="0"/>
    <cellStyle name="Note 2 11 3 2" xfId="0"/>
    <cellStyle name="Note 2 11 3 3" xfId="0"/>
    <cellStyle name="Note 2 11 3 4" xfId="0"/>
    <cellStyle name="Note 2 11 3 5" xfId="0"/>
    <cellStyle name="Note 2 11 4" xfId="0"/>
    <cellStyle name="Note 2 11 4 2" xfId="0"/>
    <cellStyle name="Note 2 11 4 3" xfId="0"/>
    <cellStyle name="Note 2 11 4 4" xfId="0"/>
    <cellStyle name="Note 2 11 4 5" xfId="0"/>
    <cellStyle name="Note 2 11 5" xfId="0"/>
    <cellStyle name="Note 2 11 5 2" xfId="0"/>
    <cellStyle name="Note 2 11 5 3" xfId="0"/>
    <cellStyle name="Note 2 11 5 4" xfId="0"/>
    <cellStyle name="Note 2 11 5 5" xfId="0"/>
    <cellStyle name="Note 2 11 6" xfId="0"/>
    <cellStyle name="Note 2 11 6 2" xfId="0"/>
    <cellStyle name="Note 2 11 6 3" xfId="0"/>
    <cellStyle name="Note 2 11 6 4" xfId="0"/>
    <cellStyle name="Note 2 11 6 5" xfId="0"/>
    <cellStyle name="Note 2 11 7" xfId="0"/>
    <cellStyle name="Note 2 11 7 2" xfId="0"/>
    <cellStyle name="Note 2 11 7 3" xfId="0"/>
    <cellStyle name="Note 2 11 7 4" xfId="0"/>
    <cellStyle name="Note 2 11 7 5" xfId="0"/>
    <cellStyle name="Note 2 11 8" xfId="0"/>
    <cellStyle name="Note 2 11 8 2" xfId="0"/>
    <cellStyle name="Note 2 11 8 3" xfId="0"/>
    <cellStyle name="Note 2 11 8 4" xfId="0"/>
    <cellStyle name="Note 2 11 8 5" xfId="0"/>
    <cellStyle name="Note 2 11 9" xfId="0"/>
    <cellStyle name="Note 2 11 9 2" xfId="0"/>
    <cellStyle name="Note 2 11 9 3" xfId="0"/>
    <cellStyle name="Note 2 11 9 4" xfId="0"/>
    <cellStyle name="Note 2 11 9 5" xfId="0"/>
    <cellStyle name="Note 2 12" xfId="0"/>
    <cellStyle name="Note 2 12 2" xfId="0"/>
    <cellStyle name="Note 2 12 2 2" xfId="0"/>
    <cellStyle name="Note 2 12 3" xfId="0"/>
    <cellStyle name="Note 2 12 4" xfId="0"/>
    <cellStyle name="Note 2 12 5" xfId="0"/>
    <cellStyle name="Note 2 13" xfId="0"/>
    <cellStyle name="Note 2 13 2" xfId="0"/>
    <cellStyle name="Note 2 13 2 2" xfId="0"/>
    <cellStyle name="Note 2 13 3" xfId="0"/>
    <cellStyle name="Note 2 13 4" xfId="0"/>
    <cellStyle name="Note 2 13 5" xfId="0"/>
    <cellStyle name="Note 2 14" xfId="0"/>
    <cellStyle name="Note 2 14 2" xfId="0"/>
    <cellStyle name="Note 2 14 2 2" xfId="0"/>
    <cellStyle name="Note 2 14 3" xfId="0"/>
    <cellStyle name="Note 2 14 4" xfId="0"/>
    <cellStyle name="Note 2 14 5" xfId="0"/>
    <cellStyle name="Note 2 15" xfId="0"/>
    <cellStyle name="Note 2 15 2" xfId="0"/>
    <cellStyle name="Note 2 15 2 2" xfId="0"/>
    <cellStyle name="Note 2 15 3" xfId="0"/>
    <cellStyle name="Note 2 15 4" xfId="0"/>
    <cellStyle name="Note 2 15 5" xfId="0"/>
    <cellStyle name="Note 2 16" xfId="0"/>
    <cellStyle name="Note 2 16 10" xfId="0"/>
    <cellStyle name="Note 2 16 11" xfId="0"/>
    <cellStyle name="Note 2 16 2" xfId="0"/>
    <cellStyle name="Note 2 16 2 2" xfId="0"/>
    <cellStyle name="Note 2 16 3" xfId="0"/>
    <cellStyle name="Note 2 16 3 2" xfId="0"/>
    <cellStyle name="Note 2 16 4" xfId="0"/>
    <cellStyle name="Note 2 16 4 2" xfId="0"/>
    <cellStyle name="Note 2 16 5" xfId="0"/>
    <cellStyle name="Note 2 16 5 2" xfId="0"/>
    <cellStyle name="Note 2 16 6" xfId="0"/>
    <cellStyle name="Note 2 16 6 2" xfId="0"/>
    <cellStyle name="Note 2 16 7" xfId="0"/>
    <cellStyle name="Note 2 16 7 2" xfId="0"/>
    <cellStyle name="Note 2 16 8" xfId="0"/>
    <cellStyle name="Note 2 16 8 2" xfId="0"/>
    <cellStyle name="Note 2 16 9" xfId="0"/>
    <cellStyle name="Note 2 16 9 2" xfId="0"/>
    <cellStyle name="Note 2 17" xfId="0"/>
    <cellStyle name="Note 2 17 2" xfId="0"/>
    <cellStyle name="Note 2 17 2 2" xfId="0"/>
    <cellStyle name="Note 2 17 3" xfId="0"/>
    <cellStyle name="Note 2 17 4" xfId="0"/>
    <cellStyle name="Note 2 17 5" xfId="0"/>
    <cellStyle name="Note 2 18" xfId="0"/>
    <cellStyle name="Note 2 18 2" xfId="0"/>
    <cellStyle name="Note 2 18 2 2" xfId="0"/>
    <cellStyle name="Note 2 18 3" xfId="0"/>
    <cellStyle name="Note 2 18 4" xfId="0"/>
    <cellStyle name="Note 2 18 5" xfId="0"/>
    <cellStyle name="Note 2 19" xfId="0"/>
    <cellStyle name="Note 2 19 2" xfId="0"/>
    <cellStyle name="Note 2 19 2 2" xfId="0"/>
    <cellStyle name="Note 2 19 3" xfId="0"/>
    <cellStyle name="Note 2 19 4" xfId="0"/>
    <cellStyle name="Note 2 19 5" xfId="0"/>
    <cellStyle name="Note 2 2" xfId="0"/>
    <cellStyle name="Note 2 2 10" xfId="0"/>
    <cellStyle name="Note 2 2 10 10" xfId="0"/>
    <cellStyle name="Note 2 2 10 10 2" xfId="0"/>
    <cellStyle name="Note 2 2 10 10 3" xfId="0"/>
    <cellStyle name="Note 2 2 10 10 4" xfId="0"/>
    <cellStyle name="Note 2 2 10 10 5" xfId="0"/>
    <cellStyle name="Note 2 2 10 11" xfId="0"/>
    <cellStyle name="Note 2 2 10 11 2" xfId="0"/>
    <cellStyle name="Note 2 2 10 11 3" xfId="0"/>
    <cellStyle name="Note 2 2 10 11 4" xfId="0"/>
    <cellStyle name="Note 2 2 10 11 5" xfId="0"/>
    <cellStyle name="Note 2 2 10 12" xfId="0"/>
    <cellStyle name="Note 2 2 10 12 2" xfId="0"/>
    <cellStyle name="Note 2 2 10 12 3" xfId="0"/>
    <cellStyle name="Note 2 2 10 12 4" xfId="0"/>
    <cellStyle name="Note 2 2 10 12 5" xfId="0"/>
    <cellStyle name="Note 2 2 10 13" xfId="0"/>
    <cellStyle name="Note 2 2 10 13 2" xfId="0"/>
    <cellStyle name="Note 2 2 10 13 3" xfId="0"/>
    <cellStyle name="Note 2 2 10 13 4" xfId="0"/>
    <cellStyle name="Note 2 2 10 13 5" xfId="0"/>
    <cellStyle name="Note 2 2 10 14" xfId="0"/>
    <cellStyle name="Note 2 2 10 14 2" xfId="0"/>
    <cellStyle name="Note 2 2 10 14 3" xfId="0"/>
    <cellStyle name="Note 2 2 10 15" xfId="0"/>
    <cellStyle name="Note 2 2 10 16" xfId="0"/>
    <cellStyle name="Note 2 2 10 17" xfId="0"/>
    <cellStyle name="Note 2 2 10 18" xfId="0"/>
    <cellStyle name="Note 2 2 10 2" xfId="0"/>
    <cellStyle name="Note 2 2 10 2 2" xfId="0"/>
    <cellStyle name="Note 2 2 10 2 3" xfId="0"/>
    <cellStyle name="Note 2 2 10 2 4" xfId="0"/>
    <cellStyle name="Note 2 2 10 2 5" xfId="0"/>
    <cellStyle name="Note 2 2 10 3" xfId="0"/>
    <cellStyle name="Note 2 2 10 3 2" xfId="0"/>
    <cellStyle name="Note 2 2 10 3 3" xfId="0"/>
    <cellStyle name="Note 2 2 10 3 4" xfId="0"/>
    <cellStyle name="Note 2 2 10 3 5" xfId="0"/>
    <cellStyle name="Note 2 2 10 4" xfId="0"/>
    <cellStyle name="Note 2 2 10 4 2" xfId="0"/>
    <cellStyle name="Note 2 2 10 4 3" xfId="0"/>
    <cellStyle name="Note 2 2 10 4 4" xfId="0"/>
    <cellStyle name="Note 2 2 10 4 5" xfId="0"/>
    <cellStyle name="Note 2 2 10 5" xfId="0"/>
    <cellStyle name="Note 2 2 10 5 2" xfId="0"/>
    <cellStyle name="Note 2 2 10 5 3" xfId="0"/>
    <cellStyle name="Note 2 2 10 5 4" xfId="0"/>
    <cellStyle name="Note 2 2 10 5 5" xfId="0"/>
    <cellStyle name="Note 2 2 10 6" xfId="0"/>
    <cellStyle name="Note 2 2 10 6 2" xfId="0"/>
    <cellStyle name="Note 2 2 10 6 3" xfId="0"/>
    <cellStyle name="Note 2 2 10 6 4" xfId="0"/>
    <cellStyle name="Note 2 2 10 6 5" xfId="0"/>
    <cellStyle name="Note 2 2 10 7" xfId="0"/>
    <cellStyle name="Note 2 2 10 7 2" xfId="0"/>
    <cellStyle name="Note 2 2 10 7 3" xfId="0"/>
    <cellStyle name="Note 2 2 10 7 4" xfId="0"/>
    <cellStyle name="Note 2 2 10 7 5" xfId="0"/>
    <cellStyle name="Note 2 2 10 8" xfId="0"/>
    <cellStyle name="Note 2 2 10 8 2" xfId="0"/>
    <cellStyle name="Note 2 2 10 8 3" xfId="0"/>
    <cellStyle name="Note 2 2 10 8 4" xfId="0"/>
    <cellStyle name="Note 2 2 10 8 5" xfId="0"/>
    <cellStyle name="Note 2 2 10 9" xfId="0"/>
    <cellStyle name="Note 2 2 10 9 2" xfId="0"/>
    <cellStyle name="Note 2 2 10 9 3" xfId="0"/>
    <cellStyle name="Note 2 2 10 9 4" xfId="0"/>
    <cellStyle name="Note 2 2 10 9 5" xfId="0"/>
    <cellStyle name="Note 2 2 11" xfId="0"/>
    <cellStyle name="Note 2 2 11 2" xfId="0"/>
    <cellStyle name="Note 2 2 11 3" xfId="0"/>
    <cellStyle name="Note 2 2 11 4" xfId="0"/>
    <cellStyle name="Note 2 2 11 5" xfId="0"/>
    <cellStyle name="Note 2 2 12" xfId="0"/>
    <cellStyle name="Note 2 2 12 2" xfId="0"/>
    <cellStyle name="Note 2 2 12 3" xfId="0"/>
    <cellStyle name="Note 2 2 12 4" xfId="0"/>
    <cellStyle name="Note 2 2 12 5" xfId="0"/>
    <cellStyle name="Note 2 2 13" xfId="0"/>
    <cellStyle name="Note 2 2 13 2" xfId="0"/>
    <cellStyle name="Note 2 2 13 3" xfId="0"/>
    <cellStyle name="Note 2 2 13 4" xfId="0"/>
    <cellStyle name="Note 2 2 13 5" xfId="0"/>
    <cellStyle name="Note 2 2 14" xfId="0"/>
    <cellStyle name="Note 2 2 14 2" xfId="0"/>
    <cellStyle name="Note 2 2 14 3" xfId="0"/>
    <cellStyle name="Note 2 2 14 4" xfId="0"/>
    <cellStyle name="Note 2 2 14 5" xfId="0"/>
    <cellStyle name="Note 2 2 15" xfId="0"/>
    <cellStyle name="Note 2 2 15 2" xfId="0"/>
    <cellStyle name="Note 2 2 15 3" xfId="0"/>
    <cellStyle name="Note 2 2 15 4" xfId="0"/>
    <cellStyle name="Note 2 2 15 5" xfId="0"/>
    <cellStyle name="Note 2 2 16" xfId="0"/>
    <cellStyle name="Note 2 2 16 2" xfId="0"/>
    <cellStyle name="Note 2 2 16 3" xfId="0"/>
    <cellStyle name="Note 2 2 16 4" xfId="0"/>
    <cellStyle name="Note 2 2 16 5" xfId="0"/>
    <cellStyle name="Note 2 2 17" xfId="0"/>
    <cellStyle name="Note 2 2 17 2" xfId="0"/>
    <cellStyle name="Note 2 2 17 3" xfId="0"/>
    <cellStyle name="Note 2 2 17 4" xfId="0"/>
    <cellStyle name="Note 2 2 17 5" xfId="0"/>
    <cellStyle name="Note 2 2 18" xfId="0"/>
    <cellStyle name="Note 2 2 18 2" xfId="0"/>
    <cellStyle name="Note 2 2 18 3" xfId="0"/>
    <cellStyle name="Note 2 2 18 4" xfId="0"/>
    <cellStyle name="Note 2 2 18 5" xfId="0"/>
    <cellStyle name="Note 2 2 19" xfId="0"/>
    <cellStyle name="Note 2 2 19 2" xfId="0"/>
    <cellStyle name="Note 2 2 19 3" xfId="0"/>
    <cellStyle name="Note 2 2 19 4" xfId="0"/>
    <cellStyle name="Note 2 2 19 5" xfId="0"/>
    <cellStyle name="Note 2 2 2" xfId="0"/>
    <cellStyle name="Note 2 2 2 10" xfId="0"/>
    <cellStyle name="Note 2 2 2 10 2" xfId="0"/>
    <cellStyle name="Note 2 2 2 10 3" xfId="0"/>
    <cellStyle name="Note 2 2 2 10 4" xfId="0"/>
    <cellStyle name="Note 2 2 2 10 5" xfId="0"/>
    <cellStyle name="Note 2 2 2 11" xfId="0"/>
    <cellStyle name="Note 2 2 2 11 2" xfId="0"/>
    <cellStyle name="Note 2 2 2 11 3" xfId="0"/>
    <cellStyle name="Note 2 2 2 11 4" xfId="0"/>
    <cellStyle name="Note 2 2 2 11 5" xfId="0"/>
    <cellStyle name="Note 2 2 2 12" xfId="0"/>
    <cellStyle name="Note 2 2 2 12 2" xfId="0"/>
    <cellStyle name="Note 2 2 2 12 3" xfId="0"/>
    <cellStyle name="Note 2 2 2 12 4" xfId="0"/>
    <cellStyle name="Note 2 2 2 12 5" xfId="0"/>
    <cellStyle name="Note 2 2 2 13" xfId="0"/>
    <cellStyle name="Note 2 2 2 13 2" xfId="0"/>
    <cellStyle name="Note 2 2 2 13 3" xfId="0"/>
    <cellStyle name="Note 2 2 2 13 4" xfId="0"/>
    <cellStyle name="Note 2 2 2 13 5" xfId="0"/>
    <cellStyle name="Note 2 2 2 14" xfId="0"/>
    <cellStyle name="Note 2 2 2 14 2" xfId="0"/>
    <cellStyle name="Note 2 2 2 14 3" xfId="0"/>
    <cellStyle name="Note 2 2 2 15" xfId="0"/>
    <cellStyle name="Note 2 2 2 16" xfId="0"/>
    <cellStyle name="Note 2 2 2 17" xfId="0"/>
    <cellStyle name="Note 2 2 2 18" xfId="0"/>
    <cellStyle name="Note 2 2 2 2" xfId="0"/>
    <cellStyle name="Note 2 2 2 2 2" xfId="0"/>
    <cellStyle name="Note 2 2 2 2 3" xfId="0"/>
    <cellStyle name="Note 2 2 2 2 4" xfId="0"/>
    <cellStyle name="Note 2 2 2 2 5" xfId="0"/>
    <cellStyle name="Note 2 2 2 3" xfId="0"/>
    <cellStyle name="Note 2 2 2 3 2" xfId="0"/>
    <cellStyle name="Note 2 2 2 3 3" xfId="0"/>
    <cellStyle name="Note 2 2 2 3 4" xfId="0"/>
    <cellStyle name="Note 2 2 2 3 5" xfId="0"/>
    <cellStyle name="Note 2 2 2 4" xfId="0"/>
    <cellStyle name="Note 2 2 2 4 2" xfId="0"/>
    <cellStyle name="Note 2 2 2 4 3" xfId="0"/>
    <cellStyle name="Note 2 2 2 4 4" xfId="0"/>
    <cellStyle name="Note 2 2 2 4 5" xfId="0"/>
    <cellStyle name="Note 2 2 2 5" xfId="0"/>
    <cellStyle name="Note 2 2 2 5 2" xfId="0"/>
    <cellStyle name="Note 2 2 2 5 3" xfId="0"/>
    <cellStyle name="Note 2 2 2 5 4" xfId="0"/>
    <cellStyle name="Note 2 2 2 5 5" xfId="0"/>
    <cellStyle name="Note 2 2 2 6" xfId="0"/>
    <cellStyle name="Note 2 2 2 6 2" xfId="0"/>
    <cellStyle name="Note 2 2 2 6 3" xfId="0"/>
    <cellStyle name="Note 2 2 2 6 4" xfId="0"/>
    <cellStyle name="Note 2 2 2 6 5" xfId="0"/>
    <cellStyle name="Note 2 2 2 7" xfId="0"/>
    <cellStyle name="Note 2 2 2 7 2" xfId="0"/>
    <cellStyle name="Note 2 2 2 7 3" xfId="0"/>
    <cellStyle name="Note 2 2 2 7 4" xfId="0"/>
    <cellStyle name="Note 2 2 2 7 5" xfId="0"/>
    <cellStyle name="Note 2 2 2 8" xfId="0"/>
    <cellStyle name="Note 2 2 2 8 2" xfId="0"/>
    <cellStyle name="Note 2 2 2 8 3" xfId="0"/>
    <cellStyle name="Note 2 2 2 8 4" xfId="0"/>
    <cellStyle name="Note 2 2 2 8 5" xfId="0"/>
    <cellStyle name="Note 2 2 2 9" xfId="0"/>
    <cellStyle name="Note 2 2 2 9 2" xfId="0"/>
    <cellStyle name="Note 2 2 2 9 3" xfId="0"/>
    <cellStyle name="Note 2 2 2 9 4" xfId="0"/>
    <cellStyle name="Note 2 2 2 9 5" xfId="0"/>
    <cellStyle name="Note 2 2 20" xfId="0"/>
    <cellStyle name="Note 2 2 20 2" xfId="0"/>
    <cellStyle name="Note 2 2 20 3" xfId="0"/>
    <cellStyle name="Note 2 2 20 4" xfId="0"/>
    <cellStyle name="Note 2 2 20 5" xfId="0"/>
    <cellStyle name="Note 2 2 21" xfId="0"/>
    <cellStyle name="Note 2 2 21 2" xfId="0"/>
    <cellStyle name="Note 2 2 21 3" xfId="0"/>
    <cellStyle name="Note 2 2 21 4" xfId="0"/>
    <cellStyle name="Note 2 2 21 5" xfId="0"/>
    <cellStyle name="Note 2 2 22" xfId="0"/>
    <cellStyle name="Note 2 2 22 2" xfId="0"/>
    <cellStyle name="Note 2 2 22 3" xfId="0"/>
    <cellStyle name="Note 2 2 22 4" xfId="0"/>
    <cellStyle name="Note 2 2 22 5" xfId="0"/>
    <cellStyle name="Note 2 2 23" xfId="0"/>
    <cellStyle name="Note 2 2 23 2" xfId="0"/>
    <cellStyle name="Note 2 2 23 3" xfId="0"/>
    <cellStyle name="Note 2 2 23 4" xfId="0"/>
    <cellStyle name="Note 2 2 23 5" xfId="0"/>
    <cellStyle name="Note 2 2 24" xfId="0"/>
    <cellStyle name="Note 2 2 24 2" xfId="0"/>
    <cellStyle name="Note 2 2 24 3" xfId="0"/>
    <cellStyle name="Note 2 2 24 4" xfId="0"/>
    <cellStyle name="Note 2 2 24 5" xfId="0"/>
    <cellStyle name="Note 2 2 25" xfId="0"/>
    <cellStyle name="Note 2 2 25 2" xfId="0"/>
    <cellStyle name="Note 2 2 25 3" xfId="0"/>
    <cellStyle name="Note 2 2 25 4" xfId="0"/>
    <cellStyle name="Note 2 2 25 5" xfId="0"/>
    <cellStyle name="Note 2 2 26" xfId="0"/>
    <cellStyle name="Note 2 2 26 2" xfId="0"/>
    <cellStyle name="Note 2 2 26 3" xfId="0"/>
    <cellStyle name="Note 2 2 26 4" xfId="0"/>
    <cellStyle name="Note 2 2 26 5" xfId="0"/>
    <cellStyle name="Note 2 2 27" xfId="0"/>
    <cellStyle name="Note 2 2 27 2" xfId="0"/>
    <cellStyle name="Note 2 2 27 3" xfId="0"/>
    <cellStyle name="Note 2 2 27 4" xfId="0"/>
    <cellStyle name="Note 2 2 27 5" xfId="0"/>
    <cellStyle name="Note 2 2 28" xfId="0"/>
    <cellStyle name="Note 2 2 28 2" xfId="0"/>
    <cellStyle name="Note 2 2 28 3" xfId="0"/>
    <cellStyle name="Note 2 2 28 4" xfId="0"/>
    <cellStyle name="Note 2 2 28 5" xfId="0"/>
    <cellStyle name="Note 2 2 29" xfId="0"/>
    <cellStyle name="Note 2 2 29 2" xfId="0"/>
    <cellStyle name="Note 2 2 29 3" xfId="0"/>
    <cellStyle name="Note 2 2 29 4" xfId="0"/>
    <cellStyle name="Note 2 2 29 5" xfId="0"/>
    <cellStyle name="Note 2 2 3" xfId="0"/>
    <cellStyle name="Note 2 2 3 10" xfId="0"/>
    <cellStyle name="Note 2 2 3 10 2" xfId="0"/>
    <cellStyle name="Note 2 2 3 10 3" xfId="0"/>
    <cellStyle name="Note 2 2 3 10 4" xfId="0"/>
    <cellStyle name="Note 2 2 3 10 5" xfId="0"/>
    <cellStyle name="Note 2 2 3 11" xfId="0"/>
    <cellStyle name="Note 2 2 3 11 2" xfId="0"/>
    <cellStyle name="Note 2 2 3 11 3" xfId="0"/>
    <cellStyle name="Note 2 2 3 11 4" xfId="0"/>
    <cellStyle name="Note 2 2 3 11 5" xfId="0"/>
    <cellStyle name="Note 2 2 3 12" xfId="0"/>
    <cellStyle name="Note 2 2 3 12 2" xfId="0"/>
    <cellStyle name="Note 2 2 3 12 3" xfId="0"/>
    <cellStyle name="Note 2 2 3 12 4" xfId="0"/>
    <cellStyle name="Note 2 2 3 12 5" xfId="0"/>
    <cellStyle name="Note 2 2 3 13" xfId="0"/>
    <cellStyle name="Note 2 2 3 13 2" xfId="0"/>
    <cellStyle name="Note 2 2 3 13 3" xfId="0"/>
    <cellStyle name="Note 2 2 3 13 4" xfId="0"/>
    <cellStyle name="Note 2 2 3 13 5" xfId="0"/>
    <cellStyle name="Note 2 2 3 14" xfId="0"/>
    <cellStyle name="Note 2 2 3 14 2" xfId="0"/>
    <cellStyle name="Note 2 2 3 14 3" xfId="0"/>
    <cellStyle name="Note 2 2 3 15" xfId="0"/>
    <cellStyle name="Note 2 2 3 16" xfId="0"/>
    <cellStyle name="Note 2 2 3 17" xfId="0"/>
    <cellStyle name="Note 2 2 3 18" xfId="0"/>
    <cellStyle name="Note 2 2 3 2" xfId="0"/>
    <cellStyle name="Note 2 2 3 2 2" xfId="0"/>
    <cellStyle name="Note 2 2 3 2 3" xfId="0"/>
    <cellStyle name="Note 2 2 3 2 4" xfId="0"/>
    <cellStyle name="Note 2 2 3 2 5" xfId="0"/>
    <cellStyle name="Note 2 2 3 3" xfId="0"/>
    <cellStyle name="Note 2 2 3 3 2" xfId="0"/>
    <cellStyle name="Note 2 2 3 3 3" xfId="0"/>
    <cellStyle name="Note 2 2 3 3 4" xfId="0"/>
    <cellStyle name="Note 2 2 3 3 5" xfId="0"/>
    <cellStyle name="Note 2 2 3 4" xfId="0"/>
    <cellStyle name="Note 2 2 3 4 2" xfId="0"/>
    <cellStyle name="Note 2 2 3 4 3" xfId="0"/>
    <cellStyle name="Note 2 2 3 4 4" xfId="0"/>
    <cellStyle name="Note 2 2 3 4 5" xfId="0"/>
    <cellStyle name="Note 2 2 3 5" xfId="0"/>
    <cellStyle name="Note 2 2 3 5 2" xfId="0"/>
    <cellStyle name="Note 2 2 3 5 3" xfId="0"/>
    <cellStyle name="Note 2 2 3 5 4" xfId="0"/>
    <cellStyle name="Note 2 2 3 5 5" xfId="0"/>
    <cellStyle name="Note 2 2 3 6" xfId="0"/>
    <cellStyle name="Note 2 2 3 6 2" xfId="0"/>
    <cellStyle name="Note 2 2 3 6 3" xfId="0"/>
    <cellStyle name="Note 2 2 3 6 4" xfId="0"/>
    <cellStyle name="Note 2 2 3 6 5" xfId="0"/>
    <cellStyle name="Note 2 2 3 7" xfId="0"/>
    <cellStyle name="Note 2 2 3 7 2" xfId="0"/>
    <cellStyle name="Note 2 2 3 7 3" xfId="0"/>
    <cellStyle name="Note 2 2 3 7 4" xfId="0"/>
    <cellStyle name="Note 2 2 3 7 5" xfId="0"/>
    <cellStyle name="Note 2 2 3 8" xfId="0"/>
    <cellStyle name="Note 2 2 3 8 2" xfId="0"/>
    <cellStyle name="Note 2 2 3 8 3" xfId="0"/>
    <cellStyle name="Note 2 2 3 8 4" xfId="0"/>
    <cellStyle name="Note 2 2 3 8 5" xfId="0"/>
    <cellStyle name="Note 2 2 3 9" xfId="0"/>
    <cellStyle name="Note 2 2 3 9 2" xfId="0"/>
    <cellStyle name="Note 2 2 3 9 3" xfId="0"/>
    <cellStyle name="Note 2 2 3 9 4" xfId="0"/>
    <cellStyle name="Note 2 2 3 9 5" xfId="0"/>
    <cellStyle name="Note 2 2 30" xfId="0"/>
    <cellStyle name="Note 2 2 30 2" xfId="0"/>
    <cellStyle name="Note 2 2 30 3" xfId="0"/>
    <cellStyle name="Note 2 2 31" xfId="0"/>
    <cellStyle name="Note 2 2 31 2" xfId="0"/>
    <cellStyle name="Note 2 2 31 3" xfId="0"/>
    <cellStyle name="Note 2 2 32" xfId="0"/>
    <cellStyle name="Note 2 2 32 2" xfId="0"/>
    <cellStyle name="Note 2 2 32 3" xfId="0"/>
    <cellStyle name="Note 2 2 33" xfId="0"/>
    <cellStyle name="Note 2 2 33 2" xfId="0"/>
    <cellStyle name="Note 2 2 33 3" xfId="0"/>
    <cellStyle name="Note 2 2 34" xfId="0"/>
    <cellStyle name="Note 2 2 34 2" xfId="0"/>
    <cellStyle name="Note 2 2 34 3" xfId="0"/>
    <cellStyle name="Note 2 2 35" xfId="0"/>
    <cellStyle name="Note 2 2 35 2" xfId="0"/>
    <cellStyle name="Note 2 2 35 3" xfId="0"/>
    <cellStyle name="Note 2 2 36" xfId="0"/>
    <cellStyle name="Note 2 2 36 2" xfId="0"/>
    <cellStyle name="Note 2 2 36 3" xfId="0"/>
    <cellStyle name="Note 2 2 37" xfId="0"/>
    <cellStyle name="Note 2 2 37 2" xfId="0"/>
    <cellStyle name="Note 2 2 37 3" xfId="0"/>
    <cellStyle name="Note 2 2 38" xfId="0"/>
    <cellStyle name="Note 2 2 38 2" xfId="0"/>
    <cellStyle name="Note 2 2 38 3" xfId="0"/>
    <cellStyle name="Note 2 2 39" xfId="0"/>
    <cellStyle name="Note 2 2 39 2" xfId="0"/>
    <cellStyle name="Note 2 2 39 3" xfId="0"/>
    <cellStyle name="Note 2 2 4" xfId="0"/>
    <cellStyle name="Note 2 2 4 10" xfId="0"/>
    <cellStyle name="Note 2 2 4 10 2" xfId="0"/>
    <cellStyle name="Note 2 2 4 10 3" xfId="0"/>
    <cellStyle name="Note 2 2 4 10 4" xfId="0"/>
    <cellStyle name="Note 2 2 4 10 5" xfId="0"/>
    <cellStyle name="Note 2 2 4 11" xfId="0"/>
    <cellStyle name="Note 2 2 4 11 2" xfId="0"/>
    <cellStyle name="Note 2 2 4 11 3" xfId="0"/>
    <cellStyle name="Note 2 2 4 11 4" xfId="0"/>
    <cellStyle name="Note 2 2 4 11 5" xfId="0"/>
    <cellStyle name="Note 2 2 4 12" xfId="0"/>
    <cellStyle name="Note 2 2 4 12 2" xfId="0"/>
    <cellStyle name="Note 2 2 4 12 3" xfId="0"/>
    <cellStyle name="Note 2 2 4 12 4" xfId="0"/>
    <cellStyle name="Note 2 2 4 12 5" xfId="0"/>
    <cellStyle name="Note 2 2 4 13" xfId="0"/>
    <cellStyle name="Note 2 2 4 13 2" xfId="0"/>
    <cellStyle name="Note 2 2 4 13 3" xfId="0"/>
    <cellStyle name="Note 2 2 4 13 4" xfId="0"/>
    <cellStyle name="Note 2 2 4 13 5" xfId="0"/>
    <cellStyle name="Note 2 2 4 14" xfId="0"/>
    <cellStyle name="Note 2 2 4 14 2" xfId="0"/>
    <cellStyle name="Note 2 2 4 14 3" xfId="0"/>
    <cellStyle name="Note 2 2 4 15" xfId="0"/>
    <cellStyle name="Note 2 2 4 16" xfId="0"/>
    <cellStyle name="Note 2 2 4 17" xfId="0"/>
    <cellStyle name="Note 2 2 4 18" xfId="0"/>
    <cellStyle name="Note 2 2 4 2" xfId="0"/>
    <cellStyle name="Note 2 2 4 2 2" xfId="0"/>
    <cellStyle name="Note 2 2 4 2 3" xfId="0"/>
    <cellStyle name="Note 2 2 4 2 4" xfId="0"/>
    <cellStyle name="Note 2 2 4 2 5" xfId="0"/>
    <cellStyle name="Note 2 2 4 3" xfId="0"/>
    <cellStyle name="Note 2 2 4 3 2" xfId="0"/>
    <cellStyle name="Note 2 2 4 3 3" xfId="0"/>
    <cellStyle name="Note 2 2 4 3 4" xfId="0"/>
    <cellStyle name="Note 2 2 4 3 5" xfId="0"/>
    <cellStyle name="Note 2 2 4 4" xfId="0"/>
    <cellStyle name="Note 2 2 4 4 2" xfId="0"/>
    <cellStyle name="Note 2 2 4 4 3" xfId="0"/>
    <cellStyle name="Note 2 2 4 4 4" xfId="0"/>
    <cellStyle name="Note 2 2 4 4 5" xfId="0"/>
    <cellStyle name="Note 2 2 4 5" xfId="0"/>
    <cellStyle name="Note 2 2 4 5 2" xfId="0"/>
    <cellStyle name="Note 2 2 4 5 3" xfId="0"/>
    <cellStyle name="Note 2 2 4 5 4" xfId="0"/>
    <cellStyle name="Note 2 2 4 5 5" xfId="0"/>
    <cellStyle name="Note 2 2 4 6" xfId="0"/>
    <cellStyle name="Note 2 2 4 6 2" xfId="0"/>
    <cellStyle name="Note 2 2 4 6 3" xfId="0"/>
    <cellStyle name="Note 2 2 4 6 4" xfId="0"/>
    <cellStyle name="Note 2 2 4 6 5" xfId="0"/>
    <cellStyle name="Note 2 2 4 7" xfId="0"/>
    <cellStyle name="Note 2 2 4 7 2" xfId="0"/>
    <cellStyle name="Note 2 2 4 7 3" xfId="0"/>
    <cellStyle name="Note 2 2 4 7 4" xfId="0"/>
    <cellStyle name="Note 2 2 4 7 5" xfId="0"/>
    <cellStyle name="Note 2 2 4 8" xfId="0"/>
    <cellStyle name="Note 2 2 4 8 2" xfId="0"/>
    <cellStyle name="Note 2 2 4 8 3" xfId="0"/>
    <cellStyle name="Note 2 2 4 8 4" xfId="0"/>
    <cellStyle name="Note 2 2 4 8 5" xfId="0"/>
    <cellStyle name="Note 2 2 4 9" xfId="0"/>
    <cellStyle name="Note 2 2 4 9 2" xfId="0"/>
    <cellStyle name="Note 2 2 4 9 3" xfId="0"/>
    <cellStyle name="Note 2 2 4 9 4" xfId="0"/>
    <cellStyle name="Note 2 2 4 9 5" xfId="0"/>
    <cellStyle name="Note 2 2 40" xfId="0"/>
    <cellStyle name="Note 2 2 40 2" xfId="0"/>
    <cellStyle name="Note 2 2 40 3" xfId="0"/>
    <cellStyle name="Note 2 2 41" xfId="0"/>
    <cellStyle name="Note 2 2 41 2" xfId="0"/>
    <cellStyle name="Note 2 2 41 3" xfId="0"/>
    <cellStyle name="Note 2 2 42" xfId="0"/>
    <cellStyle name="Note 2 2 42 2" xfId="0"/>
    <cellStyle name="Note 2 2 42 3" xfId="0"/>
    <cellStyle name="Note 2 2 43" xfId="0"/>
    <cellStyle name="Note 2 2 43 2" xfId="0"/>
    <cellStyle name="Note 2 2 43 3" xfId="0"/>
    <cellStyle name="Note 2 2 44" xfId="0"/>
    <cellStyle name="Note 2 2 44 2" xfId="0"/>
    <cellStyle name="Note 2 2 44 3" xfId="0"/>
    <cellStyle name="Note 2 2 45" xfId="0"/>
    <cellStyle name="Note 2 2 45 2" xfId="0"/>
    <cellStyle name="Note 2 2 45 3" xfId="0"/>
    <cellStyle name="Note 2 2 46" xfId="0"/>
    <cellStyle name="Note 2 2 46 2" xfId="0"/>
    <cellStyle name="Note 2 2 46 3" xfId="0"/>
    <cellStyle name="Note 2 2 47" xfId="0"/>
    <cellStyle name="Note 2 2 47 2" xfId="0"/>
    <cellStyle name="Note 2 2 47 3" xfId="0"/>
    <cellStyle name="Note 2 2 48" xfId="0"/>
    <cellStyle name="Note 2 2 48 2" xfId="0"/>
    <cellStyle name="Note 2 2 48 3" xfId="0"/>
    <cellStyle name="Note 2 2 49" xfId="0"/>
    <cellStyle name="Note 2 2 49 2" xfId="0"/>
    <cellStyle name="Note 2 2 49 3" xfId="0"/>
    <cellStyle name="Note 2 2 5" xfId="0"/>
    <cellStyle name="Note 2 2 5 10" xfId="0"/>
    <cellStyle name="Note 2 2 5 10 2" xfId="0"/>
    <cellStyle name="Note 2 2 5 10 3" xfId="0"/>
    <cellStyle name="Note 2 2 5 10 4" xfId="0"/>
    <cellStyle name="Note 2 2 5 10 5" xfId="0"/>
    <cellStyle name="Note 2 2 5 11" xfId="0"/>
    <cellStyle name="Note 2 2 5 11 2" xfId="0"/>
    <cellStyle name="Note 2 2 5 11 3" xfId="0"/>
    <cellStyle name="Note 2 2 5 11 4" xfId="0"/>
    <cellStyle name="Note 2 2 5 11 5" xfId="0"/>
    <cellStyle name="Note 2 2 5 12" xfId="0"/>
    <cellStyle name="Note 2 2 5 12 2" xfId="0"/>
    <cellStyle name="Note 2 2 5 12 3" xfId="0"/>
    <cellStyle name="Note 2 2 5 12 4" xfId="0"/>
    <cellStyle name="Note 2 2 5 12 5" xfId="0"/>
    <cellStyle name="Note 2 2 5 13" xfId="0"/>
    <cellStyle name="Note 2 2 5 13 2" xfId="0"/>
    <cellStyle name="Note 2 2 5 13 3" xfId="0"/>
    <cellStyle name="Note 2 2 5 13 4" xfId="0"/>
    <cellStyle name="Note 2 2 5 13 5" xfId="0"/>
    <cellStyle name="Note 2 2 5 14" xfId="0"/>
    <cellStyle name="Note 2 2 5 14 2" xfId="0"/>
    <cellStyle name="Note 2 2 5 14 3" xfId="0"/>
    <cellStyle name="Note 2 2 5 15" xfId="0"/>
    <cellStyle name="Note 2 2 5 16" xfId="0"/>
    <cellStyle name="Note 2 2 5 17" xfId="0"/>
    <cellStyle name="Note 2 2 5 18" xfId="0"/>
    <cellStyle name="Note 2 2 5 2" xfId="0"/>
    <cellStyle name="Note 2 2 5 2 2" xfId="0"/>
    <cellStyle name="Note 2 2 5 2 3" xfId="0"/>
    <cellStyle name="Note 2 2 5 2 4" xfId="0"/>
    <cellStyle name="Note 2 2 5 2 5" xfId="0"/>
    <cellStyle name="Note 2 2 5 3" xfId="0"/>
    <cellStyle name="Note 2 2 5 3 2" xfId="0"/>
    <cellStyle name="Note 2 2 5 3 3" xfId="0"/>
    <cellStyle name="Note 2 2 5 3 4" xfId="0"/>
    <cellStyle name="Note 2 2 5 3 5" xfId="0"/>
    <cellStyle name="Note 2 2 5 4" xfId="0"/>
    <cellStyle name="Note 2 2 5 4 2" xfId="0"/>
    <cellStyle name="Note 2 2 5 4 3" xfId="0"/>
    <cellStyle name="Note 2 2 5 4 4" xfId="0"/>
    <cellStyle name="Note 2 2 5 4 5" xfId="0"/>
    <cellStyle name="Note 2 2 5 5" xfId="0"/>
    <cellStyle name="Note 2 2 5 5 2" xfId="0"/>
    <cellStyle name="Note 2 2 5 5 3" xfId="0"/>
    <cellStyle name="Note 2 2 5 5 4" xfId="0"/>
    <cellStyle name="Note 2 2 5 5 5" xfId="0"/>
    <cellStyle name="Note 2 2 5 6" xfId="0"/>
    <cellStyle name="Note 2 2 5 6 2" xfId="0"/>
    <cellStyle name="Note 2 2 5 6 3" xfId="0"/>
    <cellStyle name="Note 2 2 5 6 4" xfId="0"/>
    <cellStyle name="Note 2 2 5 6 5" xfId="0"/>
    <cellStyle name="Note 2 2 5 7" xfId="0"/>
    <cellStyle name="Note 2 2 5 7 2" xfId="0"/>
    <cellStyle name="Note 2 2 5 7 3" xfId="0"/>
    <cellStyle name="Note 2 2 5 7 4" xfId="0"/>
    <cellStyle name="Note 2 2 5 7 5" xfId="0"/>
    <cellStyle name="Note 2 2 5 8" xfId="0"/>
    <cellStyle name="Note 2 2 5 8 2" xfId="0"/>
    <cellStyle name="Note 2 2 5 8 3" xfId="0"/>
    <cellStyle name="Note 2 2 5 8 4" xfId="0"/>
    <cellStyle name="Note 2 2 5 8 5" xfId="0"/>
    <cellStyle name="Note 2 2 5 9" xfId="0"/>
    <cellStyle name="Note 2 2 5 9 2" xfId="0"/>
    <cellStyle name="Note 2 2 5 9 3" xfId="0"/>
    <cellStyle name="Note 2 2 5 9 4" xfId="0"/>
    <cellStyle name="Note 2 2 5 9 5" xfId="0"/>
    <cellStyle name="Note 2 2 50" xfId="0"/>
    <cellStyle name="Note 2 2 50 2" xfId="0"/>
    <cellStyle name="Note 2 2 50 3" xfId="0"/>
    <cellStyle name="Note 2 2 51" xfId="0"/>
    <cellStyle name="Note 2 2 51 2" xfId="0"/>
    <cellStyle name="Note 2 2 51 3" xfId="0"/>
    <cellStyle name="Note 2 2 52" xfId="0"/>
    <cellStyle name="Note 2 2 52 2" xfId="0"/>
    <cellStyle name="Note 2 2 52 3" xfId="0"/>
    <cellStyle name="Note 2 2 53" xfId="0"/>
    <cellStyle name="Note 2 2 53 2" xfId="0"/>
    <cellStyle name="Note 2 2 53 3" xfId="0"/>
    <cellStyle name="Note 2 2 54" xfId="0"/>
    <cellStyle name="Note 2 2 54 2" xfId="0"/>
    <cellStyle name="Note 2 2 54 3" xfId="0"/>
    <cellStyle name="Note 2 2 55" xfId="0"/>
    <cellStyle name="Note 2 2 55 2" xfId="0"/>
    <cellStyle name="Note 2 2 55 3" xfId="0"/>
    <cellStyle name="Note 2 2 56" xfId="0"/>
    <cellStyle name="Note 2 2 56 2" xfId="0"/>
    <cellStyle name="Note 2 2 56 3" xfId="0"/>
    <cellStyle name="Note 2 2 57" xfId="0"/>
    <cellStyle name="Note 2 2 57 2" xfId="0"/>
    <cellStyle name="Note 2 2 57 3" xfId="0"/>
    <cellStyle name="Note 2 2 58" xfId="0"/>
    <cellStyle name="Note 2 2 58 2" xfId="0"/>
    <cellStyle name="Note 2 2 58 3" xfId="0"/>
    <cellStyle name="Note 2 2 59" xfId="0"/>
    <cellStyle name="Note 2 2 59 2" xfId="0"/>
    <cellStyle name="Note 2 2 59 3" xfId="0"/>
    <cellStyle name="Note 2 2 6" xfId="0"/>
    <cellStyle name="Note 2 2 6 10" xfId="0"/>
    <cellStyle name="Note 2 2 6 10 2" xfId="0"/>
    <cellStyle name="Note 2 2 6 10 3" xfId="0"/>
    <cellStyle name="Note 2 2 6 10 4" xfId="0"/>
    <cellStyle name="Note 2 2 6 10 5" xfId="0"/>
    <cellStyle name="Note 2 2 6 11" xfId="0"/>
    <cellStyle name="Note 2 2 6 11 2" xfId="0"/>
    <cellStyle name="Note 2 2 6 11 3" xfId="0"/>
    <cellStyle name="Note 2 2 6 11 4" xfId="0"/>
    <cellStyle name="Note 2 2 6 11 5" xfId="0"/>
    <cellStyle name="Note 2 2 6 12" xfId="0"/>
    <cellStyle name="Note 2 2 6 12 2" xfId="0"/>
    <cellStyle name="Note 2 2 6 12 3" xfId="0"/>
    <cellStyle name="Note 2 2 6 12 4" xfId="0"/>
    <cellStyle name="Note 2 2 6 12 5" xfId="0"/>
    <cellStyle name="Note 2 2 6 13" xfId="0"/>
    <cellStyle name="Note 2 2 6 13 2" xfId="0"/>
    <cellStyle name="Note 2 2 6 13 3" xfId="0"/>
    <cellStyle name="Note 2 2 6 13 4" xfId="0"/>
    <cellStyle name="Note 2 2 6 13 5" xfId="0"/>
    <cellStyle name="Note 2 2 6 14" xfId="0"/>
    <cellStyle name="Note 2 2 6 14 2" xfId="0"/>
    <cellStyle name="Note 2 2 6 14 3" xfId="0"/>
    <cellStyle name="Note 2 2 6 15" xfId="0"/>
    <cellStyle name="Note 2 2 6 16" xfId="0"/>
    <cellStyle name="Note 2 2 6 17" xfId="0"/>
    <cellStyle name="Note 2 2 6 18" xfId="0"/>
    <cellStyle name="Note 2 2 6 2" xfId="0"/>
    <cellStyle name="Note 2 2 6 2 2" xfId="0"/>
    <cellStyle name="Note 2 2 6 2 3" xfId="0"/>
    <cellStyle name="Note 2 2 6 2 4" xfId="0"/>
    <cellStyle name="Note 2 2 6 2 5" xfId="0"/>
    <cellStyle name="Note 2 2 6 3" xfId="0"/>
    <cellStyle name="Note 2 2 6 3 2" xfId="0"/>
    <cellStyle name="Note 2 2 6 3 3" xfId="0"/>
    <cellStyle name="Note 2 2 6 3 4" xfId="0"/>
    <cellStyle name="Note 2 2 6 3 5" xfId="0"/>
    <cellStyle name="Note 2 2 6 4" xfId="0"/>
    <cellStyle name="Note 2 2 6 4 2" xfId="0"/>
    <cellStyle name="Note 2 2 6 4 3" xfId="0"/>
    <cellStyle name="Note 2 2 6 4 4" xfId="0"/>
    <cellStyle name="Note 2 2 6 4 5" xfId="0"/>
    <cellStyle name="Note 2 2 6 5" xfId="0"/>
    <cellStyle name="Note 2 2 6 5 2" xfId="0"/>
    <cellStyle name="Note 2 2 6 5 3" xfId="0"/>
    <cellStyle name="Note 2 2 6 5 4" xfId="0"/>
    <cellStyle name="Note 2 2 6 5 5" xfId="0"/>
    <cellStyle name="Note 2 2 6 6" xfId="0"/>
    <cellStyle name="Note 2 2 6 6 2" xfId="0"/>
    <cellStyle name="Note 2 2 6 6 3" xfId="0"/>
    <cellStyle name="Note 2 2 6 6 4" xfId="0"/>
    <cellStyle name="Note 2 2 6 6 5" xfId="0"/>
    <cellStyle name="Note 2 2 6 7" xfId="0"/>
    <cellStyle name="Note 2 2 6 7 2" xfId="0"/>
    <cellStyle name="Note 2 2 6 7 3" xfId="0"/>
    <cellStyle name="Note 2 2 6 7 4" xfId="0"/>
    <cellStyle name="Note 2 2 6 7 5" xfId="0"/>
    <cellStyle name="Note 2 2 6 8" xfId="0"/>
    <cellStyle name="Note 2 2 6 8 2" xfId="0"/>
    <cellStyle name="Note 2 2 6 8 3" xfId="0"/>
    <cellStyle name="Note 2 2 6 8 4" xfId="0"/>
    <cellStyle name="Note 2 2 6 8 5" xfId="0"/>
    <cellStyle name="Note 2 2 6 9" xfId="0"/>
    <cellStyle name="Note 2 2 6 9 2" xfId="0"/>
    <cellStyle name="Note 2 2 6 9 3" xfId="0"/>
    <cellStyle name="Note 2 2 6 9 4" xfId="0"/>
    <cellStyle name="Note 2 2 6 9 5" xfId="0"/>
    <cellStyle name="Note 2 2 60" xfId="0"/>
    <cellStyle name="Note 2 2 60 2" xfId="0"/>
    <cellStyle name="Note 2 2 60 3" xfId="0"/>
    <cellStyle name="Note 2 2 61" xfId="0"/>
    <cellStyle name="Note 2 2 61 2" xfId="0"/>
    <cellStyle name="Note 2 2 61 3" xfId="0"/>
    <cellStyle name="Note 2 2 62" xfId="0"/>
    <cellStyle name="Note 2 2 62 2" xfId="0"/>
    <cellStyle name="Note 2 2 62 3" xfId="0"/>
    <cellStyle name="Note 2 2 63" xfId="0"/>
    <cellStyle name="Note 2 2 63 2" xfId="0"/>
    <cellStyle name="Note 2 2 63 3" xfId="0"/>
    <cellStyle name="Note 2 2 64" xfId="0"/>
    <cellStyle name="Note 2 2 64 2" xfId="0"/>
    <cellStyle name="Note 2 2 64 3" xfId="0"/>
    <cellStyle name="Note 2 2 65" xfId="0"/>
    <cellStyle name="Note 2 2 66" xfId="0"/>
    <cellStyle name="Note 2 2 67" xfId="0"/>
    <cellStyle name="Note 2 2 68" xfId="0"/>
    <cellStyle name="Note 2 2 69" xfId="0"/>
    <cellStyle name="Note 2 2 7" xfId="0"/>
    <cellStyle name="Note 2 2 7 10" xfId="0"/>
    <cellStyle name="Note 2 2 7 10 2" xfId="0"/>
    <cellStyle name="Note 2 2 7 10 3" xfId="0"/>
    <cellStyle name="Note 2 2 7 10 4" xfId="0"/>
    <cellStyle name="Note 2 2 7 10 5" xfId="0"/>
    <cellStyle name="Note 2 2 7 11" xfId="0"/>
    <cellStyle name="Note 2 2 7 11 2" xfId="0"/>
    <cellStyle name="Note 2 2 7 11 3" xfId="0"/>
    <cellStyle name="Note 2 2 7 11 4" xfId="0"/>
    <cellStyle name="Note 2 2 7 11 5" xfId="0"/>
    <cellStyle name="Note 2 2 7 12" xfId="0"/>
    <cellStyle name="Note 2 2 7 12 2" xfId="0"/>
    <cellStyle name="Note 2 2 7 12 3" xfId="0"/>
    <cellStyle name="Note 2 2 7 12 4" xfId="0"/>
    <cellStyle name="Note 2 2 7 12 5" xfId="0"/>
    <cellStyle name="Note 2 2 7 13" xfId="0"/>
    <cellStyle name="Note 2 2 7 13 2" xfId="0"/>
    <cellStyle name="Note 2 2 7 13 3" xfId="0"/>
    <cellStyle name="Note 2 2 7 13 4" xfId="0"/>
    <cellStyle name="Note 2 2 7 13 5" xfId="0"/>
    <cellStyle name="Note 2 2 7 14" xfId="0"/>
    <cellStyle name="Note 2 2 7 14 2" xfId="0"/>
    <cellStyle name="Note 2 2 7 14 3" xfId="0"/>
    <cellStyle name="Note 2 2 7 15" xfId="0"/>
    <cellStyle name="Note 2 2 7 16" xfId="0"/>
    <cellStyle name="Note 2 2 7 17" xfId="0"/>
    <cellStyle name="Note 2 2 7 18" xfId="0"/>
    <cellStyle name="Note 2 2 7 2" xfId="0"/>
    <cellStyle name="Note 2 2 7 2 2" xfId="0"/>
    <cellStyle name="Note 2 2 7 2 3" xfId="0"/>
    <cellStyle name="Note 2 2 7 2 4" xfId="0"/>
    <cellStyle name="Note 2 2 7 2 5" xfId="0"/>
    <cellStyle name="Note 2 2 7 3" xfId="0"/>
    <cellStyle name="Note 2 2 7 3 2" xfId="0"/>
    <cellStyle name="Note 2 2 7 3 3" xfId="0"/>
    <cellStyle name="Note 2 2 7 3 4" xfId="0"/>
    <cellStyle name="Note 2 2 7 3 5" xfId="0"/>
    <cellStyle name="Note 2 2 7 4" xfId="0"/>
    <cellStyle name="Note 2 2 7 4 2" xfId="0"/>
    <cellStyle name="Note 2 2 7 4 3" xfId="0"/>
    <cellStyle name="Note 2 2 7 4 4" xfId="0"/>
    <cellStyle name="Note 2 2 7 4 5" xfId="0"/>
    <cellStyle name="Note 2 2 7 5" xfId="0"/>
    <cellStyle name="Note 2 2 7 5 2" xfId="0"/>
    <cellStyle name="Note 2 2 7 5 3" xfId="0"/>
    <cellStyle name="Note 2 2 7 5 4" xfId="0"/>
    <cellStyle name="Note 2 2 7 5 5" xfId="0"/>
    <cellStyle name="Note 2 2 7 6" xfId="0"/>
    <cellStyle name="Note 2 2 7 6 2" xfId="0"/>
    <cellStyle name="Note 2 2 7 6 3" xfId="0"/>
    <cellStyle name="Note 2 2 7 6 4" xfId="0"/>
    <cellStyle name="Note 2 2 7 6 5" xfId="0"/>
    <cellStyle name="Note 2 2 7 7" xfId="0"/>
    <cellStyle name="Note 2 2 7 7 2" xfId="0"/>
    <cellStyle name="Note 2 2 7 7 3" xfId="0"/>
    <cellStyle name="Note 2 2 7 7 4" xfId="0"/>
    <cellStyle name="Note 2 2 7 7 5" xfId="0"/>
    <cellStyle name="Note 2 2 7 8" xfId="0"/>
    <cellStyle name="Note 2 2 7 8 2" xfId="0"/>
    <cellStyle name="Note 2 2 7 8 3" xfId="0"/>
    <cellStyle name="Note 2 2 7 8 4" xfId="0"/>
    <cellStyle name="Note 2 2 7 8 5" xfId="0"/>
    <cellStyle name="Note 2 2 7 9" xfId="0"/>
    <cellStyle name="Note 2 2 7 9 2" xfId="0"/>
    <cellStyle name="Note 2 2 7 9 3" xfId="0"/>
    <cellStyle name="Note 2 2 7 9 4" xfId="0"/>
    <cellStyle name="Note 2 2 7 9 5" xfId="0"/>
    <cellStyle name="Note 2 2 70" xfId="0"/>
    <cellStyle name="Note 2 2 8" xfId="0"/>
    <cellStyle name="Note 2 2 8 10" xfId="0"/>
    <cellStyle name="Note 2 2 8 10 2" xfId="0"/>
    <cellStyle name="Note 2 2 8 10 3" xfId="0"/>
    <cellStyle name="Note 2 2 8 10 4" xfId="0"/>
    <cellStyle name="Note 2 2 8 10 5" xfId="0"/>
    <cellStyle name="Note 2 2 8 11" xfId="0"/>
    <cellStyle name="Note 2 2 8 11 2" xfId="0"/>
    <cellStyle name="Note 2 2 8 11 3" xfId="0"/>
    <cellStyle name="Note 2 2 8 11 4" xfId="0"/>
    <cellStyle name="Note 2 2 8 11 5" xfId="0"/>
    <cellStyle name="Note 2 2 8 12" xfId="0"/>
    <cellStyle name="Note 2 2 8 12 2" xfId="0"/>
    <cellStyle name="Note 2 2 8 12 3" xfId="0"/>
    <cellStyle name="Note 2 2 8 12 4" xfId="0"/>
    <cellStyle name="Note 2 2 8 12 5" xfId="0"/>
    <cellStyle name="Note 2 2 8 13" xfId="0"/>
    <cellStyle name="Note 2 2 8 13 2" xfId="0"/>
    <cellStyle name="Note 2 2 8 13 3" xfId="0"/>
    <cellStyle name="Note 2 2 8 13 4" xfId="0"/>
    <cellStyle name="Note 2 2 8 13 5" xfId="0"/>
    <cellStyle name="Note 2 2 8 14" xfId="0"/>
    <cellStyle name="Note 2 2 8 14 2" xfId="0"/>
    <cellStyle name="Note 2 2 8 14 3" xfId="0"/>
    <cellStyle name="Note 2 2 8 15" xfId="0"/>
    <cellStyle name="Note 2 2 8 16" xfId="0"/>
    <cellStyle name="Note 2 2 8 17" xfId="0"/>
    <cellStyle name="Note 2 2 8 18" xfId="0"/>
    <cellStyle name="Note 2 2 8 2" xfId="0"/>
    <cellStyle name="Note 2 2 8 2 2" xfId="0"/>
    <cellStyle name="Note 2 2 8 2 3" xfId="0"/>
    <cellStyle name="Note 2 2 8 2 4" xfId="0"/>
    <cellStyle name="Note 2 2 8 2 5" xfId="0"/>
    <cellStyle name="Note 2 2 8 3" xfId="0"/>
    <cellStyle name="Note 2 2 8 3 2" xfId="0"/>
    <cellStyle name="Note 2 2 8 3 3" xfId="0"/>
    <cellStyle name="Note 2 2 8 3 4" xfId="0"/>
    <cellStyle name="Note 2 2 8 3 5" xfId="0"/>
    <cellStyle name="Note 2 2 8 4" xfId="0"/>
    <cellStyle name="Note 2 2 8 4 2" xfId="0"/>
    <cellStyle name="Note 2 2 8 4 3" xfId="0"/>
    <cellStyle name="Note 2 2 8 4 4" xfId="0"/>
    <cellStyle name="Note 2 2 8 4 5" xfId="0"/>
    <cellStyle name="Note 2 2 8 5" xfId="0"/>
    <cellStyle name="Note 2 2 8 5 2" xfId="0"/>
    <cellStyle name="Note 2 2 8 5 3" xfId="0"/>
    <cellStyle name="Note 2 2 8 5 4" xfId="0"/>
    <cellStyle name="Note 2 2 8 5 5" xfId="0"/>
    <cellStyle name="Note 2 2 8 6" xfId="0"/>
    <cellStyle name="Note 2 2 8 6 2" xfId="0"/>
    <cellStyle name="Note 2 2 8 6 3" xfId="0"/>
    <cellStyle name="Note 2 2 8 6 4" xfId="0"/>
    <cellStyle name="Note 2 2 8 6 5" xfId="0"/>
    <cellStyle name="Note 2 2 8 7" xfId="0"/>
    <cellStyle name="Note 2 2 8 7 2" xfId="0"/>
    <cellStyle name="Note 2 2 8 7 3" xfId="0"/>
    <cellStyle name="Note 2 2 8 7 4" xfId="0"/>
    <cellStyle name="Note 2 2 8 7 5" xfId="0"/>
    <cellStyle name="Note 2 2 8 8" xfId="0"/>
    <cellStyle name="Note 2 2 8 8 2" xfId="0"/>
    <cellStyle name="Note 2 2 8 8 3" xfId="0"/>
    <cellStyle name="Note 2 2 8 8 4" xfId="0"/>
    <cellStyle name="Note 2 2 8 8 5" xfId="0"/>
    <cellStyle name="Note 2 2 8 9" xfId="0"/>
    <cellStyle name="Note 2 2 8 9 2" xfId="0"/>
    <cellStyle name="Note 2 2 8 9 3" xfId="0"/>
    <cellStyle name="Note 2 2 8 9 4" xfId="0"/>
    <cellStyle name="Note 2 2 8 9 5" xfId="0"/>
    <cellStyle name="Note 2 2 9" xfId="0"/>
    <cellStyle name="Note 2 2 9 10" xfId="0"/>
    <cellStyle name="Note 2 2 9 10 2" xfId="0"/>
    <cellStyle name="Note 2 2 9 10 3" xfId="0"/>
    <cellStyle name="Note 2 2 9 10 4" xfId="0"/>
    <cellStyle name="Note 2 2 9 10 5" xfId="0"/>
    <cellStyle name="Note 2 2 9 11" xfId="0"/>
    <cellStyle name="Note 2 2 9 11 2" xfId="0"/>
    <cellStyle name="Note 2 2 9 11 3" xfId="0"/>
    <cellStyle name="Note 2 2 9 11 4" xfId="0"/>
    <cellStyle name="Note 2 2 9 11 5" xfId="0"/>
    <cellStyle name="Note 2 2 9 12" xfId="0"/>
    <cellStyle name="Note 2 2 9 12 2" xfId="0"/>
    <cellStyle name="Note 2 2 9 12 3" xfId="0"/>
    <cellStyle name="Note 2 2 9 12 4" xfId="0"/>
    <cellStyle name="Note 2 2 9 12 5" xfId="0"/>
    <cellStyle name="Note 2 2 9 13" xfId="0"/>
    <cellStyle name="Note 2 2 9 13 2" xfId="0"/>
    <cellStyle name="Note 2 2 9 13 3" xfId="0"/>
    <cellStyle name="Note 2 2 9 13 4" xfId="0"/>
    <cellStyle name="Note 2 2 9 13 5" xfId="0"/>
    <cellStyle name="Note 2 2 9 14" xfId="0"/>
    <cellStyle name="Note 2 2 9 14 2" xfId="0"/>
    <cellStyle name="Note 2 2 9 14 3" xfId="0"/>
    <cellStyle name="Note 2 2 9 15" xfId="0"/>
    <cellStyle name="Note 2 2 9 16" xfId="0"/>
    <cellStyle name="Note 2 2 9 17" xfId="0"/>
    <cellStyle name="Note 2 2 9 18" xfId="0"/>
    <cellStyle name="Note 2 2 9 2" xfId="0"/>
    <cellStyle name="Note 2 2 9 2 2" xfId="0"/>
    <cellStyle name="Note 2 2 9 2 3" xfId="0"/>
    <cellStyle name="Note 2 2 9 2 4" xfId="0"/>
    <cellStyle name="Note 2 2 9 2 5" xfId="0"/>
    <cellStyle name="Note 2 2 9 3" xfId="0"/>
    <cellStyle name="Note 2 2 9 3 2" xfId="0"/>
    <cellStyle name="Note 2 2 9 3 3" xfId="0"/>
    <cellStyle name="Note 2 2 9 3 4" xfId="0"/>
    <cellStyle name="Note 2 2 9 3 5" xfId="0"/>
    <cellStyle name="Note 2 2 9 4" xfId="0"/>
    <cellStyle name="Note 2 2 9 4 2" xfId="0"/>
    <cellStyle name="Note 2 2 9 4 3" xfId="0"/>
    <cellStyle name="Note 2 2 9 4 4" xfId="0"/>
    <cellStyle name="Note 2 2 9 4 5" xfId="0"/>
    <cellStyle name="Note 2 2 9 5" xfId="0"/>
    <cellStyle name="Note 2 2 9 5 2" xfId="0"/>
    <cellStyle name="Note 2 2 9 5 3" xfId="0"/>
    <cellStyle name="Note 2 2 9 5 4" xfId="0"/>
    <cellStyle name="Note 2 2 9 5 5" xfId="0"/>
    <cellStyle name="Note 2 2 9 6" xfId="0"/>
    <cellStyle name="Note 2 2 9 6 2" xfId="0"/>
    <cellStyle name="Note 2 2 9 6 3" xfId="0"/>
    <cellStyle name="Note 2 2 9 6 4" xfId="0"/>
    <cellStyle name="Note 2 2 9 6 5" xfId="0"/>
    <cellStyle name="Note 2 2 9 7" xfId="0"/>
    <cellStyle name="Note 2 2 9 7 2" xfId="0"/>
    <cellStyle name="Note 2 2 9 7 3" xfId="0"/>
    <cellStyle name="Note 2 2 9 7 4" xfId="0"/>
    <cellStyle name="Note 2 2 9 7 5" xfId="0"/>
    <cellStyle name="Note 2 2 9 8" xfId="0"/>
    <cellStyle name="Note 2 2 9 8 2" xfId="0"/>
    <cellStyle name="Note 2 2 9 8 3" xfId="0"/>
    <cellStyle name="Note 2 2 9 8 4" xfId="0"/>
    <cellStyle name="Note 2 2 9 8 5" xfId="0"/>
    <cellStyle name="Note 2 2 9 9" xfId="0"/>
    <cellStyle name="Note 2 2 9 9 2" xfId="0"/>
    <cellStyle name="Note 2 2 9 9 3" xfId="0"/>
    <cellStyle name="Note 2 2 9 9 4" xfId="0"/>
    <cellStyle name="Note 2 2 9 9 5" xfId="0"/>
    <cellStyle name="Note 2 20" xfId="0"/>
    <cellStyle name="Note 2 20 2" xfId="0"/>
    <cellStyle name="Note 2 20 2 2" xfId="0"/>
    <cellStyle name="Note 2 20 3" xfId="0"/>
    <cellStyle name="Note 2 20 4" xfId="0"/>
    <cellStyle name="Note 2 20 5" xfId="0"/>
    <cellStyle name="Note 2 21" xfId="0"/>
    <cellStyle name="Note 2 21 2" xfId="0"/>
    <cellStyle name="Note 2 21 3" xfId="0"/>
    <cellStyle name="Note 2 21 4" xfId="0"/>
    <cellStyle name="Note 2 21 5" xfId="0"/>
    <cellStyle name="Note 2 22" xfId="0"/>
    <cellStyle name="Note 2 22 2" xfId="0"/>
    <cellStyle name="Note 2 22 3" xfId="0"/>
    <cellStyle name="Note 2 22 4" xfId="0"/>
    <cellStyle name="Note 2 22 5" xfId="0"/>
    <cellStyle name="Note 2 23" xfId="0"/>
    <cellStyle name="Note 2 23 2" xfId="0"/>
    <cellStyle name="Note 2 23 3" xfId="0"/>
    <cellStyle name="Note 2 23 4" xfId="0"/>
    <cellStyle name="Note 2 23 5" xfId="0"/>
    <cellStyle name="Note 2 24" xfId="0"/>
    <cellStyle name="Note 2 24 2" xfId="0"/>
    <cellStyle name="Note 2 24 3" xfId="0"/>
    <cellStyle name="Note 2 24 4" xfId="0"/>
    <cellStyle name="Note 2 24 5" xfId="0"/>
    <cellStyle name="Note 2 25" xfId="0"/>
    <cellStyle name="Note 2 25 2" xfId="0"/>
    <cellStyle name="Note 2 25 3" xfId="0"/>
    <cellStyle name="Note 2 25 4" xfId="0"/>
    <cellStyle name="Note 2 25 5" xfId="0"/>
    <cellStyle name="Note 2 26" xfId="0"/>
    <cellStyle name="Note 2 26 2" xfId="0"/>
    <cellStyle name="Note 2 26 3" xfId="0"/>
    <cellStyle name="Note 2 26 4" xfId="0"/>
    <cellStyle name="Note 2 26 5" xfId="0"/>
    <cellStyle name="Note 2 27" xfId="0"/>
    <cellStyle name="Note 2 27 2" xfId="0"/>
    <cellStyle name="Note 2 27 3" xfId="0"/>
    <cellStyle name="Note 2 27 4" xfId="0"/>
    <cellStyle name="Note 2 27 5" xfId="0"/>
    <cellStyle name="Note 2 28" xfId="0"/>
    <cellStyle name="Note 2 28 2" xfId="0"/>
    <cellStyle name="Note 2 28 3" xfId="0"/>
    <cellStyle name="Note 2 28 4" xfId="0"/>
    <cellStyle name="Note 2 28 5" xfId="0"/>
    <cellStyle name="Note 2 29" xfId="0"/>
    <cellStyle name="Note 2 29 2" xfId="0"/>
    <cellStyle name="Note 2 29 3" xfId="0"/>
    <cellStyle name="Note 2 29 4" xfId="0"/>
    <cellStyle name="Note 2 29 5" xfId="0"/>
    <cellStyle name="Note 2 3" xfId="0"/>
    <cellStyle name="Note 2 3 10" xfId="0"/>
    <cellStyle name="Note 2 3 10 2" xfId="0"/>
    <cellStyle name="Note 2 3 10 3" xfId="0"/>
    <cellStyle name="Note 2 3 10 4" xfId="0"/>
    <cellStyle name="Note 2 3 10 5" xfId="0"/>
    <cellStyle name="Note 2 3 11" xfId="0"/>
    <cellStyle name="Note 2 3 11 2" xfId="0"/>
    <cellStyle name="Note 2 3 11 3" xfId="0"/>
    <cellStyle name="Note 2 3 11 4" xfId="0"/>
    <cellStyle name="Note 2 3 11 5" xfId="0"/>
    <cellStyle name="Note 2 3 12" xfId="0"/>
    <cellStyle name="Note 2 3 12 2" xfId="0"/>
    <cellStyle name="Note 2 3 12 3" xfId="0"/>
    <cellStyle name="Note 2 3 12 4" xfId="0"/>
    <cellStyle name="Note 2 3 12 5" xfId="0"/>
    <cellStyle name="Note 2 3 13" xfId="0"/>
    <cellStyle name="Note 2 3 13 2" xfId="0"/>
    <cellStyle name="Note 2 3 13 3" xfId="0"/>
    <cellStyle name="Note 2 3 13 4" xfId="0"/>
    <cellStyle name="Note 2 3 13 5" xfId="0"/>
    <cellStyle name="Note 2 3 14" xfId="0"/>
    <cellStyle name="Note 2 3 14 2" xfId="0"/>
    <cellStyle name="Note 2 3 14 3" xfId="0"/>
    <cellStyle name="Note 2 3 15" xfId="0"/>
    <cellStyle name="Note 2 3 16" xfId="0"/>
    <cellStyle name="Note 2 3 17" xfId="0"/>
    <cellStyle name="Note 2 3 18" xfId="0"/>
    <cellStyle name="Note 2 3 2" xfId="0"/>
    <cellStyle name="Note 2 3 2 2" xfId="0"/>
    <cellStyle name="Note 2 3 2 3" xfId="0"/>
    <cellStyle name="Note 2 3 2 4" xfId="0"/>
    <cellStyle name="Note 2 3 2 5" xfId="0"/>
    <cellStyle name="Note 2 3 3" xfId="0"/>
    <cellStyle name="Note 2 3 3 2" xfId="0"/>
    <cellStyle name="Note 2 3 3 3" xfId="0"/>
    <cellStyle name="Note 2 3 3 4" xfId="0"/>
    <cellStyle name="Note 2 3 3 5" xfId="0"/>
    <cellStyle name="Note 2 3 4" xfId="0"/>
    <cellStyle name="Note 2 3 4 2" xfId="0"/>
    <cellStyle name="Note 2 3 4 3" xfId="0"/>
    <cellStyle name="Note 2 3 4 4" xfId="0"/>
    <cellStyle name="Note 2 3 4 5" xfId="0"/>
    <cellStyle name="Note 2 3 5" xfId="0"/>
    <cellStyle name="Note 2 3 5 2" xfId="0"/>
    <cellStyle name="Note 2 3 5 3" xfId="0"/>
    <cellStyle name="Note 2 3 5 4" xfId="0"/>
    <cellStyle name="Note 2 3 5 5" xfId="0"/>
    <cellStyle name="Note 2 3 6" xfId="0"/>
    <cellStyle name="Note 2 3 6 2" xfId="0"/>
    <cellStyle name="Note 2 3 6 3" xfId="0"/>
    <cellStyle name="Note 2 3 6 4" xfId="0"/>
    <cellStyle name="Note 2 3 6 5" xfId="0"/>
    <cellStyle name="Note 2 3 7" xfId="0"/>
    <cellStyle name="Note 2 3 7 2" xfId="0"/>
    <cellStyle name="Note 2 3 7 3" xfId="0"/>
    <cellStyle name="Note 2 3 7 4" xfId="0"/>
    <cellStyle name="Note 2 3 7 5" xfId="0"/>
    <cellStyle name="Note 2 3 8" xfId="0"/>
    <cellStyle name="Note 2 3 8 2" xfId="0"/>
    <cellStyle name="Note 2 3 8 3" xfId="0"/>
    <cellStyle name="Note 2 3 8 4" xfId="0"/>
    <cellStyle name="Note 2 3 8 5" xfId="0"/>
    <cellStyle name="Note 2 3 9" xfId="0"/>
    <cellStyle name="Note 2 3 9 2" xfId="0"/>
    <cellStyle name="Note 2 3 9 3" xfId="0"/>
    <cellStyle name="Note 2 3 9 4" xfId="0"/>
    <cellStyle name="Note 2 3 9 5" xfId="0"/>
    <cellStyle name="Note 2 30" xfId="0"/>
    <cellStyle name="Note 2 30 2" xfId="0"/>
    <cellStyle name="Note 2 30 3" xfId="0"/>
    <cellStyle name="Note 2 30 4" xfId="0"/>
    <cellStyle name="Note 2 30 5" xfId="0"/>
    <cellStyle name="Note 2 31" xfId="0"/>
    <cellStyle name="Note 2 31 2" xfId="0"/>
    <cellStyle name="Note 2 31 3" xfId="0"/>
    <cellStyle name="Note 2 32" xfId="0"/>
    <cellStyle name="Note 2 32 2" xfId="0"/>
    <cellStyle name="Note 2 32 3" xfId="0"/>
    <cellStyle name="Note 2 33" xfId="0"/>
    <cellStyle name="Note 2 33 2" xfId="0"/>
    <cellStyle name="Note 2 33 3" xfId="0"/>
    <cellStyle name="Note 2 34" xfId="0"/>
    <cellStyle name="Note 2 34 2" xfId="0"/>
    <cellStyle name="Note 2 34 3" xfId="0"/>
    <cellStyle name="Note 2 35" xfId="0"/>
    <cellStyle name="Note 2 35 2" xfId="0"/>
    <cellStyle name="Note 2 35 3" xfId="0"/>
    <cellStyle name="Note 2 36" xfId="0"/>
    <cellStyle name="Note 2 36 2" xfId="0"/>
    <cellStyle name="Note 2 36 3" xfId="0"/>
    <cellStyle name="Note 2 37" xfId="0"/>
    <cellStyle name="Note 2 37 2" xfId="0"/>
    <cellStyle name="Note 2 37 3" xfId="0"/>
    <cellStyle name="Note 2 38" xfId="0"/>
    <cellStyle name="Note 2 38 2" xfId="0"/>
    <cellStyle name="Note 2 38 3" xfId="0"/>
    <cellStyle name="Note 2 39" xfId="0"/>
    <cellStyle name="Note 2 39 2" xfId="0"/>
    <cellStyle name="Note 2 39 3" xfId="0"/>
    <cellStyle name="Note 2 4" xfId="0"/>
    <cellStyle name="Note 2 4 10" xfId="0"/>
    <cellStyle name="Note 2 4 10 2" xfId="0"/>
    <cellStyle name="Note 2 4 10 3" xfId="0"/>
    <cellStyle name="Note 2 4 10 4" xfId="0"/>
    <cellStyle name="Note 2 4 10 5" xfId="0"/>
    <cellStyle name="Note 2 4 11" xfId="0"/>
    <cellStyle name="Note 2 4 11 2" xfId="0"/>
    <cellStyle name="Note 2 4 11 3" xfId="0"/>
    <cellStyle name="Note 2 4 11 4" xfId="0"/>
    <cellStyle name="Note 2 4 11 5" xfId="0"/>
    <cellStyle name="Note 2 4 12" xfId="0"/>
    <cellStyle name="Note 2 4 12 2" xfId="0"/>
    <cellStyle name="Note 2 4 12 3" xfId="0"/>
    <cellStyle name="Note 2 4 12 4" xfId="0"/>
    <cellStyle name="Note 2 4 12 5" xfId="0"/>
    <cellStyle name="Note 2 4 13" xfId="0"/>
    <cellStyle name="Note 2 4 13 2" xfId="0"/>
    <cellStyle name="Note 2 4 13 3" xfId="0"/>
    <cellStyle name="Note 2 4 13 4" xfId="0"/>
    <cellStyle name="Note 2 4 13 5" xfId="0"/>
    <cellStyle name="Note 2 4 14" xfId="0"/>
    <cellStyle name="Note 2 4 14 2" xfId="0"/>
    <cellStyle name="Note 2 4 14 3" xfId="0"/>
    <cellStyle name="Note 2 4 15" xfId="0"/>
    <cellStyle name="Note 2 4 16" xfId="0"/>
    <cellStyle name="Note 2 4 17" xfId="0"/>
    <cellStyle name="Note 2 4 18" xfId="0"/>
    <cellStyle name="Note 2 4 2" xfId="0"/>
    <cellStyle name="Note 2 4 2 2" xfId="0"/>
    <cellStyle name="Note 2 4 2 3" xfId="0"/>
    <cellStyle name="Note 2 4 2 4" xfId="0"/>
    <cellStyle name="Note 2 4 2 5" xfId="0"/>
    <cellStyle name="Note 2 4 3" xfId="0"/>
    <cellStyle name="Note 2 4 3 2" xfId="0"/>
    <cellStyle name="Note 2 4 3 3" xfId="0"/>
    <cellStyle name="Note 2 4 3 4" xfId="0"/>
    <cellStyle name="Note 2 4 3 5" xfId="0"/>
    <cellStyle name="Note 2 4 4" xfId="0"/>
    <cellStyle name="Note 2 4 4 2" xfId="0"/>
    <cellStyle name="Note 2 4 4 3" xfId="0"/>
    <cellStyle name="Note 2 4 4 4" xfId="0"/>
    <cellStyle name="Note 2 4 4 5" xfId="0"/>
    <cellStyle name="Note 2 4 5" xfId="0"/>
    <cellStyle name="Note 2 4 5 2" xfId="0"/>
    <cellStyle name="Note 2 4 5 3" xfId="0"/>
    <cellStyle name="Note 2 4 5 4" xfId="0"/>
    <cellStyle name="Note 2 4 5 5" xfId="0"/>
    <cellStyle name="Note 2 4 6" xfId="0"/>
    <cellStyle name="Note 2 4 6 2" xfId="0"/>
    <cellStyle name="Note 2 4 6 3" xfId="0"/>
    <cellStyle name="Note 2 4 6 4" xfId="0"/>
    <cellStyle name="Note 2 4 6 5" xfId="0"/>
    <cellStyle name="Note 2 4 7" xfId="0"/>
    <cellStyle name="Note 2 4 7 2" xfId="0"/>
    <cellStyle name="Note 2 4 7 3" xfId="0"/>
    <cellStyle name="Note 2 4 7 4" xfId="0"/>
    <cellStyle name="Note 2 4 7 5" xfId="0"/>
    <cellStyle name="Note 2 4 8" xfId="0"/>
    <cellStyle name="Note 2 4 8 2" xfId="0"/>
    <cellStyle name="Note 2 4 8 3" xfId="0"/>
    <cellStyle name="Note 2 4 8 4" xfId="0"/>
    <cellStyle name="Note 2 4 8 5" xfId="0"/>
    <cellStyle name="Note 2 4 9" xfId="0"/>
    <cellStyle name="Note 2 4 9 2" xfId="0"/>
    <cellStyle name="Note 2 4 9 3" xfId="0"/>
    <cellStyle name="Note 2 4 9 4" xfId="0"/>
    <cellStyle name="Note 2 4 9 5" xfId="0"/>
    <cellStyle name="Note 2 40" xfId="0"/>
    <cellStyle name="Note 2 40 2" xfId="0"/>
    <cellStyle name="Note 2 40 3" xfId="0"/>
    <cellStyle name="Note 2 41" xfId="0"/>
    <cellStyle name="Note 2 41 2" xfId="0"/>
    <cellStyle name="Note 2 41 3" xfId="0"/>
    <cellStyle name="Note 2 42" xfId="0"/>
    <cellStyle name="Note 2 42 2" xfId="0"/>
    <cellStyle name="Note 2 42 3" xfId="0"/>
    <cellStyle name="Note 2 43" xfId="0"/>
    <cellStyle name="Note 2 43 2" xfId="0"/>
    <cellStyle name="Note 2 43 3" xfId="0"/>
    <cellStyle name="Note 2 44" xfId="0"/>
    <cellStyle name="Note 2 44 2" xfId="0"/>
    <cellStyle name="Note 2 44 3" xfId="0"/>
    <cellStyle name="Note 2 45" xfId="0"/>
    <cellStyle name="Note 2 45 2" xfId="0"/>
    <cellStyle name="Note 2 45 3" xfId="0"/>
    <cellStyle name="Note 2 46" xfId="0"/>
    <cellStyle name="Note 2 46 2" xfId="0"/>
    <cellStyle name="Note 2 46 3" xfId="0"/>
    <cellStyle name="Note 2 47" xfId="0"/>
    <cellStyle name="Note 2 47 2" xfId="0"/>
    <cellStyle name="Note 2 47 3" xfId="0"/>
    <cellStyle name="Note 2 48" xfId="0"/>
    <cellStyle name="Note 2 48 2" xfId="0"/>
    <cellStyle name="Note 2 48 3" xfId="0"/>
    <cellStyle name="Note 2 49" xfId="0"/>
    <cellStyle name="Note 2 49 2" xfId="0"/>
    <cellStyle name="Note 2 49 3" xfId="0"/>
    <cellStyle name="Note 2 5" xfId="0"/>
    <cellStyle name="Note 2 5 10" xfId="0"/>
    <cellStyle name="Note 2 5 10 2" xfId="0"/>
    <cellStyle name="Note 2 5 10 3" xfId="0"/>
    <cellStyle name="Note 2 5 10 4" xfId="0"/>
    <cellStyle name="Note 2 5 10 5" xfId="0"/>
    <cellStyle name="Note 2 5 11" xfId="0"/>
    <cellStyle name="Note 2 5 11 2" xfId="0"/>
    <cellStyle name="Note 2 5 11 3" xfId="0"/>
    <cellStyle name="Note 2 5 11 4" xfId="0"/>
    <cellStyle name="Note 2 5 11 5" xfId="0"/>
    <cellStyle name="Note 2 5 12" xfId="0"/>
    <cellStyle name="Note 2 5 12 2" xfId="0"/>
    <cellStyle name="Note 2 5 12 3" xfId="0"/>
    <cellStyle name="Note 2 5 12 4" xfId="0"/>
    <cellStyle name="Note 2 5 12 5" xfId="0"/>
    <cellStyle name="Note 2 5 13" xfId="0"/>
    <cellStyle name="Note 2 5 13 2" xfId="0"/>
    <cellStyle name="Note 2 5 13 3" xfId="0"/>
    <cellStyle name="Note 2 5 13 4" xfId="0"/>
    <cellStyle name="Note 2 5 13 5" xfId="0"/>
    <cellStyle name="Note 2 5 14" xfId="0"/>
    <cellStyle name="Note 2 5 14 2" xfId="0"/>
    <cellStyle name="Note 2 5 14 3" xfId="0"/>
    <cellStyle name="Note 2 5 15" xfId="0"/>
    <cellStyle name="Note 2 5 16" xfId="0"/>
    <cellStyle name="Note 2 5 17" xfId="0"/>
    <cellStyle name="Note 2 5 18" xfId="0"/>
    <cellStyle name="Note 2 5 2" xfId="0"/>
    <cellStyle name="Note 2 5 2 2" xfId="0"/>
    <cellStyle name="Note 2 5 2 3" xfId="0"/>
    <cellStyle name="Note 2 5 2 4" xfId="0"/>
    <cellStyle name="Note 2 5 2 5" xfId="0"/>
    <cellStyle name="Note 2 5 3" xfId="0"/>
    <cellStyle name="Note 2 5 3 2" xfId="0"/>
    <cellStyle name="Note 2 5 3 3" xfId="0"/>
    <cellStyle name="Note 2 5 3 4" xfId="0"/>
    <cellStyle name="Note 2 5 3 5" xfId="0"/>
    <cellStyle name="Note 2 5 4" xfId="0"/>
    <cellStyle name="Note 2 5 4 2" xfId="0"/>
    <cellStyle name="Note 2 5 4 3" xfId="0"/>
    <cellStyle name="Note 2 5 4 4" xfId="0"/>
    <cellStyle name="Note 2 5 4 5" xfId="0"/>
    <cellStyle name="Note 2 5 5" xfId="0"/>
    <cellStyle name="Note 2 5 5 2" xfId="0"/>
    <cellStyle name="Note 2 5 5 3" xfId="0"/>
    <cellStyle name="Note 2 5 5 4" xfId="0"/>
    <cellStyle name="Note 2 5 5 5" xfId="0"/>
    <cellStyle name="Note 2 5 6" xfId="0"/>
    <cellStyle name="Note 2 5 6 2" xfId="0"/>
    <cellStyle name="Note 2 5 6 3" xfId="0"/>
    <cellStyle name="Note 2 5 6 4" xfId="0"/>
    <cellStyle name="Note 2 5 6 5" xfId="0"/>
    <cellStyle name="Note 2 5 7" xfId="0"/>
    <cellStyle name="Note 2 5 7 2" xfId="0"/>
    <cellStyle name="Note 2 5 7 3" xfId="0"/>
    <cellStyle name="Note 2 5 7 4" xfId="0"/>
    <cellStyle name="Note 2 5 7 5" xfId="0"/>
    <cellStyle name="Note 2 5 8" xfId="0"/>
    <cellStyle name="Note 2 5 8 2" xfId="0"/>
    <cellStyle name="Note 2 5 8 3" xfId="0"/>
    <cellStyle name="Note 2 5 8 4" xfId="0"/>
    <cellStyle name="Note 2 5 8 5" xfId="0"/>
    <cellStyle name="Note 2 5 9" xfId="0"/>
    <cellStyle name="Note 2 5 9 2" xfId="0"/>
    <cellStyle name="Note 2 5 9 3" xfId="0"/>
    <cellStyle name="Note 2 5 9 4" xfId="0"/>
    <cellStyle name="Note 2 5 9 5" xfId="0"/>
    <cellStyle name="Note 2 50" xfId="0"/>
    <cellStyle name="Note 2 50 2" xfId="0"/>
    <cellStyle name="Note 2 50 3" xfId="0"/>
    <cellStyle name="Note 2 51" xfId="0"/>
    <cellStyle name="Note 2 51 2" xfId="0"/>
    <cellStyle name="Note 2 51 3" xfId="0"/>
    <cellStyle name="Note 2 52" xfId="0"/>
    <cellStyle name="Note 2 52 2" xfId="0"/>
    <cellStyle name="Note 2 52 3" xfId="0"/>
    <cellStyle name="Note 2 53" xfId="0"/>
    <cellStyle name="Note 2 53 2" xfId="0"/>
    <cellStyle name="Note 2 53 3" xfId="0"/>
    <cellStyle name="Note 2 54" xfId="0"/>
    <cellStyle name="Note 2 54 2" xfId="0"/>
    <cellStyle name="Note 2 54 3" xfId="0"/>
    <cellStyle name="Note 2 55" xfId="0"/>
    <cellStyle name="Note 2 55 2" xfId="0"/>
    <cellStyle name="Note 2 55 3" xfId="0"/>
    <cellStyle name="Note 2 56" xfId="0"/>
    <cellStyle name="Note 2 56 2" xfId="0"/>
    <cellStyle name="Note 2 56 3" xfId="0"/>
    <cellStyle name="Note 2 57" xfId="0"/>
    <cellStyle name="Note 2 57 2" xfId="0"/>
    <cellStyle name="Note 2 57 3" xfId="0"/>
    <cellStyle name="Note 2 58" xfId="0"/>
    <cellStyle name="Note 2 58 2" xfId="0"/>
    <cellStyle name="Note 2 58 3" xfId="0"/>
    <cellStyle name="Note 2 59" xfId="0"/>
    <cellStyle name="Note 2 59 2" xfId="0"/>
    <cellStyle name="Note 2 59 3" xfId="0"/>
    <cellStyle name="Note 2 6" xfId="0"/>
    <cellStyle name="Note 2 6 10" xfId="0"/>
    <cellStyle name="Note 2 6 10 2" xfId="0"/>
    <cellStyle name="Note 2 6 10 3" xfId="0"/>
    <cellStyle name="Note 2 6 10 4" xfId="0"/>
    <cellStyle name="Note 2 6 10 5" xfId="0"/>
    <cellStyle name="Note 2 6 11" xfId="0"/>
    <cellStyle name="Note 2 6 11 2" xfId="0"/>
    <cellStyle name="Note 2 6 11 3" xfId="0"/>
    <cellStyle name="Note 2 6 11 4" xfId="0"/>
    <cellStyle name="Note 2 6 11 5" xfId="0"/>
    <cellStyle name="Note 2 6 12" xfId="0"/>
    <cellStyle name="Note 2 6 12 2" xfId="0"/>
    <cellStyle name="Note 2 6 12 3" xfId="0"/>
    <cellStyle name="Note 2 6 12 4" xfId="0"/>
    <cellStyle name="Note 2 6 12 5" xfId="0"/>
    <cellStyle name="Note 2 6 13" xfId="0"/>
    <cellStyle name="Note 2 6 13 2" xfId="0"/>
    <cellStyle name="Note 2 6 13 3" xfId="0"/>
    <cellStyle name="Note 2 6 13 4" xfId="0"/>
    <cellStyle name="Note 2 6 13 5" xfId="0"/>
    <cellStyle name="Note 2 6 14" xfId="0"/>
    <cellStyle name="Note 2 6 14 2" xfId="0"/>
    <cellStyle name="Note 2 6 14 3" xfId="0"/>
    <cellStyle name="Note 2 6 15" xfId="0"/>
    <cellStyle name="Note 2 6 16" xfId="0"/>
    <cellStyle name="Note 2 6 17" xfId="0"/>
    <cellStyle name="Note 2 6 18" xfId="0"/>
    <cellStyle name="Note 2 6 2" xfId="0"/>
    <cellStyle name="Note 2 6 2 2" xfId="0"/>
    <cellStyle name="Note 2 6 2 3" xfId="0"/>
    <cellStyle name="Note 2 6 2 4" xfId="0"/>
    <cellStyle name="Note 2 6 2 5" xfId="0"/>
    <cellStyle name="Note 2 6 3" xfId="0"/>
    <cellStyle name="Note 2 6 3 2" xfId="0"/>
    <cellStyle name="Note 2 6 3 3" xfId="0"/>
    <cellStyle name="Note 2 6 3 4" xfId="0"/>
    <cellStyle name="Note 2 6 3 5" xfId="0"/>
    <cellStyle name="Note 2 6 4" xfId="0"/>
    <cellStyle name="Note 2 6 4 2" xfId="0"/>
    <cellStyle name="Note 2 6 4 3" xfId="0"/>
    <cellStyle name="Note 2 6 4 4" xfId="0"/>
    <cellStyle name="Note 2 6 4 5" xfId="0"/>
    <cellStyle name="Note 2 6 5" xfId="0"/>
    <cellStyle name="Note 2 6 5 2" xfId="0"/>
    <cellStyle name="Note 2 6 5 3" xfId="0"/>
    <cellStyle name="Note 2 6 5 4" xfId="0"/>
    <cellStyle name="Note 2 6 5 5" xfId="0"/>
    <cellStyle name="Note 2 6 6" xfId="0"/>
    <cellStyle name="Note 2 6 6 2" xfId="0"/>
    <cellStyle name="Note 2 6 6 3" xfId="0"/>
    <cellStyle name="Note 2 6 6 4" xfId="0"/>
    <cellStyle name="Note 2 6 6 5" xfId="0"/>
    <cellStyle name="Note 2 6 7" xfId="0"/>
    <cellStyle name="Note 2 6 7 2" xfId="0"/>
    <cellStyle name="Note 2 6 7 3" xfId="0"/>
    <cellStyle name="Note 2 6 7 4" xfId="0"/>
    <cellStyle name="Note 2 6 7 5" xfId="0"/>
    <cellStyle name="Note 2 6 8" xfId="0"/>
    <cellStyle name="Note 2 6 8 2" xfId="0"/>
    <cellStyle name="Note 2 6 8 3" xfId="0"/>
    <cellStyle name="Note 2 6 8 4" xfId="0"/>
    <cellStyle name="Note 2 6 8 5" xfId="0"/>
    <cellStyle name="Note 2 6 9" xfId="0"/>
    <cellStyle name="Note 2 6 9 2" xfId="0"/>
    <cellStyle name="Note 2 6 9 3" xfId="0"/>
    <cellStyle name="Note 2 6 9 4" xfId="0"/>
    <cellStyle name="Note 2 6 9 5" xfId="0"/>
    <cellStyle name="Note 2 60" xfId="0"/>
    <cellStyle name="Note 2 60 2" xfId="0"/>
    <cellStyle name="Note 2 60 3" xfId="0"/>
    <cellStyle name="Note 2 61" xfId="0"/>
    <cellStyle name="Note 2 61 2" xfId="0"/>
    <cellStyle name="Note 2 61 3" xfId="0"/>
    <cellStyle name="Note 2 62" xfId="0"/>
    <cellStyle name="Note 2 62 2" xfId="0"/>
    <cellStyle name="Note 2 62 3" xfId="0"/>
    <cellStyle name="Note 2 63" xfId="0"/>
    <cellStyle name="Note 2 63 2" xfId="0"/>
    <cellStyle name="Note 2 63 3" xfId="0"/>
    <cellStyle name="Note 2 64" xfId="0"/>
    <cellStyle name="Note 2 64 2" xfId="0"/>
    <cellStyle name="Note 2 64 3" xfId="0"/>
    <cellStyle name="Note 2 65" xfId="0"/>
    <cellStyle name="Note 2 65 2" xfId="0"/>
    <cellStyle name="Note 2 65 3" xfId="0"/>
    <cellStyle name="Note 2 66" xfId="0"/>
    <cellStyle name="Note 2 67" xfId="0"/>
    <cellStyle name="Note 2 68" xfId="0"/>
    <cellStyle name="Note 2 69" xfId="0"/>
    <cellStyle name="Note 2 7" xfId="0"/>
    <cellStyle name="Note 2 7 10" xfId="0"/>
    <cellStyle name="Note 2 7 10 2" xfId="0"/>
    <cellStyle name="Note 2 7 10 3" xfId="0"/>
    <cellStyle name="Note 2 7 10 4" xfId="0"/>
    <cellStyle name="Note 2 7 10 5" xfId="0"/>
    <cellStyle name="Note 2 7 11" xfId="0"/>
    <cellStyle name="Note 2 7 11 2" xfId="0"/>
    <cellStyle name="Note 2 7 11 3" xfId="0"/>
    <cellStyle name="Note 2 7 11 4" xfId="0"/>
    <cellStyle name="Note 2 7 11 5" xfId="0"/>
    <cellStyle name="Note 2 7 12" xfId="0"/>
    <cellStyle name="Note 2 7 12 2" xfId="0"/>
    <cellStyle name="Note 2 7 12 3" xfId="0"/>
    <cellStyle name="Note 2 7 12 4" xfId="0"/>
    <cellStyle name="Note 2 7 12 5" xfId="0"/>
    <cellStyle name="Note 2 7 13" xfId="0"/>
    <cellStyle name="Note 2 7 13 2" xfId="0"/>
    <cellStyle name="Note 2 7 13 3" xfId="0"/>
    <cellStyle name="Note 2 7 13 4" xfId="0"/>
    <cellStyle name="Note 2 7 13 5" xfId="0"/>
    <cellStyle name="Note 2 7 14" xfId="0"/>
    <cellStyle name="Note 2 7 14 2" xfId="0"/>
    <cellStyle name="Note 2 7 14 3" xfId="0"/>
    <cellStyle name="Note 2 7 15" xfId="0"/>
    <cellStyle name="Note 2 7 16" xfId="0"/>
    <cellStyle name="Note 2 7 17" xfId="0"/>
    <cellStyle name="Note 2 7 18" xfId="0"/>
    <cellStyle name="Note 2 7 2" xfId="0"/>
    <cellStyle name="Note 2 7 2 2" xfId="0"/>
    <cellStyle name="Note 2 7 2 3" xfId="0"/>
    <cellStyle name="Note 2 7 2 4" xfId="0"/>
    <cellStyle name="Note 2 7 2 5" xfId="0"/>
    <cellStyle name="Note 2 7 3" xfId="0"/>
    <cellStyle name="Note 2 7 3 2" xfId="0"/>
    <cellStyle name="Note 2 7 3 3" xfId="0"/>
    <cellStyle name="Note 2 7 3 4" xfId="0"/>
    <cellStyle name="Note 2 7 3 5" xfId="0"/>
    <cellStyle name="Note 2 7 4" xfId="0"/>
    <cellStyle name="Note 2 7 4 2" xfId="0"/>
    <cellStyle name="Note 2 7 4 3" xfId="0"/>
    <cellStyle name="Note 2 7 4 4" xfId="0"/>
    <cellStyle name="Note 2 7 4 5" xfId="0"/>
    <cellStyle name="Note 2 7 5" xfId="0"/>
    <cellStyle name="Note 2 7 5 2" xfId="0"/>
    <cellStyle name="Note 2 7 5 3" xfId="0"/>
    <cellStyle name="Note 2 7 5 4" xfId="0"/>
    <cellStyle name="Note 2 7 5 5" xfId="0"/>
    <cellStyle name="Note 2 7 6" xfId="0"/>
    <cellStyle name="Note 2 7 6 2" xfId="0"/>
    <cellStyle name="Note 2 7 6 3" xfId="0"/>
    <cellStyle name="Note 2 7 6 4" xfId="0"/>
    <cellStyle name="Note 2 7 6 5" xfId="0"/>
    <cellStyle name="Note 2 7 7" xfId="0"/>
    <cellStyle name="Note 2 7 7 2" xfId="0"/>
    <cellStyle name="Note 2 7 7 3" xfId="0"/>
    <cellStyle name="Note 2 7 7 4" xfId="0"/>
    <cellStyle name="Note 2 7 7 5" xfId="0"/>
    <cellStyle name="Note 2 7 8" xfId="0"/>
    <cellStyle name="Note 2 7 8 2" xfId="0"/>
    <cellStyle name="Note 2 7 8 3" xfId="0"/>
    <cellStyle name="Note 2 7 8 4" xfId="0"/>
    <cellStyle name="Note 2 7 8 5" xfId="0"/>
    <cellStyle name="Note 2 7 9" xfId="0"/>
    <cellStyle name="Note 2 7 9 2" xfId="0"/>
    <cellStyle name="Note 2 7 9 3" xfId="0"/>
    <cellStyle name="Note 2 7 9 4" xfId="0"/>
    <cellStyle name="Note 2 7 9 5" xfId="0"/>
    <cellStyle name="Note 2 70" xfId="0"/>
    <cellStyle name="Note 2 71" xfId="0"/>
    <cellStyle name="Note 2 72" xfId="0"/>
    <cellStyle name="Note 2 73" xfId="0"/>
    <cellStyle name="Note 2 74" xfId="0"/>
    <cellStyle name="Note 2 75" xfId="0"/>
    <cellStyle name="Note 2 8" xfId="0"/>
    <cellStyle name="Note 2 8 10" xfId="0"/>
    <cellStyle name="Note 2 8 10 2" xfId="0"/>
    <cellStyle name="Note 2 8 10 3" xfId="0"/>
    <cellStyle name="Note 2 8 10 4" xfId="0"/>
    <cellStyle name="Note 2 8 10 5" xfId="0"/>
    <cellStyle name="Note 2 8 11" xfId="0"/>
    <cellStyle name="Note 2 8 11 2" xfId="0"/>
    <cellStyle name="Note 2 8 11 3" xfId="0"/>
    <cellStyle name="Note 2 8 11 4" xfId="0"/>
    <cellStyle name="Note 2 8 11 5" xfId="0"/>
    <cellStyle name="Note 2 8 12" xfId="0"/>
    <cellStyle name="Note 2 8 12 2" xfId="0"/>
    <cellStyle name="Note 2 8 12 3" xfId="0"/>
    <cellStyle name="Note 2 8 12 4" xfId="0"/>
    <cellStyle name="Note 2 8 12 5" xfId="0"/>
    <cellStyle name="Note 2 8 13" xfId="0"/>
    <cellStyle name="Note 2 8 13 2" xfId="0"/>
    <cellStyle name="Note 2 8 13 3" xfId="0"/>
    <cellStyle name="Note 2 8 13 4" xfId="0"/>
    <cellStyle name="Note 2 8 13 5" xfId="0"/>
    <cellStyle name="Note 2 8 14" xfId="0"/>
    <cellStyle name="Note 2 8 14 2" xfId="0"/>
    <cellStyle name="Note 2 8 14 3" xfId="0"/>
    <cellStyle name="Note 2 8 15" xfId="0"/>
    <cellStyle name="Note 2 8 16" xfId="0"/>
    <cellStyle name="Note 2 8 17" xfId="0"/>
    <cellStyle name="Note 2 8 18" xfId="0"/>
    <cellStyle name="Note 2 8 2" xfId="0"/>
    <cellStyle name="Note 2 8 2 2" xfId="0"/>
    <cellStyle name="Note 2 8 2 3" xfId="0"/>
    <cellStyle name="Note 2 8 2 4" xfId="0"/>
    <cellStyle name="Note 2 8 2 5" xfId="0"/>
    <cellStyle name="Note 2 8 3" xfId="0"/>
    <cellStyle name="Note 2 8 3 2" xfId="0"/>
    <cellStyle name="Note 2 8 3 3" xfId="0"/>
    <cellStyle name="Note 2 8 3 4" xfId="0"/>
    <cellStyle name="Note 2 8 3 5" xfId="0"/>
    <cellStyle name="Note 2 8 4" xfId="0"/>
    <cellStyle name="Note 2 8 4 2" xfId="0"/>
    <cellStyle name="Note 2 8 4 3" xfId="0"/>
    <cellStyle name="Note 2 8 4 4" xfId="0"/>
    <cellStyle name="Note 2 8 4 5" xfId="0"/>
    <cellStyle name="Note 2 8 5" xfId="0"/>
    <cellStyle name="Note 2 8 5 2" xfId="0"/>
    <cellStyle name="Note 2 8 5 3" xfId="0"/>
    <cellStyle name="Note 2 8 5 4" xfId="0"/>
    <cellStyle name="Note 2 8 5 5" xfId="0"/>
    <cellStyle name="Note 2 8 6" xfId="0"/>
    <cellStyle name="Note 2 8 6 2" xfId="0"/>
    <cellStyle name="Note 2 8 6 3" xfId="0"/>
    <cellStyle name="Note 2 8 6 4" xfId="0"/>
    <cellStyle name="Note 2 8 6 5" xfId="0"/>
    <cellStyle name="Note 2 8 7" xfId="0"/>
    <cellStyle name="Note 2 8 7 2" xfId="0"/>
    <cellStyle name="Note 2 8 7 3" xfId="0"/>
    <cellStyle name="Note 2 8 7 4" xfId="0"/>
    <cellStyle name="Note 2 8 7 5" xfId="0"/>
    <cellStyle name="Note 2 8 8" xfId="0"/>
    <cellStyle name="Note 2 8 8 2" xfId="0"/>
    <cellStyle name="Note 2 8 8 3" xfId="0"/>
    <cellStyle name="Note 2 8 8 4" xfId="0"/>
    <cellStyle name="Note 2 8 8 5" xfId="0"/>
    <cellStyle name="Note 2 8 9" xfId="0"/>
    <cellStyle name="Note 2 8 9 2" xfId="0"/>
    <cellStyle name="Note 2 8 9 3" xfId="0"/>
    <cellStyle name="Note 2 8 9 4" xfId="0"/>
    <cellStyle name="Note 2 8 9 5" xfId="0"/>
    <cellStyle name="Note 2 9" xfId="0"/>
    <cellStyle name="Note 2 9 10" xfId="0"/>
    <cellStyle name="Note 2 9 10 2" xfId="0"/>
    <cellStyle name="Note 2 9 10 3" xfId="0"/>
    <cellStyle name="Note 2 9 10 4" xfId="0"/>
    <cellStyle name="Note 2 9 10 5" xfId="0"/>
    <cellStyle name="Note 2 9 11" xfId="0"/>
    <cellStyle name="Note 2 9 11 2" xfId="0"/>
    <cellStyle name="Note 2 9 11 3" xfId="0"/>
    <cellStyle name="Note 2 9 11 4" xfId="0"/>
    <cellStyle name="Note 2 9 11 5" xfId="0"/>
    <cellStyle name="Note 2 9 12" xfId="0"/>
    <cellStyle name="Note 2 9 12 2" xfId="0"/>
    <cellStyle name="Note 2 9 12 3" xfId="0"/>
    <cellStyle name="Note 2 9 12 4" xfId="0"/>
    <cellStyle name="Note 2 9 12 5" xfId="0"/>
    <cellStyle name="Note 2 9 13" xfId="0"/>
    <cellStyle name="Note 2 9 13 2" xfId="0"/>
    <cellStyle name="Note 2 9 13 3" xfId="0"/>
    <cellStyle name="Note 2 9 13 4" xfId="0"/>
    <cellStyle name="Note 2 9 13 5" xfId="0"/>
    <cellStyle name="Note 2 9 14" xfId="0"/>
    <cellStyle name="Note 2 9 14 2" xfId="0"/>
    <cellStyle name="Note 2 9 14 3" xfId="0"/>
    <cellStyle name="Note 2 9 15" xfId="0"/>
    <cellStyle name="Note 2 9 16" xfId="0"/>
    <cellStyle name="Note 2 9 17" xfId="0"/>
    <cellStyle name="Note 2 9 18" xfId="0"/>
    <cellStyle name="Note 2 9 2" xfId="0"/>
    <cellStyle name="Note 2 9 2 2" xfId="0"/>
    <cellStyle name="Note 2 9 2 3" xfId="0"/>
    <cellStyle name="Note 2 9 2 4" xfId="0"/>
    <cellStyle name="Note 2 9 2 5" xfId="0"/>
    <cellStyle name="Note 2 9 3" xfId="0"/>
    <cellStyle name="Note 2 9 3 2" xfId="0"/>
    <cellStyle name="Note 2 9 3 3" xfId="0"/>
    <cellStyle name="Note 2 9 3 4" xfId="0"/>
    <cellStyle name="Note 2 9 3 5" xfId="0"/>
    <cellStyle name="Note 2 9 4" xfId="0"/>
    <cellStyle name="Note 2 9 4 2" xfId="0"/>
    <cellStyle name="Note 2 9 4 3" xfId="0"/>
    <cellStyle name="Note 2 9 4 4" xfId="0"/>
    <cellStyle name="Note 2 9 4 5" xfId="0"/>
    <cellStyle name="Note 2 9 5" xfId="0"/>
    <cellStyle name="Note 2 9 5 2" xfId="0"/>
    <cellStyle name="Note 2 9 5 3" xfId="0"/>
    <cellStyle name="Note 2 9 5 4" xfId="0"/>
    <cellStyle name="Note 2 9 5 5" xfId="0"/>
    <cellStyle name="Note 2 9 6" xfId="0"/>
    <cellStyle name="Note 2 9 6 2" xfId="0"/>
    <cellStyle name="Note 2 9 6 3" xfId="0"/>
    <cellStyle name="Note 2 9 6 4" xfId="0"/>
    <cellStyle name="Note 2 9 6 5" xfId="0"/>
    <cellStyle name="Note 2 9 7" xfId="0"/>
    <cellStyle name="Note 2 9 7 2" xfId="0"/>
    <cellStyle name="Note 2 9 7 3" xfId="0"/>
    <cellStyle name="Note 2 9 7 4" xfId="0"/>
    <cellStyle name="Note 2 9 7 5" xfId="0"/>
    <cellStyle name="Note 2 9 8" xfId="0"/>
    <cellStyle name="Note 2 9 8 2" xfId="0"/>
    <cellStyle name="Note 2 9 8 3" xfId="0"/>
    <cellStyle name="Note 2 9 8 4" xfId="0"/>
    <cellStyle name="Note 2 9 8 5" xfId="0"/>
    <cellStyle name="Note 2 9 9" xfId="0"/>
    <cellStyle name="Note 2 9 9 2" xfId="0"/>
    <cellStyle name="Note 2 9 9 3" xfId="0"/>
    <cellStyle name="Note 2 9 9 4" xfId="0"/>
    <cellStyle name="Note 2 9 9 5" xfId="0"/>
    <cellStyle name="Note 20" xfId="0"/>
    <cellStyle name="Note 20 2" xfId="0"/>
    <cellStyle name="Note 20 3" xfId="0"/>
    <cellStyle name="Note 20 4" xfId="0"/>
    <cellStyle name="Note 20 5" xfId="0"/>
    <cellStyle name="Note 21" xfId="0"/>
    <cellStyle name="Note 21 2" xfId="0"/>
    <cellStyle name="Note 21 3" xfId="0"/>
    <cellStyle name="Note 21 4" xfId="0"/>
    <cellStyle name="Note 21 5" xfId="0"/>
    <cellStyle name="Note 22" xfId="0"/>
    <cellStyle name="Note 22 2" xfId="0"/>
    <cellStyle name="Note 22 3" xfId="0"/>
    <cellStyle name="Note 22 4" xfId="0"/>
    <cellStyle name="Note 22 5" xfId="0"/>
    <cellStyle name="Note 23" xfId="0"/>
    <cellStyle name="Note 23 2" xfId="0"/>
    <cellStyle name="Note 23 3" xfId="0"/>
    <cellStyle name="Note 23 4" xfId="0"/>
    <cellStyle name="Note 23 5" xfId="0"/>
    <cellStyle name="Note 24" xfId="0"/>
    <cellStyle name="Note 24 2" xfId="0"/>
    <cellStyle name="Note 24 3" xfId="0"/>
    <cellStyle name="Note 24 4" xfId="0"/>
    <cellStyle name="Note 24 5" xfId="0"/>
    <cellStyle name="Note 25" xfId="0"/>
    <cellStyle name="Note 25 2" xfId="0"/>
    <cellStyle name="Note 25 3" xfId="0"/>
    <cellStyle name="Note 25 4" xfId="0"/>
    <cellStyle name="Note 25 5" xfId="0"/>
    <cellStyle name="Note 26" xfId="0"/>
    <cellStyle name="Note 26 2" xfId="0"/>
    <cellStyle name="Note 26 3" xfId="0"/>
    <cellStyle name="Note 26 4" xfId="0"/>
    <cellStyle name="Note 26 5" xfId="0"/>
    <cellStyle name="Note 27" xfId="0"/>
    <cellStyle name="Note 27 2" xfId="0"/>
    <cellStyle name="Note 27 3" xfId="0"/>
    <cellStyle name="Note 27 4" xfId="0"/>
    <cellStyle name="Note 27 5" xfId="0"/>
    <cellStyle name="Note 28" xfId="0"/>
    <cellStyle name="Note 28 2" xfId="0"/>
    <cellStyle name="Note 28 3" xfId="0"/>
    <cellStyle name="Note 28 4" xfId="0"/>
    <cellStyle name="Note 28 5" xfId="0"/>
    <cellStyle name="Note 29" xfId="0"/>
    <cellStyle name="Note 29 2" xfId="0"/>
    <cellStyle name="Note 29 3" xfId="0"/>
    <cellStyle name="Note 29 4" xfId="0"/>
    <cellStyle name="Note 29 5" xfId="0"/>
    <cellStyle name="Note 3" xfId="0"/>
    <cellStyle name="Note 3 10" xfId="0"/>
    <cellStyle name="Note 3 10 2" xfId="0"/>
    <cellStyle name="Note 3 10 3" xfId="0"/>
    <cellStyle name="Note 3 10 4" xfId="0"/>
    <cellStyle name="Note 3 10 5" xfId="0"/>
    <cellStyle name="Note 3 11" xfId="0"/>
    <cellStyle name="Note 3 11 2" xfId="0"/>
    <cellStyle name="Note 3 11 3" xfId="0"/>
    <cellStyle name="Note 3 11 4" xfId="0"/>
    <cellStyle name="Note 3 11 5" xfId="0"/>
    <cellStyle name="Note 3 12" xfId="0"/>
    <cellStyle name="Note 3 12 2" xfId="0"/>
    <cellStyle name="Note 3 12 3" xfId="0"/>
    <cellStyle name="Note 3 12 4" xfId="0"/>
    <cellStyle name="Note 3 12 5" xfId="0"/>
    <cellStyle name="Note 3 13" xfId="0"/>
    <cellStyle name="Note 3 13 2" xfId="0"/>
    <cellStyle name="Note 3 13 3" xfId="0"/>
    <cellStyle name="Note 3 13 4" xfId="0"/>
    <cellStyle name="Note 3 13 5" xfId="0"/>
    <cellStyle name="Note 3 14" xfId="0"/>
    <cellStyle name="Note 3 14 2" xfId="0"/>
    <cellStyle name="Note 3 14 3" xfId="0"/>
    <cellStyle name="Note 3 15" xfId="0"/>
    <cellStyle name="Note 3 16" xfId="0"/>
    <cellStyle name="Note 3 17" xfId="0"/>
    <cellStyle name="Note 3 18" xfId="0"/>
    <cellStyle name="Note 3 2" xfId="0"/>
    <cellStyle name="Note 3 2 2" xfId="0"/>
    <cellStyle name="Note 3 2 3" xfId="0"/>
    <cellStyle name="Note 3 2 4" xfId="0"/>
    <cellStyle name="Note 3 2 5" xfId="0"/>
    <cellStyle name="Note 3 3" xfId="0"/>
    <cellStyle name="Note 3 3 2" xfId="0"/>
    <cellStyle name="Note 3 3 3" xfId="0"/>
    <cellStyle name="Note 3 3 4" xfId="0"/>
    <cellStyle name="Note 3 3 5" xfId="0"/>
    <cellStyle name="Note 3 4" xfId="0"/>
    <cellStyle name="Note 3 4 2" xfId="0"/>
    <cellStyle name="Note 3 4 3" xfId="0"/>
    <cellStyle name="Note 3 4 4" xfId="0"/>
    <cellStyle name="Note 3 4 5" xfId="0"/>
    <cellStyle name="Note 3 5" xfId="0"/>
    <cellStyle name="Note 3 5 2" xfId="0"/>
    <cellStyle name="Note 3 5 3" xfId="0"/>
    <cellStyle name="Note 3 5 4" xfId="0"/>
    <cellStyle name="Note 3 5 5" xfId="0"/>
    <cellStyle name="Note 3 6" xfId="0"/>
    <cellStyle name="Note 3 6 2" xfId="0"/>
    <cellStyle name="Note 3 6 3" xfId="0"/>
    <cellStyle name="Note 3 6 4" xfId="0"/>
    <cellStyle name="Note 3 6 5" xfId="0"/>
    <cellStyle name="Note 3 7" xfId="0"/>
    <cellStyle name="Note 3 7 2" xfId="0"/>
    <cellStyle name="Note 3 7 3" xfId="0"/>
    <cellStyle name="Note 3 7 4" xfId="0"/>
    <cellStyle name="Note 3 7 5" xfId="0"/>
    <cellStyle name="Note 3 8" xfId="0"/>
    <cellStyle name="Note 3 8 2" xfId="0"/>
    <cellStyle name="Note 3 8 3" xfId="0"/>
    <cellStyle name="Note 3 8 4" xfId="0"/>
    <cellStyle name="Note 3 8 5" xfId="0"/>
    <cellStyle name="Note 3 9" xfId="0"/>
    <cellStyle name="Note 3 9 2" xfId="0"/>
    <cellStyle name="Note 3 9 3" xfId="0"/>
    <cellStyle name="Note 3 9 4" xfId="0"/>
    <cellStyle name="Note 3 9 5" xfId="0"/>
    <cellStyle name="Note 30" xfId="0"/>
    <cellStyle name="Note 30 2" xfId="0"/>
    <cellStyle name="Note 30 3" xfId="0"/>
    <cellStyle name="Note 30 4" xfId="0"/>
    <cellStyle name="Note 30 5" xfId="0"/>
    <cellStyle name="Note 31" xfId="0"/>
    <cellStyle name="Note 31 2" xfId="0"/>
    <cellStyle name="Note 31 3" xfId="0"/>
    <cellStyle name="Note 31 4" xfId="0"/>
    <cellStyle name="Note 31 5" xfId="0"/>
    <cellStyle name="Note 32" xfId="0"/>
    <cellStyle name="Note 32 2" xfId="0"/>
    <cellStyle name="Note 32 3" xfId="0"/>
    <cellStyle name="Note 33" xfId="0"/>
    <cellStyle name="Note 33 2" xfId="0"/>
    <cellStyle name="Note 33 3" xfId="0"/>
    <cellStyle name="Note 34" xfId="0"/>
    <cellStyle name="Note 34 2" xfId="0"/>
    <cellStyle name="Note 34 3" xfId="0"/>
    <cellStyle name="Note 35" xfId="0"/>
    <cellStyle name="Note 35 2" xfId="0"/>
    <cellStyle name="Note 35 3" xfId="0"/>
    <cellStyle name="Note 36" xfId="0"/>
    <cellStyle name="Note 36 2" xfId="0"/>
    <cellStyle name="Note 36 3" xfId="0"/>
    <cellStyle name="Note 37" xfId="0"/>
    <cellStyle name="Note 37 2" xfId="0"/>
    <cellStyle name="Note 37 3" xfId="0"/>
    <cellStyle name="Note 38" xfId="0"/>
    <cellStyle name="Note 38 2" xfId="0"/>
    <cellStyle name="Note 38 3" xfId="0"/>
    <cellStyle name="Note 39" xfId="0"/>
    <cellStyle name="Note 39 2" xfId="0"/>
    <cellStyle name="Note 39 3" xfId="0"/>
    <cellStyle name="Note 4" xfId="0"/>
    <cellStyle name="Note 4 10" xfId="0"/>
    <cellStyle name="Note 4 10 2" xfId="0"/>
    <cellStyle name="Note 4 10 3" xfId="0"/>
    <cellStyle name="Note 4 10 4" xfId="0"/>
    <cellStyle name="Note 4 10 5" xfId="0"/>
    <cellStyle name="Note 4 11" xfId="0"/>
    <cellStyle name="Note 4 11 2" xfId="0"/>
    <cellStyle name="Note 4 11 3" xfId="0"/>
    <cellStyle name="Note 4 11 4" xfId="0"/>
    <cellStyle name="Note 4 11 5" xfId="0"/>
    <cellStyle name="Note 4 12" xfId="0"/>
    <cellStyle name="Note 4 12 2" xfId="0"/>
    <cellStyle name="Note 4 12 3" xfId="0"/>
    <cellStyle name="Note 4 12 4" xfId="0"/>
    <cellStyle name="Note 4 12 5" xfId="0"/>
    <cellStyle name="Note 4 13" xfId="0"/>
    <cellStyle name="Note 4 13 2" xfId="0"/>
    <cellStyle name="Note 4 13 3" xfId="0"/>
    <cellStyle name="Note 4 13 4" xfId="0"/>
    <cellStyle name="Note 4 13 5" xfId="0"/>
    <cellStyle name="Note 4 14" xfId="0"/>
    <cellStyle name="Note 4 14 2" xfId="0"/>
    <cellStyle name="Note 4 14 3" xfId="0"/>
    <cellStyle name="Note 4 15" xfId="0"/>
    <cellStyle name="Note 4 16" xfId="0"/>
    <cellStyle name="Note 4 17" xfId="0"/>
    <cellStyle name="Note 4 18" xfId="0"/>
    <cellStyle name="Note 4 2" xfId="0"/>
    <cellStyle name="Note 4 2 2" xfId="0"/>
    <cellStyle name="Note 4 2 3" xfId="0"/>
    <cellStyle name="Note 4 2 4" xfId="0"/>
    <cellStyle name="Note 4 2 5" xfId="0"/>
    <cellStyle name="Note 4 3" xfId="0"/>
    <cellStyle name="Note 4 3 2" xfId="0"/>
    <cellStyle name="Note 4 3 3" xfId="0"/>
    <cellStyle name="Note 4 3 4" xfId="0"/>
    <cellStyle name="Note 4 3 5" xfId="0"/>
    <cellStyle name="Note 4 4" xfId="0"/>
    <cellStyle name="Note 4 4 2" xfId="0"/>
    <cellStyle name="Note 4 4 3" xfId="0"/>
    <cellStyle name="Note 4 4 4" xfId="0"/>
    <cellStyle name="Note 4 4 5" xfId="0"/>
    <cellStyle name="Note 4 5" xfId="0"/>
    <cellStyle name="Note 4 5 2" xfId="0"/>
    <cellStyle name="Note 4 5 3" xfId="0"/>
    <cellStyle name="Note 4 5 4" xfId="0"/>
    <cellStyle name="Note 4 5 5" xfId="0"/>
    <cellStyle name="Note 4 6" xfId="0"/>
    <cellStyle name="Note 4 6 2" xfId="0"/>
    <cellStyle name="Note 4 6 3" xfId="0"/>
    <cellStyle name="Note 4 6 4" xfId="0"/>
    <cellStyle name="Note 4 6 5" xfId="0"/>
    <cellStyle name="Note 4 7" xfId="0"/>
    <cellStyle name="Note 4 7 2" xfId="0"/>
    <cellStyle name="Note 4 7 3" xfId="0"/>
    <cellStyle name="Note 4 7 4" xfId="0"/>
    <cellStyle name="Note 4 7 5" xfId="0"/>
    <cellStyle name="Note 4 8" xfId="0"/>
    <cellStyle name="Note 4 8 2" xfId="0"/>
    <cellStyle name="Note 4 8 3" xfId="0"/>
    <cellStyle name="Note 4 8 4" xfId="0"/>
    <cellStyle name="Note 4 8 5" xfId="0"/>
    <cellStyle name="Note 4 9" xfId="0"/>
    <cellStyle name="Note 4 9 2" xfId="0"/>
    <cellStyle name="Note 4 9 3" xfId="0"/>
    <cellStyle name="Note 4 9 4" xfId="0"/>
    <cellStyle name="Note 4 9 5" xfId="0"/>
    <cellStyle name="Note 40" xfId="0"/>
    <cellStyle name="Note 40 2" xfId="0"/>
    <cellStyle name="Note 40 3" xfId="0"/>
    <cellStyle name="Note 41" xfId="0"/>
    <cellStyle name="Note 41 2" xfId="0"/>
    <cellStyle name="Note 41 3" xfId="0"/>
    <cellStyle name="Note 42" xfId="0"/>
    <cellStyle name="Note 42 2" xfId="0"/>
    <cellStyle name="Note 42 3" xfId="0"/>
    <cellStyle name="Note 43" xfId="0"/>
    <cellStyle name="Note 43 2" xfId="0"/>
    <cellStyle name="Note 43 3" xfId="0"/>
    <cellStyle name="Note 44" xfId="0"/>
    <cellStyle name="Note 44 2" xfId="0"/>
    <cellStyle name="Note 44 3" xfId="0"/>
    <cellStyle name="Note 45" xfId="0"/>
    <cellStyle name="Note 45 2" xfId="0"/>
    <cellStyle name="Note 45 3" xfId="0"/>
    <cellStyle name="Note 46" xfId="0"/>
    <cellStyle name="Note 46 2" xfId="0"/>
    <cellStyle name="Note 46 3" xfId="0"/>
    <cellStyle name="Note 47" xfId="0"/>
    <cellStyle name="Note 47 2" xfId="0"/>
    <cellStyle name="Note 47 3" xfId="0"/>
    <cellStyle name="Note 48" xfId="0"/>
    <cellStyle name="Note 48 2" xfId="0"/>
    <cellStyle name="Note 48 3" xfId="0"/>
    <cellStyle name="Note 49" xfId="0"/>
    <cellStyle name="Note 49 2" xfId="0"/>
    <cellStyle name="Note 49 3" xfId="0"/>
    <cellStyle name="Note 5" xfId="0"/>
    <cellStyle name="Note 5 10" xfId="0"/>
    <cellStyle name="Note 5 10 2" xfId="0"/>
    <cellStyle name="Note 5 10 3" xfId="0"/>
    <cellStyle name="Note 5 10 4" xfId="0"/>
    <cellStyle name="Note 5 10 5" xfId="0"/>
    <cellStyle name="Note 5 11" xfId="0"/>
    <cellStyle name="Note 5 11 2" xfId="0"/>
    <cellStyle name="Note 5 11 3" xfId="0"/>
    <cellStyle name="Note 5 11 4" xfId="0"/>
    <cellStyle name="Note 5 11 5" xfId="0"/>
    <cellStyle name="Note 5 12" xfId="0"/>
    <cellStyle name="Note 5 12 2" xfId="0"/>
    <cellStyle name="Note 5 12 3" xfId="0"/>
    <cellStyle name="Note 5 12 4" xfId="0"/>
    <cellStyle name="Note 5 12 5" xfId="0"/>
    <cellStyle name="Note 5 13" xfId="0"/>
    <cellStyle name="Note 5 13 2" xfId="0"/>
    <cellStyle name="Note 5 13 3" xfId="0"/>
    <cellStyle name="Note 5 13 4" xfId="0"/>
    <cellStyle name="Note 5 13 5" xfId="0"/>
    <cellStyle name="Note 5 14" xfId="0"/>
    <cellStyle name="Note 5 14 2" xfId="0"/>
    <cellStyle name="Note 5 14 3" xfId="0"/>
    <cellStyle name="Note 5 15" xfId="0"/>
    <cellStyle name="Note 5 16" xfId="0"/>
    <cellStyle name="Note 5 17" xfId="0"/>
    <cellStyle name="Note 5 18" xfId="0"/>
    <cellStyle name="Note 5 2" xfId="0"/>
    <cellStyle name="Note 5 2 2" xfId="0"/>
    <cellStyle name="Note 5 2 3" xfId="0"/>
    <cellStyle name="Note 5 2 4" xfId="0"/>
    <cellStyle name="Note 5 2 5" xfId="0"/>
    <cellStyle name="Note 5 3" xfId="0"/>
    <cellStyle name="Note 5 3 2" xfId="0"/>
    <cellStyle name="Note 5 3 3" xfId="0"/>
    <cellStyle name="Note 5 3 4" xfId="0"/>
    <cellStyle name="Note 5 3 5" xfId="0"/>
    <cellStyle name="Note 5 4" xfId="0"/>
    <cellStyle name="Note 5 4 2" xfId="0"/>
    <cellStyle name="Note 5 4 3" xfId="0"/>
    <cellStyle name="Note 5 4 4" xfId="0"/>
    <cellStyle name="Note 5 4 5" xfId="0"/>
    <cellStyle name="Note 5 5" xfId="0"/>
    <cellStyle name="Note 5 5 2" xfId="0"/>
    <cellStyle name="Note 5 5 3" xfId="0"/>
    <cellStyle name="Note 5 5 4" xfId="0"/>
    <cellStyle name="Note 5 5 5" xfId="0"/>
    <cellStyle name="Note 5 6" xfId="0"/>
    <cellStyle name="Note 5 6 2" xfId="0"/>
    <cellStyle name="Note 5 6 3" xfId="0"/>
    <cellStyle name="Note 5 6 4" xfId="0"/>
    <cellStyle name="Note 5 6 5" xfId="0"/>
    <cellStyle name="Note 5 7" xfId="0"/>
    <cellStyle name="Note 5 7 2" xfId="0"/>
    <cellStyle name="Note 5 7 3" xfId="0"/>
    <cellStyle name="Note 5 7 4" xfId="0"/>
    <cellStyle name="Note 5 7 5" xfId="0"/>
    <cellStyle name="Note 5 8" xfId="0"/>
    <cellStyle name="Note 5 8 2" xfId="0"/>
    <cellStyle name="Note 5 8 3" xfId="0"/>
    <cellStyle name="Note 5 8 4" xfId="0"/>
    <cellStyle name="Note 5 8 5" xfId="0"/>
    <cellStyle name="Note 5 9" xfId="0"/>
    <cellStyle name="Note 5 9 2" xfId="0"/>
    <cellStyle name="Note 5 9 3" xfId="0"/>
    <cellStyle name="Note 5 9 4" xfId="0"/>
    <cellStyle name="Note 5 9 5" xfId="0"/>
    <cellStyle name="Note 50" xfId="0"/>
    <cellStyle name="Note 50 2" xfId="0"/>
    <cellStyle name="Note 50 3" xfId="0"/>
    <cellStyle name="Note 51" xfId="0"/>
    <cellStyle name="Note 51 2" xfId="0"/>
    <cellStyle name="Note 51 3" xfId="0"/>
    <cellStyle name="Note 52" xfId="0"/>
    <cellStyle name="Note 52 2" xfId="0"/>
    <cellStyle name="Note 52 3" xfId="0"/>
    <cellStyle name="Note 53" xfId="0"/>
    <cellStyle name="Note 53 2" xfId="0"/>
    <cellStyle name="Note 53 3" xfId="0"/>
    <cellStyle name="Note 54" xfId="0"/>
    <cellStyle name="Note 54 2" xfId="0"/>
    <cellStyle name="Note 54 3" xfId="0"/>
    <cellStyle name="Note 55" xfId="0"/>
    <cellStyle name="Note 55 2" xfId="0"/>
    <cellStyle name="Note 55 3" xfId="0"/>
    <cellStyle name="Note 56" xfId="0"/>
    <cellStyle name="Note 56 2" xfId="0"/>
    <cellStyle name="Note 56 3" xfId="0"/>
    <cellStyle name="Note 57" xfId="0"/>
    <cellStyle name="Note 57 2" xfId="0"/>
    <cellStyle name="Note 57 3" xfId="0"/>
    <cellStyle name="Note 58" xfId="0"/>
    <cellStyle name="Note 58 2" xfId="0"/>
    <cellStyle name="Note 58 3" xfId="0"/>
    <cellStyle name="Note 59" xfId="0"/>
    <cellStyle name="Note 59 2" xfId="0"/>
    <cellStyle name="Note 59 3" xfId="0"/>
    <cellStyle name="Note 6" xfId="0"/>
    <cellStyle name="Note 6 10" xfId="0"/>
    <cellStyle name="Note 6 10 2" xfId="0"/>
    <cellStyle name="Note 6 10 3" xfId="0"/>
    <cellStyle name="Note 6 10 4" xfId="0"/>
    <cellStyle name="Note 6 10 5" xfId="0"/>
    <cellStyle name="Note 6 11" xfId="0"/>
    <cellStyle name="Note 6 11 2" xfId="0"/>
    <cellStyle name="Note 6 11 3" xfId="0"/>
    <cellStyle name="Note 6 11 4" xfId="0"/>
    <cellStyle name="Note 6 11 5" xfId="0"/>
    <cellStyle name="Note 6 12" xfId="0"/>
    <cellStyle name="Note 6 12 2" xfId="0"/>
    <cellStyle name="Note 6 12 3" xfId="0"/>
    <cellStyle name="Note 6 12 4" xfId="0"/>
    <cellStyle name="Note 6 12 5" xfId="0"/>
    <cellStyle name="Note 6 13" xfId="0"/>
    <cellStyle name="Note 6 13 2" xfId="0"/>
    <cellStyle name="Note 6 13 3" xfId="0"/>
    <cellStyle name="Note 6 13 4" xfId="0"/>
    <cellStyle name="Note 6 13 5" xfId="0"/>
    <cellStyle name="Note 6 14" xfId="0"/>
    <cellStyle name="Note 6 14 2" xfId="0"/>
    <cellStyle name="Note 6 14 3" xfId="0"/>
    <cellStyle name="Note 6 15" xfId="0"/>
    <cellStyle name="Note 6 16" xfId="0"/>
    <cellStyle name="Note 6 17" xfId="0"/>
    <cellStyle name="Note 6 18" xfId="0"/>
    <cellStyle name="Note 6 2" xfId="0"/>
    <cellStyle name="Note 6 2 2" xfId="0"/>
    <cellStyle name="Note 6 2 3" xfId="0"/>
    <cellStyle name="Note 6 2 4" xfId="0"/>
    <cellStyle name="Note 6 2 5" xfId="0"/>
    <cellStyle name="Note 6 3" xfId="0"/>
    <cellStyle name="Note 6 3 2" xfId="0"/>
    <cellStyle name="Note 6 3 3" xfId="0"/>
    <cellStyle name="Note 6 3 4" xfId="0"/>
    <cellStyle name="Note 6 3 5" xfId="0"/>
    <cellStyle name="Note 6 4" xfId="0"/>
    <cellStyle name="Note 6 4 2" xfId="0"/>
    <cellStyle name="Note 6 4 3" xfId="0"/>
    <cellStyle name="Note 6 4 4" xfId="0"/>
    <cellStyle name="Note 6 4 5" xfId="0"/>
    <cellStyle name="Note 6 5" xfId="0"/>
    <cellStyle name="Note 6 5 2" xfId="0"/>
    <cellStyle name="Note 6 5 3" xfId="0"/>
    <cellStyle name="Note 6 5 4" xfId="0"/>
    <cellStyle name="Note 6 5 5" xfId="0"/>
    <cellStyle name="Note 6 6" xfId="0"/>
    <cellStyle name="Note 6 6 2" xfId="0"/>
    <cellStyle name="Note 6 6 3" xfId="0"/>
    <cellStyle name="Note 6 6 4" xfId="0"/>
    <cellStyle name="Note 6 6 5" xfId="0"/>
    <cellStyle name="Note 6 7" xfId="0"/>
    <cellStyle name="Note 6 7 2" xfId="0"/>
    <cellStyle name="Note 6 7 3" xfId="0"/>
    <cellStyle name="Note 6 7 4" xfId="0"/>
    <cellStyle name="Note 6 7 5" xfId="0"/>
    <cellStyle name="Note 6 8" xfId="0"/>
    <cellStyle name="Note 6 8 2" xfId="0"/>
    <cellStyle name="Note 6 8 3" xfId="0"/>
    <cellStyle name="Note 6 8 4" xfId="0"/>
    <cellStyle name="Note 6 8 5" xfId="0"/>
    <cellStyle name="Note 6 9" xfId="0"/>
    <cellStyle name="Note 6 9 2" xfId="0"/>
    <cellStyle name="Note 6 9 3" xfId="0"/>
    <cellStyle name="Note 6 9 4" xfId="0"/>
    <cellStyle name="Note 6 9 5" xfId="0"/>
    <cellStyle name="Note 60" xfId="0"/>
    <cellStyle name="Note 60 2" xfId="0"/>
    <cellStyle name="Note 60 3" xfId="0"/>
    <cellStyle name="Note 61" xfId="0"/>
    <cellStyle name="Note 61 2" xfId="0"/>
    <cellStyle name="Note 61 3" xfId="0"/>
    <cellStyle name="Note 62" xfId="0"/>
    <cellStyle name="Note 62 2" xfId="0"/>
    <cellStyle name="Note 62 3" xfId="0"/>
    <cellStyle name="Note 63" xfId="0"/>
    <cellStyle name="Note 63 2" xfId="0"/>
    <cellStyle name="Note 63 3" xfId="0"/>
    <cellStyle name="Note 64" xfId="0"/>
    <cellStyle name="Note 64 2" xfId="0"/>
    <cellStyle name="Note 64 3" xfId="0"/>
    <cellStyle name="Note 65" xfId="0"/>
    <cellStyle name="Note 65 2" xfId="0"/>
    <cellStyle name="Note 65 3" xfId="0"/>
    <cellStyle name="Note 66" xfId="0"/>
    <cellStyle name="Note 66 2" xfId="0"/>
    <cellStyle name="Note 66 3" xfId="0"/>
    <cellStyle name="Note 67" xfId="0"/>
    <cellStyle name="Note 68" xfId="0"/>
    <cellStyle name="Note 69" xfId="0"/>
    <cellStyle name="Note 7" xfId="0"/>
    <cellStyle name="Note 7 10" xfId="0"/>
    <cellStyle name="Note 7 10 2" xfId="0"/>
    <cellStyle name="Note 7 10 3" xfId="0"/>
    <cellStyle name="Note 7 10 4" xfId="0"/>
    <cellStyle name="Note 7 10 5" xfId="0"/>
    <cellStyle name="Note 7 11" xfId="0"/>
    <cellStyle name="Note 7 11 2" xfId="0"/>
    <cellStyle name="Note 7 11 3" xfId="0"/>
    <cellStyle name="Note 7 11 4" xfId="0"/>
    <cellStyle name="Note 7 11 5" xfId="0"/>
    <cellStyle name="Note 7 12" xfId="0"/>
    <cellStyle name="Note 7 12 2" xfId="0"/>
    <cellStyle name="Note 7 12 3" xfId="0"/>
    <cellStyle name="Note 7 12 4" xfId="0"/>
    <cellStyle name="Note 7 12 5" xfId="0"/>
    <cellStyle name="Note 7 13" xfId="0"/>
    <cellStyle name="Note 7 13 2" xfId="0"/>
    <cellStyle name="Note 7 13 3" xfId="0"/>
    <cellStyle name="Note 7 13 4" xfId="0"/>
    <cellStyle name="Note 7 13 5" xfId="0"/>
    <cellStyle name="Note 7 14" xfId="0"/>
    <cellStyle name="Note 7 14 2" xfId="0"/>
    <cellStyle name="Note 7 14 3" xfId="0"/>
    <cellStyle name="Note 7 15" xfId="0"/>
    <cellStyle name="Note 7 16" xfId="0"/>
    <cellStyle name="Note 7 17" xfId="0"/>
    <cellStyle name="Note 7 18" xfId="0"/>
    <cellStyle name="Note 7 2" xfId="0"/>
    <cellStyle name="Note 7 2 2" xfId="0"/>
    <cellStyle name="Note 7 2 3" xfId="0"/>
    <cellStyle name="Note 7 2 4" xfId="0"/>
    <cellStyle name="Note 7 2 5" xfId="0"/>
    <cellStyle name="Note 7 3" xfId="0"/>
    <cellStyle name="Note 7 3 2" xfId="0"/>
    <cellStyle name="Note 7 3 3" xfId="0"/>
    <cellStyle name="Note 7 3 4" xfId="0"/>
    <cellStyle name="Note 7 3 5" xfId="0"/>
    <cellStyle name="Note 7 4" xfId="0"/>
    <cellStyle name="Note 7 4 2" xfId="0"/>
    <cellStyle name="Note 7 4 3" xfId="0"/>
    <cellStyle name="Note 7 4 4" xfId="0"/>
    <cellStyle name="Note 7 4 5" xfId="0"/>
    <cellStyle name="Note 7 5" xfId="0"/>
    <cellStyle name="Note 7 5 2" xfId="0"/>
    <cellStyle name="Note 7 5 3" xfId="0"/>
    <cellStyle name="Note 7 5 4" xfId="0"/>
    <cellStyle name="Note 7 5 5" xfId="0"/>
    <cellStyle name="Note 7 6" xfId="0"/>
    <cellStyle name="Note 7 6 2" xfId="0"/>
    <cellStyle name="Note 7 6 3" xfId="0"/>
    <cellStyle name="Note 7 6 4" xfId="0"/>
    <cellStyle name="Note 7 6 5" xfId="0"/>
    <cellStyle name="Note 7 7" xfId="0"/>
    <cellStyle name="Note 7 7 2" xfId="0"/>
    <cellStyle name="Note 7 7 3" xfId="0"/>
    <cellStyle name="Note 7 7 4" xfId="0"/>
    <cellStyle name="Note 7 7 5" xfId="0"/>
    <cellStyle name="Note 7 8" xfId="0"/>
    <cellStyle name="Note 7 8 2" xfId="0"/>
    <cellStyle name="Note 7 8 3" xfId="0"/>
    <cellStyle name="Note 7 8 4" xfId="0"/>
    <cellStyle name="Note 7 8 5" xfId="0"/>
    <cellStyle name="Note 7 9" xfId="0"/>
    <cellStyle name="Note 7 9 2" xfId="0"/>
    <cellStyle name="Note 7 9 3" xfId="0"/>
    <cellStyle name="Note 7 9 4" xfId="0"/>
    <cellStyle name="Note 7 9 5" xfId="0"/>
    <cellStyle name="Note 70" xfId="0"/>
    <cellStyle name="Note 71" xfId="0"/>
    <cellStyle name="Note 72" xfId="0"/>
    <cellStyle name="Note 73" xfId="0"/>
    <cellStyle name="Note 74" xfId="0"/>
    <cellStyle name="Note 75" xfId="0"/>
    <cellStyle name="Note 76" xfId="0"/>
    <cellStyle name="Note 77" xfId="0"/>
    <cellStyle name="Note 8" xfId="0"/>
    <cellStyle name="Note 9" xfId="0"/>
    <cellStyle name="Note 9 10" xfId="0"/>
    <cellStyle name="Note 9 10 2" xfId="0"/>
    <cellStyle name="Note 9 10 3" xfId="0"/>
    <cellStyle name="Note 9 10 4" xfId="0"/>
    <cellStyle name="Note 9 10 5" xfId="0"/>
    <cellStyle name="Note 9 11" xfId="0"/>
    <cellStyle name="Note 9 11 2" xfId="0"/>
    <cellStyle name="Note 9 11 3" xfId="0"/>
    <cellStyle name="Note 9 11 4" xfId="0"/>
    <cellStyle name="Note 9 11 5" xfId="0"/>
    <cellStyle name="Note 9 12" xfId="0"/>
    <cellStyle name="Note 9 12 2" xfId="0"/>
    <cellStyle name="Note 9 12 3" xfId="0"/>
    <cellStyle name="Note 9 12 4" xfId="0"/>
    <cellStyle name="Note 9 12 5" xfId="0"/>
    <cellStyle name="Note 9 13" xfId="0"/>
    <cellStyle name="Note 9 13 2" xfId="0"/>
    <cellStyle name="Note 9 13 3" xfId="0"/>
    <cellStyle name="Note 9 13 4" xfId="0"/>
    <cellStyle name="Note 9 13 5" xfId="0"/>
    <cellStyle name="Note 9 14" xfId="0"/>
    <cellStyle name="Note 9 14 2" xfId="0"/>
    <cellStyle name="Note 9 14 3" xfId="0"/>
    <cellStyle name="Note 9 15" xfId="0"/>
    <cellStyle name="Note 9 16" xfId="0"/>
    <cellStyle name="Note 9 17" xfId="0"/>
    <cellStyle name="Note 9 18" xfId="0"/>
    <cellStyle name="Note 9 2" xfId="0"/>
    <cellStyle name="Note 9 2 2" xfId="0"/>
    <cellStyle name="Note 9 2 3" xfId="0"/>
    <cellStyle name="Note 9 2 4" xfId="0"/>
    <cellStyle name="Note 9 2 5" xfId="0"/>
    <cellStyle name="Note 9 3" xfId="0"/>
    <cellStyle name="Note 9 3 2" xfId="0"/>
    <cellStyle name="Note 9 3 3" xfId="0"/>
    <cellStyle name="Note 9 3 4" xfId="0"/>
    <cellStyle name="Note 9 3 5" xfId="0"/>
    <cellStyle name="Note 9 4" xfId="0"/>
    <cellStyle name="Note 9 4 2" xfId="0"/>
    <cellStyle name="Note 9 4 3" xfId="0"/>
    <cellStyle name="Note 9 4 4" xfId="0"/>
    <cellStyle name="Note 9 4 5" xfId="0"/>
    <cellStyle name="Note 9 5" xfId="0"/>
    <cellStyle name="Note 9 5 2" xfId="0"/>
    <cellStyle name="Note 9 5 3" xfId="0"/>
    <cellStyle name="Note 9 5 4" xfId="0"/>
    <cellStyle name="Note 9 5 5" xfId="0"/>
    <cellStyle name="Note 9 6" xfId="0"/>
    <cellStyle name="Note 9 6 2" xfId="0"/>
    <cellStyle name="Note 9 6 3" xfId="0"/>
    <cellStyle name="Note 9 6 4" xfId="0"/>
    <cellStyle name="Note 9 6 5" xfId="0"/>
    <cellStyle name="Note 9 7" xfId="0"/>
    <cellStyle name="Note 9 7 2" xfId="0"/>
    <cellStyle name="Note 9 7 3" xfId="0"/>
    <cellStyle name="Note 9 7 4" xfId="0"/>
    <cellStyle name="Note 9 7 5" xfId="0"/>
    <cellStyle name="Note 9 8" xfId="0"/>
    <cellStyle name="Note 9 8 2" xfId="0"/>
    <cellStyle name="Note 9 8 3" xfId="0"/>
    <cellStyle name="Note 9 8 4" xfId="0"/>
    <cellStyle name="Note 9 8 5" xfId="0"/>
    <cellStyle name="Note 9 9" xfId="0"/>
    <cellStyle name="Note 9 9 2" xfId="0"/>
    <cellStyle name="Note 9 9 3" xfId="0"/>
    <cellStyle name="Note 9 9 4" xfId="0"/>
    <cellStyle name="Note 9 9 5" xfId="0"/>
    <cellStyle name="Note_PLANILHA DE MEDIÇÃO" xfId="0"/>
    <cellStyle name="Output" xfId="0"/>
    <cellStyle name="Output 10" xfId="0"/>
    <cellStyle name="Output 11" xfId="0"/>
    <cellStyle name="Output 12" xfId="0"/>
    <cellStyle name="Output 13" xfId="0"/>
    <cellStyle name="Output 14" xfId="0"/>
    <cellStyle name="Output 15" xfId="0"/>
    <cellStyle name="Output 16" xfId="0"/>
    <cellStyle name="Output 17" xfId="0"/>
    <cellStyle name="Output 18" xfId="0"/>
    <cellStyle name="Output 19" xfId="0"/>
    <cellStyle name="Output 2" xfId="0"/>
    <cellStyle name="Output 2 10" xfId="0"/>
    <cellStyle name="Output 2 10 10" xfId="0"/>
    <cellStyle name="Output 2 10 10 2" xfId="0"/>
    <cellStyle name="Output 2 10 10 3" xfId="0"/>
    <cellStyle name="Output 2 10 10 4" xfId="0"/>
    <cellStyle name="Output 2 10 10 5" xfId="0"/>
    <cellStyle name="Output 2 10 11" xfId="0"/>
    <cellStyle name="Output 2 10 11 2" xfId="0"/>
    <cellStyle name="Output 2 10 11 3" xfId="0"/>
    <cellStyle name="Output 2 10 11 4" xfId="0"/>
    <cellStyle name="Output 2 10 11 5" xfId="0"/>
    <cellStyle name="Output 2 10 12" xfId="0"/>
    <cellStyle name="Output 2 10 12 2" xfId="0"/>
    <cellStyle name="Output 2 10 12 3" xfId="0"/>
    <cellStyle name="Output 2 10 12 4" xfId="0"/>
    <cellStyle name="Output 2 10 12 5" xfId="0"/>
    <cellStyle name="Output 2 10 13" xfId="0"/>
    <cellStyle name="Output 2 10 13 2" xfId="0"/>
    <cellStyle name="Output 2 10 13 3" xfId="0"/>
    <cellStyle name="Output 2 10 13 4" xfId="0"/>
    <cellStyle name="Output 2 10 13 5" xfId="0"/>
    <cellStyle name="Output 2 10 14" xfId="0"/>
    <cellStyle name="Output 2 10 14 2" xfId="0"/>
    <cellStyle name="Output 2 10 14 3" xfId="0"/>
    <cellStyle name="Output 2 10 15" xfId="0"/>
    <cellStyle name="Output 2 10 16" xfId="0"/>
    <cellStyle name="Output 2 10 17" xfId="0"/>
    <cellStyle name="Output 2 10 18" xfId="0"/>
    <cellStyle name="Output 2 10 2" xfId="0"/>
    <cellStyle name="Output 2 10 2 2" xfId="0"/>
    <cellStyle name="Output 2 10 2 3" xfId="0"/>
    <cellStyle name="Output 2 10 2 4" xfId="0"/>
    <cellStyle name="Output 2 10 2 5" xfId="0"/>
    <cellStyle name="Output 2 10 3" xfId="0"/>
    <cellStyle name="Output 2 10 3 2" xfId="0"/>
    <cellStyle name="Output 2 10 3 3" xfId="0"/>
    <cellStyle name="Output 2 10 3 4" xfId="0"/>
    <cellStyle name="Output 2 10 3 5" xfId="0"/>
    <cellStyle name="Output 2 10 4" xfId="0"/>
    <cellStyle name="Output 2 10 4 2" xfId="0"/>
    <cellStyle name="Output 2 10 4 3" xfId="0"/>
    <cellStyle name="Output 2 10 4 4" xfId="0"/>
    <cellStyle name="Output 2 10 4 5" xfId="0"/>
    <cellStyle name="Output 2 10 5" xfId="0"/>
    <cellStyle name="Output 2 10 5 2" xfId="0"/>
    <cellStyle name="Output 2 10 5 3" xfId="0"/>
    <cellStyle name="Output 2 10 5 4" xfId="0"/>
    <cellStyle name="Output 2 10 5 5" xfId="0"/>
    <cellStyle name="Output 2 10 6" xfId="0"/>
    <cellStyle name="Output 2 10 6 2" xfId="0"/>
    <cellStyle name="Output 2 10 6 3" xfId="0"/>
    <cellStyle name="Output 2 10 6 4" xfId="0"/>
    <cellStyle name="Output 2 10 6 5" xfId="0"/>
    <cellStyle name="Output 2 10 7" xfId="0"/>
    <cellStyle name="Output 2 10 7 2" xfId="0"/>
    <cellStyle name="Output 2 10 7 3" xfId="0"/>
    <cellStyle name="Output 2 10 7 4" xfId="0"/>
    <cellStyle name="Output 2 10 7 5" xfId="0"/>
    <cellStyle name="Output 2 10 8" xfId="0"/>
    <cellStyle name="Output 2 10 8 2" xfId="0"/>
    <cellStyle name="Output 2 10 8 3" xfId="0"/>
    <cellStyle name="Output 2 10 8 4" xfId="0"/>
    <cellStyle name="Output 2 10 8 5" xfId="0"/>
    <cellStyle name="Output 2 10 9" xfId="0"/>
    <cellStyle name="Output 2 10 9 2" xfId="0"/>
    <cellStyle name="Output 2 10 9 3" xfId="0"/>
    <cellStyle name="Output 2 10 9 4" xfId="0"/>
    <cellStyle name="Output 2 10 9 5" xfId="0"/>
    <cellStyle name="Output 2 11" xfId="0"/>
    <cellStyle name="Output 2 11 2" xfId="0"/>
    <cellStyle name="Output 2 11 3" xfId="0"/>
    <cellStyle name="Output 2 11 4" xfId="0"/>
    <cellStyle name="Output 2 11 5" xfId="0"/>
    <cellStyle name="Output 2 12" xfId="0"/>
    <cellStyle name="Output 2 12 2" xfId="0"/>
    <cellStyle name="Output 2 12 3" xfId="0"/>
    <cellStyle name="Output 2 12 4" xfId="0"/>
    <cellStyle name="Output 2 12 5" xfId="0"/>
    <cellStyle name="Output 2 13" xfId="0"/>
    <cellStyle name="Output 2 13 2" xfId="0"/>
    <cellStyle name="Output 2 13 3" xfId="0"/>
    <cellStyle name="Output 2 13 4" xfId="0"/>
    <cellStyle name="Output 2 13 5" xfId="0"/>
    <cellStyle name="Output 2 14" xfId="0"/>
    <cellStyle name="Output 2 14 2" xfId="0"/>
    <cellStyle name="Output 2 14 3" xfId="0"/>
    <cellStyle name="Output 2 14 4" xfId="0"/>
    <cellStyle name="Output 2 14 5" xfId="0"/>
    <cellStyle name="Output 2 15" xfId="0"/>
    <cellStyle name="Output 2 15 2" xfId="0"/>
    <cellStyle name="Output 2 15 3" xfId="0"/>
    <cellStyle name="Output 2 15 4" xfId="0"/>
    <cellStyle name="Output 2 15 5" xfId="0"/>
    <cellStyle name="Output 2 16" xfId="0"/>
    <cellStyle name="Output 2 16 2" xfId="0"/>
    <cellStyle name="Output 2 16 3" xfId="0"/>
    <cellStyle name="Output 2 16 4" xfId="0"/>
    <cellStyle name="Output 2 16 5" xfId="0"/>
    <cellStyle name="Output 2 17" xfId="0"/>
    <cellStyle name="Output 2 17 2" xfId="0"/>
    <cellStyle name="Output 2 17 3" xfId="0"/>
    <cellStyle name="Output 2 17 4" xfId="0"/>
    <cellStyle name="Output 2 17 5" xfId="0"/>
    <cellStyle name="Output 2 18" xfId="0"/>
    <cellStyle name="Output 2 18 2" xfId="0"/>
    <cellStyle name="Output 2 18 3" xfId="0"/>
    <cellStyle name="Output 2 18 4" xfId="0"/>
    <cellStyle name="Output 2 18 5" xfId="0"/>
    <cellStyle name="Output 2 19" xfId="0"/>
    <cellStyle name="Output 2 19 2" xfId="0"/>
    <cellStyle name="Output 2 19 3" xfId="0"/>
    <cellStyle name="Output 2 19 4" xfId="0"/>
    <cellStyle name="Output 2 19 5" xfId="0"/>
    <cellStyle name="Output 2 2" xfId="0"/>
    <cellStyle name="Output 2 2 10" xfId="0"/>
    <cellStyle name="Output 2 2 10 2" xfId="0"/>
    <cellStyle name="Output 2 2 10 3" xfId="0"/>
    <cellStyle name="Output 2 2 10 4" xfId="0"/>
    <cellStyle name="Output 2 2 10 5" xfId="0"/>
    <cellStyle name="Output 2 2 11" xfId="0"/>
    <cellStyle name="Output 2 2 11 2" xfId="0"/>
    <cellStyle name="Output 2 2 11 3" xfId="0"/>
    <cellStyle name="Output 2 2 11 4" xfId="0"/>
    <cellStyle name="Output 2 2 11 5" xfId="0"/>
    <cellStyle name="Output 2 2 12" xfId="0"/>
    <cellStyle name="Output 2 2 12 2" xfId="0"/>
    <cellStyle name="Output 2 2 12 3" xfId="0"/>
    <cellStyle name="Output 2 2 12 4" xfId="0"/>
    <cellStyle name="Output 2 2 12 5" xfId="0"/>
    <cellStyle name="Output 2 2 13" xfId="0"/>
    <cellStyle name="Output 2 2 13 2" xfId="0"/>
    <cellStyle name="Output 2 2 13 3" xfId="0"/>
    <cellStyle name="Output 2 2 13 4" xfId="0"/>
    <cellStyle name="Output 2 2 13 5" xfId="0"/>
    <cellStyle name="Output 2 2 14" xfId="0"/>
    <cellStyle name="Output 2 2 14 2" xfId="0"/>
    <cellStyle name="Output 2 2 14 3" xfId="0"/>
    <cellStyle name="Output 2 2 15" xfId="0"/>
    <cellStyle name="Output 2 2 16" xfId="0"/>
    <cellStyle name="Output 2 2 17" xfId="0"/>
    <cellStyle name="Output 2 2 18" xfId="0"/>
    <cellStyle name="Output 2 2 2" xfId="0"/>
    <cellStyle name="Output 2 2 2 2" xfId="0"/>
    <cellStyle name="Output 2 2 2 3" xfId="0"/>
    <cellStyle name="Output 2 2 2 4" xfId="0"/>
    <cellStyle name="Output 2 2 2 5" xfId="0"/>
    <cellStyle name="Output 2 2 3" xfId="0"/>
    <cellStyle name="Output 2 2 3 2" xfId="0"/>
    <cellStyle name="Output 2 2 3 3" xfId="0"/>
    <cellStyle name="Output 2 2 3 4" xfId="0"/>
    <cellStyle name="Output 2 2 3 5" xfId="0"/>
    <cellStyle name="Output 2 2 4" xfId="0"/>
    <cellStyle name="Output 2 2 4 2" xfId="0"/>
    <cellStyle name="Output 2 2 4 3" xfId="0"/>
    <cellStyle name="Output 2 2 4 4" xfId="0"/>
    <cellStyle name="Output 2 2 4 5" xfId="0"/>
    <cellStyle name="Output 2 2 5" xfId="0"/>
    <cellStyle name="Output 2 2 5 2" xfId="0"/>
    <cellStyle name="Output 2 2 5 3" xfId="0"/>
    <cellStyle name="Output 2 2 5 4" xfId="0"/>
    <cellStyle name="Output 2 2 5 5" xfId="0"/>
    <cellStyle name="Output 2 2 6" xfId="0"/>
    <cellStyle name="Output 2 2 6 2" xfId="0"/>
    <cellStyle name="Output 2 2 6 3" xfId="0"/>
    <cellStyle name="Output 2 2 6 4" xfId="0"/>
    <cellStyle name="Output 2 2 6 5" xfId="0"/>
    <cellStyle name="Output 2 2 7" xfId="0"/>
    <cellStyle name="Output 2 2 7 2" xfId="0"/>
    <cellStyle name="Output 2 2 7 3" xfId="0"/>
    <cellStyle name="Output 2 2 7 4" xfId="0"/>
    <cellStyle name="Output 2 2 7 5" xfId="0"/>
    <cellStyle name="Output 2 2 8" xfId="0"/>
    <cellStyle name="Output 2 2 8 2" xfId="0"/>
    <cellStyle name="Output 2 2 8 3" xfId="0"/>
    <cellStyle name="Output 2 2 8 4" xfId="0"/>
    <cellStyle name="Output 2 2 8 5" xfId="0"/>
    <cellStyle name="Output 2 2 9" xfId="0"/>
    <cellStyle name="Output 2 2 9 2" xfId="0"/>
    <cellStyle name="Output 2 2 9 3" xfId="0"/>
    <cellStyle name="Output 2 2 9 4" xfId="0"/>
    <cellStyle name="Output 2 2 9 5" xfId="0"/>
    <cellStyle name="Output 2 20" xfId="0"/>
    <cellStyle name="Output 2 20 2" xfId="0"/>
    <cellStyle name="Output 2 20 3" xfId="0"/>
    <cellStyle name="Output 2 20 4" xfId="0"/>
    <cellStyle name="Output 2 20 5" xfId="0"/>
    <cellStyle name="Output 2 21" xfId="0"/>
    <cellStyle name="Output 2 21 2" xfId="0"/>
    <cellStyle name="Output 2 21 3" xfId="0"/>
    <cellStyle name="Output 2 21 4" xfId="0"/>
    <cellStyle name="Output 2 21 5" xfId="0"/>
    <cellStyle name="Output 2 22" xfId="0"/>
    <cellStyle name="Output 2 22 2" xfId="0"/>
    <cellStyle name="Output 2 22 3" xfId="0"/>
    <cellStyle name="Output 2 22 4" xfId="0"/>
    <cellStyle name="Output 2 22 5" xfId="0"/>
    <cellStyle name="Output 2 23" xfId="0"/>
    <cellStyle name="Output 2 23 2" xfId="0"/>
    <cellStyle name="Output 2 23 3" xfId="0"/>
    <cellStyle name="Output 2 23 4" xfId="0"/>
    <cellStyle name="Output 2 23 5" xfId="0"/>
    <cellStyle name="Output 2 24" xfId="0"/>
    <cellStyle name="Output 2 24 2" xfId="0"/>
    <cellStyle name="Output 2 24 3" xfId="0"/>
    <cellStyle name="Output 2 24 4" xfId="0"/>
    <cellStyle name="Output 2 24 5" xfId="0"/>
    <cellStyle name="Output 2 25" xfId="0"/>
    <cellStyle name="Output 2 25 2" xfId="0"/>
    <cellStyle name="Output 2 25 3" xfId="0"/>
    <cellStyle name="Output 2 25 4" xfId="0"/>
    <cellStyle name="Output 2 25 5" xfId="0"/>
    <cellStyle name="Output 2 26" xfId="0"/>
    <cellStyle name="Output 2 26 2" xfId="0"/>
    <cellStyle name="Output 2 26 3" xfId="0"/>
    <cellStyle name="Output 2 26 4" xfId="0"/>
    <cellStyle name="Output 2 26 5" xfId="0"/>
    <cellStyle name="Output 2 27" xfId="0"/>
    <cellStyle name="Output 2 27 2" xfId="0"/>
    <cellStyle name="Output 2 27 3" xfId="0"/>
    <cellStyle name="Output 2 27 4" xfId="0"/>
    <cellStyle name="Output 2 27 5" xfId="0"/>
    <cellStyle name="Output 2 28" xfId="0"/>
    <cellStyle name="Output 2 28 2" xfId="0"/>
    <cellStyle name="Output 2 28 3" xfId="0"/>
    <cellStyle name="Output 2 28 4" xfId="0"/>
    <cellStyle name="Output 2 28 5" xfId="0"/>
    <cellStyle name="Output 2 29" xfId="0"/>
    <cellStyle name="Output 2 29 2" xfId="0"/>
    <cellStyle name="Output 2 29 3" xfId="0"/>
    <cellStyle name="Output 2 29 4" xfId="0"/>
    <cellStyle name="Output 2 29 5" xfId="0"/>
    <cellStyle name="Output 2 3" xfId="0"/>
    <cellStyle name="Output 2 3 10" xfId="0"/>
    <cellStyle name="Output 2 3 10 2" xfId="0"/>
    <cellStyle name="Output 2 3 10 3" xfId="0"/>
    <cellStyle name="Output 2 3 10 4" xfId="0"/>
    <cellStyle name="Output 2 3 10 5" xfId="0"/>
    <cellStyle name="Output 2 3 11" xfId="0"/>
    <cellStyle name="Output 2 3 11 2" xfId="0"/>
    <cellStyle name="Output 2 3 11 3" xfId="0"/>
    <cellStyle name="Output 2 3 11 4" xfId="0"/>
    <cellStyle name="Output 2 3 11 5" xfId="0"/>
    <cellStyle name="Output 2 3 12" xfId="0"/>
    <cellStyle name="Output 2 3 12 2" xfId="0"/>
    <cellStyle name="Output 2 3 12 3" xfId="0"/>
    <cellStyle name="Output 2 3 12 4" xfId="0"/>
    <cellStyle name="Output 2 3 12 5" xfId="0"/>
    <cellStyle name="Output 2 3 13" xfId="0"/>
    <cellStyle name="Output 2 3 13 2" xfId="0"/>
    <cellStyle name="Output 2 3 13 3" xfId="0"/>
    <cellStyle name="Output 2 3 13 4" xfId="0"/>
    <cellStyle name="Output 2 3 13 5" xfId="0"/>
    <cellStyle name="Output 2 3 14" xfId="0"/>
    <cellStyle name="Output 2 3 14 2" xfId="0"/>
    <cellStyle name="Output 2 3 14 3" xfId="0"/>
    <cellStyle name="Output 2 3 15" xfId="0"/>
    <cellStyle name="Output 2 3 16" xfId="0"/>
    <cellStyle name="Output 2 3 17" xfId="0"/>
    <cellStyle name="Output 2 3 18" xfId="0"/>
    <cellStyle name="Output 2 3 2" xfId="0"/>
    <cellStyle name="Output 2 3 2 2" xfId="0"/>
    <cellStyle name="Output 2 3 2 3" xfId="0"/>
    <cellStyle name="Output 2 3 2 4" xfId="0"/>
    <cellStyle name="Output 2 3 2 5" xfId="0"/>
    <cellStyle name="Output 2 3 3" xfId="0"/>
    <cellStyle name="Output 2 3 3 2" xfId="0"/>
    <cellStyle name="Output 2 3 3 3" xfId="0"/>
    <cellStyle name="Output 2 3 3 4" xfId="0"/>
    <cellStyle name="Output 2 3 3 5" xfId="0"/>
    <cellStyle name="Output 2 3 4" xfId="0"/>
    <cellStyle name="Output 2 3 4 2" xfId="0"/>
    <cellStyle name="Output 2 3 4 3" xfId="0"/>
    <cellStyle name="Output 2 3 4 4" xfId="0"/>
    <cellStyle name="Output 2 3 4 5" xfId="0"/>
    <cellStyle name="Output 2 3 5" xfId="0"/>
    <cellStyle name="Output 2 3 5 2" xfId="0"/>
    <cellStyle name="Output 2 3 5 3" xfId="0"/>
    <cellStyle name="Output 2 3 5 4" xfId="0"/>
    <cellStyle name="Output 2 3 5 5" xfId="0"/>
    <cellStyle name="Output 2 3 6" xfId="0"/>
    <cellStyle name="Output 2 3 6 2" xfId="0"/>
    <cellStyle name="Output 2 3 6 3" xfId="0"/>
    <cellStyle name="Output 2 3 6 4" xfId="0"/>
    <cellStyle name="Output 2 3 6 5" xfId="0"/>
    <cellStyle name="Output 2 3 7" xfId="0"/>
    <cellStyle name="Output 2 3 7 2" xfId="0"/>
    <cellStyle name="Output 2 3 7 3" xfId="0"/>
    <cellStyle name="Output 2 3 7 4" xfId="0"/>
    <cellStyle name="Output 2 3 7 5" xfId="0"/>
    <cellStyle name="Output 2 3 8" xfId="0"/>
    <cellStyle name="Output 2 3 8 2" xfId="0"/>
    <cellStyle name="Output 2 3 8 3" xfId="0"/>
    <cellStyle name="Output 2 3 8 4" xfId="0"/>
    <cellStyle name="Output 2 3 8 5" xfId="0"/>
    <cellStyle name="Output 2 3 9" xfId="0"/>
    <cellStyle name="Output 2 3 9 2" xfId="0"/>
    <cellStyle name="Output 2 3 9 3" xfId="0"/>
    <cellStyle name="Output 2 3 9 4" xfId="0"/>
    <cellStyle name="Output 2 3 9 5" xfId="0"/>
    <cellStyle name="Output 2 30" xfId="0"/>
    <cellStyle name="Output 2 30 2" xfId="0"/>
    <cellStyle name="Output 2 30 3" xfId="0"/>
    <cellStyle name="Output 2 31" xfId="0"/>
    <cellStyle name="Output 2 31 2" xfId="0"/>
    <cellStyle name="Output 2 31 3" xfId="0"/>
    <cellStyle name="Output 2 32" xfId="0"/>
    <cellStyle name="Output 2 32 2" xfId="0"/>
    <cellStyle name="Output 2 32 3" xfId="0"/>
    <cellStyle name="Output 2 33" xfId="0"/>
    <cellStyle name="Output 2 33 2" xfId="0"/>
    <cellStyle name="Output 2 33 3" xfId="0"/>
    <cellStyle name="Output 2 34" xfId="0"/>
    <cellStyle name="Output 2 34 2" xfId="0"/>
    <cellStyle name="Output 2 34 3" xfId="0"/>
    <cellStyle name="Output 2 35" xfId="0"/>
    <cellStyle name="Output 2 35 2" xfId="0"/>
    <cellStyle name="Output 2 35 3" xfId="0"/>
    <cellStyle name="Output 2 36" xfId="0"/>
    <cellStyle name="Output 2 36 2" xfId="0"/>
    <cellStyle name="Output 2 36 3" xfId="0"/>
    <cellStyle name="Output 2 37" xfId="0"/>
    <cellStyle name="Output 2 37 2" xfId="0"/>
    <cellStyle name="Output 2 37 3" xfId="0"/>
    <cellStyle name="Output 2 38" xfId="0"/>
    <cellStyle name="Output 2 38 2" xfId="0"/>
    <cellStyle name="Output 2 38 3" xfId="0"/>
    <cellStyle name="Output 2 39" xfId="0"/>
    <cellStyle name="Output 2 39 2" xfId="0"/>
    <cellStyle name="Output 2 39 3" xfId="0"/>
    <cellStyle name="Output 2 4" xfId="0"/>
    <cellStyle name="Output 2 4 10" xfId="0"/>
    <cellStyle name="Output 2 4 10 2" xfId="0"/>
    <cellStyle name="Output 2 4 10 3" xfId="0"/>
    <cellStyle name="Output 2 4 10 4" xfId="0"/>
    <cellStyle name="Output 2 4 10 5" xfId="0"/>
    <cellStyle name="Output 2 4 11" xfId="0"/>
    <cellStyle name="Output 2 4 11 2" xfId="0"/>
    <cellStyle name="Output 2 4 11 3" xfId="0"/>
    <cellStyle name="Output 2 4 11 4" xfId="0"/>
    <cellStyle name="Output 2 4 11 5" xfId="0"/>
    <cellStyle name="Output 2 4 12" xfId="0"/>
    <cellStyle name="Output 2 4 12 2" xfId="0"/>
    <cellStyle name="Output 2 4 12 3" xfId="0"/>
    <cellStyle name="Output 2 4 12 4" xfId="0"/>
    <cellStyle name="Output 2 4 12 5" xfId="0"/>
    <cellStyle name="Output 2 4 13" xfId="0"/>
    <cellStyle name="Output 2 4 13 2" xfId="0"/>
    <cellStyle name="Output 2 4 13 3" xfId="0"/>
    <cellStyle name="Output 2 4 13 4" xfId="0"/>
    <cellStyle name="Output 2 4 13 5" xfId="0"/>
    <cellStyle name="Output 2 4 14" xfId="0"/>
    <cellStyle name="Output 2 4 14 2" xfId="0"/>
    <cellStyle name="Output 2 4 14 3" xfId="0"/>
    <cellStyle name="Output 2 4 15" xfId="0"/>
    <cellStyle name="Output 2 4 16" xfId="0"/>
    <cellStyle name="Output 2 4 17" xfId="0"/>
    <cellStyle name="Output 2 4 18" xfId="0"/>
    <cellStyle name="Output 2 4 2" xfId="0"/>
    <cellStyle name="Output 2 4 2 2" xfId="0"/>
    <cellStyle name="Output 2 4 2 3" xfId="0"/>
    <cellStyle name="Output 2 4 2 4" xfId="0"/>
    <cellStyle name="Output 2 4 2 5" xfId="0"/>
    <cellStyle name="Output 2 4 3" xfId="0"/>
    <cellStyle name="Output 2 4 3 2" xfId="0"/>
    <cellStyle name="Output 2 4 3 3" xfId="0"/>
    <cellStyle name="Output 2 4 3 4" xfId="0"/>
    <cellStyle name="Output 2 4 3 5" xfId="0"/>
    <cellStyle name="Output 2 4 4" xfId="0"/>
    <cellStyle name="Output 2 4 4 2" xfId="0"/>
    <cellStyle name="Output 2 4 4 3" xfId="0"/>
    <cellStyle name="Output 2 4 4 4" xfId="0"/>
    <cellStyle name="Output 2 4 4 5" xfId="0"/>
    <cellStyle name="Output 2 4 5" xfId="0"/>
    <cellStyle name="Output 2 4 5 2" xfId="0"/>
    <cellStyle name="Output 2 4 5 3" xfId="0"/>
    <cellStyle name="Output 2 4 5 4" xfId="0"/>
    <cellStyle name="Output 2 4 5 5" xfId="0"/>
    <cellStyle name="Output 2 4 6" xfId="0"/>
    <cellStyle name="Output 2 4 6 2" xfId="0"/>
    <cellStyle name="Output 2 4 6 3" xfId="0"/>
    <cellStyle name="Output 2 4 6 4" xfId="0"/>
    <cellStyle name="Output 2 4 6 5" xfId="0"/>
    <cellStyle name="Output 2 4 7" xfId="0"/>
    <cellStyle name="Output 2 4 7 2" xfId="0"/>
    <cellStyle name="Output 2 4 7 3" xfId="0"/>
    <cellStyle name="Output 2 4 7 4" xfId="0"/>
    <cellStyle name="Output 2 4 7 5" xfId="0"/>
    <cellStyle name="Output 2 4 8" xfId="0"/>
    <cellStyle name="Output 2 4 8 2" xfId="0"/>
    <cellStyle name="Output 2 4 8 3" xfId="0"/>
    <cellStyle name="Output 2 4 8 4" xfId="0"/>
    <cellStyle name="Output 2 4 8 5" xfId="0"/>
    <cellStyle name="Output 2 4 9" xfId="0"/>
    <cellStyle name="Output 2 4 9 2" xfId="0"/>
    <cellStyle name="Output 2 4 9 3" xfId="0"/>
    <cellStyle name="Output 2 4 9 4" xfId="0"/>
    <cellStyle name="Output 2 4 9 5" xfId="0"/>
    <cellStyle name="Output 2 40" xfId="0"/>
    <cellStyle name="Output 2 40 2" xfId="0"/>
    <cellStyle name="Output 2 40 3" xfId="0"/>
    <cellStyle name="Output 2 41" xfId="0"/>
    <cellStyle name="Output 2 41 2" xfId="0"/>
    <cellStyle name="Output 2 41 3" xfId="0"/>
    <cellStyle name="Output 2 42" xfId="0"/>
    <cellStyle name="Output 2 42 2" xfId="0"/>
    <cellStyle name="Output 2 42 3" xfId="0"/>
    <cellStyle name="Output 2 43" xfId="0"/>
    <cellStyle name="Output 2 43 2" xfId="0"/>
    <cellStyle name="Output 2 43 3" xfId="0"/>
    <cellStyle name="Output 2 44" xfId="0"/>
    <cellStyle name="Output 2 44 2" xfId="0"/>
    <cellStyle name="Output 2 44 3" xfId="0"/>
    <cellStyle name="Output 2 45" xfId="0"/>
    <cellStyle name="Output 2 45 2" xfId="0"/>
    <cellStyle name="Output 2 45 3" xfId="0"/>
    <cellStyle name="Output 2 46" xfId="0"/>
    <cellStyle name="Output 2 46 2" xfId="0"/>
    <cellStyle name="Output 2 46 3" xfId="0"/>
    <cellStyle name="Output 2 47" xfId="0"/>
    <cellStyle name="Output 2 47 2" xfId="0"/>
    <cellStyle name="Output 2 47 3" xfId="0"/>
    <cellStyle name="Output 2 48" xfId="0"/>
    <cellStyle name="Output 2 48 2" xfId="0"/>
    <cellStyle name="Output 2 48 3" xfId="0"/>
    <cellStyle name="Output 2 49" xfId="0"/>
    <cellStyle name="Output 2 49 2" xfId="0"/>
    <cellStyle name="Output 2 49 3" xfId="0"/>
    <cellStyle name="Output 2 5" xfId="0"/>
    <cellStyle name="Output 2 5 10" xfId="0"/>
    <cellStyle name="Output 2 5 10 2" xfId="0"/>
    <cellStyle name="Output 2 5 10 3" xfId="0"/>
    <cellStyle name="Output 2 5 10 4" xfId="0"/>
    <cellStyle name="Output 2 5 10 5" xfId="0"/>
    <cellStyle name="Output 2 5 11" xfId="0"/>
    <cellStyle name="Output 2 5 11 2" xfId="0"/>
    <cellStyle name="Output 2 5 11 3" xfId="0"/>
    <cellStyle name="Output 2 5 11 4" xfId="0"/>
    <cellStyle name="Output 2 5 11 5" xfId="0"/>
    <cellStyle name="Output 2 5 12" xfId="0"/>
    <cellStyle name="Output 2 5 12 2" xfId="0"/>
    <cellStyle name="Output 2 5 12 3" xfId="0"/>
    <cellStyle name="Output 2 5 12 4" xfId="0"/>
    <cellStyle name="Output 2 5 12 5" xfId="0"/>
    <cellStyle name="Output 2 5 13" xfId="0"/>
    <cellStyle name="Output 2 5 13 2" xfId="0"/>
    <cellStyle name="Output 2 5 13 3" xfId="0"/>
    <cellStyle name="Output 2 5 13 4" xfId="0"/>
    <cellStyle name="Output 2 5 13 5" xfId="0"/>
    <cellStyle name="Output 2 5 14" xfId="0"/>
    <cellStyle name="Output 2 5 14 2" xfId="0"/>
    <cellStyle name="Output 2 5 14 3" xfId="0"/>
    <cellStyle name="Output 2 5 15" xfId="0"/>
    <cellStyle name="Output 2 5 16" xfId="0"/>
    <cellStyle name="Output 2 5 17" xfId="0"/>
    <cellStyle name="Output 2 5 18" xfId="0"/>
    <cellStyle name="Output 2 5 2" xfId="0"/>
    <cellStyle name="Output 2 5 2 2" xfId="0"/>
    <cellStyle name="Output 2 5 2 3" xfId="0"/>
    <cellStyle name="Output 2 5 2 4" xfId="0"/>
    <cellStyle name="Output 2 5 2 5" xfId="0"/>
    <cellStyle name="Output 2 5 3" xfId="0"/>
    <cellStyle name="Output 2 5 3 2" xfId="0"/>
    <cellStyle name="Output 2 5 3 3" xfId="0"/>
    <cellStyle name="Output 2 5 3 4" xfId="0"/>
    <cellStyle name="Output 2 5 3 5" xfId="0"/>
    <cellStyle name="Output 2 5 4" xfId="0"/>
    <cellStyle name="Output 2 5 4 2" xfId="0"/>
    <cellStyle name="Output 2 5 4 3" xfId="0"/>
    <cellStyle name="Output 2 5 4 4" xfId="0"/>
    <cellStyle name="Output 2 5 4 5" xfId="0"/>
    <cellStyle name="Output 2 5 5" xfId="0"/>
    <cellStyle name="Output 2 5 5 2" xfId="0"/>
    <cellStyle name="Output 2 5 5 3" xfId="0"/>
    <cellStyle name="Output 2 5 5 4" xfId="0"/>
    <cellStyle name="Output 2 5 5 5" xfId="0"/>
    <cellStyle name="Output 2 5 6" xfId="0"/>
    <cellStyle name="Output 2 5 6 2" xfId="0"/>
    <cellStyle name="Output 2 5 6 3" xfId="0"/>
    <cellStyle name="Output 2 5 6 4" xfId="0"/>
    <cellStyle name="Output 2 5 6 5" xfId="0"/>
    <cellStyle name="Output 2 5 7" xfId="0"/>
    <cellStyle name="Output 2 5 7 2" xfId="0"/>
    <cellStyle name="Output 2 5 7 3" xfId="0"/>
    <cellStyle name="Output 2 5 7 4" xfId="0"/>
    <cellStyle name="Output 2 5 7 5" xfId="0"/>
    <cellStyle name="Output 2 5 8" xfId="0"/>
    <cellStyle name="Output 2 5 8 2" xfId="0"/>
    <cellStyle name="Output 2 5 8 3" xfId="0"/>
    <cellStyle name="Output 2 5 8 4" xfId="0"/>
    <cellStyle name="Output 2 5 8 5" xfId="0"/>
    <cellStyle name="Output 2 5 9" xfId="0"/>
    <cellStyle name="Output 2 5 9 2" xfId="0"/>
    <cellStyle name="Output 2 5 9 3" xfId="0"/>
    <cellStyle name="Output 2 5 9 4" xfId="0"/>
    <cellStyle name="Output 2 5 9 5" xfId="0"/>
    <cellStyle name="Output 2 50" xfId="0"/>
    <cellStyle name="Output 2 50 2" xfId="0"/>
    <cellStyle name="Output 2 50 3" xfId="0"/>
    <cellStyle name="Output 2 51" xfId="0"/>
    <cellStyle name="Output 2 51 2" xfId="0"/>
    <cellStyle name="Output 2 51 3" xfId="0"/>
    <cellStyle name="Output 2 52" xfId="0"/>
    <cellStyle name="Output 2 52 2" xfId="0"/>
    <cellStyle name="Output 2 52 3" xfId="0"/>
    <cellStyle name="Output 2 53" xfId="0"/>
    <cellStyle name="Output 2 53 2" xfId="0"/>
    <cellStyle name="Output 2 53 3" xfId="0"/>
    <cellStyle name="Output 2 54" xfId="0"/>
    <cellStyle name="Output 2 54 2" xfId="0"/>
    <cellStyle name="Output 2 54 3" xfId="0"/>
    <cellStyle name="Output 2 55" xfId="0"/>
    <cellStyle name="Output 2 55 2" xfId="0"/>
    <cellStyle name="Output 2 55 3" xfId="0"/>
    <cellStyle name="Output 2 56" xfId="0"/>
    <cellStyle name="Output 2 56 2" xfId="0"/>
    <cellStyle name="Output 2 56 3" xfId="0"/>
    <cellStyle name="Output 2 57" xfId="0"/>
    <cellStyle name="Output 2 57 2" xfId="0"/>
    <cellStyle name="Output 2 57 3" xfId="0"/>
    <cellStyle name="Output 2 58" xfId="0"/>
    <cellStyle name="Output 2 58 2" xfId="0"/>
    <cellStyle name="Output 2 58 3" xfId="0"/>
    <cellStyle name="Output 2 59" xfId="0"/>
    <cellStyle name="Output 2 59 2" xfId="0"/>
    <cellStyle name="Output 2 59 3" xfId="0"/>
    <cellStyle name="Output 2 6" xfId="0"/>
    <cellStyle name="Output 2 6 10" xfId="0"/>
    <cellStyle name="Output 2 6 10 2" xfId="0"/>
    <cellStyle name="Output 2 6 10 3" xfId="0"/>
    <cellStyle name="Output 2 6 10 4" xfId="0"/>
    <cellStyle name="Output 2 6 10 5" xfId="0"/>
    <cellStyle name="Output 2 6 11" xfId="0"/>
    <cellStyle name="Output 2 6 11 2" xfId="0"/>
    <cellStyle name="Output 2 6 11 3" xfId="0"/>
    <cellStyle name="Output 2 6 11 4" xfId="0"/>
    <cellStyle name="Output 2 6 11 5" xfId="0"/>
    <cellStyle name="Output 2 6 12" xfId="0"/>
    <cellStyle name="Output 2 6 12 2" xfId="0"/>
    <cellStyle name="Output 2 6 12 3" xfId="0"/>
    <cellStyle name="Output 2 6 12 4" xfId="0"/>
    <cellStyle name="Output 2 6 12 5" xfId="0"/>
    <cellStyle name="Output 2 6 13" xfId="0"/>
    <cellStyle name="Output 2 6 13 2" xfId="0"/>
    <cellStyle name="Output 2 6 13 3" xfId="0"/>
    <cellStyle name="Output 2 6 13 4" xfId="0"/>
    <cellStyle name="Output 2 6 13 5" xfId="0"/>
    <cellStyle name="Output 2 6 14" xfId="0"/>
    <cellStyle name="Output 2 6 14 2" xfId="0"/>
    <cellStyle name="Output 2 6 14 3" xfId="0"/>
    <cellStyle name="Output 2 6 15" xfId="0"/>
    <cellStyle name="Output 2 6 16" xfId="0"/>
    <cellStyle name="Output 2 6 17" xfId="0"/>
    <cellStyle name="Output 2 6 18" xfId="0"/>
    <cellStyle name="Output 2 6 2" xfId="0"/>
    <cellStyle name="Output 2 6 2 2" xfId="0"/>
    <cellStyle name="Output 2 6 2 3" xfId="0"/>
    <cellStyle name="Output 2 6 2 4" xfId="0"/>
    <cellStyle name="Output 2 6 2 5" xfId="0"/>
    <cellStyle name="Output 2 6 3" xfId="0"/>
    <cellStyle name="Output 2 6 3 2" xfId="0"/>
    <cellStyle name="Output 2 6 3 3" xfId="0"/>
    <cellStyle name="Output 2 6 3 4" xfId="0"/>
    <cellStyle name="Output 2 6 3 5" xfId="0"/>
    <cellStyle name="Output 2 6 4" xfId="0"/>
    <cellStyle name="Output 2 6 4 2" xfId="0"/>
    <cellStyle name="Output 2 6 4 3" xfId="0"/>
    <cellStyle name="Output 2 6 4 4" xfId="0"/>
    <cellStyle name="Output 2 6 4 5" xfId="0"/>
    <cellStyle name="Output 2 6 5" xfId="0"/>
    <cellStyle name="Output 2 6 5 2" xfId="0"/>
    <cellStyle name="Output 2 6 5 3" xfId="0"/>
    <cellStyle name="Output 2 6 5 4" xfId="0"/>
    <cellStyle name="Output 2 6 5 5" xfId="0"/>
    <cellStyle name="Output 2 6 6" xfId="0"/>
    <cellStyle name="Output 2 6 6 2" xfId="0"/>
    <cellStyle name="Output 2 6 6 3" xfId="0"/>
    <cellStyle name="Output 2 6 6 4" xfId="0"/>
    <cellStyle name="Output 2 6 6 5" xfId="0"/>
    <cellStyle name="Output 2 6 7" xfId="0"/>
    <cellStyle name="Output 2 6 7 2" xfId="0"/>
    <cellStyle name="Output 2 6 7 3" xfId="0"/>
    <cellStyle name="Output 2 6 7 4" xfId="0"/>
    <cellStyle name="Output 2 6 7 5" xfId="0"/>
    <cellStyle name="Output 2 6 8" xfId="0"/>
    <cellStyle name="Output 2 6 8 2" xfId="0"/>
    <cellStyle name="Output 2 6 8 3" xfId="0"/>
    <cellStyle name="Output 2 6 8 4" xfId="0"/>
    <cellStyle name="Output 2 6 8 5" xfId="0"/>
    <cellStyle name="Output 2 6 9" xfId="0"/>
    <cellStyle name="Output 2 6 9 2" xfId="0"/>
    <cellStyle name="Output 2 6 9 3" xfId="0"/>
    <cellStyle name="Output 2 6 9 4" xfId="0"/>
    <cellStyle name="Output 2 6 9 5" xfId="0"/>
    <cellStyle name="Output 2 60" xfId="0"/>
    <cellStyle name="Output 2 60 2" xfId="0"/>
    <cellStyle name="Output 2 60 3" xfId="0"/>
    <cellStyle name="Output 2 61" xfId="0"/>
    <cellStyle name="Output 2 61 2" xfId="0"/>
    <cellStyle name="Output 2 61 3" xfId="0"/>
    <cellStyle name="Output 2 62" xfId="0"/>
    <cellStyle name="Output 2 62 2" xfId="0"/>
    <cellStyle name="Output 2 62 3" xfId="0"/>
    <cellStyle name="Output 2 63" xfId="0"/>
    <cellStyle name="Output 2 63 2" xfId="0"/>
    <cellStyle name="Output 2 63 3" xfId="0"/>
    <cellStyle name="Output 2 64" xfId="0"/>
    <cellStyle name="Output 2 64 2" xfId="0"/>
    <cellStyle name="Output 2 64 3" xfId="0"/>
    <cellStyle name="Output 2 65" xfId="0"/>
    <cellStyle name="Output 2 66" xfId="0"/>
    <cellStyle name="Output 2 67" xfId="0"/>
    <cellStyle name="Output 2 68" xfId="0"/>
    <cellStyle name="Output 2 69" xfId="0"/>
    <cellStyle name="Output 2 7" xfId="0"/>
    <cellStyle name="Output 2 7 10" xfId="0"/>
    <cellStyle name="Output 2 7 10 2" xfId="0"/>
    <cellStyle name="Output 2 7 10 3" xfId="0"/>
    <cellStyle name="Output 2 7 10 4" xfId="0"/>
    <cellStyle name="Output 2 7 10 5" xfId="0"/>
    <cellStyle name="Output 2 7 11" xfId="0"/>
    <cellStyle name="Output 2 7 11 2" xfId="0"/>
    <cellStyle name="Output 2 7 11 3" xfId="0"/>
    <cellStyle name="Output 2 7 11 4" xfId="0"/>
    <cellStyle name="Output 2 7 11 5" xfId="0"/>
    <cellStyle name="Output 2 7 12" xfId="0"/>
    <cellStyle name="Output 2 7 12 2" xfId="0"/>
    <cellStyle name="Output 2 7 12 3" xfId="0"/>
    <cellStyle name="Output 2 7 12 4" xfId="0"/>
    <cellStyle name="Output 2 7 12 5" xfId="0"/>
    <cellStyle name="Output 2 7 13" xfId="0"/>
    <cellStyle name="Output 2 7 13 2" xfId="0"/>
    <cellStyle name="Output 2 7 13 3" xfId="0"/>
    <cellStyle name="Output 2 7 13 4" xfId="0"/>
    <cellStyle name="Output 2 7 13 5" xfId="0"/>
    <cellStyle name="Output 2 7 14" xfId="0"/>
    <cellStyle name="Output 2 7 14 2" xfId="0"/>
    <cellStyle name="Output 2 7 14 3" xfId="0"/>
    <cellStyle name="Output 2 7 15" xfId="0"/>
    <cellStyle name="Output 2 7 16" xfId="0"/>
    <cellStyle name="Output 2 7 17" xfId="0"/>
    <cellStyle name="Output 2 7 18" xfId="0"/>
    <cellStyle name="Output 2 7 2" xfId="0"/>
    <cellStyle name="Output 2 7 2 2" xfId="0"/>
    <cellStyle name="Output 2 7 2 3" xfId="0"/>
    <cellStyle name="Output 2 7 2 4" xfId="0"/>
    <cellStyle name="Output 2 7 2 5" xfId="0"/>
    <cellStyle name="Output 2 7 3" xfId="0"/>
    <cellStyle name="Output 2 7 3 2" xfId="0"/>
    <cellStyle name="Output 2 7 3 3" xfId="0"/>
    <cellStyle name="Output 2 7 3 4" xfId="0"/>
    <cellStyle name="Output 2 7 3 5" xfId="0"/>
    <cellStyle name="Output 2 7 4" xfId="0"/>
    <cellStyle name="Output 2 7 4 2" xfId="0"/>
    <cellStyle name="Output 2 7 4 3" xfId="0"/>
    <cellStyle name="Output 2 7 4 4" xfId="0"/>
    <cellStyle name="Output 2 7 4 5" xfId="0"/>
    <cellStyle name="Output 2 7 5" xfId="0"/>
    <cellStyle name="Output 2 7 5 2" xfId="0"/>
    <cellStyle name="Output 2 7 5 3" xfId="0"/>
    <cellStyle name="Output 2 7 5 4" xfId="0"/>
    <cellStyle name="Output 2 7 5 5" xfId="0"/>
    <cellStyle name="Output 2 7 6" xfId="0"/>
    <cellStyle name="Output 2 7 6 2" xfId="0"/>
    <cellStyle name="Output 2 7 6 3" xfId="0"/>
    <cellStyle name="Output 2 7 6 4" xfId="0"/>
    <cellStyle name="Output 2 7 6 5" xfId="0"/>
    <cellStyle name="Output 2 7 7" xfId="0"/>
    <cellStyle name="Output 2 7 7 2" xfId="0"/>
    <cellStyle name="Output 2 7 7 3" xfId="0"/>
    <cellStyle name="Output 2 7 7 4" xfId="0"/>
    <cellStyle name="Output 2 7 7 5" xfId="0"/>
    <cellStyle name="Output 2 7 8" xfId="0"/>
    <cellStyle name="Output 2 7 8 2" xfId="0"/>
    <cellStyle name="Output 2 7 8 3" xfId="0"/>
    <cellStyle name="Output 2 7 8 4" xfId="0"/>
    <cellStyle name="Output 2 7 8 5" xfId="0"/>
    <cellStyle name="Output 2 7 9" xfId="0"/>
    <cellStyle name="Output 2 7 9 2" xfId="0"/>
    <cellStyle name="Output 2 7 9 3" xfId="0"/>
    <cellStyle name="Output 2 7 9 4" xfId="0"/>
    <cellStyle name="Output 2 7 9 5" xfId="0"/>
    <cellStyle name="Output 2 70" xfId="0"/>
    <cellStyle name="Output 2 8" xfId="0"/>
    <cellStyle name="Output 2 8 10" xfId="0"/>
    <cellStyle name="Output 2 8 10 2" xfId="0"/>
    <cellStyle name="Output 2 8 10 3" xfId="0"/>
    <cellStyle name="Output 2 8 10 4" xfId="0"/>
    <cellStyle name="Output 2 8 10 5" xfId="0"/>
    <cellStyle name="Output 2 8 11" xfId="0"/>
    <cellStyle name="Output 2 8 11 2" xfId="0"/>
    <cellStyle name="Output 2 8 11 3" xfId="0"/>
    <cellStyle name="Output 2 8 11 4" xfId="0"/>
    <cellStyle name="Output 2 8 11 5" xfId="0"/>
    <cellStyle name="Output 2 8 12" xfId="0"/>
    <cellStyle name="Output 2 8 12 2" xfId="0"/>
    <cellStyle name="Output 2 8 12 3" xfId="0"/>
    <cellStyle name="Output 2 8 12 4" xfId="0"/>
    <cellStyle name="Output 2 8 12 5" xfId="0"/>
    <cellStyle name="Output 2 8 13" xfId="0"/>
    <cellStyle name="Output 2 8 13 2" xfId="0"/>
    <cellStyle name="Output 2 8 13 3" xfId="0"/>
    <cellStyle name="Output 2 8 13 4" xfId="0"/>
    <cellStyle name="Output 2 8 13 5" xfId="0"/>
    <cellStyle name="Output 2 8 14" xfId="0"/>
    <cellStyle name="Output 2 8 14 2" xfId="0"/>
    <cellStyle name="Output 2 8 14 3" xfId="0"/>
    <cellStyle name="Output 2 8 15" xfId="0"/>
    <cellStyle name="Output 2 8 16" xfId="0"/>
    <cellStyle name="Output 2 8 17" xfId="0"/>
    <cellStyle name="Output 2 8 18" xfId="0"/>
    <cellStyle name="Output 2 8 2" xfId="0"/>
    <cellStyle name="Output 2 8 2 2" xfId="0"/>
    <cellStyle name="Output 2 8 2 3" xfId="0"/>
    <cellStyle name="Output 2 8 2 4" xfId="0"/>
    <cellStyle name="Output 2 8 2 5" xfId="0"/>
    <cellStyle name="Output 2 8 3" xfId="0"/>
    <cellStyle name="Output 2 8 3 2" xfId="0"/>
    <cellStyle name="Output 2 8 3 3" xfId="0"/>
    <cellStyle name="Output 2 8 3 4" xfId="0"/>
    <cellStyle name="Output 2 8 3 5" xfId="0"/>
    <cellStyle name="Output 2 8 4" xfId="0"/>
    <cellStyle name="Output 2 8 4 2" xfId="0"/>
    <cellStyle name="Output 2 8 4 3" xfId="0"/>
    <cellStyle name="Output 2 8 4 4" xfId="0"/>
    <cellStyle name="Output 2 8 4 5" xfId="0"/>
    <cellStyle name="Output 2 8 5" xfId="0"/>
    <cellStyle name="Output 2 8 5 2" xfId="0"/>
    <cellStyle name="Output 2 8 5 3" xfId="0"/>
    <cellStyle name="Output 2 8 5 4" xfId="0"/>
    <cellStyle name="Output 2 8 5 5" xfId="0"/>
    <cellStyle name="Output 2 8 6" xfId="0"/>
    <cellStyle name="Output 2 8 6 2" xfId="0"/>
    <cellStyle name="Output 2 8 6 3" xfId="0"/>
    <cellStyle name="Output 2 8 6 4" xfId="0"/>
    <cellStyle name="Output 2 8 6 5" xfId="0"/>
    <cellStyle name="Output 2 8 7" xfId="0"/>
    <cellStyle name="Output 2 8 7 2" xfId="0"/>
    <cellStyle name="Output 2 8 7 3" xfId="0"/>
    <cellStyle name="Output 2 8 7 4" xfId="0"/>
    <cellStyle name="Output 2 8 7 5" xfId="0"/>
    <cellStyle name="Output 2 8 8" xfId="0"/>
    <cellStyle name="Output 2 8 8 2" xfId="0"/>
    <cellStyle name="Output 2 8 8 3" xfId="0"/>
    <cellStyle name="Output 2 8 8 4" xfId="0"/>
    <cellStyle name="Output 2 8 8 5" xfId="0"/>
    <cellStyle name="Output 2 8 9" xfId="0"/>
    <cellStyle name="Output 2 8 9 2" xfId="0"/>
    <cellStyle name="Output 2 8 9 3" xfId="0"/>
    <cellStyle name="Output 2 8 9 4" xfId="0"/>
    <cellStyle name="Output 2 8 9 5" xfId="0"/>
    <cellStyle name="Output 2 9" xfId="0"/>
    <cellStyle name="Output 2 9 10" xfId="0"/>
    <cellStyle name="Output 2 9 10 2" xfId="0"/>
    <cellStyle name="Output 2 9 10 3" xfId="0"/>
    <cellStyle name="Output 2 9 10 4" xfId="0"/>
    <cellStyle name="Output 2 9 10 5" xfId="0"/>
    <cellStyle name="Output 2 9 11" xfId="0"/>
    <cellStyle name="Output 2 9 11 2" xfId="0"/>
    <cellStyle name="Output 2 9 11 3" xfId="0"/>
    <cellStyle name="Output 2 9 11 4" xfId="0"/>
    <cellStyle name="Output 2 9 11 5" xfId="0"/>
    <cellStyle name="Output 2 9 12" xfId="0"/>
    <cellStyle name="Output 2 9 12 2" xfId="0"/>
    <cellStyle name="Output 2 9 12 3" xfId="0"/>
    <cellStyle name="Output 2 9 12 4" xfId="0"/>
    <cellStyle name="Output 2 9 12 5" xfId="0"/>
    <cellStyle name="Output 2 9 13" xfId="0"/>
    <cellStyle name="Output 2 9 13 2" xfId="0"/>
    <cellStyle name="Output 2 9 13 3" xfId="0"/>
    <cellStyle name="Output 2 9 13 4" xfId="0"/>
    <cellStyle name="Output 2 9 13 5" xfId="0"/>
    <cellStyle name="Output 2 9 14" xfId="0"/>
    <cellStyle name="Output 2 9 14 2" xfId="0"/>
    <cellStyle name="Output 2 9 14 3" xfId="0"/>
    <cellStyle name="Output 2 9 15" xfId="0"/>
    <cellStyle name="Output 2 9 16" xfId="0"/>
    <cellStyle name="Output 2 9 17" xfId="0"/>
    <cellStyle name="Output 2 9 18" xfId="0"/>
    <cellStyle name="Output 2 9 2" xfId="0"/>
    <cellStyle name="Output 2 9 2 2" xfId="0"/>
    <cellStyle name="Output 2 9 2 3" xfId="0"/>
    <cellStyle name="Output 2 9 2 4" xfId="0"/>
    <cellStyle name="Output 2 9 2 5" xfId="0"/>
    <cellStyle name="Output 2 9 3" xfId="0"/>
    <cellStyle name="Output 2 9 3 2" xfId="0"/>
    <cellStyle name="Output 2 9 3 3" xfId="0"/>
    <cellStyle name="Output 2 9 3 4" xfId="0"/>
    <cellStyle name="Output 2 9 3 5" xfId="0"/>
    <cellStyle name="Output 2 9 4" xfId="0"/>
    <cellStyle name="Output 2 9 4 2" xfId="0"/>
    <cellStyle name="Output 2 9 4 3" xfId="0"/>
    <cellStyle name="Output 2 9 4 4" xfId="0"/>
    <cellStyle name="Output 2 9 4 5" xfId="0"/>
    <cellStyle name="Output 2 9 5" xfId="0"/>
    <cellStyle name="Output 2 9 5 2" xfId="0"/>
    <cellStyle name="Output 2 9 5 3" xfId="0"/>
    <cellStyle name="Output 2 9 5 4" xfId="0"/>
    <cellStyle name="Output 2 9 5 5" xfId="0"/>
    <cellStyle name="Output 2 9 6" xfId="0"/>
    <cellStyle name="Output 2 9 6 2" xfId="0"/>
    <cellStyle name="Output 2 9 6 3" xfId="0"/>
    <cellStyle name="Output 2 9 6 4" xfId="0"/>
    <cellStyle name="Output 2 9 6 5" xfId="0"/>
    <cellStyle name="Output 2 9 7" xfId="0"/>
    <cellStyle name="Output 2 9 7 2" xfId="0"/>
    <cellStyle name="Output 2 9 7 3" xfId="0"/>
    <cellStyle name="Output 2 9 7 4" xfId="0"/>
    <cellStyle name="Output 2 9 7 5" xfId="0"/>
    <cellStyle name="Output 2 9 8" xfId="0"/>
    <cellStyle name="Output 2 9 8 2" xfId="0"/>
    <cellStyle name="Output 2 9 8 3" xfId="0"/>
    <cellStyle name="Output 2 9 8 4" xfId="0"/>
    <cellStyle name="Output 2 9 8 5" xfId="0"/>
    <cellStyle name="Output 2 9 9" xfId="0"/>
    <cellStyle name="Output 2 9 9 2" xfId="0"/>
    <cellStyle name="Output 2 9 9 3" xfId="0"/>
    <cellStyle name="Output 2 9 9 4" xfId="0"/>
    <cellStyle name="Output 2 9 9 5" xfId="0"/>
    <cellStyle name="Output 20" xfId="0"/>
    <cellStyle name="Output 21" xfId="0"/>
    <cellStyle name="Output 22" xfId="0"/>
    <cellStyle name="Output 23" xfId="0"/>
    <cellStyle name="Output 3" xfId="0"/>
    <cellStyle name="Output 3 10" xfId="0"/>
    <cellStyle name="Output 3 11" xfId="0"/>
    <cellStyle name="Output 3 12" xfId="0"/>
    <cellStyle name="Output 3 13" xfId="0"/>
    <cellStyle name="Output 3 14" xfId="0"/>
    <cellStyle name="Output 3 15" xfId="0"/>
    <cellStyle name="Output 3 16" xfId="0"/>
    <cellStyle name="Output 3 2" xfId="0"/>
    <cellStyle name="Output 3 2 2" xfId="0"/>
    <cellStyle name="Output 3 2 3" xfId="0"/>
    <cellStyle name="Output 3 2 4" xfId="0"/>
    <cellStyle name="Output 3 2 5" xfId="0"/>
    <cellStyle name="Output 3 3" xfId="0"/>
    <cellStyle name="Output 3 4" xfId="0"/>
    <cellStyle name="Output 3 5" xfId="0"/>
    <cellStyle name="Output 3 6" xfId="0"/>
    <cellStyle name="Output 3 7" xfId="0"/>
    <cellStyle name="Output 3 8" xfId="0"/>
    <cellStyle name="Output 3 9" xfId="0"/>
    <cellStyle name="Output 4" xfId="0"/>
    <cellStyle name="Output 4 10" xfId="0"/>
    <cellStyle name="Output 4 11" xfId="0"/>
    <cellStyle name="Output 4 12" xfId="0"/>
    <cellStyle name="Output 4 13" xfId="0"/>
    <cellStyle name="Output 4 14" xfId="0"/>
    <cellStyle name="Output 4 2" xfId="0"/>
    <cellStyle name="Output 4 3" xfId="0"/>
    <cellStyle name="Output 4 4" xfId="0"/>
    <cellStyle name="Output 4 5" xfId="0"/>
    <cellStyle name="Output 4 6" xfId="0"/>
    <cellStyle name="Output 4 7" xfId="0"/>
    <cellStyle name="Output 4 8" xfId="0"/>
    <cellStyle name="Output 4 9" xfId="0"/>
    <cellStyle name="Output 5" xfId="0"/>
    <cellStyle name="Output 5 10" xfId="0"/>
    <cellStyle name="Output 5 11" xfId="0"/>
    <cellStyle name="Output 5 12" xfId="0"/>
    <cellStyle name="Output 5 13" xfId="0"/>
    <cellStyle name="Output 5 14" xfId="0"/>
    <cellStyle name="Output 5 2" xfId="0"/>
    <cellStyle name="Output 5 3" xfId="0"/>
    <cellStyle name="Output 5 4" xfId="0"/>
    <cellStyle name="Output 5 5" xfId="0"/>
    <cellStyle name="Output 5 6" xfId="0"/>
    <cellStyle name="Output 5 7" xfId="0"/>
    <cellStyle name="Output 5 8" xfId="0"/>
    <cellStyle name="Output 5 9" xfId="0"/>
    <cellStyle name="Output 6" xfId="0"/>
    <cellStyle name="Output 6 10" xfId="0"/>
    <cellStyle name="Output 6 11" xfId="0"/>
    <cellStyle name="Output 6 12" xfId="0"/>
    <cellStyle name="Output 6 13" xfId="0"/>
    <cellStyle name="Output 6 14" xfId="0"/>
    <cellStyle name="Output 6 2" xfId="0"/>
    <cellStyle name="Output 6 3" xfId="0"/>
    <cellStyle name="Output 6 4" xfId="0"/>
    <cellStyle name="Output 6 5" xfId="0"/>
    <cellStyle name="Output 6 6" xfId="0"/>
    <cellStyle name="Output 6 7" xfId="0"/>
    <cellStyle name="Output 6 8" xfId="0"/>
    <cellStyle name="Output 6 9" xfId="0"/>
    <cellStyle name="Output 7" xfId="0"/>
    <cellStyle name="Output 7 2" xfId="0"/>
    <cellStyle name="Output 7 3" xfId="0"/>
    <cellStyle name="Output 7 4" xfId="0"/>
    <cellStyle name="Output 7 5" xfId="0"/>
    <cellStyle name="Output 8" xfId="0"/>
    <cellStyle name="Output 8 2" xfId="0"/>
    <cellStyle name="Output 9" xfId="0"/>
    <cellStyle name="Output 9 2" xfId="0"/>
    <cellStyle name="Output_PLANILHA DE MEDIÇÃO" xfId="0"/>
    <cellStyle name="Percent" xfId="0"/>
    <cellStyle name="Percent 10" xfId="0"/>
    <cellStyle name="Percent 2" xfId="0"/>
    <cellStyle name="Percent 3" xfId="0"/>
    <cellStyle name="Percent 4" xfId="0"/>
    <cellStyle name="Percent 5" xfId="0"/>
    <cellStyle name="Percent 6" xfId="0"/>
    <cellStyle name="Percent 7" xfId="0"/>
    <cellStyle name="Percent 8" xfId="0"/>
    <cellStyle name="Percent 9" xfId="0"/>
    <cellStyle name="Percentual" xfId="0"/>
    <cellStyle name="Percentual 10" xfId="0"/>
    <cellStyle name="Percentual 10 2" xfId="0"/>
    <cellStyle name="Percentual 11" xfId="0"/>
    <cellStyle name="Percentual 12" xfId="0"/>
    <cellStyle name="Percentual 13" xfId="0"/>
    <cellStyle name="Percentual 14" xfId="0"/>
    <cellStyle name="Percentual 15" xfId="0"/>
    <cellStyle name="Percentual 16" xfId="0"/>
    <cellStyle name="Percentual 17" xfId="0"/>
    <cellStyle name="Percentual 18" xfId="0"/>
    <cellStyle name="Percentual 19" xfId="0"/>
    <cellStyle name="Percentual 2" xfId="0"/>
    <cellStyle name="Percentual 2 10" xfId="0"/>
    <cellStyle name="Percentual 2 11" xfId="0"/>
    <cellStyle name="Percentual 2 12" xfId="0"/>
    <cellStyle name="Percentual 2 13" xfId="0"/>
    <cellStyle name="Percentual 2 14" xfId="0"/>
    <cellStyle name="Percentual 2 15" xfId="0"/>
    <cellStyle name="Percentual 2 2" xfId="0"/>
    <cellStyle name="Percentual 2 2 2" xfId="0"/>
    <cellStyle name="Percentual 2 2 2 2" xfId="0"/>
    <cellStyle name="Percentual 2 2 2 3" xfId="0"/>
    <cellStyle name="Percentual 2 2 2 4" xfId="0"/>
    <cellStyle name="Percentual 2 2 3" xfId="0"/>
    <cellStyle name="Percentual 2 2 4" xfId="0"/>
    <cellStyle name="Percentual 2 2 5" xfId="0"/>
    <cellStyle name="Percentual 2 3" xfId="0"/>
    <cellStyle name="Percentual 2 3 2" xfId="0"/>
    <cellStyle name="Percentual 2 4" xfId="0"/>
    <cellStyle name="Percentual 2 4 2" xfId="0"/>
    <cellStyle name="Percentual 2 5" xfId="0"/>
    <cellStyle name="Percentual 2 6" xfId="0"/>
    <cellStyle name="Percentual 2 7" xfId="0"/>
    <cellStyle name="Percentual 2 8" xfId="0"/>
    <cellStyle name="Percentual 2 9" xfId="0"/>
    <cellStyle name="Percentual 20" xfId="0"/>
    <cellStyle name="Percentual 21" xfId="0"/>
    <cellStyle name="Percentual 22" xfId="0"/>
    <cellStyle name="Percentual 23" xfId="0"/>
    <cellStyle name="Percentual 24" xfId="0"/>
    <cellStyle name="Percentual 3" xfId="0"/>
    <cellStyle name="Percentual 3 10" xfId="0"/>
    <cellStyle name="Percentual 3 11" xfId="0"/>
    <cellStyle name="Percentual 3 12" xfId="0"/>
    <cellStyle name="Percentual 3 13" xfId="0"/>
    <cellStyle name="Percentual 3 14" xfId="0"/>
    <cellStyle name="Percentual 3 2" xfId="0"/>
    <cellStyle name="Percentual 3 2 2" xfId="0"/>
    <cellStyle name="Percentual 3 3" xfId="0"/>
    <cellStyle name="Percentual 3 3 2" xfId="0"/>
    <cellStyle name="Percentual 3 4" xfId="0"/>
    <cellStyle name="Percentual 3 5" xfId="0"/>
    <cellStyle name="Percentual 3 6" xfId="0"/>
    <cellStyle name="Percentual 3 7" xfId="0"/>
    <cellStyle name="Percentual 3 8" xfId="0"/>
    <cellStyle name="Percentual 3 9" xfId="0"/>
    <cellStyle name="Percentual 4" xfId="0"/>
    <cellStyle name="Percentual 4 10" xfId="0"/>
    <cellStyle name="Percentual 4 11" xfId="0"/>
    <cellStyle name="Percentual 4 12" xfId="0"/>
    <cellStyle name="Percentual 4 13" xfId="0"/>
    <cellStyle name="Percentual 4 14" xfId="0"/>
    <cellStyle name="Percentual 4 15" xfId="0"/>
    <cellStyle name="Percentual 4 16" xfId="0"/>
    <cellStyle name="Percentual 4 2" xfId="0"/>
    <cellStyle name="Percentual 4 2 2" xfId="0"/>
    <cellStyle name="Percentual 4 2 3" xfId="0"/>
    <cellStyle name="Percentual 4 2 4" xfId="0"/>
    <cellStyle name="Percentual 4 2 5" xfId="0"/>
    <cellStyle name="Percentual 4 3" xfId="0"/>
    <cellStyle name="Percentual 4 4" xfId="0"/>
    <cellStyle name="Percentual 4 5" xfId="0"/>
    <cellStyle name="Percentual 4 6" xfId="0"/>
    <cellStyle name="Percentual 4 7" xfId="0"/>
    <cellStyle name="Percentual 4 8" xfId="0"/>
    <cellStyle name="Percentual 4 9" xfId="0"/>
    <cellStyle name="Percentual 5" xfId="0"/>
    <cellStyle name="Percentual 5 10" xfId="0"/>
    <cellStyle name="Percentual 5 11" xfId="0"/>
    <cellStyle name="Percentual 5 12" xfId="0"/>
    <cellStyle name="Percentual 5 13" xfId="0"/>
    <cellStyle name="Percentual 5 14" xfId="0"/>
    <cellStyle name="Percentual 5 2" xfId="0"/>
    <cellStyle name="Percentual 5 3" xfId="0"/>
    <cellStyle name="Percentual 5 4" xfId="0"/>
    <cellStyle name="Percentual 5 5" xfId="0"/>
    <cellStyle name="Percentual 5 6" xfId="0"/>
    <cellStyle name="Percentual 5 7" xfId="0"/>
    <cellStyle name="Percentual 5 8" xfId="0"/>
    <cellStyle name="Percentual 5 9" xfId="0"/>
    <cellStyle name="Percentual 6" xfId="0"/>
    <cellStyle name="Percentual 6 10" xfId="0"/>
    <cellStyle name="Percentual 6 11" xfId="0"/>
    <cellStyle name="Percentual 6 12" xfId="0"/>
    <cellStyle name="Percentual 6 13" xfId="0"/>
    <cellStyle name="Percentual 6 14" xfId="0"/>
    <cellStyle name="Percentual 6 2" xfId="0"/>
    <cellStyle name="Percentual 6 3" xfId="0"/>
    <cellStyle name="Percentual 6 4" xfId="0"/>
    <cellStyle name="Percentual 6 5" xfId="0"/>
    <cellStyle name="Percentual 6 6" xfId="0"/>
    <cellStyle name="Percentual 6 7" xfId="0"/>
    <cellStyle name="Percentual 6 8" xfId="0"/>
    <cellStyle name="Percentual 6 9" xfId="0"/>
    <cellStyle name="Percentual 7" xfId="0"/>
    <cellStyle name="Percentual 7 10" xfId="0"/>
    <cellStyle name="Percentual 7 11" xfId="0"/>
    <cellStyle name="Percentual 7 12" xfId="0"/>
    <cellStyle name="Percentual 7 13" xfId="0"/>
    <cellStyle name="Percentual 7 14" xfId="0"/>
    <cellStyle name="Percentual 7 2" xfId="0"/>
    <cellStyle name="Percentual 7 3" xfId="0"/>
    <cellStyle name="Percentual 7 4" xfId="0"/>
    <cellStyle name="Percentual 7 5" xfId="0"/>
    <cellStyle name="Percentual 7 6" xfId="0"/>
    <cellStyle name="Percentual 7 7" xfId="0"/>
    <cellStyle name="Percentual 7 8" xfId="0"/>
    <cellStyle name="Percentual 7 9" xfId="0"/>
    <cellStyle name="Percentual 8" xfId="0"/>
    <cellStyle name="Percentual 8 2" xfId="0"/>
    <cellStyle name="Percentual 8 3" xfId="0"/>
    <cellStyle name="Percentual 8 4" xfId="0"/>
    <cellStyle name="Percentual 8 5" xfId="0"/>
    <cellStyle name="Percentual 9" xfId="0"/>
    <cellStyle name="Percentual 9 2" xfId="0"/>
    <cellStyle name="Percentual_PLANILHA LICITAÇÃO - R5" xfId="0"/>
    <cellStyle name="Ponto" xfId="0"/>
    <cellStyle name="Ponto 10" xfId="0"/>
    <cellStyle name="Ponto 10 2" xfId="0"/>
    <cellStyle name="Ponto 11" xfId="0"/>
    <cellStyle name="Ponto 12" xfId="0"/>
    <cellStyle name="Ponto 13" xfId="0"/>
    <cellStyle name="Ponto 14" xfId="0"/>
    <cellStyle name="Ponto 15" xfId="0"/>
    <cellStyle name="Ponto 16" xfId="0"/>
    <cellStyle name="Ponto 17" xfId="0"/>
    <cellStyle name="Ponto 18" xfId="0"/>
    <cellStyle name="Ponto 19" xfId="0"/>
    <cellStyle name="Ponto 2" xfId="0"/>
    <cellStyle name="Ponto 2 10" xfId="0"/>
    <cellStyle name="Ponto 2 11" xfId="0"/>
    <cellStyle name="Ponto 2 12" xfId="0"/>
    <cellStyle name="Ponto 2 13" xfId="0"/>
    <cellStyle name="Ponto 2 14" xfId="0"/>
    <cellStyle name="Ponto 2 15" xfId="0"/>
    <cellStyle name="Ponto 2 2" xfId="0"/>
    <cellStyle name="Ponto 2 2 2" xfId="0"/>
    <cellStyle name="Ponto 2 2 2 2" xfId="0"/>
    <cellStyle name="Ponto 2 2 2 3" xfId="0"/>
    <cellStyle name="Ponto 2 2 2 4" xfId="0"/>
    <cellStyle name="Ponto 2 2 3" xfId="0"/>
    <cellStyle name="Ponto 2 2 4" xfId="0"/>
    <cellStyle name="Ponto 2 2 5" xfId="0"/>
    <cellStyle name="Ponto 2 3" xfId="0"/>
    <cellStyle name="Ponto 2 3 2" xfId="0"/>
    <cellStyle name="Ponto 2 4" xfId="0"/>
    <cellStyle name="Ponto 2 4 2" xfId="0"/>
    <cellStyle name="Ponto 2 5" xfId="0"/>
    <cellStyle name="Ponto 2 6" xfId="0"/>
    <cellStyle name="Ponto 2 7" xfId="0"/>
    <cellStyle name="Ponto 2 8" xfId="0"/>
    <cellStyle name="Ponto 2 9" xfId="0"/>
    <cellStyle name="Ponto 20" xfId="0"/>
    <cellStyle name="Ponto 21" xfId="0"/>
    <cellStyle name="Ponto 22" xfId="0"/>
    <cellStyle name="Ponto 23" xfId="0"/>
    <cellStyle name="Ponto 24" xfId="0"/>
    <cellStyle name="Ponto 3" xfId="0"/>
    <cellStyle name="Ponto 3 10" xfId="0"/>
    <cellStyle name="Ponto 3 11" xfId="0"/>
    <cellStyle name="Ponto 3 12" xfId="0"/>
    <cellStyle name="Ponto 3 13" xfId="0"/>
    <cellStyle name="Ponto 3 14" xfId="0"/>
    <cellStyle name="Ponto 3 2" xfId="0"/>
    <cellStyle name="Ponto 3 2 2" xfId="0"/>
    <cellStyle name="Ponto 3 3" xfId="0"/>
    <cellStyle name="Ponto 3 3 2" xfId="0"/>
    <cellStyle name="Ponto 3 4" xfId="0"/>
    <cellStyle name="Ponto 3 5" xfId="0"/>
    <cellStyle name="Ponto 3 6" xfId="0"/>
    <cellStyle name="Ponto 3 7" xfId="0"/>
    <cellStyle name="Ponto 3 8" xfId="0"/>
    <cellStyle name="Ponto 3 9" xfId="0"/>
    <cellStyle name="Ponto 4" xfId="0"/>
    <cellStyle name="Ponto 4 10" xfId="0"/>
    <cellStyle name="Ponto 4 11" xfId="0"/>
    <cellStyle name="Ponto 4 12" xfId="0"/>
    <cellStyle name="Ponto 4 13" xfId="0"/>
    <cellStyle name="Ponto 4 14" xfId="0"/>
    <cellStyle name="Ponto 4 15" xfId="0"/>
    <cellStyle name="Ponto 4 16" xfId="0"/>
    <cellStyle name="Ponto 4 2" xfId="0"/>
    <cellStyle name="Ponto 4 2 2" xfId="0"/>
    <cellStyle name="Ponto 4 2 3" xfId="0"/>
    <cellStyle name="Ponto 4 2 4" xfId="0"/>
    <cellStyle name="Ponto 4 2 5" xfId="0"/>
    <cellStyle name="Ponto 4 3" xfId="0"/>
    <cellStyle name="Ponto 4 4" xfId="0"/>
    <cellStyle name="Ponto 4 5" xfId="0"/>
    <cellStyle name="Ponto 4 6" xfId="0"/>
    <cellStyle name="Ponto 4 7" xfId="0"/>
    <cellStyle name="Ponto 4 8" xfId="0"/>
    <cellStyle name="Ponto 4 9" xfId="0"/>
    <cellStyle name="Ponto 5" xfId="0"/>
    <cellStyle name="Ponto 5 10" xfId="0"/>
    <cellStyle name="Ponto 5 11" xfId="0"/>
    <cellStyle name="Ponto 5 12" xfId="0"/>
    <cellStyle name="Ponto 5 13" xfId="0"/>
    <cellStyle name="Ponto 5 14" xfId="0"/>
    <cellStyle name="Ponto 5 2" xfId="0"/>
    <cellStyle name="Ponto 5 3" xfId="0"/>
    <cellStyle name="Ponto 5 4" xfId="0"/>
    <cellStyle name="Ponto 5 5" xfId="0"/>
    <cellStyle name="Ponto 5 6" xfId="0"/>
    <cellStyle name="Ponto 5 7" xfId="0"/>
    <cellStyle name="Ponto 5 8" xfId="0"/>
    <cellStyle name="Ponto 5 9" xfId="0"/>
    <cellStyle name="Ponto 6" xfId="0"/>
    <cellStyle name="Ponto 6 10" xfId="0"/>
    <cellStyle name="Ponto 6 11" xfId="0"/>
    <cellStyle name="Ponto 6 12" xfId="0"/>
    <cellStyle name="Ponto 6 13" xfId="0"/>
    <cellStyle name="Ponto 6 14" xfId="0"/>
    <cellStyle name="Ponto 6 2" xfId="0"/>
    <cellStyle name="Ponto 6 3" xfId="0"/>
    <cellStyle name="Ponto 6 4" xfId="0"/>
    <cellStyle name="Ponto 6 5" xfId="0"/>
    <cellStyle name="Ponto 6 6" xfId="0"/>
    <cellStyle name="Ponto 6 7" xfId="0"/>
    <cellStyle name="Ponto 6 8" xfId="0"/>
    <cellStyle name="Ponto 6 9" xfId="0"/>
    <cellStyle name="Ponto 7" xfId="0"/>
    <cellStyle name="Ponto 7 10" xfId="0"/>
    <cellStyle name="Ponto 7 11" xfId="0"/>
    <cellStyle name="Ponto 7 12" xfId="0"/>
    <cellStyle name="Ponto 7 13" xfId="0"/>
    <cellStyle name="Ponto 7 14" xfId="0"/>
    <cellStyle name="Ponto 7 2" xfId="0"/>
    <cellStyle name="Ponto 7 3" xfId="0"/>
    <cellStyle name="Ponto 7 4" xfId="0"/>
    <cellStyle name="Ponto 7 5" xfId="0"/>
    <cellStyle name="Ponto 7 6" xfId="0"/>
    <cellStyle name="Ponto 7 7" xfId="0"/>
    <cellStyle name="Ponto 7 8" xfId="0"/>
    <cellStyle name="Ponto 7 9" xfId="0"/>
    <cellStyle name="Ponto 8" xfId="0"/>
    <cellStyle name="Ponto 8 2" xfId="0"/>
    <cellStyle name="Ponto 8 3" xfId="0"/>
    <cellStyle name="Ponto 8 4" xfId="0"/>
    <cellStyle name="Ponto 8 5" xfId="0"/>
    <cellStyle name="Ponto 9" xfId="0"/>
    <cellStyle name="Ponto 9 2" xfId="0"/>
    <cellStyle name="Ponto_PLANILHA LICITAÇÃO - R5" xfId="0"/>
    <cellStyle name="Porcentagem 10" xfId="0"/>
    <cellStyle name="Porcentagem 10 10" xfId="0"/>
    <cellStyle name="Porcentagem 10 10 2" xfId="0"/>
    <cellStyle name="Porcentagem 10 10 3" xfId="0"/>
    <cellStyle name="Porcentagem 10 10 4" xfId="0"/>
    <cellStyle name="Porcentagem 10 11" xfId="0"/>
    <cellStyle name="Porcentagem 10 11 2" xfId="0"/>
    <cellStyle name="Porcentagem 10 11 3" xfId="0"/>
    <cellStyle name="Porcentagem 10 11 4" xfId="0"/>
    <cellStyle name="Porcentagem 10 12" xfId="0"/>
    <cellStyle name="Porcentagem 10 12 2" xfId="0"/>
    <cellStyle name="Porcentagem 10 12 3" xfId="0"/>
    <cellStyle name="Porcentagem 10 12 4" xfId="0"/>
    <cellStyle name="Porcentagem 10 13" xfId="0"/>
    <cellStyle name="Porcentagem 10 13 2" xfId="0"/>
    <cellStyle name="Porcentagem 10 13 3" xfId="0"/>
    <cellStyle name="Porcentagem 10 13 4" xfId="0"/>
    <cellStyle name="Porcentagem 10 14" xfId="0"/>
    <cellStyle name="Porcentagem 10 14 2" xfId="0"/>
    <cellStyle name="Porcentagem 10 14 3" xfId="0"/>
    <cellStyle name="Porcentagem 10 14 4" xfId="0"/>
    <cellStyle name="Porcentagem 10 15" xfId="0"/>
    <cellStyle name="Porcentagem 10 15 2" xfId="0"/>
    <cellStyle name="Porcentagem 10 15 3" xfId="0"/>
    <cellStyle name="Porcentagem 10 15 4" xfId="0"/>
    <cellStyle name="Porcentagem 10 16" xfId="0"/>
    <cellStyle name="Porcentagem 10 16 10" xfId="0"/>
    <cellStyle name="Porcentagem 10 16 11" xfId="0"/>
    <cellStyle name="Porcentagem 10 16 2" xfId="0"/>
    <cellStyle name="Porcentagem 10 16 2 2" xfId="0"/>
    <cellStyle name="Porcentagem 10 16 3" xfId="0"/>
    <cellStyle name="Porcentagem 10 16 3 2" xfId="0"/>
    <cellStyle name="Porcentagem 10 16 4" xfId="0"/>
    <cellStyle name="Porcentagem 10 16 4 2" xfId="0"/>
    <cellStyle name="Porcentagem 10 16 5" xfId="0"/>
    <cellStyle name="Porcentagem 10 16 5 2" xfId="0"/>
    <cellStyle name="Porcentagem 10 16 6" xfId="0"/>
    <cellStyle name="Porcentagem 10 16 6 2" xfId="0"/>
    <cellStyle name="Porcentagem 10 16 7" xfId="0"/>
    <cellStyle name="Porcentagem 10 16 7 2" xfId="0"/>
    <cellStyle name="Porcentagem 10 16 8" xfId="0"/>
    <cellStyle name="Porcentagem 10 16 8 2" xfId="0"/>
    <cellStyle name="Porcentagem 10 16 9" xfId="0"/>
    <cellStyle name="Porcentagem 10 16 9 2" xfId="0"/>
    <cellStyle name="Porcentagem 10 17" xfId="0"/>
    <cellStyle name="Porcentagem 10 17 2" xfId="0"/>
    <cellStyle name="Porcentagem 10 17 3" xfId="0"/>
    <cellStyle name="Porcentagem 10 17 4" xfId="0"/>
    <cellStyle name="Porcentagem 10 18" xfId="0"/>
    <cellStyle name="Porcentagem 10 18 2" xfId="0"/>
    <cellStyle name="Porcentagem 10 19" xfId="0"/>
    <cellStyle name="Porcentagem 10 19 2" xfId="0"/>
    <cellStyle name="Porcentagem 10 2" xfId="0"/>
    <cellStyle name="Porcentagem 10 2 10" xfId="0"/>
    <cellStyle name="Porcentagem 10 2 11" xfId="0"/>
    <cellStyle name="Porcentagem 10 2 12" xfId="0"/>
    <cellStyle name="Porcentagem 10 2 13" xfId="0"/>
    <cellStyle name="Porcentagem 10 2 2" xfId="0"/>
    <cellStyle name="Porcentagem 10 2 2 2" xfId="0"/>
    <cellStyle name="Porcentagem 10 2 3" xfId="0"/>
    <cellStyle name="Porcentagem 10 2 4" xfId="0"/>
    <cellStyle name="Porcentagem 10 2 5" xfId="0"/>
    <cellStyle name="Porcentagem 10 2 6" xfId="0"/>
    <cellStyle name="Porcentagem 10 2 7" xfId="0"/>
    <cellStyle name="Porcentagem 10 2 8" xfId="0"/>
    <cellStyle name="Porcentagem 10 2 9" xfId="0"/>
    <cellStyle name="Porcentagem 10 20" xfId="0"/>
    <cellStyle name="Porcentagem 10 20 2" xfId="0"/>
    <cellStyle name="Porcentagem 10 21" xfId="0"/>
    <cellStyle name="Porcentagem 10 21 2" xfId="0"/>
    <cellStyle name="Porcentagem 10 22" xfId="0"/>
    <cellStyle name="Porcentagem 10 22 2" xfId="0"/>
    <cellStyle name="Porcentagem 10 23" xfId="0"/>
    <cellStyle name="Porcentagem 10 23 2" xfId="0"/>
    <cellStyle name="Porcentagem 10 24" xfId="0"/>
    <cellStyle name="Porcentagem 10 24 2" xfId="0"/>
    <cellStyle name="Porcentagem 10 25" xfId="0"/>
    <cellStyle name="Porcentagem 10 25 2" xfId="0"/>
    <cellStyle name="Porcentagem 10 26" xfId="0"/>
    <cellStyle name="Porcentagem 10 26 2" xfId="0"/>
    <cellStyle name="Porcentagem 10 27" xfId="0"/>
    <cellStyle name="Porcentagem 10 27 2" xfId="0"/>
    <cellStyle name="Porcentagem 10 28" xfId="0"/>
    <cellStyle name="Porcentagem 10 28 2" xfId="0"/>
    <cellStyle name="Porcentagem 10 29" xfId="0"/>
    <cellStyle name="Porcentagem 10 29 2" xfId="0"/>
    <cellStyle name="Porcentagem 10 3" xfId="0"/>
    <cellStyle name="Porcentagem 10 3 10" xfId="0"/>
    <cellStyle name="Porcentagem 10 3 11" xfId="0"/>
    <cellStyle name="Porcentagem 10 3 12" xfId="0"/>
    <cellStyle name="Porcentagem 10 3 13" xfId="0"/>
    <cellStyle name="Porcentagem 10 3 2" xfId="0"/>
    <cellStyle name="Porcentagem 10 3 2 2" xfId="0"/>
    <cellStyle name="Porcentagem 10 3 3" xfId="0"/>
    <cellStyle name="Porcentagem 10 3 4" xfId="0"/>
    <cellStyle name="Porcentagem 10 3 5" xfId="0"/>
    <cellStyle name="Porcentagem 10 3 6" xfId="0"/>
    <cellStyle name="Porcentagem 10 3 7" xfId="0"/>
    <cellStyle name="Porcentagem 10 3 8" xfId="0"/>
    <cellStyle name="Porcentagem 10 3 9" xfId="0"/>
    <cellStyle name="Porcentagem 10 30" xfId="0"/>
    <cellStyle name="Porcentagem 10 30 2" xfId="0"/>
    <cellStyle name="Porcentagem 10 31" xfId="0"/>
    <cellStyle name="Porcentagem 10 31 2" xfId="0"/>
    <cellStyle name="Porcentagem 10 32" xfId="0"/>
    <cellStyle name="Porcentagem 10 32 2" xfId="0"/>
    <cellStyle name="Porcentagem 10 33" xfId="0"/>
    <cellStyle name="Porcentagem 10 33 2" xfId="0"/>
    <cellStyle name="Porcentagem 10 34" xfId="0"/>
    <cellStyle name="Porcentagem 10 34 2" xfId="0"/>
    <cellStyle name="Porcentagem 10 35" xfId="0"/>
    <cellStyle name="Porcentagem 10 35 2" xfId="0"/>
    <cellStyle name="Porcentagem 10 36" xfId="0"/>
    <cellStyle name="Porcentagem 10 36 2" xfId="0"/>
    <cellStyle name="Porcentagem 10 37" xfId="0"/>
    <cellStyle name="Porcentagem 10 37 2" xfId="0"/>
    <cellStyle name="Porcentagem 10 38" xfId="0"/>
    <cellStyle name="Porcentagem 10 38 2" xfId="0"/>
    <cellStyle name="Porcentagem 10 39" xfId="0"/>
    <cellStyle name="Porcentagem 10 39 2" xfId="0"/>
    <cellStyle name="Porcentagem 10 4" xfId="0"/>
    <cellStyle name="Porcentagem 10 4 10" xfId="0"/>
    <cellStyle name="Porcentagem 10 4 11" xfId="0"/>
    <cellStyle name="Porcentagem 10 4 12" xfId="0"/>
    <cellStyle name="Porcentagem 10 4 13" xfId="0"/>
    <cellStyle name="Porcentagem 10 4 2" xfId="0"/>
    <cellStyle name="Porcentagem 10 4 2 2" xfId="0"/>
    <cellStyle name="Porcentagem 10 4 3" xfId="0"/>
    <cellStyle name="Porcentagem 10 4 4" xfId="0"/>
    <cellStyle name="Porcentagem 10 4 5" xfId="0"/>
    <cellStyle name="Porcentagem 10 4 6" xfId="0"/>
    <cellStyle name="Porcentagem 10 4 7" xfId="0"/>
    <cellStyle name="Porcentagem 10 4 8" xfId="0"/>
    <cellStyle name="Porcentagem 10 4 9" xfId="0"/>
    <cellStyle name="Porcentagem 10 40" xfId="0"/>
    <cellStyle name="Porcentagem 10 41" xfId="0"/>
    <cellStyle name="Porcentagem 10 42" xfId="0"/>
    <cellStyle name="Porcentagem 10 43" xfId="0"/>
    <cellStyle name="Porcentagem 10 44" xfId="0"/>
    <cellStyle name="Porcentagem 10 45" xfId="0"/>
    <cellStyle name="Porcentagem 10 46" xfId="0"/>
    <cellStyle name="Porcentagem 10 47" xfId="0"/>
    <cellStyle name="Porcentagem 10 48" xfId="0"/>
    <cellStyle name="Porcentagem 10 49" xfId="0"/>
    <cellStyle name="Porcentagem 10 5" xfId="0"/>
    <cellStyle name="Porcentagem 10 5 10" xfId="0"/>
    <cellStyle name="Porcentagem 10 5 11" xfId="0"/>
    <cellStyle name="Porcentagem 10 5 12" xfId="0"/>
    <cellStyle name="Porcentagem 10 5 13" xfId="0"/>
    <cellStyle name="Porcentagem 10 5 2" xfId="0"/>
    <cellStyle name="Porcentagem 10 5 2 2" xfId="0"/>
    <cellStyle name="Porcentagem 10 5 3" xfId="0"/>
    <cellStyle name="Porcentagem 10 5 4" xfId="0"/>
    <cellStyle name="Porcentagem 10 5 5" xfId="0"/>
    <cellStyle name="Porcentagem 10 5 6" xfId="0"/>
    <cellStyle name="Porcentagem 10 5 7" xfId="0"/>
    <cellStyle name="Porcentagem 10 5 8" xfId="0"/>
    <cellStyle name="Porcentagem 10 5 9" xfId="0"/>
    <cellStyle name="Porcentagem 10 50" xfId="0"/>
    <cellStyle name="Porcentagem 10 51" xfId="0"/>
    <cellStyle name="Porcentagem 10 52" xfId="0"/>
    <cellStyle name="Porcentagem 10 53" xfId="0"/>
    <cellStyle name="Porcentagem 10 6" xfId="0"/>
    <cellStyle name="Porcentagem 10 6 10" xfId="0"/>
    <cellStyle name="Porcentagem 10 6 11" xfId="0"/>
    <cellStyle name="Porcentagem 10 6 12" xfId="0"/>
    <cellStyle name="Porcentagem 10 6 13" xfId="0"/>
    <cellStyle name="Porcentagem 10 6 2" xfId="0"/>
    <cellStyle name="Porcentagem 10 6 2 2" xfId="0"/>
    <cellStyle name="Porcentagem 10 6 3" xfId="0"/>
    <cellStyle name="Porcentagem 10 6 4" xfId="0"/>
    <cellStyle name="Porcentagem 10 6 5" xfId="0"/>
    <cellStyle name="Porcentagem 10 6 6" xfId="0"/>
    <cellStyle name="Porcentagem 10 6 7" xfId="0"/>
    <cellStyle name="Porcentagem 10 6 8" xfId="0"/>
    <cellStyle name="Porcentagem 10 6 9" xfId="0"/>
    <cellStyle name="Porcentagem 10 7" xfId="0"/>
    <cellStyle name="Porcentagem 10 7 2" xfId="0"/>
    <cellStyle name="Porcentagem 10 7 3" xfId="0"/>
    <cellStyle name="Porcentagem 10 7 4" xfId="0"/>
    <cellStyle name="Porcentagem 10 8" xfId="0"/>
    <cellStyle name="Porcentagem 10 8 2" xfId="0"/>
    <cellStyle name="Porcentagem 10 8 3" xfId="0"/>
    <cellStyle name="Porcentagem 10 8 4" xfId="0"/>
    <cellStyle name="Porcentagem 10 9" xfId="0"/>
    <cellStyle name="Porcentagem 10 9 2" xfId="0"/>
    <cellStyle name="Porcentagem 10 9 3" xfId="0"/>
    <cellStyle name="Porcentagem 10 9 4" xfId="0"/>
    <cellStyle name="Porcentagem 11" xfId="0"/>
    <cellStyle name="Porcentagem 11 10" xfId="0"/>
    <cellStyle name="Porcentagem 11 2" xfId="0"/>
    <cellStyle name="Porcentagem 11 3" xfId="0"/>
    <cellStyle name="Porcentagem 11 4" xfId="0"/>
    <cellStyle name="Porcentagem 11 5" xfId="0"/>
    <cellStyle name="Porcentagem 11 6" xfId="0"/>
    <cellStyle name="Porcentagem 11 7" xfId="0"/>
    <cellStyle name="Porcentagem 11 8" xfId="0"/>
    <cellStyle name="Porcentagem 11 9" xfId="0"/>
    <cellStyle name="Porcentagem 12" xfId="0"/>
    <cellStyle name="Porcentagem 13" xfId="0"/>
    <cellStyle name="Porcentagem 13 2" xfId="0"/>
    <cellStyle name="Porcentagem 13 3" xfId="0"/>
    <cellStyle name="Porcentagem 14" xfId="0"/>
    <cellStyle name="Porcentagem 15" xfId="0"/>
    <cellStyle name="Porcentagem 15 2" xfId="0"/>
    <cellStyle name="Porcentagem 15 3" xfId="0"/>
    <cellStyle name="Porcentagem 16" xfId="0"/>
    <cellStyle name="Porcentagem 16 2" xfId="0"/>
    <cellStyle name="Porcentagem 16 3" xfId="0"/>
    <cellStyle name="Porcentagem 17" xfId="0"/>
    <cellStyle name="Porcentagem 17 2" xfId="0"/>
    <cellStyle name="Porcentagem 17 3" xfId="0"/>
    <cellStyle name="Porcentagem 18" xfId="0"/>
    <cellStyle name="Porcentagem 18 2" xfId="0"/>
    <cellStyle name="Porcentagem 18 3" xfId="0"/>
    <cellStyle name="Porcentagem 19" xfId="0"/>
    <cellStyle name="Porcentagem 19 2" xfId="0"/>
    <cellStyle name="Porcentagem 19 3" xfId="0"/>
    <cellStyle name="Porcentagem 2" xfId="0"/>
    <cellStyle name="Porcentagem 2 10" xfId="0"/>
    <cellStyle name="Porcentagem 2 10 2" xfId="0"/>
    <cellStyle name="Porcentagem 2 10 2 2" xfId="0"/>
    <cellStyle name="Porcentagem 2 10 3" xfId="0"/>
    <cellStyle name="Porcentagem 2 10 4" xfId="0"/>
    <cellStyle name="Porcentagem 2 11" xfId="0"/>
    <cellStyle name="Porcentagem 2 11 2" xfId="0"/>
    <cellStyle name="Porcentagem 2 11 2 2" xfId="0"/>
    <cellStyle name="Porcentagem 2 11 3" xfId="0"/>
    <cellStyle name="Porcentagem 2 11 4" xfId="0"/>
    <cellStyle name="Porcentagem 2 12" xfId="0"/>
    <cellStyle name="Porcentagem 2 12 2" xfId="0"/>
    <cellStyle name="Porcentagem 2 12 2 2" xfId="0"/>
    <cellStyle name="Porcentagem 2 12 3" xfId="0"/>
    <cellStyle name="Porcentagem 2 12 4" xfId="0"/>
    <cellStyle name="Porcentagem 2 13" xfId="0"/>
    <cellStyle name="Porcentagem 2 13 2" xfId="0"/>
    <cellStyle name="Porcentagem 2 13 3" xfId="0"/>
    <cellStyle name="Porcentagem 2 13 4" xfId="0"/>
    <cellStyle name="Porcentagem 2 14" xfId="0"/>
    <cellStyle name="Porcentagem 2 14 2" xfId="0"/>
    <cellStyle name="Porcentagem 2 14 3" xfId="0"/>
    <cellStyle name="Porcentagem 2 14 4" xfId="0"/>
    <cellStyle name="Porcentagem 2 15" xfId="0"/>
    <cellStyle name="Porcentagem 2 15 2" xfId="0"/>
    <cellStyle name="Porcentagem 2 15 3" xfId="0"/>
    <cellStyle name="Porcentagem 2 15 4" xfId="0"/>
    <cellStyle name="Porcentagem 2 16" xfId="0"/>
    <cellStyle name="Porcentagem 2 16 2" xfId="0"/>
    <cellStyle name="Porcentagem 2 16 3" xfId="0"/>
    <cellStyle name="Porcentagem 2 16 4" xfId="0"/>
    <cellStyle name="Porcentagem 2 17" xfId="0"/>
    <cellStyle name="Porcentagem 2 17 2" xfId="0"/>
    <cellStyle name="Porcentagem 2 17 3" xfId="0"/>
    <cellStyle name="Porcentagem 2 17 4" xfId="0"/>
    <cellStyle name="Porcentagem 2 18" xfId="0"/>
    <cellStyle name="Porcentagem 2 18 2" xfId="0"/>
    <cellStyle name="Porcentagem 2 18 3" xfId="0"/>
    <cellStyle name="Porcentagem 2 18 4" xfId="0"/>
    <cellStyle name="Porcentagem 2 19" xfId="0"/>
    <cellStyle name="Porcentagem 2 19 10" xfId="0"/>
    <cellStyle name="Porcentagem 2 19 11" xfId="0"/>
    <cellStyle name="Porcentagem 2 19 2" xfId="0"/>
    <cellStyle name="Porcentagem 2 19 2 2" xfId="0"/>
    <cellStyle name="Porcentagem 2 19 3" xfId="0"/>
    <cellStyle name="Porcentagem 2 19 3 2" xfId="0"/>
    <cellStyle name="Porcentagem 2 19 4" xfId="0"/>
    <cellStyle name="Porcentagem 2 19 4 2" xfId="0"/>
    <cellStyle name="Porcentagem 2 19 5" xfId="0"/>
    <cellStyle name="Porcentagem 2 19 5 2" xfId="0"/>
    <cellStyle name="Porcentagem 2 19 6" xfId="0"/>
    <cellStyle name="Porcentagem 2 19 6 2" xfId="0"/>
    <cellStyle name="Porcentagem 2 19 7" xfId="0"/>
    <cellStyle name="Porcentagem 2 19 7 2" xfId="0"/>
    <cellStyle name="Porcentagem 2 19 8" xfId="0"/>
    <cellStyle name="Porcentagem 2 19 8 2" xfId="0"/>
    <cellStyle name="Porcentagem 2 19 9" xfId="0"/>
    <cellStyle name="Porcentagem 2 19 9 2" xfId="0"/>
    <cellStyle name="Porcentagem 2 2" xfId="0"/>
    <cellStyle name="Porcentagem 2 2 10" xfId="0"/>
    <cellStyle name="Porcentagem 2 2 10 2" xfId="0"/>
    <cellStyle name="Porcentagem 2 2 10 3" xfId="0"/>
    <cellStyle name="Porcentagem 2 2 10 4" xfId="0"/>
    <cellStyle name="Porcentagem 2 2 11" xfId="0"/>
    <cellStyle name="Porcentagem 2 2 11 2" xfId="0"/>
    <cellStyle name="Porcentagem 2 2 11 3" xfId="0"/>
    <cellStyle name="Porcentagem 2 2 11 4" xfId="0"/>
    <cellStyle name="Porcentagem 2 2 12" xfId="0"/>
    <cellStyle name="Porcentagem 2 2 12 2" xfId="0"/>
    <cellStyle name="Porcentagem 2 2 12 3" xfId="0"/>
    <cellStyle name="Porcentagem 2 2 12 4" xfId="0"/>
    <cellStyle name="Porcentagem 2 2 13" xfId="0"/>
    <cellStyle name="Porcentagem 2 2 13 2" xfId="0"/>
    <cellStyle name="Porcentagem 2 2 13 3" xfId="0"/>
    <cellStyle name="Porcentagem 2 2 13 4" xfId="0"/>
    <cellStyle name="Porcentagem 2 2 14" xfId="0"/>
    <cellStyle name="Porcentagem 2 2 14 2" xfId="0"/>
    <cellStyle name="Porcentagem 2 2 14 3" xfId="0"/>
    <cellStyle name="Porcentagem 2 2 14 4" xfId="0"/>
    <cellStyle name="Porcentagem 2 2 15" xfId="0"/>
    <cellStyle name="Porcentagem 2 2 15 2" xfId="0"/>
    <cellStyle name="Porcentagem 2 2 15 3" xfId="0"/>
    <cellStyle name="Porcentagem 2 2 15 4" xfId="0"/>
    <cellStyle name="Porcentagem 2 2 16" xfId="0"/>
    <cellStyle name="Porcentagem 2 2 16 10" xfId="0"/>
    <cellStyle name="Porcentagem 2 2 16 11" xfId="0"/>
    <cellStyle name="Porcentagem 2 2 16 2" xfId="0"/>
    <cellStyle name="Porcentagem 2 2 16 2 2" xfId="0"/>
    <cellStyle name="Porcentagem 2 2 16 3" xfId="0"/>
    <cellStyle name="Porcentagem 2 2 16 3 2" xfId="0"/>
    <cellStyle name="Porcentagem 2 2 16 4" xfId="0"/>
    <cellStyle name="Porcentagem 2 2 16 4 2" xfId="0"/>
    <cellStyle name="Porcentagem 2 2 16 5" xfId="0"/>
    <cellStyle name="Porcentagem 2 2 16 5 2" xfId="0"/>
    <cellStyle name="Porcentagem 2 2 16 6" xfId="0"/>
    <cellStyle name="Porcentagem 2 2 16 6 2" xfId="0"/>
    <cellStyle name="Porcentagem 2 2 16 7" xfId="0"/>
    <cellStyle name="Porcentagem 2 2 16 7 2" xfId="0"/>
    <cellStyle name="Porcentagem 2 2 16 8" xfId="0"/>
    <cellStyle name="Porcentagem 2 2 16 8 2" xfId="0"/>
    <cellStyle name="Porcentagem 2 2 16 9" xfId="0"/>
    <cellStyle name="Porcentagem 2 2 16 9 2" xfId="0"/>
    <cellStyle name="Porcentagem 2 2 17" xfId="0"/>
    <cellStyle name="Porcentagem 2 2 17 2" xfId="0"/>
    <cellStyle name="Porcentagem 2 2 17 3" xfId="0"/>
    <cellStyle name="Porcentagem 2 2 17 4" xfId="0"/>
    <cellStyle name="Porcentagem 2 2 18" xfId="0"/>
    <cellStyle name="Porcentagem 2 2 18 2" xfId="0"/>
    <cellStyle name="Porcentagem 2 2 19" xfId="0"/>
    <cellStyle name="Porcentagem 2 2 19 2" xfId="0"/>
    <cellStyle name="Porcentagem 2 2 2" xfId="0"/>
    <cellStyle name="Porcentagem 2 2 2 10" xfId="0"/>
    <cellStyle name="Porcentagem 2 2 2 11" xfId="0"/>
    <cellStyle name="Porcentagem 2 2 2 12" xfId="0"/>
    <cellStyle name="Porcentagem 2 2 2 13" xfId="0"/>
    <cellStyle name="Porcentagem 2 2 2 14" xfId="0"/>
    <cellStyle name="Porcentagem 2 2 2 2" xfId="0"/>
    <cellStyle name="Porcentagem 2 2 2 2 10" xfId="0"/>
    <cellStyle name="Porcentagem 2 2 2 2 11" xfId="0"/>
    <cellStyle name="Porcentagem 2 2 2 2 12" xfId="0"/>
    <cellStyle name="Porcentagem 2 2 2 2 13" xfId="0"/>
    <cellStyle name="Porcentagem 2 2 2 2 14" xfId="0"/>
    <cellStyle name="Porcentagem 2 2 2 2 2" xfId="0"/>
    <cellStyle name="Porcentagem 2 2 2 2 3" xfId="0"/>
    <cellStyle name="Porcentagem 2 2 2 2 4" xfId="0"/>
    <cellStyle name="Porcentagem 2 2 2 2 5" xfId="0"/>
    <cellStyle name="Porcentagem 2 2 2 2 6" xfId="0"/>
    <cellStyle name="Porcentagem 2 2 2 2 7" xfId="0"/>
    <cellStyle name="Porcentagem 2 2 2 2 8" xfId="0"/>
    <cellStyle name="Porcentagem 2 2 2 2 9" xfId="0"/>
    <cellStyle name="Porcentagem 2 2 2 3" xfId="0"/>
    <cellStyle name="Porcentagem 2 2 2 3 10" xfId="0"/>
    <cellStyle name="Porcentagem 2 2 2 3 11" xfId="0"/>
    <cellStyle name="Porcentagem 2 2 2 3 12" xfId="0"/>
    <cellStyle name="Porcentagem 2 2 2 3 13" xfId="0"/>
    <cellStyle name="Porcentagem 2 2 2 3 14" xfId="0"/>
    <cellStyle name="Porcentagem 2 2 2 3 2" xfId="0"/>
    <cellStyle name="Porcentagem 2 2 2 3 3" xfId="0"/>
    <cellStyle name="Porcentagem 2 2 2 3 4" xfId="0"/>
    <cellStyle name="Porcentagem 2 2 2 3 5" xfId="0"/>
    <cellStyle name="Porcentagem 2 2 2 3 6" xfId="0"/>
    <cellStyle name="Porcentagem 2 2 2 3 7" xfId="0"/>
    <cellStyle name="Porcentagem 2 2 2 3 8" xfId="0"/>
    <cellStyle name="Porcentagem 2 2 2 3 9" xfId="0"/>
    <cellStyle name="Porcentagem 2 2 2 4" xfId="0"/>
    <cellStyle name="Porcentagem 2 2 2 4 10" xfId="0"/>
    <cellStyle name="Porcentagem 2 2 2 4 11" xfId="0"/>
    <cellStyle name="Porcentagem 2 2 2 4 12" xfId="0"/>
    <cellStyle name="Porcentagem 2 2 2 4 13" xfId="0"/>
    <cellStyle name="Porcentagem 2 2 2 4 14" xfId="0"/>
    <cellStyle name="Porcentagem 2 2 2 4 2" xfId="0"/>
    <cellStyle name="Porcentagem 2 2 2 4 3" xfId="0"/>
    <cellStyle name="Porcentagem 2 2 2 4 4" xfId="0"/>
    <cellStyle name="Porcentagem 2 2 2 4 5" xfId="0"/>
    <cellStyle name="Porcentagem 2 2 2 4 6" xfId="0"/>
    <cellStyle name="Porcentagem 2 2 2 4 7" xfId="0"/>
    <cellStyle name="Porcentagem 2 2 2 4 8" xfId="0"/>
    <cellStyle name="Porcentagem 2 2 2 4 9" xfId="0"/>
    <cellStyle name="Porcentagem 2 2 2 5" xfId="0"/>
    <cellStyle name="Porcentagem 2 2 2 5 10" xfId="0"/>
    <cellStyle name="Porcentagem 2 2 2 5 2" xfId="0"/>
    <cellStyle name="Porcentagem 2 2 2 5 3" xfId="0"/>
    <cellStyle name="Porcentagem 2 2 2 5 4" xfId="0"/>
    <cellStyle name="Porcentagem 2 2 2 5 5" xfId="0"/>
    <cellStyle name="Porcentagem 2 2 2 5 6" xfId="0"/>
    <cellStyle name="Porcentagem 2 2 2 5 7" xfId="0"/>
    <cellStyle name="Porcentagem 2 2 2 5 8" xfId="0"/>
    <cellStyle name="Porcentagem 2 2 2 5 9" xfId="0"/>
    <cellStyle name="Porcentagem 2 2 2 6" xfId="0"/>
    <cellStyle name="Porcentagem 2 2 2 7" xfId="0"/>
    <cellStyle name="Porcentagem 2 2 2 8" xfId="0"/>
    <cellStyle name="Porcentagem 2 2 2 9" xfId="0"/>
    <cellStyle name="Porcentagem 2 2 20" xfId="0"/>
    <cellStyle name="Porcentagem 2 2 20 2" xfId="0"/>
    <cellStyle name="Porcentagem 2 2 21" xfId="0"/>
    <cellStyle name="Porcentagem 2 2 21 2" xfId="0"/>
    <cellStyle name="Porcentagem 2 2 22" xfId="0"/>
    <cellStyle name="Porcentagem 2 2 22 2" xfId="0"/>
    <cellStyle name="Porcentagem 2 2 23" xfId="0"/>
    <cellStyle name="Porcentagem 2 2 23 2" xfId="0"/>
    <cellStyle name="Porcentagem 2 2 24" xfId="0"/>
    <cellStyle name="Porcentagem 2 2 24 2" xfId="0"/>
    <cellStyle name="Porcentagem 2 2 25" xfId="0"/>
    <cellStyle name="Porcentagem 2 2 25 2" xfId="0"/>
    <cellStyle name="Porcentagem 2 2 26" xfId="0"/>
    <cellStyle name="Porcentagem 2 2 26 2" xfId="0"/>
    <cellStyle name="Porcentagem 2 2 27" xfId="0"/>
    <cellStyle name="Porcentagem 2 2 27 2" xfId="0"/>
    <cellStyle name="Porcentagem 2 2 28" xfId="0"/>
    <cellStyle name="Porcentagem 2 2 28 2" xfId="0"/>
    <cellStyle name="Porcentagem 2 2 29" xfId="0"/>
    <cellStyle name="Porcentagem 2 2 29 2" xfId="0"/>
    <cellStyle name="Porcentagem 2 2 3" xfId="0"/>
    <cellStyle name="Porcentagem 2 2 3 10" xfId="0"/>
    <cellStyle name="Porcentagem 2 2 3 11" xfId="0"/>
    <cellStyle name="Porcentagem 2 2 3 12" xfId="0"/>
    <cellStyle name="Porcentagem 2 2 3 13" xfId="0"/>
    <cellStyle name="Porcentagem 2 2 3 14" xfId="0"/>
    <cellStyle name="Porcentagem 2 2 3 2" xfId="0"/>
    <cellStyle name="Porcentagem 2 2 3 2 10" xfId="0"/>
    <cellStyle name="Porcentagem 2 2 3 2 11" xfId="0"/>
    <cellStyle name="Porcentagem 2 2 3 2 12" xfId="0"/>
    <cellStyle name="Porcentagem 2 2 3 2 13" xfId="0"/>
    <cellStyle name="Porcentagem 2 2 3 2 14" xfId="0"/>
    <cellStyle name="Porcentagem 2 2 3 2 2" xfId="0"/>
    <cellStyle name="Porcentagem 2 2 3 2 3" xfId="0"/>
    <cellStyle name="Porcentagem 2 2 3 2 4" xfId="0"/>
    <cellStyle name="Porcentagem 2 2 3 2 5" xfId="0"/>
    <cellStyle name="Porcentagem 2 2 3 2 6" xfId="0"/>
    <cellStyle name="Porcentagem 2 2 3 2 7" xfId="0"/>
    <cellStyle name="Porcentagem 2 2 3 2 8" xfId="0"/>
    <cellStyle name="Porcentagem 2 2 3 2 9" xfId="0"/>
    <cellStyle name="Porcentagem 2 2 3 3" xfId="0"/>
    <cellStyle name="Porcentagem 2 2 3 3 10" xfId="0"/>
    <cellStyle name="Porcentagem 2 2 3 3 11" xfId="0"/>
    <cellStyle name="Porcentagem 2 2 3 3 12" xfId="0"/>
    <cellStyle name="Porcentagem 2 2 3 3 13" xfId="0"/>
    <cellStyle name="Porcentagem 2 2 3 3 14" xfId="0"/>
    <cellStyle name="Porcentagem 2 2 3 3 2" xfId="0"/>
    <cellStyle name="Porcentagem 2 2 3 3 3" xfId="0"/>
    <cellStyle name="Porcentagem 2 2 3 3 4" xfId="0"/>
    <cellStyle name="Porcentagem 2 2 3 3 5" xfId="0"/>
    <cellStyle name="Porcentagem 2 2 3 3 6" xfId="0"/>
    <cellStyle name="Porcentagem 2 2 3 3 7" xfId="0"/>
    <cellStyle name="Porcentagem 2 2 3 3 8" xfId="0"/>
    <cellStyle name="Porcentagem 2 2 3 3 9" xfId="0"/>
    <cellStyle name="Porcentagem 2 2 3 4" xfId="0"/>
    <cellStyle name="Porcentagem 2 2 3 4 10" xfId="0"/>
    <cellStyle name="Porcentagem 2 2 3 4 11" xfId="0"/>
    <cellStyle name="Porcentagem 2 2 3 4 12" xfId="0"/>
    <cellStyle name="Porcentagem 2 2 3 4 13" xfId="0"/>
    <cellStyle name="Porcentagem 2 2 3 4 14" xfId="0"/>
    <cellStyle name="Porcentagem 2 2 3 4 2" xfId="0"/>
    <cellStyle name="Porcentagem 2 2 3 4 3" xfId="0"/>
    <cellStyle name="Porcentagem 2 2 3 4 4" xfId="0"/>
    <cellStyle name="Porcentagem 2 2 3 4 5" xfId="0"/>
    <cellStyle name="Porcentagem 2 2 3 4 6" xfId="0"/>
    <cellStyle name="Porcentagem 2 2 3 4 7" xfId="0"/>
    <cellStyle name="Porcentagem 2 2 3 4 8" xfId="0"/>
    <cellStyle name="Porcentagem 2 2 3 4 9" xfId="0"/>
    <cellStyle name="Porcentagem 2 2 3 5" xfId="0"/>
    <cellStyle name="Porcentagem 2 2 3 5 10" xfId="0"/>
    <cellStyle name="Porcentagem 2 2 3 5 2" xfId="0"/>
    <cellStyle name="Porcentagem 2 2 3 5 3" xfId="0"/>
    <cellStyle name="Porcentagem 2 2 3 5 4" xfId="0"/>
    <cellStyle name="Porcentagem 2 2 3 5 5" xfId="0"/>
    <cellStyle name="Porcentagem 2 2 3 5 6" xfId="0"/>
    <cellStyle name="Porcentagem 2 2 3 5 7" xfId="0"/>
    <cellStyle name="Porcentagem 2 2 3 5 8" xfId="0"/>
    <cellStyle name="Porcentagem 2 2 3 5 9" xfId="0"/>
    <cellStyle name="Porcentagem 2 2 3 6" xfId="0"/>
    <cellStyle name="Porcentagem 2 2 3 7" xfId="0"/>
    <cellStyle name="Porcentagem 2 2 3 8" xfId="0"/>
    <cellStyle name="Porcentagem 2 2 3 9" xfId="0"/>
    <cellStyle name="Porcentagem 2 2 30" xfId="0"/>
    <cellStyle name="Porcentagem 2 2 30 2" xfId="0"/>
    <cellStyle name="Porcentagem 2 2 31" xfId="0"/>
    <cellStyle name="Porcentagem 2 2 31 2" xfId="0"/>
    <cellStyle name="Porcentagem 2 2 32" xfId="0"/>
    <cellStyle name="Porcentagem 2 2 32 2" xfId="0"/>
    <cellStyle name="Porcentagem 2 2 33" xfId="0"/>
    <cellStyle name="Porcentagem 2 2 33 2" xfId="0"/>
    <cellStyle name="Porcentagem 2 2 34" xfId="0"/>
    <cellStyle name="Porcentagem 2 2 34 2" xfId="0"/>
    <cellStyle name="Porcentagem 2 2 35" xfId="0"/>
    <cellStyle name="Porcentagem 2 2 35 2" xfId="0"/>
    <cellStyle name="Porcentagem 2 2 36" xfId="0"/>
    <cellStyle name="Porcentagem 2 2 36 2" xfId="0"/>
    <cellStyle name="Porcentagem 2 2 37" xfId="0"/>
    <cellStyle name="Porcentagem 2 2 37 2" xfId="0"/>
    <cellStyle name="Porcentagem 2 2 38" xfId="0"/>
    <cellStyle name="Porcentagem 2 2 38 2" xfId="0"/>
    <cellStyle name="Porcentagem 2 2 39" xfId="0"/>
    <cellStyle name="Porcentagem 2 2 39 2" xfId="0"/>
    <cellStyle name="Porcentagem 2 2 4" xfId="0"/>
    <cellStyle name="Porcentagem 2 2 4 10" xfId="0"/>
    <cellStyle name="Porcentagem 2 2 4 11" xfId="0"/>
    <cellStyle name="Porcentagem 2 2 4 12" xfId="0"/>
    <cellStyle name="Porcentagem 2 2 4 13" xfId="0"/>
    <cellStyle name="Porcentagem 2 2 4 14" xfId="0"/>
    <cellStyle name="Porcentagem 2 2 4 15" xfId="0"/>
    <cellStyle name="Porcentagem 2 2 4 16" xfId="0"/>
    <cellStyle name="Porcentagem 2 2 4 2" xfId="0"/>
    <cellStyle name="Porcentagem 2 2 4 2 2" xfId="0"/>
    <cellStyle name="Porcentagem 2 2 4 2 3" xfId="0"/>
    <cellStyle name="Porcentagem 2 2 4 2 4" xfId="0"/>
    <cellStyle name="Porcentagem 2 2 4 2 5" xfId="0"/>
    <cellStyle name="Porcentagem 2 2 4 3" xfId="0"/>
    <cellStyle name="Porcentagem 2 2 4 4" xfId="0"/>
    <cellStyle name="Porcentagem 2 2 4 5" xfId="0"/>
    <cellStyle name="Porcentagem 2 2 4 6" xfId="0"/>
    <cellStyle name="Porcentagem 2 2 4 7" xfId="0"/>
    <cellStyle name="Porcentagem 2 2 4 8" xfId="0"/>
    <cellStyle name="Porcentagem 2 2 4 9" xfId="0"/>
    <cellStyle name="Porcentagem 2 2 40" xfId="0"/>
    <cellStyle name="Porcentagem 2 2 41" xfId="0"/>
    <cellStyle name="Porcentagem 2 2 42" xfId="0"/>
    <cellStyle name="Porcentagem 2 2 43" xfId="0"/>
    <cellStyle name="Porcentagem 2 2 44" xfId="0"/>
    <cellStyle name="Porcentagem 2 2 45" xfId="0"/>
    <cellStyle name="Porcentagem 2 2 46" xfId="0"/>
    <cellStyle name="Porcentagem 2 2 47" xfId="0"/>
    <cellStyle name="Porcentagem 2 2 48" xfId="0"/>
    <cellStyle name="Porcentagem 2 2 49" xfId="0"/>
    <cellStyle name="Porcentagem 2 2 5" xfId="0"/>
    <cellStyle name="Porcentagem 2 2 5 10" xfId="0"/>
    <cellStyle name="Porcentagem 2 2 5 11" xfId="0"/>
    <cellStyle name="Porcentagem 2 2 5 12" xfId="0"/>
    <cellStyle name="Porcentagem 2 2 5 13" xfId="0"/>
    <cellStyle name="Porcentagem 2 2 5 2" xfId="0"/>
    <cellStyle name="Porcentagem 2 2 5 2 2" xfId="0"/>
    <cellStyle name="Porcentagem 2 2 5 3" xfId="0"/>
    <cellStyle name="Porcentagem 2 2 5 4" xfId="0"/>
    <cellStyle name="Porcentagem 2 2 5 5" xfId="0"/>
    <cellStyle name="Porcentagem 2 2 5 6" xfId="0"/>
    <cellStyle name="Porcentagem 2 2 5 7" xfId="0"/>
    <cellStyle name="Porcentagem 2 2 5 8" xfId="0"/>
    <cellStyle name="Porcentagem 2 2 5 9" xfId="0"/>
    <cellStyle name="Porcentagem 2 2 50" xfId="0"/>
    <cellStyle name="Porcentagem 2 2 51" xfId="0"/>
    <cellStyle name="Porcentagem 2 2 52" xfId="0"/>
    <cellStyle name="Porcentagem 2 2 53" xfId="0"/>
    <cellStyle name="Porcentagem 2 2 54" xfId="0"/>
    <cellStyle name="Porcentagem 2 2 55" xfId="0"/>
    <cellStyle name="Porcentagem 2 2 56" xfId="0"/>
    <cellStyle name="Porcentagem 2 2 57" xfId="0"/>
    <cellStyle name="Porcentagem 2 2 58" xfId="0"/>
    <cellStyle name="Porcentagem 2 2 6" xfId="0"/>
    <cellStyle name="Porcentagem 2 2 6 10" xfId="0"/>
    <cellStyle name="Porcentagem 2 2 6 11" xfId="0"/>
    <cellStyle name="Porcentagem 2 2 6 12" xfId="0"/>
    <cellStyle name="Porcentagem 2 2 6 13" xfId="0"/>
    <cellStyle name="Porcentagem 2 2 6 2" xfId="0"/>
    <cellStyle name="Porcentagem 2 2 6 2 2" xfId="0"/>
    <cellStyle name="Porcentagem 2 2 6 3" xfId="0"/>
    <cellStyle name="Porcentagem 2 2 6 4" xfId="0"/>
    <cellStyle name="Porcentagem 2 2 6 5" xfId="0"/>
    <cellStyle name="Porcentagem 2 2 6 6" xfId="0"/>
    <cellStyle name="Porcentagem 2 2 6 7" xfId="0"/>
    <cellStyle name="Porcentagem 2 2 6 8" xfId="0"/>
    <cellStyle name="Porcentagem 2 2 6 9" xfId="0"/>
    <cellStyle name="Porcentagem 2 2 7" xfId="0"/>
    <cellStyle name="Porcentagem 2 2 7 10" xfId="0"/>
    <cellStyle name="Porcentagem 2 2 7 11" xfId="0"/>
    <cellStyle name="Porcentagem 2 2 7 12" xfId="0"/>
    <cellStyle name="Porcentagem 2 2 7 13" xfId="0"/>
    <cellStyle name="Porcentagem 2 2 7 2" xfId="0"/>
    <cellStyle name="Porcentagem 2 2 7 3" xfId="0"/>
    <cellStyle name="Porcentagem 2 2 7 4" xfId="0"/>
    <cellStyle name="Porcentagem 2 2 7 5" xfId="0"/>
    <cellStyle name="Porcentagem 2 2 7 6" xfId="0"/>
    <cellStyle name="Porcentagem 2 2 7 7" xfId="0"/>
    <cellStyle name="Porcentagem 2 2 7 8" xfId="0"/>
    <cellStyle name="Porcentagem 2 2 7 9" xfId="0"/>
    <cellStyle name="Porcentagem 2 2 8" xfId="0"/>
    <cellStyle name="Porcentagem 2 2 8 2" xfId="0"/>
    <cellStyle name="Porcentagem 2 2 8 3" xfId="0"/>
    <cellStyle name="Porcentagem 2 2 8 4" xfId="0"/>
    <cellStyle name="Porcentagem 2 2 9" xfId="0"/>
    <cellStyle name="Porcentagem 2 2 9 2" xfId="0"/>
    <cellStyle name="Porcentagem 2 2 9 3" xfId="0"/>
    <cellStyle name="Porcentagem 2 2 9 4" xfId="0"/>
    <cellStyle name="Porcentagem 2 20" xfId="0"/>
    <cellStyle name="Porcentagem 2 20 2" xfId="0"/>
    <cellStyle name="Porcentagem 2 20 3" xfId="0"/>
    <cellStyle name="Porcentagem 2 20 4" xfId="0"/>
    <cellStyle name="Porcentagem 2 21" xfId="0"/>
    <cellStyle name="Porcentagem 2 21 2" xfId="0"/>
    <cellStyle name="Porcentagem 2 22" xfId="0"/>
    <cellStyle name="Porcentagem 2 22 2" xfId="0"/>
    <cellStyle name="Porcentagem 2 23" xfId="0"/>
    <cellStyle name="Porcentagem 2 23 2" xfId="0"/>
    <cellStyle name="Porcentagem 2 24" xfId="0"/>
    <cellStyle name="Porcentagem 2 24 2" xfId="0"/>
    <cellStyle name="Porcentagem 2 25" xfId="0"/>
    <cellStyle name="Porcentagem 2 25 2" xfId="0"/>
    <cellStyle name="Porcentagem 2 26" xfId="0"/>
    <cellStyle name="Porcentagem 2 26 2" xfId="0"/>
    <cellStyle name="Porcentagem 2 27" xfId="0"/>
    <cellStyle name="Porcentagem 2 27 2" xfId="0"/>
    <cellStyle name="Porcentagem 2 28" xfId="0"/>
    <cellStyle name="Porcentagem 2 28 2" xfId="0"/>
    <cellStyle name="Porcentagem 2 29" xfId="0"/>
    <cellStyle name="Porcentagem 2 29 2" xfId="0"/>
    <cellStyle name="Porcentagem 2 3" xfId="0"/>
    <cellStyle name="Porcentagem 2 3 10" xfId="0"/>
    <cellStyle name="Porcentagem 2 3 10 2" xfId="0"/>
    <cellStyle name="Porcentagem 2 3 10 3" xfId="0"/>
    <cellStyle name="Porcentagem 2 3 10 4" xfId="0"/>
    <cellStyle name="Porcentagem 2 3 11" xfId="0"/>
    <cellStyle name="Porcentagem 2 3 11 2" xfId="0"/>
    <cellStyle name="Porcentagem 2 3 11 3" xfId="0"/>
    <cellStyle name="Porcentagem 2 3 11 4" xfId="0"/>
    <cellStyle name="Porcentagem 2 3 12" xfId="0"/>
    <cellStyle name="Porcentagem 2 3 12 2" xfId="0"/>
    <cellStyle name="Porcentagem 2 3 12 3" xfId="0"/>
    <cellStyle name="Porcentagem 2 3 12 4" xfId="0"/>
    <cellStyle name="Porcentagem 2 3 13" xfId="0"/>
    <cellStyle name="Porcentagem 2 3 13 2" xfId="0"/>
    <cellStyle name="Porcentagem 2 3 13 3" xfId="0"/>
    <cellStyle name="Porcentagem 2 3 13 4" xfId="0"/>
    <cellStyle name="Porcentagem 2 3 14" xfId="0"/>
    <cellStyle name="Porcentagem 2 3 14 2" xfId="0"/>
    <cellStyle name="Porcentagem 2 3 14 3" xfId="0"/>
    <cellStyle name="Porcentagem 2 3 14 4" xfId="0"/>
    <cellStyle name="Porcentagem 2 3 15" xfId="0"/>
    <cellStyle name="Porcentagem 2 3 15 2" xfId="0"/>
    <cellStyle name="Porcentagem 2 3 15 3" xfId="0"/>
    <cellStyle name="Porcentagem 2 3 15 4" xfId="0"/>
    <cellStyle name="Porcentagem 2 3 16" xfId="0"/>
    <cellStyle name="Porcentagem 2 3 16 10" xfId="0"/>
    <cellStyle name="Porcentagem 2 3 16 11" xfId="0"/>
    <cellStyle name="Porcentagem 2 3 16 2" xfId="0"/>
    <cellStyle name="Porcentagem 2 3 16 2 2" xfId="0"/>
    <cellStyle name="Porcentagem 2 3 16 3" xfId="0"/>
    <cellStyle name="Porcentagem 2 3 16 3 2" xfId="0"/>
    <cellStyle name="Porcentagem 2 3 16 4" xfId="0"/>
    <cellStyle name="Porcentagem 2 3 16 4 2" xfId="0"/>
    <cellStyle name="Porcentagem 2 3 16 5" xfId="0"/>
    <cellStyle name="Porcentagem 2 3 16 5 2" xfId="0"/>
    <cellStyle name="Porcentagem 2 3 16 6" xfId="0"/>
    <cellStyle name="Porcentagem 2 3 16 6 2" xfId="0"/>
    <cellStyle name="Porcentagem 2 3 16 7" xfId="0"/>
    <cellStyle name="Porcentagem 2 3 16 7 2" xfId="0"/>
    <cellStyle name="Porcentagem 2 3 16 8" xfId="0"/>
    <cellStyle name="Porcentagem 2 3 16 8 2" xfId="0"/>
    <cellStyle name="Porcentagem 2 3 16 9" xfId="0"/>
    <cellStyle name="Porcentagem 2 3 16 9 2" xfId="0"/>
    <cellStyle name="Porcentagem 2 3 17" xfId="0"/>
    <cellStyle name="Porcentagem 2 3 17 2" xfId="0"/>
    <cellStyle name="Porcentagem 2 3 17 3" xfId="0"/>
    <cellStyle name="Porcentagem 2 3 17 4" xfId="0"/>
    <cellStyle name="Porcentagem 2 3 18" xfId="0"/>
    <cellStyle name="Porcentagem 2 3 18 2" xfId="0"/>
    <cellStyle name="Porcentagem 2 3 19" xfId="0"/>
    <cellStyle name="Porcentagem 2 3 19 2" xfId="0"/>
    <cellStyle name="Porcentagem 2 3 2" xfId="0"/>
    <cellStyle name="Porcentagem 2 3 2 10" xfId="0"/>
    <cellStyle name="Porcentagem 2 3 2 11" xfId="0"/>
    <cellStyle name="Porcentagem 2 3 2 12" xfId="0"/>
    <cellStyle name="Porcentagem 2 3 2 13" xfId="0"/>
    <cellStyle name="Porcentagem 2 3 2 2" xfId="0"/>
    <cellStyle name="Porcentagem 2 3 2 2 2" xfId="0"/>
    <cellStyle name="Porcentagem 2 3 2 3" xfId="0"/>
    <cellStyle name="Porcentagem 2 3 2 4" xfId="0"/>
    <cellStyle name="Porcentagem 2 3 2 5" xfId="0"/>
    <cellStyle name="Porcentagem 2 3 2 6" xfId="0"/>
    <cellStyle name="Porcentagem 2 3 2 7" xfId="0"/>
    <cellStyle name="Porcentagem 2 3 2 8" xfId="0"/>
    <cellStyle name="Porcentagem 2 3 2 9" xfId="0"/>
    <cellStyle name="Porcentagem 2 3 20" xfId="0"/>
    <cellStyle name="Porcentagem 2 3 20 2" xfId="0"/>
    <cellStyle name="Porcentagem 2 3 21" xfId="0"/>
    <cellStyle name="Porcentagem 2 3 21 2" xfId="0"/>
    <cellStyle name="Porcentagem 2 3 22" xfId="0"/>
    <cellStyle name="Porcentagem 2 3 22 2" xfId="0"/>
    <cellStyle name="Porcentagem 2 3 23" xfId="0"/>
    <cellStyle name="Porcentagem 2 3 23 2" xfId="0"/>
    <cellStyle name="Porcentagem 2 3 24" xfId="0"/>
    <cellStyle name="Porcentagem 2 3 24 2" xfId="0"/>
    <cellStyle name="Porcentagem 2 3 25" xfId="0"/>
    <cellStyle name="Porcentagem 2 3 25 2" xfId="0"/>
    <cellStyle name="Porcentagem 2 3 26" xfId="0"/>
    <cellStyle name="Porcentagem 2 3 26 2" xfId="0"/>
    <cellStyle name="Porcentagem 2 3 27" xfId="0"/>
    <cellStyle name="Porcentagem 2 3 27 2" xfId="0"/>
    <cellStyle name="Porcentagem 2 3 28" xfId="0"/>
    <cellStyle name="Porcentagem 2 3 28 2" xfId="0"/>
    <cellStyle name="Porcentagem 2 3 29" xfId="0"/>
    <cellStyle name="Porcentagem 2 3 29 2" xfId="0"/>
    <cellStyle name="Porcentagem 2 3 3" xfId="0"/>
    <cellStyle name="Porcentagem 2 3 3 10" xfId="0"/>
    <cellStyle name="Porcentagem 2 3 3 11" xfId="0"/>
    <cellStyle name="Porcentagem 2 3 3 12" xfId="0"/>
    <cellStyle name="Porcentagem 2 3 3 13" xfId="0"/>
    <cellStyle name="Porcentagem 2 3 3 2" xfId="0"/>
    <cellStyle name="Porcentagem 2 3 3 2 2" xfId="0"/>
    <cellStyle name="Porcentagem 2 3 3 3" xfId="0"/>
    <cellStyle name="Porcentagem 2 3 3 4" xfId="0"/>
    <cellStyle name="Porcentagem 2 3 3 5" xfId="0"/>
    <cellStyle name="Porcentagem 2 3 3 6" xfId="0"/>
    <cellStyle name="Porcentagem 2 3 3 7" xfId="0"/>
    <cellStyle name="Porcentagem 2 3 3 8" xfId="0"/>
    <cellStyle name="Porcentagem 2 3 3 9" xfId="0"/>
    <cellStyle name="Porcentagem 2 3 30" xfId="0"/>
    <cellStyle name="Porcentagem 2 3 30 2" xfId="0"/>
    <cellStyle name="Porcentagem 2 3 31" xfId="0"/>
    <cellStyle name="Porcentagem 2 3 31 2" xfId="0"/>
    <cellStyle name="Porcentagem 2 3 32" xfId="0"/>
    <cellStyle name="Porcentagem 2 3 32 2" xfId="0"/>
    <cellStyle name="Porcentagem 2 3 33" xfId="0"/>
    <cellStyle name="Porcentagem 2 3 33 2" xfId="0"/>
    <cellStyle name="Porcentagem 2 3 34" xfId="0"/>
    <cellStyle name="Porcentagem 2 3 34 2" xfId="0"/>
    <cellStyle name="Porcentagem 2 3 35" xfId="0"/>
    <cellStyle name="Porcentagem 2 3 35 2" xfId="0"/>
    <cellStyle name="Porcentagem 2 3 36" xfId="0"/>
    <cellStyle name="Porcentagem 2 3 36 2" xfId="0"/>
    <cellStyle name="Porcentagem 2 3 37" xfId="0"/>
    <cellStyle name="Porcentagem 2 3 37 2" xfId="0"/>
    <cellStyle name="Porcentagem 2 3 38" xfId="0"/>
    <cellStyle name="Porcentagem 2 3 38 2" xfId="0"/>
    <cellStyle name="Porcentagem 2 3 39" xfId="0"/>
    <cellStyle name="Porcentagem 2 3 39 2" xfId="0"/>
    <cellStyle name="Porcentagem 2 3 4" xfId="0"/>
    <cellStyle name="Porcentagem 2 3 4 10" xfId="0"/>
    <cellStyle name="Porcentagem 2 3 4 11" xfId="0"/>
    <cellStyle name="Porcentagem 2 3 4 12" xfId="0"/>
    <cellStyle name="Porcentagem 2 3 4 13" xfId="0"/>
    <cellStyle name="Porcentagem 2 3 4 2" xfId="0"/>
    <cellStyle name="Porcentagem 2 3 4 2 2" xfId="0"/>
    <cellStyle name="Porcentagem 2 3 4 3" xfId="0"/>
    <cellStyle name="Porcentagem 2 3 4 4" xfId="0"/>
    <cellStyle name="Porcentagem 2 3 4 5" xfId="0"/>
    <cellStyle name="Porcentagem 2 3 4 6" xfId="0"/>
    <cellStyle name="Porcentagem 2 3 4 7" xfId="0"/>
    <cellStyle name="Porcentagem 2 3 4 8" xfId="0"/>
    <cellStyle name="Porcentagem 2 3 4 9" xfId="0"/>
    <cellStyle name="Porcentagem 2 3 40" xfId="0"/>
    <cellStyle name="Porcentagem 2 3 41" xfId="0"/>
    <cellStyle name="Porcentagem 2 3 42" xfId="0"/>
    <cellStyle name="Porcentagem 2 3 43" xfId="0"/>
    <cellStyle name="Porcentagem 2 3 44" xfId="0"/>
    <cellStyle name="Porcentagem 2 3 45" xfId="0"/>
    <cellStyle name="Porcentagem 2 3 46" xfId="0"/>
    <cellStyle name="Porcentagem 2 3 47" xfId="0"/>
    <cellStyle name="Porcentagem 2 3 48" xfId="0"/>
    <cellStyle name="Porcentagem 2 3 49" xfId="0"/>
    <cellStyle name="Porcentagem 2 3 5" xfId="0"/>
    <cellStyle name="Porcentagem 2 3 5 10" xfId="0"/>
    <cellStyle name="Porcentagem 2 3 5 11" xfId="0"/>
    <cellStyle name="Porcentagem 2 3 5 12" xfId="0"/>
    <cellStyle name="Porcentagem 2 3 5 13" xfId="0"/>
    <cellStyle name="Porcentagem 2 3 5 2" xfId="0"/>
    <cellStyle name="Porcentagem 2 3 5 2 2" xfId="0"/>
    <cellStyle name="Porcentagem 2 3 5 3" xfId="0"/>
    <cellStyle name="Porcentagem 2 3 5 4" xfId="0"/>
    <cellStyle name="Porcentagem 2 3 5 5" xfId="0"/>
    <cellStyle name="Porcentagem 2 3 5 6" xfId="0"/>
    <cellStyle name="Porcentagem 2 3 5 7" xfId="0"/>
    <cellStyle name="Porcentagem 2 3 5 8" xfId="0"/>
    <cellStyle name="Porcentagem 2 3 5 9" xfId="0"/>
    <cellStyle name="Porcentagem 2 3 50" xfId="0"/>
    <cellStyle name="Porcentagem 2 3 51" xfId="0"/>
    <cellStyle name="Porcentagem 2 3 52" xfId="0"/>
    <cellStyle name="Porcentagem 2 3 53" xfId="0"/>
    <cellStyle name="Porcentagem 2 3 6" xfId="0"/>
    <cellStyle name="Porcentagem 2 3 6 10" xfId="0"/>
    <cellStyle name="Porcentagem 2 3 6 11" xfId="0"/>
    <cellStyle name="Porcentagem 2 3 6 12" xfId="0"/>
    <cellStyle name="Porcentagem 2 3 6 13" xfId="0"/>
    <cellStyle name="Porcentagem 2 3 6 2" xfId="0"/>
    <cellStyle name="Porcentagem 2 3 6 2 2" xfId="0"/>
    <cellStyle name="Porcentagem 2 3 6 3" xfId="0"/>
    <cellStyle name="Porcentagem 2 3 6 4" xfId="0"/>
    <cellStyle name="Porcentagem 2 3 6 5" xfId="0"/>
    <cellStyle name="Porcentagem 2 3 6 6" xfId="0"/>
    <cellStyle name="Porcentagem 2 3 6 7" xfId="0"/>
    <cellStyle name="Porcentagem 2 3 6 8" xfId="0"/>
    <cellStyle name="Porcentagem 2 3 6 9" xfId="0"/>
    <cellStyle name="Porcentagem 2 3 7" xfId="0"/>
    <cellStyle name="Porcentagem 2 3 7 2" xfId="0"/>
    <cellStyle name="Porcentagem 2 3 7 3" xfId="0"/>
    <cellStyle name="Porcentagem 2 3 7 4" xfId="0"/>
    <cellStyle name="Porcentagem 2 3 8" xfId="0"/>
    <cellStyle name="Porcentagem 2 3 8 2" xfId="0"/>
    <cellStyle name="Porcentagem 2 3 8 3" xfId="0"/>
    <cellStyle name="Porcentagem 2 3 8 4" xfId="0"/>
    <cellStyle name="Porcentagem 2 3 9" xfId="0"/>
    <cellStyle name="Porcentagem 2 3 9 2" xfId="0"/>
    <cellStyle name="Porcentagem 2 3 9 3" xfId="0"/>
    <cellStyle name="Porcentagem 2 3 9 4" xfId="0"/>
    <cellStyle name="Porcentagem 2 30" xfId="0"/>
    <cellStyle name="Porcentagem 2 30 2" xfId="0"/>
    <cellStyle name="Porcentagem 2 31" xfId="0"/>
    <cellStyle name="Porcentagem 2 31 2" xfId="0"/>
    <cellStyle name="Porcentagem 2 32" xfId="0"/>
    <cellStyle name="Porcentagem 2 32 2" xfId="0"/>
    <cellStyle name="Porcentagem 2 33" xfId="0"/>
    <cellStyle name="Porcentagem 2 33 2" xfId="0"/>
    <cellStyle name="Porcentagem 2 34" xfId="0"/>
    <cellStyle name="Porcentagem 2 34 2" xfId="0"/>
    <cellStyle name="Porcentagem 2 35" xfId="0"/>
    <cellStyle name="Porcentagem 2 35 2" xfId="0"/>
    <cellStyle name="Porcentagem 2 36" xfId="0"/>
    <cellStyle name="Porcentagem 2 36 2" xfId="0"/>
    <cellStyle name="Porcentagem 2 37" xfId="0"/>
    <cellStyle name="Porcentagem 2 37 2" xfId="0"/>
    <cellStyle name="Porcentagem 2 38" xfId="0"/>
    <cellStyle name="Porcentagem 2 38 2" xfId="0"/>
    <cellStyle name="Porcentagem 2 39" xfId="0"/>
    <cellStyle name="Porcentagem 2 39 2" xfId="0"/>
    <cellStyle name="Porcentagem 2 4" xfId="0"/>
    <cellStyle name="Porcentagem 2 4 10" xfId="0"/>
    <cellStyle name="Porcentagem 2 4 10 2" xfId="0"/>
    <cellStyle name="Porcentagem 2 4 10 3" xfId="0"/>
    <cellStyle name="Porcentagem 2 4 10 4" xfId="0"/>
    <cellStyle name="Porcentagem 2 4 11" xfId="0"/>
    <cellStyle name="Porcentagem 2 4 11 2" xfId="0"/>
    <cellStyle name="Porcentagem 2 4 11 3" xfId="0"/>
    <cellStyle name="Porcentagem 2 4 11 4" xfId="0"/>
    <cellStyle name="Porcentagem 2 4 12" xfId="0"/>
    <cellStyle name="Porcentagem 2 4 12 2" xfId="0"/>
    <cellStyle name="Porcentagem 2 4 12 3" xfId="0"/>
    <cellStyle name="Porcentagem 2 4 12 4" xfId="0"/>
    <cellStyle name="Porcentagem 2 4 13" xfId="0"/>
    <cellStyle name="Porcentagem 2 4 13 2" xfId="0"/>
    <cellStyle name="Porcentagem 2 4 13 3" xfId="0"/>
    <cellStyle name="Porcentagem 2 4 13 4" xfId="0"/>
    <cellStyle name="Porcentagem 2 4 14" xfId="0"/>
    <cellStyle name="Porcentagem 2 4 14 2" xfId="0"/>
    <cellStyle name="Porcentagem 2 4 14 3" xfId="0"/>
    <cellStyle name="Porcentagem 2 4 14 4" xfId="0"/>
    <cellStyle name="Porcentagem 2 4 15" xfId="0"/>
    <cellStyle name="Porcentagem 2 4 15 2" xfId="0"/>
    <cellStyle name="Porcentagem 2 4 15 3" xfId="0"/>
    <cellStyle name="Porcentagem 2 4 15 4" xfId="0"/>
    <cellStyle name="Porcentagem 2 4 16" xfId="0"/>
    <cellStyle name="Porcentagem 2 4 16 2" xfId="0"/>
    <cellStyle name="Porcentagem 2 4 16 3" xfId="0"/>
    <cellStyle name="Porcentagem 2 4 16 4" xfId="0"/>
    <cellStyle name="Porcentagem 2 4 17" xfId="0"/>
    <cellStyle name="Porcentagem 2 4 17 2" xfId="0"/>
    <cellStyle name="Porcentagem 2 4 18" xfId="0"/>
    <cellStyle name="Porcentagem 2 4 18 2" xfId="0"/>
    <cellStyle name="Porcentagem 2 4 19" xfId="0"/>
    <cellStyle name="Porcentagem 2 4 19 2" xfId="0"/>
    <cellStyle name="Porcentagem 2 4 2" xfId="0"/>
    <cellStyle name="Porcentagem 2 4 2 2" xfId="0"/>
    <cellStyle name="Porcentagem 2 4 2 3" xfId="0"/>
    <cellStyle name="Porcentagem 2 4 2 4" xfId="0"/>
    <cellStyle name="Porcentagem 2 4 20" xfId="0"/>
    <cellStyle name="Porcentagem 2 4 20 2" xfId="0"/>
    <cellStyle name="Porcentagem 2 4 21" xfId="0"/>
    <cellStyle name="Porcentagem 2 4 21 2" xfId="0"/>
    <cellStyle name="Porcentagem 2 4 22" xfId="0"/>
    <cellStyle name="Porcentagem 2 4 22 2" xfId="0"/>
    <cellStyle name="Porcentagem 2 4 23" xfId="0"/>
    <cellStyle name="Porcentagem 2 4 23 2" xfId="0"/>
    <cellStyle name="Porcentagem 2 4 24" xfId="0"/>
    <cellStyle name="Porcentagem 2 4 24 2" xfId="0"/>
    <cellStyle name="Porcentagem 2 4 25" xfId="0"/>
    <cellStyle name="Porcentagem 2 4 25 2" xfId="0"/>
    <cellStyle name="Porcentagem 2 4 26" xfId="0"/>
    <cellStyle name="Porcentagem 2 4 26 2" xfId="0"/>
    <cellStyle name="Porcentagem 2 4 27" xfId="0"/>
    <cellStyle name="Porcentagem 2 4 27 2" xfId="0"/>
    <cellStyle name="Porcentagem 2 4 28" xfId="0"/>
    <cellStyle name="Porcentagem 2 4 28 2" xfId="0"/>
    <cellStyle name="Porcentagem 2 4 29" xfId="0"/>
    <cellStyle name="Porcentagem 2 4 29 2" xfId="0"/>
    <cellStyle name="Porcentagem 2 4 3" xfId="0"/>
    <cellStyle name="Porcentagem 2 4 3 2" xfId="0"/>
    <cellStyle name="Porcentagem 2 4 3 3" xfId="0"/>
    <cellStyle name="Porcentagem 2 4 3 4" xfId="0"/>
    <cellStyle name="Porcentagem 2 4 30" xfId="0"/>
    <cellStyle name="Porcentagem 2 4 30 2" xfId="0"/>
    <cellStyle name="Porcentagem 2 4 31" xfId="0"/>
    <cellStyle name="Porcentagem 2 4 31 2" xfId="0"/>
    <cellStyle name="Porcentagem 2 4 32" xfId="0"/>
    <cellStyle name="Porcentagem 2 4 32 2" xfId="0"/>
    <cellStyle name="Porcentagem 2 4 33" xfId="0"/>
    <cellStyle name="Porcentagem 2 4 33 2" xfId="0"/>
    <cellStyle name="Porcentagem 2 4 34" xfId="0"/>
    <cellStyle name="Porcentagem 2 4 34 2" xfId="0"/>
    <cellStyle name="Porcentagem 2 4 35" xfId="0"/>
    <cellStyle name="Porcentagem 2 4 35 2" xfId="0"/>
    <cellStyle name="Porcentagem 2 4 36" xfId="0"/>
    <cellStyle name="Porcentagem 2 4 36 2" xfId="0"/>
    <cellStyle name="Porcentagem 2 4 37" xfId="0"/>
    <cellStyle name="Porcentagem 2 4 37 2" xfId="0"/>
    <cellStyle name="Porcentagem 2 4 38" xfId="0"/>
    <cellStyle name="Porcentagem 2 4 38 2" xfId="0"/>
    <cellStyle name="Porcentagem 2 4 39" xfId="0"/>
    <cellStyle name="Porcentagem 2 4 39 2" xfId="0"/>
    <cellStyle name="Porcentagem 2 4 4" xfId="0"/>
    <cellStyle name="Porcentagem 2 4 4 2" xfId="0"/>
    <cellStyle name="Porcentagem 2 4 4 3" xfId="0"/>
    <cellStyle name="Porcentagem 2 4 4 4" xfId="0"/>
    <cellStyle name="Porcentagem 2 4 40" xfId="0"/>
    <cellStyle name="Porcentagem 2 4 41" xfId="0"/>
    <cellStyle name="Porcentagem 2 4 42" xfId="0"/>
    <cellStyle name="Porcentagem 2 4 43" xfId="0"/>
    <cellStyle name="Porcentagem 2 4 44" xfId="0"/>
    <cellStyle name="Porcentagem 2 4 45" xfId="0"/>
    <cellStyle name="Porcentagem 2 4 46" xfId="0"/>
    <cellStyle name="Porcentagem 2 4 47" xfId="0"/>
    <cellStyle name="Porcentagem 2 4 48" xfId="0"/>
    <cellStyle name="Porcentagem 2 4 49" xfId="0"/>
    <cellStyle name="Porcentagem 2 4 5" xfId="0"/>
    <cellStyle name="Porcentagem 2 4 5 2" xfId="0"/>
    <cellStyle name="Porcentagem 2 4 5 3" xfId="0"/>
    <cellStyle name="Porcentagem 2 4 5 4" xfId="0"/>
    <cellStyle name="Porcentagem 2 4 50" xfId="0"/>
    <cellStyle name="Porcentagem 2 4 6" xfId="0"/>
    <cellStyle name="Porcentagem 2 4 6 2" xfId="0"/>
    <cellStyle name="Porcentagem 2 4 6 3" xfId="0"/>
    <cellStyle name="Porcentagem 2 4 6 4" xfId="0"/>
    <cellStyle name="Porcentagem 2 4 7" xfId="0"/>
    <cellStyle name="Porcentagem 2 4 7 2" xfId="0"/>
    <cellStyle name="Porcentagem 2 4 7 3" xfId="0"/>
    <cellStyle name="Porcentagem 2 4 7 4" xfId="0"/>
    <cellStyle name="Porcentagem 2 4 8" xfId="0"/>
    <cellStyle name="Porcentagem 2 4 8 2" xfId="0"/>
    <cellStyle name="Porcentagem 2 4 8 3" xfId="0"/>
    <cellStyle name="Porcentagem 2 4 8 4" xfId="0"/>
    <cellStyle name="Porcentagem 2 4 9" xfId="0"/>
    <cellStyle name="Porcentagem 2 4 9 2" xfId="0"/>
    <cellStyle name="Porcentagem 2 4 9 3" xfId="0"/>
    <cellStyle name="Porcentagem 2 4 9 4" xfId="0"/>
    <cellStyle name="Porcentagem 2 40" xfId="0"/>
    <cellStyle name="Porcentagem 2 40 2" xfId="0"/>
    <cellStyle name="Porcentagem 2 41" xfId="0"/>
    <cellStyle name="Porcentagem 2 41 2" xfId="0"/>
    <cellStyle name="Porcentagem 2 42" xfId="0"/>
    <cellStyle name="Porcentagem 2 42 2" xfId="0"/>
    <cellStyle name="Porcentagem 2 43" xfId="0"/>
    <cellStyle name="Porcentagem 2 44" xfId="0"/>
    <cellStyle name="Porcentagem 2 45" xfId="0"/>
    <cellStyle name="Porcentagem 2 46" xfId="0"/>
    <cellStyle name="Porcentagem 2 47" xfId="0"/>
    <cellStyle name="Porcentagem 2 48" xfId="0"/>
    <cellStyle name="Porcentagem 2 49" xfId="0"/>
    <cellStyle name="Porcentagem 2 5" xfId="0"/>
    <cellStyle name="Porcentagem 2 5 10" xfId="0"/>
    <cellStyle name="Porcentagem 2 5 11" xfId="0"/>
    <cellStyle name="Porcentagem 2 5 12" xfId="0"/>
    <cellStyle name="Porcentagem 2 5 13" xfId="0"/>
    <cellStyle name="Porcentagem 2 5 14" xfId="0"/>
    <cellStyle name="Porcentagem 2 5 2" xfId="0"/>
    <cellStyle name="Porcentagem 2 5 2 10" xfId="0"/>
    <cellStyle name="Porcentagem 2 5 2 11" xfId="0"/>
    <cellStyle name="Porcentagem 2 5 2 12" xfId="0"/>
    <cellStyle name="Porcentagem 2 5 2 13" xfId="0"/>
    <cellStyle name="Porcentagem 2 5 2 14" xfId="0"/>
    <cellStyle name="Porcentagem 2 5 2 2" xfId="0"/>
    <cellStyle name="Porcentagem 2 5 2 3" xfId="0"/>
    <cellStyle name="Porcentagem 2 5 2 4" xfId="0"/>
    <cellStyle name="Porcentagem 2 5 2 5" xfId="0"/>
    <cellStyle name="Porcentagem 2 5 2 6" xfId="0"/>
    <cellStyle name="Porcentagem 2 5 2 7" xfId="0"/>
    <cellStyle name="Porcentagem 2 5 2 8" xfId="0"/>
    <cellStyle name="Porcentagem 2 5 2 9" xfId="0"/>
    <cellStyle name="Porcentagem 2 5 3" xfId="0"/>
    <cellStyle name="Porcentagem 2 5 3 10" xfId="0"/>
    <cellStyle name="Porcentagem 2 5 3 11" xfId="0"/>
    <cellStyle name="Porcentagem 2 5 3 12" xfId="0"/>
    <cellStyle name="Porcentagem 2 5 3 13" xfId="0"/>
    <cellStyle name="Porcentagem 2 5 3 14" xfId="0"/>
    <cellStyle name="Porcentagem 2 5 3 2" xfId="0"/>
    <cellStyle name="Porcentagem 2 5 3 3" xfId="0"/>
    <cellStyle name="Porcentagem 2 5 3 4" xfId="0"/>
    <cellStyle name="Porcentagem 2 5 3 5" xfId="0"/>
    <cellStyle name="Porcentagem 2 5 3 6" xfId="0"/>
    <cellStyle name="Porcentagem 2 5 3 7" xfId="0"/>
    <cellStyle name="Porcentagem 2 5 3 8" xfId="0"/>
    <cellStyle name="Porcentagem 2 5 3 9" xfId="0"/>
    <cellStyle name="Porcentagem 2 5 4" xfId="0"/>
    <cellStyle name="Porcentagem 2 5 4 10" xfId="0"/>
    <cellStyle name="Porcentagem 2 5 4 11" xfId="0"/>
    <cellStyle name="Porcentagem 2 5 4 12" xfId="0"/>
    <cellStyle name="Porcentagem 2 5 4 13" xfId="0"/>
    <cellStyle name="Porcentagem 2 5 4 14" xfId="0"/>
    <cellStyle name="Porcentagem 2 5 4 2" xfId="0"/>
    <cellStyle name="Porcentagem 2 5 4 3" xfId="0"/>
    <cellStyle name="Porcentagem 2 5 4 4" xfId="0"/>
    <cellStyle name="Porcentagem 2 5 4 5" xfId="0"/>
    <cellStyle name="Porcentagem 2 5 4 6" xfId="0"/>
    <cellStyle name="Porcentagem 2 5 4 7" xfId="0"/>
    <cellStyle name="Porcentagem 2 5 4 8" xfId="0"/>
    <cellStyle name="Porcentagem 2 5 4 9" xfId="0"/>
    <cellStyle name="Porcentagem 2 5 5" xfId="0"/>
    <cellStyle name="Porcentagem 2 5 5 10" xfId="0"/>
    <cellStyle name="Porcentagem 2 5 5 2" xfId="0"/>
    <cellStyle name="Porcentagem 2 5 5 3" xfId="0"/>
    <cellStyle name="Porcentagem 2 5 5 4" xfId="0"/>
    <cellStyle name="Porcentagem 2 5 5 5" xfId="0"/>
    <cellStyle name="Porcentagem 2 5 5 6" xfId="0"/>
    <cellStyle name="Porcentagem 2 5 5 7" xfId="0"/>
    <cellStyle name="Porcentagem 2 5 5 8" xfId="0"/>
    <cellStyle name="Porcentagem 2 5 5 9" xfId="0"/>
    <cellStyle name="Porcentagem 2 5 6" xfId="0"/>
    <cellStyle name="Porcentagem 2 5 7" xfId="0"/>
    <cellStyle name="Porcentagem 2 5 8" xfId="0"/>
    <cellStyle name="Porcentagem 2 5 9" xfId="0"/>
    <cellStyle name="Porcentagem 2 50" xfId="0"/>
    <cellStyle name="Porcentagem 2 51" xfId="0"/>
    <cellStyle name="Porcentagem 2 52" xfId="0"/>
    <cellStyle name="Porcentagem 2 53" xfId="0"/>
    <cellStyle name="Porcentagem 2 54" xfId="0"/>
    <cellStyle name="Porcentagem 2 55" xfId="0"/>
    <cellStyle name="Porcentagem 2 56" xfId="0"/>
    <cellStyle name="Porcentagem 2 6" xfId="0"/>
    <cellStyle name="Porcentagem 2 6 10" xfId="0"/>
    <cellStyle name="Porcentagem 2 6 11" xfId="0"/>
    <cellStyle name="Porcentagem 2 6 12" xfId="0"/>
    <cellStyle name="Porcentagem 2 6 13" xfId="0"/>
    <cellStyle name="Porcentagem 2 6 14" xfId="0"/>
    <cellStyle name="Porcentagem 2 6 15" xfId="0"/>
    <cellStyle name="Porcentagem 2 6 16" xfId="0"/>
    <cellStyle name="Porcentagem 2 6 2" xfId="0"/>
    <cellStyle name="Porcentagem 2 6 2 2" xfId="0"/>
    <cellStyle name="Porcentagem 2 6 2 3" xfId="0"/>
    <cellStyle name="Porcentagem 2 6 2 4" xfId="0"/>
    <cellStyle name="Porcentagem 2 6 2 5" xfId="0"/>
    <cellStyle name="Porcentagem 2 6 3" xfId="0"/>
    <cellStyle name="Porcentagem 2 6 4" xfId="0"/>
    <cellStyle name="Porcentagem 2 6 5" xfId="0"/>
    <cellStyle name="Porcentagem 2 6 6" xfId="0"/>
    <cellStyle name="Porcentagem 2 6 7" xfId="0"/>
    <cellStyle name="Porcentagem 2 6 8" xfId="0"/>
    <cellStyle name="Porcentagem 2 6 9" xfId="0"/>
    <cellStyle name="Porcentagem 2 7" xfId="0"/>
    <cellStyle name="Porcentagem 2 7 10" xfId="0"/>
    <cellStyle name="Porcentagem 2 7 11" xfId="0"/>
    <cellStyle name="Porcentagem 2 7 12" xfId="0"/>
    <cellStyle name="Porcentagem 2 7 13" xfId="0"/>
    <cellStyle name="Porcentagem 2 7 2" xfId="0"/>
    <cellStyle name="Porcentagem 2 7 2 2" xfId="0"/>
    <cellStyle name="Porcentagem 2 7 3" xfId="0"/>
    <cellStyle name="Porcentagem 2 7 4" xfId="0"/>
    <cellStyle name="Porcentagem 2 7 5" xfId="0"/>
    <cellStyle name="Porcentagem 2 7 6" xfId="0"/>
    <cellStyle name="Porcentagem 2 7 7" xfId="0"/>
    <cellStyle name="Porcentagem 2 7 8" xfId="0"/>
    <cellStyle name="Porcentagem 2 7 9" xfId="0"/>
    <cellStyle name="Porcentagem 2 8" xfId="0"/>
    <cellStyle name="Porcentagem 2 8 10" xfId="0"/>
    <cellStyle name="Porcentagem 2 8 11" xfId="0"/>
    <cellStyle name="Porcentagem 2 8 12" xfId="0"/>
    <cellStyle name="Porcentagem 2 8 13" xfId="0"/>
    <cellStyle name="Porcentagem 2 8 2" xfId="0"/>
    <cellStyle name="Porcentagem 2 8 2 2" xfId="0"/>
    <cellStyle name="Porcentagem 2 8 3" xfId="0"/>
    <cellStyle name="Porcentagem 2 8 4" xfId="0"/>
    <cellStyle name="Porcentagem 2 8 5" xfId="0"/>
    <cellStyle name="Porcentagem 2 8 6" xfId="0"/>
    <cellStyle name="Porcentagem 2 8 7" xfId="0"/>
    <cellStyle name="Porcentagem 2 8 8" xfId="0"/>
    <cellStyle name="Porcentagem 2 8 9" xfId="0"/>
    <cellStyle name="Porcentagem 2 9" xfId="0"/>
    <cellStyle name="Porcentagem 2 9 10" xfId="0"/>
    <cellStyle name="Porcentagem 2 9 11" xfId="0"/>
    <cellStyle name="Porcentagem 2 9 12" xfId="0"/>
    <cellStyle name="Porcentagem 2 9 13" xfId="0"/>
    <cellStyle name="Porcentagem 2 9 2" xfId="0"/>
    <cellStyle name="Porcentagem 2 9 2 2" xfId="0"/>
    <cellStyle name="Porcentagem 2 9 3" xfId="0"/>
    <cellStyle name="Porcentagem 2 9 4" xfId="0"/>
    <cellStyle name="Porcentagem 2 9 5" xfId="0"/>
    <cellStyle name="Porcentagem 2 9 6" xfId="0"/>
    <cellStyle name="Porcentagem 2 9 7" xfId="0"/>
    <cellStyle name="Porcentagem 2 9 8" xfId="0"/>
    <cellStyle name="Porcentagem 2 9 9" xfId="0"/>
    <cellStyle name="Porcentagem 20" xfId="0"/>
    <cellStyle name="Porcentagem 20 2" xfId="0"/>
    <cellStyle name="Porcentagem 20 3" xfId="0"/>
    <cellStyle name="Porcentagem 21" xfId="0"/>
    <cellStyle name="Porcentagem 21 2" xfId="0"/>
    <cellStyle name="Porcentagem 21 3" xfId="0"/>
    <cellStyle name="Porcentagem 22" xfId="0"/>
    <cellStyle name="Porcentagem 22 2" xfId="0"/>
    <cellStyle name="Porcentagem 22 3" xfId="0"/>
    <cellStyle name="Porcentagem 23" xfId="0"/>
    <cellStyle name="Porcentagem 23 2" xfId="0"/>
    <cellStyle name="Porcentagem 23 3" xfId="0"/>
    <cellStyle name="Porcentagem 24" xfId="0"/>
    <cellStyle name="Porcentagem 24 2" xfId="0"/>
    <cellStyle name="Porcentagem 24 3" xfId="0"/>
    <cellStyle name="Porcentagem 25" xfId="0"/>
    <cellStyle name="Porcentagem 25 2" xfId="0"/>
    <cellStyle name="Porcentagem 25 3" xfId="0"/>
    <cellStyle name="Porcentagem 26" xfId="0"/>
    <cellStyle name="Porcentagem 26 2" xfId="0"/>
    <cellStyle name="Porcentagem 26 3" xfId="0"/>
    <cellStyle name="Porcentagem 27" xfId="0"/>
    <cellStyle name="Porcentagem 27 2" xfId="0"/>
    <cellStyle name="Porcentagem 27 3" xfId="0"/>
    <cellStyle name="Porcentagem 28" xfId="0"/>
    <cellStyle name="Porcentagem 28 2" xfId="0"/>
    <cellStyle name="Porcentagem 28 3" xfId="0"/>
    <cellStyle name="Porcentagem 29" xfId="0"/>
    <cellStyle name="Porcentagem 29 2" xfId="0"/>
    <cellStyle name="Porcentagem 29 3" xfId="0"/>
    <cellStyle name="Porcentagem 2_ÁLVARO JOSÉ DOS SANTOS" xfId="0"/>
    <cellStyle name="Porcentagem 3" xfId="0"/>
    <cellStyle name="Porcentagem 3 10" xfId="0"/>
    <cellStyle name="Porcentagem 3 10 2" xfId="0"/>
    <cellStyle name="Porcentagem 3 10 3" xfId="0"/>
    <cellStyle name="Porcentagem 3 10 4" xfId="0"/>
    <cellStyle name="Porcentagem 3 11" xfId="0"/>
    <cellStyle name="Porcentagem 3 11 2" xfId="0"/>
    <cellStyle name="Porcentagem 3 11 3" xfId="0"/>
    <cellStyle name="Porcentagem 3 11 4" xfId="0"/>
    <cellStyle name="Porcentagem 3 12" xfId="0"/>
    <cellStyle name="Porcentagem 3 12 2" xfId="0"/>
    <cellStyle name="Porcentagem 3 12 3" xfId="0"/>
    <cellStyle name="Porcentagem 3 12 4" xfId="0"/>
    <cellStyle name="Porcentagem 3 13" xfId="0"/>
    <cellStyle name="Porcentagem 3 13 2" xfId="0"/>
    <cellStyle name="Porcentagem 3 13 3" xfId="0"/>
    <cellStyle name="Porcentagem 3 13 4" xfId="0"/>
    <cellStyle name="Porcentagem 3 14" xfId="0"/>
    <cellStyle name="Porcentagem 3 14 2" xfId="0"/>
    <cellStyle name="Porcentagem 3 14 3" xfId="0"/>
    <cellStyle name="Porcentagem 3 14 4" xfId="0"/>
    <cellStyle name="Porcentagem 3 15" xfId="0"/>
    <cellStyle name="Porcentagem 3 15 2" xfId="0"/>
    <cellStyle name="Porcentagem 3 15 3" xfId="0"/>
    <cellStyle name="Porcentagem 3 15 4" xfId="0"/>
    <cellStyle name="Porcentagem 3 16" xfId="0"/>
    <cellStyle name="Porcentagem 3 16 10" xfId="0"/>
    <cellStyle name="Porcentagem 3 16 11" xfId="0"/>
    <cellStyle name="Porcentagem 3 16 2" xfId="0"/>
    <cellStyle name="Porcentagem 3 16 2 2" xfId="0"/>
    <cellStyle name="Porcentagem 3 16 3" xfId="0"/>
    <cellStyle name="Porcentagem 3 16 3 2" xfId="0"/>
    <cellStyle name="Porcentagem 3 16 4" xfId="0"/>
    <cellStyle name="Porcentagem 3 16 4 2" xfId="0"/>
    <cellStyle name="Porcentagem 3 16 5" xfId="0"/>
    <cellStyle name="Porcentagem 3 16 5 2" xfId="0"/>
    <cellStyle name="Porcentagem 3 16 6" xfId="0"/>
    <cellStyle name="Porcentagem 3 16 6 2" xfId="0"/>
    <cellStyle name="Porcentagem 3 16 7" xfId="0"/>
    <cellStyle name="Porcentagem 3 16 7 2" xfId="0"/>
    <cellStyle name="Porcentagem 3 16 8" xfId="0"/>
    <cellStyle name="Porcentagem 3 16 8 2" xfId="0"/>
    <cellStyle name="Porcentagem 3 16 9" xfId="0"/>
    <cellStyle name="Porcentagem 3 16 9 2" xfId="0"/>
    <cellStyle name="Porcentagem 3 17" xfId="0"/>
    <cellStyle name="Porcentagem 3 17 2" xfId="0"/>
    <cellStyle name="Porcentagem 3 17 3" xfId="0"/>
    <cellStyle name="Porcentagem 3 17 4" xfId="0"/>
    <cellStyle name="Porcentagem 3 18" xfId="0"/>
    <cellStyle name="Porcentagem 3 18 2" xfId="0"/>
    <cellStyle name="Porcentagem 3 19" xfId="0"/>
    <cellStyle name="Porcentagem 3 19 2" xfId="0"/>
    <cellStyle name="Porcentagem 3 2" xfId="0"/>
    <cellStyle name="Porcentagem 3 2 10" xfId="0"/>
    <cellStyle name="Porcentagem 3 2 11" xfId="0"/>
    <cellStyle name="Porcentagem 3 2 12" xfId="0"/>
    <cellStyle name="Porcentagem 3 2 13" xfId="0"/>
    <cellStyle name="Porcentagem 3 2 14" xfId="0"/>
    <cellStyle name="Porcentagem 3 2 2" xfId="0"/>
    <cellStyle name="Porcentagem 3 2 2 10" xfId="0"/>
    <cellStyle name="Porcentagem 3 2 2 10 2" xfId="0"/>
    <cellStyle name="Porcentagem 3 2 2 11" xfId="0"/>
    <cellStyle name="Porcentagem 3 2 2 12" xfId="0"/>
    <cellStyle name="Porcentagem 3 2 2 13" xfId="0"/>
    <cellStyle name="Porcentagem 3 2 2 14" xfId="0"/>
    <cellStyle name="Porcentagem 3 2 2 15" xfId="0"/>
    <cellStyle name="Porcentagem 3 2 2 16" xfId="0"/>
    <cellStyle name="Porcentagem 3 2 2 17" xfId="0"/>
    <cellStyle name="Porcentagem 3 2 2 18" xfId="0"/>
    <cellStyle name="Porcentagem 3 2 2 19" xfId="0"/>
    <cellStyle name="Porcentagem 3 2 2 2" xfId="0"/>
    <cellStyle name="Porcentagem 3 2 2 2 2" xfId="0"/>
    <cellStyle name="Porcentagem 3 2 2 2 2 2" xfId="0"/>
    <cellStyle name="Porcentagem 3 2 2 2 2 3" xfId="0"/>
    <cellStyle name="Porcentagem 3 2 2 2 2 4" xfId="0"/>
    <cellStyle name="Porcentagem 3 2 2 2 2 5" xfId="0"/>
    <cellStyle name="Porcentagem 3 2 2 2 3" xfId="0"/>
    <cellStyle name="Porcentagem 3 2 2 2 4" xfId="0"/>
    <cellStyle name="Porcentagem 3 2 2 2 5" xfId="0"/>
    <cellStyle name="Porcentagem 3 2 2 2 6" xfId="0"/>
    <cellStyle name="Porcentagem 3 2 2 2 7" xfId="0"/>
    <cellStyle name="Porcentagem 3 2 2 20" xfId="0"/>
    <cellStyle name="Porcentagem 3 2 2 21" xfId="0"/>
    <cellStyle name="Porcentagem 3 2 2 22" xfId="0"/>
    <cellStyle name="Porcentagem 3 2 2 23" xfId="0"/>
    <cellStyle name="Porcentagem 3 2 2 24" xfId="0"/>
    <cellStyle name="Porcentagem 3 2 2 3" xfId="0"/>
    <cellStyle name="Porcentagem 3 2 2 3 2" xfId="0"/>
    <cellStyle name="Porcentagem 3 2 2 4" xfId="0"/>
    <cellStyle name="Porcentagem 3 2 2 4 2" xfId="0"/>
    <cellStyle name="Porcentagem 3 2 2 5" xfId="0"/>
    <cellStyle name="Porcentagem 3 2 2 5 2" xfId="0"/>
    <cellStyle name="Porcentagem 3 2 2 6" xfId="0"/>
    <cellStyle name="Porcentagem 3 2 2 6 2" xfId="0"/>
    <cellStyle name="Porcentagem 3 2 2 7" xfId="0"/>
    <cellStyle name="Porcentagem 3 2 2 7 2" xfId="0"/>
    <cellStyle name="Porcentagem 3 2 2 8" xfId="0"/>
    <cellStyle name="Porcentagem 3 2 2 8 2" xfId="0"/>
    <cellStyle name="Porcentagem 3 2 2 9" xfId="0"/>
    <cellStyle name="Porcentagem 3 2 2 9 2" xfId="0"/>
    <cellStyle name="Porcentagem 3 2 3" xfId="0"/>
    <cellStyle name="Porcentagem 3 2 3 10" xfId="0"/>
    <cellStyle name="Porcentagem 3 2 3 11" xfId="0"/>
    <cellStyle name="Porcentagem 3 2 3 12" xfId="0"/>
    <cellStyle name="Porcentagem 3 2 3 13" xfId="0"/>
    <cellStyle name="Porcentagem 3 2 3 14" xfId="0"/>
    <cellStyle name="Porcentagem 3 2 3 2" xfId="0"/>
    <cellStyle name="Porcentagem 3 2 3 3" xfId="0"/>
    <cellStyle name="Porcentagem 3 2 3 4" xfId="0"/>
    <cellStyle name="Porcentagem 3 2 3 5" xfId="0"/>
    <cellStyle name="Porcentagem 3 2 3 6" xfId="0"/>
    <cellStyle name="Porcentagem 3 2 3 7" xfId="0"/>
    <cellStyle name="Porcentagem 3 2 3 8" xfId="0"/>
    <cellStyle name="Porcentagem 3 2 3 9" xfId="0"/>
    <cellStyle name="Porcentagem 3 2 4" xfId="0"/>
    <cellStyle name="Porcentagem 3 2 4 10" xfId="0"/>
    <cellStyle name="Porcentagem 3 2 4 11" xfId="0"/>
    <cellStyle name="Porcentagem 3 2 4 12" xfId="0"/>
    <cellStyle name="Porcentagem 3 2 4 13" xfId="0"/>
    <cellStyle name="Porcentagem 3 2 4 14" xfId="0"/>
    <cellStyle name="Porcentagem 3 2 4 2" xfId="0"/>
    <cellStyle name="Porcentagem 3 2 4 3" xfId="0"/>
    <cellStyle name="Porcentagem 3 2 4 4" xfId="0"/>
    <cellStyle name="Porcentagem 3 2 4 5" xfId="0"/>
    <cellStyle name="Porcentagem 3 2 4 6" xfId="0"/>
    <cellStyle name="Porcentagem 3 2 4 7" xfId="0"/>
    <cellStyle name="Porcentagem 3 2 4 8" xfId="0"/>
    <cellStyle name="Porcentagem 3 2 4 9" xfId="0"/>
    <cellStyle name="Porcentagem 3 2 5" xfId="0"/>
    <cellStyle name="Porcentagem 3 2 5 10" xfId="0"/>
    <cellStyle name="Porcentagem 3 2 5 11" xfId="0"/>
    <cellStyle name="Porcentagem 3 2 5 12" xfId="0"/>
    <cellStyle name="Porcentagem 3 2 5 13" xfId="0"/>
    <cellStyle name="Porcentagem 3 2 5 14" xfId="0"/>
    <cellStyle name="Porcentagem 3 2 5 2" xfId="0"/>
    <cellStyle name="Porcentagem 3 2 5 3" xfId="0"/>
    <cellStyle name="Porcentagem 3 2 5 4" xfId="0"/>
    <cellStyle name="Porcentagem 3 2 5 5" xfId="0"/>
    <cellStyle name="Porcentagem 3 2 5 6" xfId="0"/>
    <cellStyle name="Porcentagem 3 2 5 7" xfId="0"/>
    <cellStyle name="Porcentagem 3 2 5 8" xfId="0"/>
    <cellStyle name="Porcentagem 3 2 5 9" xfId="0"/>
    <cellStyle name="Porcentagem 3 2 6" xfId="0"/>
    <cellStyle name="Porcentagem 3 2 7" xfId="0"/>
    <cellStyle name="Porcentagem 3 2 8" xfId="0"/>
    <cellStyle name="Porcentagem 3 2 9" xfId="0"/>
    <cellStyle name="Porcentagem 3 20" xfId="0"/>
    <cellStyle name="Porcentagem 3 20 2" xfId="0"/>
    <cellStyle name="Porcentagem 3 21" xfId="0"/>
    <cellStyle name="Porcentagem 3 21 2" xfId="0"/>
    <cellStyle name="Porcentagem 3 22" xfId="0"/>
    <cellStyle name="Porcentagem 3 22 2" xfId="0"/>
    <cellStyle name="Porcentagem 3 23" xfId="0"/>
    <cellStyle name="Porcentagem 3 23 2" xfId="0"/>
    <cellStyle name="Porcentagem 3 24" xfId="0"/>
    <cellStyle name="Porcentagem 3 24 2" xfId="0"/>
    <cellStyle name="Porcentagem 3 25" xfId="0"/>
    <cellStyle name="Porcentagem 3 25 2" xfId="0"/>
    <cellStyle name="Porcentagem 3 26" xfId="0"/>
    <cellStyle name="Porcentagem 3 26 2" xfId="0"/>
    <cellStyle name="Porcentagem 3 27" xfId="0"/>
    <cellStyle name="Porcentagem 3 27 2" xfId="0"/>
    <cellStyle name="Porcentagem 3 28" xfId="0"/>
    <cellStyle name="Porcentagem 3 28 2" xfId="0"/>
    <cellStyle name="Porcentagem 3 29" xfId="0"/>
    <cellStyle name="Porcentagem 3 29 2" xfId="0"/>
    <cellStyle name="Porcentagem 3 3" xfId="0"/>
    <cellStyle name="Porcentagem 3 3 10" xfId="0"/>
    <cellStyle name="Porcentagem 3 3 11" xfId="0"/>
    <cellStyle name="Porcentagem 3 3 12" xfId="0"/>
    <cellStyle name="Porcentagem 3 3 13" xfId="0"/>
    <cellStyle name="Porcentagem 3 3 14" xfId="0"/>
    <cellStyle name="Porcentagem 3 3 2" xfId="0"/>
    <cellStyle name="Porcentagem 3 3 2 10" xfId="0"/>
    <cellStyle name="Porcentagem 3 3 2 11" xfId="0"/>
    <cellStyle name="Porcentagem 3 3 2 12" xfId="0"/>
    <cellStyle name="Porcentagem 3 3 2 13" xfId="0"/>
    <cellStyle name="Porcentagem 3 3 2 14" xfId="0"/>
    <cellStyle name="Porcentagem 3 3 2 15" xfId="0"/>
    <cellStyle name="Porcentagem 3 3 2 16" xfId="0"/>
    <cellStyle name="Porcentagem 3 3 2 17" xfId="0"/>
    <cellStyle name="Porcentagem 3 3 2 18" xfId="0"/>
    <cellStyle name="Porcentagem 3 3 2 19" xfId="0"/>
    <cellStyle name="Porcentagem 3 3 2 2" xfId="0"/>
    <cellStyle name="Porcentagem 3 3 2 2 2" xfId="0"/>
    <cellStyle name="Porcentagem 3 3 2 2 3" xfId="0"/>
    <cellStyle name="Porcentagem 3 3 2 2 4" xfId="0"/>
    <cellStyle name="Porcentagem 3 3 2 2 5" xfId="0"/>
    <cellStyle name="Porcentagem 3 3 2 20" xfId="0"/>
    <cellStyle name="Porcentagem 3 3 2 21" xfId="0"/>
    <cellStyle name="Porcentagem 3 3 2 22" xfId="0"/>
    <cellStyle name="Porcentagem 3 3 2 23" xfId="0"/>
    <cellStyle name="Porcentagem 3 3 2 3" xfId="0"/>
    <cellStyle name="Porcentagem 3 3 2 3 2" xfId="0"/>
    <cellStyle name="Porcentagem 3 3 2 4" xfId="0"/>
    <cellStyle name="Porcentagem 3 3 2 4 2" xfId="0"/>
    <cellStyle name="Porcentagem 3 3 2 5" xfId="0"/>
    <cellStyle name="Porcentagem 3 3 2 5 2" xfId="0"/>
    <cellStyle name="Porcentagem 3 3 2 6" xfId="0"/>
    <cellStyle name="Porcentagem 3 3 2 6 2" xfId="0"/>
    <cellStyle name="Porcentagem 3 3 2 7" xfId="0"/>
    <cellStyle name="Porcentagem 3 3 2 7 2" xfId="0"/>
    <cellStyle name="Porcentagem 3 3 2 8" xfId="0"/>
    <cellStyle name="Porcentagem 3 3 2 8 2" xfId="0"/>
    <cellStyle name="Porcentagem 3 3 2 9" xfId="0"/>
    <cellStyle name="Porcentagem 3 3 2 9 2" xfId="0"/>
    <cellStyle name="Porcentagem 3 3 3" xfId="0"/>
    <cellStyle name="Porcentagem 3 3 3 10" xfId="0"/>
    <cellStyle name="Porcentagem 3 3 3 11" xfId="0"/>
    <cellStyle name="Porcentagem 3 3 3 12" xfId="0"/>
    <cellStyle name="Porcentagem 3 3 3 13" xfId="0"/>
    <cellStyle name="Porcentagem 3 3 3 14" xfId="0"/>
    <cellStyle name="Porcentagem 3 3 3 2" xfId="0"/>
    <cellStyle name="Porcentagem 3 3 3 3" xfId="0"/>
    <cellStyle name="Porcentagem 3 3 3 4" xfId="0"/>
    <cellStyle name="Porcentagem 3 3 3 5" xfId="0"/>
    <cellStyle name="Porcentagem 3 3 3 6" xfId="0"/>
    <cellStyle name="Porcentagem 3 3 3 7" xfId="0"/>
    <cellStyle name="Porcentagem 3 3 3 8" xfId="0"/>
    <cellStyle name="Porcentagem 3 3 3 9" xfId="0"/>
    <cellStyle name="Porcentagem 3 3 4" xfId="0"/>
    <cellStyle name="Porcentagem 3 3 4 10" xfId="0"/>
    <cellStyle name="Porcentagem 3 3 4 11" xfId="0"/>
    <cellStyle name="Porcentagem 3 3 4 12" xfId="0"/>
    <cellStyle name="Porcentagem 3 3 4 13" xfId="0"/>
    <cellStyle name="Porcentagem 3 3 4 14" xfId="0"/>
    <cellStyle name="Porcentagem 3 3 4 2" xfId="0"/>
    <cellStyle name="Porcentagem 3 3 4 3" xfId="0"/>
    <cellStyle name="Porcentagem 3 3 4 4" xfId="0"/>
    <cellStyle name="Porcentagem 3 3 4 5" xfId="0"/>
    <cellStyle name="Porcentagem 3 3 4 6" xfId="0"/>
    <cellStyle name="Porcentagem 3 3 4 7" xfId="0"/>
    <cellStyle name="Porcentagem 3 3 4 8" xfId="0"/>
    <cellStyle name="Porcentagem 3 3 4 9" xfId="0"/>
    <cellStyle name="Porcentagem 3 3 5" xfId="0"/>
    <cellStyle name="Porcentagem 3 3 5 10" xfId="0"/>
    <cellStyle name="Porcentagem 3 3 5 11" xfId="0"/>
    <cellStyle name="Porcentagem 3 3 5 12" xfId="0"/>
    <cellStyle name="Porcentagem 3 3 5 13" xfId="0"/>
    <cellStyle name="Porcentagem 3 3 5 14" xfId="0"/>
    <cellStyle name="Porcentagem 3 3 5 2" xfId="0"/>
    <cellStyle name="Porcentagem 3 3 5 3" xfId="0"/>
    <cellStyle name="Porcentagem 3 3 5 4" xfId="0"/>
    <cellStyle name="Porcentagem 3 3 5 5" xfId="0"/>
    <cellStyle name="Porcentagem 3 3 5 6" xfId="0"/>
    <cellStyle name="Porcentagem 3 3 5 7" xfId="0"/>
    <cellStyle name="Porcentagem 3 3 5 8" xfId="0"/>
    <cellStyle name="Porcentagem 3 3 5 9" xfId="0"/>
    <cellStyle name="Porcentagem 3 3 6" xfId="0"/>
    <cellStyle name="Porcentagem 3 3 7" xfId="0"/>
    <cellStyle name="Porcentagem 3 3 8" xfId="0"/>
    <cellStyle name="Porcentagem 3 3 9" xfId="0"/>
    <cellStyle name="Porcentagem 3 30" xfId="0"/>
    <cellStyle name="Porcentagem 3 30 2" xfId="0"/>
    <cellStyle name="Porcentagem 3 31" xfId="0"/>
    <cellStyle name="Porcentagem 3 31 2" xfId="0"/>
    <cellStyle name="Porcentagem 3 32" xfId="0"/>
    <cellStyle name="Porcentagem 3 32 2" xfId="0"/>
    <cellStyle name="Porcentagem 3 33" xfId="0"/>
    <cellStyle name="Porcentagem 3 33 2" xfId="0"/>
    <cellStyle name="Porcentagem 3 34" xfId="0"/>
    <cellStyle name="Porcentagem 3 34 2" xfId="0"/>
    <cellStyle name="Porcentagem 3 35" xfId="0"/>
    <cellStyle name="Porcentagem 3 35 2" xfId="0"/>
    <cellStyle name="Porcentagem 3 36" xfId="0"/>
    <cellStyle name="Porcentagem 3 36 2" xfId="0"/>
    <cellStyle name="Porcentagem 3 37" xfId="0"/>
    <cellStyle name="Porcentagem 3 37 2" xfId="0"/>
    <cellStyle name="Porcentagem 3 38" xfId="0"/>
    <cellStyle name="Porcentagem 3 38 2" xfId="0"/>
    <cellStyle name="Porcentagem 3 39" xfId="0"/>
    <cellStyle name="Porcentagem 3 39 2" xfId="0"/>
    <cellStyle name="Porcentagem 3 4" xfId="0"/>
    <cellStyle name="Porcentagem 3 4 10" xfId="0"/>
    <cellStyle name="Porcentagem 3 4 11" xfId="0"/>
    <cellStyle name="Porcentagem 3 4 12" xfId="0"/>
    <cellStyle name="Porcentagem 3 4 13" xfId="0"/>
    <cellStyle name="Porcentagem 3 4 2" xfId="0"/>
    <cellStyle name="Porcentagem 3 4 2 2" xfId="0"/>
    <cellStyle name="Porcentagem 3 4 3" xfId="0"/>
    <cellStyle name="Porcentagem 3 4 4" xfId="0"/>
    <cellStyle name="Porcentagem 3 4 5" xfId="0"/>
    <cellStyle name="Porcentagem 3 4 6" xfId="0"/>
    <cellStyle name="Porcentagem 3 4 7" xfId="0"/>
    <cellStyle name="Porcentagem 3 4 8" xfId="0"/>
    <cellStyle name="Porcentagem 3 4 9" xfId="0"/>
    <cellStyle name="Porcentagem 3 40" xfId="0"/>
    <cellStyle name="Porcentagem 3 41" xfId="0"/>
    <cellStyle name="Porcentagem 3 42" xfId="0"/>
    <cellStyle name="Porcentagem 3 43" xfId="0"/>
    <cellStyle name="Porcentagem 3 44" xfId="0"/>
    <cellStyle name="Porcentagem 3 45" xfId="0"/>
    <cellStyle name="Porcentagem 3 46" xfId="0"/>
    <cellStyle name="Porcentagem 3 47" xfId="0"/>
    <cellStyle name="Porcentagem 3 48" xfId="0"/>
    <cellStyle name="Porcentagem 3 49" xfId="0"/>
    <cellStyle name="Porcentagem 3 5" xfId="0"/>
    <cellStyle name="Porcentagem 3 5 10" xfId="0"/>
    <cellStyle name="Porcentagem 3 5 11" xfId="0"/>
    <cellStyle name="Porcentagem 3 5 12" xfId="0"/>
    <cellStyle name="Porcentagem 3 5 13" xfId="0"/>
    <cellStyle name="Porcentagem 3 5 2" xfId="0"/>
    <cellStyle name="Porcentagem 3 5 2 2" xfId="0"/>
    <cellStyle name="Porcentagem 3 5 3" xfId="0"/>
    <cellStyle name="Porcentagem 3 5 4" xfId="0"/>
    <cellStyle name="Porcentagem 3 5 5" xfId="0"/>
    <cellStyle name="Porcentagem 3 5 6" xfId="0"/>
    <cellStyle name="Porcentagem 3 5 7" xfId="0"/>
    <cellStyle name="Porcentagem 3 5 8" xfId="0"/>
    <cellStyle name="Porcentagem 3 5 9" xfId="0"/>
    <cellStyle name="Porcentagem 3 50" xfId="0"/>
    <cellStyle name="Porcentagem 3 51" xfId="0"/>
    <cellStyle name="Porcentagem 3 52" xfId="0"/>
    <cellStyle name="Porcentagem 3 53" xfId="0"/>
    <cellStyle name="Porcentagem 3 6" xfId="0"/>
    <cellStyle name="Porcentagem 3 6 10" xfId="0"/>
    <cellStyle name="Porcentagem 3 6 11" xfId="0"/>
    <cellStyle name="Porcentagem 3 6 12" xfId="0"/>
    <cellStyle name="Porcentagem 3 6 13" xfId="0"/>
    <cellStyle name="Porcentagem 3 6 2" xfId="0"/>
    <cellStyle name="Porcentagem 3 6 2 2" xfId="0"/>
    <cellStyle name="Porcentagem 3 6 3" xfId="0"/>
    <cellStyle name="Porcentagem 3 6 4" xfId="0"/>
    <cellStyle name="Porcentagem 3 6 5" xfId="0"/>
    <cellStyle name="Porcentagem 3 6 6" xfId="0"/>
    <cellStyle name="Porcentagem 3 6 7" xfId="0"/>
    <cellStyle name="Porcentagem 3 6 8" xfId="0"/>
    <cellStyle name="Porcentagem 3 6 9" xfId="0"/>
    <cellStyle name="Porcentagem 3 7" xfId="0"/>
    <cellStyle name="Porcentagem 3 7 2" xfId="0"/>
    <cellStyle name="Porcentagem 3 7 3" xfId="0"/>
    <cellStyle name="Porcentagem 3 7 4" xfId="0"/>
    <cellStyle name="Porcentagem 3 8" xfId="0"/>
    <cellStyle name="Porcentagem 3 8 2" xfId="0"/>
    <cellStyle name="Porcentagem 3 8 3" xfId="0"/>
    <cellStyle name="Porcentagem 3 8 4" xfId="0"/>
    <cellStyle name="Porcentagem 3 9" xfId="0"/>
    <cellStyle name="Porcentagem 3 9 2" xfId="0"/>
    <cellStyle name="Porcentagem 3 9 3" xfId="0"/>
    <cellStyle name="Porcentagem 3 9 4" xfId="0"/>
    <cellStyle name="Porcentagem 30" xfId="0"/>
    <cellStyle name="Porcentagem 30 2" xfId="0"/>
    <cellStyle name="Porcentagem 30 3" xfId="0"/>
    <cellStyle name="Porcentagem 31" xfId="0"/>
    <cellStyle name="Porcentagem 31 2" xfId="0"/>
    <cellStyle name="Porcentagem 31 3" xfId="0"/>
    <cellStyle name="Porcentagem 32" xfId="0"/>
    <cellStyle name="Porcentagem 32 2" xfId="0"/>
    <cellStyle name="Porcentagem 32 3" xfId="0"/>
    <cellStyle name="Porcentagem 33" xfId="0"/>
    <cellStyle name="Porcentagem 33 2" xfId="0"/>
    <cellStyle name="Porcentagem 33 3" xfId="0"/>
    <cellStyle name="Porcentagem 34" xfId="0"/>
    <cellStyle name="Porcentagem 34 2" xfId="0"/>
    <cellStyle name="Porcentagem 34 3" xfId="0"/>
    <cellStyle name="Porcentagem 35" xfId="0"/>
    <cellStyle name="Porcentagem 35 2" xfId="0"/>
    <cellStyle name="Porcentagem 35 3" xfId="0"/>
    <cellStyle name="Porcentagem 36" xfId="0"/>
    <cellStyle name="Porcentagem 36 2" xfId="0"/>
    <cellStyle name="Porcentagem 36 3" xfId="0"/>
    <cellStyle name="Porcentagem 37" xfId="0"/>
    <cellStyle name="Porcentagem 37 2" xfId="0"/>
    <cellStyle name="Porcentagem 37 3" xfId="0"/>
    <cellStyle name="Porcentagem 38" xfId="0"/>
    <cellStyle name="Porcentagem 38 2" xfId="0"/>
    <cellStyle name="Porcentagem 38 3" xfId="0"/>
    <cellStyle name="Porcentagem 39" xfId="0"/>
    <cellStyle name="Porcentagem 39 2" xfId="0"/>
    <cellStyle name="Porcentagem 39 3" xfId="0"/>
    <cellStyle name="Porcentagem 4" xfId="0"/>
    <cellStyle name="Porcentagem 4 10" xfId="0"/>
    <cellStyle name="Porcentagem 4 10 2" xfId="0"/>
    <cellStyle name="Porcentagem 4 10 3" xfId="0"/>
    <cellStyle name="Porcentagem 4 10 4" xfId="0"/>
    <cellStyle name="Porcentagem 4 11" xfId="0"/>
    <cellStyle name="Porcentagem 4 11 2" xfId="0"/>
    <cellStyle name="Porcentagem 4 11 3" xfId="0"/>
    <cellStyle name="Porcentagem 4 11 4" xfId="0"/>
    <cellStyle name="Porcentagem 4 12" xfId="0"/>
    <cellStyle name="Porcentagem 4 12 2" xfId="0"/>
    <cellStyle name="Porcentagem 4 12 3" xfId="0"/>
    <cellStyle name="Porcentagem 4 12 4" xfId="0"/>
    <cellStyle name="Porcentagem 4 13" xfId="0"/>
    <cellStyle name="Porcentagem 4 13 2" xfId="0"/>
    <cellStyle name="Porcentagem 4 13 3" xfId="0"/>
    <cellStyle name="Porcentagem 4 13 4" xfId="0"/>
    <cellStyle name="Porcentagem 4 14" xfId="0"/>
    <cellStyle name="Porcentagem 4 14 2" xfId="0"/>
    <cellStyle name="Porcentagem 4 14 3" xfId="0"/>
    <cellStyle name="Porcentagem 4 14 4" xfId="0"/>
    <cellStyle name="Porcentagem 4 15" xfId="0"/>
    <cellStyle name="Porcentagem 4 15 2" xfId="0"/>
    <cellStyle name="Porcentagem 4 15 3" xfId="0"/>
    <cellStyle name="Porcentagem 4 15 4" xfId="0"/>
    <cellStyle name="Porcentagem 4 16" xfId="0"/>
    <cellStyle name="Porcentagem 4 16 10" xfId="0"/>
    <cellStyle name="Porcentagem 4 16 11" xfId="0"/>
    <cellStyle name="Porcentagem 4 16 2" xfId="0"/>
    <cellStyle name="Porcentagem 4 16 2 2" xfId="0"/>
    <cellStyle name="Porcentagem 4 16 3" xfId="0"/>
    <cellStyle name="Porcentagem 4 16 3 2" xfId="0"/>
    <cellStyle name="Porcentagem 4 16 4" xfId="0"/>
    <cellStyle name="Porcentagem 4 16 4 2" xfId="0"/>
    <cellStyle name="Porcentagem 4 16 5" xfId="0"/>
    <cellStyle name="Porcentagem 4 16 5 2" xfId="0"/>
    <cellStyle name="Porcentagem 4 16 6" xfId="0"/>
    <cellStyle name="Porcentagem 4 16 6 2" xfId="0"/>
    <cellStyle name="Porcentagem 4 16 7" xfId="0"/>
    <cellStyle name="Porcentagem 4 16 7 2" xfId="0"/>
    <cellStyle name="Porcentagem 4 16 8" xfId="0"/>
    <cellStyle name="Porcentagem 4 16 8 2" xfId="0"/>
    <cellStyle name="Porcentagem 4 16 9" xfId="0"/>
    <cellStyle name="Porcentagem 4 16 9 2" xfId="0"/>
    <cellStyle name="Porcentagem 4 17" xfId="0"/>
    <cellStyle name="Porcentagem 4 17 2" xfId="0"/>
    <cellStyle name="Porcentagem 4 17 3" xfId="0"/>
    <cellStyle name="Porcentagem 4 17 4" xfId="0"/>
    <cellStyle name="Porcentagem 4 18" xfId="0"/>
    <cellStyle name="Porcentagem 4 18 2" xfId="0"/>
    <cellStyle name="Porcentagem 4 19" xfId="0"/>
    <cellStyle name="Porcentagem 4 19 2" xfId="0"/>
    <cellStyle name="Porcentagem 4 2" xfId="0"/>
    <cellStyle name="Porcentagem 4 2 10" xfId="0"/>
    <cellStyle name="Porcentagem 4 2 11" xfId="0"/>
    <cellStyle name="Porcentagem 4 2 12" xfId="0"/>
    <cellStyle name="Porcentagem 4 2 13" xfId="0"/>
    <cellStyle name="Porcentagem 4 2 14" xfId="0"/>
    <cellStyle name="Porcentagem 4 2 2" xfId="0"/>
    <cellStyle name="Porcentagem 4 2 2 10" xfId="0"/>
    <cellStyle name="Porcentagem 4 2 2 11" xfId="0"/>
    <cellStyle name="Porcentagem 4 2 2 2" xfId="0"/>
    <cellStyle name="Porcentagem 4 2 2 2 2" xfId="0"/>
    <cellStyle name="Porcentagem 4 2 2 3" xfId="0"/>
    <cellStyle name="Porcentagem 4 2 2 3 2" xfId="0"/>
    <cellStyle name="Porcentagem 4 2 2 4" xfId="0"/>
    <cellStyle name="Porcentagem 4 2 2 4 2" xfId="0"/>
    <cellStyle name="Porcentagem 4 2 2 5" xfId="0"/>
    <cellStyle name="Porcentagem 4 2 2 5 2" xfId="0"/>
    <cellStyle name="Porcentagem 4 2 2 6" xfId="0"/>
    <cellStyle name="Porcentagem 4 2 2 6 2" xfId="0"/>
    <cellStyle name="Porcentagem 4 2 2 7" xfId="0"/>
    <cellStyle name="Porcentagem 4 2 2 7 2" xfId="0"/>
    <cellStyle name="Porcentagem 4 2 2 8" xfId="0"/>
    <cellStyle name="Porcentagem 4 2 2 8 2" xfId="0"/>
    <cellStyle name="Porcentagem 4 2 2 9" xfId="0"/>
    <cellStyle name="Porcentagem 4 2 2 9 2" xfId="0"/>
    <cellStyle name="Porcentagem 4 2 3" xfId="0"/>
    <cellStyle name="Porcentagem 4 2 4" xfId="0"/>
    <cellStyle name="Porcentagem 4 2 5" xfId="0"/>
    <cellStyle name="Porcentagem 4 2 6" xfId="0"/>
    <cellStyle name="Porcentagem 4 2 7" xfId="0"/>
    <cellStyle name="Porcentagem 4 2 8" xfId="0"/>
    <cellStyle name="Porcentagem 4 2 9" xfId="0"/>
    <cellStyle name="Porcentagem 4 20" xfId="0"/>
    <cellStyle name="Porcentagem 4 20 2" xfId="0"/>
    <cellStyle name="Porcentagem 4 21" xfId="0"/>
    <cellStyle name="Porcentagem 4 21 2" xfId="0"/>
    <cellStyle name="Porcentagem 4 22" xfId="0"/>
    <cellStyle name="Porcentagem 4 22 2" xfId="0"/>
    <cellStyle name="Porcentagem 4 23" xfId="0"/>
    <cellStyle name="Porcentagem 4 23 2" xfId="0"/>
    <cellStyle name="Porcentagem 4 24" xfId="0"/>
    <cellStyle name="Porcentagem 4 24 2" xfId="0"/>
    <cellStyle name="Porcentagem 4 25" xfId="0"/>
    <cellStyle name="Porcentagem 4 25 2" xfId="0"/>
    <cellStyle name="Porcentagem 4 26" xfId="0"/>
    <cellStyle name="Porcentagem 4 26 2" xfId="0"/>
    <cellStyle name="Porcentagem 4 27" xfId="0"/>
    <cellStyle name="Porcentagem 4 27 2" xfId="0"/>
    <cellStyle name="Porcentagem 4 28" xfId="0"/>
    <cellStyle name="Porcentagem 4 28 2" xfId="0"/>
    <cellStyle name="Porcentagem 4 29" xfId="0"/>
    <cellStyle name="Porcentagem 4 29 2" xfId="0"/>
    <cellStyle name="Porcentagem 4 3" xfId="0"/>
    <cellStyle name="Porcentagem 4 3 10" xfId="0"/>
    <cellStyle name="Porcentagem 4 3 11" xfId="0"/>
    <cellStyle name="Porcentagem 4 3 12" xfId="0"/>
    <cellStyle name="Porcentagem 4 3 13" xfId="0"/>
    <cellStyle name="Porcentagem 4 3 2" xfId="0"/>
    <cellStyle name="Porcentagem 4 3 2 2" xfId="0"/>
    <cellStyle name="Porcentagem 4 3 3" xfId="0"/>
    <cellStyle name="Porcentagem 4 3 4" xfId="0"/>
    <cellStyle name="Porcentagem 4 3 5" xfId="0"/>
    <cellStyle name="Porcentagem 4 3 6" xfId="0"/>
    <cellStyle name="Porcentagem 4 3 7" xfId="0"/>
    <cellStyle name="Porcentagem 4 3 8" xfId="0"/>
    <cellStyle name="Porcentagem 4 3 9" xfId="0"/>
    <cellStyle name="Porcentagem 4 30" xfId="0"/>
    <cellStyle name="Porcentagem 4 30 2" xfId="0"/>
    <cellStyle name="Porcentagem 4 31" xfId="0"/>
    <cellStyle name="Porcentagem 4 31 2" xfId="0"/>
    <cellStyle name="Porcentagem 4 32" xfId="0"/>
    <cellStyle name="Porcentagem 4 32 2" xfId="0"/>
    <cellStyle name="Porcentagem 4 33" xfId="0"/>
    <cellStyle name="Porcentagem 4 33 2" xfId="0"/>
    <cellStyle name="Porcentagem 4 34" xfId="0"/>
    <cellStyle name="Porcentagem 4 34 2" xfId="0"/>
    <cellStyle name="Porcentagem 4 35" xfId="0"/>
    <cellStyle name="Porcentagem 4 35 2" xfId="0"/>
    <cellStyle name="Porcentagem 4 36" xfId="0"/>
    <cellStyle name="Porcentagem 4 36 2" xfId="0"/>
    <cellStyle name="Porcentagem 4 37" xfId="0"/>
    <cellStyle name="Porcentagem 4 37 2" xfId="0"/>
    <cellStyle name="Porcentagem 4 38" xfId="0"/>
    <cellStyle name="Porcentagem 4 38 2" xfId="0"/>
    <cellStyle name="Porcentagem 4 39" xfId="0"/>
    <cellStyle name="Porcentagem 4 39 2" xfId="0"/>
    <cellStyle name="Porcentagem 4 4" xfId="0"/>
    <cellStyle name="Porcentagem 4 4 10" xfId="0"/>
    <cellStyle name="Porcentagem 4 4 11" xfId="0"/>
    <cellStyle name="Porcentagem 4 4 12" xfId="0"/>
    <cellStyle name="Porcentagem 4 4 13" xfId="0"/>
    <cellStyle name="Porcentagem 4 4 2" xfId="0"/>
    <cellStyle name="Porcentagem 4 4 2 2" xfId="0"/>
    <cellStyle name="Porcentagem 4 4 3" xfId="0"/>
    <cellStyle name="Porcentagem 4 4 4" xfId="0"/>
    <cellStyle name="Porcentagem 4 4 5" xfId="0"/>
    <cellStyle name="Porcentagem 4 4 6" xfId="0"/>
    <cellStyle name="Porcentagem 4 4 7" xfId="0"/>
    <cellStyle name="Porcentagem 4 4 8" xfId="0"/>
    <cellStyle name="Porcentagem 4 4 9" xfId="0"/>
    <cellStyle name="Porcentagem 4 40" xfId="0"/>
    <cellStyle name="Porcentagem 4 41" xfId="0"/>
    <cellStyle name="Porcentagem 4 42" xfId="0"/>
    <cellStyle name="Porcentagem 4 43" xfId="0"/>
    <cellStyle name="Porcentagem 4 44" xfId="0"/>
    <cellStyle name="Porcentagem 4 45" xfId="0"/>
    <cellStyle name="Porcentagem 4 46" xfId="0"/>
    <cellStyle name="Porcentagem 4 47" xfId="0"/>
    <cellStyle name="Porcentagem 4 48" xfId="0"/>
    <cellStyle name="Porcentagem 4 49" xfId="0"/>
    <cellStyle name="Porcentagem 4 5" xfId="0"/>
    <cellStyle name="Porcentagem 4 5 10" xfId="0"/>
    <cellStyle name="Porcentagem 4 5 11" xfId="0"/>
    <cellStyle name="Porcentagem 4 5 12" xfId="0"/>
    <cellStyle name="Porcentagem 4 5 13" xfId="0"/>
    <cellStyle name="Porcentagem 4 5 2" xfId="0"/>
    <cellStyle name="Porcentagem 4 5 2 2" xfId="0"/>
    <cellStyle name="Porcentagem 4 5 3" xfId="0"/>
    <cellStyle name="Porcentagem 4 5 4" xfId="0"/>
    <cellStyle name="Porcentagem 4 5 5" xfId="0"/>
    <cellStyle name="Porcentagem 4 5 6" xfId="0"/>
    <cellStyle name="Porcentagem 4 5 7" xfId="0"/>
    <cellStyle name="Porcentagem 4 5 8" xfId="0"/>
    <cellStyle name="Porcentagem 4 5 9" xfId="0"/>
    <cellStyle name="Porcentagem 4 50" xfId="0"/>
    <cellStyle name="Porcentagem 4 51" xfId="0"/>
    <cellStyle name="Porcentagem 4 52" xfId="0"/>
    <cellStyle name="Porcentagem 4 53" xfId="0"/>
    <cellStyle name="Porcentagem 4 6" xfId="0"/>
    <cellStyle name="Porcentagem 4 6 10" xfId="0"/>
    <cellStyle name="Porcentagem 4 6 11" xfId="0"/>
    <cellStyle name="Porcentagem 4 6 12" xfId="0"/>
    <cellStyle name="Porcentagem 4 6 13" xfId="0"/>
    <cellStyle name="Porcentagem 4 6 2" xfId="0"/>
    <cellStyle name="Porcentagem 4 6 2 2" xfId="0"/>
    <cellStyle name="Porcentagem 4 6 3" xfId="0"/>
    <cellStyle name="Porcentagem 4 6 4" xfId="0"/>
    <cellStyle name="Porcentagem 4 6 5" xfId="0"/>
    <cellStyle name="Porcentagem 4 6 6" xfId="0"/>
    <cellStyle name="Porcentagem 4 6 7" xfId="0"/>
    <cellStyle name="Porcentagem 4 6 8" xfId="0"/>
    <cellStyle name="Porcentagem 4 6 9" xfId="0"/>
    <cellStyle name="Porcentagem 4 7" xfId="0"/>
    <cellStyle name="Porcentagem 4 7 2" xfId="0"/>
    <cellStyle name="Porcentagem 4 7 3" xfId="0"/>
    <cellStyle name="Porcentagem 4 7 4" xfId="0"/>
    <cellStyle name="Porcentagem 4 8" xfId="0"/>
    <cellStyle name="Porcentagem 4 8 2" xfId="0"/>
    <cellStyle name="Porcentagem 4 8 3" xfId="0"/>
    <cellStyle name="Porcentagem 4 8 4" xfId="0"/>
    <cellStyle name="Porcentagem 4 9" xfId="0"/>
    <cellStyle name="Porcentagem 4 9 2" xfId="0"/>
    <cellStyle name="Porcentagem 4 9 3" xfId="0"/>
    <cellStyle name="Porcentagem 4 9 4" xfId="0"/>
    <cellStyle name="Porcentagem 40" xfId="0"/>
    <cellStyle name="Porcentagem 45" xfId="0"/>
    <cellStyle name="Porcentagem 45 2" xfId="0"/>
    <cellStyle name="Porcentagem 45 3" xfId="0"/>
    <cellStyle name="Porcentagem 46" xfId="0"/>
    <cellStyle name="Porcentagem 46 2" xfId="0"/>
    <cellStyle name="Porcentagem 46 3" xfId="0"/>
    <cellStyle name="Porcentagem 47" xfId="0"/>
    <cellStyle name="Porcentagem 47 2" xfId="0"/>
    <cellStyle name="Porcentagem 47 3" xfId="0"/>
    <cellStyle name="Porcentagem 5" xfId="0"/>
    <cellStyle name="Porcentagem 5 10" xfId="0"/>
    <cellStyle name="Porcentagem 5 10 2" xfId="0"/>
    <cellStyle name="Porcentagem 5 10 3" xfId="0"/>
    <cellStyle name="Porcentagem 5 10 4" xfId="0"/>
    <cellStyle name="Porcentagem 5 11" xfId="0"/>
    <cellStyle name="Porcentagem 5 11 2" xfId="0"/>
    <cellStyle name="Porcentagem 5 11 3" xfId="0"/>
    <cellStyle name="Porcentagem 5 11 4" xfId="0"/>
    <cellStyle name="Porcentagem 5 12" xfId="0"/>
    <cellStyle name="Porcentagem 5 12 2" xfId="0"/>
    <cellStyle name="Porcentagem 5 12 3" xfId="0"/>
    <cellStyle name="Porcentagem 5 12 4" xfId="0"/>
    <cellStyle name="Porcentagem 5 13" xfId="0"/>
    <cellStyle name="Porcentagem 5 13 2" xfId="0"/>
    <cellStyle name="Porcentagem 5 13 3" xfId="0"/>
    <cellStyle name="Porcentagem 5 13 4" xfId="0"/>
    <cellStyle name="Porcentagem 5 14" xfId="0"/>
    <cellStyle name="Porcentagem 5 14 2" xfId="0"/>
    <cellStyle name="Porcentagem 5 14 3" xfId="0"/>
    <cellStyle name="Porcentagem 5 14 4" xfId="0"/>
    <cellStyle name="Porcentagem 5 15" xfId="0"/>
    <cellStyle name="Porcentagem 5 15 2" xfId="0"/>
    <cellStyle name="Porcentagem 5 15 3" xfId="0"/>
    <cellStyle name="Porcentagem 5 15 4" xfId="0"/>
    <cellStyle name="Porcentagem 5 16" xfId="0"/>
    <cellStyle name="Porcentagem 5 16 2" xfId="0"/>
    <cellStyle name="Porcentagem 5 16 3" xfId="0"/>
    <cellStyle name="Porcentagem 5 16 4" xfId="0"/>
    <cellStyle name="Porcentagem 5 17" xfId="0"/>
    <cellStyle name="Porcentagem 5 17 10" xfId="0"/>
    <cellStyle name="Porcentagem 5 17 11" xfId="0"/>
    <cellStyle name="Porcentagem 5 17 2" xfId="0"/>
    <cellStyle name="Porcentagem 5 17 2 2" xfId="0"/>
    <cellStyle name="Porcentagem 5 17 3" xfId="0"/>
    <cellStyle name="Porcentagem 5 17 3 2" xfId="0"/>
    <cellStyle name="Porcentagem 5 17 4" xfId="0"/>
    <cellStyle name="Porcentagem 5 17 4 2" xfId="0"/>
    <cellStyle name="Porcentagem 5 17 5" xfId="0"/>
    <cellStyle name="Porcentagem 5 17 5 2" xfId="0"/>
    <cellStyle name="Porcentagem 5 17 6" xfId="0"/>
    <cellStyle name="Porcentagem 5 17 6 2" xfId="0"/>
    <cellStyle name="Porcentagem 5 17 7" xfId="0"/>
    <cellStyle name="Porcentagem 5 17 7 2" xfId="0"/>
    <cellStyle name="Porcentagem 5 17 8" xfId="0"/>
    <cellStyle name="Porcentagem 5 17 8 2" xfId="0"/>
    <cellStyle name="Porcentagem 5 17 9" xfId="0"/>
    <cellStyle name="Porcentagem 5 17 9 2" xfId="0"/>
    <cellStyle name="Porcentagem 5 18" xfId="0"/>
    <cellStyle name="Porcentagem 5 18 2" xfId="0"/>
    <cellStyle name="Porcentagem 5 18 3" xfId="0"/>
    <cellStyle name="Porcentagem 5 18 4" xfId="0"/>
    <cellStyle name="Porcentagem 5 19" xfId="0"/>
    <cellStyle name="Porcentagem 5 19 2" xfId="0"/>
    <cellStyle name="Porcentagem 5 2" xfId="0"/>
    <cellStyle name="Porcentagem 5 2 10" xfId="0"/>
    <cellStyle name="Porcentagem 5 2 10 2" xfId="0"/>
    <cellStyle name="Porcentagem 5 2 10 3" xfId="0"/>
    <cellStyle name="Porcentagem 5 2 10 4" xfId="0"/>
    <cellStyle name="Porcentagem 5 2 11" xfId="0"/>
    <cellStyle name="Porcentagem 5 2 11 2" xfId="0"/>
    <cellStyle name="Porcentagem 5 2 11 3" xfId="0"/>
    <cellStyle name="Porcentagem 5 2 11 4" xfId="0"/>
    <cellStyle name="Porcentagem 5 2 12" xfId="0"/>
    <cellStyle name="Porcentagem 5 2 12 2" xfId="0"/>
    <cellStyle name="Porcentagem 5 2 12 3" xfId="0"/>
    <cellStyle name="Porcentagem 5 2 12 4" xfId="0"/>
    <cellStyle name="Porcentagem 5 2 13" xfId="0"/>
    <cellStyle name="Porcentagem 5 2 13 2" xfId="0"/>
    <cellStyle name="Porcentagem 5 2 13 3" xfId="0"/>
    <cellStyle name="Porcentagem 5 2 13 4" xfId="0"/>
    <cellStyle name="Porcentagem 5 2 14" xfId="0"/>
    <cellStyle name="Porcentagem 5 2 14 2" xfId="0"/>
    <cellStyle name="Porcentagem 5 2 14 3" xfId="0"/>
    <cellStyle name="Porcentagem 5 2 14 4" xfId="0"/>
    <cellStyle name="Porcentagem 5 2 15" xfId="0"/>
    <cellStyle name="Porcentagem 5 2 15 2" xfId="0"/>
    <cellStyle name="Porcentagem 5 2 15 3" xfId="0"/>
    <cellStyle name="Porcentagem 5 2 15 4" xfId="0"/>
    <cellStyle name="Porcentagem 5 2 16" xfId="0"/>
    <cellStyle name="Porcentagem 5 2 16 10" xfId="0"/>
    <cellStyle name="Porcentagem 5 2 16 11" xfId="0"/>
    <cellStyle name="Porcentagem 5 2 16 2" xfId="0"/>
    <cellStyle name="Porcentagem 5 2 16 2 2" xfId="0"/>
    <cellStyle name="Porcentagem 5 2 16 3" xfId="0"/>
    <cellStyle name="Porcentagem 5 2 16 3 2" xfId="0"/>
    <cellStyle name="Porcentagem 5 2 16 4" xfId="0"/>
    <cellStyle name="Porcentagem 5 2 16 4 2" xfId="0"/>
    <cellStyle name="Porcentagem 5 2 16 5" xfId="0"/>
    <cellStyle name="Porcentagem 5 2 16 5 2" xfId="0"/>
    <cellStyle name="Porcentagem 5 2 16 6" xfId="0"/>
    <cellStyle name="Porcentagem 5 2 16 6 2" xfId="0"/>
    <cellStyle name="Porcentagem 5 2 16 7" xfId="0"/>
    <cellStyle name="Porcentagem 5 2 16 7 2" xfId="0"/>
    <cellStyle name="Porcentagem 5 2 16 8" xfId="0"/>
    <cellStyle name="Porcentagem 5 2 16 8 2" xfId="0"/>
    <cellStyle name="Porcentagem 5 2 16 9" xfId="0"/>
    <cellStyle name="Porcentagem 5 2 16 9 2" xfId="0"/>
    <cellStyle name="Porcentagem 5 2 17" xfId="0"/>
    <cellStyle name="Porcentagem 5 2 17 2" xfId="0"/>
    <cellStyle name="Porcentagem 5 2 17 3" xfId="0"/>
    <cellStyle name="Porcentagem 5 2 17 4" xfId="0"/>
    <cellStyle name="Porcentagem 5 2 18" xfId="0"/>
    <cellStyle name="Porcentagem 5 2 18 2" xfId="0"/>
    <cellStyle name="Porcentagem 5 2 19" xfId="0"/>
    <cellStyle name="Porcentagem 5 2 19 2" xfId="0"/>
    <cellStyle name="Porcentagem 5 2 2" xfId="0"/>
    <cellStyle name="Porcentagem 5 2 2 10" xfId="0"/>
    <cellStyle name="Porcentagem 5 2 2 11" xfId="0"/>
    <cellStyle name="Porcentagem 5 2 2 12" xfId="0"/>
    <cellStyle name="Porcentagem 5 2 2 13" xfId="0"/>
    <cellStyle name="Porcentagem 5 2 2 2" xfId="0"/>
    <cellStyle name="Porcentagem 5 2 2 2 2" xfId="0"/>
    <cellStyle name="Porcentagem 5 2 2 3" xfId="0"/>
    <cellStyle name="Porcentagem 5 2 2 4" xfId="0"/>
    <cellStyle name="Porcentagem 5 2 2 5" xfId="0"/>
    <cellStyle name="Porcentagem 5 2 2 6" xfId="0"/>
    <cellStyle name="Porcentagem 5 2 2 7" xfId="0"/>
    <cellStyle name="Porcentagem 5 2 2 8" xfId="0"/>
    <cellStyle name="Porcentagem 5 2 2 9" xfId="0"/>
    <cellStyle name="Porcentagem 5 2 20" xfId="0"/>
    <cellStyle name="Porcentagem 5 2 20 2" xfId="0"/>
    <cellStyle name="Porcentagem 5 2 21" xfId="0"/>
    <cellStyle name="Porcentagem 5 2 21 2" xfId="0"/>
    <cellStyle name="Porcentagem 5 2 22" xfId="0"/>
    <cellStyle name="Porcentagem 5 2 22 2" xfId="0"/>
    <cellStyle name="Porcentagem 5 2 23" xfId="0"/>
    <cellStyle name="Porcentagem 5 2 23 2" xfId="0"/>
    <cellStyle name="Porcentagem 5 2 24" xfId="0"/>
    <cellStyle name="Porcentagem 5 2 24 2" xfId="0"/>
    <cellStyle name="Porcentagem 5 2 25" xfId="0"/>
    <cellStyle name="Porcentagem 5 2 25 2" xfId="0"/>
    <cellStyle name="Porcentagem 5 2 26" xfId="0"/>
    <cellStyle name="Porcentagem 5 2 26 2" xfId="0"/>
    <cellStyle name="Porcentagem 5 2 27" xfId="0"/>
    <cellStyle name="Porcentagem 5 2 27 2" xfId="0"/>
    <cellStyle name="Porcentagem 5 2 28" xfId="0"/>
    <cellStyle name="Porcentagem 5 2 28 2" xfId="0"/>
    <cellStyle name="Porcentagem 5 2 29" xfId="0"/>
    <cellStyle name="Porcentagem 5 2 29 2" xfId="0"/>
    <cellStyle name="Porcentagem 5 2 3" xfId="0"/>
    <cellStyle name="Porcentagem 5 2 3 10" xfId="0"/>
    <cellStyle name="Porcentagem 5 2 3 11" xfId="0"/>
    <cellStyle name="Porcentagem 5 2 3 12" xfId="0"/>
    <cellStyle name="Porcentagem 5 2 3 13" xfId="0"/>
    <cellStyle name="Porcentagem 5 2 3 2" xfId="0"/>
    <cellStyle name="Porcentagem 5 2 3 2 2" xfId="0"/>
    <cellStyle name="Porcentagem 5 2 3 3" xfId="0"/>
    <cellStyle name="Porcentagem 5 2 3 4" xfId="0"/>
    <cellStyle name="Porcentagem 5 2 3 5" xfId="0"/>
    <cellStyle name="Porcentagem 5 2 3 6" xfId="0"/>
    <cellStyle name="Porcentagem 5 2 3 7" xfId="0"/>
    <cellStyle name="Porcentagem 5 2 3 8" xfId="0"/>
    <cellStyle name="Porcentagem 5 2 3 9" xfId="0"/>
    <cellStyle name="Porcentagem 5 2 30" xfId="0"/>
    <cellStyle name="Porcentagem 5 2 30 2" xfId="0"/>
    <cellStyle name="Porcentagem 5 2 31" xfId="0"/>
    <cellStyle name="Porcentagem 5 2 31 2" xfId="0"/>
    <cellStyle name="Porcentagem 5 2 32" xfId="0"/>
    <cellStyle name="Porcentagem 5 2 32 2" xfId="0"/>
    <cellStyle name="Porcentagem 5 2 33" xfId="0"/>
    <cellStyle name="Porcentagem 5 2 33 2" xfId="0"/>
    <cellStyle name="Porcentagem 5 2 34" xfId="0"/>
    <cellStyle name="Porcentagem 5 2 34 2" xfId="0"/>
    <cellStyle name="Porcentagem 5 2 35" xfId="0"/>
    <cellStyle name="Porcentagem 5 2 35 2" xfId="0"/>
    <cellStyle name="Porcentagem 5 2 36" xfId="0"/>
    <cellStyle name="Porcentagem 5 2 36 2" xfId="0"/>
    <cellStyle name="Porcentagem 5 2 37" xfId="0"/>
    <cellStyle name="Porcentagem 5 2 37 2" xfId="0"/>
    <cellStyle name="Porcentagem 5 2 38" xfId="0"/>
    <cellStyle name="Porcentagem 5 2 38 2" xfId="0"/>
    <cellStyle name="Porcentagem 5 2 39" xfId="0"/>
    <cellStyle name="Porcentagem 5 2 39 2" xfId="0"/>
    <cellStyle name="Porcentagem 5 2 4" xfId="0"/>
    <cellStyle name="Porcentagem 5 2 4 10" xfId="0"/>
    <cellStyle name="Porcentagem 5 2 4 11" xfId="0"/>
    <cellStyle name="Porcentagem 5 2 4 12" xfId="0"/>
    <cellStyle name="Porcentagem 5 2 4 13" xfId="0"/>
    <cellStyle name="Porcentagem 5 2 4 2" xfId="0"/>
    <cellStyle name="Porcentagem 5 2 4 2 2" xfId="0"/>
    <cellStyle name="Porcentagem 5 2 4 3" xfId="0"/>
    <cellStyle name="Porcentagem 5 2 4 4" xfId="0"/>
    <cellStyle name="Porcentagem 5 2 4 5" xfId="0"/>
    <cellStyle name="Porcentagem 5 2 4 6" xfId="0"/>
    <cellStyle name="Porcentagem 5 2 4 7" xfId="0"/>
    <cellStyle name="Porcentagem 5 2 4 8" xfId="0"/>
    <cellStyle name="Porcentagem 5 2 4 9" xfId="0"/>
    <cellStyle name="Porcentagem 5 2 40" xfId="0"/>
    <cellStyle name="Porcentagem 5 2 41" xfId="0"/>
    <cellStyle name="Porcentagem 5 2 42" xfId="0"/>
    <cellStyle name="Porcentagem 5 2 43" xfId="0"/>
    <cellStyle name="Porcentagem 5 2 44" xfId="0"/>
    <cellStyle name="Porcentagem 5 2 45" xfId="0"/>
    <cellStyle name="Porcentagem 5 2 46" xfId="0"/>
    <cellStyle name="Porcentagem 5 2 47" xfId="0"/>
    <cellStyle name="Porcentagem 5 2 48" xfId="0"/>
    <cellStyle name="Porcentagem 5 2 49" xfId="0"/>
    <cellStyle name="Porcentagem 5 2 5" xfId="0"/>
    <cellStyle name="Porcentagem 5 2 5 10" xfId="0"/>
    <cellStyle name="Porcentagem 5 2 5 11" xfId="0"/>
    <cellStyle name="Porcentagem 5 2 5 12" xfId="0"/>
    <cellStyle name="Porcentagem 5 2 5 13" xfId="0"/>
    <cellStyle name="Porcentagem 5 2 5 2" xfId="0"/>
    <cellStyle name="Porcentagem 5 2 5 2 2" xfId="0"/>
    <cellStyle name="Porcentagem 5 2 5 3" xfId="0"/>
    <cellStyle name="Porcentagem 5 2 5 4" xfId="0"/>
    <cellStyle name="Porcentagem 5 2 5 5" xfId="0"/>
    <cellStyle name="Porcentagem 5 2 5 6" xfId="0"/>
    <cellStyle name="Porcentagem 5 2 5 7" xfId="0"/>
    <cellStyle name="Porcentagem 5 2 5 8" xfId="0"/>
    <cellStyle name="Porcentagem 5 2 5 9" xfId="0"/>
    <cellStyle name="Porcentagem 5 2 50" xfId="0"/>
    <cellStyle name="Porcentagem 5 2 51" xfId="0"/>
    <cellStyle name="Porcentagem 5 2 52" xfId="0"/>
    <cellStyle name="Porcentagem 5 2 53" xfId="0"/>
    <cellStyle name="Porcentagem 5 2 6" xfId="0"/>
    <cellStyle name="Porcentagem 5 2 6 10" xfId="0"/>
    <cellStyle name="Porcentagem 5 2 6 11" xfId="0"/>
    <cellStyle name="Porcentagem 5 2 6 12" xfId="0"/>
    <cellStyle name="Porcentagem 5 2 6 13" xfId="0"/>
    <cellStyle name="Porcentagem 5 2 6 2" xfId="0"/>
    <cellStyle name="Porcentagem 5 2 6 2 2" xfId="0"/>
    <cellStyle name="Porcentagem 5 2 6 3" xfId="0"/>
    <cellStyle name="Porcentagem 5 2 6 4" xfId="0"/>
    <cellStyle name="Porcentagem 5 2 6 5" xfId="0"/>
    <cellStyle name="Porcentagem 5 2 6 6" xfId="0"/>
    <cellStyle name="Porcentagem 5 2 6 7" xfId="0"/>
    <cellStyle name="Porcentagem 5 2 6 8" xfId="0"/>
    <cellStyle name="Porcentagem 5 2 6 9" xfId="0"/>
    <cellStyle name="Porcentagem 5 2 7" xfId="0"/>
    <cellStyle name="Porcentagem 5 2 7 2" xfId="0"/>
    <cellStyle name="Porcentagem 5 2 7 3" xfId="0"/>
    <cellStyle name="Porcentagem 5 2 7 4" xfId="0"/>
    <cellStyle name="Porcentagem 5 2 8" xfId="0"/>
    <cellStyle name="Porcentagem 5 2 8 2" xfId="0"/>
    <cellStyle name="Porcentagem 5 2 8 3" xfId="0"/>
    <cellStyle name="Porcentagem 5 2 8 4" xfId="0"/>
    <cellStyle name="Porcentagem 5 2 9" xfId="0"/>
    <cellStyle name="Porcentagem 5 2 9 2" xfId="0"/>
    <cellStyle name="Porcentagem 5 2 9 3" xfId="0"/>
    <cellStyle name="Porcentagem 5 2 9 4" xfId="0"/>
    <cellStyle name="Porcentagem 5 20" xfId="0"/>
    <cellStyle name="Porcentagem 5 20 2" xfId="0"/>
    <cellStyle name="Porcentagem 5 21" xfId="0"/>
    <cellStyle name="Porcentagem 5 21 2" xfId="0"/>
    <cellStyle name="Porcentagem 5 22" xfId="0"/>
    <cellStyle name="Porcentagem 5 22 2" xfId="0"/>
    <cellStyle name="Porcentagem 5 23" xfId="0"/>
    <cellStyle name="Porcentagem 5 23 2" xfId="0"/>
    <cellStyle name="Porcentagem 5 24" xfId="0"/>
    <cellStyle name="Porcentagem 5 24 2" xfId="0"/>
    <cellStyle name="Porcentagem 5 25" xfId="0"/>
    <cellStyle name="Porcentagem 5 25 2" xfId="0"/>
    <cellStyle name="Porcentagem 5 26" xfId="0"/>
    <cellStyle name="Porcentagem 5 26 2" xfId="0"/>
    <cellStyle name="Porcentagem 5 27" xfId="0"/>
    <cellStyle name="Porcentagem 5 27 2" xfId="0"/>
    <cellStyle name="Porcentagem 5 28" xfId="0"/>
    <cellStyle name="Porcentagem 5 28 2" xfId="0"/>
    <cellStyle name="Porcentagem 5 29" xfId="0"/>
    <cellStyle name="Porcentagem 5 29 2" xfId="0"/>
    <cellStyle name="Porcentagem 5 3" xfId="0"/>
    <cellStyle name="Porcentagem 5 3 10" xfId="0"/>
    <cellStyle name="Porcentagem 5 3 11" xfId="0"/>
    <cellStyle name="Porcentagem 5 3 12" xfId="0"/>
    <cellStyle name="Porcentagem 5 3 13" xfId="0"/>
    <cellStyle name="Porcentagem 5 3 14" xfId="0"/>
    <cellStyle name="Porcentagem 5 3 2" xfId="0"/>
    <cellStyle name="Porcentagem 5 3 2 10" xfId="0"/>
    <cellStyle name="Porcentagem 5 3 2 11" xfId="0"/>
    <cellStyle name="Porcentagem 5 3 2 2" xfId="0"/>
    <cellStyle name="Porcentagem 5 3 2 2 2" xfId="0"/>
    <cellStyle name="Porcentagem 5 3 2 3" xfId="0"/>
    <cellStyle name="Porcentagem 5 3 2 3 2" xfId="0"/>
    <cellStyle name="Porcentagem 5 3 2 4" xfId="0"/>
    <cellStyle name="Porcentagem 5 3 2 4 2" xfId="0"/>
    <cellStyle name="Porcentagem 5 3 2 5" xfId="0"/>
    <cellStyle name="Porcentagem 5 3 2 5 2" xfId="0"/>
    <cellStyle name="Porcentagem 5 3 2 6" xfId="0"/>
    <cellStyle name="Porcentagem 5 3 2 6 2" xfId="0"/>
    <cellStyle name="Porcentagem 5 3 2 7" xfId="0"/>
    <cellStyle name="Porcentagem 5 3 2 7 2" xfId="0"/>
    <cellStyle name="Porcentagem 5 3 2 8" xfId="0"/>
    <cellStyle name="Porcentagem 5 3 2 8 2" xfId="0"/>
    <cellStyle name="Porcentagem 5 3 2 9" xfId="0"/>
    <cellStyle name="Porcentagem 5 3 2 9 2" xfId="0"/>
    <cellStyle name="Porcentagem 5 3 3" xfId="0"/>
    <cellStyle name="Porcentagem 5 3 4" xfId="0"/>
    <cellStyle name="Porcentagem 5 3 5" xfId="0"/>
    <cellStyle name="Porcentagem 5 3 6" xfId="0"/>
    <cellStyle name="Porcentagem 5 3 7" xfId="0"/>
    <cellStyle name="Porcentagem 5 3 8" xfId="0"/>
    <cellStyle name="Porcentagem 5 3 9" xfId="0"/>
    <cellStyle name="Porcentagem 5 30" xfId="0"/>
    <cellStyle name="Porcentagem 5 30 2" xfId="0"/>
    <cellStyle name="Porcentagem 5 31" xfId="0"/>
    <cellStyle name="Porcentagem 5 31 2" xfId="0"/>
    <cellStyle name="Porcentagem 5 32" xfId="0"/>
    <cellStyle name="Porcentagem 5 32 2" xfId="0"/>
    <cellStyle name="Porcentagem 5 33" xfId="0"/>
    <cellStyle name="Porcentagem 5 33 2" xfId="0"/>
    <cellStyle name="Porcentagem 5 34" xfId="0"/>
    <cellStyle name="Porcentagem 5 34 2" xfId="0"/>
    <cellStyle name="Porcentagem 5 35" xfId="0"/>
    <cellStyle name="Porcentagem 5 35 2" xfId="0"/>
    <cellStyle name="Porcentagem 5 36" xfId="0"/>
    <cellStyle name="Porcentagem 5 36 2" xfId="0"/>
    <cellStyle name="Porcentagem 5 37" xfId="0"/>
    <cellStyle name="Porcentagem 5 37 2" xfId="0"/>
    <cellStyle name="Porcentagem 5 38" xfId="0"/>
    <cellStyle name="Porcentagem 5 38 2" xfId="0"/>
    <cellStyle name="Porcentagem 5 39" xfId="0"/>
    <cellStyle name="Porcentagem 5 39 2" xfId="0"/>
    <cellStyle name="Porcentagem 5 4" xfId="0"/>
    <cellStyle name="Porcentagem 5 4 10" xfId="0"/>
    <cellStyle name="Porcentagem 5 4 11" xfId="0"/>
    <cellStyle name="Porcentagem 5 4 12" xfId="0"/>
    <cellStyle name="Porcentagem 5 4 13" xfId="0"/>
    <cellStyle name="Porcentagem 5 4 2" xfId="0"/>
    <cellStyle name="Porcentagem 5 4 2 2" xfId="0"/>
    <cellStyle name="Porcentagem 5 4 3" xfId="0"/>
    <cellStyle name="Porcentagem 5 4 4" xfId="0"/>
    <cellStyle name="Porcentagem 5 4 5" xfId="0"/>
    <cellStyle name="Porcentagem 5 4 6" xfId="0"/>
    <cellStyle name="Porcentagem 5 4 7" xfId="0"/>
    <cellStyle name="Porcentagem 5 4 8" xfId="0"/>
    <cellStyle name="Porcentagem 5 4 9" xfId="0"/>
    <cellStyle name="Porcentagem 5 40" xfId="0"/>
    <cellStyle name="Porcentagem 5 40 2" xfId="0"/>
    <cellStyle name="Porcentagem 5 41" xfId="0"/>
    <cellStyle name="Porcentagem 5 42" xfId="0"/>
    <cellStyle name="Porcentagem 5 43" xfId="0"/>
    <cellStyle name="Porcentagem 5 44" xfId="0"/>
    <cellStyle name="Porcentagem 5 45" xfId="0"/>
    <cellStyle name="Porcentagem 5 46" xfId="0"/>
    <cellStyle name="Porcentagem 5 47" xfId="0"/>
    <cellStyle name="Porcentagem 5 48" xfId="0"/>
    <cellStyle name="Porcentagem 5 49" xfId="0"/>
    <cellStyle name="Porcentagem 5 5" xfId="0"/>
    <cellStyle name="Porcentagem 5 5 10" xfId="0"/>
    <cellStyle name="Porcentagem 5 5 11" xfId="0"/>
    <cellStyle name="Porcentagem 5 5 12" xfId="0"/>
    <cellStyle name="Porcentagem 5 5 13" xfId="0"/>
    <cellStyle name="Porcentagem 5 5 2" xfId="0"/>
    <cellStyle name="Porcentagem 5 5 2 2" xfId="0"/>
    <cellStyle name="Porcentagem 5 5 3" xfId="0"/>
    <cellStyle name="Porcentagem 5 5 4" xfId="0"/>
    <cellStyle name="Porcentagem 5 5 5" xfId="0"/>
    <cellStyle name="Porcentagem 5 5 6" xfId="0"/>
    <cellStyle name="Porcentagem 5 5 7" xfId="0"/>
    <cellStyle name="Porcentagem 5 5 8" xfId="0"/>
    <cellStyle name="Porcentagem 5 5 9" xfId="0"/>
    <cellStyle name="Porcentagem 5 50" xfId="0"/>
    <cellStyle name="Porcentagem 5 51" xfId="0"/>
    <cellStyle name="Porcentagem 5 52" xfId="0"/>
    <cellStyle name="Porcentagem 5 53" xfId="0"/>
    <cellStyle name="Porcentagem 5 54" xfId="0"/>
    <cellStyle name="Porcentagem 5 6" xfId="0"/>
    <cellStyle name="Porcentagem 5 6 10" xfId="0"/>
    <cellStyle name="Porcentagem 5 6 11" xfId="0"/>
    <cellStyle name="Porcentagem 5 6 12" xfId="0"/>
    <cellStyle name="Porcentagem 5 6 13" xfId="0"/>
    <cellStyle name="Porcentagem 5 6 2" xfId="0"/>
    <cellStyle name="Porcentagem 5 6 2 2" xfId="0"/>
    <cellStyle name="Porcentagem 5 6 3" xfId="0"/>
    <cellStyle name="Porcentagem 5 6 4" xfId="0"/>
    <cellStyle name="Porcentagem 5 6 5" xfId="0"/>
    <cellStyle name="Porcentagem 5 6 6" xfId="0"/>
    <cellStyle name="Porcentagem 5 6 7" xfId="0"/>
    <cellStyle name="Porcentagem 5 6 8" xfId="0"/>
    <cellStyle name="Porcentagem 5 6 9" xfId="0"/>
    <cellStyle name="Porcentagem 5 7" xfId="0"/>
    <cellStyle name="Porcentagem 5 7 10" xfId="0"/>
    <cellStyle name="Porcentagem 5 7 11" xfId="0"/>
    <cellStyle name="Porcentagem 5 7 12" xfId="0"/>
    <cellStyle name="Porcentagem 5 7 13" xfId="0"/>
    <cellStyle name="Porcentagem 5 7 2" xfId="0"/>
    <cellStyle name="Porcentagem 5 7 2 2" xfId="0"/>
    <cellStyle name="Porcentagem 5 7 3" xfId="0"/>
    <cellStyle name="Porcentagem 5 7 4" xfId="0"/>
    <cellStyle name="Porcentagem 5 7 5" xfId="0"/>
    <cellStyle name="Porcentagem 5 7 6" xfId="0"/>
    <cellStyle name="Porcentagem 5 7 7" xfId="0"/>
    <cellStyle name="Porcentagem 5 7 8" xfId="0"/>
    <cellStyle name="Porcentagem 5 7 9" xfId="0"/>
    <cellStyle name="Porcentagem 5 8" xfId="0"/>
    <cellStyle name="Porcentagem 5 8 2" xfId="0"/>
    <cellStyle name="Porcentagem 5 8 3" xfId="0"/>
    <cellStyle name="Porcentagem 5 8 4" xfId="0"/>
    <cellStyle name="Porcentagem 5 9" xfId="0"/>
    <cellStyle name="Porcentagem 5 9 2" xfId="0"/>
    <cellStyle name="Porcentagem 5 9 3" xfId="0"/>
    <cellStyle name="Porcentagem 5 9 4" xfId="0"/>
    <cellStyle name="Porcentagem 6" xfId="0"/>
    <cellStyle name="Porcentagem 6 10" xfId="0"/>
    <cellStyle name="Porcentagem 6 10 2" xfId="0"/>
    <cellStyle name="Porcentagem 6 10 3" xfId="0"/>
    <cellStyle name="Porcentagem 6 10 4" xfId="0"/>
    <cellStyle name="Porcentagem 6 11" xfId="0"/>
    <cellStyle name="Porcentagem 6 11 2" xfId="0"/>
    <cellStyle name="Porcentagem 6 11 3" xfId="0"/>
    <cellStyle name="Porcentagem 6 11 4" xfId="0"/>
    <cellStyle name="Porcentagem 6 12" xfId="0"/>
    <cellStyle name="Porcentagem 6 12 2" xfId="0"/>
    <cellStyle name="Porcentagem 6 12 3" xfId="0"/>
    <cellStyle name="Porcentagem 6 12 4" xfId="0"/>
    <cellStyle name="Porcentagem 6 13" xfId="0"/>
    <cellStyle name="Porcentagem 6 13 2" xfId="0"/>
    <cellStyle name="Porcentagem 6 13 3" xfId="0"/>
    <cellStyle name="Porcentagem 6 13 4" xfId="0"/>
    <cellStyle name="Porcentagem 6 14" xfId="0"/>
    <cellStyle name="Porcentagem 6 14 2" xfId="0"/>
    <cellStyle name="Porcentagem 6 14 3" xfId="0"/>
    <cellStyle name="Porcentagem 6 14 4" xfId="0"/>
    <cellStyle name="Porcentagem 6 15" xfId="0"/>
    <cellStyle name="Porcentagem 6 15 2" xfId="0"/>
    <cellStyle name="Porcentagem 6 15 3" xfId="0"/>
    <cellStyle name="Porcentagem 6 15 4" xfId="0"/>
    <cellStyle name="Porcentagem 6 16" xfId="0"/>
    <cellStyle name="Porcentagem 6 16 10" xfId="0"/>
    <cellStyle name="Porcentagem 6 16 11" xfId="0"/>
    <cellStyle name="Porcentagem 6 16 2" xfId="0"/>
    <cellStyle name="Porcentagem 6 16 2 2" xfId="0"/>
    <cellStyle name="Porcentagem 6 16 3" xfId="0"/>
    <cellStyle name="Porcentagem 6 16 3 2" xfId="0"/>
    <cellStyle name="Porcentagem 6 16 4" xfId="0"/>
    <cellStyle name="Porcentagem 6 16 4 2" xfId="0"/>
    <cellStyle name="Porcentagem 6 16 5" xfId="0"/>
    <cellStyle name="Porcentagem 6 16 5 2" xfId="0"/>
    <cellStyle name="Porcentagem 6 16 6" xfId="0"/>
    <cellStyle name="Porcentagem 6 16 6 2" xfId="0"/>
    <cellStyle name="Porcentagem 6 16 7" xfId="0"/>
    <cellStyle name="Porcentagem 6 16 7 2" xfId="0"/>
    <cellStyle name="Porcentagem 6 16 8" xfId="0"/>
    <cellStyle name="Porcentagem 6 16 8 2" xfId="0"/>
    <cellStyle name="Porcentagem 6 16 9" xfId="0"/>
    <cellStyle name="Porcentagem 6 16 9 2" xfId="0"/>
    <cellStyle name="Porcentagem 6 17" xfId="0"/>
    <cellStyle name="Porcentagem 6 17 2" xfId="0"/>
    <cellStyle name="Porcentagem 6 17 3" xfId="0"/>
    <cellStyle name="Porcentagem 6 17 4" xfId="0"/>
    <cellStyle name="Porcentagem 6 18" xfId="0"/>
    <cellStyle name="Porcentagem 6 18 2" xfId="0"/>
    <cellStyle name="Porcentagem 6 19" xfId="0"/>
    <cellStyle name="Porcentagem 6 19 2" xfId="0"/>
    <cellStyle name="Porcentagem 6 2" xfId="0"/>
    <cellStyle name="Porcentagem 6 2 10" xfId="0"/>
    <cellStyle name="Porcentagem 6 2 11" xfId="0"/>
    <cellStyle name="Porcentagem 6 2 12" xfId="0"/>
    <cellStyle name="Porcentagem 6 2 13" xfId="0"/>
    <cellStyle name="Porcentagem 6 2 14" xfId="0"/>
    <cellStyle name="Porcentagem 6 2 2" xfId="0"/>
    <cellStyle name="Porcentagem 6 2 2 2" xfId="0"/>
    <cellStyle name="Porcentagem 6 2 2 3" xfId="0"/>
    <cellStyle name="Porcentagem 6 2 2 4" xfId="0"/>
    <cellStyle name="Porcentagem 6 2 3" xfId="0"/>
    <cellStyle name="Porcentagem 6 2 4" xfId="0"/>
    <cellStyle name="Porcentagem 6 2 5" xfId="0"/>
    <cellStyle name="Porcentagem 6 2 6" xfId="0"/>
    <cellStyle name="Porcentagem 6 2 7" xfId="0"/>
    <cellStyle name="Porcentagem 6 2 8" xfId="0"/>
    <cellStyle name="Porcentagem 6 2 9" xfId="0"/>
    <cellStyle name="Porcentagem 6 20" xfId="0"/>
    <cellStyle name="Porcentagem 6 20 2" xfId="0"/>
    <cellStyle name="Porcentagem 6 21" xfId="0"/>
    <cellStyle name="Porcentagem 6 21 2" xfId="0"/>
    <cellStyle name="Porcentagem 6 22" xfId="0"/>
    <cellStyle name="Porcentagem 6 22 2" xfId="0"/>
    <cellStyle name="Porcentagem 6 23" xfId="0"/>
    <cellStyle name="Porcentagem 6 23 2" xfId="0"/>
    <cellStyle name="Porcentagem 6 24" xfId="0"/>
    <cellStyle name="Porcentagem 6 24 2" xfId="0"/>
    <cellStyle name="Porcentagem 6 25" xfId="0"/>
    <cellStyle name="Porcentagem 6 25 2" xfId="0"/>
    <cellStyle name="Porcentagem 6 26" xfId="0"/>
    <cellStyle name="Porcentagem 6 26 2" xfId="0"/>
    <cellStyle name="Porcentagem 6 27" xfId="0"/>
    <cellStyle name="Porcentagem 6 27 2" xfId="0"/>
    <cellStyle name="Porcentagem 6 28" xfId="0"/>
    <cellStyle name="Porcentagem 6 28 2" xfId="0"/>
    <cellStyle name="Porcentagem 6 29" xfId="0"/>
    <cellStyle name="Porcentagem 6 29 2" xfId="0"/>
    <cellStyle name="Porcentagem 6 3" xfId="0"/>
    <cellStyle name="Porcentagem 6 3 10" xfId="0"/>
    <cellStyle name="Porcentagem 6 3 11" xfId="0"/>
    <cellStyle name="Porcentagem 6 3 12" xfId="0"/>
    <cellStyle name="Porcentagem 6 3 13" xfId="0"/>
    <cellStyle name="Porcentagem 6 3 2" xfId="0"/>
    <cellStyle name="Porcentagem 6 3 2 2" xfId="0"/>
    <cellStyle name="Porcentagem 6 3 3" xfId="0"/>
    <cellStyle name="Porcentagem 6 3 4" xfId="0"/>
    <cellStyle name="Porcentagem 6 3 5" xfId="0"/>
    <cellStyle name="Porcentagem 6 3 6" xfId="0"/>
    <cellStyle name="Porcentagem 6 3 7" xfId="0"/>
    <cellStyle name="Porcentagem 6 3 8" xfId="0"/>
    <cellStyle name="Porcentagem 6 3 9" xfId="0"/>
    <cellStyle name="Porcentagem 6 30" xfId="0"/>
    <cellStyle name="Porcentagem 6 30 2" xfId="0"/>
    <cellStyle name="Porcentagem 6 31" xfId="0"/>
    <cellStyle name="Porcentagem 6 31 2" xfId="0"/>
    <cellStyle name="Porcentagem 6 32" xfId="0"/>
    <cellStyle name="Porcentagem 6 32 2" xfId="0"/>
    <cellStyle name="Porcentagem 6 33" xfId="0"/>
    <cellStyle name="Porcentagem 6 33 2" xfId="0"/>
    <cellStyle name="Porcentagem 6 34" xfId="0"/>
    <cellStyle name="Porcentagem 6 34 2" xfId="0"/>
    <cellStyle name="Porcentagem 6 35" xfId="0"/>
    <cellStyle name="Porcentagem 6 35 2" xfId="0"/>
    <cellStyle name="Porcentagem 6 36" xfId="0"/>
    <cellStyle name="Porcentagem 6 36 2" xfId="0"/>
    <cellStyle name="Porcentagem 6 37" xfId="0"/>
    <cellStyle name="Porcentagem 6 37 2" xfId="0"/>
    <cellStyle name="Porcentagem 6 38" xfId="0"/>
    <cellStyle name="Porcentagem 6 38 2" xfId="0"/>
    <cellStyle name="Porcentagem 6 39" xfId="0"/>
    <cellStyle name="Porcentagem 6 39 2" xfId="0"/>
    <cellStyle name="Porcentagem 6 4" xfId="0"/>
    <cellStyle name="Porcentagem 6 4 10" xfId="0"/>
    <cellStyle name="Porcentagem 6 4 11" xfId="0"/>
    <cellStyle name="Porcentagem 6 4 12" xfId="0"/>
    <cellStyle name="Porcentagem 6 4 13" xfId="0"/>
    <cellStyle name="Porcentagem 6 4 2" xfId="0"/>
    <cellStyle name="Porcentagem 6 4 2 2" xfId="0"/>
    <cellStyle name="Porcentagem 6 4 3" xfId="0"/>
    <cellStyle name="Porcentagem 6 4 4" xfId="0"/>
    <cellStyle name="Porcentagem 6 4 5" xfId="0"/>
    <cellStyle name="Porcentagem 6 4 6" xfId="0"/>
    <cellStyle name="Porcentagem 6 4 7" xfId="0"/>
    <cellStyle name="Porcentagem 6 4 8" xfId="0"/>
    <cellStyle name="Porcentagem 6 4 9" xfId="0"/>
    <cellStyle name="Porcentagem 6 40" xfId="0"/>
    <cellStyle name="Porcentagem 6 41" xfId="0"/>
    <cellStyle name="Porcentagem 6 42" xfId="0"/>
    <cellStyle name="Porcentagem 6 43" xfId="0"/>
    <cellStyle name="Porcentagem 6 44" xfId="0"/>
    <cellStyle name="Porcentagem 6 45" xfId="0"/>
    <cellStyle name="Porcentagem 6 46" xfId="0"/>
    <cellStyle name="Porcentagem 6 47" xfId="0"/>
    <cellStyle name="Porcentagem 6 48" xfId="0"/>
    <cellStyle name="Porcentagem 6 49" xfId="0"/>
    <cellStyle name="Porcentagem 6 5" xfId="0"/>
    <cellStyle name="Porcentagem 6 5 10" xfId="0"/>
    <cellStyle name="Porcentagem 6 5 11" xfId="0"/>
    <cellStyle name="Porcentagem 6 5 12" xfId="0"/>
    <cellStyle name="Porcentagem 6 5 13" xfId="0"/>
    <cellStyle name="Porcentagem 6 5 2" xfId="0"/>
    <cellStyle name="Porcentagem 6 5 2 2" xfId="0"/>
    <cellStyle name="Porcentagem 6 5 3" xfId="0"/>
    <cellStyle name="Porcentagem 6 5 4" xfId="0"/>
    <cellStyle name="Porcentagem 6 5 5" xfId="0"/>
    <cellStyle name="Porcentagem 6 5 6" xfId="0"/>
    <cellStyle name="Porcentagem 6 5 7" xfId="0"/>
    <cellStyle name="Porcentagem 6 5 8" xfId="0"/>
    <cellStyle name="Porcentagem 6 5 9" xfId="0"/>
    <cellStyle name="Porcentagem 6 50" xfId="0"/>
    <cellStyle name="Porcentagem 6 51" xfId="0"/>
    <cellStyle name="Porcentagem 6 52" xfId="0"/>
    <cellStyle name="Porcentagem 6 53" xfId="0"/>
    <cellStyle name="Porcentagem 6 6" xfId="0"/>
    <cellStyle name="Porcentagem 6 6 10" xfId="0"/>
    <cellStyle name="Porcentagem 6 6 11" xfId="0"/>
    <cellStyle name="Porcentagem 6 6 12" xfId="0"/>
    <cellStyle name="Porcentagem 6 6 13" xfId="0"/>
    <cellStyle name="Porcentagem 6 6 2" xfId="0"/>
    <cellStyle name="Porcentagem 6 6 2 2" xfId="0"/>
    <cellStyle name="Porcentagem 6 6 3" xfId="0"/>
    <cellStyle name="Porcentagem 6 6 4" xfId="0"/>
    <cellStyle name="Porcentagem 6 6 5" xfId="0"/>
    <cellStyle name="Porcentagem 6 6 6" xfId="0"/>
    <cellStyle name="Porcentagem 6 6 7" xfId="0"/>
    <cellStyle name="Porcentagem 6 6 8" xfId="0"/>
    <cellStyle name="Porcentagem 6 6 9" xfId="0"/>
    <cellStyle name="Porcentagem 6 7" xfId="0"/>
    <cellStyle name="Porcentagem 6 7 2" xfId="0"/>
    <cellStyle name="Porcentagem 6 7 3" xfId="0"/>
    <cellStyle name="Porcentagem 6 7 4" xfId="0"/>
    <cellStyle name="Porcentagem 6 8" xfId="0"/>
    <cellStyle name="Porcentagem 6 8 2" xfId="0"/>
    <cellStyle name="Porcentagem 6 8 3" xfId="0"/>
    <cellStyle name="Porcentagem 6 8 4" xfId="0"/>
    <cellStyle name="Porcentagem 6 9" xfId="0"/>
    <cellStyle name="Porcentagem 6 9 2" xfId="0"/>
    <cellStyle name="Porcentagem 6 9 3" xfId="0"/>
    <cellStyle name="Porcentagem 6 9 4" xfId="0"/>
    <cellStyle name="Porcentagem 7" xfId="0"/>
    <cellStyle name="Porcentagem 7 10" xfId="0"/>
    <cellStyle name="Porcentagem 7 11" xfId="0"/>
    <cellStyle name="Porcentagem 7 12" xfId="0"/>
    <cellStyle name="Porcentagem 7 13" xfId="0"/>
    <cellStyle name="Porcentagem 7 14" xfId="0"/>
    <cellStyle name="Porcentagem 7 15" xfId="0"/>
    <cellStyle name="Porcentagem 7 2" xfId="0"/>
    <cellStyle name="Porcentagem 7 2 2" xfId="0"/>
    <cellStyle name="Porcentagem 7 2 2 2" xfId="0"/>
    <cellStyle name="Porcentagem 7 2 2 3" xfId="0"/>
    <cellStyle name="Porcentagem 7 2 2 4" xfId="0"/>
    <cellStyle name="Porcentagem 7 2 3" xfId="0"/>
    <cellStyle name="Porcentagem 7 2 4" xfId="0"/>
    <cellStyle name="Porcentagem 7 2 5" xfId="0"/>
    <cellStyle name="Porcentagem 7 3" xfId="0"/>
    <cellStyle name="Porcentagem 7 3 2" xfId="0"/>
    <cellStyle name="Porcentagem 7 4" xfId="0"/>
    <cellStyle name="Porcentagem 7 4 2" xfId="0"/>
    <cellStyle name="Porcentagem 7 5" xfId="0"/>
    <cellStyle name="Porcentagem 7 6" xfId="0"/>
    <cellStyle name="Porcentagem 7 7" xfId="0"/>
    <cellStyle name="Porcentagem 7 8" xfId="0"/>
    <cellStyle name="Porcentagem 7 9" xfId="0"/>
    <cellStyle name="Porcentagem 8" xfId="0"/>
    <cellStyle name="Porcentagem 8 10" xfId="0"/>
    <cellStyle name="Porcentagem 8 11" xfId="0"/>
    <cellStyle name="Porcentagem 8 12" xfId="0"/>
    <cellStyle name="Porcentagem 8 13" xfId="0"/>
    <cellStyle name="Porcentagem 8 14" xfId="0"/>
    <cellStyle name="Porcentagem 8 15" xfId="0"/>
    <cellStyle name="Porcentagem 8 16" xfId="0"/>
    <cellStyle name="Porcentagem 8 2" xfId="0"/>
    <cellStyle name="Porcentagem 8 2 2" xfId="0"/>
    <cellStyle name="Porcentagem 8 2 3" xfId="0"/>
    <cellStyle name="Porcentagem 8 2 4" xfId="0"/>
    <cellStyle name="Porcentagem 8 2 5" xfId="0"/>
    <cellStyle name="Porcentagem 8 3" xfId="0"/>
    <cellStyle name="Porcentagem 8 4" xfId="0"/>
    <cellStyle name="Porcentagem 8 5" xfId="0"/>
    <cellStyle name="Porcentagem 8 6" xfId="0"/>
    <cellStyle name="Porcentagem 8 7" xfId="0"/>
    <cellStyle name="Porcentagem 8 8" xfId="0"/>
    <cellStyle name="Porcentagem 8 9" xfId="0"/>
    <cellStyle name="Porcentagem 9" xfId="0"/>
    <cellStyle name="Porcentagem 9 10" xfId="0"/>
    <cellStyle name="Porcentagem 9 11" xfId="0"/>
    <cellStyle name="Porcentagem 9 12" xfId="0"/>
    <cellStyle name="Porcentagem 9 13" xfId="0"/>
    <cellStyle name="Porcentagem 9 14" xfId="0"/>
    <cellStyle name="Porcentagem 9 15" xfId="0"/>
    <cellStyle name="Porcentagem 9 16" xfId="0"/>
    <cellStyle name="Porcentagem 9 2" xfId="0"/>
    <cellStyle name="Porcentagem 9 2 2" xfId="0"/>
    <cellStyle name="Porcentagem 9 2 3" xfId="0"/>
    <cellStyle name="Porcentagem 9 2 4" xfId="0"/>
    <cellStyle name="Porcentagem 9 2 5" xfId="0"/>
    <cellStyle name="Porcentagem 9 3" xfId="0"/>
    <cellStyle name="Porcentagem 9 4" xfId="0"/>
    <cellStyle name="Porcentagem 9 5" xfId="0"/>
    <cellStyle name="Porcentagem 9 6" xfId="0"/>
    <cellStyle name="Porcentagem 9 7" xfId="0"/>
    <cellStyle name="Porcentagem 9 8" xfId="0"/>
    <cellStyle name="Porcentagem 9 9" xfId="0"/>
    <cellStyle name="Result 2" xfId="0"/>
    <cellStyle name="Result 78" xfId="0"/>
    <cellStyle name="Result2 2" xfId="0"/>
    <cellStyle name="Resultado2" xfId="0"/>
    <cellStyle name="Ruim 2" xfId="0"/>
    <cellStyle name="Ruim 3" xfId="0"/>
    <cellStyle name="Ruim 4" xfId="0"/>
    <cellStyle name="Saída 10" xfId="0"/>
    <cellStyle name="Saída 11" xfId="0"/>
    <cellStyle name="Saída 12" xfId="0"/>
    <cellStyle name="Saída 13" xfId="0"/>
    <cellStyle name="Saída 14" xfId="0"/>
    <cellStyle name="Saída 15" xfId="0"/>
    <cellStyle name="Saída 16" xfId="0"/>
    <cellStyle name="Saída 17" xfId="0"/>
    <cellStyle name="Saída 2" xfId="0"/>
    <cellStyle name="Saída 2 10" xfId="0"/>
    <cellStyle name="Saída 2 10 10" xfId="0"/>
    <cellStyle name="Saída 2 10 10 2" xfId="0"/>
    <cellStyle name="Saída 2 10 10 3" xfId="0"/>
    <cellStyle name="Saída 2 10 10 4" xfId="0"/>
    <cellStyle name="Saída 2 10 10 5" xfId="0"/>
    <cellStyle name="Saída 2 10 11" xfId="0"/>
    <cellStyle name="Saída 2 10 11 2" xfId="0"/>
    <cellStyle name="Saída 2 10 11 3" xfId="0"/>
    <cellStyle name="Saída 2 10 11 4" xfId="0"/>
    <cellStyle name="Saída 2 10 11 5" xfId="0"/>
    <cellStyle name="Saída 2 10 12" xfId="0"/>
    <cellStyle name="Saída 2 10 12 2" xfId="0"/>
    <cellStyle name="Saída 2 10 12 3" xfId="0"/>
    <cellStyle name="Saída 2 10 12 4" xfId="0"/>
    <cellStyle name="Saída 2 10 12 5" xfId="0"/>
    <cellStyle name="Saída 2 10 13" xfId="0"/>
    <cellStyle name="Saída 2 10 13 2" xfId="0"/>
    <cellStyle name="Saída 2 10 13 3" xfId="0"/>
    <cellStyle name="Saída 2 10 13 4" xfId="0"/>
    <cellStyle name="Saída 2 10 13 5" xfId="0"/>
    <cellStyle name="Saída 2 10 14" xfId="0"/>
    <cellStyle name="Saída 2 10 14 2" xfId="0"/>
    <cellStyle name="Saída 2 10 14 3" xfId="0"/>
    <cellStyle name="Saída 2 10 15" xfId="0"/>
    <cellStyle name="Saída 2 10 16" xfId="0"/>
    <cellStyle name="Saída 2 10 17" xfId="0"/>
    <cellStyle name="Saída 2 10 18" xfId="0"/>
    <cellStyle name="Saída 2 10 2" xfId="0"/>
    <cellStyle name="Saída 2 10 2 2" xfId="0"/>
    <cellStyle name="Saída 2 10 2 3" xfId="0"/>
    <cellStyle name="Saída 2 10 2 4" xfId="0"/>
    <cellStyle name="Saída 2 10 2 5" xfId="0"/>
    <cellStyle name="Saída 2 10 3" xfId="0"/>
    <cellStyle name="Saída 2 10 3 2" xfId="0"/>
    <cellStyle name="Saída 2 10 3 3" xfId="0"/>
    <cellStyle name="Saída 2 10 3 4" xfId="0"/>
    <cellStyle name="Saída 2 10 3 5" xfId="0"/>
    <cellStyle name="Saída 2 10 4" xfId="0"/>
    <cellStyle name="Saída 2 10 4 2" xfId="0"/>
    <cellStyle name="Saída 2 10 4 3" xfId="0"/>
    <cellStyle name="Saída 2 10 4 4" xfId="0"/>
    <cellStyle name="Saída 2 10 4 5" xfId="0"/>
    <cellStyle name="Saída 2 10 5" xfId="0"/>
    <cellStyle name="Saída 2 10 5 2" xfId="0"/>
    <cellStyle name="Saída 2 10 5 3" xfId="0"/>
    <cellStyle name="Saída 2 10 5 4" xfId="0"/>
    <cellStyle name="Saída 2 10 5 5" xfId="0"/>
    <cellStyle name="Saída 2 10 6" xfId="0"/>
    <cellStyle name="Saída 2 10 6 2" xfId="0"/>
    <cellStyle name="Saída 2 10 6 3" xfId="0"/>
    <cellStyle name="Saída 2 10 6 4" xfId="0"/>
    <cellStyle name="Saída 2 10 6 5" xfId="0"/>
    <cellStyle name="Saída 2 10 7" xfId="0"/>
    <cellStyle name="Saída 2 10 7 2" xfId="0"/>
    <cellStyle name="Saída 2 10 7 3" xfId="0"/>
    <cellStyle name="Saída 2 10 7 4" xfId="0"/>
    <cellStyle name="Saída 2 10 7 5" xfId="0"/>
    <cellStyle name="Saída 2 10 8" xfId="0"/>
    <cellStyle name="Saída 2 10 8 2" xfId="0"/>
    <cellStyle name="Saída 2 10 8 3" xfId="0"/>
    <cellStyle name="Saída 2 10 8 4" xfId="0"/>
    <cellStyle name="Saída 2 10 8 5" xfId="0"/>
    <cellStyle name="Saída 2 10 9" xfId="0"/>
    <cellStyle name="Saída 2 10 9 2" xfId="0"/>
    <cellStyle name="Saída 2 10 9 3" xfId="0"/>
    <cellStyle name="Saída 2 10 9 4" xfId="0"/>
    <cellStyle name="Saída 2 10 9 5" xfId="0"/>
    <cellStyle name="Saída 2 11" xfId="0"/>
    <cellStyle name="Saída 2 11 10" xfId="0"/>
    <cellStyle name="Saída 2 11 10 2" xfId="0"/>
    <cellStyle name="Saída 2 11 10 3" xfId="0"/>
    <cellStyle name="Saída 2 11 10 4" xfId="0"/>
    <cellStyle name="Saída 2 11 10 5" xfId="0"/>
    <cellStyle name="Saída 2 11 11" xfId="0"/>
    <cellStyle name="Saída 2 11 11 2" xfId="0"/>
    <cellStyle name="Saída 2 11 11 3" xfId="0"/>
    <cellStyle name="Saída 2 11 11 4" xfId="0"/>
    <cellStyle name="Saída 2 11 11 5" xfId="0"/>
    <cellStyle name="Saída 2 11 12" xfId="0"/>
    <cellStyle name="Saída 2 11 12 2" xfId="0"/>
    <cellStyle name="Saída 2 11 12 3" xfId="0"/>
    <cellStyle name="Saída 2 11 12 4" xfId="0"/>
    <cellStyle name="Saída 2 11 12 5" xfId="0"/>
    <cellStyle name="Saída 2 11 13" xfId="0"/>
    <cellStyle name="Saída 2 11 13 2" xfId="0"/>
    <cellStyle name="Saída 2 11 13 3" xfId="0"/>
    <cellStyle name="Saída 2 11 13 4" xfId="0"/>
    <cellStyle name="Saída 2 11 13 5" xfId="0"/>
    <cellStyle name="Saída 2 11 14" xfId="0"/>
    <cellStyle name="Saída 2 11 14 2" xfId="0"/>
    <cellStyle name="Saída 2 11 14 3" xfId="0"/>
    <cellStyle name="Saída 2 11 15" xfId="0"/>
    <cellStyle name="Saída 2 11 16" xfId="0"/>
    <cellStyle name="Saída 2 11 17" xfId="0"/>
    <cellStyle name="Saída 2 11 18" xfId="0"/>
    <cellStyle name="Saída 2 11 2" xfId="0"/>
    <cellStyle name="Saída 2 11 2 2" xfId="0"/>
    <cellStyle name="Saída 2 11 2 3" xfId="0"/>
    <cellStyle name="Saída 2 11 2 4" xfId="0"/>
    <cellStyle name="Saída 2 11 2 5" xfId="0"/>
    <cellStyle name="Saída 2 11 3" xfId="0"/>
    <cellStyle name="Saída 2 11 3 2" xfId="0"/>
    <cellStyle name="Saída 2 11 3 3" xfId="0"/>
    <cellStyle name="Saída 2 11 3 4" xfId="0"/>
    <cellStyle name="Saída 2 11 3 5" xfId="0"/>
    <cellStyle name="Saída 2 11 4" xfId="0"/>
    <cellStyle name="Saída 2 11 4 2" xfId="0"/>
    <cellStyle name="Saída 2 11 4 3" xfId="0"/>
    <cellStyle name="Saída 2 11 4 4" xfId="0"/>
    <cellStyle name="Saída 2 11 4 5" xfId="0"/>
    <cellStyle name="Saída 2 11 5" xfId="0"/>
    <cellStyle name="Saída 2 11 5 2" xfId="0"/>
    <cellStyle name="Saída 2 11 5 3" xfId="0"/>
    <cellStyle name="Saída 2 11 5 4" xfId="0"/>
    <cellStyle name="Saída 2 11 5 5" xfId="0"/>
    <cellStyle name="Saída 2 11 6" xfId="0"/>
    <cellStyle name="Saída 2 11 6 2" xfId="0"/>
    <cellStyle name="Saída 2 11 6 3" xfId="0"/>
    <cellStyle name="Saída 2 11 6 4" xfId="0"/>
    <cellStyle name="Saída 2 11 6 5" xfId="0"/>
    <cellStyle name="Saída 2 11 7" xfId="0"/>
    <cellStyle name="Saída 2 11 7 2" xfId="0"/>
    <cellStyle name="Saída 2 11 7 3" xfId="0"/>
    <cellStyle name="Saída 2 11 7 4" xfId="0"/>
    <cellStyle name="Saída 2 11 7 5" xfId="0"/>
    <cellStyle name="Saída 2 11 8" xfId="0"/>
    <cellStyle name="Saída 2 11 8 2" xfId="0"/>
    <cellStyle name="Saída 2 11 8 3" xfId="0"/>
    <cellStyle name="Saída 2 11 8 4" xfId="0"/>
    <cellStyle name="Saída 2 11 8 5" xfId="0"/>
    <cellStyle name="Saída 2 11 9" xfId="0"/>
    <cellStyle name="Saída 2 11 9 2" xfId="0"/>
    <cellStyle name="Saída 2 11 9 3" xfId="0"/>
    <cellStyle name="Saída 2 11 9 4" xfId="0"/>
    <cellStyle name="Saída 2 11 9 5" xfId="0"/>
    <cellStyle name="Saída 2 12" xfId="0"/>
    <cellStyle name="Saída 2 12 2" xfId="0"/>
    <cellStyle name="Saída 2 12 3" xfId="0"/>
    <cellStyle name="Saída 2 12 4" xfId="0"/>
    <cellStyle name="Saída 2 12 5" xfId="0"/>
    <cellStyle name="Saída 2 13" xfId="0"/>
    <cellStyle name="Saída 2 13 2" xfId="0"/>
    <cellStyle name="Saída 2 13 3" xfId="0"/>
    <cellStyle name="Saída 2 13 4" xfId="0"/>
    <cellStyle name="Saída 2 13 5" xfId="0"/>
    <cellStyle name="Saída 2 14" xfId="0"/>
    <cellStyle name="Saída 2 14 2" xfId="0"/>
    <cellStyle name="Saída 2 14 3" xfId="0"/>
    <cellStyle name="Saída 2 14 4" xfId="0"/>
    <cellStyle name="Saída 2 14 5" xfId="0"/>
    <cellStyle name="Saída 2 15" xfId="0"/>
    <cellStyle name="Saída 2 15 2" xfId="0"/>
    <cellStyle name="Saída 2 15 3" xfId="0"/>
    <cellStyle name="Saída 2 15 4" xfId="0"/>
    <cellStyle name="Saída 2 15 5" xfId="0"/>
    <cellStyle name="Saída 2 16" xfId="0"/>
    <cellStyle name="Saída 2 16 2" xfId="0"/>
    <cellStyle name="Saída 2 16 3" xfId="0"/>
    <cellStyle name="Saída 2 16 4" xfId="0"/>
    <cellStyle name="Saída 2 16 5" xfId="0"/>
    <cellStyle name="Saída 2 17" xfId="0"/>
    <cellStyle name="Saída 2 17 2" xfId="0"/>
    <cellStyle name="Saída 2 17 3" xfId="0"/>
    <cellStyle name="Saída 2 17 4" xfId="0"/>
    <cellStyle name="Saída 2 17 5" xfId="0"/>
    <cellStyle name="Saída 2 18" xfId="0"/>
    <cellStyle name="Saída 2 18 2" xfId="0"/>
    <cellStyle name="Saída 2 18 3" xfId="0"/>
    <cellStyle name="Saída 2 18 4" xfId="0"/>
    <cellStyle name="Saída 2 18 5" xfId="0"/>
    <cellStyle name="Saída 2 19" xfId="0"/>
    <cellStyle name="Saída 2 19 2" xfId="0"/>
    <cellStyle name="Saída 2 19 3" xfId="0"/>
    <cellStyle name="Saída 2 19 4" xfId="0"/>
    <cellStyle name="Saída 2 19 5" xfId="0"/>
    <cellStyle name="Saída 2 2" xfId="0"/>
    <cellStyle name="Saída 2 2 10" xfId="0"/>
    <cellStyle name="Saída 2 2 10 10" xfId="0"/>
    <cellStyle name="Saída 2 2 10 10 2" xfId="0"/>
    <cellStyle name="Saída 2 2 10 10 3" xfId="0"/>
    <cellStyle name="Saída 2 2 10 10 4" xfId="0"/>
    <cellStyle name="Saída 2 2 10 10 5" xfId="0"/>
    <cellStyle name="Saída 2 2 10 11" xfId="0"/>
    <cellStyle name="Saída 2 2 10 11 2" xfId="0"/>
    <cellStyle name="Saída 2 2 10 11 3" xfId="0"/>
    <cellStyle name="Saída 2 2 10 11 4" xfId="0"/>
    <cellStyle name="Saída 2 2 10 11 5" xfId="0"/>
    <cellStyle name="Saída 2 2 10 12" xfId="0"/>
    <cellStyle name="Saída 2 2 10 12 2" xfId="0"/>
    <cellStyle name="Saída 2 2 10 12 3" xfId="0"/>
    <cellStyle name="Saída 2 2 10 12 4" xfId="0"/>
    <cellStyle name="Saída 2 2 10 12 5" xfId="0"/>
    <cellStyle name="Saída 2 2 10 13" xfId="0"/>
    <cellStyle name="Saída 2 2 10 13 2" xfId="0"/>
    <cellStyle name="Saída 2 2 10 13 3" xfId="0"/>
    <cellStyle name="Saída 2 2 10 13 4" xfId="0"/>
    <cellStyle name="Saída 2 2 10 13 5" xfId="0"/>
    <cellStyle name="Saída 2 2 10 14" xfId="0"/>
    <cellStyle name="Saída 2 2 10 14 2" xfId="0"/>
    <cellStyle name="Saída 2 2 10 14 3" xfId="0"/>
    <cellStyle name="Saída 2 2 10 15" xfId="0"/>
    <cellStyle name="Saída 2 2 10 16" xfId="0"/>
    <cellStyle name="Saída 2 2 10 17" xfId="0"/>
    <cellStyle name="Saída 2 2 10 18" xfId="0"/>
    <cellStyle name="Saída 2 2 10 2" xfId="0"/>
    <cellStyle name="Saída 2 2 10 2 2" xfId="0"/>
    <cellStyle name="Saída 2 2 10 2 3" xfId="0"/>
    <cellStyle name="Saída 2 2 10 2 4" xfId="0"/>
    <cellStyle name="Saída 2 2 10 2 5" xfId="0"/>
    <cellStyle name="Saída 2 2 10 3" xfId="0"/>
    <cellStyle name="Saída 2 2 10 3 2" xfId="0"/>
    <cellStyle name="Saída 2 2 10 3 3" xfId="0"/>
    <cellStyle name="Saída 2 2 10 3 4" xfId="0"/>
    <cellStyle name="Saída 2 2 10 3 5" xfId="0"/>
    <cellStyle name="Saída 2 2 10 4" xfId="0"/>
    <cellStyle name="Saída 2 2 10 4 2" xfId="0"/>
    <cellStyle name="Saída 2 2 10 4 3" xfId="0"/>
    <cellStyle name="Saída 2 2 10 4 4" xfId="0"/>
    <cellStyle name="Saída 2 2 10 4 5" xfId="0"/>
    <cellStyle name="Saída 2 2 10 5" xfId="0"/>
    <cellStyle name="Saída 2 2 10 5 2" xfId="0"/>
    <cellStyle name="Saída 2 2 10 5 3" xfId="0"/>
    <cellStyle name="Saída 2 2 10 5 4" xfId="0"/>
    <cellStyle name="Saída 2 2 10 5 5" xfId="0"/>
    <cellStyle name="Saída 2 2 10 6" xfId="0"/>
    <cellStyle name="Saída 2 2 10 6 2" xfId="0"/>
    <cellStyle name="Saída 2 2 10 6 3" xfId="0"/>
    <cellStyle name="Saída 2 2 10 6 4" xfId="0"/>
    <cellStyle name="Saída 2 2 10 6 5" xfId="0"/>
    <cellStyle name="Saída 2 2 10 7" xfId="0"/>
    <cellStyle name="Saída 2 2 10 7 2" xfId="0"/>
    <cellStyle name="Saída 2 2 10 7 3" xfId="0"/>
    <cellStyle name="Saída 2 2 10 7 4" xfId="0"/>
    <cellStyle name="Saída 2 2 10 7 5" xfId="0"/>
    <cellStyle name="Saída 2 2 10 8" xfId="0"/>
    <cellStyle name="Saída 2 2 10 8 2" xfId="0"/>
    <cellStyle name="Saída 2 2 10 8 3" xfId="0"/>
    <cellStyle name="Saída 2 2 10 8 4" xfId="0"/>
    <cellStyle name="Saída 2 2 10 8 5" xfId="0"/>
    <cellStyle name="Saída 2 2 10 9" xfId="0"/>
    <cellStyle name="Saída 2 2 10 9 2" xfId="0"/>
    <cellStyle name="Saída 2 2 10 9 3" xfId="0"/>
    <cellStyle name="Saída 2 2 10 9 4" xfId="0"/>
    <cellStyle name="Saída 2 2 10 9 5" xfId="0"/>
    <cellStyle name="Saída 2 2 11" xfId="0"/>
    <cellStyle name="Saída 2 2 11 2" xfId="0"/>
    <cellStyle name="Saída 2 2 11 3" xfId="0"/>
    <cellStyle name="Saída 2 2 11 4" xfId="0"/>
    <cellStyle name="Saída 2 2 11 5" xfId="0"/>
    <cellStyle name="Saída 2 2 12" xfId="0"/>
    <cellStyle name="Saída 2 2 12 2" xfId="0"/>
    <cellStyle name="Saída 2 2 12 3" xfId="0"/>
    <cellStyle name="Saída 2 2 12 4" xfId="0"/>
    <cellStyle name="Saída 2 2 12 5" xfId="0"/>
    <cellStyle name="Saída 2 2 13" xfId="0"/>
    <cellStyle name="Saída 2 2 13 2" xfId="0"/>
    <cellStyle name="Saída 2 2 13 3" xfId="0"/>
    <cellStyle name="Saída 2 2 13 4" xfId="0"/>
    <cellStyle name="Saída 2 2 13 5" xfId="0"/>
    <cellStyle name="Saída 2 2 14" xfId="0"/>
    <cellStyle name="Saída 2 2 14 2" xfId="0"/>
    <cellStyle name="Saída 2 2 14 3" xfId="0"/>
    <cellStyle name="Saída 2 2 14 4" xfId="0"/>
    <cellStyle name="Saída 2 2 14 5" xfId="0"/>
    <cellStyle name="Saída 2 2 15" xfId="0"/>
    <cellStyle name="Saída 2 2 15 2" xfId="0"/>
    <cellStyle name="Saída 2 2 15 3" xfId="0"/>
    <cellStyle name="Saída 2 2 15 4" xfId="0"/>
    <cellStyle name="Saída 2 2 15 5" xfId="0"/>
    <cellStyle name="Saída 2 2 16" xfId="0"/>
    <cellStyle name="Saída 2 2 16 2" xfId="0"/>
    <cellStyle name="Saída 2 2 16 3" xfId="0"/>
    <cellStyle name="Saída 2 2 16 4" xfId="0"/>
    <cellStyle name="Saída 2 2 16 5" xfId="0"/>
    <cellStyle name="Saída 2 2 17" xfId="0"/>
    <cellStyle name="Saída 2 2 17 2" xfId="0"/>
    <cellStyle name="Saída 2 2 17 3" xfId="0"/>
    <cellStyle name="Saída 2 2 17 4" xfId="0"/>
    <cellStyle name="Saída 2 2 17 5" xfId="0"/>
    <cellStyle name="Saída 2 2 18" xfId="0"/>
    <cellStyle name="Saída 2 2 18 2" xfId="0"/>
    <cellStyle name="Saída 2 2 18 3" xfId="0"/>
    <cellStyle name="Saída 2 2 18 4" xfId="0"/>
    <cellStyle name="Saída 2 2 18 5" xfId="0"/>
    <cellStyle name="Saída 2 2 19" xfId="0"/>
    <cellStyle name="Saída 2 2 19 2" xfId="0"/>
    <cellStyle name="Saída 2 2 19 3" xfId="0"/>
    <cellStyle name="Saída 2 2 19 4" xfId="0"/>
    <cellStyle name="Saída 2 2 19 5" xfId="0"/>
    <cellStyle name="Saída 2 2 2" xfId="0"/>
    <cellStyle name="Saída 2 2 2 10" xfId="0"/>
    <cellStyle name="Saída 2 2 2 10 2" xfId="0"/>
    <cellStyle name="Saída 2 2 2 10 3" xfId="0"/>
    <cellStyle name="Saída 2 2 2 10 4" xfId="0"/>
    <cellStyle name="Saída 2 2 2 10 5" xfId="0"/>
    <cellStyle name="Saída 2 2 2 11" xfId="0"/>
    <cellStyle name="Saída 2 2 2 11 2" xfId="0"/>
    <cellStyle name="Saída 2 2 2 11 3" xfId="0"/>
    <cellStyle name="Saída 2 2 2 11 4" xfId="0"/>
    <cellStyle name="Saída 2 2 2 11 5" xfId="0"/>
    <cellStyle name="Saída 2 2 2 12" xfId="0"/>
    <cellStyle name="Saída 2 2 2 12 2" xfId="0"/>
    <cellStyle name="Saída 2 2 2 12 3" xfId="0"/>
    <cellStyle name="Saída 2 2 2 12 4" xfId="0"/>
    <cellStyle name="Saída 2 2 2 12 5" xfId="0"/>
    <cellStyle name="Saída 2 2 2 13" xfId="0"/>
    <cellStyle name="Saída 2 2 2 13 2" xfId="0"/>
    <cellStyle name="Saída 2 2 2 13 3" xfId="0"/>
    <cellStyle name="Saída 2 2 2 13 4" xfId="0"/>
    <cellStyle name="Saída 2 2 2 13 5" xfId="0"/>
    <cellStyle name="Saída 2 2 2 14" xfId="0"/>
    <cellStyle name="Saída 2 2 2 14 2" xfId="0"/>
    <cellStyle name="Saída 2 2 2 14 3" xfId="0"/>
    <cellStyle name="Saída 2 2 2 15" xfId="0"/>
    <cellStyle name="Saída 2 2 2 16" xfId="0"/>
    <cellStyle name="Saída 2 2 2 17" xfId="0"/>
    <cellStyle name="Saída 2 2 2 18" xfId="0"/>
    <cellStyle name="Saída 2 2 2 2" xfId="0"/>
    <cellStyle name="Saída 2 2 2 2 2" xfId="0"/>
    <cellStyle name="Saída 2 2 2 2 3" xfId="0"/>
    <cellStyle name="Saída 2 2 2 2 4" xfId="0"/>
    <cellStyle name="Saída 2 2 2 2 5" xfId="0"/>
    <cellStyle name="Saída 2 2 2 3" xfId="0"/>
    <cellStyle name="Saída 2 2 2 3 2" xfId="0"/>
    <cellStyle name="Saída 2 2 2 3 3" xfId="0"/>
    <cellStyle name="Saída 2 2 2 3 4" xfId="0"/>
    <cellStyle name="Saída 2 2 2 3 5" xfId="0"/>
    <cellStyle name="Saída 2 2 2 4" xfId="0"/>
    <cellStyle name="Saída 2 2 2 4 2" xfId="0"/>
    <cellStyle name="Saída 2 2 2 4 3" xfId="0"/>
    <cellStyle name="Saída 2 2 2 4 4" xfId="0"/>
    <cellStyle name="Saída 2 2 2 4 5" xfId="0"/>
    <cellStyle name="Saída 2 2 2 5" xfId="0"/>
    <cellStyle name="Saída 2 2 2 5 2" xfId="0"/>
    <cellStyle name="Saída 2 2 2 5 3" xfId="0"/>
    <cellStyle name="Saída 2 2 2 5 4" xfId="0"/>
    <cellStyle name="Saída 2 2 2 5 5" xfId="0"/>
    <cellStyle name="Saída 2 2 2 6" xfId="0"/>
    <cellStyle name="Saída 2 2 2 6 2" xfId="0"/>
    <cellStyle name="Saída 2 2 2 6 3" xfId="0"/>
    <cellStyle name="Saída 2 2 2 6 4" xfId="0"/>
    <cellStyle name="Saída 2 2 2 6 5" xfId="0"/>
    <cellStyle name="Saída 2 2 2 7" xfId="0"/>
    <cellStyle name="Saída 2 2 2 7 2" xfId="0"/>
    <cellStyle name="Saída 2 2 2 7 3" xfId="0"/>
    <cellStyle name="Saída 2 2 2 7 4" xfId="0"/>
    <cellStyle name="Saída 2 2 2 7 5" xfId="0"/>
    <cellStyle name="Saída 2 2 2 8" xfId="0"/>
    <cellStyle name="Saída 2 2 2 8 2" xfId="0"/>
    <cellStyle name="Saída 2 2 2 8 3" xfId="0"/>
    <cellStyle name="Saída 2 2 2 8 4" xfId="0"/>
    <cellStyle name="Saída 2 2 2 8 5" xfId="0"/>
    <cellStyle name="Saída 2 2 2 9" xfId="0"/>
    <cellStyle name="Saída 2 2 2 9 2" xfId="0"/>
    <cellStyle name="Saída 2 2 2 9 3" xfId="0"/>
    <cellStyle name="Saída 2 2 2 9 4" xfId="0"/>
    <cellStyle name="Saída 2 2 2 9 5" xfId="0"/>
    <cellStyle name="Saída 2 2 20" xfId="0"/>
    <cellStyle name="Saída 2 2 20 2" xfId="0"/>
    <cellStyle name="Saída 2 2 20 3" xfId="0"/>
    <cellStyle name="Saída 2 2 20 4" xfId="0"/>
    <cellStyle name="Saída 2 2 20 5" xfId="0"/>
    <cellStyle name="Saída 2 2 21" xfId="0"/>
    <cellStyle name="Saída 2 2 21 2" xfId="0"/>
    <cellStyle name="Saída 2 2 21 3" xfId="0"/>
    <cellStyle name="Saída 2 2 21 4" xfId="0"/>
    <cellStyle name="Saída 2 2 21 5" xfId="0"/>
    <cellStyle name="Saída 2 2 22" xfId="0"/>
    <cellStyle name="Saída 2 2 22 2" xfId="0"/>
    <cellStyle name="Saída 2 2 22 3" xfId="0"/>
    <cellStyle name="Saída 2 2 22 4" xfId="0"/>
    <cellStyle name="Saída 2 2 22 5" xfId="0"/>
    <cellStyle name="Saída 2 2 23" xfId="0"/>
    <cellStyle name="Saída 2 2 23 2" xfId="0"/>
    <cellStyle name="Saída 2 2 23 3" xfId="0"/>
    <cellStyle name="Saída 2 2 23 4" xfId="0"/>
    <cellStyle name="Saída 2 2 23 5" xfId="0"/>
    <cellStyle name="Saída 2 2 24" xfId="0"/>
    <cellStyle name="Saída 2 2 24 2" xfId="0"/>
    <cellStyle name="Saída 2 2 24 3" xfId="0"/>
    <cellStyle name="Saída 2 2 24 4" xfId="0"/>
    <cellStyle name="Saída 2 2 24 5" xfId="0"/>
    <cellStyle name="Saída 2 2 25" xfId="0"/>
    <cellStyle name="Saída 2 2 25 2" xfId="0"/>
    <cellStyle name="Saída 2 2 25 3" xfId="0"/>
    <cellStyle name="Saída 2 2 25 4" xfId="0"/>
    <cellStyle name="Saída 2 2 25 5" xfId="0"/>
    <cellStyle name="Saída 2 2 26" xfId="0"/>
    <cellStyle name="Saída 2 2 26 2" xfId="0"/>
    <cellStyle name="Saída 2 2 26 3" xfId="0"/>
    <cellStyle name="Saída 2 2 26 4" xfId="0"/>
    <cellStyle name="Saída 2 2 26 5" xfId="0"/>
    <cellStyle name="Saída 2 2 27" xfId="0"/>
    <cellStyle name="Saída 2 2 27 2" xfId="0"/>
    <cellStyle name="Saída 2 2 27 3" xfId="0"/>
    <cellStyle name="Saída 2 2 27 4" xfId="0"/>
    <cellStyle name="Saída 2 2 27 5" xfId="0"/>
    <cellStyle name="Saída 2 2 28" xfId="0"/>
    <cellStyle name="Saída 2 2 28 2" xfId="0"/>
    <cellStyle name="Saída 2 2 28 3" xfId="0"/>
    <cellStyle name="Saída 2 2 28 4" xfId="0"/>
    <cellStyle name="Saída 2 2 28 5" xfId="0"/>
    <cellStyle name="Saída 2 2 29" xfId="0"/>
    <cellStyle name="Saída 2 2 29 2" xfId="0"/>
    <cellStyle name="Saída 2 2 29 3" xfId="0"/>
    <cellStyle name="Saída 2 2 29 4" xfId="0"/>
    <cellStyle name="Saída 2 2 29 5" xfId="0"/>
    <cellStyle name="Saída 2 2 3" xfId="0"/>
    <cellStyle name="Saída 2 2 3 10" xfId="0"/>
    <cellStyle name="Saída 2 2 3 10 2" xfId="0"/>
    <cellStyle name="Saída 2 2 3 10 3" xfId="0"/>
    <cellStyle name="Saída 2 2 3 10 4" xfId="0"/>
    <cellStyle name="Saída 2 2 3 10 5" xfId="0"/>
    <cellStyle name="Saída 2 2 3 11" xfId="0"/>
    <cellStyle name="Saída 2 2 3 11 2" xfId="0"/>
    <cellStyle name="Saída 2 2 3 11 3" xfId="0"/>
    <cellStyle name="Saída 2 2 3 11 4" xfId="0"/>
    <cellStyle name="Saída 2 2 3 11 5" xfId="0"/>
    <cellStyle name="Saída 2 2 3 12" xfId="0"/>
    <cellStyle name="Saída 2 2 3 12 2" xfId="0"/>
    <cellStyle name="Saída 2 2 3 12 3" xfId="0"/>
    <cellStyle name="Saída 2 2 3 12 4" xfId="0"/>
    <cellStyle name="Saída 2 2 3 12 5" xfId="0"/>
    <cellStyle name="Saída 2 2 3 13" xfId="0"/>
    <cellStyle name="Saída 2 2 3 13 2" xfId="0"/>
    <cellStyle name="Saída 2 2 3 13 3" xfId="0"/>
    <cellStyle name="Saída 2 2 3 13 4" xfId="0"/>
    <cellStyle name="Saída 2 2 3 13 5" xfId="0"/>
    <cellStyle name="Saída 2 2 3 14" xfId="0"/>
    <cellStyle name="Saída 2 2 3 14 2" xfId="0"/>
    <cellStyle name="Saída 2 2 3 14 3" xfId="0"/>
    <cellStyle name="Saída 2 2 3 15" xfId="0"/>
    <cellStyle name="Saída 2 2 3 16" xfId="0"/>
    <cellStyle name="Saída 2 2 3 17" xfId="0"/>
    <cellStyle name="Saída 2 2 3 18" xfId="0"/>
    <cellStyle name="Saída 2 2 3 2" xfId="0"/>
    <cellStyle name="Saída 2 2 3 2 2" xfId="0"/>
    <cellStyle name="Saída 2 2 3 2 3" xfId="0"/>
    <cellStyle name="Saída 2 2 3 2 4" xfId="0"/>
    <cellStyle name="Saída 2 2 3 2 5" xfId="0"/>
    <cellStyle name="Saída 2 2 3 3" xfId="0"/>
    <cellStyle name="Saída 2 2 3 3 2" xfId="0"/>
    <cellStyle name="Saída 2 2 3 3 3" xfId="0"/>
    <cellStyle name="Saída 2 2 3 3 4" xfId="0"/>
    <cellStyle name="Saída 2 2 3 3 5" xfId="0"/>
    <cellStyle name="Saída 2 2 3 4" xfId="0"/>
    <cellStyle name="Saída 2 2 3 4 2" xfId="0"/>
    <cellStyle name="Saída 2 2 3 4 3" xfId="0"/>
    <cellStyle name="Saída 2 2 3 4 4" xfId="0"/>
    <cellStyle name="Saída 2 2 3 4 5" xfId="0"/>
    <cellStyle name="Saída 2 2 3 5" xfId="0"/>
    <cellStyle name="Saída 2 2 3 5 2" xfId="0"/>
    <cellStyle name="Saída 2 2 3 5 3" xfId="0"/>
    <cellStyle name="Saída 2 2 3 5 4" xfId="0"/>
    <cellStyle name="Saída 2 2 3 5 5" xfId="0"/>
    <cellStyle name="Saída 2 2 3 6" xfId="0"/>
    <cellStyle name="Saída 2 2 3 6 2" xfId="0"/>
    <cellStyle name="Saída 2 2 3 6 3" xfId="0"/>
    <cellStyle name="Saída 2 2 3 6 4" xfId="0"/>
    <cellStyle name="Saída 2 2 3 6 5" xfId="0"/>
    <cellStyle name="Saída 2 2 3 7" xfId="0"/>
    <cellStyle name="Saída 2 2 3 7 2" xfId="0"/>
    <cellStyle name="Saída 2 2 3 7 3" xfId="0"/>
    <cellStyle name="Saída 2 2 3 7 4" xfId="0"/>
    <cellStyle name="Saída 2 2 3 7 5" xfId="0"/>
    <cellStyle name="Saída 2 2 3 8" xfId="0"/>
    <cellStyle name="Saída 2 2 3 8 2" xfId="0"/>
    <cellStyle name="Saída 2 2 3 8 3" xfId="0"/>
    <cellStyle name="Saída 2 2 3 8 4" xfId="0"/>
    <cellStyle name="Saída 2 2 3 8 5" xfId="0"/>
    <cellStyle name="Saída 2 2 3 9" xfId="0"/>
    <cellStyle name="Saída 2 2 3 9 2" xfId="0"/>
    <cellStyle name="Saída 2 2 3 9 3" xfId="0"/>
    <cellStyle name="Saída 2 2 3 9 4" xfId="0"/>
    <cellStyle name="Saída 2 2 3 9 5" xfId="0"/>
    <cellStyle name="Saída 2 2 30" xfId="0"/>
    <cellStyle name="Saída 2 2 30 2" xfId="0"/>
    <cellStyle name="Saída 2 2 30 3" xfId="0"/>
    <cellStyle name="Saída 2 2 31" xfId="0"/>
    <cellStyle name="Saída 2 2 31 2" xfId="0"/>
    <cellStyle name="Saída 2 2 31 3" xfId="0"/>
    <cellStyle name="Saída 2 2 32" xfId="0"/>
    <cellStyle name="Saída 2 2 32 2" xfId="0"/>
    <cellStyle name="Saída 2 2 32 3" xfId="0"/>
    <cellStyle name="Saída 2 2 33" xfId="0"/>
    <cellStyle name="Saída 2 2 33 2" xfId="0"/>
    <cellStyle name="Saída 2 2 33 3" xfId="0"/>
    <cellStyle name="Saída 2 2 34" xfId="0"/>
    <cellStyle name="Saída 2 2 34 2" xfId="0"/>
    <cellStyle name="Saída 2 2 34 3" xfId="0"/>
    <cellStyle name="Saída 2 2 35" xfId="0"/>
    <cellStyle name="Saída 2 2 35 2" xfId="0"/>
    <cellStyle name="Saída 2 2 35 3" xfId="0"/>
    <cellStyle name="Saída 2 2 36" xfId="0"/>
    <cellStyle name="Saída 2 2 36 2" xfId="0"/>
    <cellStyle name="Saída 2 2 36 3" xfId="0"/>
    <cellStyle name="Saída 2 2 37" xfId="0"/>
    <cellStyle name="Saída 2 2 37 2" xfId="0"/>
    <cellStyle name="Saída 2 2 37 3" xfId="0"/>
    <cellStyle name="Saída 2 2 38" xfId="0"/>
    <cellStyle name="Saída 2 2 38 2" xfId="0"/>
    <cellStyle name="Saída 2 2 38 3" xfId="0"/>
    <cellStyle name="Saída 2 2 39" xfId="0"/>
    <cellStyle name="Saída 2 2 39 2" xfId="0"/>
    <cellStyle name="Saída 2 2 39 3" xfId="0"/>
    <cellStyle name="Saída 2 2 4" xfId="0"/>
    <cellStyle name="Saída 2 2 4 10" xfId="0"/>
    <cellStyle name="Saída 2 2 4 10 2" xfId="0"/>
    <cellStyle name="Saída 2 2 4 10 3" xfId="0"/>
    <cellStyle name="Saída 2 2 4 10 4" xfId="0"/>
    <cellStyle name="Saída 2 2 4 10 5" xfId="0"/>
    <cellStyle name="Saída 2 2 4 11" xfId="0"/>
    <cellStyle name="Saída 2 2 4 11 2" xfId="0"/>
    <cellStyle name="Saída 2 2 4 11 3" xfId="0"/>
    <cellStyle name="Saída 2 2 4 11 4" xfId="0"/>
    <cellStyle name="Saída 2 2 4 11 5" xfId="0"/>
    <cellStyle name="Saída 2 2 4 12" xfId="0"/>
    <cellStyle name="Saída 2 2 4 12 2" xfId="0"/>
    <cellStyle name="Saída 2 2 4 12 3" xfId="0"/>
    <cellStyle name="Saída 2 2 4 12 4" xfId="0"/>
    <cellStyle name="Saída 2 2 4 12 5" xfId="0"/>
    <cellStyle name="Saída 2 2 4 13" xfId="0"/>
    <cellStyle name="Saída 2 2 4 13 2" xfId="0"/>
    <cellStyle name="Saída 2 2 4 13 3" xfId="0"/>
    <cellStyle name="Saída 2 2 4 13 4" xfId="0"/>
    <cellStyle name="Saída 2 2 4 13 5" xfId="0"/>
    <cellStyle name="Saída 2 2 4 14" xfId="0"/>
    <cellStyle name="Saída 2 2 4 14 2" xfId="0"/>
    <cellStyle name="Saída 2 2 4 14 3" xfId="0"/>
    <cellStyle name="Saída 2 2 4 15" xfId="0"/>
    <cellStyle name="Saída 2 2 4 16" xfId="0"/>
    <cellStyle name="Saída 2 2 4 17" xfId="0"/>
    <cellStyle name="Saída 2 2 4 18" xfId="0"/>
    <cellStyle name="Saída 2 2 4 2" xfId="0"/>
    <cellStyle name="Saída 2 2 4 2 2" xfId="0"/>
    <cellStyle name="Saída 2 2 4 2 3" xfId="0"/>
    <cellStyle name="Saída 2 2 4 2 4" xfId="0"/>
    <cellStyle name="Saída 2 2 4 2 5" xfId="0"/>
    <cellStyle name="Saída 2 2 4 3" xfId="0"/>
    <cellStyle name="Saída 2 2 4 3 2" xfId="0"/>
    <cellStyle name="Saída 2 2 4 3 3" xfId="0"/>
    <cellStyle name="Saída 2 2 4 3 4" xfId="0"/>
    <cellStyle name="Saída 2 2 4 3 5" xfId="0"/>
    <cellStyle name="Saída 2 2 4 4" xfId="0"/>
    <cellStyle name="Saída 2 2 4 4 2" xfId="0"/>
    <cellStyle name="Saída 2 2 4 4 3" xfId="0"/>
    <cellStyle name="Saída 2 2 4 4 4" xfId="0"/>
    <cellStyle name="Saída 2 2 4 4 5" xfId="0"/>
    <cellStyle name="Saída 2 2 4 5" xfId="0"/>
    <cellStyle name="Saída 2 2 4 5 2" xfId="0"/>
    <cellStyle name="Saída 2 2 4 5 3" xfId="0"/>
    <cellStyle name="Saída 2 2 4 5 4" xfId="0"/>
    <cellStyle name="Saída 2 2 4 5 5" xfId="0"/>
    <cellStyle name="Saída 2 2 4 6" xfId="0"/>
    <cellStyle name="Saída 2 2 4 6 2" xfId="0"/>
    <cellStyle name="Saída 2 2 4 6 3" xfId="0"/>
    <cellStyle name="Saída 2 2 4 6 4" xfId="0"/>
    <cellStyle name="Saída 2 2 4 6 5" xfId="0"/>
    <cellStyle name="Saída 2 2 4 7" xfId="0"/>
    <cellStyle name="Saída 2 2 4 7 2" xfId="0"/>
    <cellStyle name="Saída 2 2 4 7 3" xfId="0"/>
    <cellStyle name="Saída 2 2 4 7 4" xfId="0"/>
    <cellStyle name="Saída 2 2 4 7 5" xfId="0"/>
    <cellStyle name="Saída 2 2 4 8" xfId="0"/>
    <cellStyle name="Saída 2 2 4 8 2" xfId="0"/>
    <cellStyle name="Saída 2 2 4 8 3" xfId="0"/>
    <cellStyle name="Saída 2 2 4 8 4" xfId="0"/>
    <cellStyle name="Saída 2 2 4 8 5" xfId="0"/>
    <cellStyle name="Saída 2 2 4 9" xfId="0"/>
    <cellStyle name="Saída 2 2 4 9 2" xfId="0"/>
    <cellStyle name="Saída 2 2 4 9 3" xfId="0"/>
    <cellStyle name="Saída 2 2 4 9 4" xfId="0"/>
    <cellStyle name="Saída 2 2 4 9 5" xfId="0"/>
    <cellStyle name="Saída 2 2 40" xfId="0"/>
    <cellStyle name="Saída 2 2 40 2" xfId="0"/>
    <cellStyle name="Saída 2 2 40 3" xfId="0"/>
    <cellStyle name="Saída 2 2 41" xfId="0"/>
    <cellStyle name="Saída 2 2 41 2" xfId="0"/>
    <cellStyle name="Saída 2 2 41 3" xfId="0"/>
    <cellStyle name="Saída 2 2 42" xfId="0"/>
    <cellStyle name="Saída 2 2 42 2" xfId="0"/>
    <cellStyle name="Saída 2 2 42 3" xfId="0"/>
    <cellStyle name="Saída 2 2 43" xfId="0"/>
    <cellStyle name="Saída 2 2 43 2" xfId="0"/>
    <cellStyle name="Saída 2 2 43 3" xfId="0"/>
    <cellStyle name="Saída 2 2 44" xfId="0"/>
    <cellStyle name="Saída 2 2 44 2" xfId="0"/>
    <cellStyle name="Saída 2 2 44 3" xfId="0"/>
    <cellStyle name="Saída 2 2 45" xfId="0"/>
    <cellStyle name="Saída 2 2 45 2" xfId="0"/>
    <cellStyle name="Saída 2 2 45 3" xfId="0"/>
    <cellStyle name="Saída 2 2 46" xfId="0"/>
    <cellStyle name="Saída 2 2 46 2" xfId="0"/>
    <cellStyle name="Saída 2 2 46 3" xfId="0"/>
    <cellStyle name="Saída 2 2 47" xfId="0"/>
    <cellStyle name="Saída 2 2 47 2" xfId="0"/>
    <cellStyle name="Saída 2 2 47 3" xfId="0"/>
    <cellStyle name="Saída 2 2 48" xfId="0"/>
    <cellStyle name="Saída 2 2 48 2" xfId="0"/>
    <cellStyle name="Saída 2 2 48 3" xfId="0"/>
    <cellStyle name="Saída 2 2 49" xfId="0"/>
    <cellStyle name="Saída 2 2 49 2" xfId="0"/>
    <cellStyle name="Saída 2 2 49 3" xfId="0"/>
    <cellStyle name="Saída 2 2 5" xfId="0"/>
    <cellStyle name="Saída 2 2 5 10" xfId="0"/>
    <cellStyle name="Saída 2 2 5 10 2" xfId="0"/>
    <cellStyle name="Saída 2 2 5 10 3" xfId="0"/>
    <cellStyle name="Saída 2 2 5 10 4" xfId="0"/>
    <cellStyle name="Saída 2 2 5 10 5" xfId="0"/>
    <cellStyle name="Saída 2 2 5 11" xfId="0"/>
    <cellStyle name="Saída 2 2 5 11 2" xfId="0"/>
    <cellStyle name="Saída 2 2 5 11 3" xfId="0"/>
    <cellStyle name="Saída 2 2 5 11 4" xfId="0"/>
    <cellStyle name="Saída 2 2 5 11 5" xfId="0"/>
    <cellStyle name="Saída 2 2 5 12" xfId="0"/>
    <cellStyle name="Saída 2 2 5 12 2" xfId="0"/>
    <cellStyle name="Saída 2 2 5 12 3" xfId="0"/>
    <cellStyle name="Saída 2 2 5 12 4" xfId="0"/>
    <cellStyle name="Saída 2 2 5 12 5" xfId="0"/>
    <cellStyle name="Saída 2 2 5 13" xfId="0"/>
    <cellStyle name="Saída 2 2 5 13 2" xfId="0"/>
    <cellStyle name="Saída 2 2 5 13 3" xfId="0"/>
    <cellStyle name="Saída 2 2 5 13 4" xfId="0"/>
    <cellStyle name="Saída 2 2 5 13 5" xfId="0"/>
    <cellStyle name="Saída 2 2 5 14" xfId="0"/>
    <cellStyle name="Saída 2 2 5 14 2" xfId="0"/>
    <cellStyle name="Saída 2 2 5 14 3" xfId="0"/>
    <cellStyle name="Saída 2 2 5 15" xfId="0"/>
    <cellStyle name="Saída 2 2 5 16" xfId="0"/>
    <cellStyle name="Saída 2 2 5 17" xfId="0"/>
    <cellStyle name="Saída 2 2 5 18" xfId="0"/>
    <cellStyle name="Saída 2 2 5 2" xfId="0"/>
    <cellStyle name="Saída 2 2 5 2 2" xfId="0"/>
    <cellStyle name="Saída 2 2 5 2 3" xfId="0"/>
    <cellStyle name="Saída 2 2 5 2 4" xfId="0"/>
    <cellStyle name="Saída 2 2 5 2 5" xfId="0"/>
    <cellStyle name="Saída 2 2 5 3" xfId="0"/>
    <cellStyle name="Saída 2 2 5 3 2" xfId="0"/>
    <cellStyle name="Saída 2 2 5 3 3" xfId="0"/>
    <cellStyle name="Saída 2 2 5 3 4" xfId="0"/>
    <cellStyle name="Saída 2 2 5 3 5" xfId="0"/>
    <cellStyle name="Saída 2 2 5 4" xfId="0"/>
    <cellStyle name="Saída 2 2 5 4 2" xfId="0"/>
    <cellStyle name="Saída 2 2 5 4 3" xfId="0"/>
    <cellStyle name="Saída 2 2 5 4 4" xfId="0"/>
    <cellStyle name="Saída 2 2 5 4 5" xfId="0"/>
    <cellStyle name="Saída 2 2 5 5" xfId="0"/>
    <cellStyle name="Saída 2 2 5 5 2" xfId="0"/>
    <cellStyle name="Saída 2 2 5 5 3" xfId="0"/>
    <cellStyle name="Saída 2 2 5 5 4" xfId="0"/>
    <cellStyle name="Saída 2 2 5 5 5" xfId="0"/>
    <cellStyle name="Saída 2 2 5 6" xfId="0"/>
    <cellStyle name="Saída 2 2 5 6 2" xfId="0"/>
    <cellStyle name="Saída 2 2 5 6 3" xfId="0"/>
    <cellStyle name="Saída 2 2 5 6 4" xfId="0"/>
    <cellStyle name="Saída 2 2 5 6 5" xfId="0"/>
    <cellStyle name="Saída 2 2 5 7" xfId="0"/>
    <cellStyle name="Saída 2 2 5 7 2" xfId="0"/>
    <cellStyle name="Saída 2 2 5 7 3" xfId="0"/>
    <cellStyle name="Saída 2 2 5 7 4" xfId="0"/>
    <cellStyle name="Saída 2 2 5 7 5" xfId="0"/>
    <cellStyle name="Saída 2 2 5 8" xfId="0"/>
    <cellStyle name="Saída 2 2 5 8 2" xfId="0"/>
    <cellStyle name="Saída 2 2 5 8 3" xfId="0"/>
    <cellStyle name="Saída 2 2 5 8 4" xfId="0"/>
    <cellStyle name="Saída 2 2 5 8 5" xfId="0"/>
    <cellStyle name="Saída 2 2 5 9" xfId="0"/>
    <cellStyle name="Saída 2 2 5 9 2" xfId="0"/>
    <cellStyle name="Saída 2 2 5 9 3" xfId="0"/>
    <cellStyle name="Saída 2 2 5 9 4" xfId="0"/>
    <cellStyle name="Saída 2 2 5 9 5" xfId="0"/>
    <cellStyle name="Saída 2 2 50" xfId="0"/>
    <cellStyle name="Saída 2 2 50 2" xfId="0"/>
    <cellStyle name="Saída 2 2 50 3" xfId="0"/>
    <cellStyle name="Saída 2 2 51" xfId="0"/>
    <cellStyle name="Saída 2 2 51 2" xfId="0"/>
    <cellStyle name="Saída 2 2 51 3" xfId="0"/>
    <cellStyle name="Saída 2 2 52" xfId="0"/>
    <cellStyle name="Saída 2 2 52 2" xfId="0"/>
    <cellStyle name="Saída 2 2 52 3" xfId="0"/>
    <cellStyle name="Saída 2 2 53" xfId="0"/>
    <cellStyle name="Saída 2 2 53 2" xfId="0"/>
    <cellStyle name="Saída 2 2 53 3" xfId="0"/>
    <cellStyle name="Saída 2 2 54" xfId="0"/>
    <cellStyle name="Saída 2 2 54 2" xfId="0"/>
    <cellStyle name="Saída 2 2 54 3" xfId="0"/>
    <cellStyle name="Saída 2 2 55" xfId="0"/>
    <cellStyle name="Saída 2 2 55 2" xfId="0"/>
    <cellStyle name="Saída 2 2 55 3" xfId="0"/>
    <cellStyle name="Saída 2 2 56" xfId="0"/>
    <cellStyle name="Saída 2 2 56 2" xfId="0"/>
    <cellStyle name="Saída 2 2 56 3" xfId="0"/>
    <cellStyle name="Saída 2 2 57" xfId="0"/>
    <cellStyle name="Saída 2 2 57 2" xfId="0"/>
    <cellStyle name="Saída 2 2 57 3" xfId="0"/>
    <cellStyle name="Saída 2 2 58" xfId="0"/>
    <cellStyle name="Saída 2 2 58 2" xfId="0"/>
    <cellStyle name="Saída 2 2 58 3" xfId="0"/>
    <cellStyle name="Saída 2 2 59" xfId="0"/>
    <cellStyle name="Saída 2 2 59 2" xfId="0"/>
    <cellStyle name="Saída 2 2 59 3" xfId="0"/>
    <cellStyle name="Saída 2 2 6" xfId="0"/>
    <cellStyle name="Saída 2 2 6 10" xfId="0"/>
    <cellStyle name="Saída 2 2 6 10 2" xfId="0"/>
    <cellStyle name="Saída 2 2 6 10 3" xfId="0"/>
    <cellStyle name="Saída 2 2 6 10 4" xfId="0"/>
    <cellStyle name="Saída 2 2 6 10 5" xfId="0"/>
    <cellStyle name="Saída 2 2 6 11" xfId="0"/>
    <cellStyle name="Saída 2 2 6 11 2" xfId="0"/>
    <cellStyle name="Saída 2 2 6 11 3" xfId="0"/>
    <cellStyle name="Saída 2 2 6 11 4" xfId="0"/>
    <cellStyle name="Saída 2 2 6 11 5" xfId="0"/>
    <cellStyle name="Saída 2 2 6 12" xfId="0"/>
    <cellStyle name="Saída 2 2 6 12 2" xfId="0"/>
    <cellStyle name="Saída 2 2 6 12 3" xfId="0"/>
    <cellStyle name="Saída 2 2 6 12 4" xfId="0"/>
    <cellStyle name="Saída 2 2 6 12 5" xfId="0"/>
    <cellStyle name="Saída 2 2 6 13" xfId="0"/>
    <cellStyle name="Saída 2 2 6 13 2" xfId="0"/>
    <cellStyle name="Saída 2 2 6 13 3" xfId="0"/>
    <cellStyle name="Saída 2 2 6 13 4" xfId="0"/>
    <cellStyle name="Saída 2 2 6 13 5" xfId="0"/>
    <cellStyle name="Saída 2 2 6 14" xfId="0"/>
    <cellStyle name="Saída 2 2 6 14 2" xfId="0"/>
    <cellStyle name="Saída 2 2 6 14 3" xfId="0"/>
    <cellStyle name="Saída 2 2 6 15" xfId="0"/>
    <cellStyle name="Saída 2 2 6 16" xfId="0"/>
    <cellStyle name="Saída 2 2 6 17" xfId="0"/>
    <cellStyle name="Saída 2 2 6 18" xfId="0"/>
    <cellStyle name="Saída 2 2 6 2" xfId="0"/>
    <cellStyle name="Saída 2 2 6 2 2" xfId="0"/>
    <cellStyle name="Saída 2 2 6 2 3" xfId="0"/>
    <cellStyle name="Saída 2 2 6 2 4" xfId="0"/>
    <cellStyle name="Saída 2 2 6 2 5" xfId="0"/>
    <cellStyle name="Saída 2 2 6 3" xfId="0"/>
    <cellStyle name="Saída 2 2 6 3 2" xfId="0"/>
    <cellStyle name="Saída 2 2 6 3 3" xfId="0"/>
    <cellStyle name="Saída 2 2 6 3 4" xfId="0"/>
    <cellStyle name="Saída 2 2 6 3 5" xfId="0"/>
    <cellStyle name="Saída 2 2 6 4" xfId="0"/>
    <cellStyle name="Saída 2 2 6 4 2" xfId="0"/>
    <cellStyle name="Saída 2 2 6 4 3" xfId="0"/>
    <cellStyle name="Saída 2 2 6 4 4" xfId="0"/>
    <cellStyle name="Saída 2 2 6 4 5" xfId="0"/>
    <cellStyle name="Saída 2 2 6 5" xfId="0"/>
    <cellStyle name="Saída 2 2 6 5 2" xfId="0"/>
    <cellStyle name="Saída 2 2 6 5 3" xfId="0"/>
    <cellStyle name="Saída 2 2 6 5 4" xfId="0"/>
    <cellStyle name="Saída 2 2 6 5 5" xfId="0"/>
    <cellStyle name="Saída 2 2 6 6" xfId="0"/>
    <cellStyle name="Saída 2 2 6 6 2" xfId="0"/>
    <cellStyle name="Saída 2 2 6 6 3" xfId="0"/>
    <cellStyle name="Saída 2 2 6 6 4" xfId="0"/>
    <cellStyle name="Saída 2 2 6 6 5" xfId="0"/>
    <cellStyle name="Saída 2 2 6 7" xfId="0"/>
    <cellStyle name="Saída 2 2 6 7 2" xfId="0"/>
    <cellStyle name="Saída 2 2 6 7 3" xfId="0"/>
    <cellStyle name="Saída 2 2 6 7 4" xfId="0"/>
    <cellStyle name="Saída 2 2 6 7 5" xfId="0"/>
    <cellStyle name="Saída 2 2 6 8" xfId="0"/>
    <cellStyle name="Saída 2 2 6 8 2" xfId="0"/>
    <cellStyle name="Saída 2 2 6 8 3" xfId="0"/>
    <cellStyle name="Saída 2 2 6 8 4" xfId="0"/>
    <cellStyle name="Saída 2 2 6 8 5" xfId="0"/>
    <cellStyle name="Saída 2 2 6 9" xfId="0"/>
    <cellStyle name="Saída 2 2 6 9 2" xfId="0"/>
    <cellStyle name="Saída 2 2 6 9 3" xfId="0"/>
    <cellStyle name="Saída 2 2 6 9 4" xfId="0"/>
    <cellStyle name="Saída 2 2 6 9 5" xfId="0"/>
    <cellStyle name="Saída 2 2 60" xfId="0"/>
    <cellStyle name="Saída 2 2 60 2" xfId="0"/>
    <cellStyle name="Saída 2 2 60 3" xfId="0"/>
    <cellStyle name="Saída 2 2 61" xfId="0"/>
    <cellStyle name="Saída 2 2 61 2" xfId="0"/>
    <cellStyle name="Saída 2 2 61 3" xfId="0"/>
    <cellStyle name="Saída 2 2 62" xfId="0"/>
    <cellStyle name="Saída 2 2 62 2" xfId="0"/>
    <cellStyle name="Saída 2 2 62 3" xfId="0"/>
    <cellStyle name="Saída 2 2 63" xfId="0"/>
    <cellStyle name="Saída 2 2 63 2" xfId="0"/>
    <cellStyle name="Saída 2 2 63 3" xfId="0"/>
    <cellStyle name="Saída 2 2 64" xfId="0"/>
    <cellStyle name="Saída 2 2 64 2" xfId="0"/>
    <cellStyle name="Saída 2 2 64 3" xfId="0"/>
    <cellStyle name="Saída 2 2 65" xfId="0"/>
    <cellStyle name="Saída 2 2 66" xfId="0"/>
    <cellStyle name="Saída 2 2 67" xfId="0"/>
    <cellStyle name="Saída 2 2 68" xfId="0"/>
    <cellStyle name="Saída 2 2 69" xfId="0"/>
    <cellStyle name="Saída 2 2 7" xfId="0"/>
    <cellStyle name="Saída 2 2 7 10" xfId="0"/>
    <cellStyle name="Saída 2 2 7 10 2" xfId="0"/>
    <cellStyle name="Saída 2 2 7 10 3" xfId="0"/>
    <cellStyle name="Saída 2 2 7 10 4" xfId="0"/>
    <cellStyle name="Saída 2 2 7 10 5" xfId="0"/>
    <cellStyle name="Saída 2 2 7 11" xfId="0"/>
    <cellStyle name="Saída 2 2 7 11 2" xfId="0"/>
    <cellStyle name="Saída 2 2 7 11 3" xfId="0"/>
    <cellStyle name="Saída 2 2 7 11 4" xfId="0"/>
    <cellStyle name="Saída 2 2 7 11 5" xfId="0"/>
    <cellStyle name="Saída 2 2 7 12" xfId="0"/>
    <cellStyle name="Saída 2 2 7 12 2" xfId="0"/>
    <cellStyle name="Saída 2 2 7 12 3" xfId="0"/>
    <cellStyle name="Saída 2 2 7 12 4" xfId="0"/>
    <cellStyle name="Saída 2 2 7 12 5" xfId="0"/>
    <cellStyle name="Saída 2 2 7 13" xfId="0"/>
    <cellStyle name="Saída 2 2 7 13 2" xfId="0"/>
    <cellStyle name="Saída 2 2 7 13 3" xfId="0"/>
    <cellStyle name="Saída 2 2 7 13 4" xfId="0"/>
    <cellStyle name="Saída 2 2 7 13 5" xfId="0"/>
    <cellStyle name="Saída 2 2 7 14" xfId="0"/>
    <cellStyle name="Saída 2 2 7 14 2" xfId="0"/>
    <cellStyle name="Saída 2 2 7 14 3" xfId="0"/>
    <cellStyle name="Saída 2 2 7 15" xfId="0"/>
    <cellStyle name="Saída 2 2 7 16" xfId="0"/>
    <cellStyle name="Saída 2 2 7 17" xfId="0"/>
    <cellStyle name="Saída 2 2 7 18" xfId="0"/>
    <cellStyle name="Saída 2 2 7 2" xfId="0"/>
    <cellStyle name="Saída 2 2 7 2 2" xfId="0"/>
    <cellStyle name="Saída 2 2 7 2 3" xfId="0"/>
    <cellStyle name="Saída 2 2 7 2 4" xfId="0"/>
    <cellStyle name="Saída 2 2 7 2 5" xfId="0"/>
    <cellStyle name="Saída 2 2 7 3" xfId="0"/>
    <cellStyle name="Saída 2 2 7 3 2" xfId="0"/>
    <cellStyle name="Saída 2 2 7 3 3" xfId="0"/>
    <cellStyle name="Saída 2 2 7 3 4" xfId="0"/>
    <cellStyle name="Saída 2 2 7 3 5" xfId="0"/>
    <cellStyle name="Saída 2 2 7 4" xfId="0"/>
    <cellStyle name="Saída 2 2 7 4 2" xfId="0"/>
    <cellStyle name="Saída 2 2 7 4 3" xfId="0"/>
    <cellStyle name="Saída 2 2 7 4 4" xfId="0"/>
    <cellStyle name="Saída 2 2 7 4 5" xfId="0"/>
    <cellStyle name="Saída 2 2 7 5" xfId="0"/>
    <cellStyle name="Saída 2 2 7 5 2" xfId="0"/>
    <cellStyle name="Saída 2 2 7 5 3" xfId="0"/>
    <cellStyle name="Saída 2 2 7 5 4" xfId="0"/>
    <cellStyle name="Saída 2 2 7 5 5" xfId="0"/>
    <cellStyle name="Saída 2 2 7 6" xfId="0"/>
    <cellStyle name="Saída 2 2 7 6 2" xfId="0"/>
    <cellStyle name="Saída 2 2 7 6 3" xfId="0"/>
    <cellStyle name="Saída 2 2 7 6 4" xfId="0"/>
    <cellStyle name="Saída 2 2 7 6 5" xfId="0"/>
    <cellStyle name="Saída 2 2 7 7" xfId="0"/>
    <cellStyle name="Saída 2 2 7 7 2" xfId="0"/>
    <cellStyle name="Saída 2 2 7 7 3" xfId="0"/>
    <cellStyle name="Saída 2 2 7 7 4" xfId="0"/>
    <cellStyle name="Saída 2 2 7 7 5" xfId="0"/>
    <cellStyle name="Saída 2 2 7 8" xfId="0"/>
    <cellStyle name="Saída 2 2 7 8 2" xfId="0"/>
    <cellStyle name="Saída 2 2 7 8 3" xfId="0"/>
    <cellStyle name="Saída 2 2 7 8 4" xfId="0"/>
    <cellStyle name="Saída 2 2 7 8 5" xfId="0"/>
    <cellStyle name="Saída 2 2 7 9" xfId="0"/>
    <cellStyle name="Saída 2 2 7 9 2" xfId="0"/>
    <cellStyle name="Saída 2 2 7 9 3" xfId="0"/>
    <cellStyle name="Saída 2 2 7 9 4" xfId="0"/>
    <cellStyle name="Saída 2 2 7 9 5" xfId="0"/>
    <cellStyle name="Saída 2 2 70" xfId="0"/>
    <cellStyle name="Saída 2 2 8" xfId="0"/>
    <cellStyle name="Saída 2 2 8 10" xfId="0"/>
    <cellStyle name="Saída 2 2 8 10 2" xfId="0"/>
    <cellStyle name="Saída 2 2 8 10 3" xfId="0"/>
    <cellStyle name="Saída 2 2 8 10 4" xfId="0"/>
    <cellStyle name="Saída 2 2 8 10 5" xfId="0"/>
    <cellStyle name="Saída 2 2 8 11" xfId="0"/>
    <cellStyle name="Saída 2 2 8 11 2" xfId="0"/>
    <cellStyle name="Saída 2 2 8 11 3" xfId="0"/>
    <cellStyle name="Saída 2 2 8 11 4" xfId="0"/>
    <cellStyle name="Saída 2 2 8 11 5" xfId="0"/>
    <cellStyle name="Saída 2 2 8 12" xfId="0"/>
    <cellStyle name="Saída 2 2 8 12 2" xfId="0"/>
    <cellStyle name="Saída 2 2 8 12 3" xfId="0"/>
    <cellStyle name="Saída 2 2 8 12 4" xfId="0"/>
    <cellStyle name="Saída 2 2 8 12 5" xfId="0"/>
    <cellStyle name="Saída 2 2 8 13" xfId="0"/>
    <cellStyle name="Saída 2 2 8 13 2" xfId="0"/>
    <cellStyle name="Saída 2 2 8 13 3" xfId="0"/>
    <cellStyle name="Saída 2 2 8 13 4" xfId="0"/>
    <cellStyle name="Saída 2 2 8 13 5" xfId="0"/>
    <cellStyle name="Saída 2 2 8 14" xfId="0"/>
    <cellStyle name="Saída 2 2 8 14 2" xfId="0"/>
    <cellStyle name="Saída 2 2 8 14 3" xfId="0"/>
    <cellStyle name="Saída 2 2 8 15" xfId="0"/>
    <cellStyle name="Saída 2 2 8 16" xfId="0"/>
    <cellStyle name="Saída 2 2 8 17" xfId="0"/>
    <cellStyle name="Saída 2 2 8 18" xfId="0"/>
    <cellStyle name="Saída 2 2 8 2" xfId="0"/>
    <cellStyle name="Saída 2 2 8 2 2" xfId="0"/>
    <cellStyle name="Saída 2 2 8 2 3" xfId="0"/>
    <cellStyle name="Saída 2 2 8 2 4" xfId="0"/>
    <cellStyle name="Saída 2 2 8 2 5" xfId="0"/>
    <cellStyle name="Saída 2 2 8 3" xfId="0"/>
    <cellStyle name="Saída 2 2 8 3 2" xfId="0"/>
    <cellStyle name="Saída 2 2 8 3 3" xfId="0"/>
    <cellStyle name="Saída 2 2 8 3 4" xfId="0"/>
    <cellStyle name="Saída 2 2 8 3 5" xfId="0"/>
    <cellStyle name="Saída 2 2 8 4" xfId="0"/>
    <cellStyle name="Saída 2 2 8 4 2" xfId="0"/>
    <cellStyle name="Saída 2 2 8 4 3" xfId="0"/>
    <cellStyle name="Saída 2 2 8 4 4" xfId="0"/>
    <cellStyle name="Saída 2 2 8 4 5" xfId="0"/>
    <cellStyle name="Saída 2 2 8 5" xfId="0"/>
    <cellStyle name="Saída 2 2 8 5 2" xfId="0"/>
    <cellStyle name="Saída 2 2 8 5 3" xfId="0"/>
    <cellStyle name="Saída 2 2 8 5 4" xfId="0"/>
    <cellStyle name="Saída 2 2 8 5 5" xfId="0"/>
    <cellStyle name="Saída 2 2 8 6" xfId="0"/>
    <cellStyle name="Saída 2 2 8 6 2" xfId="0"/>
    <cellStyle name="Saída 2 2 8 6 3" xfId="0"/>
    <cellStyle name="Saída 2 2 8 6 4" xfId="0"/>
    <cellStyle name="Saída 2 2 8 6 5" xfId="0"/>
    <cellStyle name="Saída 2 2 8 7" xfId="0"/>
    <cellStyle name="Saída 2 2 8 7 2" xfId="0"/>
    <cellStyle name="Saída 2 2 8 7 3" xfId="0"/>
    <cellStyle name="Saída 2 2 8 7 4" xfId="0"/>
    <cellStyle name="Saída 2 2 8 7 5" xfId="0"/>
    <cellStyle name="Saída 2 2 8 8" xfId="0"/>
    <cellStyle name="Saída 2 2 8 8 2" xfId="0"/>
    <cellStyle name="Saída 2 2 8 8 3" xfId="0"/>
    <cellStyle name="Saída 2 2 8 8 4" xfId="0"/>
    <cellStyle name="Saída 2 2 8 8 5" xfId="0"/>
    <cellStyle name="Saída 2 2 8 9" xfId="0"/>
    <cellStyle name="Saída 2 2 8 9 2" xfId="0"/>
    <cellStyle name="Saída 2 2 8 9 3" xfId="0"/>
    <cellStyle name="Saída 2 2 8 9 4" xfId="0"/>
    <cellStyle name="Saída 2 2 8 9 5" xfId="0"/>
    <cellStyle name="Saída 2 2 9" xfId="0"/>
    <cellStyle name="Saída 2 2 9 10" xfId="0"/>
    <cellStyle name="Saída 2 2 9 10 2" xfId="0"/>
    <cellStyle name="Saída 2 2 9 10 3" xfId="0"/>
    <cellStyle name="Saída 2 2 9 10 4" xfId="0"/>
    <cellStyle name="Saída 2 2 9 10 5" xfId="0"/>
    <cellStyle name="Saída 2 2 9 11" xfId="0"/>
    <cellStyle name="Saída 2 2 9 11 2" xfId="0"/>
    <cellStyle name="Saída 2 2 9 11 3" xfId="0"/>
    <cellStyle name="Saída 2 2 9 11 4" xfId="0"/>
    <cellStyle name="Saída 2 2 9 11 5" xfId="0"/>
    <cellStyle name="Saída 2 2 9 12" xfId="0"/>
    <cellStyle name="Saída 2 2 9 12 2" xfId="0"/>
    <cellStyle name="Saída 2 2 9 12 3" xfId="0"/>
    <cellStyle name="Saída 2 2 9 12 4" xfId="0"/>
    <cellStyle name="Saída 2 2 9 12 5" xfId="0"/>
    <cellStyle name="Saída 2 2 9 13" xfId="0"/>
    <cellStyle name="Saída 2 2 9 13 2" xfId="0"/>
    <cellStyle name="Saída 2 2 9 13 3" xfId="0"/>
    <cellStyle name="Saída 2 2 9 13 4" xfId="0"/>
    <cellStyle name="Saída 2 2 9 13 5" xfId="0"/>
    <cellStyle name="Saída 2 2 9 14" xfId="0"/>
    <cellStyle name="Saída 2 2 9 14 2" xfId="0"/>
    <cellStyle name="Saída 2 2 9 14 3" xfId="0"/>
    <cellStyle name="Saída 2 2 9 15" xfId="0"/>
    <cellStyle name="Saída 2 2 9 16" xfId="0"/>
    <cellStyle name="Saída 2 2 9 17" xfId="0"/>
    <cellStyle name="Saída 2 2 9 18" xfId="0"/>
    <cellStyle name="Saída 2 2 9 2" xfId="0"/>
    <cellStyle name="Saída 2 2 9 2 2" xfId="0"/>
    <cellStyle name="Saída 2 2 9 2 3" xfId="0"/>
    <cellStyle name="Saída 2 2 9 2 4" xfId="0"/>
    <cellStyle name="Saída 2 2 9 2 5" xfId="0"/>
    <cellStyle name="Saída 2 2 9 3" xfId="0"/>
    <cellStyle name="Saída 2 2 9 3 2" xfId="0"/>
    <cellStyle name="Saída 2 2 9 3 3" xfId="0"/>
    <cellStyle name="Saída 2 2 9 3 4" xfId="0"/>
    <cellStyle name="Saída 2 2 9 3 5" xfId="0"/>
    <cellStyle name="Saída 2 2 9 4" xfId="0"/>
    <cellStyle name="Saída 2 2 9 4 2" xfId="0"/>
    <cellStyle name="Saída 2 2 9 4 3" xfId="0"/>
    <cellStyle name="Saída 2 2 9 4 4" xfId="0"/>
    <cellStyle name="Saída 2 2 9 4 5" xfId="0"/>
    <cellStyle name="Saída 2 2 9 5" xfId="0"/>
    <cellStyle name="Saída 2 2 9 5 2" xfId="0"/>
    <cellStyle name="Saída 2 2 9 5 3" xfId="0"/>
    <cellStyle name="Saída 2 2 9 5 4" xfId="0"/>
    <cellStyle name="Saída 2 2 9 5 5" xfId="0"/>
    <cellStyle name="Saída 2 2 9 6" xfId="0"/>
    <cellStyle name="Saída 2 2 9 6 2" xfId="0"/>
    <cellStyle name="Saída 2 2 9 6 3" xfId="0"/>
    <cellStyle name="Saída 2 2 9 6 4" xfId="0"/>
    <cellStyle name="Saída 2 2 9 6 5" xfId="0"/>
    <cellStyle name="Saída 2 2 9 7" xfId="0"/>
    <cellStyle name="Saída 2 2 9 7 2" xfId="0"/>
    <cellStyle name="Saída 2 2 9 7 3" xfId="0"/>
    <cellStyle name="Saída 2 2 9 7 4" xfId="0"/>
    <cellStyle name="Saída 2 2 9 7 5" xfId="0"/>
    <cellStyle name="Saída 2 2 9 8" xfId="0"/>
    <cellStyle name="Saída 2 2 9 8 2" xfId="0"/>
    <cellStyle name="Saída 2 2 9 8 3" xfId="0"/>
    <cellStyle name="Saída 2 2 9 8 4" xfId="0"/>
    <cellStyle name="Saída 2 2 9 8 5" xfId="0"/>
    <cellStyle name="Saída 2 2 9 9" xfId="0"/>
    <cellStyle name="Saída 2 2 9 9 2" xfId="0"/>
    <cellStyle name="Saída 2 2 9 9 3" xfId="0"/>
    <cellStyle name="Saída 2 2 9 9 4" xfId="0"/>
    <cellStyle name="Saída 2 2 9 9 5" xfId="0"/>
    <cellStyle name="Saída 2 20" xfId="0"/>
    <cellStyle name="Saída 2 20 2" xfId="0"/>
    <cellStyle name="Saída 2 20 3" xfId="0"/>
    <cellStyle name="Saída 2 20 4" xfId="0"/>
    <cellStyle name="Saída 2 20 5" xfId="0"/>
    <cellStyle name="Saída 2 21" xfId="0"/>
    <cellStyle name="Saída 2 21 2" xfId="0"/>
    <cellStyle name="Saída 2 21 3" xfId="0"/>
    <cellStyle name="Saída 2 21 4" xfId="0"/>
    <cellStyle name="Saída 2 21 5" xfId="0"/>
    <cellStyle name="Saída 2 22" xfId="0"/>
    <cellStyle name="Saída 2 22 2" xfId="0"/>
    <cellStyle name="Saída 2 22 3" xfId="0"/>
    <cellStyle name="Saída 2 22 4" xfId="0"/>
    <cellStyle name="Saída 2 22 5" xfId="0"/>
    <cellStyle name="Saída 2 23" xfId="0"/>
    <cellStyle name="Saída 2 23 2" xfId="0"/>
    <cellStyle name="Saída 2 23 3" xfId="0"/>
    <cellStyle name="Saída 2 23 4" xfId="0"/>
    <cellStyle name="Saída 2 23 5" xfId="0"/>
    <cellStyle name="Saída 2 24" xfId="0"/>
    <cellStyle name="Saída 2 24 2" xfId="0"/>
    <cellStyle name="Saída 2 24 3" xfId="0"/>
    <cellStyle name="Saída 2 24 4" xfId="0"/>
    <cellStyle name="Saída 2 24 5" xfId="0"/>
    <cellStyle name="Saída 2 25" xfId="0"/>
    <cellStyle name="Saída 2 25 2" xfId="0"/>
    <cellStyle name="Saída 2 25 3" xfId="0"/>
    <cellStyle name="Saída 2 25 4" xfId="0"/>
    <cellStyle name="Saída 2 25 5" xfId="0"/>
    <cellStyle name="Saída 2 26" xfId="0"/>
    <cellStyle name="Saída 2 26 2" xfId="0"/>
    <cellStyle name="Saída 2 26 3" xfId="0"/>
    <cellStyle name="Saída 2 26 4" xfId="0"/>
    <cellStyle name="Saída 2 26 5" xfId="0"/>
    <cellStyle name="Saída 2 27" xfId="0"/>
    <cellStyle name="Saída 2 27 2" xfId="0"/>
    <cellStyle name="Saída 2 27 3" xfId="0"/>
    <cellStyle name="Saída 2 27 4" xfId="0"/>
    <cellStyle name="Saída 2 27 5" xfId="0"/>
    <cellStyle name="Saída 2 28" xfId="0"/>
    <cellStyle name="Saída 2 28 2" xfId="0"/>
    <cellStyle name="Saída 2 28 3" xfId="0"/>
    <cellStyle name="Saída 2 28 4" xfId="0"/>
    <cellStyle name="Saída 2 28 5" xfId="0"/>
    <cellStyle name="Saída 2 29" xfId="0"/>
    <cellStyle name="Saída 2 29 2" xfId="0"/>
    <cellStyle name="Saída 2 29 3" xfId="0"/>
    <cellStyle name="Saída 2 29 4" xfId="0"/>
    <cellStyle name="Saída 2 29 5" xfId="0"/>
    <cellStyle name="Saída 2 3" xfId="0"/>
    <cellStyle name="Saída 2 3 10" xfId="0"/>
    <cellStyle name="Saída 2 3 10 2" xfId="0"/>
    <cellStyle name="Saída 2 3 10 3" xfId="0"/>
    <cellStyle name="Saída 2 3 10 4" xfId="0"/>
    <cellStyle name="Saída 2 3 10 5" xfId="0"/>
    <cellStyle name="Saída 2 3 11" xfId="0"/>
    <cellStyle name="Saída 2 3 11 2" xfId="0"/>
    <cellStyle name="Saída 2 3 11 3" xfId="0"/>
    <cellStyle name="Saída 2 3 11 4" xfId="0"/>
    <cellStyle name="Saída 2 3 11 5" xfId="0"/>
    <cellStyle name="Saída 2 3 12" xfId="0"/>
    <cellStyle name="Saída 2 3 12 2" xfId="0"/>
    <cellStyle name="Saída 2 3 12 3" xfId="0"/>
    <cellStyle name="Saída 2 3 12 4" xfId="0"/>
    <cellStyle name="Saída 2 3 12 5" xfId="0"/>
    <cellStyle name="Saída 2 3 13" xfId="0"/>
    <cellStyle name="Saída 2 3 13 2" xfId="0"/>
    <cellStyle name="Saída 2 3 13 3" xfId="0"/>
    <cellStyle name="Saída 2 3 13 4" xfId="0"/>
    <cellStyle name="Saída 2 3 13 5" xfId="0"/>
    <cellStyle name="Saída 2 3 14" xfId="0"/>
    <cellStyle name="Saída 2 3 14 2" xfId="0"/>
    <cellStyle name="Saída 2 3 14 3" xfId="0"/>
    <cellStyle name="Saída 2 3 15" xfId="0"/>
    <cellStyle name="Saída 2 3 16" xfId="0"/>
    <cellStyle name="Saída 2 3 17" xfId="0"/>
    <cellStyle name="Saída 2 3 18" xfId="0"/>
    <cellStyle name="Saída 2 3 2" xfId="0"/>
    <cellStyle name="Saída 2 3 2 2" xfId="0"/>
    <cellStyle name="Saída 2 3 2 3" xfId="0"/>
    <cellStyle name="Saída 2 3 2 4" xfId="0"/>
    <cellStyle name="Saída 2 3 2 5" xfId="0"/>
    <cellStyle name="Saída 2 3 3" xfId="0"/>
    <cellStyle name="Saída 2 3 3 2" xfId="0"/>
    <cellStyle name="Saída 2 3 3 3" xfId="0"/>
    <cellStyle name="Saída 2 3 3 4" xfId="0"/>
    <cellStyle name="Saída 2 3 3 5" xfId="0"/>
    <cellStyle name="Saída 2 3 4" xfId="0"/>
    <cellStyle name="Saída 2 3 4 2" xfId="0"/>
    <cellStyle name="Saída 2 3 4 3" xfId="0"/>
    <cellStyle name="Saída 2 3 4 4" xfId="0"/>
    <cellStyle name="Saída 2 3 4 5" xfId="0"/>
    <cellStyle name="Saída 2 3 5" xfId="0"/>
    <cellStyle name="Saída 2 3 5 2" xfId="0"/>
    <cellStyle name="Saída 2 3 5 3" xfId="0"/>
    <cellStyle name="Saída 2 3 5 4" xfId="0"/>
    <cellStyle name="Saída 2 3 5 5" xfId="0"/>
    <cellStyle name="Saída 2 3 6" xfId="0"/>
    <cellStyle name="Saída 2 3 6 2" xfId="0"/>
    <cellStyle name="Saída 2 3 6 3" xfId="0"/>
    <cellStyle name="Saída 2 3 6 4" xfId="0"/>
    <cellStyle name="Saída 2 3 6 5" xfId="0"/>
    <cellStyle name="Saída 2 3 7" xfId="0"/>
    <cellStyle name="Saída 2 3 7 2" xfId="0"/>
    <cellStyle name="Saída 2 3 7 3" xfId="0"/>
    <cellStyle name="Saída 2 3 7 4" xfId="0"/>
    <cellStyle name="Saída 2 3 7 5" xfId="0"/>
    <cellStyle name="Saída 2 3 8" xfId="0"/>
    <cellStyle name="Saída 2 3 8 2" xfId="0"/>
    <cellStyle name="Saída 2 3 8 3" xfId="0"/>
    <cellStyle name="Saída 2 3 8 4" xfId="0"/>
    <cellStyle name="Saída 2 3 8 5" xfId="0"/>
    <cellStyle name="Saída 2 3 9" xfId="0"/>
    <cellStyle name="Saída 2 3 9 2" xfId="0"/>
    <cellStyle name="Saída 2 3 9 3" xfId="0"/>
    <cellStyle name="Saída 2 3 9 4" xfId="0"/>
    <cellStyle name="Saída 2 3 9 5" xfId="0"/>
    <cellStyle name="Saída 2 30" xfId="0"/>
    <cellStyle name="Saída 2 30 2" xfId="0"/>
    <cellStyle name="Saída 2 30 3" xfId="0"/>
    <cellStyle name="Saída 2 30 4" xfId="0"/>
    <cellStyle name="Saída 2 30 5" xfId="0"/>
    <cellStyle name="Saída 2 31" xfId="0"/>
    <cellStyle name="Saída 2 31 2" xfId="0"/>
    <cellStyle name="Saída 2 31 3" xfId="0"/>
    <cellStyle name="Saída 2 32" xfId="0"/>
    <cellStyle name="Saída 2 32 2" xfId="0"/>
    <cellStyle name="Saída 2 32 3" xfId="0"/>
    <cellStyle name="Saída 2 33" xfId="0"/>
    <cellStyle name="Saída 2 33 2" xfId="0"/>
    <cellStyle name="Saída 2 33 3" xfId="0"/>
    <cellStyle name="Saída 2 34" xfId="0"/>
    <cellStyle name="Saída 2 34 2" xfId="0"/>
    <cellStyle name="Saída 2 34 3" xfId="0"/>
    <cellStyle name="Saída 2 35" xfId="0"/>
    <cellStyle name="Saída 2 35 2" xfId="0"/>
    <cellStyle name="Saída 2 35 3" xfId="0"/>
    <cellStyle name="Saída 2 36" xfId="0"/>
    <cellStyle name="Saída 2 36 2" xfId="0"/>
    <cellStyle name="Saída 2 36 3" xfId="0"/>
    <cellStyle name="Saída 2 37" xfId="0"/>
    <cellStyle name="Saída 2 37 2" xfId="0"/>
    <cellStyle name="Saída 2 37 3" xfId="0"/>
    <cellStyle name="Saída 2 38" xfId="0"/>
    <cellStyle name="Saída 2 38 2" xfId="0"/>
    <cellStyle name="Saída 2 38 3" xfId="0"/>
    <cellStyle name="Saída 2 39" xfId="0"/>
    <cellStyle name="Saída 2 39 2" xfId="0"/>
    <cellStyle name="Saída 2 39 3" xfId="0"/>
    <cellStyle name="Saída 2 4" xfId="0"/>
    <cellStyle name="Saída 2 4 10" xfId="0"/>
    <cellStyle name="Saída 2 4 10 2" xfId="0"/>
    <cellStyle name="Saída 2 4 10 3" xfId="0"/>
    <cellStyle name="Saída 2 4 10 4" xfId="0"/>
    <cellStyle name="Saída 2 4 10 5" xfId="0"/>
    <cellStyle name="Saída 2 4 11" xfId="0"/>
    <cellStyle name="Saída 2 4 11 2" xfId="0"/>
    <cellStyle name="Saída 2 4 11 3" xfId="0"/>
    <cellStyle name="Saída 2 4 11 4" xfId="0"/>
    <cellStyle name="Saída 2 4 11 5" xfId="0"/>
    <cellStyle name="Saída 2 4 12" xfId="0"/>
    <cellStyle name="Saída 2 4 12 2" xfId="0"/>
    <cellStyle name="Saída 2 4 12 3" xfId="0"/>
    <cellStyle name="Saída 2 4 12 4" xfId="0"/>
    <cellStyle name="Saída 2 4 12 5" xfId="0"/>
    <cellStyle name="Saída 2 4 13" xfId="0"/>
    <cellStyle name="Saída 2 4 13 2" xfId="0"/>
    <cellStyle name="Saída 2 4 13 3" xfId="0"/>
    <cellStyle name="Saída 2 4 13 4" xfId="0"/>
    <cellStyle name="Saída 2 4 13 5" xfId="0"/>
    <cellStyle name="Saída 2 4 14" xfId="0"/>
    <cellStyle name="Saída 2 4 14 2" xfId="0"/>
    <cellStyle name="Saída 2 4 14 3" xfId="0"/>
    <cellStyle name="Saída 2 4 15" xfId="0"/>
    <cellStyle name="Saída 2 4 16" xfId="0"/>
    <cellStyle name="Saída 2 4 17" xfId="0"/>
    <cellStyle name="Saída 2 4 18" xfId="0"/>
    <cellStyle name="Saída 2 4 2" xfId="0"/>
    <cellStyle name="Saída 2 4 2 2" xfId="0"/>
    <cellStyle name="Saída 2 4 2 3" xfId="0"/>
    <cellStyle name="Saída 2 4 2 4" xfId="0"/>
    <cellStyle name="Saída 2 4 2 5" xfId="0"/>
    <cellStyle name="Saída 2 4 3" xfId="0"/>
    <cellStyle name="Saída 2 4 3 2" xfId="0"/>
    <cellStyle name="Saída 2 4 3 3" xfId="0"/>
    <cellStyle name="Saída 2 4 3 4" xfId="0"/>
    <cellStyle name="Saída 2 4 3 5" xfId="0"/>
    <cellStyle name="Saída 2 4 4" xfId="0"/>
    <cellStyle name="Saída 2 4 4 2" xfId="0"/>
    <cellStyle name="Saída 2 4 4 3" xfId="0"/>
    <cellStyle name="Saída 2 4 4 4" xfId="0"/>
    <cellStyle name="Saída 2 4 4 5" xfId="0"/>
    <cellStyle name="Saída 2 4 5" xfId="0"/>
    <cellStyle name="Saída 2 4 5 2" xfId="0"/>
    <cellStyle name="Saída 2 4 5 3" xfId="0"/>
    <cellStyle name="Saída 2 4 5 4" xfId="0"/>
    <cellStyle name="Saída 2 4 5 5" xfId="0"/>
    <cellStyle name="Saída 2 4 6" xfId="0"/>
    <cellStyle name="Saída 2 4 6 2" xfId="0"/>
    <cellStyle name="Saída 2 4 6 3" xfId="0"/>
    <cellStyle name="Saída 2 4 6 4" xfId="0"/>
    <cellStyle name="Saída 2 4 6 5" xfId="0"/>
    <cellStyle name="Saída 2 4 7" xfId="0"/>
    <cellStyle name="Saída 2 4 7 2" xfId="0"/>
    <cellStyle name="Saída 2 4 7 3" xfId="0"/>
    <cellStyle name="Saída 2 4 7 4" xfId="0"/>
    <cellStyle name="Saída 2 4 7 5" xfId="0"/>
    <cellStyle name="Saída 2 4 8" xfId="0"/>
    <cellStyle name="Saída 2 4 8 2" xfId="0"/>
    <cellStyle name="Saída 2 4 8 3" xfId="0"/>
    <cellStyle name="Saída 2 4 8 4" xfId="0"/>
    <cellStyle name="Saída 2 4 8 5" xfId="0"/>
    <cellStyle name="Saída 2 4 9" xfId="0"/>
    <cellStyle name="Saída 2 4 9 2" xfId="0"/>
    <cellStyle name="Saída 2 4 9 3" xfId="0"/>
    <cellStyle name="Saída 2 4 9 4" xfId="0"/>
    <cellStyle name="Saída 2 4 9 5" xfId="0"/>
    <cellStyle name="Saída 2 40" xfId="0"/>
    <cellStyle name="Saída 2 40 2" xfId="0"/>
    <cellStyle name="Saída 2 40 3" xfId="0"/>
    <cellStyle name="Saída 2 41" xfId="0"/>
    <cellStyle name="Saída 2 41 2" xfId="0"/>
    <cellStyle name="Saída 2 41 3" xfId="0"/>
    <cellStyle name="Saída 2 42" xfId="0"/>
    <cellStyle name="Saída 2 42 2" xfId="0"/>
    <cellStyle name="Saída 2 42 3" xfId="0"/>
    <cellStyle name="Saída 2 43" xfId="0"/>
    <cellStyle name="Saída 2 43 2" xfId="0"/>
    <cellStyle name="Saída 2 43 3" xfId="0"/>
    <cellStyle name="Saída 2 44" xfId="0"/>
    <cellStyle name="Saída 2 44 2" xfId="0"/>
    <cellStyle name="Saída 2 44 3" xfId="0"/>
    <cellStyle name="Saída 2 45" xfId="0"/>
    <cellStyle name="Saída 2 45 2" xfId="0"/>
    <cellStyle name="Saída 2 45 3" xfId="0"/>
    <cellStyle name="Saída 2 46" xfId="0"/>
    <cellStyle name="Saída 2 46 2" xfId="0"/>
    <cellStyle name="Saída 2 46 3" xfId="0"/>
    <cellStyle name="Saída 2 47" xfId="0"/>
    <cellStyle name="Saída 2 47 2" xfId="0"/>
    <cellStyle name="Saída 2 47 3" xfId="0"/>
    <cellStyle name="Saída 2 48" xfId="0"/>
    <cellStyle name="Saída 2 48 2" xfId="0"/>
    <cellStyle name="Saída 2 48 3" xfId="0"/>
    <cellStyle name="Saída 2 49" xfId="0"/>
    <cellStyle name="Saída 2 49 2" xfId="0"/>
    <cellStyle name="Saída 2 49 3" xfId="0"/>
    <cellStyle name="Saída 2 5" xfId="0"/>
    <cellStyle name="Saída 2 5 10" xfId="0"/>
    <cellStyle name="Saída 2 5 10 2" xfId="0"/>
    <cellStyle name="Saída 2 5 10 3" xfId="0"/>
    <cellStyle name="Saída 2 5 10 4" xfId="0"/>
    <cellStyle name="Saída 2 5 10 5" xfId="0"/>
    <cellStyle name="Saída 2 5 11" xfId="0"/>
    <cellStyle name="Saída 2 5 11 2" xfId="0"/>
    <cellStyle name="Saída 2 5 11 3" xfId="0"/>
    <cellStyle name="Saída 2 5 11 4" xfId="0"/>
    <cellStyle name="Saída 2 5 11 5" xfId="0"/>
    <cellStyle name="Saída 2 5 12" xfId="0"/>
    <cellStyle name="Saída 2 5 12 2" xfId="0"/>
    <cellStyle name="Saída 2 5 12 3" xfId="0"/>
    <cellStyle name="Saída 2 5 12 4" xfId="0"/>
    <cellStyle name="Saída 2 5 12 5" xfId="0"/>
    <cellStyle name="Saída 2 5 13" xfId="0"/>
    <cellStyle name="Saída 2 5 13 2" xfId="0"/>
    <cellStyle name="Saída 2 5 13 3" xfId="0"/>
    <cellStyle name="Saída 2 5 13 4" xfId="0"/>
    <cellStyle name="Saída 2 5 13 5" xfId="0"/>
    <cellStyle name="Saída 2 5 14" xfId="0"/>
    <cellStyle name="Saída 2 5 14 2" xfId="0"/>
    <cellStyle name="Saída 2 5 14 3" xfId="0"/>
    <cellStyle name="Saída 2 5 15" xfId="0"/>
    <cellStyle name="Saída 2 5 16" xfId="0"/>
    <cellStyle name="Saída 2 5 17" xfId="0"/>
    <cellStyle name="Saída 2 5 18" xfId="0"/>
    <cellStyle name="Saída 2 5 2" xfId="0"/>
    <cellStyle name="Saída 2 5 2 2" xfId="0"/>
    <cellStyle name="Saída 2 5 2 3" xfId="0"/>
    <cellStyle name="Saída 2 5 2 4" xfId="0"/>
    <cellStyle name="Saída 2 5 2 5" xfId="0"/>
    <cellStyle name="Saída 2 5 3" xfId="0"/>
    <cellStyle name="Saída 2 5 3 2" xfId="0"/>
    <cellStyle name="Saída 2 5 3 3" xfId="0"/>
    <cellStyle name="Saída 2 5 3 4" xfId="0"/>
    <cellStyle name="Saída 2 5 3 5" xfId="0"/>
    <cellStyle name="Saída 2 5 4" xfId="0"/>
    <cellStyle name="Saída 2 5 4 2" xfId="0"/>
    <cellStyle name="Saída 2 5 4 3" xfId="0"/>
    <cellStyle name="Saída 2 5 4 4" xfId="0"/>
    <cellStyle name="Saída 2 5 4 5" xfId="0"/>
    <cellStyle name="Saída 2 5 5" xfId="0"/>
    <cellStyle name="Saída 2 5 5 2" xfId="0"/>
    <cellStyle name="Saída 2 5 5 3" xfId="0"/>
    <cellStyle name="Saída 2 5 5 4" xfId="0"/>
    <cellStyle name="Saída 2 5 5 5" xfId="0"/>
    <cellStyle name="Saída 2 5 6" xfId="0"/>
    <cellStyle name="Saída 2 5 6 2" xfId="0"/>
    <cellStyle name="Saída 2 5 6 3" xfId="0"/>
    <cellStyle name="Saída 2 5 6 4" xfId="0"/>
    <cellStyle name="Saída 2 5 6 5" xfId="0"/>
    <cellStyle name="Saída 2 5 7" xfId="0"/>
    <cellStyle name="Saída 2 5 7 2" xfId="0"/>
    <cellStyle name="Saída 2 5 7 3" xfId="0"/>
    <cellStyle name="Saída 2 5 7 4" xfId="0"/>
    <cellStyle name="Saída 2 5 7 5" xfId="0"/>
    <cellStyle name="Saída 2 5 8" xfId="0"/>
    <cellStyle name="Saída 2 5 8 2" xfId="0"/>
    <cellStyle name="Saída 2 5 8 3" xfId="0"/>
    <cellStyle name="Saída 2 5 8 4" xfId="0"/>
    <cellStyle name="Saída 2 5 8 5" xfId="0"/>
    <cellStyle name="Saída 2 5 9" xfId="0"/>
    <cellStyle name="Saída 2 5 9 2" xfId="0"/>
    <cellStyle name="Saída 2 5 9 3" xfId="0"/>
    <cellStyle name="Saída 2 5 9 4" xfId="0"/>
    <cellStyle name="Saída 2 5 9 5" xfId="0"/>
    <cellStyle name="Saída 2 50" xfId="0"/>
    <cellStyle name="Saída 2 50 2" xfId="0"/>
    <cellStyle name="Saída 2 50 3" xfId="0"/>
    <cellStyle name="Saída 2 51" xfId="0"/>
    <cellStyle name="Saída 2 51 2" xfId="0"/>
    <cellStyle name="Saída 2 51 3" xfId="0"/>
    <cellStyle name="Saída 2 52" xfId="0"/>
    <cellStyle name="Saída 2 52 2" xfId="0"/>
    <cellStyle name="Saída 2 52 3" xfId="0"/>
    <cellStyle name="Saída 2 53" xfId="0"/>
    <cellStyle name="Saída 2 53 2" xfId="0"/>
    <cellStyle name="Saída 2 53 3" xfId="0"/>
    <cellStyle name="Saída 2 54" xfId="0"/>
    <cellStyle name="Saída 2 54 2" xfId="0"/>
    <cellStyle name="Saída 2 54 3" xfId="0"/>
    <cellStyle name="Saída 2 55" xfId="0"/>
    <cellStyle name="Saída 2 55 2" xfId="0"/>
    <cellStyle name="Saída 2 55 3" xfId="0"/>
    <cellStyle name="Saída 2 56" xfId="0"/>
    <cellStyle name="Saída 2 56 2" xfId="0"/>
    <cellStyle name="Saída 2 56 3" xfId="0"/>
    <cellStyle name="Saída 2 57" xfId="0"/>
    <cellStyle name="Saída 2 57 2" xfId="0"/>
    <cellStyle name="Saída 2 57 3" xfId="0"/>
    <cellStyle name="Saída 2 58" xfId="0"/>
    <cellStyle name="Saída 2 58 2" xfId="0"/>
    <cellStyle name="Saída 2 58 3" xfId="0"/>
    <cellStyle name="Saída 2 59" xfId="0"/>
    <cellStyle name="Saída 2 59 2" xfId="0"/>
    <cellStyle name="Saída 2 59 3" xfId="0"/>
    <cellStyle name="Saída 2 6" xfId="0"/>
    <cellStyle name="Saída 2 6 10" xfId="0"/>
    <cellStyle name="Saída 2 6 10 2" xfId="0"/>
    <cellStyle name="Saída 2 6 10 3" xfId="0"/>
    <cellStyle name="Saída 2 6 10 4" xfId="0"/>
    <cellStyle name="Saída 2 6 10 5" xfId="0"/>
    <cellStyle name="Saída 2 6 11" xfId="0"/>
    <cellStyle name="Saída 2 6 11 2" xfId="0"/>
    <cellStyle name="Saída 2 6 11 3" xfId="0"/>
    <cellStyle name="Saída 2 6 11 4" xfId="0"/>
    <cellStyle name="Saída 2 6 11 5" xfId="0"/>
    <cellStyle name="Saída 2 6 12" xfId="0"/>
    <cellStyle name="Saída 2 6 12 2" xfId="0"/>
    <cellStyle name="Saída 2 6 12 3" xfId="0"/>
    <cellStyle name="Saída 2 6 12 4" xfId="0"/>
    <cellStyle name="Saída 2 6 12 5" xfId="0"/>
    <cellStyle name="Saída 2 6 13" xfId="0"/>
    <cellStyle name="Saída 2 6 13 2" xfId="0"/>
    <cellStyle name="Saída 2 6 13 3" xfId="0"/>
    <cellStyle name="Saída 2 6 13 4" xfId="0"/>
    <cellStyle name="Saída 2 6 13 5" xfId="0"/>
    <cellStyle name="Saída 2 6 14" xfId="0"/>
    <cellStyle name="Saída 2 6 14 2" xfId="0"/>
    <cellStyle name="Saída 2 6 14 3" xfId="0"/>
    <cellStyle name="Saída 2 6 15" xfId="0"/>
    <cellStyle name="Saída 2 6 16" xfId="0"/>
    <cellStyle name="Saída 2 6 17" xfId="0"/>
    <cellStyle name="Saída 2 6 18" xfId="0"/>
    <cellStyle name="Saída 2 6 2" xfId="0"/>
    <cellStyle name="Saída 2 6 2 2" xfId="0"/>
    <cellStyle name="Saída 2 6 2 3" xfId="0"/>
    <cellStyle name="Saída 2 6 2 4" xfId="0"/>
    <cellStyle name="Saída 2 6 2 5" xfId="0"/>
    <cellStyle name="Saída 2 6 3" xfId="0"/>
    <cellStyle name="Saída 2 6 3 2" xfId="0"/>
    <cellStyle name="Saída 2 6 3 3" xfId="0"/>
    <cellStyle name="Saída 2 6 3 4" xfId="0"/>
    <cellStyle name="Saída 2 6 3 5" xfId="0"/>
    <cellStyle name="Saída 2 6 4" xfId="0"/>
    <cellStyle name="Saída 2 6 4 2" xfId="0"/>
    <cellStyle name="Saída 2 6 4 3" xfId="0"/>
    <cellStyle name="Saída 2 6 4 4" xfId="0"/>
    <cellStyle name="Saída 2 6 4 5" xfId="0"/>
    <cellStyle name="Saída 2 6 5" xfId="0"/>
    <cellStyle name="Saída 2 6 5 2" xfId="0"/>
    <cellStyle name="Saída 2 6 5 3" xfId="0"/>
    <cellStyle name="Saída 2 6 5 4" xfId="0"/>
    <cellStyle name="Saída 2 6 5 5" xfId="0"/>
    <cellStyle name="Saída 2 6 6" xfId="0"/>
    <cellStyle name="Saída 2 6 6 2" xfId="0"/>
    <cellStyle name="Saída 2 6 6 3" xfId="0"/>
    <cellStyle name="Saída 2 6 6 4" xfId="0"/>
    <cellStyle name="Saída 2 6 6 5" xfId="0"/>
    <cellStyle name="Saída 2 6 7" xfId="0"/>
    <cellStyle name="Saída 2 6 7 2" xfId="0"/>
    <cellStyle name="Saída 2 6 7 3" xfId="0"/>
    <cellStyle name="Saída 2 6 7 4" xfId="0"/>
    <cellStyle name="Saída 2 6 7 5" xfId="0"/>
    <cellStyle name="Saída 2 6 8" xfId="0"/>
    <cellStyle name="Saída 2 6 8 2" xfId="0"/>
    <cellStyle name="Saída 2 6 8 3" xfId="0"/>
    <cellStyle name="Saída 2 6 8 4" xfId="0"/>
    <cellStyle name="Saída 2 6 8 5" xfId="0"/>
    <cellStyle name="Saída 2 6 9" xfId="0"/>
    <cellStyle name="Saída 2 6 9 2" xfId="0"/>
    <cellStyle name="Saída 2 6 9 3" xfId="0"/>
    <cellStyle name="Saída 2 6 9 4" xfId="0"/>
    <cellStyle name="Saída 2 6 9 5" xfId="0"/>
    <cellStyle name="Saída 2 60" xfId="0"/>
    <cellStyle name="Saída 2 60 2" xfId="0"/>
    <cellStyle name="Saída 2 60 3" xfId="0"/>
    <cellStyle name="Saída 2 61" xfId="0"/>
    <cellStyle name="Saída 2 61 2" xfId="0"/>
    <cellStyle name="Saída 2 61 3" xfId="0"/>
    <cellStyle name="Saída 2 62" xfId="0"/>
    <cellStyle name="Saída 2 62 2" xfId="0"/>
    <cellStyle name="Saída 2 62 3" xfId="0"/>
    <cellStyle name="Saída 2 63" xfId="0"/>
    <cellStyle name="Saída 2 63 2" xfId="0"/>
    <cellStyle name="Saída 2 63 3" xfId="0"/>
    <cellStyle name="Saída 2 64" xfId="0"/>
    <cellStyle name="Saída 2 64 2" xfId="0"/>
    <cellStyle name="Saída 2 64 3" xfId="0"/>
    <cellStyle name="Saída 2 65" xfId="0"/>
    <cellStyle name="Saída 2 65 2" xfId="0"/>
    <cellStyle name="Saída 2 65 3" xfId="0"/>
    <cellStyle name="Saída 2 66" xfId="0"/>
    <cellStyle name="Saída 2 67" xfId="0"/>
    <cellStyle name="Saída 2 68" xfId="0"/>
    <cellStyle name="Saída 2 69" xfId="0"/>
    <cellStyle name="Saída 2 7" xfId="0"/>
    <cellStyle name="Saída 2 7 10" xfId="0"/>
    <cellStyle name="Saída 2 7 10 2" xfId="0"/>
    <cellStyle name="Saída 2 7 10 3" xfId="0"/>
    <cellStyle name="Saída 2 7 10 4" xfId="0"/>
    <cellStyle name="Saída 2 7 10 5" xfId="0"/>
    <cellStyle name="Saída 2 7 11" xfId="0"/>
    <cellStyle name="Saída 2 7 11 2" xfId="0"/>
    <cellStyle name="Saída 2 7 11 3" xfId="0"/>
    <cellStyle name="Saída 2 7 11 4" xfId="0"/>
    <cellStyle name="Saída 2 7 11 5" xfId="0"/>
    <cellStyle name="Saída 2 7 12" xfId="0"/>
    <cellStyle name="Saída 2 7 12 2" xfId="0"/>
    <cellStyle name="Saída 2 7 12 3" xfId="0"/>
    <cellStyle name="Saída 2 7 12 4" xfId="0"/>
    <cellStyle name="Saída 2 7 12 5" xfId="0"/>
    <cellStyle name="Saída 2 7 13" xfId="0"/>
    <cellStyle name="Saída 2 7 13 2" xfId="0"/>
    <cellStyle name="Saída 2 7 13 3" xfId="0"/>
    <cellStyle name="Saída 2 7 13 4" xfId="0"/>
    <cellStyle name="Saída 2 7 13 5" xfId="0"/>
    <cellStyle name="Saída 2 7 14" xfId="0"/>
    <cellStyle name="Saída 2 7 14 2" xfId="0"/>
    <cellStyle name="Saída 2 7 14 3" xfId="0"/>
    <cellStyle name="Saída 2 7 15" xfId="0"/>
    <cellStyle name="Saída 2 7 16" xfId="0"/>
    <cellStyle name="Saída 2 7 17" xfId="0"/>
    <cellStyle name="Saída 2 7 18" xfId="0"/>
    <cellStyle name="Saída 2 7 2" xfId="0"/>
    <cellStyle name="Saída 2 7 2 2" xfId="0"/>
    <cellStyle name="Saída 2 7 2 3" xfId="0"/>
    <cellStyle name="Saída 2 7 2 4" xfId="0"/>
    <cellStyle name="Saída 2 7 2 5" xfId="0"/>
    <cellStyle name="Saída 2 7 3" xfId="0"/>
    <cellStyle name="Saída 2 7 3 2" xfId="0"/>
    <cellStyle name="Saída 2 7 3 3" xfId="0"/>
    <cellStyle name="Saída 2 7 3 4" xfId="0"/>
    <cellStyle name="Saída 2 7 3 5" xfId="0"/>
    <cellStyle name="Saída 2 7 4" xfId="0"/>
    <cellStyle name="Saída 2 7 4 2" xfId="0"/>
    <cellStyle name="Saída 2 7 4 3" xfId="0"/>
    <cellStyle name="Saída 2 7 4 4" xfId="0"/>
    <cellStyle name="Saída 2 7 4 5" xfId="0"/>
    <cellStyle name="Saída 2 7 5" xfId="0"/>
    <cellStyle name="Saída 2 7 5 2" xfId="0"/>
    <cellStyle name="Saída 2 7 5 3" xfId="0"/>
    <cellStyle name="Saída 2 7 5 4" xfId="0"/>
    <cellStyle name="Saída 2 7 5 5" xfId="0"/>
    <cellStyle name="Saída 2 7 6" xfId="0"/>
    <cellStyle name="Saída 2 7 6 2" xfId="0"/>
    <cellStyle name="Saída 2 7 6 3" xfId="0"/>
    <cellStyle name="Saída 2 7 6 4" xfId="0"/>
    <cellStyle name="Saída 2 7 6 5" xfId="0"/>
    <cellStyle name="Saída 2 7 7" xfId="0"/>
    <cellStyle name="Saída 2 7 7 2" xfId="0"/>
    <cellStyle name="Saída 2 7 7 3" xfId="0"/>
    <cellStyle name="Saída 2 7 7 4" xfId="0"/>
    <cellStyle name="Saída 2 7 7 5" xfId="0"/>
    <cellStyle name="Saída 2 7 8" xfId="0"/>
    <cellStyle name="Saída 2 7 8 2" xfId="0"/>
    <cellStyle name="Saída 2 7 8 3" xfId="0"/>
    <cellStyle name="Saída 2 7 8 4" xfId="0"/>
    <cellStyle name="Saída 2 7 8 5" xfId="0"/>
    <cellStyle name="Saída 2 7 9" xfId="0"/>
    <cellStyle name="Saída 2 7 9 2" xfId="0"/>
    <cellStyle name="Saída 2 7 9 3" xfId="0"/>
    <cellStyle name="Saída 2 7 9 4" xfId="0"/>
    <cellStyle name="Saída 2 7 9 5" xfId="0"/>
    <cellStyle name="Saída 2 70" xfId="0"/>
    <cellStyle name="Saída 2 71" xfId="0"/>
    <cellStyle name="Saída 2 8" xfId="0"/>
    <cellStyle name="Saída 2 8 10" xfId="0"/>
    <cellStyle name="Saída 2 8 10 2" xfId="0"/>
    <cellStyle name="Saída 2 8 10 3" xfId="0"/>
    <cellStyle name="Saída 2 8 10 4" xfId="0"/>
    <cellStyle name="Saída 2 8 10 5" xfId="0"/>
    <cellStyle name="Saída 2 8 11" xfId="0"/>
    <cellStyle name="Saída 2 8 11 2" xfId="0"/>
    <cellStyle name="Saída 2 8 11 3" xfId="0"/>
    <cellStyle name="Saída 2 8 11 4" xfId="0"/>
    <cellStyle name="Saída 2 8 11 5" xfId="0"/>
    <cellStyle name="Saída 2 8 12" xfId="0"/>
    <cellStyle name="Saída 2 8 12 2" xfId="0"/>
    <cellStyle name="Saída 2 8 12 3" xfId="0"/>
    <cellStyle name="Saída 2 8 12 4" xfId="0"/>
    <cellStyle name="Saída 2 8 12 5" xfId="0"/>
    <cellStyle name="Saída 2 8 13" xfId="0"/>
    <cellStyle name="Saída 2 8 13 2" xfId="0"/>
    <cellStyle name="Saída 2 8 13 3" xfId="0"/>
    <cellStyle name="Saída 2 8 13 4" xfId="0"/>
    <cellStyle name="Saída 2 8 13 5" xfId="0"/>
    <cellStyle name="Saída 2 8 14" xfId="0"/>
    <cellStyle name="Saída 2 8 14 2" xfId="0"/>
    <cellStyle name="Saída 2 8 14 3" xfId="0"/>
    <cellStyle name="Saída 2 8 15" xfId="0"/>
    <cellStyle name="Saída 2 8 16" xfId="0"/>
    <cellStyle name="Saída 2 8 17" xfId="0"/>
    <cellStyle name="Saída 2 8 18" xfId="0"/>
    <cellStyle name="Saída 2 8 2" xfId="0"/>
    <cellStyle name="Saída 2 8 2 2" xfId="0"/>
    <cellStyle name="Saída 2 8 2 3" xfId="0"/>
    <cellStyle name="Saída 2 8 2 4" xfId="0"/>
    <cellStyle name="Saída 2 8 2 5" xfId="0"/>
    <cellStyle name="Saída 2 8 3" xfId="0"/>
    <cellStyle name="Saída 2 8 3 2" xfId="0"/>
    <cellStyle name="Saída 2 8 3 3" xfId="0"/>
    <cellStyle name="Saída 2 8 3 4" xfId="0"/>
    <cellStyle name="Saída 2 8 3 5" xfId="0"/>
    <cellStyle name="Saída 2 8 4" xfId="0"/>
    <cellStyle name="Saída 2 8 4 2" xfId="0"/>
    <cellStyle name="Saída 2 8 4 3" xfId="0"/>
    <cellStyle name="Saída 2 8 4 4" xfId="0"/>
    <cellStyle name="Saída 2 8 4 5" xfId="0"/>
    <cellStyle name="Saída 2 8 5" xfId="0"/>
    <cellStyle name="Saída 2 8 5 2" xfId="0"/>
    <cellStyle name="Saída 2 8 5 3" xfId="0"/>
    <cellStyle name="Saída 2 8 5 4" xfId="0"/>
    <cellStyle name="Saída 2 8 5 5" xfId="0"/>
    <cellStyle name="Saída 2 8 6" xfId="0"/>
    <cellStyle name="Saída 2 8 6 2" xfId="0"/>
    <cellStyle name="Saída 2 8 6 3" xfId="0"/>
    <cellStyle name="Saída 2 8 6 4" xfId="0"/>
    <cellStyle name="Saída 2 8 6 5" xfId="0"/>
    <cellStyle name="Saída 2 8 7" xfId="0"/>
    <cellStyle name="Saída 2 8 7 2" xfId="0"/>
    <cellStyle name="Saída 2 8 7 3" xfId="0"/>
    <cellStyle name="Saída 2 8 7 4" xfId="0"/>
    <cellStyle name="Saída 2 8 7 5" xfId="0"/>
    <cellStyle name="Saída 2 8 8" xfId="0"/>
    <cellStyle name="Saída 2 8 8 2" xfId="0"/>
    <cellStyle name="Saída 2 8 8 3" xfId="0"/>
    <cellStyle name="Saída 2 8 8 4" xfId="0"/>
    <cellStyle name="Saída 2 8 8 5" xfId="0"/>
    <cellStyle name="Saída 2 8 9" xfId="0"/>
    <cellStyle name="Saída 2 8 9 2" xfId="0"/>
    <cellStyle name="Saída 2 8 9 3" xfId="0"/>
    <cellStyle name="Saída 2 8 9 4" xfId="0"/>
    <cellStyle name="Saída 2 8 9 5" xfId="0"/>
    <cellStyle name="Saída 2 9" xfId="0"/>
    <cellStyle name="Saída 2 9 10" xfId="0"/>
    <cellStyle name="Saída 2 9 10 2" xfId="0"/>
    <cellStyle name="Saída 2 9 10 3" xfId="0"/>
    <cellStyle name="Saída 2 9 10 4" xfId="0"/>
    <cellStyle name="Saída 2 9 10 5" xfId="0"/>
    <cellStyle name="Saída 2 9 11" xfId="0"/>
    <cellStyle name="Saída 2 9 11 2" xfId="0"/>
    <cellStyle name="Saída 2 9 11 3" xfId="0"/>
    <cellStyle name="Saída 2 9 11 4" xfId="0"/>
    <cellStyle name="Saída 2 9 11 5" xfId="0"/>
    <cellStyle name="Saída 2 9 12" xfId="0"/>
    <cellStyle name="Saída 2 9 12 2" xfId="0"/>
    <cellStyle name="Saída 2 9 12 3" xfId="0"/>
    <cellStyle name="Saída 2 9 12 4" xfId="0"/>
    <cellStyle name="Saída 2 9 12 5" xfId="0"/>
    <cellStyle name="Saída 2 9 13" xfId="0"/>
    <cellStyle name="Saída 2 9 13 2" xfId="0"/>
    <cellStyle name="Saída 2 9 13 3" xfId="0"/>
    <cellStyle name="Saída 2 9 13 4" xfId="0"/>
    <cellStyle name="Saída 2 9 13 5" xfId="0"/>
    <cellStyle name="Saída 2 9 14" xfId="0"/>
    <cellStyle name="Saída 2 9 14 2" xfId="0"/>
    <cellStyle name="Saída 2 9 14 3" xfId="0"/>
    <cellStyle name="Saída 2 9 15" xfId="0"/>
    <cellStyle name="Saída 2 9 16" xfId="0"/>
    <cellStyle name="Saída 2 9 17" xfId="0"/>
    <cellStyle name="Saída 2 9 18" xfId="0"/>
    <cellStyle name="Saída 2 9 2" xfId="0"/>
    <cellStyle name="Saída 2 9 2 2" xfId="0"/>
    <cellStyle name="Saída 2 9 2 3" xfId="0"/>
    <cellStyle name="Saída 2 9 2 4" xfId="0"/>
    <cellStyle name="Saída 2 9 2 5" xfId="0"/>
    <cellStyle name="Saída 2 9 3" xfId="0"/>
    <cellStyle name="Saída 2 9 3 2" xfId="0"/>
    <cellStyle name="Saída 2 9 3 3" xfId="0"/>
    <cellStyle name="Saída 2 9 3 4" xfId="0"/>
    <cellStyle name="Saída 2 9 3 5" xfId="0"/>
    <cellStyle name="Saída 2 9 4" xfId="0"/>
    <cellStyle name="Saída 2 9 4 2" xfId="0"/>
    <cellStyle name="Saída 2 9 4 3" xfId="0"/>
    <cellStyle name="Saída 2 9 4 4" xfId="0"/>
    <cellStyle name="Saída 2 9 4 5" xfId="0"/>
    <cellStyle name="Saída 2 9 5" xfId="0"/>
    <cellStyle name="Saída 2 9 5 2" xfId="0"/>
    <cellStyle name="Saída 2 9 5 3" xfId="0"/>
    <cellStyle name="Saída 2 9 5 4" xfId="0"/>
    <cellStyle name="Saída 2 9 5 5" xfId="0"/>
    <cellStyle name="Saída 2 9 6" xfId="0"/>
    <cellStyle name="Saída 2 9 6 2" xfId="0"/>
    <cellStyle name="Saída 2 9 6 3" xfId="0"/>
    <cellStyle name="Saída 2 9 6 4" xfId="0"/>
    <cellStyle name="Saída 2 9 6 5" xfId="0"/>
    <cellStyle name="Saída 2 9 7" xfId="0"/>
    <cellStyle name="Saída 2 9 7 2" xfId="0"/>
    <cellStyle name="Saída 2 9 7 3" xfId="0"/>
    <cellStyle name="Saída 2 9 7 4" xfId="0"/>
    <cellStyle name="Saída 2 9 7 5" xfId="0"/>
    <cellStyle name="Saída 2 9 8" xfId="0"/>
    <cellStyle name="Saída 2 9 8 2" xfId="0"/>
    <cellStyle name="Saída 2 9 8 3" xfId="0"/>
    <cellStyle name="Saída 2 9 8 4" xfId="0"/>
    <cellStyle name="Saída 2 9 8 5" xfId="0"/>
    <cellStyle name="Saída 2 9 9" xfId="0"/>
    <cellStyle name="Saída 2 9 9 2" xfId="0"/>
    <cellStyle name="Saída 2 9 9 3" xfId="0"/>
    <cellStyle name="Saída 2 9 9 4" xfId="0"/>
    <cellStyle name="Saída 2 9 9 5" xfId="0"/>
    <cellStyle name="Saída 2_PLANILHA CONSILL LICITAÇÃO" xfId="0"/>
    <cellStyle name="Saída 3" xfId="0"/>
    <cellStyle name="Saída 3 10" xfId="0"/>
    <cellStyle name="Saída 3 10 10" xfId="0"/>
    <cellStyle name="Saída 3 10 10 2" xfId="0"/>
    <cellStyle name="Saída 3 10 10 3" xfId="0"/>
    <cellStyle name="Saída 3 10 10 4" xfId="0"/>
    <cellStyle name="Saída 3 10 10 5" xfId="0"/>
    <cellStyle name="Saída 3 10 11" xfId="0"/>
    <cellStyle name="Saída 3 10 11 2" xfId="0"/>
    <cellStyle name="Saída 3 10 11 3" xfId="0"/>
    <cellStyle name="Saída 3 10 11 4" xfId="0"/>
    <cellStyle name="Saída 3 10 11 5" xfId="0"/>
    <cellStyle name="Saída 3 10 12" xfId="0"/>
    <cellStyle name="Saída 3 10 12 2" xfId="0"/>
    <cellStyle name="Saída 3 10 12 3" xfId="0"/>
    <cellStyle name="Saída 3 10 12 4" xfId="0"/>
    <cellStyle name="Saída 3 10 12 5" xfId="0"/>
    <cellStyle name="Saída 3 10 13" xfId="0"/>
    <cellStyle name="Saída 3 10 13 2" xfId="0"/>
    <cellStyle name="Saída 3 10 13 3" xfId="0"/>
    <cellStyle name="Saída 3 10 13 4" xfId="0"/>
    <cellStyle name="Saída 3 10 13 5" xfId="0"/>
    <cellStyle name="Saída 3 10 14" xfId="0"/>
    <cellStyle name="Saída 3 10 14 2" xfId="0"/>
    <cellStyle name="Saída 3 10 14 3" xfId="0"/>
    <cellStyle name="Saída 3 10 15" xfId="0"/>
    <cellStyle name="Saída 3 10 16" xfId="0"/>
    <cellStyle name="Saída 3 10 17" xfId="0"/>
    <cellStyle name="Saída 3 10 18" xfId="0"/>
    <cellStyle name="Saída 3 10 2" xfId="0"/>
    <cellStyle name="Saída 3 10 2 2" xfId="0"/>
    <cellStyle name="Saída 3 10 2 3" xfId="0"/>
    <cellStyle name="Saída 3 10 2 4" xfId="0"/>
    <cellStyle name="Saída 3 10 2 5" xfId="0"/>
    <cellStyle name="Saída 3 10 3" xfId="0"/>
    <cellStyle name="Saída 3 10 3 2" xfId="0"/>
    <cellStyle name="Saída 3 10 3 3" xfId="0"/>
    <cellStyle name="Saída 3 10 3 4" xfId="0"/>
    <cellStyle name="Saída 3 10 3 5" xfId="0"/>
    <cellStyle name="Saída 3 10 4" xfId="0"/>
    <cellStyle name="Saída 3 10 4 2" xfId="0"/>
    <cellStyle name="Saída 3 10 4 3" xfId="0"/>
    <cellStyle name="Saída 3 10 4 4" xfId="0"/>
    <cellStyle name="Saída 3 10 4 5" xfId="0"/>
    <cellStyle name="Saída 3 10 5" xfId="0"/>
    <cellStyle name="Saída 3 10 5 2" xfId="0"/>
    <cellStyle name="Saída 3 10 5 3" xfId="0"/>
    <cellStyle name="Saída 3 10 5 4" xfId="0"/>
    <cellStyle name="Saída 3 10 5 5" xfId="0"/>
    <cellStyle name="Saída 3 10 6" xfId="0"/>
    <cellStyle name="Saída 3 10 6 2" xfId="0"/>
    <cellStyle name="Saída 3 10 6 3" xfId="0"/>
    <cellStyle name="Saída 3 10 6 4" xfId="0"/>
    <cellStyle name="Saída 3 10 6 5" xfId="0"/>
    <cellStyle name="Saída 3 10 7" xfId="0"/>
    <cellStyle name="Saída 3 10 7 2" xfId="0"/>
    <cellStyle name="Saída 3 10 7 3" xfId="0"/>
    <cellStyle name="Saída 3 10 7 4" xfId="0"/>
    <cellStyle name="Saída 3 10 7 5" xfId="0"/>
    <cellStyle name="Saída 3 10 8" xfId="0"/>
    <cellStyle name="Saída 3 10 8 2" xfId="0"/>
    <cellStyle name="Saída 3 10 8 3" xfId="0"/>
    <cellStyle name="Saída 3 10 8 4" xfId="0"/>
    <cellStyle name="Saída 3 10 8 5" xfId="0"/>
    <cellStyle name="Saída 3 10 9" xfId="0"/>
    <cellStyle name="Saída 3 10 9 2" xfId="0"/>
    <cellStyle name="Saída 3 10 9 3" xfId="0"/>
    <cellStyle name="Saída 3 10 9 4" xfId="0"/>
    <cellStyle name="Saída 3 10 9 5" xfId="0"/>
    <cellStyle name="Saída 3 11" xfId="0"/>
    <cellStyle name="Saída 3 11 10" xfId="0"/>
    <cellStyle name="Saída 3 11 10 2" xfId="0"/>
    <cellStyle name="Saída 3 11 10 3" xfId="0"/>
    <cellStyle name="Saída 3 11 10 4" xfId="0"/>
    <cellStyle name="Saída 3 11 10 5" xfId="0"/>
    <cellStyle name="Saída 3 11 11" xfId="0"/>
    <cellStyle name="Saída 3 11 11 2" xfId="0"/>
    <cellStyle name="Saída 3 11 11 3" xfId="0"/>
    <cellStyle name="Saída 3 11 11 4" xfId="0"/>
    <cellStyle name="Saída 3 11 11 5" xfId="0"/>
    <cellStyle name="Saída 3 11 12" xfId="0"/>
    <cellStyle name="Saída 3 11 12 2" xfId="0"/>
    <cellStyle name="Saída 3 11 12 3" xfId="0"/>
    <cellStyle name="Saída 3 11 12 4" xfId="0"/>
    <cellStyle name="Saída 3 11 12 5" xfId="0"/>
    <cellStyle name="Saída 3 11 13" xfId="0"/>
    <cellStyle name="Saída 3 11 13 2" xfId="0"/>
    <cellStyle name="Saída 3 11 13 3" xfId="0"/>
    <cellStyle name="Saída 3 11 13 4" xfId="0"/>
    <cellStyle name="Saída 3 11 13 5" xfId="0"/>
    <cellStyle name="Saída 3 11 14" xfId="0"/>
    <cellStyle name="Saída 3 11 14 2" xfId="0"/>
    <cellStyle name="Saída 3 11 14 3" xfId="0"/>
    <cellStyle name="Saída 3 11 15" xfId="0"/>
    <cellStyle name="Saída 3 11 16" xfId="0"/>
    <cellStyle name="Saída 3 11 17" xfId="0"/>
    <cellStyle name="Saída 3 11 18" xfId="0"/>
    <cellStyle name="Saída 3 11 2" xfId="0"/>
    <cellStyle name="Saída 3 11 2 2" xfId="0"/>
    <cellStyle name="Saída 3 11 2 3" xfId="0"/>
    <cellStyle name="Saída 3 11 2 4" xfId="0"/>
    <cellStyle name="Saída 3 11 2 5" xfId="0"/>
    <cellStyle name="Saída 3 11 3" xfId="0"/>
    <cellStyle name="Saída 3 11 3 2" xfId="0"/>
    <cellStyle name="Saída 3 11 3 3" xfId="0"/>
    <cellStyle name="Saída 3 11 3 4" xfId="0"/>
    <cellStyle name="Saída 3 11 3 5" xfId="0"/>
    <cellStyle name="Saída 3 11 4" xfId="0"/>
    <cellStyle name="Saída 3 11 4 2" xfId="0"/>
    <cellStyle name="Saída 3 11 4 3" xfId="0"/>
    <cellStyle name="Saída 3 11 4 4" xfId="0"/>
    <cellStyle name="Saída 3 11 4 5" xfId="0"/>
    <cellStyle name="Saída 3 11 5" xfId="0"/>
    <cellStyle name="Saída 3 11 5 2" xfId="0"/>
    <cellStyle name="Saída 3 11 5 3" xfId="0"/>
    <cellStyle name="Saída 3 11 5 4" xfId="0"/>
    <cellStyle name="Saída 3 11 5 5" xfId="0"/>
    <cellStyle name="Saída 3 11 6" xfId="0"/>
    <cellStyle name="Saída 3 11 6 2" xfId="0"/>
    <cellStyle name="Saída 3 11 6 3" xfId="0"/>
    <cellStyle name="Saída 3 11 6 4" xfId="0"/>
    <cellStyle name="Saída 3 11 6 5" xfId="0"/>
    <cellStyle name="Saída 3 11 7" xfId="0"/>
    <cellStyle name="Saída 3 11 7 2" xfId="0"/>
    <cellStyle name="Saída 3 11 7 3" xfId="0"/>
    <cellStyle name="Saída 3 11 7 4" xfId="0"/>
    <cellStyle name="Saída 3 11 7 5" xfId="0"/>
    <cellStyle name="Saída 3 11 8" xfId="0"/>
    <cellStyle name="Saída 3 11 8 2" xfId="0"/>
    <cellStyle name="Saída 3 11 8 3" xfId="0"/>
    <cellStyle name="Saída 3 11 8 4" xfId="0"/>
    <cellStyle name="Saída 3 11 8 5" xfId="0"/>
    <cellStyle name="Saída 3 11 9" xfId="0"/>
    <cellStyle name="Saída 3 11 9 2" xfId="0"/>
    <cellStyle name="Saída 3 11 9 3" xfId="0"/>
    <cellStyle name="Saída 3 11 9 4" xfId="0"/>
    <cellStyle name="Saída 3 11 9 5" xfId="0"/>
    <cellStyle name="Saída 3 12" xfId="0"/>
    <cellStyle name="Saída 3 12 2" xfId="0"/>
    <cellStyle name="Saída 3 12 3" xfId="0"/>
    <cellStyle name="Saída 3 12 4" xfId="0"/>
    <cellStyle name="Saída 3 12 5" xfId="0"/>
    <cellStyle name="Saída 3 13" xfId="0"/>
    <cellStyle name="Saída 3 13 2" xfId="0"/>
    <cellStyle name="Saída 3 13 3" xfId="0"/>
    <cellStyle name="Saída 3 13 4" xfId="0"/>
    <cellStyle name="Saída 3 13 5" xfId="0"/>
    <cellStyle name="Saída 3 14" xfId="0"/>
    <cellStyle name="Saída 3 14 2" xfId="0"/>
    <cellStyle name="Saída 3 14 3" xfId="0"/>
    <cellStyle name="Saída 3 14 4" xfId="0"/>
    <cellStyle name="Saída 3 14 5" xfId="0"/>
    <cellStyle name="Saída 3 15" xfId="0"/>
    <cellStyle name="Saída 3 15 2" xfId="0"/>
    <cellStyle name="Saída 3 15 3" xfId="0"/>
    <cellStyle name="Saída 3 15 4" xfId="0"/>
    <cellStyle name="Saída 3 15 5" xfId="0"/>
    <cellStyle name="Saída 3 16" xfId="0"/>
    <cellStyle name="Saída 3 16 2" xfId="0"/>
    <cellStyle name="Saída 3 16 3" xfId="0"/>
    <cellStyle name="Saída 3 16 4" xfId="0"/>
    <cellStyle name="Saída 3 16 5" xfId="0"/>
    <cellStyle name="Saída 3 17" xfId="0"/>
    <cellStyle name="Saída 3 17 2" xfId="0"/>
    <cellStyle name="Saída 3 17 3" xfId="0"/>
    <cellStyle name="Saída 3 17 4" xfId="0"/>
    <cellStyle name="Saída 3 17 5" xfId="0"/>
    <cellStyle name="Saída 3 18" xfId="0"/>
    <cellStyle name="Saída 3 18 2" xfId="0"/>
    <cellStyle name="Saída 3 18 3" xfId="0"/>
    <cellStyle name="Saída 3 18 4" xfId="0"/>
    <cellStyle name="Saída 3 18 5" xfId="0"/>
    <cellStyle name="Saída 3 19" xfId="0"/>
    <cellStyle name="Saída 3 19 2" xfId="0"/>
    <cellStyle name="Saída 3 19 3" xfId="0"/>
    <cellStyle name="Saída 3 19 4" xfId="0"/>
    <cellStyle name="Saída 3 19 5" xfId="0"/>
    <cellStyle name="Saída 3 2" xfId="0"/>
    <cellStyle name="Saída 3 2 10" xfId="0"/>
    <cellStyle name="Saída 3 2 10 10" xfId="0"/>
    <cellStyle name="Saída 3 2 10 10 2" xfId="0"/>
    <cellStyle name="Saída 3 2 10 10 3" xfId="0"/>
    <cellStyle name="Saída 3 2 10 10 4" xfId="0"/>
    <cellStyle name="Saída 3 2 10 10 5" xfId="0"/>
    <cellStyle name="Saída 3 2 10 11" xfId="0"/>
    <cellStyle name="Saída 3 2 10 11 2" xfId="0"/>
    <cellStyle name="Saída 3 2 10 11 3" xfId="0"/>
    <cellStyle name="Saída 3 2 10 11 4" xfId="0"/>
    <cellStyle name="Saída 3 2 10 11 5" xfId="0"/>
    <cellStyle name="Saída 3 2 10 12" xfId="0"/>
    <cellStyle name="Saída 3 2 10 12 2" xfId="0"/>
    <cellStyle name="Saída 3 2 10 12 3" xfId="0"/>
    <cellStyle name="Saída 3 2 10 12 4" xfId="0"/>
    <cellStyle name="Saída 3 2 10 12 5" xfId="0"/>
    <cellStyle name="Saída 3 2 10 13" xfId="0"/>
    <cellStyle name="Saída 3 2 10 13 2" xfId="0"/>
    <cellStyle name="Saída 3 2 10 13 3" xfId="0"/>
    <cellStyle name="Saída 3 2 10 13 4" xfId="0"/>
    <cellStyle name="Saída 3 2 10 13 5" xfId="0"/>
    <cellStyle name="Saída 3 2 10 14" xfId="0"/>
    <cellStyle name="Saída 3 2 10 14 2" xfId="0"/>
    <cellStyle name="Saída 3 2 10 14 3" xfId="0"/>
    <cellStyle name="Saída 3 2 10 15" xfId="0"/>
    <cellStyle name="Saída 3 2 10 16" xfId="0"/>
    <cellStyle name="Saída 3 2 10 17" xfId="0"/>
    <cellStyle name="Saída 3 2 10 18" xfId="0"/>
    <cellStyle name="Saída 3 2 10 2" xfId="0"/>
    <cellStyle name="Saída 3 2 10 2 2" xfId="0"/>
    <cellStyle name="Saída 3 2 10 2 3" xfId="0"/>
    <cellStyle name="Saída 3 2 10 2 4" xfId="0"/>
    <cellStyle name="Saída 3 2 10 2 5" xfId="0"/>
    <cellStyle name="Saída 3 2 10 3" xfId="0"/>
    <cellStyle name="Saída 3 2 10 3 2" xfId="0"/>
    <cellStyle name="Saída 3 2 10 3 3" xfId="0"/>
    <cellStyle name="Saída 3 2 10 3 4" xfId="0"/>
    <cellStyle name="Saída 3 2 10 3 5" xfId="0"/>
    <cellStyle name="Saída 3 2 10 4" xfId="0"/>
    <cellStyle name="Saída 3 2 10 4 2" xfId="0"/>
    <cellStyle name="Saída 3 2 10 4 3" xfId="0"/>
    <cellStyle name="Saída 3 2 10 4 4" xfId="0"/>
    <cellStyle name="Saída 3 2 10 4 5" xfId="0"/>
    <cellStyle name="Saída 3 2 10 5" xfId="0"/>
    <cellStyle name="Saída 3 2 10 5 2" xfId="0"/>
    <cellStyle name="Saída 3 2 10 5 3" xfId="0"/>
    <cellStyle name="Saída 3 2 10 5 4" xfId="0"/>
    <cellStyle name="Saída 3 2 10 5 5" xfId="0"/>
    <cellStyle name="Saída 3 2 10 6" xfId="0"/>
    <cellStyle name="Saída 3 2 10 6 2" xfId="0"/>
    <cellStyle name="Saída 3 2 10 6 3" xfId="0"/>
    <cellStyle name="Saída 3 2 10 6 4" xfId="0"/>
    <cellStyle name="Saída 3 2 10 6 5" xfId="0"/>
    <cellStyle name="Saída 3 2 10 7" xfId="0"/>
    <cellStyle name="Saída 3 2 10 7 2" xfId="0"/>
    <cellStyle name="Saída 3 2 10 7 3" xfId="0"/>
    <cellStyle name="Saída 3 2 10 7 4" xfId="0"/>
    <cellStyle name="Saída 3 2 10 7 5" xfId="0"/>
    <cellStyle name="Saída 3 2 10 8" xfId="0"/>
    <cellStyle name="Saída 3 2 10 8 2" xfId="0"/>
    <cellStyle name="Saída 3 2 10 8 3" xfId="0"/>
    <cellStyle name="Saída 3 2 10 8 4" xfId="0"/>
    <cellStyle name="Saída 3 2 10 8 5" xfId="0"/>
    <cellStyle name="Saída 3 2 10 9" xfId="0"/>
    <cellStyle name="Saída 3 2 10 9 2" xfId="0"/>
    <cellStyle name="Saída 3 2 10 9 3" xfId="0"/>
    <cellStyle name="Saída 3 2 10 9 4" xfId="0"/>
    <cellStyle name="Saída 3 2 10 9 5" xfId="0"/>
    <cellStyle name="Saída 3 2 11" xfId="0"/>
    <cellStyle name="Saída 3 2 11 2" xfId="0"/>
    <cellStyle name="Saída 3 2 11 3" xfId="0"/>
    <cellStyle name="Saída 3 2 11 4" xfId="0"/>
    <cellStyle name="Saída 3 2 11 5" xfId="0"/>
    <cellStyle name="Saída 3 2 12" xfId="0"/>
    <cellStyle name="Saída 3 2 12 2" xfId="0"/>
    <cellStyle name="Saída 3 2 12 3" xfId="0"/>
    <cellStyle name="Saída 3 2 12 4" xfId="0"/>
    <cellStyle name="Saída 3 2 12 5" xfId="0"/>
    <cellStyle name="Saída 3 2 13" xfId="0"/>
    <cellStyle name="Saída 3 2 13 2" xfId="0"/>
    <cellStyle name="Saída 3 2 13 3" xfId="0"/>
    <cellStyle name="Saída 3 2 13 4" xfId="0"/>
    <cellStyle name="Saída 3 2 13 5" xfId="0"/>
    <cellStyle name="Saída 3 2 14" xfId="0"/>
    <cellStyle name="Saída 3 2 14 2" xfId="0"/>
    <cellStyle name="Saída 3 2 14 3" xfId="0"/>
    <cellStyle name="Saída 3 2 14 4" xfId="0"/>
    <cellStyle name="Saída 3 2 14 5" xfId="0"/>
    <cellStyle name="Saída 3 2 15" xfId="0"/>
    <cellStyle name="Saída 3 2 15 2" xfId="0"/>
    <cellStyle name="Saída 3 2 15 3" xfId="0"/>
    <cellStyle name="Saída 3 2 15 4" xfId="0"/>
    <cellStyle name="Saída 3 2 15 5" xfId="0"/>
    <cellStyle name="Saída 3 2 16" xfId="0"/>
    <cellStyle name="Saída 3 2 16 2" xfId="0"/>
    <cellStyle name="Saída 3 2 16 3" xfId="0"/>
    <cellStyle name="Saída 3 2 16 4" xfId="0"/>
    <cellStyle name="Saída 3 2 16 5" xfId="0"/>
    <cellStyle name="Saída 3 2 17" xfId="0"/>
    <cellStyle name="Saída 3 2 17 2" xfId="0"/>
    <cellStyle name="Saída 3 2 17 3" xfId="0"/>
    <cellStyle name="Saída 3 2 17 4" xfId="0"/>
    <cellStyle name="Saída 3 2 17 5" xfId="0"/>
    <cellStyle name="Saída 3 2 18" xfId="0"/>
    <cellStyle name="Saída 3 2 18 2" xfId="0"/>
    <cellStyle name="Saída 3 2 18 3" xfId="0"/>
    <cellStyle name="Saída 3 2 18 4" xfId="0"/>
    <cellStyle name="Saída 3 2 18 5" xfId="0"/>
    <cellStyle name="Saída 3 2 19" xfId="0"/>
    <cellStyle name="Saída 3 2 19 2" xfId="0"/>
    <cellStyle name="Saída 3 2 19 3" xfId="0"/>
    <cellStyle name="Saída 3 2 19 4" xfId="0"/>
    <cellStyle name="Saída 3 2 19 5" xfId="0"/>
    <cellStyle name="Saída 3 2 2" xfId="0"/>
    <cellStyle name="Saída 3 2 2 10" xfId="0"/>
    <cellStyle name="Saída 3 2 2 10 2" xfId="0"/>
    <cellStyle name="Saída 3 2 2 10 3" xfId="0"/>
    <cellStyle name="Saída 3 2 2 10 4" xfId="0"/>
    <cellStyle name="Saída 3 2 2 10 5" xfId="0"/>
    <cellStyle name="Saída 3 2 2 11" xfId="0"/>
    <cellStyle name="Saída 3 2 2 11 2" xfId="0"/>
    <cellStyle name="Saída 3 2 2 11 3" xfId="0"/>
    <cellStyle name="Saída 3 2 2 11 4" xfId="0"/>
    <cellStyle name="Saída 3 2 2 11 5" xfId="0"/>
    <cellStyle name="Saída 3 2 2 12" xfId="0"/>
    <cellStyle name="Saída 3 2 2 12 2" xfId="0"/>
    <cellStyle name="Saída 3 2 2 12 3" xfId="0"/>
    <cellStyle name="Saída 3 2 2 12 4" xfId="0"/>
    <cellStyle name="Saída 3 2 2 12 5" xfId="0"/>
    <cellStyle name="Saída 3 2 2 13" xfId="0"/>
    <cellStyle name="Saída 3 2 2 13 2" xfId="0"/>
    <cellStyle name="Saída 3 2 2 13 3" xfId="0"/>
    <cellStyle name="Saída 3 2 2 13 4" xfId="0"/>
    <cellStyle name="Saída 3 2 2 13 5" xfId="0"/>
    <cellStyle name="Saída 3 2 2 14" xfId="0"/>
    <cellStyle name="Saída 3 2 2 14 2" xfId="0"/>
    <cellStyle name="Saída 3 2 2 14 3" xfId="0"/>
    <cellStyle name="Saída 3 2 2 15" xfId="0"/>
    <cellStyle name="Saída 3 2 2 16" xfId="0"/>
    <cellStyle name="Saída 3 2 2 17" xfId="0"/>
    <cellStyle name="Saída 3 2 2 18" xfId="0"/>
    <cellStyle name="Saída 3 2 2 2" xfId="0"/>
    <cellStyle name="Saída 3 2 2 2 2" xfId="0"/>
    <cellStyle name="Saída 3 2 2 2 3" xfId="0"/>
    <cellStyle name="Saída 3 2 2 2 4" xfId="0"/>
    <cellStyle name="Saída 3 2 2 2 5" xfId="0"/>
    <cellStyle name="Saída 3 2 2 3" xfId="0"/>
    <cellStyle name="Saída 3 2 2 3 2" xfId="0"/>
    <cellStyle name="Saída 3 2 2 3 3" xfId="0"/>
    <cellStyle name="Saída 3 2 2 3 4" xfId="0"/>
    <cellStyle name="Saída 3 2 2 3 5" xfId="0"/>
    <cellStyle name="Saída 3 2 2 4" xfId="0"/>
    <cellStyle name="Saída 3 2 2 4 2" xfId="0"/>
    <cellStyle name="Saída 3 2 2 4 3" xfId="0"/>
    <cellStyle name="Saída 3 2 2 4 4" xfId="0"/>
    <cellStyle name="Saída 3 2 2 4 5" xfId="0"/>
    <cellStyle name="Saída 3 2 2 5" xfId="0"/>
    <cellStyle name="Saída 3 2 2 5 2" xfId="0"/>
    <cellStyle name="Saída 3 2 2 5 3" xfId="0"/>
    <cellStyle name="Saída 3 2 2 5 4" xfId="0"/>
    <cellStyle name="Saída 3 2 2 5 5" xfId="0"/>
    <cellStyle name="Saída 3 2 2 6" xfId="0"/>
    <cellStyle name="Saída 3 2 2 6 2" xfId="0"/>
    <cellStyle name="Saída 3 2 2 6 3" xfId="0"/>
    <cellStyle name="Saída 3 2 2 6 4" xfId="0"/>
    <cellStyle name="Saída 3 2 2 6 5" xfId="0"/>
    <cellStyle name="Saída 3 2 2 7" xfId="0"/>
    <cellStyle name="Saída 3 2 2 7 2" xfId="0"/>
    <cellStyle name="Saída 3 2 2 7 3" xfId="0"/>
    <cellStyle name="Saída 3 2 2 7 4" xfId="0"/>
    <cellStyle name="Saída 3 2 2 7 5" xfId="0"/>
    <cellStyle name="Saída 3 2 2 8" xfId="0"/>
    <cellStyle name="Saída 3 2 2 8 2" xfId="0"/>
    <cellStyle name="Saída 3 2 2 8 3" xfId="0"/>
    <cellStyle name="Saída 3 2 2 8 4" xfId="0"/>
    <cellStyle name="Saída 3 2 2 8 5" xfId="0"/>
    <cellStyle name="Saída 3 2 2 9" xfId="0"/>
    <cellStyle name="Saída 3 2 2 9 2" xfId="0"/>
    <cellStyle name="Saída 3 2 2 9 3" xfId="0"/>
    <cellStyle name="Saída 3 2 2 9 4" xfId="0"/>
    <cellStyle name="Saída 3 2 2 9 5" xfId="0"/>
    <cellStyle name="Saída 3 2 20" xfId="0"/>
    <cellStyle name="Saída 3 2 20 2" xfId="0"/>
    <cellStyle name="Saída 3 2 20 3" xfId="0"/>
    <cellStyle name="Saída 3 2 20 4" xfId="0"/>
    <cellStyle name="Saída 3 2 20 5" xfId="0"/>
    <cellStyle name="Saída 3 2 21" xfId="0"/>
    <cellStyle name="Saída 3 2 21 2" xfId="0"/>
    <cellStyle name="Saída 3 2 21 3" xfId="0"/>
    <cellStyle name="Saída 3 2 21 4" xfId="0"/>
    <cellStyle name="Saída 3 2 21 5" xfId="0"/>
    <cellStyle name="Saída 3 2 22" xfId="0"/>
    <cellStyle name="Saída 3 2 22 2" xfId="0"/>
    <cellStyle name="Saída 3 2 22 3" xfId="0"/>
    <cellStyle name="Saída 3 2 22 4" xfId="0"/>
    <cellStyle name="Saída 3 2 22 5" xfId="0"/>
    <cellStyle name="Saída 3 2 23" xfId="0"/>
    <cellStyle name="Saída 3 2 23 2" xfId="0"/>
    <cellStyle name="Saída 3 2 23 3" xfId="0"/>
    <cellStyle name="Saída 3 2 23 4" xfId="0"/>
    <cellStyle name="Saída 3 2 23 5" xfId="0"/>
    <cellStyle name="Saída 3 2 24" xfId="0"/>
    <cellStyle name="Saída 3 2 24 2" xfId="0"/>
    <cellStyle name="Saída 3 2 24 3" xfId="0"/>
    <cellStyle name="Saída 3 2 24 4" xfId="0"/>
    <cellStyle name="Saída 3 2 24 5" xfId="0"/>
    <cellStyle name="Saída 3 2 25" xfId="0"/>
    <cellStyle name="Saída 3 2 25 2" xfId="0"/>
    <cellStyle name="Saída 3 2 25 3" xfId="0"/>
    <cellStyle name="Saída 3 2 25 4" xfId="0"/>
    <cellStyle name="Saída 3 2 25 5" xfId="0"/>
    <cellStyle name="Saída 3 2 26" xfId="0"/>
    <cellStyle name="Saída 3 2 26 2" xfId="0"/>
    <cellStyle name="Saída 3 2 26 3" xfId="0"/>
    <cellStyle name="Saída 3 2 26 4" xfId="0"/>
    <cellStyle name="Saída 3 2 26 5" xfId="0"/>
    <cellStyle name="Saída 3 2 27" xfId="0"/>
    <cellStyle name="Saída 3 2 27 2" xfId="0"/>
    <cellStyle name="Saída 3 2 27 3" xfId="0"/>
    <cellStyle name="Saída 3 2 27 4" xfId="0"/>
    <cellStyle name="Saída 3 2 27 5" xfId="0"/>
    <cellStyle name="Saída 3 2 28" xfId="0"/>
    <cellStyle name="Saída 3 2 28 2" xfId="0"/>
    <cellStyle name="Saída 3 2 28 3" xfId="0"/>
    <cellStyle name="Saída 3 2 28 4" xfId="0"/>
    <cellStyle name="Saída 3 2 28 5" xfId="0"/>
    <cellStyle name="Saída 3 2 29" xfId="0"/>
    <cellStyle name="Saída 3 2 29 2" xfId="0"/>
    <cellStyle name="Saída 3 2 29 3" xfId="0"/>
    <cellStyle name="Saída 3 2 29 4" xfId="0"/>
    <cellStyle name="Saída 3 2 29 5" xfId="0"/>
    <cellStyle name="Saída 3 2 3" xfId="0"/>
    <cellStyle name="Saída 3 2 3 10" xfId="0"/>
    <cellStyle name="Saída 3 2 3 10 2" xfId="0"/>
    <cellStyle name="Saída 3 2 3 10 3" xfId="0"/>
    <cellStyle name="Saída 3 2 3 10 4" xfId="0"/>
    <cellStyle name="Saída 3 2 3 10 5" xfId="0"/>
    <cellStyle name="Saída 3 2 3 11" xfId="0"/>
    <cellStyle name="Saída 3 2 3 11 2" xfId="0"/>
    <cellStyle name="Saída 3 2 3 11 3" xfId="0"/>
    <cellStyle name="Saída 3 2 3 11 4" xfId="0"/>
    <cellStyle name="Saída 3 2 3 11 5" xfId="0"/>
    <cellStyle name="Saída 3 2 3 12" xfId="0"/>
    <cellStyle name="Saída 3 2 3 12 2" xfId="0"/>
    <cellStyle name="Saída 3 2 3 12 3" xfId="0"/>
    <cellStyle name="Saída 3 2 3 12 4" xfId="0"/>
    <cellStyle name="Saída 3 2 3 12 5" xfId="0"/>
    <cellStyle name="Saída 3 2 3 13" xfId="0"/>
    <cellStyle name="Saída 3 2 3 13 2" xfId="0"/>
    <cellStyle name="Saída 3 2 3 13 3" xfId="0"/>
    <cellStyle name="Saída 3 2 3 13 4" xfId="0"/>
    <cellStyle name="Saída 3 2 3 13 5" xfId="0"/>
    <cellStyle name="Saída 3 2 3 14" xfId="0"/>
    <cellStyle name="Saída 3 2 3 14 2" xfId="0"/>
    <cellStyle name="Saída 3 2 3 14 3" xfId="0"/>
    <cellStyle name="Saída 3 2 3 15" xfId="0"/>
    <cellStyle name="Saída 3 2 3 16" xfId="0"/>
    <cellStyle name="Saída 3 2 3 17" xfId="0"/>
    <cellStyle name="Saída 3 2 3 18" xfId="0"/>
    <cellStyle name="Saída 3 2 3 2" xfId="0"/>
    <cellStyle name="Saída 3 2 3 2 2" xfId="0"/>
    <cellStyle name="Saída 3 2 3 2 3" xfId="0"/>
    <cellStyle name="Saída 3 2 3 2 4" xfId="0"/>
    <cellStyle name="Saída 3 2 3 2 5" xfId="0"/>
    <cellStyle name="Saída 3 2 3 3" xfId="0"/>
    <cellStyle name="Saída 3 2 3 3 2" xfId="0"/>
    <cellStyle name="Saída 3 2 3 3 3" xfId="0"/>
    <cellStyle name="Saída 3 2 3 3 4" xfId="0"/>
    <cellStyle name="Saída 3 2 3 3 5" xfId="0"/>
    <cellStyle name="Saída 3 2 3 4" xfId="0"/>
    <cellStyle name="Saída 3 2 3 4 2" xfId="0"/>
    <cellStyle name="Saída 3 2 3 4 3" xfId="0"/>
    <cellStyle name="Saída 3 2 3 4 4" xfId="0"/>
    <cellStyle name="Saída 3 2 3 4 5" xfId="0"/>
    <cellStyle name="Saída 3 2 3 5" xfId="0"/>
    <cellStyle name="Saída 3 2 3 5 2" xfId="0"/>
    <cellStyle name="Saída 3 2 3 5 3" xfId="0"/>
    <cellStyle name="Saída 3 2 3 5 4" xfId="0"/>
    <cellStyle name="Saída 3 2 3 5 5" xfId="0"/>
    <cellStyle name="Saída 3 2 3 6" xfId="0"/>
    <cellStyle name="Saída 3 2 3 6 2" xfId="0"/>
    <cellStyle name="Saída 3 2 3 6 3" xfId="0"/>
    <cellStyle name="Saída 3 2 3 6 4" xfId="0"/>
    <cellStyle name="Saída 3 2 3 6 5" xfId="0"/>
    <cellStyle name="Saída 3 2 3 7" xfId="0"/>
    <cellStyle name="Saída 3 2 3 7 2" xfId="0"/>
    <cellStyle name="Saída 3 2 3 7 3" xfId="0"/>
    <cellStyle name="Saída 3 2 3 7 4" xfId="0"/>
    <cellStyle name="Saída 3 2 3 7 5" xfId="0"/>
    <cellStyle name="Saída 3 2 3 8" xfId="0"/>
    <cellStyle name="Saída 3 2 3 8 2" xfId="0"/>
    <cellStyle name="Saída 3 2 3 8 3" xfId="0"/>
    <cellStyle name="Saída 3 2 3 8 4" xfId="0"/>
    <cellStyle name="Saída 3 2 3 8 5" xfId="0"/>
    <cellStyle name="Saída 3 2 3 9" xfId="0"/>
    <cellStyle name="Saída 3 2 3 9 2" xfId="0"/>
    <cellStyle name="Saída 3 2 3 9 3" xfId="0"/>
    <cellStyle name="Saída 3 2 3 9 4" xfId="0"/>
    <cellStyle name="Saída 3 2 3 9 5" xfId="0"/>
    <cellStyle name="Saída 3 2 30" xfId="0"/>
    <cellStyle name="Saída 3 2 30 2" xfId="0"/>
    <cellStyle name="Saída 3 2 30 3" xfId="0"/>
    <cellStyle name="Saída 3 2 31" xfId="0"/>
    <cellStyle name="Saída 3 2 31 2" xfId="0"/>
    <cellStyle name="Saída 3 2 31 3" xfId="0"/>
    <cellStyle name="Saída 3 2 32" xfId="0"/>
    <cellStyle name="Saída 3 2 32 2" xfId="0"/>
    <cellStyle name="Saída 3 2 32 3" xfId="0"/>
    <cellStyle name="Saída 3 2 33" xfId="0"/>
    <cellStyle name="Saída 3 2 33 2" xfId="0"/>
    <cellStyle name="Saída 3 2 33 3" xfId="0"/>
    <cellStyle name="Saída 3 2 34" xfId="0"/>
    <cellStyle name="Saída 3 2 34 2" xfId="0"/>
    <cellStyle name="Saída 3 2 34 3" xfId="0"/>
    <cellStyle name="Saída 3 2 35" xfId="0"/>
    <cellStyle name="Saída 3 2 35 2" xfId="0"/>
    <cellStyle name="Saída 3 2 35 3" xfId="0"/>
    <cellStyle name="Saída 3 2 36" xfId="0"/>
    <cellStyle name="Saída 3 2 36 2" xfId="0"/>
    <cellStyle name="Saída 3 2 36 3" xfId="0"/>
    <cellStyle name="Saída 3 2 37" xfId="0"/>
    <cellStyle name="Saída 3 2 37 2" xfId="0"/>
    <cellStyle name="Saída 3 2 37 3" xfId="0"/>
    <cellStyle name="Saída 3 2 38" xfId="0"/>
    <cellStyle name="Saída 3 2 38 2" xfId="0"/>
    <cellStyle name="Saída 3 2 38 3" xfId="0"/>
    <cellStyle name="Saída 3 2 39" xfId="0"/>
    <cellStyle name="Saída 3 2 39 2" xfId="0"/>
    <cellStyle name="Saída 3 2 39 3" xfId="0"/>
    <cellStyle name="Saída 3 2 4" xfId="0"/>
    <cellStyle name="Saída 3 2 4 10" xfId="0"/>
    <cellStyle name="Saída 3 2 4 10 2" xfId="0"/>
    <cellStyle name="Saída 3 2 4 10 3" xfId="0"/>
    <cellStyle name="Saída 3 2 4 10 4" xfId="0"/>
    <cellStyle name="Saída 3 2 4 10 5" xfId="0"/>
    <cellStyle name="Saída 3 2 4 11" xfId="0"/>
    <cellStyle name="Saída 3 2 4 11 2" xfId="0"/>
    <cellStyle name="Saída 3 2 4 11 3" xfId="0"/>
    <cellStyle name="Saída 3 2 4 11 4" xfId="0"/>
    <cellStyle name="Saída 3 2 4 11 5" xfId="0"/>
    <cellStyle name="Saída 3 2 4 12" xfId="0"/>
    <cellStyle name="Saída 3 2 4 12 2" xfId="0"/>
    <cellStyle name="Saída 3 2 4 12 3" xfId="0"/>
    <cellStyle name="Saída 3 2 4 12 4" xfId="0"/>
    <cellStyle name="Saída 3 2 4 12 5" xfId="0"/>
    <cellStyle name="Saída 3 2 4 13" xfId="0"/>
    <cellStyle name="Saída 3 2 4 13 2" xfId="0"/>
    <cellStyle name="Saída 3 2 4 13 3" xfId="0"/>
    <cellStyle name="Saída 3 2 4 13 4" xfId="0"/>
    <cellStyle name="Saída 3 2 4 13 5" xfId="0"/>
    <cellStyle name="Saída 3 2 4 14" xfId="0"/>
    <cellStyle name="Saída 3 2 4 14 2" xfId="0"/>
    <cellStyle name="Saída 3 2 4 14 3" xfId="0"/>
    <cellStyle name="Saída 3 2 4 15" xfId="0"/>
    <cellStyle name="Saída 3 2 4 16" xfId="0"/>
    <cellStyle name="Saída 3 2 4 17" xfId="0"/>
    <cellStyle name="Saída 3 2 4 18" xfId="0"/>
    <cellStyle name="Saída 3 2 4 2" xfId="0"/>
    <cellStyle name="Saída 3 2 4 2 2" xfId="0"/>
    <cellStyle name="Saída 3 2 4 2 3" xfId="0"/>
    <cellStyle name="Saída 3 2 4 2 4" xfId="0"/>
    <cellStyle name="Saída 3 2 4 2 5" xfId="0"/>
    <cellStyle name="Saída 3 2 4 3" xfId="0"/>
    <cellStyle name="Saída 3 2 4 3 2" xfId="0"/>
    <cellStyle name="Saída 3 2 4 3 3" xfId="0"/>
    <cellStyle name="Saída 3 2 4 3 4" xfId="0"/>
    <cellStyle name="Saída 3 2 4 3 5" xfId="0"/>
    <cellStyle name="Saída 3 2 4 4" xfId="0"/>
    <cellStyle name="Saída 3 2 4 4 2" xfId="0"/>
    <cellStyle name="Saída 3 2 4 4 3" xfId="0"/>
    <cellStyle name="Saída 3 2 4 4 4" xfId="0"/>
    <cellStyle name="Saída 3 2 4 4 5" xfId="0"/>
    <cellStyle name="Saída 3 2 4 5" xfId="0"/>
    <cellStyle name="Saída 3 2 4 5 2" xfId="0"/>
    <cellStyle name="Saída 3 2 4 5 3" xfId="0"/>
    <cellStyle name="Saída 3 2 4 5 4" xfId="0"/>
    <cellStyle name="Saída 3 2 4 5 5" xfId="0"/>
    <cellStyle name="Saída 3 2 4 6" xfId="0"/>
    <cellStyle name="Saída 3 2 4 6 2" xfId="0"/>
    <cellStyle name="Saída 3 2 4 6 3" xfId="0"/>
    <cellStyle name="Saída 3 2 4 6 4" xfId="0"/>
    <cellStyle name="Saída 3 2 4 6 5" xfId="0"/>
    <cellStyle name="Saída 3 2 4 7" xfId="0"/>
    <cellStyle name="Saída 3 2 4 7 2" xfId="0"/>
    <cellStyle name="Saída 3 2 4 7 3" xfId="0"/>
    <cellStyle name="Saída 3 2 4 7 4" xfId="0"/>
    <cellStyle name="Saída 3 2 4 7 5" xfId="0"/>
    <cellStyle name="Saída 3 2 4 8" xfId="0"/>
    <cellStyle name="Saída 3 2 4 8 2" xfId="0"/>
    <cellStyle name="Saída 3 2 4 8 3" xfId="0"/>
    <cellStyle name="Saída 3 2 4 8 4" xfId="0"/>
    <cellStyle name="Saída 3 2 4 8 5" xfId="0"/>
    <cellStyle name="Saída 3 2 4 9" xfId="0"/>
    <cellStyle name="Saída 3 2 4 9 2" xfId="0"/>
    <cellStyle name="Saída 3 2 4 9 3" xfId="0"/>
    <cellStyle name="Saída 3 2 4 9 4" xfId="0"/>
    <cellStyle name="Saída 3 2 4 9 5" xfId="0"/>
    <cellStyle name="Saída 3 2 40" xfId="0"/>
    <cellStyle name="Saída 3 2 40 2" xfId="0"/>
    <cellStyle name="Saída 3 2 40 3" xfId="0"/>
    <cellStyle name="Saída 3 2 41" xfId="0"/>
    <cellStyle name="Saída 3 2 41 2" xfId="0"/>
    <cellStyle name="Saída 3 2 41 3" xfId="0"/>
    <cellStyle name="Saída 3 2 42" xfId="0"/>
    <cellStyle name="Saída 3 2 42 2" xfId="0"/>
    <cellStyle name="Saída 3 2 42 3" xfId="0"/>
    <cellStyle name="Saída 3 2 43" xfId="0"/>
    <cellStyle name="Saída 3 2 43 2" xfId="0"/>
    <cellStyle name="Saída 3 2 43 3" xfId="0"/>
    <cellStyle name="Saída 3 2 44" xfId="0"/>
    <cellStyle name="Saída 3 2 44 2" xfId="0"/>
    <cellStyle name="Saída 3 2 44 3" xfId="0"/>
    <cellStyle name="Saída 3 2 45" xfId="0"/>
    <cellStyle name="Saída 3 2 45 2" xfId="0"/>
    <cellStyle name="Saída 3 2 45 3" xfId="0"/>
    <cellStyle name="Saída 3 2 46" xfId="0"/>
    <cellStyle name="Saída 3 2 46 2" xfId="0"/>
    <cellStyle name="Saída 3 2 46 3" xfId="0"/>
    <cellStyle name="Saída 3 2 47" xfId="0"/>
    <cellStyle name="Saída 3 2 47 2" xfId="0"/>
    <cellStyle name="Saída 3 2 47 3" xfId="0"/>
    <cellStyle name="Saída 3 2 48" xfId="0"/>
    <cellStyle name="Saída 3 2 48 2" xfId="0"/>
    <cellStyle name="Saída 3 2 48 3" xfId="0"/>
    <cellStyle name="Saída 3 2 49" xfId="0"/>
    <cellStyle name="Saída 3 2 49 2" xfId="0"/>
    <cellStyle name="Saída 3 2 49 3" xfId="0"/>
    <cellStyle name="Saída 3 2 5" xfId="0"/>
    <cellStyle name="Saída 3 2 5 10" xfId="0"/>
    <cellStyle name="Saída 3 2 5 10 2" xfId="0"/>
    <cellStyle name="Saída 3 2 5 10 3" xfId="0"/>
    <cellStyle name="Saída 3 2 5 10 4" xfId="0"/>
    <cellStyle name="Saída 3 2 5 10 5" xfId="0"/>
    <cellStyle name="Saída 3 2 5 11" xfId="0"/>
    <cellStyle name="Saída 3 2 5 11 2" xfId="0"/>
    <cellStyle name="Saída 3 2 5 11 3" xfId="0"/>
    <cellStyle name="Saída 3 2 5 11 4" xfId="0"/>
    <cellStyle name="Saída 3 2 5 11 5" xfId="0"/>
    <cellStyle name="Saída 3 2 5 12" xfId="0"/>
    <cellStyle name="Saída 3 2 5 12 2" xfId="0"/>
    <cellStyle name="Saída 3 2 5 12 3" xfId="0"/>
    <cellStyle name="Saída 3 2 5 12 4" xfId="0"/>
    <cellStyle name="Saída 3 2 5 12 5" xfId="0"/>
    <cellStyle name="Saída 3 2 5 13" xfId="0"/>
    <cellStyle name="Saída 3 2 5 13 2" xfId="0"/>
    <cellStyle name="Saída 3 2 5 13 3" xfId="0"/>
    <cellStyle name="Saída 3 2 5 13 4" xfId="0"/>
    <cellStyle name="Saída 3 2 5 13 5" xfId="0"/>
    <cellStyle name="Saída 3 2 5 14" xfId="0"/>
    <cellStyle name="Saída 3 2 5 14 2" xfId="0"/>
    <cellStyle name="Saída 3 2 5 14 3" xfId="0"/>
    <cellStyle name="Saída 3 2 5 15" xfId="0"/>
    <cellStyle name="Saída 3 2 5 16" xfId="0"/>
    <cellStyle name="Saída 3 2 5 17" xfId="0"/>
    <cellStyle name="Saída 3 2 5 18" xfId="0"/>
    <cellStyle name="Saída 3 2 5 2" xfId="0"/>
    <cellStyle name="Saída 3 2 5 2 2" xfId="0"/>
    <cellStyle name="Saída 3 2 5 2 3" xfId="0"/>
    <cellStyle name="Saída 3 2 5 2 4" xfId="0"/>
    <cellStyle name="Saída 3 2 5 2 5" xfId="0"/>
    <cellStyle name="Saída 3 2 5 3" xfId="0"/>
    <cellStyle name="Saída 3 2 5 3 2" xfId="0"/>
    <cellStyle name="Saída 3 2 5 3 3" xfId="0"/>
    <cellStyle name="Saída 3 2 5 3 4" xfId="0"/>
    <cellStyle name="Saída 3 2 5 3 5" xfId="0"/>
    <cellStyle name="Saída 3 2 5 4" xfId="0"/>
    <cellStyle name="Saída 3 2 5 4 2" xfId="0"/>
    <cellStyle name="Saída 3 2 5 4 3" xfId="0"/>
    <cellStyle name="Saída 3 2 5 4 4" xfId="0"/>
    <cellStyle name="Saída 3 2 5 4 5" xfId="0"/>
    <cellStyle name="Saída 3 2 5 5" xfId="0"/>
    <cellStyle name="Saída 3 2 5 5 2" xfId="0"/>
    <cellStyle name="Saída 3 2 5 5 3" xfId="0"/>
    <cellStyle name="Saída 3 2 5 5 4" xfId="0"/>
    <cellStyle name="Saída 3 2 5 5 5" xfId="0"/>
    <cellStyle name="Saída 3 2 5 6" xfId="0"/>
    <cellStyle name="Saída 3 2 5 6 2" xfId="0"/>
    <cellStyle name="Saída 3 2 5 6 3" xfId="0"/>
    <cellStyle name="Saída 3 2 5 6 4" xfId="0"/>
    <cellStyle name="Saída 3 2 5 6 5" xfId="0"/>
    <cellStyle name="Saída 3 2 5 7" xfId="0"/>
    <cellStyle name="Saída 3 2 5 7 2" xfId="0"/>
    <cellStyle name="Saída 3 2 5 7 3" xfId="0"/>
    <cellStyle name="Saída 3 2 5 7 4" xfId="0"/>
    <cellStyle name="Saída 3 2 5 7 5" xfId="0"/>
    <cellStyle name="Saída 3 2 5 8" xfId="0"/>
    <cellStyle name="Saída 3 2 5 8 2" xfId="0"/>
    <cellStyle name="Saída 3 2 5 8 3" xfId="0"/>
    <cellStyle name="Saída 3 2 5 8 4" xfId="0"/>
    <cellStyle name="Saída 3 2 5 8 5" xfId="0"/>
    <cellStyle name="Saída 3 2 5 9" xfId="0"/>
    <cellStyle name="Saída 3 2 5 9 2" xfId="0"/>
    <cellStyle name="Saída 3 2 5 9 3" xfId="0"/>
    <cellStyle name="Saída 3 2 5 9 4" xfId="0"/>
    <cellStyle name="Saída 3 2 5 9 5" xfId="0"/>
    <cellStyle name="Saída 3 2 50" xfId="0"/>
    <cellStyle name="Saída 3 2 50 2" xfId="0"/>
    <cellStyle name="Saída 3 2 50 3" xfId="0"/>
    <cellStyle name="Saída 3 2 51" xfId="0"/>
    <cellStyle name="Saída 3 2 51 2" xfId="0"/>
    <cellStyle name="Saída 3 2 51 3" xfId="0"/>
    <cellStyle name="Saída 3 2 52" xfId="0"/>
    <cellStyle name="Saída 3 2 52 2" xfId="0"/>
    <cellStyle name="Saída 3 2 52 3" xfId="0"/>
    <cellStyle name="Saída 3 2 53" xfId="0"/>
    <cellStyle name="Saída 3 2 53 2" xfId="0"/>
    <cellStyle name="Saída 3 2 53 3" xfId="0"/>
    <cellStyle name="Saída 3 2 54" xfId="0"/>
    <cellStyle name="Saída 3 2 54 2" xfId="0"/>
    <cellStyle name="Saída 3 2 54 3" xfId="0"/>
    <cellStyle name="Saída 3 2 55" xfId="0"/>
    <cellStyle name="Saída 3 2 55 2" xfId="0"/>
    <cellStyle name="Saída 3 2 55 3" xfId="0"/>
    <cellStyle name="Saída 3 2 56" xfId="0"/>
    <cellStyle name="Saída 3 2 56 2" xfId="0"/>
    <cellStyle name="Saída 3 2 56 3" xfId="0"/>
    <cellStyle name="Saída 3 2 57" xfId="0"/>
    <cellStyle name="Saída 3 2 57 2" xfId="0"/>
    <cellStyle name="Saída 3 2 57 3" xfId="0"/>
    <cellStyle name="Saída 3 2 58" xfId="0"/>
    <cellStyle name="Saída 3 2 58 2" xfId="0"/>
    <cellStyle name="Saída 3 2 58 3" xfId="0"/>
    <cellStyle name="Saída 3 2 59" xfId="0"/>
    <cellStyle name="Saída 3 2 59 2" xfId="0"/>
    <cellStyle name="Saída 3 2 59 3" xfId="0"/>
    <cellStyle name="Saída 3 2 6" xfId="0"/>
    <cellStyle name="Saída 3 2 6 10" xfId="0"/>
    <cellStyle name="Saída 3 2 6 10 2" xfId="0"/>
    <cellStyle name="Saída 3 2 6 10 3" xfId="0"/>
    <cellStyle name="Saída 3 2 6 10 4" xfId="0"/>
    <cellStyle name="Saída 3 2 6 10 5" xfId="0"/>
    <cellStyle name="Saída 3 2 6 11" xfId="0"/>
    <cellStyle name="Saída 3 2 6 11 2" xfId="0"/>
    <cellStyle name="Saída 3 2 6 11 3" xfId="0"/>
    <cellStyle name="Saída 3 2 6 11 4" xfId="0"/>
    <cellStyle name="Saída 3 2 6 11 5" xfId="0"/>
    <cellStyle name="Saída 3 2 6 12" xfId="0"/>
    <cellStyle name="Saída 3 2 6 12 2" xfId="0"/>
    <cellStyle name="Saída 3 2 6 12 3" xfId="0"/>
    <cellStyle name="Saída 3 2 6 12 4" xfId="0"/>
    <cellStyle name="Saída 3 2 6 12 5" xfId="0"/>
    <cellStyle name="Saída 3 2 6 13" xfId="0"/>
    <cellStyle name="Saída 3 2 6 13 2" xfId="0"/>
    <cellStyle name="Saída 3 2 6 13 3" xfId="0"/>
    <cellStyle name="Saída 3 2 6 13 4" xfId="0"/>
    <cellStyle name="Saída 3 2 6 13 5" xfId="0"/>
    <cellStyle name="Saída 3 2 6 14" xfId="0"/>
    <cellStyle name="Saída 3 2 6 14 2" xfId="0"/>
    <cellStyle name="Saída 3 2 6 14 3" xfId="0"/>
    <cellStyle name="Saída 3 2 6 15" xfId="0"/>
    <cellStyle name="Saída 3 2 6 16" xfId="0"/>
    <cellStyle name="Saída 3 2 6 17" xfId="0"/>
    <cellStyle name="Saída 3 2 6 18" xfId="0"/>
    <cellStyle name="Saída 3 2 6 2" xfId="0"/>
    <cellStyle name="Saída 3 2 6 2 2" xfId="0"/>
    <cellStyle name="Saída 3 2 6 2 3" xfId="0"/>
    <cellStyle name="Saída 3 2 6 2 4" xfId="0"/>
    <cellStyle name="Saída 3 2 6 2 5" xfId="0"/>
    <cellStyle name="Saída 3 2 6 3" xfId="0"/>
    <cellStyle name="Saída 3 2 6 3 2" xfId="0"/>
    <cellStyle name="Saída 3 2 6 3 3" xfId="0"/>
    <cellStyle name="Saída 3 2 6 3 4" xfId="0"/>
    <cellStyle name="Saída 3 2 6 3 5" xfId="0"/>
    <cellStyle name="Saída 3 2 6 4" xfId="0"/>
    <cellStyle name="Saída 3 2 6 4 2" xfId="0"/>
    <cellStyle name="Saída 3 2 6 4 3" xfId="0"/>
    <cellStyle name="Saída 3 2 6 4 4" xfId="0"/>
    <cellStyle name="Saída 3 2 6 4 5" xfId="0"/>
    <cellStyle name="Saída 3 2 6 5" xfId="0"/>
    <cellStyle name="Saída 3 2 6 5 2" xfId="0"/>
    <cellStyle name="Saída 3 2 6 5 3" xfId="0"/>
    <cellStyle name="Saída 3 2 6 5 4" xfId="0"/>
    <cellStyle name="Saída 3 2 6 5 5" xfId="0"/>
    <cellStyle name="Saída 3 2 6 6" xfId="0"/>
    <cellStyle name="Saída 3 2 6 6 2" xfId="0"/>
    <cellStyle name="Saída 3 2 6 6 3" xfId="0"/>
    <cellStyle name="Saída 3 2 6 6 4" xfId="0"/>
    <cellStyle name="Saída 3 2 6 6 5" xfId="0"/>
    <cellStyle name="Saída 3 2 6 7" xfId="0"/>
    <cellStyle name="Saída 3 2 6 7 2" xfId="0"/>
    <cellStyle name="Saída 3 2 6 7 3" xfId="0"/>
    <cellStyle name="Saída 3 2 6 7 4" xfId="0"/>
    <cellStyle name="Saída 3 2 6 7 5" xfId="0"/>
    <cellStyle name="Saída 3 2 6 8" xfId="0"/>
    <cellStyle name="Saída 3 2 6 8 2" xfId="0"/>
    <cellStyle name="Saída 3 2 6 8 3" xfId="0"/>
    <cellStyle name="Saída 3 2 6 8 4" xfId="0"/>
    <cellStyle name="Saída 3 2 6 8 5" xfId="0"/>
    <cellStyle name="Saída 3 2 6 9" xfId="0"/>
    <cellStyle name="Saída 3 2 6 9 2" xfId="0"/>
    <cellStyle name="Saída 3 2 6 9 3" xfId="0"/>
    <cellStyle name="Saída 3 2 6 9 4" xfId="0"/>
    <cellStyle name="Saída 3 2 6 9 5" xfId="0"/>
    <cellStyle name="Saída 3 2 60" xfId="0"/>
    <cellStyle name="Saída 3 2 60 2" xfId="0"/>
    <cellStyle name="Saída 3 2 60 3" xfId="0"/>
    <cellStyle name="Saída 3 2 61" xfId="0"/>
    <cellStyle name="Saída 3 2 61 2" xfId="0"/>
    <cellStyle name="Saída 3 2 61 3" xfId="0"/>
    <cellStyle name="Saída 3 2 62" xfId="0"/>
    <cellStyle name="Saída 3 2 62 2" xfId="0"/>
    <cellStyle name="Saída 3 2 62 3" xfId="0"/>
    <cellStyle name="Saída 3 2 63" xfId="0"/>
    <cellStyle name="Saída 3 2 63 2" xfId="0"/>
    <cellStyle name="Saída 3 2 63 3" xfId="0"/>
    <cellStyle name="Saída 3 2 64" xfId="0"/>
    <cellStyle name="Saída 3 2 64 2" xfId="0"/>
    <cellStyle name="Saída 3 2 64 3" xfId="0"/>
    <cellStyle name="Saída 3 2 65" xfId="0"/>
    <cellStyle name="Saída 3 2 66" xfId="0"/>
    <cellStyle name="Saída 3 2 67" xfId="0"/>
    <cellStyle name="Saída 3 2 68" xfId="0"/>
    <cellStyle name="Saída 3 2 69" xfId="0"/>
    <cellStyle name="Saída 3 2 7" xfId="0"/>
    <cellStyle name="Saída 3 2 7 10" xfId="0"/>
    <cellStyle name="Saída 3 2 7 10 2" xfId="0"/>
    <cellStyle name="Saída 3 2 7 10 3" xfId="0"/>
    <cellStyle name="Saída 3 2 7 10 4" xfId="0"/>
    <cellStyle name="Saída 3 2 7 10 5" xfId="0"/>
    <cellStyle name="Saída 3 2 7 11" xfId="0"/>
    <cellStyle name="Saída 3 2 7 11 2" xfId="0"/>
    <cellStyle name="Saída 3 2 7 11 3" xfId="0"/>
    <cellStyle name="Saída 3 2 7 11 4" xfId="0"/>
    <cellStyle name="Saída 3 2 7 11 5" xfId="0"/>
    <cellStyle name="Saída 3 2 7 12" xfId="0"/>
    <cellStyle name="Saída 3 2 7 12 2" xfId="0"/>
    <cellStyle name="Saída 3 2 7 12 3" xfId="0"/>
    <cellStyle name="Saída 3 2 7 12 4" xfId="0"/>
    <cellStyle name="Saída 3 2 7 12 5" xfId="0"/>
    <cellStyle name="Saída 3 2 7 13" xfId="0"/>
    <cellStyle name="Saída 3 2 7 13 2" xfId="0"/>
    <cellStyle name="Saída 3 2 7 13 3" xfId="0"/>
    <cellStyle name="Saída 3 2 7 13 4" xfId="0"/>
    <cellStyle name="Saída 3 2 7 13 5" xfId="0"/>
    <cellStyle name="Saída 3 2 7 14" xfId="0"/>
    <cellStyle name="Saída 3 2 7 14 2" xfId="0"/>
    <cellStyle name="Saída 3 2 7 14 3" xfId="0"/>
    <cellStyle name="Saída 3 2 7 15" xfId="0"/>
    <cellStyle name="Saída 3 2 7 16" xfId="0"/>
    <cellStyle name="Saída 3 2 7 17" xfId="0"/>
    <cellStyle name="Saída 3 2 7 18" xfId="0"/>
    <cellStyle name="Saída 3 2 7 2" xfId="0"/>
    <cellStyle name="Saída 3 2 7 2 2" xfId="0"/>
    <cellStyle name="Saída 3 2 7 2 3" xfId="0"/>
    <cellStyle name="Saída 3 2 7 2 4" xfId="0"/>
    <cellStyle name="Saída 3 2 7 2 5" xfId="0"/>
    <cellStyle name="Saída 3 2 7 3" xfId="0"/>
    <cellStyle name="Saída 3 2 7 3 2" xfId="0"/>
    <cellStyle name="Saída 3 2 7 3 3" xfId="0"/>
    <cellStyle name="Saída 3 2 7 3 4" xfId="0"/>
    <cellStyle name="Saída 3 2 7 3 5" xfId="0"/>
    <cellStyle name="Saída 3 2 7 4" xfId="0"/>
    <cellStyle name="Saída 3 2 7 4 2" xfId="0"/>
    <cellStyle name="Saída 3 2 7 4 3" xfId="0"/>
    <cellStyle name="Saída 3 2 7 4 4" xfId="0"/>
    <cellStyle name="Saída 3 2 7 4 5" xfId="0"/>
    <cellStyle name="Saída 3 2 7 5" xfId="0"/>
    <cellStyle name="Saída 3 2 7 5 2" xfId="0"/>
    <cellStyle name="Saída 3 2 7 5 3" xfId="0"/>
    <cellStyle name="Saída 3 2 7 5 4" xfId="0"/>
    <cellStyle name="Saída 3 2 7 5 5" xfId="0"/>
    <cellStyle name="Saída 3 2 7 6" xfId="0"/>
    <cellStyle name="Saída 3 2 7 6 2" xfId="0"/>
    <cellStyle name="Saída 3 2 7 6 3" xfId="0"/>
    <cellStyle name="Saída 3 2 7 6 4" xfId="0"/>
    <cellStyle name="Saída 3 2 7 6 5" xfId="0"/>
    <cellStyle name="Saída 3 2 7 7" xfId="0"/>
    <cellStyle name="Saída 3 2 7 7 2" xfId="0"/>
    <cellStyle name="Saída 3 2 7 7 3" xfId="0"/>
    <cellStyle name="Saída 3 2 7 7 4" xfId="0"/>
    <cellStyle name="Saída 3 2 7 7 5" xfId="0"/>
    <cellStyle name="Saída 3 2 7 8" xfId="0"/>
    <cellStyle name="Saída 3 2 7 8 2" xfId="0"/>
    <cellStyle name="Saída 3 2 7 8 3" xfId="0"/>
    <cellStyle name="Saída 3 2 7 8 4" xfId="0"/>
    <cellStyle name="Saída 3 2 7 8 5" xfId="0"/>
    <cellStyle name="Saída 3 2 7 9" xfId="0"/>
    <cellStyle name="Saída 3 2 7 9 2" xfId="0"/>
    <cellStyle name="Saída 3 2 7 9 3" xfId="0"/>
    <cellStyle name="Saída 3 2 7 9 4" xfId="0"/>
    <cellStyle name="Saída 3 2 7 9 5" xfId="0"/>
    <cellStyle name="Saída 3 2 70" xfId="0"/>
    <cellStyle name="Saída 3 2 8" xfId="0"/>
    <cellStyle name="Saída 3 2 8 10" xfId="0"/>
    <cellStyle name="Saída 3 2 8 10 2" xfId="0"/>
    <cellStyle name="Saída 3 2 8 10 3" xfId="0"/>
    <cellStyle name="Saída 3 2 8 10 4" xfId="0"/>
    <cellStyle name="Saída 3 2 8 10 5" xfId="0"/>
    <cellStyle name="Saída 3 2 8 11" xfId="0"/>
    <cellStyle name="Saída 3 2 8 11 2" xfId="0"/>
    <cellStyle name="Saída 3 2 8 11 3" xfId="0"/>
    <cellStyle name="Saída 3 2 8 11 4" xfId="0"/>
    <cellStyle name="Saída 3 2 8 11 5" xfId="0"/>
    <cellStyle name="Saída 3 2 8 12" xfId="0"/>
    <cellStyle name="Saída 3 2 8 12 2" xfId="0"/>
    <cellStyle name="Saída 3 2 8 12 3" xfId="0"/>
    <cellStyle name="Saída 3 2 8 12 4" xfId="0"/>
    <cellStyle name="Saída 3 2 8 12 5" xfId="0"/>
    <cellStyle name="Saída 3 2 8 13" xfId="0"/>
    <cellStyle name="Saída 3 2 8 13 2" xfId="0"/>
    <cellStyle name="Saída 3 2 8 13 3" xfId="0"/>
    <cellStyle name="Saída 3 2 8 13 4" xfId="0"/>
    <cellStyle name="Saída 3 2 8 13 5" xfId="0"/>
    <cellStyle name="Saída 3 2 8 14" xfId="0"/>
    <cellStyle name="Saída 3 2 8 14 2" xfId="0"/>
    <cellStyle name="Saída 3 2 8 14 3" xfId="0"/>
    <cellStyle name="Saída 3 2 8 15" xfId="0"/>
    <cellStyle name="Saída 3 2 8 16" xfId="0"/>
    <cellStyle name="Saída 3 2 8 17" xfId="0"/>
    <cellStyle name="Saída 3 2 8 18" xfId="0"/>
    <cellStyle name="Saída 3 2 8 2" xfId="0"/>
    <cellStyle name="Saída 3 2 8 2 2" xfId="0"/>
    <cellStyle name="Saída 3 2 8 2 3" xfId="0"/>
    <cellStyle name="Saída 3 2 8 2 4" xfId="0"/>
    <cellStyle name="Saída 3 2 8 2 5" xfId="0"/>
    <cellStyle name="Saída 3 2 8 3" xfId="0"/>
    <cellStyle name="Saída 3 2 8 3 2" xfId="0"/>
    <cellStyle name="Saída 3 2 8 3 3" xfId="0"/>
    <cellStyle name="Saída 3 2 8 3 4" xfId="0"/>
    <cellStyle name="Saída 3 2 8 3 5" xfId="0"/>
    <cellStyle name="Saída 3 2 8 4" xfId="0"/>
    <cellStyle name="Saída 3 2 8 4 2" xfId="0"/>
    <cellStyle name="Saída 3 2 8 4 3" xfId="0"/>
    <cellStyle name="Saída 3 2 8 4 4" xfId="0"/>
    <cellStyle name="Saída 3 2 8 4 5" xfId="0"/>
    <cellStyle name="Saída 3 2 8 5" xfId="0"/>
    <cellStyle name="Saída 3 2 8 5 2" xfId="0"/>
    <cellStyle name="Saída 3 2 8 5 3" xfId="0"/>
    <cellStyle name="Saída 3 2 8 5 4" xfId="0"/>
    <cellStyle name="Saída 3 2 8 5 5" xfId="0"/>
    <cellStyle name="Saída 3 2 8 6" xfId="0"/>
    <cellStyle name="Saída 3 2 8 6 2" xfId="0"/>
    <cellStyle name="Saída 3 2 8 6 3" xfId="0"/>
    <cellStyle name="Saída 3 2 8 6 4" xfId="0"/>
    <cellStyle name="Saída 3 2 8 6 5" xfId="0"/>
    <cellStyle name="Saída 3 2 8 7" xfId="0"/>
    <cellStyle name="Saída 3 2 8 7 2" xfId="0"/>
    <cellStyle name="Saída 3 2 8 7 3" xfId="0"/>
    <cellStyle name="Saída 3 2 8 7 4" xfId="0"/>
    <cellStyle name="Saída 3 2 8 7 5" xfId="0"/>
    <cellStyle name="Saída 3 2 8 8" xfId="0"/>
    <cellStyle name="Saída 3 2 8 8 2" xfId="0"/>
    <cellStyle name="Saída 3 2 8 8 3" xfId="0"/>
    <cellStyle name="Saída 3 2 8 8 4" xfId="0"/>
    <cellStyle name="Saída 3 2 8 8 5" xfId="0"/>
    <cellStyle name="Saída 3 2 8 9" xfId="0"/>
    <cellStyle name="Saída 3 2 8 9 2" xfId="0"/>
    <cellStyle name="Saída 3 2 8 9 3" xfId="0"/>
    <cellStyle name="Saída 3 2 8 9 4" xfId="0"/>
    <cellStyle name="Saída 3 2 8 9 5" xfId="0"/>
    <cellStyle name="Saída 3 2 9" xfId="0"/>
    <cellStyle name="Saída 3 2 9 10" xfId="0"/>
    <cellStyle name="Saída 3 2 9 10 2" xfId="0"/>
    <cellStyle name="Saída 3 2 9 10 3" xfId="0"/>
    <cellStyle name="Saída 3 2 9 10 4" xfId="0"/>
    <cellStyle name="Saída 3 2 9 10 5" xfId="0"/>
    <cellStyle name="Saída 3 2 9 11" xfId="0"/>
    <cellStyle name="Saída 3 2 9 11 2" xfId="0"/>
    <cellStyle name="Saída 3 2 9 11 3" xfId="0"/>
    <cellStyle name="Saída 3 2 9 11 4" xfId="0"/>
    <cellStyle name="Saída 3 2 9 11 5" xfId="0"/>
    <cellStyle name="Saída 3 2 9 12" xfId="0"/>
    <cellStyle name="Saída 3 2 9 12 2" xfId="0"/>
    <cellStyle name="Saída 3 2 9 12 3" xfId="0"/>
    <cellStyle name="Saída 3 2 9 12 4" xfId="0"/>
    <cellStyle name="Saída 3 2 9 12 5" xfId="0"/>
    <cellStyle name="Saída 3 2 9 13" xfId="0"/>
    <cellStyle name="Saída 3 2 9 13 2" xfId="0"/>
    <cellStyle name="Saída 3 2 9 13 3" xfId="0"/>
    <cellStyle name="Saída 3 2 9 13 4" xfId="0"/>
    <cellStyle name="Saída 3 2 9 13 5" xfId="0"/>
    <cellStyle name="Saída 3 2 9 14" xfId="0"/>
    <cellStyle name="Saída 3 2 9 14 2" xfId="0"/>
    <cellStyle name="Saída 3 2 9 14 3" xfId="0"/>
    <cellStyle name="Saída 3 2 9 15" xfId="0"/>
    <cellStyle name="Saída 3 2 9 16" xfId="0"/>
    <cellStyle name="Saída 3 2 9 17" xfId="0"/>
    <cellStyle name="Saída 3 2 9 18" xfId="0"/>
    <cellStyle name="Saída 3 2 9 2" xfId="0"/>
    <cellStyle name="Saída 3 2 9 2 2" xfId="0"/>
    <cellStyle name="Saída 3 2 9 2 3" xfId="0"/>
    <cellStyle name="Saída 3 2 9 2 4" xfId="0"/>
    <cellStyle name="Saída 3 2 9 2 5" xfId="0"/>
    <cellStyle name="Saída 3 2 9 3" xfId="0"/>
    <cellStyle name="Saída 3 2 9 3 2" xfId="0"/>
    <cellStyle name="Saída 3 2 9 3 3" xfId="0"/>
    <cellStyle name="Saída 3 2 9 3 4" xfId="0"/>
    <cellStyle name="Saída 3 2 9 3 5" xfId="0"/>
    <cellStyle name="Saída 3 2 9 4" xfId="0"/>
    <cellStyle name="Saída 3 2 9 4 2" xfId="0"/>
    <cellStyle name="Saída 3 2 9 4 3" xfId="0"/>
    <cellStyle name="Saída 3 2 9 4 4" xfId="0"/>
    <cellStyle name="Saída 3 2 9 4 5" xfId="0"/>
    <cellStyle name="Saída 3 2 9 5" xfId="0"/>
    <cellStyle name="Saída 3 2 9 5 2" xfId="0"/>
    <cellStyle name="Saída 3 2 9 5 3" xfId="0"/>
    <cellStyle name="Saída 3 2 9 5 4" xfId="0"/>
    <cellStyle name="Saída 3 2 9 5 5" xfId="0"/>
    <cellStyle name="Saída 3 2 9 6" xfId="0"/>
    <cellStyle name="Saída 3 2 9 6 2" xfId="0"/>
    <cellStyle name="Saída 3 2 9 6 3" xfId="0"/>
    <cellStyle name="Saída 3 2 9 6 4" xfId="0"/>
    <cellStyle name="Saída 3 2 9 6 5" xfId="0"/>
    <cellStyle name="Saída 3 2 9 7" xfId="0"/>
    <cellStyle name="Saída 3 2 9 7 2" xfId="0"/>
    <cellStyle name="Saída 3 2 9 7 3" xfId="0"/>
    <cellStyle name="Saída 3 2 9 7 4" xfId="0"/>
    <cellStyle name="Saída 3 2 9 7 5" xfId="0"/>
    <cellStyle name="Saída 3 2 9 8" xfId="0"/>
    <cellStyle name="Saída 3 2 9 8 2" xfId="0"/>
    <cellStyle name="Saída 3 2 9 8 3" xfId="0"/>
    <cellStyle name="Saída 3 2 9 8 4" xfId="0"/>
    <cellStyle name="Saída 3 2 9 8 5" xfId="0"/>
    <cellStyle name="Saída 3 2 9 9" xfId="0"/>
    <cellStyle name="Saída 3 2 9 9 2" xfId="0"/>
    <cellStyle name="Saída 3 2 9 9 3" xfId="0"/>
    <cellStyle name="Saída 3 2 9 9 4" xfId="0"/>
    <cellStyle name="Saída 3 2 9 9 5" xfId="0"/>
    <cellStyle name="Saída 3 20" xfId="0"/>
    <cellStyle name="Saída 3 20 2" xfId="0"/>
    <cellStyle name="Saída 3 20 3" xfId="0"/>
    <cellStyle name="Saída 3 20 4" xfId="0"/>
    <cellStyle name="Saída 3 20 5" xfId="0"/>
    <cellStyle name="Saída 3 21" xfId="0"/>
    <cellStyle name="Saída 3 21 2" xfId="0"/>
    <cellStyle name="Saída 3 21 3" xfId="0"/>
    <cellStyle name="Saída 3 21 4" xfId="0"/>
    <cellStyle name="Saída 3 21 5" xfId="0"/>
    <cellStyle name="Saída 3 22" xfId="0"/>
    <cellStyle name="Saída 3 22 2" xfId="0"/>
    <cellStyle name="Saída 3 22 3" xfId="0"/>
    <cellStyle name="Saída 3 22 4" xfId="0"/>
    <cellStyle name="Saída 3 22 5" xfId="0"/>
    <cellStyle name="Saída 3 23" xfId="0"/>
    <cellStyle name="Saída 3 23 2" xfId="0"/>
    <cellStyle name="Saída 3 23 3" xfId="0"/>
    <cellStyle name="Saída 3 23 4" xfId="0"/>
    <cellStyle name="Saída 3 23 5" xfId="0"/>
    <cellStyle name="Saída 3 24" xfId="0"/>
    <cellStyle name="Saída 3 24 2" xfId="0"/>
    <cellStyle name="Saída 3 24 3" xfId="0"/>
    <cellStyle name="Saída 3 24 4" xfId="0"/>
    <cellStyle name="Saída 3 24 5" xfId="0"/>
    <cellStyle name="Saída 3 25" xfId="0"/>
    <cellStyle name="Saída 3 25 2" xfId="0"/>
    <cellStyle name="Saída 3 25 3" xfId="0"/>
    <cellStyle name="Saída 3 25 4" xfId="0"/>
    <cellStyle name="Saída 3 25 5" xfId="0"/>
    <cellStyle name="Saída 3 26" xfId="0"/>
    <cellStyle name="Saída 3 26 2" xfId="0"/>
    <cellStyle name="Saída 3 26 3" xfId="0"/>
    <cellStyle name="Saída 3 26 4" xfId="0"/>
    <cellStyle name="Saída 3 26 5" xfId="0"/>
    <cellStyle name="Saída 3 27" xfId="0"/>
    <cellStyle name="Saída 3 27 2" xfId="0"/>
    <cellStyle name="Saída 3 27 3" xfId="0"/>
    <cellStyle name="Saída 3 27 4" xfId="0"/>
    <cellStyle name="Saída 3 27 5" xfId="0"/>
    <cellStyle name="Saída 3 28" xfId="0"/>
    <cellStyle name="Saída 3 28 2" xfId="0"/>
    <cellStyle name="Saída 3 28 3" xfId="0"/>
    <cellStyle name="Saída 3 28 4" xfId="0"/>
    <cellStyle name="Saída 3 28 5" xfId="0"/>
    <cellStyle name="Saída 3 29" xfId="0"/>
    <cellStyle name="Saída 3 29 2" xfId="0"/>
    <cellStyle name="Saída 3 29 3" xfId="0"/>
    <cellStyle name="Saída 3 29 4" xfId="0"/>
    <cellStyle name="Saída 3 29 5" xfId="0"/>
    <cellStyle name="Saída 3 3" xfId="0"/>
    <cellStyle name="Saída 3 3 10" xfId="0"/>
    <cellStyle name="Saída 3 3 10 2" xfId="0"/>
    <cellStyle name="Saída 3 3 10 3" xfId="0"/>
    <cellStyle name="Saída 3 3 10 4" xfId="0"/>
    <cellStyle name="Saída 3 3 10 5" xfId="0"/>
    <cellStyle name="Saída 3 3 11" xfId="0"/>
    <cellStyle name="Saída 3 3 11 2" xfId="0"/>
    <cellStyle name="Saída 3 3 11 3" xfId="0"/>
    <cellStyle name="Saída 3 3 11 4" xfId="0"/>
    <cellStyle name="Saída 3 3 11 5" xfId="0"/>
    <cellStyle name="Saída 3 3 12" xfId="0"/>
    <cellStyle name="Saída 3 3 12 2" xfId="0"/>
    <cellStyle name="Saída 3 3 12 3" xfId="0"/>
    <cellStyle name="Saída 3 3 12 4" xfId="0"/>
    <cellStyle name="Saída 3 3 12 5" xfId="0"/>
    <cellStyle name="Saída 3 3 13" xfId="0"/>
    <cellStyle name="Saída 3 3 13 2" xfId="0"/>
    <cellStyle name="Saída 3 3 13 3" xfId="0"/>
    <cellStyle name="Saída 3 3 13 4" xfId="0"/>
    <cellStyle name="Saída 3 3 13 5" xfId="0"/>
    <cellStyle name="Saída 3 3 14" xfId="0"/>
    <cellStyle name="Saída 3 3 14 2" xfId="0"/>
    <cellStyle name="Saída 3 3 14 3" xfId="0"/>
    <cellStyle name="Saída 3 3 15" xfId="0"/>
    <cellStyle name="Saída 3 3 16" xfId="0"/>
    <cellStyle name="Saída 3 3 17" xfId="0"/>
    <cellStyle name="Saída 3 3 18" xfId="0"/>
    <cellStyle name="Saída 3 3 2" xfId="0"/>
    <cellStyle name="Saída 3 3 2 2" xfId="0"/>
    <cellStyle name="Saída 3 3 2 3" xfId="0"/>
    <cellStyle name="Saída 3 3 2 4" xfId="0"/>
    <cellStyle name="Saída 3 3 2 5" xfId="0"/>
    <cellStyle name="Saída 3 3 3" xfId="0"/>
    <cellStyle name="Saída 3 3 3 2" xfId="0"/>
    <cellStyle name="Saída 3 3 3 3" xfId="0"/>
    <cellStyle name="Saída 3 3 3 4" xfId="0"/>
    <cellStyle name="Saída 3 3 3 5" xfId="0"/>
    <cellStyle name="Saída 3 3 4" xfId="0"/>
    <cellStyle name="Saída 3 3 4 2" xfId="0"/>
    <cellStyle name="Saída 3 3 4 3" xfId="0"/>
    <cellStyle name="Saída 3 3 4 4" xfId="0"/>
    <cellStyle name="Saída 3 3 4 5" xfId="0"/>
    <cellStyle name="Saída 3 3 5" xfId="0"/>
    <cellStyle name="Saída 3 3 5 2" xfId="0"/>
    <cellStyle name="Saída 3 3 5 3" xfId="0"/>
    <cellStyle name="Saída 3 3 5 4" xfId="0"/>
    <cellStyle name="Saída 3 3 5 5" xfId="0"/>
    <cellStyle name="Saída 3 3 6" xfId="0"/>
    <cellStyle name="Saída 3 3 6 2" xfId="0"/>
    <cellStyle name="Saída 3 3 6 3" xfId="0"/>
    <cellStyle name="Saída 3 3 6 4" xfId="0"/>
    <cellStyle name="Saída 3 3 6 5" xfId="0"/>
    <cellStyle name="Saída 3 3 7" xfId="0"/>
    <cellStyle name="Saída 3 3 7 2" xfId="0"/>
    <cellStyle name="Saída 3 3 7 3" xfId="0"/>
    <cellStyle name="Saída 3 3 7 4" xfId="0"/>
    <cellStyle name="Saída 3 3 7 5" xfId="0"/>
    <cellStyle name="Saída 3 3 8" xfId="0"/>
    <cellStyle name="Saída 3 3 8 2" xfId="0"/>
    <cellStyle name="Saída 3 3 8 3" xfId="0"/>
    <cellStyle name="Saída 3 3 8 4" xfId="0"/>
    <cellStyle name="Saída 3 3 8 5" xfId="0"/>
    <cellStyle name="Saída 3 3 9" xfId="0"/>
    <cellStyle name="Saída 3 3 9 2" xfId="0"/>
    <cellStyle name="Saída 3 3 9 3" xfId="0"/>
    <cellStyle name="Saída 3 3 9 4" xfId="0"/>
    <cellStyle name="Saída 3 3 9 5" xfId="0"/>
    <cellStyle name="Saída 3 30" xfId="0"/>
    <cellStyle name="Saída 3 30 2" xfId="0"/>
    <cellStyle name="Saída 3 30 3" xfId="0"/>
    <cellStyle name="Saída 3 30 4" xfId="0"/>
    <cellStyle name="Saída 3 30 5" xfId="0"/>
    <cellStyle name="Saída 3 31" xfId="0"/>
    <cellStyle name="Saída 3 31 2" xfId="0"/>
    <cellStyle name="Saída 3 31 3" xfId="0"/>
    <cellStyle name="Saída 3 32" xfId="0"/>
    <cellStyle name="Saída 3 32 2" xfId="0"/>
    <cellStyle name="Saída 3 32 3" xfId="0"/>
    <cellStyle name="Saída 3 33" xfId="0"/>
    <cellStyle name="Saída 3 33 2" xfId="0"/>
    <cellStyle name="Saída 3 33 3" xfId="0"/>
    <cellStyle name="Saída 3 34" xfId="0"/>
    <cellStyle name="Saída 3 34 2" xfId="0"/>
    <cellStyle name="Saída 3 34 3" xfId="0"/>
    <cellStyle name="Saída 3 35" xfId="0"/>
    <cellStyle name="Saída 3 35 2" xfId="0"/>
    <cellStyle name="Saída 3 35 3" xfId="0"/>
    <cellStyle name="Saída 3 36" xfId="0"/>
    <cellStyle name="Saída 3 36 2" xfId="0"/>
    <cellStyle name="Saída 3 36 3" xfId="0"/>
    <cellStyle name="Saída 3 37" xfId="0"/>
    <cellStyle name="Saída 3 37 2" xfId="0"/>
    <cellStyle name="Saída 3 37 3" xfId="0"/>
    <cellStyle name="Saída 3 38" xfId="0"/>
    <cellStyle name="Saída 3 38 2" xfId="0"/>
    <cellStyle name="Saída 3 38 3" xfId="0"/>
    <cellStyle name="Saída 3 39" xfId="0"/>
    <cellStyle name="Saída 3 39 2" xfId="0"/>
    <cellStyle name="Saída 3 39 3" xfId="0"/>
    <cellStyle name="Saída 3 4" xfId="0"/>
    <cellStyle name="Saída 3 4 10" xfId="0"/>
    <cellStyle name="Saída 3 4 10 2" xfId="0"/>
    <cellStyle name="Saída 3 4 10 3" xfId="0"/>
    <cellStyle name="Saída 3 4 10 4" xfId="0"/>
    <cellStyle name="Saída 3 4 10 5" xfId="0"/>
    <cellStyle name="Saída 3 4 11" xfId="0"/>
    <cellStyle name="Saída 3 4 11 2" xfId="0"/>
    <cellStyle name="Saída 3 4 11 3" xfId="0"/>
    <cellStyle name="Saída 3 4 11 4" xfId="0"/>
    <cellStyle name="Saída 3 4 11 5" xfId="0"/>
    <cellStyle name="Saída 3 4 12" xfId="0"/>
    <cellStyle name="Saída 3 4 12 2" xfId="0"/>
    <cellStyle name="Saída 3 4 12 3" xfId="0"/>
    <cellStyle name="Saída 3 4 12 4" xfId="0"/>
    <cellStyle name="Saída 3 4 12 5" xfId="0"/>
    <cellStyle name="Saída 3 4 13" xfId="0"/>
    <cellStyle name="Saída 3 4 13 2" xfId="0"/>
    <cellStyle name="Saída 3 4 13 3" xfId="0"/>
    <cellStyle name="Saída 3 4 13 4" xfId="0"/>
    <cellStyle name="Saída 3 4 13 5" xfId="0"/>
    <cellStyle name="Saída 3 4 14" xfId="0"/>
    <cellStyle name="Saída 3 4 14 2" xfId="0"/>
    <cellStyle name="Saída 3 4 14 3" xfId="0"/>
    <cellStyle name="Saída 3 4 15" xfId="0"/>
    <cellStyle name="Saída 3 4 16" xfId="0"/>
    <cellStyle name="Saída 3 4 17" xfId="0"/>
    <cellStyle name="Saída 3 4 18" xfId="0"/>
    <cellStyle name="Saída 3 4 2" xfId="0"/>
    <cellStyle name="Saída 3 4 2 2" xfId="0"/>
    <cellStyle name="Saída 3 4 2 3" xfId="0"/>
    <cellStyle name="Saída 3 4 2 4" xfId="0"/>
    <cellStyle name="Saída 3 4 2 5" xfId="0"/>
    <cellStyle name="Saída 3 4 3" xfId="0"/>
    <cellStyle name="Saída 3 4 3 2" xfId="0"/>
    <cellStyle name="Saída 3 4 3 3" xfId="0"/>
    <cellStyle name="Saída 3 4 3 4" xfId="0"/>
    <cellStyle name="Saída 3 4 3 5" xfId="0"/>
    <cellStyle name="Saída 3 4 4" xfId="0"/>
    <cellStyle name="Saída 3 4 4 2" xfId="0"/>
    <cellStyle name="Saída 3 4 4 3" xfId="0"/>
    <cellStyle name="Saída 3 4 4 4" xfId="0"/>
    <cellStyle name="Saída 3 4 4 5" xfId="0"/>
    <cellStyle name="Saída 3 4 5" xfId="0"/>
    <cellStyle name="Saída 3 4 5 2" xfId="0"/>
    <cellStyle name="Saída 3 4 5 3" xfId="0"/>
    <cellStyle name="Saída 3 4 5 4" xfId="0"/>
    <cellStyle name="Saída 3 4 5 5" xfId="0"/>
    <cellStyle name="Saída 3 4 6" xfId="0"/>
    <cellStyle name="Saída 3 4 6 2" xfId="0"/>
    <cellStyle name="Saída 3 4 6 3" xfId="0"/>
    <cellStyle name="Saída 3 4 6 4" xfId="0"/>
    <cellStyle name="Saída 3 4 6 5" xfId="0"/>
    <cellStyle name="Saída 3 4 7" xfId="0"/>
    <cellStyle name="Saída 3 4 7 2" xfId="0"/>
    <cellStyle name="Saída 3 4 7 3" xfId="0"/>
    <cellStyle name="Saída 3 4 7 4" xfId="0"/>
    <cellStyle name="Saída 3 4 7 5" xfId="0"/>
    <cellStyle name="Saída 3 4 8" xfId="0"/>
    <cellStyle name="Saída 3 4 8 2" xfId="0"/>
    <cellStyle name="Saída 3 4 8 3" xfId="0"/>
    <cellStyle name="Saída 3 4 8 4" xfId="0"/>
    <cellStyle name="Saída 3 4 8 5" xfId="0"/>
    <cellStyle name="Saída 3 4 9" xfId="0"/>
    <cellStyle name="Saída 3 4 9 2" xfId="0"/>
    <cellStyle name="Saída 3 4 9 3" xfId="0"/>
    <cellStyle name="Saída 3 4 9 4" xfId="0"/>
    <cellStyle name="Saída 3 4 9 5" xfId="0"/>
    <cellStyle name="Saída 3 40" xfId="0"/>
    <cellStyle name="Saída 3 40 2" xfId="0"/>
    <cellStyle name="Saída 3 40 3" xfId="0"/>
    <cellStyle name="Saída 3 41" xfId="0"/>
    <cellStyle name="Saída 3 41 2" xfId="0"/>
    <cellStyle name="Saída 3 41 3" xfId="0"/>
    <cellStyle name="Saída 3 42" xfId="0"/>
    <cellStyle name="Saída 3 42 2" xfId="0"/>
    <cellStyle name="Saída 3 42 3" xfId="0"/>
    <cellStyle name="Saída 3 43" xfId="0"/>
    <cellStyle name="Saída 3 43 2" xfId="0"/>
    <cellStyle name="Saída 3 43 3" xfId="0"/>
    <cellStyle name="Saída 3 44" xfId="0"/>
    <cellStyle name="Saída 3 44 2" xfId="0"/>
    <cellStyle name="Saída 3 44 3" xfId="0"/>
    <cellStyle name="Saída 3 45" xfId="0"/>
    <cellStyle name="Saída 3 45 2" xfId="0"/>
    <cellStyle name="Saída 3 45 3" xfId="0"/>
    <cellStyle name="Saída 3 46" xfId="0"/>
    <cellStyle name="Saída 3 46 2" xfId="0"/>
    <cellStyle name="Saída 3 46 3" xfId="0"/>
    <cellStyle name="Saída 3 47" xfId="0"/>
    <cellStyle name="Saída 3 47 2" xfId="0"/>
    <cellStyle name="Saída 3 47 3" xfId="0"/>
    <cellStyle name="Saída 3 48" xfId="0"/>
    <cellStyle name="Saída 3 48 2" xfId="0"/>
    <cellStyle name="Saída 3 48 3" xfId="0"/>
    <cellStyle name="Saída 3 49" xfId="0"/>
    <cellStyle name="Saída 3 49 2" xfId="0"/>
    <cellStyle name="Saída 3 49 3" xfId="0"/>
    <cellStyle name="Saída 3 5" xfId="0"/>
    <cellStyle name="Saída 3 5 10" xfId="0"/>
    <cellStyle name="Saída 3 5 10 2" xfId="0"/>
    <cellStyle name="Saída 3 5 10 3" xfId="0"/>
    <cellStyle name="Saída 3 5 10 4" xfId="0"/>
    <cellStyle name="Saída 3 5 10 5" xfId="0"/>
    <cellStyle name="Saída 3 5 11" xfId="0"/>
    <cellStyle name="Saída 3 5 11 2" xfId="0"/>
    <cellStyle name="Saída 3 5 11 3" xfId="0"/>
    <cellStyle name="Saída 3 5 11 4" xfId="0"/>
    <cellStyle name="Saída 3 5 11 5" xfId="0"/>
    <cellStyle name="Saída 3 5 12" xfId="0"/>
    <cellStyle name="Saída 3 5 12 2" xfId="0"/>
    <cellStyle name="Saída 3 5 12 3" xfId="0"/>
    <cellStyle name="Saída 3 5 12 4" xfId="0"/>
    <cellStyle name="Saída 3 5 12 5" xfId="0"/>
    <cellStyle name="Saída 3 5 13" xfId="0"/>
    <cellStyle name="Saída 3 5 13 2" xfId="0"/>
    <cellStyle name="Saída 3 5 13 3" xfId="0"/>
    <cellStyle name="Saída 3 5 13 4" xfId="0"/>
    <cellStyle name="Saída 3 5 13 5" xfId="0"/>
    <cellStyle name="Saída 3 5 14" xfId="0"/>
    <cellStyle name="Saída 3 5 14 2" xfId="0"/>
    <cellStyle name="Saída 3 5 14 3" xfId="0"/>
    <cellStyle name="Saída 3 5 15" xfId="0"/>
    <cellStyle name="Saída 3 5 16" xfId="0"/>
    <cellStyle name="Saída 3 5 17" xfId="0"/>
    <cellStyle name="Saída 3 5 18" xfId="0"/>
    <cellStyle name="Saída 3 5 2" xfId="0"/>
    <cellStyle name="Saída 3 5 2 2" xfId="0"/>
    <cellStyle name="Saída 3 5 2 3" xfId="0"/>
    <cellStyle name="Saída 3 5 2 4" xfId="0"/>
    <cellStyle name="Saída 3 5 2 5" xfId="0"/>
    <cellStyle name="Saída 3 5 3" xfId="0"/>
    <cellStyle name="Saída 3 5 3 2" xfId="0"/>
    <cellStyle name="Saída 3 5 3 3" xfId="0"/>
    <cellStyle name="Saída 3 5 3 4" xfId="0"/>
    <cellStyle name="Saída 3 5 3 5" xfId="0"/>
    <cellStyle name="Saída 3 5 4" xfId="0"/>
    <cellStyle name="Saída 3 5 4 2" xfId="0"/>
    <cellStyle name="Saída 3 5 4 3" xfId="0"/>
    <cellStyle name="Saída 3 5 4 4" xfId="0"/>
    <cellStyle name="Saída 3 5 4 5" xfId="0"/>
    <cellStyle name="Saída 3 5 5" xfId="0"/>
    <cellStyle name="Saída 3 5 5 2" xfId="0"/>
    <cellStyle name="Saída 3 5 5 3" xfId="0"/>
    <cellStyle name="Saída 3 5 5 4" xfId="0"/>
    <cellStyle name="Saída 3 5 5 5" xfId="0"/>
    <cellStyle name="Saída 3 5 6" xfId="0"/>
    <cellStyle name="Saída 3 5 6 2" xfId="0"/>
    <cellStyle name="Saída 3 5 6 3" xfId="0"/>
    <cellStyle name="Saída 3 5 6 4" xfId="0"/>
    <cellStyle name="Saída 3 5 6 5" xfId="0"/>
    <cellStyle name="Saída 3 5 7" xfId="0"/>
    <cellStyle name="Saída 3 5 7 2" xfId="0"/>
    <cellStyle name="Saída 3 5 7 3" xfId="0"/>
    <cellStyle name="Saída 3 5 7 4" xfId="0"/>
    <cellStyle name="Saída 3 5 7 5" xfId="0"/>
    <cellStyle name="Saída 3 5 8" xfId="0"/>
    <cellStyle name="Saída 3 5 8 2" xfId="0"/>
    <cellStyle name="Saída 3 5 8 3" xfId="0"/>
    <cellStyle name="Saída 3 5 8 4" xfId="0"/>
    <cellStyle name="Saída 3 5 8 5" xfId="0"/>
    <cellStyle name="Saída 3 5 9" xfId="0"/>
    <cellStyle name="Saída 3 5 9 2" xfId="0"/>
    <cellStyle name="Saída 3 5 9 3" xfId="0"/>
    <cellStyle name="Saída 3 5 9 4" xfId="0"/>
    <cellStyle name="Saída 3 5 9 5" xfId="0"/>
    <cellStyle name="Saída 3 50" xfId="0"/>
    <cellStyle name="Saída 3 50 2" xfId="0"/>
    <cellStyle name="Saída 3 50 3" xfId="0"/>
    <cellStyle name="Saída 3 51" xfId="0"/>
    <cellStyle name="Saída 3 51 2" xfId="0"/>
    <cellStyle name="Saída 3 51 3" xfId="0"/>
    <cellStyle name="Saída 3 52" xfId="0"/>
    <cellStyle name="Saída 3 52 2" xfId="0"/>
    <cellStyle name="Saída 3 52 3" xfId="0"/>
    <cellStyle name="Saída 3 53" xfId="0"/>
    <cellStyle name="Saída 3 53 2" xfId="0"/>
    <cellStyle name="Saída 3 53 3" xfId="0"/>
    <cellStyle name="Saída 3 54" xfId="0"/>
    <cellStyle name="Saída 3 54 2" xfId="0"/>
    <cellStyle name="Saída 3 54 3" xfId="0"/>
    <cellStyle name="Saída 3 55" xfId="0"/>
    <cellStyle name="Saída 3 55 2" xfId="0"/>
    <cellStyle name="Saída 3 55 3" xfId="0"/>
    <cellStyle name="Saída 3 56" xfId="0"/>
    <cellStyle name="Saída 3 56 2" xfId="0"/>
    <cellStyle name="Saída 3 56 3" xfId="0"/>
    <cellStyle name="Saída 3 57" xfId="0"/>
    <cellStyle name="Saída 3 57 2" xfId="0"/>
    <cellStyle name="Saída 3 57 3" xfId="0"/>
    <cellStyle name="Saída 3 58" xfId="0"/>
    <cellStyle name="Saída 3 58 2" xfId="0"/>
    <cellStyle name="Saída 3 58 3" xfId="0"/>
    <cellStyle name="Saída 3 59" xfId="0"/>
    <cellStyle name="Saída 3 59 2" xfId="0"/>
    <cellStyle name="Saída 3 59 3" xfId="0"/>
    <cellStyle name="Saída 3 6" xfId="0"/>
    <cellStyle name="Saída 3 6 10" xfId="0"/>
    <cellStyle name="Saída 3 6 10 2" xfId="0"/>
    <cellStyle name="Saída 3 6 10 3" xfId="0"/>
    <cellStyle name="Saída 3 6 10 4" xfId="0"/>
    <cellStyle name="Saída 3 6 10 5" xfId="0"/>
    <cellStyle name="Saída 3 6 11" xfId="0"/>
    <cellStyle name="Saída 3 6 11 2" xfId="0"/>
    <cellStyle name="Saída 3 6 11 3" xfId="0"/>
    <cellStyle name="Saída 3 6 11 4" xfId="0"/>
    <cellStyle name="Saída 3 6 11 5" xfId="0"/>
    <cellStyle name="Saída 3 6 12" xfId="0"/>
    <cellStyle name="Saída 3 6 12 2" xfId="0"/>
    <cellStyle name="Saída 3 6 12 3" xfId="0"/>
    <cellStyle name="Saída 3 6 12 4" xfId="0"/>
    <cellStyle name="Saída 3 6 12 5" xfId="0"/>
    <cellStyle name="Saída 3 6 13" xfId="0"/>
    <cellStyle name="Saída 3 6 13 2" xfId="0"/>
    <cellStyle name="Saída 3 6 13 3" xfId="0"/>
    <cellStyle name="Saída 3 6 13 4" xfId="0"/>
    <cellStyle name="Saída 3 6 13 5" xfId="0"/>
    <cellStyle name="Saída 3 6 14" xfId="0"/>
    <cellStyle name="Saída 3 6 14 2" xfId="0"/>
    <cellStyle name="Saída 3 6 14 3" xfId="0"/>
    <cellStyle name="Saída 3 6 15" xfId="0"/>
    <cellStyle name="Saída 3 6 16" xfId="0"/>
    <cellStyle name="Saída 3 6 17" xfId="0"/>
    <cellStyle name="Saída 3 6 18" xfId="0"/>
    <cellStyle name="Saída 3 6 2" xfId="0"/>
    <cellStyle name="Saída 3 6 2 2" xfId="0"/>
    <cellStyle name="Saída 3 6 2 3" xfId="0"/>
    <cellStyle name="Saída 3 6 2 4" xfId="0"/>
    <cellStyle name="Saída 3 6 2 5" xfId="0"/>
    <cellStyle name="Saída 3 6 3" xfId="0"/>
    <cellStyle name="Saída 3 6 3 2" xfId="0"/>
    <cellStyle name="Saída 3 6 3 3" xfId="0"/>
    <cellStyle name="Saída 3 6 3 4" xfId="0"/>
    <cellStyle name="Saída 3 6 3 5" xfId="0"/>
    <cellStyle name="Saída 3 6 4" xfId="0"/>
    <cellStyle name="Saída 3 6 4 2" xfId="0"/>
    <cellStyle name="Saída 3 6 4 3" xfId="0"/>
    <cellStyle name="Saída 3 6 4 4" xfId="0"/>
    <cellStyle name="Saída 3 6 4 5" xfId="0"/>
    <cellStyle name="Saída 3 6 5" xfId="0"/>
    <cellStyle name="Saída 3 6 5 2" xfId="0"/>
    <cellStyle name="Saída 3 6 5 3" xfId="0"/>
    <cellStyle name="Saída 3 6 5 4" xfId="0"/>
    <cellStyle name="Saída 3 6 5 5" xfId="0"/>
    <cellStyle name="Saída 3 6 6" xfId="0"/>
    <cellStyle name="Saída 3 6 6 2" xfId="0"/>
    <cellStyle name="Saída 3 6 6 3" xfId="0"/>
    <cellStyle name="Saída 3 6 6 4" xfId="0"/>
    <cellStyle name="Saída 3 6 6 5" xfId="0"/>
    <cellStyle name="Saída 3 6 7" xfId="0"/>
    <cellStyle name="Saída 3 6 7 2" xfId="0"/>
    <cellStyle name="Saída 3 6 7 3" xfId="0"/>
    <cellStyle name="Saída 3 6 7 4" xfId="0"/>
    <cellStyle name="Saída 3 6 7 5" xfId="0"/>
    <cellStyle name="Saída 3 6 8" xfId="0"/>
    <cellStyle name="Saída 3 6 8 2" xfId="0"/>
    <cellStyle name="Saída 3 6 8 3" xfId="0"/>
    <cellStyle name="Saída 3 6 8 4" xfId="0"/>
    <cellStyle name="Saída 3 6 8 5" xfId="0"/>
    <cellStyle name="Saída 3 6 9" xfId="0"/>
    <cellStyle name="Saída 3 6 9 2" xfId="0"/>
    <cellStyle name="Saída 3 6 9 3" xfId="0"/>
    <cellStyle name="Saída 3 6 9 4" xfId="0"/>
    <cellStyle name="Saída 3 6 9 5" xfId="0"/>
    <cellStyle name="Saída 3 60" xfId="0"/>
    <cellStyle name="Saída 3 60 2" xfId="0"/>
    <cellStyle name="Saída 3 60 3" xfId="0"/>
    <cellStyle name="Saída 3 61" xfId="0"/>
    <cellStyle name="Saída 3 61 2" xfId="0"/>
    <cellStyle name="Saída 3 61 3" xfId="0"/>
    <cellStyle name="Saída 3 62" xfId="0"/>
    <cellStyle name="Saída 3 62 2" xfId="0"/>
    <cellStyle name="Saída 3 62 3" xfId="0"/>
    <cellStyle name="Saída 3 63" xfId="0"/>
    <cellStyle name="Saída 3 63 2" xfId="0"/>
    <cellStyle name="Saída 3 63 3" xfId="0"/>
    <cellStyle name="Saída 3 64" xfId="0"/>
    <cellStyle name="Saída 3 64 2" xfId="0"/>
    <cellStyle name="Saída 3 64 3" xfId="0"/>
    <cellStyle name="Saída 3 65" xfId="0"/>
    <cellStyle name="Saída 3 65 2" xfId="0"/>
    <cellStyle name="Saída 3 65 3" xfId="0"/>
    <cellStyle name="Saída 3 66" xfId="0"/>
    <cellStyle name="Saída 3 67" xfId="0"/>
    <cellStyle name="Saída 3 68" xfId="0"/>
    <cellStyle name="Saída 3 69" xfId="0"/>
    <cellStyle name="Saída 3 7" xfId="0"/>
    <cellStyle name="Saída 3 7 10" xfId="0"/>
    <cellStyle name="Saída 3 7 10 2" xfId="0"/>
    <cellStyle name="Saída 3 7 10 3" xfId="0"/>
    <cellStyle name="Saída 3 7 10 4" xfId="0"/>
    <cellStyle name="Saída 3 7 10 5" xfId="0"/>
    <cellStyle name="Saída 3 7 11" xfId="0"/>
    <cellStyle name="Saída 3 7 11 2" xfId="0"/>
    <cellStyle name="Saída 3 7 11 3" xfId="0"/>
    <cellStyle name="Saída 3 7 11 4" xfId="0"/>
    <cellStyle name="Saída 3 7 11 5" xfId="0"/>
    <cellStyle name="Saída 3 7 12" xfId="0"/>
    <cellStyle name="Saída 3 7 12 2" xfId="0"/>
    <cellStyle name="Saída 3 7 12 3" xfId="0"/>
    <cellStyle name="Saída 3 7 12 4" xfId="0"/>
    <cellStyle name="Saída 3 7 12 5" xfId="0"/>
    <cellStyle name="Saída 3 7 13" xfId="0"/>
    <cellStyle name="Saída 3 7 13 2" xfId="0"/>
    <cellStyle name="Saída 3 7 13 3" xfId="0"/>
    <cellStyle name="Saída 3 7 13 4" xfId="0"/>
    <cellStyle name="Saída 3 7 13 5" xfId="0"/>
    <cellStyle name="Saída 3 7 14" xfId="0"/>
    <cellStyle name="Saída 3 7 14 2" xfId="0"/>
    <cellStyle name="Saída 3 7 14 3" xfId="0"/>
    <cellStyle name="Saída 3 7 15" xfId="0"/>
    <cellStyle name="Saída 3 7 16" xfId="0"/>
    <cellStyle name="Saída 3 7 17" xfId="0"/>
    <cellStyle name="Saída 3 7 18" xfId="0"/>
    <cellStyle name="Saída 3 7 2" xfId="0"/>
    <cellStyle name="Saída 3 7 2 2" xfId="0"/>
    <cellStyle name="Saída 3 7 2 3" xfId="0"/>
    <cellStyle name="Saída 3 7 2 4" xfId="0"/>
    <cellStyle name="Saída 3 7 2 5" xfId="0"/>
    <cellStyle name="Saída 3 7 3" xfId="0"/>
    <cellStyle name="Saída 3 7 3 2" xfId="0"/>
    <cellStyle name="Saída 3 7 3 3" xfId="0"/>
    <cellStyle name="Saída 3 7 3 4" xfId="0"/>
    <cellStyle name="Saída 3 7 3 5" xfId="0"/>
    <cellStyle name="Saída 3 7 4" xfId="0"/>
    <cellStyle name="Saída 3 7 4 2" xfId="0"/>
    <cellStyle name="Saída 3 7 4 3" xfId="0"/>
    <cellStyle name="Saída 3 7 4 4" xfId="0"/>
    <cellStyle name="Saída 3 7 4 5" xfId="0"/>
    <cellStyle name="Saída 3 7 5" xfId="0"/>
    <cellStyle name="Saída 3 7 5 2" xfId="0"/>
    <cellStyle name="Saída 3 7 5 3" xfId="0"/>
    <cellStyle name="Saída 3 7 5 4" xfId="0"/>
    <cellStyle name="Saída 3 7 5 5" xfId="0"/>
    <cellStyle name="Saída 3 7 6" xfId="0"/>
    <cellStyle name="Saída 3 7 6 2" xfId="0"/>
    <cellStyle name="Saída 3 7 6 3" xfId="0"/>
    <cellStyle name="Saída 3 7 6 4" xfId="0"/>
    <cellStyle name="Saída 3 7 6 5" xfId="0"/>
    <cellStyle name="Saída 3 7 7" xfId="0"/>
    <cellStyle name="Saída 3 7 7 2" xfId="0"/>
    <cellStyle name="Saída 3 7 7 3" xfId="0"/>
    <cellStyle name="Saída 3 7 7 4" xfId="0"/>
    <cellStyle name="Saída 3 7 7 5" xfId="0"/>
    <cellStyle name="Saída 3 7 8" xfId="0"/>
    <cellStyle name="Saída 3 7 8 2" xfId="0"/>
    <cellStyle name="Saída 3 7 8 3" xfId="0"/>
    <cellStyle name="Saída 3 7 8 4" xfId="0"/>
    <cellStyle name="Saída 3 7 8 5" xfId="0"/>
    <cellStyle name="Saída 3 7 9" xfId="0"/>
    <cellStyle name="Saída 3 7 9 2" xfId="0"/>
    <cellStyle name="Saída 3 7 9 3" xfId="0"/>
    <cellStyle name="Saída 3 7 9 4" xfId="0"/>
    <cellStyle name="Saída 3 7 9 5" xfId="0"/>
    <cellStyle name="Saída 3 70" xfId="0"/>
    <cellStyle name="Saída 3 71" xfId="0"/>
    <cellStyle name="Saída 3 8" xfId="0"/>
    <cellStyle name="Saída 3 8 10" xfId="0"/>
    <cellStyle name="Saída 3 8 10 2" xfId="0"/>
    <cellStyle name="Saída 3 8 10 3" xfId="0"/>
    <cellStyle name="Saída 3 8 10 4" xfId="0"/>
    <cellStyle name="Saída 3 8 10 5" xfId="0"/>
    <cellStyle name="Saída 3 8 11" xfId="0"/>
    <cellStyle name="Saída 3 8 11 2" xfId="0"/>
    <cellStyle name="Saída 3 8 11 3" xfId="0"/>
    <cellStyle name="Saída 3 8 11 4" xfId="0"/>
    <cellStyle name="Saída 3 8 11 5" xfId="0"/>
    <cellStyle name="Saída 3 8 12" xfId="0"/>
    <cellStyle name="Saída 3 8 12 2" xfId="0"/>
    <cellStyle name="Saída 3 8 12 3" xfId="0"/>
    <cellStyle name="Saída 3 8 12 4" xfId="0"/>
    <cellStyle name="Saída 3 8 12 5" xfId="0"/>
    <cellStyle name="Saída 3 8 13" xfId="0"/>
    <cellStyle name="Saída 3 8 13 2" xfId="0"/>
    <cellStyle name="Saída 3 8 13 3" xfId="0"/>
    <cellStyle name="Saída 3 8 13 4" xfId="0"/>
    <cellStyle name="Saída 3 8 13 5" xfId="0"/>
    <cellStyle name="Saída 3 8 14" xfId="0"/>
    <cellStyle name="Saída 3 8 14 2" xfId="0"/>
    <cellStyle name="Saída 3 8 14 3" xfId="0"/>
    <cellStyle name="Saída 3 8 15" xfId="0"/>
    <cellStyle name="Saída 3 8 16" xfId="0"/>
    <cellStyle name="Saída 3 8 17" xfId="0"/>
    <cellStyle name="Saída 3 8 18" xfId="0"/>
    <cellStyle name="Saída 3 8 2" xfId="0"/>
    <cellStyle name="Saída 3 8 2 2" xfId="0"/>
    <cellStyle name="Saída 3 8 2 3" xfId="0"/>
    <cellStyle name="Saída 3 8 2 4" xfId="0"/>
    <cellStyle name="Saída 3 8 2 5" xfId="0"/>
    <cellStyle name="Saída 3 8 3" xfId="0"/>
    <cellStyle name="Saída 3 8 3 2" xfId="0"/>
    <cellStyle name="Saída 3 8 3 3" xfId="0"/>
    <cellStyle name="Saída 3 8 3 4" xfId="0"/>
    <cellStyle name="Saída 3 8 3 5" xfId="0"/>
    <cellStyle name="Saída 3 8 4" xfId="0"/>
    <cellStyle name="Saída 3 8 4 2" xfId="0"/>
    <cellStyle name="Saída 3 8 4 3" xfId="0"/>
    <cellStyle name="Saída 3 8 4 4" xfId="0"/>
    <cellStyle name="Saída 3 8 4 5" xfId="0"/>
    <cellStyle name="Saída 3 8 5" xfId="0"/>
    <cellStyle name="Saída 3 8 5 2" xfId="0"/>
    <cellStyle name="Saída 3 8 5 3" xfId="0"/>
    <cellStyle name="Saída 3 8 5 4" xfId="0"/>
    <cellStyle name="Saída 3 8 5 5" xfId="0"/>
    <cellStyle name="Saída 3 8 6" xfId="0"/>
    <cellStyle name="Saída 3 8 6 2" xfId="0"/>
    <cellStyle name="Saída 3 8 6 3" xfId="0"/>
    <cellStyle name="Saída 3 8 6 4" xfId="0"/>
    <cellStyle name="Saída 3 8 6 5" xfId="0"/>
    <cellStyle name="Saída 3 8 7" xfId="0"/>
    <cellStyle name="Saída 3 8 7 2" xfId="0"/>
    <cellStyle name="Saída 3 8 7 3" xfId="0"/>
    <cellStyle name="Saída 3 8 7 4" xfId="0"/>
    <cellStyle name="Saída 3 8 7 5" xfId="0"/>
    <cellStyle name="Saída 3 8 8" xfId="0"/>
    <cellStyle name="Saída 3 8 8 2" xfId="0"/>
    <cellStyle name="Saída 3 8 8 3" xfId="0"/>
    <cellStyle name="Saída 3 8 8 4" xfId="0"/>
    <cellStyle name="Saída 3 8 8 5" xfId="0"/>
    <cellStyle name="Saída 3 8 9" xfId="0"/>
    <cellStyle name="Saída 3 8 9 2" xfId="0"/>
    <cellStyle name="Saída 3 8 9 3" xfId="0"/>
    <cellStyle name="Saída 3 8 9 4" xfId="0"/>
    <cellStyle name="Saída 3 8 9 5" xfId="0"/>
    <cellStyle name="Saída 3 9" xfId="0"/>
    <cellStyle name="Saída 3 9 10" xfId="0"/>
    <cellStyle name="Saída 3 9 10 2" xfId="0"/>
    <cellStyle name="Saída 3 9 10 3" xfId="0"/>
    <cellStyle name="Saída 3 9 10 4" xfId="0"/>
    <cellStyle name="Saída 3 9 10 5" xfId="0"/>
    <cellStyle name="Saída 3 9 11" xfId="0"/>
    <cellStyle name="Saída 3 9 11 2" xfId="0"/>
    <cellStyle name="Saída 3 9 11 3" xfId="0"/>
    <cellStyle name="Saída 3 9 11 4" xfId="0"/>
    <cellStyle name="Saída 3 9 11 5" xfId="0"/>
    <cellStyle name="Saída 3 9 12" xfId="0"/>
    <cellStyle name="Saída 3 9 12 2" xfId="0"/>
    <cellStyle name="Saída 3 9 12 3" xfId="0"/>
    <cellStyle name="Saída 3 9 12 4" xfId="0"/>
    <cellStyle name="Saída 3 9 12 5" xfId="0"/>
    <cellStyle name="Saída 3 9 13" xfId="0"/>
    <cellStyle name="Saída 3 9 13 2" xfId="0"/>
    <cellStyle name="Saída 3 9 13 3" xfId="0"/>
    <cellStyle name="Saída 3 9 13 4" xfId="0"/>
    <cellStyle name="Saída 3 9 13 5" xfId="0"/>
    <cellStyle name="Saída 3 9 14" xfId="0"/>
    <cellStyle name="Saída 3 9 14 2" xfId="0"/>
    <cellStyle name="Saída 3 9 14 3" xfId="0"/>
    <cellStyle name="Saída 3 9 15" xfId="0"/>
    <cellStyle name="Saída 3 9 16" xfId="0"/>
    <cellStyle name="Saída 3 9 17" xfId="0"/>
    <cellStyle name="Saída 3 9 18" xfId="0"/>
    <cellStyle name="Saída 3 9 2" xfId="0"/>
    <cellStyle name="Saída 3 9 2 2" xfId="0"/>
    <cellStyle name="Saída 3 9 2 3" xfId="0"/>
    <cellStyle name="Saída 3 9 2 4" xfId="0"/>
    <cellStyle name="Saída 3 9 2 5" xfId="0"/>
    <cellStyle name="Saída 3 9 3" xfId="0"/>
    <cellStyle name="Saída 3 9 3 2" xfId="0"/>
    <cellStyle name="Saída 3 9 3 3" xfId="0"/>
    <cellStyle name="Saída 3 9 3 4" xfId="0"/>
    <cellStyle name="Saída 3 9 3 5" xfId="0"/>
    <cellStyle name="Saída 3 9 4" xfId="0"/>
    <cellStyle name="Saída 3 9 4 2" xfId="0"/>
    <cellStyle name="Saída 3 9 4 3" xfId="0"/>
    <cellStyle name="Saída 3 9 4 4" xfId="0"/>
    <cellStyle name="Saída 3 9 4 5" xfId="0"/>
    <cellStyle name="Saída 3 9 5" xfId="0"/>
    <cellStyle name="Saída 3 9 5 2" xfId="0"/>
    <cellStyle name="Saída 3 9 5 3" xfId="0"/>
    <cellStyle name="Saída 3 9 5 4" xfId="0"/>
    <cellStyle name="Saída 3 9 5 5" xfId="0"/>
    <cellStyle name="Saída 3 9 6" xfId="0"/>
    <cellStyle name="Saída 3 9 6 2" xfId="0"/>
    <cellStyle name="Saída 3 9 6 3" xfId="0"/>
    <cellStyle name="Saída 3 9 6 4" xfId="0"/>
    <cellStyle name="Saída 3 9 6 5" xfId="0"/>
    <cellStyle name="Saída 3 9 7" xfId="0"/>
    <cellStyle name="Saída 3 9 7 2" xfId="0"/>
    <cellStyle name="Saída 3 9 7 3" xfId="0"/>
    <cellStyle name="Saída 3 9 7 4" xfId="0"/>
    <cellStyle name="Saída 3 9 7 5" xfId="0"/>
    <cellStyle name="Saída 3 9 8" xfId="0"/>
    <cellStyle name="Saída 3 9 8 2" xfId="0"/>
    <cellStyle name="Saída 3 9 8 3" xfId="0"/>
    <cellStyle name="Saída 3 9 8 4" xfId="0"/>
    <cellStyle name="Saída 3 9 8 5" xfId="0"/>
    <cellStyle name="Saída 3 9 9" xfId="0"/>
    <cellStyle name="Saída 3 9 9 2" xfId="0"/>
    <cellStyle name="Saída 3 9 9 3" xfId="0"/>
    <cellStyle name="Saída 3 9 9 4" xfId="0"/>
    <cellStyle name="Saída 3 9 9 5" xfId="0"/>
    <cellStyle name="Saída 3_PLANILHA CONSILL LICITAÇÃO" xfId="0"/>
    <cellStyle name="Saída 4" xfId="0"/>
    <cellStyle name="Saída 4 10" xfId="0"/>
    <cellStyle name="Saída 4 11" xfId="0"/>
    <cellStyle name="Saída 4 12" xfId="0"/>
    <cellStyle name="Saída 4 13" xfId="0"/>
    <cellStyle name="Saída 4 14" xfId="0"/>
    <cellStyle name="Saída 4 15" xfId="0"/>
    <cellStyle name="Saída 4 16" xfId="0"/>
    <cellStyle name="Saída 4 2" xfId="0"/>
    <cellStyle name="Saída 4 2 2" xfId="0"/>
    <cellStyle name="Saída 4 2 2 2" xfId="0"/>
    <cellStyle name="Saída 4 2 2 3" xfId="0"/>
    <cellStyle name="Saída 4 2 2 4" xfId="0"/>
    <cellStyle name="Saída 4 2 2 5" xfId="0"/>
    <cellStyle name="Saída 4 2 3" xfId="0"/>
    <cellStyle name="Saída 4 2 4" xfId="0"/>
    <cellStyle name="Saída 4 2 5" xfId="0"/>
    <cellStyle name="Saída 4 2 6" xfId="0"/>
    <cellStyle name="Saída 4 3" xfId="0"/>
    <cellStyle name="Saída 4 3 2" xfId="0"/>
    <cellStyle name="Saída 4 4" xfId="0"/>
    <cellStyle name="Saída 4 5" xfId="0"/>
    <cellStyle name="Saída 4 6" xfId="0"/>
    <cellStyle name="Saída 4 7" xfId="0"/>
    <cellStyle name="Saída 4 8" xfId="0"/>
    <cellStyle name="Saída 4 9" xfId="0"/>
    <cellStyle name="Saída 5" xfId="0"/>
    <cellStyle name="Saída 5 10" xfId="0"/>
    <cellStyle name="Saída 5 11" xfId="0"/>
    <cellStyle name="Saída 5 12" xfId="0"/>
    <cellStyle name="Saída 5 13" xfId="0"/>
    <cellStyle name="Saída 5 14" xfId="0"/>
    <cellStyle name="Saída 5 15" xfId="0"/>
    <cellStyle name="Saída 5 16" xfId="0"/>
    <cellStyle name="Saída 5 2" xfId="0"/>
    <cellStyle name="Saída 5 2 2" xfId="0"/>
    <cellStyle name="Saída 5 2 3" xfId="0"/>
    <cellStyle name="Saída 5 2 4" xfId="0"/>
    <cellStyle name="Saída 5 2 5" xfId="0"/>
    <cellStyle name="Saída 5 3" xfId="0"/>
    <cellStyle name="Saída 5 3 2" xfId="0"/>
    <cellStyle name="Saída 5 4" xfId="0"/>
    <cellStyle name="Saída 5 5" xfId="0"/>
    <cellStyle name="Saída 5 6" xfId="0"/>
    <cellStyle name="Saída 5 7" xfId="0"/>
    <cellStyle name="Saída 5 8" xfId="0"/>
    <cellStyle name="Saída 5 9" xfId="0"/>
    <cellStyle name="Saída 6" xfId="0"/>
    <cellStyle name="Saída 6 10" xfId="0"/>
    <cellStyle name="Saída 6 11" xfId="0"/>
    <cellStyle name="Saída 6 12" xfId="0"/>
    <cellStyle name="Saída 6 13" xfId="0"/>
    <cellStyle name="Saída 6 14" xfId="0"/>
    <cellStyle name="Saída 6 15" xfId="0"/>
    <cellStyle name="Saída 6 2" xfId="0"/>
    <cellStyle name="Saída 6 2 2" xfId="0"/>
    <cellStyle name="Saída 6 3" xfId="0"/>
    <cellStyle name="Saída 6 4" xfId="0"/>
    <cellStyle name="Saída 6 5" xfId="0"/>
    <cellStyle name="Saída 6 6" xfId="0"/>
    <cellStyle name="Saída 6 7" xfId="0"/>
    <cellStyle name="Saída 6 8" xfId="0"/>
    <cellStyle name="Saída 6 9" xfId="0"/>
    <cellStyle name="Saída 7" xfId="0"/>
    <cellStyle name="Saída 7 10" xfId="0"/>
    <cellStyle name="Saída 7 11" xfId="0"/>
    <cellStyle name="Saída 7 12" xfId="0"/>
    <cellStyle name="Saída 7 13" xfId="0"/>
    <cellStyle name="Saída 7 14" xfId="0"/>
    <cellStyle name="Saída 7 2" xfId="0"/>
    <cellStyle name="Saída 7 3" xfId="0"/>
    <cellStyle name="Saída 7 4" xfId="0"/>
    <cellStyle name="Saída 7 5" xfId="0"/>
    <cellStyle name="Saída 7 6" xfId="0"/>
    <cellStyle name="Saída 7 7" xfId="0"/>
    <cellStyle name="Saída 7 8" xfId="0"/>
    <cellStyle name="Saída 7 9" xfId="0"/>
    <cellStyle name="Saída 8" xfId="0"/>
    <cellStyle name="Saída 8 10" xfId="0"/>
    <cellStyle name="Saída 8 11" xfId="0"/>
    <cellStyle name="Saída 8 12" xfId="0"/>
    <cellStyle name="Saída 8 13" xfId="0"/>
    <cellStyle name="Saída 8 14" xfId="0"/>
    <cellStyle name="Saída 8 2" xfId="0"/>
    <cellStyle name="Saída 8 3" xfId="0"/>
    <cellStyle name="Saída 8 4" xfId="0"/>
    <cellStyle name="Saída 8 5" xfId="0"/>
    <cellStyle name="Saída 8 6" xfId="0"/>
    <cellStyle name="Saída 8 7" xfId="0"/>
    <cellStyle name="Saída 8 8" xfId="0"/>
    <cellStyle name="Saída 8 9" xfId="0"/>
    <cellStyle name="Saída 9" xfId="0"/>
    <cellStyle name="Separador de m" xfId="0"/>
    <cellStyle name="Separador de m 10" xfId="0"/>
    <cellStyle name="Separador de m 10 2" xfId="0"/>
    <cellStyle name="Separador de m 11" xfId="0"/>
    <cellStyle name="Separador de m 12" xfId="0"/>
    <cellStyle name="Separador de m 13" xfId="0"/>
    <cellStyle name="Separador de m 14" xfId="0"/>
    <cellStyle name="Separador de m 15" xfId="0"/>
    <cellStyle name="Separador de m 16" xfId="0"/>
    <cellStyle name="Separador de m 17" xfId="0"/>
    <cellStyle name="Separador de m 18" xfId="0"/>
    <cellStyle name="Separador de m 19" xfId="0"/>
    <cellStyle name="Separador de m 2" xfId="0"/>
    <cellStyle name="Separador de m 2 10" xfId="0"/>
    <cellStyle name="Separador de m 2 11" xfId="0"/>
    <cellStyle name="Separador de m 2 12" xfId="0"/>
    <cellStyle name="Separador de m 2 13" xfId="0"/>
    <cellStyle name="Separador de m 2 14" xfId="0"/>
    <cellStyle name="Separador de m 2 15" xfId="0"/>
    <cellStyle name="Separador de m 2 2" xfId="0"/>
    <cellStyle name="Separador de m 2 2 2" xfId="0"/>
    <cellStyle name="Separador de m 2 2 2 2" xfId="0"/>
    <cellStyle name="Separador de m 2 2 2 3" xfId="0"/>
    <cellStyle name="Separador de m 2 2 2 4" xfId="0"/>
    <cellStyle name="Separador de m 2 2 3" xfId="0"/>
    <cellStyle name="Separador de m 2 2 4" xfId="0"/>
    <cellStyle name="Separador de m 2 2 5" xfId="0"/>
    <cellStyle name="Separador de m 2 3" xfId="0"/>
    <cellStyle name="Separador de m 2 3 2" xfId="0"/>
    <cellStyle name="Separador de m 2 4" xfId="0"/>
    <cellStyle name="Separador de m 2 4 2" xfId="0"/>
    <cellStyle name="Separador de m 2 5" xfId="0"/>
    <cellStyle name="Separador de m 2 6" xfId="0"/>
    <cellStyle name="Separador de m 2 7" xfId="0"/>
    <cellStyle name="Separador de m 2 8" xfId="0"/>
    <cellStyle name="Separador de m 2 9" xfId="0"/>
    <cellStyle name="Separador de m 20" xfId="0"/>
    <cellStyle name="Separador de m 21" xfId="0"/>
    <cellStyle name="Separador de m 22" xfId="0"/>
    <cellStyle name="Separador de m 23" xfId="0"/>
    <cellStyle name="Separador de m 24" xfId="0"/>
    <cellStyle name="Separador de m 3" xfId="0"/>
    <cellStyle name="Separador de m 3 10" xfId="0"/>
    <cellStyle name="Separador de m 3 11" xfId="0"/>
    <cellStyle name="Separador de m 3 12" xfId="0"/>
    <cellStyle name="Separador de m 3 13" xfId="0"/>
    <cellStyle name="Separador de m 3 14" xfId="0"/>
    <cellStyle name="Separador de m 3 2" xfId="0"/>
    <cellStyle name="Separador de m 3 2 2" xfId="0"/>
    <cellStyle name="Separador de m 3 3" xfId="0"/>
    <cellStyle name="Separador de m 3 3 2" xfId="0"/>
    <cellStyle name="Separador de m 3 4" xfId="0"/>
    <cellStyle name="Separador de m 3 5" xfId="0"/>
    <cellStyle name="Separador de m 3 6" xfId="0"/>
    <cellStyle name="Separador de m 3 7" xfId="0"/>
    <cellStyle name="Separador de m 3 8" xfId="0"/>
    <cellStyle name="Separador de m 3 9" xfId="0"/>
    <cellStyle name="Separador de m 4" xfId="0"/>
    <cellStyle name="Separador de m 4 10" xfId="0"/>
    <cellStyle name="Separador de m 4 11" xfId="0"/>
    <cellStyle name="Separador de m 4 12" xfId="0"/>
    <cellStyle name="Separador de m 4 13" xfId="0"/>
    <cellStyle name="Separador de m 4 14" xfId="0"/>
    <cellStyle name="Separador de m 4 15" xfId="0"/>
    <cellStyle name="Separador de m 4 16" xfId="0"/>
    <cellStyle name="Separador de m 4 2" xfId="0"/>
    <cellStyle name="Separador de m 4 2 2" xfId="0"/>
    <cellStyle name="Separador de m 4 2 3" xfId="0"/>
    <cellStyle name="Separador de m 4 2 4" xfId="0"/>
    <cellStyle name="Separador de m 4 2 5" xfId="0"/>
    <cellStyle name="Separador de m 4 3" xfId="0"/>
    <cellStyle name="Separador de m 4 4" xfId="0"/>
    <cellStyle name="Separador de m 4 5" xfId="0"/>
    <cellStyle name="Separador de m 4 6" xfId="0"/>
    <cellStyle name="Separador de m 4 7" xfId="0"/>
    <cellStyle name="Separador de m 4 8" xfId="0"/>
    <cellStyle name="Separador de m 4 9" xfId="0"/>
    <cellStyle name="Separador de m 5" xfId="0"/>
    <cellStyle name="Separador de m 5 10" xfId="0"/>
    <cellStyle name="Separador de m 5 11" xfId="0"/>
    <cellStyle name="Separador de m 5 12" xfId="0"/>
    <cellStyle name="Separador de m 5 13" xfId="0"/>
    <cellStyle name="Separador de m 5 14" xfId="0"/>
    <cellStyle name="Separador de m 5 2" xfId="0"/>
    <cellStyle name="Separador de m 5 3" xfId="0"/>
    <cellStyle name="Separador de m 5 4" xfId="0"/>
    <cellStyle name="Separador de m 5 5" xfId="0"/>
    <cellStyle name="Separador de m 5 6" xfId="0"/>
    <cellStyle name="Separador de m 5 7" xfId="0"/>
    <cellStyle name="Separador de m 5 8" xfId="0"/>
    <cellStyle name="Separador de m 5 9" xfId="0"/>
    <cellStyle name="Separador de m 6" xfId="0"/>
    <cellStyle name="Separador de m 6 10" xfId="0"/>
    <cellStyle name="Separador de m 6 11" xfId="0"/>
    <cellStyle name="Separador de m 6 12" xfId="0"/>
    <cellStyle name="Separador de m 6 13" xfId="0"/>
    <cellStyle name="Separador de m 6 14" xfId="0"/>
    <cellStyle name="Separador de m 6 2" xfId="0"/>
    <cellStyle name="Separador de m 6 3" xfId="0"/>
    <cellStyle name="Separador de m 6 4" xfId="0"/>
    <cellStyle name="Separador de m 6 5" xfId="0"/>
    <cellStyle name="Separador de m 6 6" xfId="0"/>
    <cellStyle name="Separador de m 6 7" xfId="0"/>
    <cellStyle name="Separador de m 6 8" xfId="0"/>
    <cellStyle name="Separador de m 6 9" xfId="0"/>
    <cellStyle name="Separador de m 7" xfId="0"/>
    <cellStyle name="Separador de m 7 10" xfId="0"/>
    <cellStyle name="Separador de m 7 11" xfId="0"/>
    <cellStyle name="Separador de m 7 12" xfId="0"/>
    <cellStyle name="Separador de m 7 13" xfId="0"/>
    <cellStyle name="Separador de m 7 14" xfId="0"/>
    <cellStyle name="Separador de m 7 2" xfId="0"/>
    <cellStyle name="Separador de m 7 3" xfId="0"/>
    <cellStyle name="Separador de m 7 4" xfId="0"/>
    <cellStyle name="Separador de m 7 5" xfId="0"/>
    <cellStyle name="Separador de m 7 6" xfId="0"/>
    <cellStyle name="Separador de m 7 7" xfId="0"/>
    <cellStyle name="Separador de m 7 8" xfId="0"/>
    <cellStyle name="Separador de m 7 9" xfId="0"/>
    <cellStyle name="Separador de m 8" xfId="0"/>
    <cellStyle name="Separador de m 8 2" xfId="0"/>
    <cellStyle name="Separador de m 8 3" xfId="0"/>
    <cellStyle name="Separador de m 8 4" xfId="0"/>
    <cellStyle name="Separador de m 8 5" xfId="0"/>
    <cellStyle name="Separador de m 9" xfId="0"/>
    <cellStyle name="Separador de m 9 2" xfId="0"/>
    <cellStyle name="Separador de m_PLANILHA LICITAÇÃO - R5" xfId="0"/>
    <cellStyle name="Separador de milhares 10" xfId="0"/>
    <cellStyle name="Separador de milhares 10 10" xfId="0"/>
    <cellStyle name="Separador de milhares 10 10 2" xfId="0"/>
    <cellStyle name="Separador de milhares 10 10 3" xfId="0"/>
    <cellStyle name="Separador de milhares 10 10 4" xfId="0"/>
    <cellStyle name="Separador de milhares 10 11" xfId="0"/>
    <cellStyle name="Separador de milhares 10 11 2" xfId="0"/>
    <cellStyle name="Separador de milhares 10 11 3" xfId="0"/>
    <cellStyle name="Separador de milhares 10 11 4" xfId="0"/>
    <cellStyle name="Separador de milhares 10 12" xfId="0"/>
    <cellStyle name="Separador de milhares 10 12 2" xfId="0"/>
    <cellStyle name="Separador de milhares 10 12 3" xfId="0"/>
    <cellStyle name="Separador de milhares 10 12 4" xfId="0"/>
    <cellStyle name="Separador de milhares 10 13" xfId="0"/>
    <cellStyle name="Separador de milhares 10 13 2" xfId="0"/>
    <cellStyle name="Separador de milhares 10 13 3" xfId="0"/>
    <cellStyle name="Separador de milhares 10 13 4" xfId="0"/>
    <cellStyle name="Separador de milhares 10 14" xfId="0"/>
    <cellStyle name="Separador de milhares 10 14 2" xfId="0"/>
    <cellStyle name="Separador de milhares 10 14 3" xfId="0"/>
    <cellStyle name="Separador de milhares 10 14 4" xfId="0"/>
    <cellStyle name="Separador de milhares 10 15" xfId="0"/>
    <cellStyle name="Separador de milhares 10 15 2" xfId="0"/>
    <cellStyle name="Separador de milhares 10 15 3" xfId="0"/>
    <cellStyle name="Separador de milhares 10 15 4" xfId="0"/>
    <cellStyle name="Separador de milhares 10 16" xfId="0"/>
    <cellStyle name="Separador de milhares 10 16 2" xfId="0"/>
    <cellStyle name="Separador de milhares 10 16 3" xfId="0"/>
    <cellStyle name="Separador de milhares 10 16 4" xfId="0"/>
    <cellStyle name="Separador de milhares 10 17" xfId="0"/>
    <cellStyle name="Separador de milhares 10 17 2" xfId="0"/>
    <cellStyle name="Separador de milhares 10 17 3" xfId="0"/>
    <cellStyle name="Separador de milhares 10 17 4" xfId="0"/>
    <cellStyle name="Separador de milhares 10 18" xfId="0"/>
    <cellStyle name="Separador de milhares 10 18 10" xfId="0"/>
    <cellStyle name="Separador de milhares 10 18 11" xfId="0"/>
    <cellStyle name="Separador de milhares 10 18 2" xfId="0"/>
    <cellStyle name="Separador de milhares 10 18 2 2" xfId="0"/>
    <cellStyle name="Separador de milhares 10 18 3" xfId="0"/>
    <cellStyle name="Separador de milhares 10 18 3 2" xfId="0"/>
    <cellStyle name="Separador de milhares 10 18 4" xfId="0"/>
    <cellStyle name="Separador de milhares 10 18 4 2" xfId="0"/>
    <cellStyle name="Separador de milhares 10 18 5" xfId="0"/>
    <cellStyle name="Separador de milhares 10 18 5 2" xfId="0"/>
    <cellStyle name="Separador de milhares 10 18 6" xfId="0"/>
    <cellStyle name="Separador de milhares 10 18 6 2" xfId="0"/>
    <cellStyle name="Separador de milhares 10 18 7" xfId="0"/>
    <cellStyle name="Separador de milhares 10 18 7 2" xfId="0"/>
    <cellStyle name="Separador de milhares 10 18 8" xfId="0"/>
    <cellStyle name="Separador de milhares 10 18 8 2" xfId="0"/>
    <cellStyle name="Separador de milhares 10 18 9" xfId="0"/>
    <cellStyle name="Separador de milhares 10 18 9 2" xfId="0"/>
    <cellStyle name="Separador de milhares 10 19" xfId="0"/>
    <cellStyle name="Separador de milhares 10 19 2" xfId="0"/>
    <cellStyle name="Separador de milhares 10 19 3" xfId="0"/>
    <cellStyle name="Separador de milhares 10 19 4" xfId="0"/>
    <cellStyle name="Separador de milhares 10 2" xfId="0"/>
    <cellStyle name="Separador de milhares 10 2 10" xfId="0"/>
    <cellStyle name="Separador de milhares 10 2 10 2" xfId="0"/>
    <cellStyle name="Separador de milhares 10 2 10 3" xfId="0"/>
    <cellStyle name="Separador de milhares 10 2 10 4" xfId="0"/>
    <cellStyle name="Separador de milhares 10 2 11" xfId="0"/>
    <cellStyle name="Separador de milhares 10 2 11 2" xfId="0"/>
    <cellStyle name="Separador de milhares 10 2 11 3" xfId="0"/>
    <cellStyle name="Separador de milhares 10 2 11 4" xfId="0"/>
    <cellStyle name="Separador de milhares 10 2 12" xfId="0"/>
    <cellStyle name="Separador de milhares 10 2 12 2" xfId="0"/>
    <cellStyle name="Separador de milhares 10 2 12 3" xfId="0"/>
    <cellStyle name="Separador de milhares 10 2 12 4" xfId="0"/>
    <cellStyle name="Separador de milhares 10 2 13" xfId="0"/>
    <cellStyle name="Separador de milhares 10 2 13 2" xfId="0"/>
    <cellStyle name="Separador de milhares 10 2 13 3" xfId="0"/>
    <cellStyle name="Separador de milhares 10 2 13 4" xfId="0"/>
    <cellStyle name="Separador de milhares 10 2 14" xfId="0"/>
    <cellStyle name="Separador de milhares 10 2 14 2" xfId="0"/>
    <cellStyle name="Separador de milhares 10 2 14 3" xfId="0"/>
    <cellStyle name="Separador de milhares 10 2 14 4" xfId="0"/>
    <cellStyle name="Separador de milhares 10 2 15" xfId="0"/>
    <cellStyle name="Separador de milhares 10 2 15 2" xfId="0"/>
    <cellStyle name="Separador de milhares 10 2 15 3" xfId="0"/>
    <cellStyle name="Separador de milhares 10 2 15 4" xfId="0"/>
    <cellStyle name="Separador de milhares 10 2 16" xfId="0"/>
    <cellStyle name="Separador de milhares 10 2 16 2" xfId="0"/>
    <cellStyle name="Separador de milhares 10 2 16 3" xfId="0"/>
    <cellStyle name="Separador de milhares 10 2 16 4" xfId="0"/>
    <cellStyle name="Separador de milhares 10 2 17" xfId="0"/>
    <cellStyle name="Separador de milhares 10 2 17 10" xfId="0"/>
    <cellStyle name="Separador de milhares 10 2 17 11" xfId="0"/>
    <cellStyle name="Separador de milhares 10 2 17 2" xfId="0"/>
    <cellStyle name="Separador de milhares 10 2 17 2 2" xfId="0"/>
    <cellStyle name="Separador de milhares 10 2 17 3" xfId="0"/>
    <cellStyle name="Separador de milhares 10 2 17 3 2" xfId="0"/>
    <cellStyle name="Separador de milhares 10 2 17 4" xfId="0"/>
    <cellStyle name="Separador de milhares 10 2 17 4 2" xfId="0"/>
    <cellStyle name="Separador de milhares 10 2 17 5" xfId="0"/>
    <cellStyle name="Separador de milhares 10 2 17 5 2" xfId="0"/>
    <cellStyle name="Separador de milhares 10 2 17 6" xfId="0"/>
    <cellStyle name="Separador de milhares 10 2 17 6 2" xfId="0"/>
    <cellStyle name="Separador de milhares 10 2 17 7" xfId="0"/>
    <cellStyle name="Separador de milhares 10 2 17 7 2" xfId="0"/>
    <cellStyle name="Separador de milhares 10 2 17 8" xfId="0"/>
    <cellStyle name="Separador de milhares 10 2 17 8 2" xfId="0"/>
    <cellStyle name="Separador de milhares 10 2 17 9" xfId="0"/>
    <cellStyle name="Separador de milhares 10 2 17 9 2" xfId="0"/>
    <cellStyle name="Separador de milhares 10 2 18" xfId="0"/>
    <cellStyle name="Separador de milhares 10 2 18 2" xfId="0"/>
    <cellStyle name="Separador de milhares 10 2 18 3" xfId="0"/>
    <cellStyle name="Separador de milhares 10 2 18 4" xfId="0"/>
    <cellStyle name="Separador de milhares 10 2 19" xfId="0"/>
    <cellStyle name="Separador de milhares 10 2 19 2" xfId="0"/>
    <cellStyle name="Separador de milhares 10 2 2" xfId="0"/>
    <cellStyle name="Separador de milhares 10 2 2 10" xfId="0"/>
    <cellStyle name="Separador de milhares 10 2 2 10 2" xfId="0"/>
    <cellStyle name="Separador de milhares 10 2 2 10 3" xfId="0"/>
    <cellStyle name="Separador de milhares 10 2 2 10 4" xfId="0"/>
    <cellStyle name="Separador de milhares 10 2 2 11" xfId="0"/>
    <cellStyle name="Separador de milhares 10 2 2 11 2" xfId="0"/>
    <cellStyle name="Separador de milhares 10 2 2 11 3" xfId="0"/>
    <cellStyle name="Separador de milhares 10 2 2 11 4" xfId="0"/>
    <cellStyle name="Separador de milhares 10 2 2 12" xfId="0"/>
    <cellStyle name="Separador de milhares 10 2 2 12 2" xfId="0"/>
    <cellStyle name="Separador de milhares 10 2 2 12 3" xfId="0"/>
    <cellStyle name="Separador de milhares 10 2 2 12 4" xfId="0"/>
    <cellStyle name="Separador de milhares 10 2 2 13" xfId="0"/>
    <cellStyle name="Separador de milhares 10 2 2 13 2" xfId="0"/>
    <cellStyle name="Separador de milhares 10 2 2 13 3" xfId="0"/>
    <cellStyle name="Separador de milhares 10 2 2 13 4" xfId="0"/>
    <cellStyle name="Separador de milhares 10 2 2 14" xfId="0"/>
    <cellStyle name="Separador de milhares 10 2 2 14 2" xfId="0"/>
    <cellStyle name="Separador de milhares 10 2 2 14 3" xfId="0"/>
    <cellStyle name="Separador de milhares 10 2 2 14 4" xfId="0"/>
    <cellStyle name="Separador de milhares 10 2 2 15" xfId="0"/>
    <cellStyle name="Separador de milhares 10 2 2 15 2" xfId="0"/>
    <cellStyle name="Separador de milhares 10 2 2 15 3" xfId="0"/>
    <cellStyle name="Separador de milhares 10 2 2 15 4" xfId="0"/>
    <cellStyle name="Separador de milhares 10 2 2 16" xfId="0"/>
    <cellStyle name="Separador de milhares 10 2 2 16 2" xfId="0"/>
    <cellStyle name="Separador de milhares 10 2 2 16 3" xfId="0"/>
    <cellStyle name="Separador de milhares 10 2 2 16 4" xfId="0"/>
    <cellStyle name="Separador de milhares 10 2 2 17" xfId="0"/>
    <cellStyle name="Separador de milhares 10 2 2 17 2" xfId="0"/>
    <cellStyle name="Separador de milhares 10 2 2 18" xfId="0"/>
    <cellStyle name="Separador de milhares 10 2 2 18 2" xfId="0"/>
    <cellStyle name="Separador de milhares 10 2 2 19" xfId="0"/>
    <cellStyle name="Separador de milhares 10 2 2 19 2" xfId="0"/>
    <cellStyle name="Separador de milhares 10 2 2 2" xfId="0"/>
    <cellStyle name="Separador de milhares 10 2 2 2 2" xfId="0"/>
    <cellStyle name="Separador de milhares 10 2 2 2 3" xfId="0"/>
    <cellStyle name="Separador de milhares 10 2 2 2 4" xfId="0"/>
    <cellStyle name="Separador de milhares 10 2 2 20" xfId="0"/>
    <cellStyle name="Separador de milhares 10 2 2 20 2" xfId="0"/>
    <cellStyle name="Separador de milhares 10 2 2 21" xfId="0"/>
    <cellStyle name="Separador de milhares 10 2 2 21 2" xfId="0"/>
    <cellStyle name="Separador de milhares 10 2 2 22" xfId="0"/>
    <cellStyle name="Separador de milhares 10 2 2 22 2" xfId="0"/>
    <cellStyle name="Separador de milhares 10 2 2 23" xfId="0"/>
    <cellStyle name="Separador de milhares 10 2 2 23 2" xfId="0"/>
    <cellStyle name="Separador de milhares 10 2 2 24" xfId="0"/>
    <cellStyle name="Separador de milhares 10 2 2 24 2" xfId="0"/>
    <cellStyle name="Separador de milhares 10 2 2 25" xfId="0"/>
    <cellStyle name="Separador de milhares 10 2 2 25 2" xfId="0"/>
    <cellStyle name="Separador de milhares 10 2 2 26" xfId="0"/>
    <cellStyle name="Separador de milhares 10 2 2 26 2" xfId="0"/>
    <cellStyle name="Separador de milhares 10 2 2 27" xfId="0"/>
    <cellStyle name="Separador de milhares 10 2 2 27 2" xfId="0"/>
    <cellStyle name="Separador de milhares 10 2 2 28" xfId="0"/>
    <cellStyle name="Separador de milhares 10 2 2 28 2" xfId="0"/>
    <cellStyle name="Separador de milhares 10 2 2 29" xfId="0"/>
    <cellStyle name="Separador de milhares 10 2 2 29 2" xfId="0"/>
    <cellStyle name="Separador de milhares 10 2 2 3" xfId="0"/>
    <cellStyle name="Separador de milhares 10 2 2 3 2" xfId="0"/>
    <cellStyle name="Separador de milhares 10 2 2 3 3" xfId="0"/>
    <cellStyle name="Separador de milhares 10 2 2 3 4" xfId="0"/>
    <cellStyle name="Separador de milhares 10 2 2 30" xfId="0"/>
    <cellStyle name="Separador de milhares 10 2 2 30 2" xfId="0"/>
    <cellStyle name="Separador de milhares 10 2 2 31" xfId="0"/>
    <cellStyle name="Separador de milhares 10 2 2 31 2" xfId="0"/>
    <cellStyle name="Separador de milhares 10 2 2 32" xfId="0"/>
    <cellStyle name="Separador de milhares 10 2 2 32 2" xfId="0"/>
    <cellStyle name="Separador de milhares 10 2 2 33" xfId="0"/>
    <cellStyle name="Separador de milhares 10 2 2 33 2" xfId="0"/>
    <cellStyle name="Separador de milhares 10 2 2 34" xfId="0"/>
    <cellStyle name="Separador de milhares 10 2 2 34 2" xfId="0"/>
    <cellStyle name="Separador de milhares 10 2 2 35" xfId="0"/>
    <cellStyle name="Separador de milhares 10 2 2 35 2" xfId="0"/>
    <cellStyle name="Separador de milhares 10 2 2 36" xfId="0"/>
    <cellStyle name="Separador de milhares 10 2 2 36 2" xfId="0"/>
    <cellStyle name="Separador de milhares 10 2 2 37" xfId="0"/>
    <cellStyle name="Separador de milhares 10 2 2 37 2" xfId="0"/>
    <cellStyle name="Separador de milhares 10 2 2 38" xfId="0"/>
    <cellStyle name="Separador de milhares 10 2 2 38 2" xfId="0"/>
    <cellStyle name="Separador de milhares 10 2 2 39" xfId="0"/>
    <cellStyle name="Separador de milhares 10 2 2 39 2" xfId="0"/>
    <cellStyle name="Separador de milhares 10 2 2 4" xfId="0"/>
    <cellStyle name="Separador de milhares 10 2 2 4 2" xfId="0"/>
    <cellStyle name="Separador de milhares 10 2 2 4 3" xfId="0"/>
    <cellStyle name="Separador de milhares 10 2 2 4 4" xfId="0"/>
    <cellStyle name="Separador de milhares 10 2 2 40" xfId="0"/>
    <cellStyle name="Separador de milhares 10 2 2 41" xfId="0"/>
    <cellStyle name="Separador de milhares 10 2 2 42" xfId="0"/>
    <cellStyle name="Separador de milhares 10 2 2 43" xfId="0"/>
    <cellStyle name="Separador de milhares 10 2 2 44" xfId="0"/>
    <cellStyle name="Separador de milhares 10 2 2 45" xfId="0"/>
    <cellStyle name="Separador de milhares 10 2 2 46" xfId="0"/>
    <cellStyle name="Separador de milhares 10 2 2 47" xfId="0"/>
    <cellStyle name="Separador de milhares 10 2 2 48" xfId="0"/>
    <cellStyle name="Separador de milhares 10 2 2 49" xfId="0"/>
    <cellStyle name="Separador de milhares 10 2 2 5" xfId="0"/>
    <cellStyle name="Separador de milhares 10 2 2 5 2" xfId="0"/>
    <cellStyle name="Separador de milhares 10 2 2 5 3" xfId="0"/>
    <cellStyle name="Separador de milhares 10 2 2 5 4" xfId="0"/>
    <cellStyle name="Separador de milhares 10 2 2 50" xfId="0"/>
    <cellStyle name="Separador de milhares 10 2 2 6" xfId="0"/>
    <cellStyle name="Separador de milhares 10 2 2 6 2" xfId="0"/>
    <cellStyle name="Separador de milhares 10 2 2 6 3" xfId="0"/>
    <cellStyle name="Separador de milhares 10 2 2 6 4" xfId="0"/>
    <cellStyle name="Separador de milhares 10 2 2 7" xfId="0"/>
    <cellStyle name="Separador de milhares 10 2 2 7 2" xfId="0"/>
    <cellStyle name="Separador de milhares 10 2 2 7 3" xfId="0"/>
    <cellStyle name="Separador de milhares 10 2 2 7 4" xfId="0"/>
    <cellStyle name="Separador de milhares 10 2 2 8" xfId="0"/>
    <cellStyle name="Separador de milhares 10 2 2 8 2" xfId="0"/>
    <cellStyle name="Separador de milhares 10 2 2 8 3" xfId="0"/>
    <cellStyle name="Separador de milhares 10 2 2 8 4" xfId="0"/>
    <cellStyle name="Separador de milhares 10 2 2 9" xfId="0"/>
    <cellStyle name="Separador de milhares 10 2 2 9 2" xfId="0"/>
    <cellStyle name="Separador de milhares 10 2 2 9 3" xfId="0"/>
    <cellStyle name="Separador de milhares 10 2 2 9 4" xfId="0"/>
    <cellStyle name="Separador de milhares 10 2 20" xfId="0"/>
    <cellStyle name="Separador de milhares 10 2 20 2" xfId="0"/>
    <cellStyle name="Separador de milhares 10 2 21" xfId="0"/>
    <cellStyle name="Separador de milhares 10 2 21 2" xfId="0"/>
    <cellStyle name="Separador de milhares 10 2 22" xfId="0"/>
    <cellStyle name="Separador de milhares 10 2 22 2" xfId="0"/>
    <cellStyle name="Separador de milhares 10 2 23" xfId="0"/>
    <cellStyle name="Separador de milhares 10 2 23 2" xfId="0"/>
    <cellStyle name="Separador de milhares 10 2 24" xfId="0"/>
    <cellStyle name="Separador de milhares 10 2 24 2" xfId="0"/>
    <cellStyle name="Separador de milhares 10 2 25" xfId="0"/>
    <cellStyle name="Separador de milhares 10 2 25 2" xfId="0"/>
    <cellStyle name="Separador de milhares 10 2 26" xfId="0"/>
    <cellStyle name="Separador de milhares 10 2 26 2" xfId="0"/>
    <cellStyle name="Separador de milhares 10 2 27" xfId="0"/>
    <cellStyle name="Separador de milhares 10 2 27 2" xfId="0"/>
    <cellStyle name="Separador de milhares 10 2 28" xfId="0"/>
    <cellStyle name="Separador de milhares 10 2 28 2" xfId="0"/>
    <cellStyle name="Separador de milhares 10 2 29" xfId="0"/>
    <cellStyle name="Separador de milhares 10 2 29 2" xfId="0"/>
    <cellStyle name="Separador de milhares 10 2 3" xfId="0"/>
    <cellStyle name="Separador de milhares 10 2 3 10" xfId="0"/>
    <cellStyle name="Separador de milhares 10 2 3 11" xfId="0"/>
    <cellStyle name="Separador de milhares 10 2 3 12" xfId="0"/>
    <cellStyle name="Separador de milhares 10 2 3 13" xfId="0"/>
    <cellStyle name="Separador de milhares 10 2 3 2" xfId="0"/>
    <cellStyle name="Separador de milhares 10 2 3 2 2" xfId="0"/>
    <cellStyle name="Separador de milhares 10 2 3 3" xfId="0"/>
    <cellStyle name="Separador de milhares 10 2 3 4" xfId="0"/>
    <cellStyle name="Separador de milhares 10 2 3 5" xfId="0"/>
    <cellStyle name="Separador de milhares 10 2 3 6" xfId="0"/>
    <cellStyle name="Separador de milhares 10 2 3 7" xfId="0"/>
    <cellStyle name="Separador de milhares 10 2 3 8" xfId="0"/>
    <cellStyle name="Separador de milhares 10 2 3 9" xfId="0"/>
    <cellStyle name="Separador de milhares 10 2 30" xfId="0"/>
    <cellStyle name="Separador de milhares 10 2 30 2" xfId="0"/>
    <cellStyle name="Separador de milhares 10 2 31" xfId="0"/>
    <cellStyle name="Separador de milhares 10 2 31 2" xfId="0"/>
    <cellStyle name="Separador de milhares 10 2 32" xfId="0"/>
    <cellStyle name="Separador de milhares 10 2 32 2" xfId="0"/>
    <cellStyle name="Separador de milhares 10 2 33" xfId="0"/>
    <cellStyle name="Separador de milhares 10 2 33 2" xfId="0"/>
    <cellStyle name="Separador de milhares 10 2 34" xfId="0"/>
    <cellStyle name="Separador de milhares 10 2 34 2" xfId="0"/>
    <cellStyle name="Separador de milhares 10 2 35" xfId="0"/>
    <cellStyle name="Separador de milhares 10 2 35 2" xfId="0"/>
    <cellStyle name="Separador de milhares 10 2 36" xfId="0"/>
    <cellStyle name="Separador de milhares 10 2 36 2" xfId="0"/>
    <cellStyle name="Separador de milhares 10 2 37" xfId="0"/>
    <cellStyle name="Separador de milhares 10 2 37 2" xfId="0"/>
    <cellStyle name="Separador de milhares 10 2 38" xfId="0"/>
    <cellStyle name="Separador de milhares 10 2 38 2" xfId="0"/>
    <cellStyle name="Separador de milhares 10 2 39" xfId="0"/>
    <cellStyle name="Separador de milhares 10 2 39 2" xfId="0"/>
    <cellStyle name="Separador de milhares 10 2 4" xfId="0"/>
    <cellStyle name="Separador de milhares 10 2 4 10" xfId="0"/>
    <cellStyle name="Separador de milhares 10 2 4 11" xfId="0"/>
    <cellStyle name="Separador de milhares 10 2 4 12" xfId="0"/>
    <cellStyle name="Separador de milhares 10 2 4 13" xfId="0"/>
    <cellStyle name="Separador de milhares 10 2 4 2" xfId="0"/>
    <cellStyle name="Separador de milhares 10 2 4 2 2" xfId="0"/>
    <cellStyle name="Separador de milhares 10 2 4 3" xfId="0"/>
    <cellStyle name="Separador de milhares 10 2 4 4" xfId="0"/>
    <cellStyle name="Separador de milhares 10 2 4 5" xfId="0"/>
    <cellStyle name="Separador de milhares 10 2 4 6" xfId="0"/>
    <cellStyle name="Separador de milhares 10 2 4 7" xfId="0"/>
    <cellStyle name="Separador de milhares 10 2 4 8" xfId="0"/>
    <cellStyle name="Separador de milhares 10 2 4 9" xfId="0"/>
    <cellStyle name="Separador de milhares 10 2 40" xfId="0"/>
    <cellStyle name="Separador de milhares 10 2 40 2" xfId="0"/>
    <cellStyle name="Separador de milhares 10 2 41" xfId="0"/>
    <cellStyle name="Separador de milhares 10 2 42" xfId="0"/>
    <cellStyle name="Separador de milhares 10 2 43" xfId="0"/>
    <cellStyle name="Separador de milhares 10 2 44" xfId="0"/>
    <cellStyle name="Separador de milhares 10 2 45" xfId="0"/>
    <cellStyle name="Separador de milhares 10 2 46" xfId="0"/>
    <cellStyle name="Separador de milhares 10 2 47" xfId="0"/>
    <cellStyle name="Separador de milhares 10 2 48" xfId="0"/>
    <cellStyle name="Separador de milhares 10 2 49" xfId="0"/>
    <cellStyle name="Separador de milhares 10 2 5" xfId="0"/>
    <cellStyle name="Separador de milhares 10 2 5 10" xfId="0"/>
    <cellStyle name="Separador de milhares 10 2 5 11" xfId="0"/>
    <cellStyle name="Separador de milhares 10 2 5 12" xfId="0"/>
    <cellStyle name="Separador de milhares 10 2 5 13" xfId="0"/>
    <cellStyle name="Separador de milhares 10 2 5 2" xfId="0"/>
    <cellStyle name="Separador de milhares 10 2 5 2 2" xfId="0"/>
    <cellStyle name="Separador de milhares 10 2 5 3" xfId="0"/>
    <cellStyle name="Separador de milhares 10 2 5 4" xfId="0"/>
    <cellStyle name="Separador de milhares 10 2 5 5" xfId="0"/>
    <cellStyle name="Separador de milhares 10 2 5 6" xfId="0"/>
    <cellStyle name="Separador de milhares 10 2 5 7" xfId="0"/>
    <cellStyle name="Separador de milhares 10 2 5 8" xfId="0"/>
    <cellStyle name="Separador de milhares 10 2 5 9" xfId="0"/>
    <cellStyle name="Separador de milhares 10 2 50" xfId="0"/>
    <cellStyle name="Separador de milhares 10 2 51" xfId="0"/>
    <cellStyle name="Separador de milhares 10 2 52" xfId="0"/>
    <cellStyle name="Separador de milhares 10 2 53" xfId="0"/>
    <cellStyle name="Separador de milhares 10 2 54" xfId="0"/>
    <cellStyle name="Separador de milhares 10 2 6" xfId="0"/>
    <cellStyle name="Separador de milhares 10 2 6 10" xfId="0"/>
    <cellStyle name="Separador de milhares 10 2 6 11" xfId="0"/>
    <cellStyle name="Separador de milhares 10 2 6 12" xfId="0"/>
    <cellStyle name="Separador de milhares 10 2 6 13" xfId="0"/>
    <cellStyle name="Separador de milhares 10 2 6 2" xfId="0"/>
    <cellStyle name="Separador de milhares 10 2 6 2 2" xfId="0"/>
    <cellStyle name="Separador de milhares 10 2 6 3" xfId="0"/>
    <cellStyle name="Separador de milhares 10 2 6 4" xfId="0"/>
    <cellStyle name="Separador de milhares 10 2 6 5" xfId="0"/>
    <cellStyle name="Separador de milhares 10 2 6 6" xfId="0"/>
    <cellStyle name="Separador de milhares 10 2 6 7" xfId="0"/>
    <cellStyle name="Separador de milhares 10 2 6 8" xfId="0"/>
    <cellStyle name="Separador de milhares 10 2 6 9" xfId="0"/>
    <cellStyle name="Separador de milhares 10 2 7" xfId="0"/>
    <cellStyle name="Separador de milhares 10 2 7 2" xfId="0"/>
    <cellStyle name="Separador de milhares 10 2 7 2 2" xfId="0"/>
    <cellStyle name="Separador de milhares 10 2 7 3" xfId="0"/>
    <cellStyle name="Separador de milhares 10 2 7 4" xfId="0"/>
    <cellStyle name="Separador de milhares 10 2 8" xfId="0"/>
    <cellStyle name="Separador de milhares 10 2 8 2" xfId="0"/>
    <cellStyle name="Separador de milhares 10 2 8 3" xfId="0"/>
    <cellStyle name="Separador de milhares 10 2 8 4" xfId="0"/>
    <cellStyle name="Separador de milhares 10 2 9" xfId="0"/>
    <cellStyle name="Separador de milhares 10 2 9 2" xfId="0"/>
    <cellStyle name="Separador de milhares 10 2 9 3" xfId="0"/>
    <cellStyle name="Separador de milhares 10 2 9 4" xfId="0"/>
    <cellStyle name="Separador de milhares 10 20" xfId="0"/>
    <cellStyle name="Separador de milhares 10 20 2" xfId="0"/>
    <cellStyle name="Separador de milhares 10 21" xfId="0"/>
    <cellStyle name="Separador de milhares 10 21 2" xfId="0"/>
    <cellStyle name="Separador de milhares 10 22" xfId="0"/>
    <cellStyle name="Separador de milhares 10 22 2" xfId="0"/>
    <cellStyle name="Separador de milhares 10 23" xfId="0"/>
    <cellStyle name="Separador de milhares 10 23 2" xfId="0"/>
    <cellStyle name="Separador de milhares 10 24" xfId="0"/>
    <cellStyle name="Separador de milhares 10 24 2" xfId="0"/>
    <cellStyle name="Separador de milhares 10 25" xfId="0"/>
    <cellStyle name="Separador de milhares 10 25 2" xfId="0"/>
    <cellStyle name="Separador de milhares 10 26" xfId="0"/>
    <cellStyle name="Separador de milhares 10 26 2" xfId="0"/>
    <cellStyle name="Separador de milhares 10 27" xfId="0"/>
    <cellStyle name="Separador de milhares 10 27 2" xfId="0"/>
    <cellStyle name="Separador de milhares 10 28" xfId="0"/>
    <cellStyle name="Separador de milhares 10 28 2" xfId="0"/>
    <cellStyle name="Separador de milhares 10 29" xfId="0"/>
    <cellStyle name="Separador de milhares 10 29 2" xfId="0"/>
    <cellStyle name="Separador de milhares 10 3" xfId="0"/>
    <cellStyle name="Separador de milhares 10 3 10" xfId="0"/>
    <cellStyle name="Separador de milhares 10 3 10 2" xfId="0"/>
    <cellStyle name="Separador de milhares 10 3 10 3" xfId="0"/>
    <cellStyle name="Separador de milhares 10 3 10 4" xfId="0"/>
    <cellStyle name="Separador de milhares 10 3 11" xfId="0"/>
    <cellStyle name="Separador de milhares 10 3 11 2" xfId="0"/>
    <cellStyle name="Separador de milhares 10 3 11 3" xfId="0"/>
    <cellStyle name="Separador de milhares 10 3 11 4" xfId="0"/>
    <cellStyle name="Separador de milhares 10 3 12" xfId="0"/>
    <cellStyle name="Separador de milhares 10 3 12 2" xfId="0"/>
    <cellStyle name="Separador de milhares 10 3 12 3" xfId="0"/>
    <cellStyle name="Separador de milhares 10 3 12 4" xfId="0"/>
    <cellStyle name="Separador de milhares 10 3 13" xfId="0"/>
    <cellStyle name="Separador de milhares 10 3 13 2" xfId="0"/>
    <cellStyle name="Separador de milhares 10 3 13 3" xfId="0"/>
    <cellStyle name="Separador de milhares 10 3 13 4" xfId="0"/>
    <cellStyle name="Separador de milhares 10 3 14" xfId="0"/>
    <cellStyle name="Separador de milhares 10 3 14 2" xfId="0"/>
    <cellStyle name="Separador de milhares 10 3 14 3" xfId="0"/>
    <cellStyle name="Separador de milhares 10 3 14 4" xfId="0"/>
    <cellStyle name="Separador de milhares 10 3 15" xfId="0"/>
    <cellStyle name="Separador de milhares 10 3 15 2" xfId="0"/>
    <cellStyle name="Separador de milhares 10 3 15 3" xfId="0"/>
    <cellStyle name="Separador de milhares 10 3 15 4" xfId="0"/>
    <cellStyle name="Separador de milhares 10 3 16" xfId="0"/>
    <cellStyle name="Separador de milhares 10 3 16 2" xfId="0"/>
    <cellStyle name="Separador de milhares 10 3 16 3" xfId="0"/>
    <cellStyle name="Separador de milhares 10 3 16 4" xfId="0"/>
    <cellStyle name="Separador de milhares 10 3 17" xfId="0"/>
    <cellStyle name="Separador de milhares 10 3 17 2" xfId="0"/>
    <cellStyle name="Separador de milhares 10 3 18" xfId="0"/>
    <cellStyle name="Separador de milhares 10 3 18 2" xfId="0"/>
    <cellStyle name="Separador de milhares 10 3 19" xfId="0"/>
    <cellStyle name="Separador de milhares 10 3 19 2" xfId="0"/>
    <cellStyle name="Separador de milhares 10 3 2" xfId="0"/>
    <cellStyle name="Separador de milhares 10 3 2 2" xfId="0"/>
    <cellStyle name="Separador de milhares 10 3 2 3" xfId="0"/>
    <cellStyle name="Separador de milhares 10 3 2 4" xfId="0"/>
    <cellStyle name="Separador de milhares 10 3 20" xfId="0"/>
    <cellStyle name="Separador de milhares 10 3 20 2" xfId="0"/>
    <cellStyle name="Separador de milhares 10 3 21" xfId="0"/>
    <cellStyle name="Separador de milhares 10 3 21 2" xfId="0"/>
    <cellStyle name="Separador de milhares 10 3 22" xfId="0"/>
    <cellStyle name="Separador de milhares 10 3 22 2" xfId="0"/>
    <cellStyle name="Separador de milhares 10 3 23" xfId="0"/>
    <cellStyle name="Separador de milhares 10 3 23 2" xfId="0"/>
    <cellStyle name="Separador de milhares 10 3 24" xfId="0"/>
    <cellStyle name="Separador de milhares 10 3 24 2" xfId="0"/>
    <cellStyle name="Separador de milhares 10 3 25" xfId="0"/>
    <cellStyle name="Separador de milhares 10 3 25 2" xfId="0"/>
    <cellStyle name="Separador de milhares 10 3 26" xfId="0"/>
    <cellStyle name="Separador de milhares 10 3 26 2" xfId="0"/>
    <cellStyle name="Separador de milhares 10 3 27" xfId="0"/>
    <cellStyle name="Separador de milhares 10 3 27 2" xfId="0"/>
    <cellStyle name="Separador de milhares 10 3 28" xfId="0"/>
    <cellStyle name="Separador de milhares 10 3 28 2" xfId="0"/>
    <cellStyle name="Separador de milhares 10 3 29" xfId="0"/>
    <cellStyle name="Separador de milhares 10 3 29 2" xfId="0"/>
    <cellStyle name="Separador de milhares 10 3 3" xfId="0"/>
    <cellStyle name="Separador de milhares 10 3 3 2" xfId="0"/>
    <cellStyle name="Separador de milhares 10 3 3 3" xfId="0"/>
    <cellStyle name="Separador de milhares 10 3 3 4" xfId="0"/>
    <cellStyle name="Separador de milhares 10 3 30" xfId="0"/>
    <cellStyle name="Separador de milhares 10 3 30 2" xfId="0"/>
    <cellStyle name="Separador de milhares 10 3 31" xfId="0"/>
    <cellStyle name="Separador de milhares 10 3 31 2" xfId="0"/>
    <cellStyle name="Separador de milhares 10 3 32" xfId="0"/>
    <cellStyle name="Separador de milhares 10 3 32 2" xfId="0"/>
    <cellStyle name="Separador de milhares 10 3 33" xfId="0"/>
    <cellStyle name="Separador de milhares 10 3 33 2" xfId="0"/>
    <cellStyle name="Separador de milhares 10 3 34" xfId="0"/>
    <cellStyle name="Separador de milhares 10 3 34 2" xfId="0"/>
    <cellStyle name="Separador de milhares 10 3 35" xfId="0"/>
    <cellStyle name="Separador de milhares 10 3 35 2" xfId="0"/>
    <cellStyle name="Separador de milhares 10 3 36" xfId="0"/>
    <cellStyle name="Separador de milhares 10 3 36 2" xfId="0"/>
    <cellStyle name="Separador de milhares 10 3 37" xfId="0"/>
    <cellStyle name="Separador de milhares 10 3 37 2" xfId="0"/>
    <cellStyle name="Separador de milhares 10 3 38" xfId="0"/>
    <cellStyle name="Separador de milhares 10 3 38 2" xfId="0"/>
    <cellStyle name="Separador de milhares 10 3 39" xfId="0"/>
    <cellStyle name="Separador de milhares 10 3 39 2" xfId="0"/>
    <cellStyle name="Separador de milhares 10 3 4" xfId="0"/>
    <cellStyle name="Separador de milhares 10 3 4 2" xfId="0"/>
    <cellStyle name="Separador de milhares 10 3 4 3" xfId="0"/>
    <cellStyle name="Separador de milhares 10 3 4 4" xfId="0"/>
    <cellStyle name="Separador de milhares 10 3 40" xfId="0"/>
    <cellStyle name="Separador de milhares 10 3 41" xfId="0"/>
    <cellStyle name="Separador de milhares 10 3 42" xfId="0"/>
    <cellStyle name="Separador de milhares 10 3 43" xfId="0"/>
    <cellStyle name="Separador de milhares 10 3 44" xfId="0"/>
    <cellStyle name="Separador de milhares 10 3 45" xfId="0"/>
    <cellStyle name="Separador de milhares 10 3 46" xfId="0"/>
    <cellStyle name="Separador de milhares 10 3 47" xfId="0"/>
    <cellStyle name="Separador de milhares 10 3 48" xfId="0"/>
    <cellStyle name="Separador de milhares 10 3 49" xfId="0"/>
    <cellStyle name="Separador de milhares 10 3 5" xfId="0"/>
    <cellStyle name="Separador de milhares 10 3 5 2" xfId="0"/>
    <cellStyle name="Separador de milhares 10 3 5 3" xfId="0"/>
    <cellStyle name="Separador de milhares 10 3 5 4" xfId="0"/>
    <cellStyle name="Separador de milhares 10 3 50" xfId="0"/>
    <cellStyle name="Separador de milhares 10 3 6" xfId="0"/>
    <cellStyle name="Separador de milhares 10 3 6 2" xfId="0"/>
    <cellStyle name="Separador de milhares 10 3 6 3" xfId="0"/>
    <cellStyle name="Separador de milhares 10 3 6 4" xfId="0"/>
    <cellStyle name="Separador de milhares 10 3 7" xfId="0"/>
    <cellStyle name="Separador de milhares 10 3 7 2" xfId="0"/>
    <cellStyle name="Separador de milhares 10 3 7 3" xfId="0"/>
    <cellStyle name="Separador de milhares 10 3 7 4" xfId="0"/>
    <cellStyle name="Separador de milhares 10 3 8" xfId="0"/>
    <cellStyle name="Separador de milhares 10 3 8 2" xfId="0"/>
    <cellStyle name="Separador de milhares 10 3 8 3" xfId="0"/>
    <cellStyle name="Separador de milhares 10 3 8 4" xfId="0"/>
    <cellStyle name="Separador de milhares 10 3 9" xfId="0"/>
    <cellStyle name="Separador de milhares 10 3 9 2" xfId="0"/>
    <cellStyle name="Separador de milhares 10 3 9 3" xfId="0"/>
    <cellStyle name="Separador de milhares 10 3 9 4" xfId="0"/>
    <cellStyle name="Separador de milhares 10 30" xfId="0"/>
    <cellStyle name="Separador de milhares 10 30 2" xfId="0"/>
    <cellStyle name="Separador de milhares 10 31" xfId="0"/>
    <cellStyle name="Separador de milhares 10 31 2" xfId="0"/>
    <cellStyle name="Separador de milhares 10 32" xfId="0"/>
    <cellStyle name="Separador de milhares 10 32 2" xfId="0"/>
    <cellStyle name="Separador de milhares 10 33" xfId="0"/>
    <cellStyle name="Separador de milhares 10 33 2" xfId="0"/>
    <cellStyle name="Separador de milhares 10 34" xfId="0"/>
    <cellStyle name="Separador de milhares 10 34 2" xfId="0"/>
    <cellStyle name="Separador de milhares 10 35" xfId="0"/>
    <cellStyle name="Separador de milhares 10 35 2" xfId="0"/>
    <cellStyle name="Separador de milhares 10 36" xfId="0"/>
    <cellStyle name="Separador de milhares 10 36 2" xfId="0"/>
    <cellStyle name="Separador de milhares 10 37" xfId="0"/>
    <cellStyle name="Separador de milhares 10 37 2" xfId="0"/>
    <cellStyle name="Separador de milhares 10 38" xfId="0"/>
    <cellStyle name="Separador de milhares 10 38 2" xfId="0"/>
    <cellStyle name="Separador de milhares 10 39" xfId="0"/>
    <cellStyle name="Separador de milhares 10 39 2" xfId="0"/>
    <cellStyle name="Separador de milhares 10 4" xfId="0"/>
    <cellStyle name="Separador de milhares 10 4 10" xfId="0"/>
    <cellStyle name="Separador de milhares 10 4 11" xfId="0"/>
    <cellStyle name="Separador de milhares 10 4 12" xfId="0"/>
    <cellStyle name="Separador de milhares 10 4 13" xfId="0"/>
    <cellStyle name="Separador de milhares 10 4 2" xfId="0"/>
    <cellStyle name="Separador de milhares 10 4 2 2" xfId="0"/>
    <cellStyle name="Separador de milhares 10 4 3" xfId="0"/>
    <cellStyle name="Separador de milhares 10 4 4" xfId="0"/>
    <cellStyle name="Separador de milhares 10 4 5" xfId="0"/>
    <cellStyle name="Separador de milhares 10 4 6" xfId="0"/>
    <cellStyle name="Separador de milhares 10 4 7" xfId="0"/>
    <cellStyle name="Separador de milhares 10 4 8" xfId="0"/>
    <cellStyle name="Separador de milhares 10 4 9" xfId="0"/>
    <cellStyle name="Separador de milhares 10 40" xfId="0"/>
    <cellStyle name="Separador de milhares 10 40 2" xfId="0"/>
    <cellStyle name="Separador de milhares 10 41" xfId="0"/>
    <cellStyle name="Separador de milhares 10 41 2" xfId="0"/>
    <cellStyle name="Separador de milhares 10 42" xfId="0"/>
    <cellStyle name="Separador de milhares 10 43" xfId="0"/>
    <cellStyle name="Separador de milhares 10 44" xfId="0"/>
    <cellStyle name="Separador de milhares 10 45" xfId="0"/>
    <cellStyle name="Separador de milhares 10 46" xfId="0"/>
    <cellStyle name="Separador de milhares 10 47" xfId="0"/>
    <cellStyle name="Separador de milhares 10 48" xfId="0"/>
    <cellStyle name="Separador de milhares 10 49" xfId="0"/>
    <cellStyle name="Separador de milhares 10 5" xfId="0"/>
    <cellStyle name="Separador de milhares 10 5 10" xfId="0"/>
    <cellStyle name="Separador de milhares 10 5 11" xfId="0"/>
    <cellStyle name="Separador de milhares 10 5 12" xfId="0"/>
    <cellStyle name="Separador de milhares 10 5 13" xfId="0"/>
    <cellStyle name="Separador de milhares 10 5 2" xfId="0"/>
    <cellStyle name="Separador de milhares 10 5 2 2" xfId="0"/>
    <cellStyle name="Separador de milhares 10 5 3" xfId="0"/>
    <cellStyle name="Separador de milhares 10 5 4" xfId="0"/>
    <cellStyle name="Separador de milhares 10 5 5" xfId="0"/>
    <cellStyle name="Separador de milhares 10 5 6" xfId="0"/>
    <cellStyle name="Separador de milhares 10 5 7" xfId="0"/>
    <cellStyle name="Separador de milhares 10 5 8" xfId="0"/>
    <cellStyle name="Separador de milhares 10 5 9" xfId="0"/>
    <cellStyle name="Separador de milhares 10 50" xfId="0"/>
    <cellStyle name="Separador de milhares 10 51" xfId="0"/>
    <cellStyle name="Separador de milhares 10 52" xfId="0"/>
    <cellStyle name="Separador de milhares 10 53" xfId="0"/>
    <cellStyle name="Separador de milhares 10 54" xfId="0"/>
    <cellStyle name="Separador de milhares 10 55" xfId="0"/>
    <cellStyle name="Separador de milhares 10 6" xfId="0"/>
    <cellStyle name="Separador de milhares 10 6 10" xfId="0"/>
    <cellStyle name="Separador de milhares 10 6 11" xfId="0"/>
    <cellStyle name="Separador de milhares 10 6 12" xfId="0"/>
    <cellStyle name="Separador de milhares 10 6 13" xfId="0"/>
    <cellStyle name="Separador de milhares 10 6 2" xfId="0"/>
    <cellStyle name="Separador de milhares 10 6 2 2" xfId="0"/>
    <cellStyle name="Separador de milhares 10 6 3" xfId="0"/>
    <cellStyle name="Separador de milhares 10 6 4" xfId="0"/>
    <cellStyle name="Separador de milhares 10 6 5" xfId="0"/>
    <cellStyle name="Separador de milhares 10 6 6" xfId="0"/>
    <cellStyle name="Separador de milhares 10 6 7" xfId="0"/>
    <cellStyle name="Separador de milhares 10 6 8" xfId="0"/>
    <cellStyle name="Separador de milhares 10 6 9" xfId="0"/>
    <cellStyle name="Separador de milhares 10 7" xfId="0"/>
    <cellStyle name="Separador de milhares 10 7 10" xfId="0"/>
    <cellStyle name="Separador de milhares 10 7 11" xfId="0"/>
    <cellStyle name="Separador de milhares 10 7 12" xfId="0"/>
    <cellStyle name="Separador de milhares 10 7 13" xfId="0"/>
    <cellStyle name="Separador de milhares 10 7 2" xfId="0"/>
    <cellStyle name="Separador de milhares 10 7 2 2" xfId="0"/>
    <cellStyle name="Separador de milhares 10 7 3" xfId="0"/>
    <cellStyle name="Separador de milhares 10 7 4" xfId="0"/>
    <cellStyle name="Separador de milhares 10 7 5" xfId="0"/>
    <cellStyle name="Separador de milhares 10 7 6" xfId="0"/>
    <cellStyle name="Separador de milhares 10 7 7" xfId="0"/>
    <cellStyle name="Separador de milhares 10 7 8" xfId="0"/>
    <cellStyle name="Separador de milhares 10 7 9" xfId="0"/>
    <cellStyle name="Separador de milhares 10 8" xfId="0"/>
    <cellStyle name="Separador de milhares 10 8 2" xfId="0"/>
    <cellStyle name="Separador de milhares 10 8 2 2" xfId="0"/>
    <cellStyle name="Separador de milhares 10 8 3" xfId="0"/>
    <cellStyle name="Separador de milhares 10 8 4" xfId="0"/>
    <cellStyle name="Separador de milhares 10 9" xfId="0"/>
    <cellStyle name="Separador de milhares 10 9 2" xfId="0"/>
    <cellStyle name="Separador de milhares 10 9 3" xfId="0"/>
    <cellStyle name="Separador de milhares 10 9 4" xfId="0"/>
    <cellStyle name="Separador de milhares 12" xfId="0"/>
    <cellStyle name="Separador de milhares 13" xfId="0"/>
    <cellStyle name="Separador de milhares 15" xfId="0"/>
    <cellStyle name="Separador de milhares 2" xfId="0"/>
    <cellStyle name="Separador de milhares 2 10" xfId="0"/>
    <cellStyle name="Separador de milhares 2 10 2" xfId="0"/>
    <cellStyle name="Separador de milhares 2 11" xfId="0"/>
    <cellStyle name="Separador de milhares 2 11 2" xfId="0"/>
    <cellStyle name="Separador de milhares 2 12" xfId="0"/>
    <cellStyle name="Separador de milhares 2 12 2" xfId="0"/>
    <cellStyle name="Separador de milhares 2 13" xfId="0"/>
    <cellStyle name="Separador de milhares 2 14" xfId="0"/>
    <cellStyle name="Separador de milhares 2 15" xfId="0"/>
    <cellStyle name="Separador de milhares 2 16" xfId="0"/>
    <cellStyle name="Separador de milhares 2 17" xfId="0"/>
    <cellStyle name="Separador de milhares 2 18" xfId="0"/>
    <cellStyle name="Separador de milhares 2 19" xfId="0"/>
    <cellStyle name="Separador de milhares 2 2" xfId="0"/>
    <cellStyle name="Separador de milhares 2 2 10" xfId="0"/>
    <cellStyle name="Separador de milhares 2 2 10 2" xfId="0"/>
    <cellStyle name="Separador de milhares 2 2 10 3" xfId="0"/>
    <cellStyle name="Separador de milhares 2 2 10 4" xfId="0"/>
    <cellStyle name="Separador de milhares 2 2 11" xfId="0"/>
    <cellStyle name="Separador de milhares 2 2 11 2" xfId="0"/>
    <cellStyle name="Separador de milhares 2 2 11 3" xfId="0"/>
    <cellStyle name="Separador de milhares 2 2 11 4" xfId="0"/>
    <cellStyle name="Separador de milhares 2 2 12" xfId="0"/>
    <cellStyle name="Separador de milhares 2 2 12 2" xfId="0"/>
    <cellStyle name="Separador de milhares 2 2 12 3" xfId="0"/>
    <cellStyle name="Separador de milhares 2 2 12 4" xfId="0"/>
    <cellStyle name="Separador de milhares 2 2 13" xfId="0"/>
    <cellStyle name="Separador de milhares 2 2 13 2" xfId="0"/>
    <cellStyle name="Separador de milhares 2 2 13 3" xfId="0"/>
    <cellStyle name="Separador de milhares 2 2 13 4" xfId="0"/>
    <cellStyle name="Separador de milhares 2 2 14" xfId="0"/>
    <cellStyle name="Separador de milhares 2 2 14 2" xfId="0"/>
    <cellStyle name="Separador de milhares 2 2 14 3" xfId="0"/>
    <cellStyle name="Separador de milhares 2 2 14 4" xfId="0"/>
    <cellStyle name="Separador de milhares 2 2 15" xfId="0"/>
    <cellStyle name="Separador de milhares 2 2 15 2" xfId="0"/>
    <cellStyle name="Separador de milhares 2 2 15 3" xfId="0"/>
    <cellStyle name="Separador de milhares 2 2 15 4" xfId="0"/>
    <cellStyle name="Separador de milhares 2 2 16" xfId="0"/>
    <cellStyle name="Separador de milhares 2 2 16 2" xfId="0"/>
    <cellStyle name="Separador de milhares 2 2 16 3" xfId="0"/>
    <cellStyle name="Separador de milhares 2 2 16 4" xfId="0"/>
    <cellStyle name="Separador de milhares 2 2 17" xfId="0"/>
    <cellStyle name="Separador de milhares 2 2 17 2" xfId="0"/>
    <cellStyle name="Separador de milhares 2 2 17 3" xfId="0"/>
    <cellStyle name="Separador de milhares 2 2 17 4" xfId="0"/>
    <cellStyle name="Separador de milhares 2 2 18" xfId="0"/>
    <cellStyle name="Separador de milhares 2 2 18 10" xfId="0"/>
    <cellStyle name="Separador de milhares 2 2 18 11" xfId="0"/>
    <cellStyle name="Separador de milhares 2 2 18 2" xfId="0"/>
    <cellStyle name="Separador de milhares 2 2 18 2 2" xfId="0"/>
    <cellStyle name="Separador de milhares 2 2 18 2 2 2" xfId="0"/>
    <cellStyle name="Separador de milhares 2 2 18 2 3" xfId="0"/>
    <cellStyle name="Separador de milhares 2 2 18 2 3 2" xfId="0"/>
    <cellStyle name="Separador de milhares 2 2 18 2 4" xfId="0"/>
    <cellStyle name="Separador de milhares 2 2 18 2 4 2" xfId="0"/>
    <cellStyle name="Separador de milhares 2 2 18 2 5" xfId="0"/>
    <cellStyle name="Separador de milhares 2 2 18 2 5 2" xfId="0"/>
    <cellStyle name="Separador de milhares 2 2 18 2 6" xfId="0"/>
    <cellStyle name="Separador de milhares 2 2 18 3" xfId="0"/>
    <cellStyle name="Separador de milhares 2 2 18 3 2" xfId="0"/>
    <cellStyle name="Separador de milhares 2 2 18 4" xfId="0"/>
    <cellStyle name="Separador de milhares 2 2 18 4 2" xfId="0"/>
    <cellStyle name="Separador de milhares 2 2 18 5" xfId="0"/>
    <cellStyle name="Separador de milhares 2 2 18 5 2" xfId="0"/>
    <cellStyle name="Separador de milhares 2 2 18 6" xfId="0"/>
    <cellStyle name="Separador de milhares 2 2 18 6 2" xfId="0"/>
    <cellStyle name="Separador de milhares 2 2 18 7" xfId="0"/>
    <cellStyle name="Separador de milhares 2 2 18 7 2" xfId="0"/>
    <cellStyle name="Separador de milhares 2 2 18 8" xfId="0"/>
    <cellStyle name="Separador de milhares 2 2 18 8 2" xfId="0"/>
    <cellStyle name="Separador de milhares 2 2 18 9" xfId="0"/>
    <cellStyle name="Separador de milhares 2 2 18 9 2" xfId="0"/>
    <cellStyle name="Separador de milhares 2 2 19" xfId="0"/>
    <cellStyle name="Separador de milhares 2 2 19 2" xfId="0"/>
    <cellStyle name="Separador de milhares 2 2 19 3" xfId="0"/>
    <cellStyle name="Separador de milhares 2 2 19 4" xfId="0"/>
    <cellStyle name="Separador de milhares 2 2 2" xfId="0"/>
    <cellStyle name="Separador de milhares 2 2 2 10" xfId="0"/>
    <cellStyle name="Separador de milhares 2 2 2 10 2" xfId="0"/>
    <cellStyle name="Separador de milhares 2 2 2 10 3" xfId="0"/>
    <cellStyle name="Separador de milhares 2 2 2 10 4" xfId="0"/>
    <cellStyle name="Separador de milhares 2 2 2 11" xfId="0"/>
    <cellStyle name="Separador de milhares 2 2 2 11 2" xfId="0"/>
    <cellStyle name="Separador de milhares 2 2 2 11 3" xfId="0"/>
    <cellStyle name="Separador de milhares 2 2 2 11 4" xfId="0"/>
    <cellStyle name="Separador de milhares 2 2 2 12" xfId="0"/>
    <cellStyle name="Separador de milhares 2 2 2 12 2" xfId="0"/>
    <cellStyle name="Separador de milhares 2 2 2 12 3" xfId="0"/>
    <cellStyle name="Separador de milhares 2 2 2 12 4" xfId="0"/>
    <cellStyle name="Separador de milhares 2 2 2 13" xfId="0"/>
    <cellStyle name="Separador de milhares 2 2 2 13 2" xfId="0"/>
    <cellStyle name="Separador de milhares 2 2 2 13 3" xfId="0"/>
    <cellStyle name="Separador de milhares 2 2 2 13 4" xfId="0"/>
    <cellStyle name="Separador de milhares 2 2 2 14" xfId="0"/>
    <cellStyle name="Separador de milhares 2 2 2 14 2" xfId="0"/>
    <cellStyle name="Separador de milhares 2 2 2 14 3" xfId="0"/>
    <cellStyle name="Separador de milhares 2 2 2 14 4" xfId="0"/>
    <cellStyle name="Separador de milhares 2 2 2 15" xfId="0"/>
    <cellStyle name="Separador de milhares 2 2 2 15 2" xfId="0"/>
    <cellStyle name="Separador de milhares 2 2 2 15 3" xfId="0"/>
    <cellStyle name="Separador de milhares 2 2 2 15 4" xfId="0"/>
    <cellStyle name="Separador de milhares 2 2 2 16" xfId="0"/>
    <cellStyle name="Separador de milhares 2 2 2 16 2" xfId="0"/>
    <cellStyle name="Separador de milhares 2 2 2 16 3" xfId="0"/>
    <cellStyle name="Separador de milhares 2 2 2 16 4" xfId="0"/>
    <cellStyle name="Separador de milhares 2 2 2 17" xfId="0"/>
    <cellStyle name="Separador de milhares 2 2 2 17 2" xfId="0"/>
    <cellStyle name="Separador de milhares 2 2 2 17 2 2" xfId="0"/>
    <cellStyle name="Separador de milhares 2 2 2 17 3" xfId="0"/>
    <cellStyle name="Separador de milhares 2 2 2 17 3 2" xfId="0"/>
    <cellStyle name="Separador de milhares 2 2 2 17 4" xfId="0"/>
    <cellStyle name="Separador de milhares 2 2 2 17 4 2" xfId="0"/>
    <cellStyle name="Separador de milhares 2 2 2 17 5" xfId="0"/>
    <cellStyle name="Separador de milhares 2 2 2 17 5 2" xfId="0"/>
    <cellStyle name="Separador de milhares 2 2 2 17 6" xfId="0"/>
    <cellStyle name="Separador de milhares 2 2 2 17 6 2" xfId="0"/>
    <cellStyle name="Separador de milhares 2 2 2 17 7" xfId="0"/>
    <cellStyle name="Separador de milhares 2 2 2 17 8" xfId="0"/>
    <cellStyle name="Separador de milhares 2 2 2 18" xfId="0"/>
    <cellStyle name="Separador de milhares 2 2 2 18 10" xfId="0"/>
    <cellStyle name="Separador de milhares 2 2 2 18 10 2" xfId="0"/>
    <cellStyle name="Separador de milhares 2 2 2 18 11" xfId="0"/>
    <cellStyle name="Separador de milhares 2 2 2 18 11 2" xfId="0"/>
    <cellStyle name="Separador de milhares 2 2 2 18 12" xfId="0"/>
    <cellStyle name="Separador de milhares 2 2 2 18 12 2" xfId="0"/>
    <cellStyle name="Separador de milhares 2 2 2 18 13" xfId="0"/>
    <cellStyle name="Separador de milhares 2 2 2 18 13 2" xfId="0"/>
    <cellStyle name="Separador de milhares 2 2 2 18 14" xfId="0"/>
    <cellStyle name="Separador de milhares 2 2 2 18 14 2" xfId="0"/>
    <cellStyle name="Separador de milhares 2 2 2 18 15" xfId="0"/>
    <cellStyle name="Separador de milhares 2 2 2 18 2" xfId="0"/>
    <cellStyle name="Separador de milhares 2 2 2 18 2 10" xfId="0"/>
    <cellStyle name="Separador de milhares 2 2 2 18 2 2" xfId="0"/>
    <cellStyle name="Separador de milhares 2 2 2 18 2 2 2" xfId="0"/>
    <cellStyle name="Separador de milhares 2 2 2 18 2 2 2 2" xfId="0"/>
    <cellStyle name="Separador de milhares 2 2 2 18 2 2 3" xfId="0"/>
    <cellStyle name="Separador de milhares 2 2 2 18 2 3" xfId="0"/>
    <cellStyle name="Separador de milhares 2 2 2 18 2 3 2" xfId="0"/>
    <cellStyle name="Separador de milhares 2 2 2 18 2 4" xfId="0"/>
    <cellStyle name="Separador de milhares 2 2 2 18 2 4 2" xfId="0"/>
    <cellStyle name="Separador de milhares 2 2 2 18 2 5" xfId="0"/>
    <cellStyle name="Separador de milhares 2 2 2 18 2 5 2" xfId="0"/>
    <cellStyle name="Separador de milhares 2 2 2 18 2 6" xfId="0"/>
    <cellStyle name="Separador de milhares 2 2 2 18 2 6 2" xfId="0"/>
    <cellStyle name="Separador de milhares 2 2 2 18 2 7" xfId="0"/>
    <cellStyle name="Separador de milhares 2 2 2 18 2 7 2" xfId="0"/>
    <cellStyle name="Separador de milhares 2 2 2 18 2 8" xfId="0"/>
    <cellStyle name="Separador de milhares 2 2 2 18 2 8 2" xfId="0"/>
    <cellStyle name="Separador de milhares 2 2 2 18 2 9" xfId="0"/>
    <cellStyle name="Separador de milhares 2 2 2 18 2 9 2" xfId="0"/>
    <cellStyle name="Separador de milhares 2 2 2 18 3" xfId="0"/>
    <cellStyle name="Separador de milhares 2 2 2 18 3 2" xfId="0"/>
    <cellStyle name="Separador de milhares 2 2 2 18 4" xfId="0"/>
    <cellStyle name="Separador de milhares 2 2 2 18 4 2" xfId="0"/>
    <cellStyle name="Separador de milhares 2 2 2 18 4 2 2" xfId="0"/>
    <cellStyle name="Separador de milhares 2 2 2 18 4 3" xfId="0"/>
    <cellStyle name="Separador de milhares 2 2 2 18 5" xfId="0"/>
    <cellStyle name="Separador de milhares 2 2 2 18 5 2" xfId="0"/>
    <cellStyle name="Separador de milhares 2 2 2 18 6" xfId="0"/>
    <cellStyle name="Separador de milhares 2 2 2 18 6 2" xfId="0"/>
    <cellStyle name="Separador de milhares 2 2 2 18 7" xfId="0"/>
    <cellStyle name="Separador de milhares 2 2 2 18 7 2" xfId="0"/>
    <cellStyle name="Separador de milhares 2 2 2 18 8" xfId="0"/>
    <cellStyle name="Separador de milhares 2 2 2 18 8 2" xfId="0"/>
    <cellStyle name="Separador de milhares 2 2 2 18 9" xfId="0"/>
    <cellStyle name="Separador de milhares 2 2 2 18 9 2" xfId="0"/>
    <cellStyle name="Separador de milhares 2 2 2 19" xfId="0"/>
    <cellStyle name="Separador de milhares 2 2 2 19 10" xfId="0"/>
    <cellStyle name="Separador de milhares 2 2 2 19 10 2" xfId="0"/>
    <cellStyle name="Separador de milhares 2 2 2 19 11" xfId="0"/>
    <cellStyle name="Separador de milhares 2 2 2 19 11 2" xfId="0"/>
    <cellStyle name="Separador de milhares 2 2 2 19 12" xfId="0"/>
    <cellStyle name="Separador de milhares 2 2 2 19 12 2" xfId="0"/>
    <cellStyle name="Separador de milhares 2 2 2 19 13" xfId="0"/>
    <cellStyle name="Separador de milhares 2 2 2 19 13 2" xfId="0"/>
    <cellStyle name="Separador de milhares 2 2 2 19 14" xfId="0"/>
    <cellStyle name="Separador de milhares 2 2 2 19 14 2" xfId="0"/>
    <cellStyle name="Separador de milhares 2 2 2 19 15" xfId="0"/>
    <cellStyle name="Separador de milhares 2 2 2 19 2" xfId="0"/>
    <cellStyle name="Separador de milhares 2 2 2 19 2 10" xfId="0"/>
    <cellStyle name="Separador de milhares 2 2 2 19 2 2" xfId="0"/>
    <cellStyle name="Separador de milhares 2 2 2 19 2 2 2" xfId="0"/>
    <cellStyle name="Separador de milhares 2 2 2 19 2 2 2 2" xfId="0"/>
    <cellStyle name="Separador de milhares 2 2 2 19 2 2 3" xfId="0"/>
    <cellStyle name="Separador de milhares 2 2 2 19 2 3" xfId="0"/>
    <cellStyle name="Separador de milhares 2 2 2 19 2 3 2" xfId="0"/>
    <cellStyle name="Separador de milhares 2 2 2 19 2 4" xfId="0"/>
    <cellStyle name="Separador de milhares 2 2 2 19 2 4 2" xfId="0"/>
    <cellStyle name="Separador de milhares 2 2 2 19 2 5" xfId="0"/>
    <cellStyle name="Separador de milhares 2 2 2 19 2 5 2" xfId="0"/>
    <cellStyle name="Separador de milhares 2 2 2 19 2 6" xfId="0"/>
    <cellStyle name="Separador de milhares 2 2 2 19 2 6 2" xfId="0"/>
    <cellStyle name="Separador de milhares 2 2 2 19 2 7" xfId="0"/>
    <cellStyle name="Separador de milhares 2 2 2 19 2 7 2" xfId="0"/>
    <cellStyle name="Separador de milhares 2 2 2 19 2 8" xfId="0"/>
    <cellStyle name="Separador de milhares 2 2 2 19 2 8 2" xfId="0"/>
    <cellStyle name="Separador de milhares 2 2 2 19 2 9" xfId="0"/>
    <cellStyle name="Separador de milhares 2 2 2 19 2 9 2" xfId="0"/>
    <cellStyle name="Separador de milhares 2 2 2 19 3" xfId="0"/>
    <cellStyle name="Separador de milhares 2 2 2 19 3 2" xfId="0"/>
    <cellStyle name="Separador de milhares 2 2 2 19 4" xfId="0"/>
    <cellStyle name="Separador de milhares 2 2 2 19 4 2" xfId="0"/>
    <cellStyle name="Separador de milhares 2 2 2 19 4 2 2" xfId="0"/>
    <cellStyle name="Separador de milhares 2 2 2 19 4 3" xfId="0"/>
    <cellStyle name="Separador de milhares 2 2 2 19 5" xfId="0"/>
    <cellStyle name="Separador de milhares 2 2 2 19 5 2" xfId="0"/>
    <cellStyle name="Separador de milhares 2 2 2 19 6" xfId="0"/>
    <cellStyle name="Separador de milhares 2 2 2 19 6 2" xfId="0"/>
    <cellStyle name="Separador de milhares 2 2 2 19 7" xfId="0"/>
    <cellStyle name="Separador de milhares 2 2 2 19 7 2" xfId="0"/>
    <cellStyle name="Separador de milhares 2 2 2 19 8" xfId="0"/>
    <cellStyle name="Separador de milhares 2 2 2 19 8 2" xfId="0"/>
    <cellStyle name="Separador de milhares 2 2 2 19 9" xfId="0"/>
    <cellStyle name="Separador de milhares 2 2 2 19 9 2" xfId="0"/>
    <cellStyle name="Separador de milhares 2 2 2 2" xfId="0"/>
    <cellStyle name="Separador de milhares 2 2 2 2 10" xfId="0"/>
    <cellStyle name="Separador de milhares 2 2 2 2 10 2" xfId="0"/>
    <cellStyle name="Separador de milhares 2 2 2 2 10 3" xfId="0"/>
    <cellStyle name="Separador de milhares 2 2 2 2 10 4" xfId="0"/>
    <cellStyle name="Separador de milhares 2 2 2 2 11" xfId="0"/>
    <cellStyle name="Separador de milhares 2 2 2 2 11 2" xfId="0"/>
    <cellStyle name="Separador de milhares 2 2 2 2 11 3" xfId="0"/>
    <cellStyle name="Separador de milhares 2 2 2 2 11 4" xfId="0"/>
    <cellStyle name="Separador de milhares 2 2 2 2 12" xfId="0"/>
    <cellStyle name="Separador de milhares 2 2 2 2 12 2" xfId="0"/>
    <cellStyle name="Separador de milhares 2 2 2 2 12 3" xfId="0"/>
    <cellStyle name="Separador de milhares 2 2 2 2 12 4" xfId="0"/>
    <cellStyle name="Separador de milhares 2 2 2 2 13" xfId="0"/>
    <cellStyle name="Separador de milhares 2 2 2 2 13 2" xfId="0"/>
    <cellStyle name="Separador de milhares 2 2 2 2 13 3" xfId="0"/>
    <cellStyle name="Separador de milhares 2 2 2 2 13 4" xfId="0"/>
    <cellStyle name="Separador de milhares 2 2 2 2 14" xfId="0"/>
    <cellStyle name="Separador de milhares 2 2 2 2 14 2" xfId="0"/>
    <cellStyle name="Separador de milhares 2 2 2 2 14 3" xfId="0"/>
    <cellStyle name="Separador de milhares 2 2 2 2 14 4" xfId="0"/>
    <cellStyle name="Separador de milhares 2 2 2 2 15" xfId="0"/>
    <cellStyle name="Separador de milhares 2 2 2 2 15 2" xfId="0"/>
    <cellStyle name="Separador de milhares 2 2 2 2 15 3" xfId="0"/>
    <cellStyle name="Separador de milhares 2 2 2 2 15 4" xfId="0"/>
    <cellStyle name="Separador de milhares 2 2 2 2 16" xfId="0"/>
    <cellStyle name="Separador de milhares 2 2 2 2 16 2" xfId="0"/>
    <cellStyle name="Separador de milhares 2 2 2 2 16 2 2" xfId="0"/>
    <cellStyle name="Separador de milhares 2 2 2 2 16 3" xfId="0"/>
    <cellStyle name="Separador de milhares 2 2 2 2 16 3 2" xfId="0"/>
    <cellStyle name="Separador de milhares 2 2 2 2 16 4" xfId="0"/>
    <cellStyle name="Separador de milhares 2 2 2 2 16 4 2" xfId="0"/>
    <cellStyle name="Separador de milhares 2 2 2 2 16 5" xfId="0"/>
    <cellStyle name="Separador de milhares 2 2 2 2 16 5 2" xfId="0"/>
    <cellStyle name="Separador de milhares 2 2 2 2 16 6" xfId="0"/>
    <cellStyle name="Separador de milhares 2 2 2 2 16 6 2" xfId="0"/>
    <cellStyle name="Separador de milhares 2 2 2 2 16 7" xfId="0"/>
    <cellStyle name="Separador de milhares 2 2 2 2 16 8" xfId="0"/>
    <cellStyle name="Separador de milhares 2 2 2 2 17" xfId="0"/>
    <cellStyle name="Separador de milhares 2 2 2 2 17 10" xfId="0"/>
    <cellStyle name="Separador de milhares 2 2 2 2 17 10 2" xfId="0"/>
    <cellStyle name="Separador de milhares 2 2 2 2 17 11" xfId="0"/>
    <cellStyle name="Separador de milhares 2 2 2 2 17 11 2" xfId="0"/>
    <cellStyle name="Separador de milhares 2 2 2 2 17 12" xfId="0"/>
    <cellStyle name="Separador de milhares 2 2 2 2 17 12 2" xfId="0"/>
    <cellStyle name="Separador de milhares 2 2 2 2 17 13" xfId="0"/>
    <cellStyle name="Separador de milhares 2 2 2 2 17 13 2" xfId="0"/>
    <cellStyle name="Separador de milhares 2 2 2 2 17 14" xfId="0"/>
    <cellStyle name="Separador de milhares 2 2 2 2 17 14 2" xfId="0"/>
    <cellStyle name="Separador de milhares 2 2 2 2 17 15" xfId="0"/>
    <cellStyle name="Separador de milhares 2 2 2 2 17 2" xfId="0"/>
    <cellStyle name="Separador de milhares 2 2 2 2 17 2 10" xfId="0"/>
    <cellStyle name="Separador de milhares 2 2 2 2 17 2 2" xfId="0"/>
    <cellStyle name="Separador de milhares 2 2 2 2 17 2 2 2" xfId="0"/>
    <cellStyle name="Separador de milhares 2 2 2 2 17 2 2 2 2" xfId="0"/>
    <cellStyle name="Separador de milhares 2 2 2 2 17 2 2 3" xfId="0"/>
    <cellStyle name="Separador de milhares 2 2 2 2 17 2 3" xfId="0"/>
    <cellStyle name="Separador de milhares 2 2 2 2 17 2 3 2" xfId="0"/>
    <cellStyle name="Separador de milhares 2 2 2 2 17 2 4" xfId="0"/>
    <cellStyle name="Separador de milhares 2 2 2 2 17 2 4 2" xfId="0"/>
    <cellStyle name="Separador de milhares 2 2 2 2 17 2 5" xfId="0"/>
    <cellStyle name="Separador de milhares 2 2 2 2 17 2 5 2" xfId="0"/>
    <cellStyle name="Separador de milhares 2 2 2 2 17 2 6" xfId="0"/>
    <cellStyle name="Separador de milhares 2 2 2 2 17 2 6 2" xfId="0"/>
    <cellStyle name="Separador de milhares 2 2 2 2 17 2 7" xfId="0"/>
    <cellStyle name="Separador de milhares 2 2 2 2 17 2 7 2" xfId="0"/>
    <cellStyle name="Separador de milhares 2 2 2 2 17 2 8" xfId="0"/>
    <cellStyle name="Separador de milhares 2 2 2 2 17 2 8 2" xfId="0"/>
    <cellStyle name="Separador de milhares 2 2 2 2 17 2 9" xfId="0"/>
    <cellStyle name="Separador de milhares 2 2 2 2 17 2 9 2" xfId="0"/>
    <cellStyle name="Separador de milhares 2 2 2 2 17 3" xfId="0"/>
    <cellStyle name="Separador de milhares 2 2 2 2 17 3 2" xfId="0"/>
    <cellStyle name="Separador de milhares 2 2 2 2 17 4" xfId="0"/>
    <cellStyle name="Separador de milhares 2 2 2 2 17 4 2" xfId="0"/>
    <cellStyle name="Separador de milhares 2 2 2 2 17 4 2 2" xfId="0"/>
    <cellStyle name="Separador de milhares 2 2 2 2 17 4 3" xfId="0"/>
    <cellStyle name="Separador de milhares 2 2 2 2 17 5" xfId="0"/>
    <cellStyle name="Separador de milhares 2 2 2 2 17 5 2" xfId="0"/>
    <cellStyle name="Separador de milhares 2 2 2 2 17 6" xfId="0"/>
    <cellStyle name="Separador de milhares 2 2 2 2 17 6 2" xfId="0"/>
    <cellStyle name="Separador de milhares 2 2 2 2 17 7" xfId="0"/>
    <cellStyle name="Separador de milhares 2 2 2 2 17 7 2" xfId="0"/>
    <cellStyle name="Separador de milhares 2 2 2 2 17 8" xfId="0"/>
    <cellStyle name="Separador de milhares 2 2 2 2 17 8 2" xfId="0"/>
    <cellStyle name="Separador de milhares 2 2 2 2 17 9" xfId="0"/>
    <cellStyle name="Separador de milhares 2 2 2 2 17 9 2" xfId="0"/>
    <cellStyle name="Separador de milhares 2 2 2 2 18" xfId="0"/>
    <cellStyle name="Separador de milhares 2 2 2 2 18 10" xfId="0"/>
    <cellStyle name="Separador de milhares 2 2 2 2 18 10 2" xfId="0"/>
    <cellStyle name="Separador de milhares 2 2 2 2 18 11" xfId="0"/>
    <cellStyle name="Separador de milhares 2 2 2 2 18 11 2" xfId="0"/>
    <cellStyle name="Separador de milhares 2 2 2 2 18 12" xfId="0"/>
    <cellStyle name="Separador de milhares 2 2 2 2 18 12 2" xfId="0"/>
    <cellStyle name="Separador de milhares 2 2 2 2 18 13" xfId="0"/>
    <cellStyle name="Separador de milhares 2 2 2 2 18 13 2" xfId="0"/>
    <cellStyle name="Separador de milhares 2 2 2 2 18 14" xfId="0"/>
    <cellStyle name="Separador de milhares 2 2 2 2 18 14 2" xfId="0"/>
    <cellStyle name="Separador de milhares 2 2 2 2 18 15" xfId="0"/>
    <cellStyle name="Separador de milhares 2 2 2 2 18 2" xfId="0"/>
    <cellStyle name="Separador de milhares 2 2 2 2 18 2 10" xfId="0"/>
    <cellStyle name="Separador de milhares 2 2 2 2 18 2 2" xfId="0"/>
    <cellStyle name="Separador de milhares 2 2 2 2 18 2 2 2" xfId="0"/>
    <cellStyle name="Separador de milhares 2 2 2 2 18 2 2 2 2" xfId="0"/>
    <cellStyle name="Separador de milhares 2 2 2 2 18 2 2 3" xfId="0"/>
    <cellStyle name="Separador de milhares 2 2 2 2 18 2 3" xfId="0"/>
    <cellStyle name="Separador de milhares 2 2 2 2 18 2 3 2" xfId="0"/>
    <cellStyle name="Separador de milhares 2 2 2 2 18 2 4" xfId="0"/>
    <cellStyle name="Separador de milhares 2 2 2 2 18 2 4 2" xfId="0"/>
    <cellStyle name="Separador de milhares 2 2 2 2 18 2 5" xfId="0"/>
    <cellStyle name="Separador de milhares 2 2 2 2 18 2 5 2" xfId="0"/>
    <cellStyle name="Separador de milhares 2 2 2 2 18 2 6" xfId="0"/>
    <cellStyle name="Separador de milhares 2 2 2 2 18 2 6 2" xfId="0"/>
    <cellStyle name="Separador de milhares 2 2 2 2 18 2 7" xfId="0"/>
    <cellStyle name="Separador de milhares 2 2 2 2 18 2 7 2" xfId="0"/>
    <cellStyle name="Separador de milhares 2 2 2 2 18 2 8" xfId="0"/>
    <cellStyle name="Separador de milhares 2 2 2 2 18 2 8 2" xfId="0"/>
    <cellStyle name="Separador de milhares 2 2 2 2 18 2 9" xfId="0"/>
    <cellStyle name="Separador de milhares 2 2 2 2 18 2 9 2" xfId="0"/>
    <cellStyle name="Separador de milhares 2 2 2 2 18 3" xfId="0"/>
    <cellStyle name="Separador de milhares 2 2 2 2 18 3 2" xfId="0"/>
    <cellStyle name="Separador de milhares 2 2 2 2 18 4" xfId="0"/>
    <cellStyle name="Separador de milhares 2 2 2 2 18 4 2" xfId="0"/>
    <cellStyle name="Separador de milhares 2 2 2 2 18 4 2 2" xfId="0"/>
    <cellStyle name="Separador de milhares 2 2 2 2 18 4 3" xfId="0"/>
    <cellStyle name="Separador de milhares 2 2 2 2 18 5" xfId="0"/>
    <cellStyle name="Separador de milhares 2 2 2 2 18 5 2" xfId="0"/>
    <cellStyle name="Separador de milhares 2 2 2 2 18 6" xfId="0"/>
    <cellStyle name="Separador de milhares 2 2 2 2 18 6 2" xfId="0"/>
    <cellStyle name="Separador de milhares 2 2 2 2 18 7" xfId="0"/>
    <cellStyle name="Separador de milhares 2 2 2 2 18 7 2" xfId="0"/>
    <cellStyle name="Separador de milhares 2 2 2 2 18 8" xfId="0"/>
    <cellStyle name="Separador de milhares 2 2 2 2 18 8 2" xfId="0"/>
    <cellStyle name="Separador de milhares 2 2 2 2 18 9" xfId="0"/>
    <cellStyle name="Separador de milhares 2 2 2 2 18 9 2" xfId="0"/>
    <cellStyle name="Separador de milhares 2 2 2 2 19" xfId="0"/>
    <cellStyle name="Separador de milhares 2 2 2 2 19 10" xfId="0"/>
    <cellStyle name="Separador de milhares 2 2 2 2 19 10 2" xfId="0"/>
    <cellStyle name="Separador de milhares 2 2 2 2 19 11" xfId="0"/>
    <cellStyle name="Separador de milhares 2 2 2 2 19 11 2" xfId="0"/>
    <cellStyle name="Separador de milhares 2 2 2 2 19 12" xfId="0"/>
    <cellStyle name="Separador de milhares 2 2 2 2 19 12 2" xfId="0"/>
    <cellStyle name="Separador de milhares 2 2 2 2 19 13" xfId="0"/>
    <cellStyle name="Separador de milhares 2 2 2 2 19 13 2" xfId="0"/>
    <cellStyle name="Separador de milhares 2 2 2 2 19 14" xfId="0"/>
    <cellStyle name="Separador de milhares 2 2 2 2 19 14 2" xfId="0"/>
    <cellStyle name="Separador de milhares 2 2 2 2 19 15" xfId="0"/>
    <cellStyle name="Separador de milhares 2 2 2 2 19 2" xfId="0"/>
    <cellStyle name="Separador de milhares 2 2 2 2 19 2 10" xfId="0"/>
    <cellStyle name="Separador de milhares 2 2 2 2 19 2 2" xfId="0"/>
    <cellStyle name="Separador de milhares 2 2 2 2 19 2 2 2" xfId="0"/>
    <cellStyle name="Separador de milhares 2 2 2 2 19 2 2 2 2" xfId="0"/>
    <cellStyle name="Separador de milhares 2 2 2 2 19 2 2 3" xfId="0"/>
    <cellStyle name="Separador de milhares 2 2 2 2 19 2 3" xfId="0"/>
    <cellStyle name="Separador de milhares 2 2 2 2 19 2 3 2" xfId="0"/>
    <cellStyle name="Separador de milhares 2 2 2 2 19 2 4" xfId="0"/>
    <cellStyle name="Separador de milhares 2 2 2 2 19 2 4 2" xfId="0"/>
    <cellStyle name="Separador de milhares 2 2 2 2 19 2 5" xfId="0"/>
    <cellStyle name="Separador de milhares 2 2 2 2 19 2 5 2" xfId="0"/>
    <cellStyle name="Separador de milhares 2 2 2 2 19 2 6" xfId="0"/>
    <cellStyle name="Separador de milhares 2 2 2 2 19 2 6 2" xfId="0"/>
    <cellStyle name="Separador de milhares 2 2 2 2 19 2 7" xfId="0"/>
    <cellStyle name="Separador de milhares 2 2 2 2 19 2 7 2" xfId="0"/>
    <cellStyle name="Separador de milhares 2 2 2 2 19 2 8" xfId="0"/>
    <cellStyle name="Separador de milhares 2 2 2 2 19 2 8 2" xfId="0"/>
    <cellStyle name="Separador de milhares 2 2 2 2 19 2 9" xfId="0"/>
    <cellStyle name="Separador de milhares 2 2 2 2 19 2 9 2" xfId="0"/>
    <cellStyle name="Separador de milhares 2 2 2 2 19 3" xfId="0"/>
    <cellStyle name="Separador de milhares 2 2 2 2 19 3 2" xfId="0"/>
    <cellStyle name="Separador de milhares 2 2 2 2 19 4" xfId="0"/>
    <cellStyle name="Separador de milhares 2 2 2 2 19 4 2" xfId="0"/>
    <cellStyle name="Separador de milhares 2 2 2 2 19 4 2 2" xfId="0"/>
    <cellStyle name="Separador de milhares 2 2 2 2 19 4 3" xfId="0"/>
    <cellStyle name="Separador de milhares 2 2 2 2 19 5" xfId="0"/>
    <cellStyle name="Separador de milhares 2 2 2 2 19 5 2" xfId="0"/>
    <cellStyle name="Separador de milhares 2 2 2 2 19 6" xfId="0"/>
    <cellStyle name="Separador de milhares 2 2 2 2 19 6 2" xfId="0"/>
    <cellStyle name="Separador de milhares 2 2 2 2 19 7" xfId="0"/>
    <cellStyle name="Separador de milhares 2 2 2 2 19 7 2" xfId="0"/>
    <cellStyle name="Separador de milhares 2 2 2 2 19 8" xfId="0"/>
    <cellStyle name="Separador de milhares 2 2 2 2 19 8 2" xfId="0"/>
    <cellStyle name="Separador de milhares 2 2 2 2 19 9" xfId="0"/>
    <cellStyle name="Separador de milhares 2 2 2 2 19 9 2" xfId="0"/>
    <cellStyle name="Separador de milhares 2 2 2 2 2" xfId="0"/>
    <cellStyle name="Separador de milhares 2 2 2 2 2 10" xfId="0"/>
    <cellStyle name="Separador de milhares 2 2 2 2 2 10 2" xfId="0"/>
    <cellStyle name="Separador de milhares 2 2 2 2 2 11" xfId="0"/>
    <cellStyle name="Separador de milhares 2 2 2 2 2 11 2" xfId="0"/>
    <cellStyle name="Separador de milhares 2 2 2 2 2 12" xfId="0"/>
    <cellStyle name="Separador de milhares 2 2 2 2 2 12 2" xfId="0"/>
    <cellStyle name="Separador de milhares 2 2 2 2 2 13" xfId="0"/>
    <cellStyle name="Separador de milhares 2 2 2 2 2 13 2" xfId="0"/>
    <cellStyle name="Separador de milhares 2 2 2 2 2 14" xfId="0"/>
    <cellStyle name="Separador de milhares 2 2 2 2 2 14 2" xfId="0"/>
    <cellStyle name="Separador de milhares 2 2 2 2 2 15" xfId="0"/>
    <cellStyle name="Separador de milhares 2 2 2 2 2 15 2" xfId="0"/>
    <cellStyle name="Separador de milhares 2 2 2 2 2 16" xfId="0"/>
    <cellStyle name="Separador de milhares 2 2 2 2 2 17" xfId="0"/>
    <cellStyle name="Separador de milhares 2 2 2 2 2 18" xfId="0"/>
    <cellStyle name="Separador de milhares 2 2 2 2 2 19" xfId="0"/>
    <cellStyle name="Separador de milhares 2 2 2 2 2 2" xfId="0"/>
    <cellStyle name="Separador de milhares 2 2 2 2 2 2 2" xfId="0"/>
    <cellStyle name="Separador de milhares 2 2 2 2 2 2 2 2" xfId="0"/>
    <cellStyle name="Separador de milhares 2 2 2 2 2 2 3" xfId="0"/>
    <cellStyle name="Separador de milhares 2 2 2 2 2 2 3 2" xfId="0"/>
    <cellStyle name="Separador de milhares 2 2 2 2 2 2 4" xfId="0"/>
    <cellStyle name="Separador de milhares 2 2 2 2 2 2 4 2" xfId="0"/>
    <cellStyle name="Separador de milhares 2 2 2 2 2 2 5" xfId="0"/>
    <cellStyle name="Separador de milhares 2 2 2 2 2 2 5 2" xfId="0"/>
    <cellStyle name="Separador de milhares 2 2 2 2 2 2 6" xfId="0"/>
    <cellStyle name="Separador de milhares 2 2 2 2 2 2 6 2" xfId="0"/>
    <cellStyle name="Separador de milhares 2 2 2 2 2 2 7" xfId="0"/>
    <cellStyle name="Separador de milhares 2 2 2 2 2 20" xfId="0"/>
    <cellStyle name="Separador de milhares 2 2 2 2 2 21" xfId="0"/>
    <cellStyle name="Separador de milhares 2 2 2 2 2 22" xfId="0"/>
    <cellStyle name="Separador de milhares 2 2 2 2 2 23" xfId="0"/>
    <cellStyle name="Separador de milhares 2 2 2 2 2 24" xfId="0"/>
    <cellStyle name="Separador de milhares 2 2 2 2 2 25" xfId="0"/>
    <cellStyle name="Separador de milhares 2 2 2 2 2 26" xfId="0"/>
    <cellStyle name="Separador de milhares 2 2 2 2 2 3" xfId="0"/>
    <cellStyle name="Separador de milhares 2 2 2 2 2 3 2" xfId="0"/>
    <cellStyle name="Separador de milhares 2 2 2 2 2 4" xfId="0"/>
    <cellStyle name="Separador de milhares 2 2 2 2 2 4 2" xfId="0"/>
    <cellStyle name="Separador de milhares 2 2 2 2 2 5" xfId="0"/>
    <cellStyle name="Separador de milhares 2 2 2 2 2 5 2" xfId="0"/>
    <cellStyle name="Separador de milhares 2 2 2 2 2 6" xfId="0"/>
    <cellStyle name="Separador de milhares 2 2 2 2 2 6 2" xfId="0"/>
    <cellStyle name="Separador de milhares 2 2 2 2 2 7" xfId="0"/>
    <cellStyle name="Separador de milhares 2 2 2 2 2 7 2" xfId="0"/>
    <cellStyle name="Separador de milhares 2 2 2 2 2 8" xfId="0"/>
    <cellStyle name="Separador de milhares 2 2 2 2 2 8 2" xfId="0"/>
    <cellStyle name="Separador de milhares 2 2 2 2 2 9" xfId="0"/>
    <cellStyle name="Separador de milhares 2 2 2 2 2 9 2" xfId="0"/>
    <cellStyle name="Separador de milhares 2 2 2 2 20" xfId="0"/>
    <cellStyle name="Separador de milhares 2 2 2 2 20 2" xfId="0"/>
    <cellStyle name="Separador de milhares 2 2 2 2 21" xfId="0"/>
    <cellStyle name="Separador de milhares 2 2 2 2 21 2" xfId="0"/>
    <cellStyle name="Separador de milhares 2 2 2 2 22" xfId="0"/>
    <cellStyle name="Separador de milhares 2 2 2 2 22 2" xfId="0"/>
    <cellStyle name="Separador de milhares 2 2 2 2 23" xfId="0"/>
    <cellStyle name="Separador de milhares 2 2 2 2 23 2" xfId="0"/>
    <cellStyle name="Separador de milhares 2 2 2 2 24" xfId="0"/>
    <cellStyle name="Separador de milhares 2 2 2 2 24 2" xfId="0"/>
    <cellStyle name="Separador de milhares 2 2 2 2 25" xfId="0"/>
    <cellStyle name="Separador de milhares 2 2 2 2 25 2" xfId="0"/>
    <cellStyle name="Separador de milhares 2 2 2 2 26" xfId="0"/>
    <cellStyle name="Separador de milhares 2 2 2 2 26 2" xfId="0"/>
    <cellStyle name="Separador de milhares 2 2 2 2 27" xfId="0"/>
    <cellStyle name="Separador de milhares 2 2 2 2 27 2" xfId="0"/>
    <cellStyle name="Separador de milhares 2 2 2 2 28" xfId="0"/>
    <cellStyle name="Separador de milhares 2 2 2 2 28 2" xfId="0"/>
    <cellStyle name="Separador de milhares 2 2 2 2 29" xfId="0"/>
    <cellStyle name="Separador de milhares 2 2 2 2 29 2" xfId="0"/>
    <cellStyle name="Separador de milhares 2 2 2 2 3" xfId="0"/>
    <cellStyle name="Separador de milhares 2 2 2 2 3 10" xfId="0"/>
    <cellStyle name="Separador de milhares 2 2 2 2 3 11" xfId="0"/>
    <cellStyle name="Separador de milhares 2 2 2 2 3 12" xfId="0"/>
    <cellStyle name="Separador de milhares 2 2 2 2 3 13" xfId="0"/>
    <cellStyle name="Separador de milhares 2 2 2 2 3 2" xfId="0"/>
    <cellStyle name="Separador de milhares 2 2 2 2 3 3" xfId="0"/>
    <cellStyle name="Separador de milhares 2 2 2 2 3 4" xfId="0"/>
    <cellStyle name="Separador de milhares 2 2 2 2 3 5" xfId="0"/>
    <cellStyle name="Separador de milhares 2 2 2 2 3 6" xfId="0"/>
    <cellStyle name="Separador de milhares 2 2 2 2 3 7" xfId="0"/>
    <cellStyle name="Separador de milhares 2 2 2 2 3 8" xfId="0"/>
    <cellStyle name="Separador de milhares 2 2 2 2 3 9" xfId="0"/>
    <cellStyle name="Separador de milhares 2 2 2 2 30" xfId="0"/>
    <cellStyle name="Separador de milhares 2 2 2 2 30 2" xfId="0"/>
    <cellStyle name="Separador de milhares 2 2 2 2 31" xfId="0"/>
    <cellStyle name="Separador de milhares 2 2 2 2 31 2" xfId="0"/>
    <cellStyle name="Separador de milhares 2 2 2 2 32" xfId="0"/>
    <cellStyle name="Separador de milhares 2 2 2 2 32 2" xfId="0"/>
    <cellStyle name="Separador de milhares 2 2 2 2 33" xfId="0"/>
    <cellStyle name="Separador de milhares 2 2 2 2 34" xfId="0"/>
    <cellStyle name="Separador de milhares 2 2 2 2 35" xfId="0"/>
    <cellStyle name="Separador de milhares 2 2 2 2 36" xfId="0"/>
    <cellStyle name="Separador de milhares 2 2 2 2 37" xfId="0"/>
    <cellStyle name="Separador de milhares 2 2 2 2 38" xfId="0"/>
    <cellStyle name="Separador de milhares 2 2 2 2 39" xfId="0"/>
    <cellStyle name="Separador de milhares 2 2 2 2 4" xfId="0"/>
    <cellStyle name="Separador de milhares 2 2 2 2 4 10" xfId="0"/>
    <cellStyle name="Separador de milhares 2 2 2 2 4 11" xfId="0"/>
    <cellStyle name="Separador de milhares 2 2 2 2 4 12" xfId="0"/>
    <cellStyle name="Separador de milhares 2 2 2 2 4 13" xfId="0"/>
    <cellStyle name="Separador de milhares 2 2 2 2 4 2" xfId="0"/>
    <cellStyle name="Separador de milhares 2 2 2 2 4 3" xfId="0"/>
    <cellStyle name="Separador de milhares 2 2 2 2 4 4" xfId="0"/>
    <cellStyle name="Separador de milhares 2 2 2 2 4 5" xfId="0"/>
    <cellStyle name="Separador de milhares 2 2 2 2 4 6" xfId="0"/>
    <cellStyle name="Separador de milhares 2 2 2 2 4 7" xfId="0"/>
    <cellStyle name="Separador de milhares 2 2 2 2 4 8" xfId="0"/>
    <cellStyle name="Separador de milhares 2 2 2 2 4 9" xfId="0"/>
    <cellStyle name="Separador de milhares 2 2 2 2 40" xfId="0"/>
    <cellStyle name="Separador de milhares 2 2 2 2 41" xfId="0"/>
    <cellStyle name="Separador de milhares 2 2 2 2 42" xfId="0"/>
    <cellStyle name="Separador de milhares 2 2 2 2 43" xfId="0"/>
    <cellStyle name="Separador de milhares 2 2 2 2 5" xfId="0"/>
    <cellStyle name="Separador de milhares 2 2 2 2 5 10" xfId="0"/>
    <cellStyle name="Separador de milhares 2 2 2 2 5 11" xfId="0"/>
    <cellStyle name="Separador de milhares 2 2 2 2 5 12" xfId="0"/>
    <cellStyle name="Separador de milhares 2 2 2 2 5 13" xfId="0"/>
    <cellStyle name="Separador de milhares 2 2 2 2 5 2" xfId="0"/>
    <cellStyle name="Separador de milhares 2 2 2 2 5 3" xfId="0"/>
    <cellStyle name="Separador de milhares 2 2 2 2 5 4" xfId="0"/>
    <cellStyle name="Separador de milhares 2 2 2 2 5 5" xfId="0"/>
    <cellStyle name="Separador de milhares 2 2 2 2 5 6" xfId="0"/>
    <cellStyle name="Separador de milhares 2 2 2 2 5 7" xfId="0"/>
    <cellStyle name="Separador de milhares 2 2 2 2 5 8" xfId="0"/>
    <cellStyle name="Separador de milhares 2 2 2 2 5 9" xfId="0"/>
    <cellStyle name="Separador de milhares 2 2 2 2 6" xfId="0"/>
    <cellStyle name="Separador de milhares 2 2 2 2 6 10" xfId="0"/>
    <cellStyle name="Separador de milhares 2 2 2 2 6 11" xfId="0"/>
    <cellStyle name="Separador de milhares 2 2 2 2 6 12" xfId="0"/>
    <cellStyle name="Separador de milhares 2 2 2 2 6 13" xfId="0"/>
    <cellStyle name="Separador de milhares 2 2 2 2 6 2" xfId="0"/>
    <cellStyle name="Separador de milhares 2 2 2 2 6 3" xfId="0"/>
    <cellStyle name="Separador de milhares 2 2 2 2 6 4" xfId="0"/>
    <cellStyle name="Separador de milhares 2 2 2 2 6 5" xfId="0"/>
    <cellStyle name="Separador de milhares 2 2 2 2 6 6" xfId="0"/>
    <cellStyle name="Separador de milhares 2 2 2 2 6 7" xfId="0"/>
    <cellStyle name="Separador de milhares 2 2 2 2 6 8" xfId="0"/>
    <cellStyle name="Separador de milhares 2 2 2 2 6 9" xfId="0"/>
    <cellStyle name="Separador de milhares 2 2 2 2 7" xfId="0"/>
    <cellStyle name="Separador de milhares 2 2 2 2 7 2" xfId="0"/>
    <cellStyle name="Separador de milhares 2 2 2 2 7 3" xfId="0"/>
    <cellStyle name="Separador de milhares 2 2 2 2 7 4" xfId="0"/>
    <cellStyle name="Separador de milhares 2 2 2 2 8" xfId="0"/>
    <cellStyle name="Separador de milhares 2 2 2 2 8 2" xfId="0"/>
    <cellStyle name="Separador de milhares 2 2 2 2 8 3" xfId="0"/>
    <cellStyle name="Separador de milhares 2 2 2 2 8 4" xfId="0"/>
    <cellStyle name="Separador de milhares 2 2 2 2 9" xfId="0"/>
    <cellStyle name="Separador de milhares 2 2 2 2 9 2" xfId="0"/>
    <cellStyle name="Separador de milhares 2 2 2 2 9 3" xfId="0"/>
    <cellStyle name="Separador de milhares 2 2 2 2 9 4" xfId="0"/>
    <cellStyle name="Separador de milhares 2 2 2 20" xfId="0"/>
    <cellStyle name="Separador de milhares 2 2 2 20 10" xfId="0"/>
    <cellStyle name="Separador de milhares 2 2 2 20 10 2" xfId="0"/>
    <cellStyle name="Separador de milhares 2 2 2 20 11" xfId="0"/>
    <cellStyle name="Separador de milhares 2 2 2 20 11 2" xfId="0"/>
    <cellStyle name="Separador de milhares 2 2 2 20 12" xfId="0"/>
    <cellStyle name="Separador de milhares 2 2 2 20 12 2" xfId="0"/>
    <cellStyle name="Separador de milhares 2 2 2 20 13" xfId="0"/>
    <cellStyle name="Separador de milhares 2 2 2 20 13 2" xfId="0"/>
    <cellStyle name="Separador de milhares 2 2 2 20 14" xfId="0"/>
    <cellStyle name="Separador de milhares 2 2 2 20 14 2" xfId="0"/>
    <cellStyle name="Separador de milhares 2 2 2 20 15" xfId="0"/>
    <cellStyle name="Separador de milhares 2 2 2 20 2" xfId="0"/>
    <cellStyle name="Separador de milhares 2 2 2 20 2 10" xfId="0"/>
    <cellStyle name="Separador de milhares 2 2 2 20 2 2" xfId="0"/>
    <cellStyle name="Separador de milhares 2 2 2 20 2 2 2" xfId="0"/>
    <cellStyle name="Separador de milhares 2 2 2 20 2 2 2 2" xfId="0"/>
    <cellStyle name="Separador de milhares 2 2 2 20 2 2 3" xfId="0"/>
    <cellStyle name="Separador de milhares 2 2 2 20 2 3" xfId="0"/>
    <cellStyle name="Separador de milhares 2 2 2 20 2 3 2" xfId="0"/>
    <cellStyle name="Separador de milhares 2 2 2 20 2 4" xfId="0"/>
    <cellStyle name="Separador de milhares 2 2 2 20 2 4 2" xfId="0"/>
    <cellStyle name="Separador de milhares 2 2 2 20 2 5" xfId="0"/>
    <cellStyle name="Separador de milhares 2 2 2 20 2 5 2" xfId="0"/>
    <cellStyle name="Separador de milhares 2 2 2 20 2 6" xfId="0"/>
    <cellStyle name="Separador de milhares 2 2 2 20 2 6 2" xfId="0"/>
    <cellStyle name="Separador de milhares 2 2 2 20 2 7" xfId="0"/>
    <cellStyle name="Separador de milhares 2 2 2 20 2 7 2" xfId="0"/>
    <cellStyle name="Separador de milhares 2 2 2 20 2 8" xfId="0"/>
    <cellStyle name="Separador de milhares 2 2 2 20 2 8 2" xfId="0"/>
    <cellStyle name="Separador de milhares 2 2 2 20 2 9" xfId="0"/>
    <cellStyle name="Separador de milhares 2 2 2 20 2 9 2" xfId="0"/>
    <cellStyle name="Separador de milhares 2 2 2 20 3" xfId="0"/>
    <cellStyle name="Separador de milhares 2 2 2 20 3 2" xfId="0"/>
    <cellStyle name="Separador de milhares 2 2 2 20 4" xfId="0"/>
    <cellStyle name="Separador de milhares 2 2 2 20 4 2" xfId="0"/>
    <cellStyle name="Separador de milhares 2 2 2 20 4 2 2" xfId="0"/>
    <cellStyle name="Separador de milhares 2 2 2 20 4 3" xfId="0"/>
    <cellStyle name="Separador de milhares 2 2 2 20 5" xfId="0"/>
    <cellStyle name="Separador de milhares 2 2 2 20 5 2" xfId="0"/>
    <cellStyle name="Separador de milhares 2 2 2 20 6" xfId="0"/>
    <cellStyle name="Separador de milhares 2 2 2 20 6 2" xfId="0"/>
    <cellStyle name="Separador de milhares 2 2 2 20 7" xfId="0"/>
    <cellStyle name="Separador de milhares 2 2 2 20 7 2" xfId="0"/>
    <cellStyle name="Separador de milhares 2 2 2 20 8" xfId="0"/>
    <cellStyle name="Separador de milhares 2 2 2 20 8 2" xfId="0"/>
    <cellStyle name="Separador de milhares 2 2 2 20 9" xfId="0"/>
    <cellStyle name="Separador de milhares 2 2 2 20 9 2" xfId="0"/>
    <cellStyle name="Separador de milhares 2 2 2 21" xfId="0"/>
    <cellStyle name="Separador de milhares 2 2 2 21 2" xfId="0"/>
    <cellStyle name="Separador de milhares 2 2 2 22" xfId="0"/>
    <cellStyle name="Separador de milhares 2 2 2 22 2" xfId="0"/>
    <cellStyle name="Separador de milhares 2 2 2 23" xfId="0"/>
    <cellStyle name="Separador de milhares 2 2 2 23 2" xfId="0"/>
    <cellStyle name="Separador de milhares 2 2 2 24" xfId="0"/>
    <cellStyle name="Separador de milhares 2 2 2 24 2" xfId="0"/>
    <cellStyle name="Separador de milhares 2 2 2 25" xfId="0"/>
    <cellStyle name="Separador de milhares 2 2 2 25 2" xfId="0"/>
    <cellStyle name="Separador de milhares 2 2 2 26" xfId="0"/>
    <cellStyle name="Separador de milhares 2 2 2 26 2" xfId="0"/>
    <cellStyle name="Separador de milhares 2 2 2 27" xfId="0"/>
    <cellStyle name="Separador de milhares 2 2 2 27 2" xfId="0"/>
    <cellStyle name="Separador de milhares 2 2 2 28" xfId="0"/>
    <cellStyle name="Separador de milhares 2 2 2 28 2" xfId="0"/>
    <cellStyle name="Separador de milhares 2 2 2 29" xfId="0"/>
    <cellStyle name="Separador de milhares 2 2 2 29 2" xfId="0"/>
    <cellStyle name="Separador de milhares 2 2 2 3" xfId="0"/>
    <cellStyle name="Separador de milhares 2 2 2 3 10" xfId="0"/>
    <cellStyle name="Separador de milhares 2 2 2 3 11" xfId="0"/>
    <cellStyle name="Separador de milhares 2 2 2 3 12" xfId="0"/>
    <cellStyle name="Separador de milhares 2 2 2 3 13" xfId="0"/>
    <cellStyle name="Separador de milhares 2 2 2 3 14" xfId="0"/>
    <cellStyle name="Separador de milhares 2 2 2 3 2" xfId="0"/>
    <cellStyle name="Separador de milhares 2 2 2 3 2 2" xfId="0"/>
    <cellStyle name="Separador de milhares 2 2 2 3 3" xfId="0"/>
    <cellStyle name="Separador de milhares 2 2 2 3 3 2" xfId="0"/>
    <cellStyle name="Separador de milhares 2 2 2 3 4" xfId="0"/>
    <cellStyle name="Separador de milhares 2 2 2 3 5" xfId="0"/>
    <cellStyle name="Separador de milhares 2 2 2 3 6" xfId="0"/>
    <cellStyle name="Separador de milhares 2 2 2 3 7" xfId="0"/>
    <cellStyle name="Separador de milhares 2 2 2 3 8" xfId="0"/>
    <cellStyle name="Separador de milhares 2 2 2 3 9" xfId="0"/>
    <cellStyle name="Separador de milhares 2 2 2 30" xfId="0"/>
    <cellStyle name="Separador de milhares 2 2 2 30 2" xfId="0"/>
    <cellStyle name="Separador de milhares 2 2 2 31" xfId="0"/>
    <cellStyle name="Separador de milhares 2 2 2 31 2" xfId="0"/>
    <cellStyle name="Separador de milhares 2 2 2 32" xfId="0"/>
    <cellStyle name="Separador de milhares 2 2 2 32 2" xfId="0"/>
    <cellStyle name="Separador de milhares 2 2 2 33" xfId="0"/>
    <cellStyle name="Separador de milhares 2 2 2 33 2" xfId="0"/>
    <cellStyle name="Separador de milhares 2 2 2 34" xfId="0"/>
    <cellStyle name="Separador de milhares 2 2 2 34 2" xfId="0"/>
    <cellStyle name="Separador de milhares 2 2 2 35" xfId="0"/>
    <cellStyle name="Separador de milhares 2 2 2 36" xfId="0"/>
    <cellStyle name="Separador de milhares 2 2 2 37" xfId="0"/>
    <cellStyle name="Separador de milhares 2 2 2 38" xfId="0"/>
    <cellStyle name="Separador de milhares 2 2 2 39" xfId="0"/>
    <cellStyle name="Separador de milhares 2 2 2 4" xfId="0"/>
    <cellStyle name="Separador de milhares 2 2 2 4 10" xfId="0"/>
    <cellStyle name="Separador de milhares 2 2 2 4 11" xfId="0"/>
    <cellStyle name="Separador de milhares 2 2 2 4 12" xfId="0"/>
    <cellStyle name="Separador de milhares 2 2 2 4 13" xfId="0"/>
    <cellStyle name="Separador de milhares 2 2 2 4 2" xfId="0"/>
    <cellStyle name="Separador de milhares 2 2 2 4 3" xfId="0"/>
    <cellStyle name="Separador de milhares 2 2 2 4 4" xfId="0"/>
    <cellStyle name="Separador de milhares 2 2 2 4 5" xfId="0"/>
    <cellStyle name="Separador de milhares 2 2 2 4 6" xfId="0"/>
    <cellStyle name="Separador de milhares 2 2 2 4 7" xfId="0"/>
    <cellStyle name="Separador de milhares 2 2 2 4 8" xfId="0"/>
    <cellStyle name="Separador de milhares 2 2 2 4 9" xfId="0"/>
    <cellStyle name="Separador de milhares 2 2 2 40" xfId="0"/>
    <cellStyle name="Separador de milhares 2 2 2 41" xfId="0"/>
    <cellStyle name="Separador de milhares 2 2 2 42" xfId="0"/>
    <cellStyle name="Separador de milhares 2 2 2 43" xfId="0"/>
    <cellStyle name="Separador de milhares 2 2 2 44" xfId="0"/>
    <cellStyle name="Separador de milhares 2 2 2 45" xfId="0"/>
    <cellStyle name="Separador de milhares 2 2 2 5" xfId="0"/>
    <cellStyle name="Separador de milhares 2 2 2 5 10" xfId="0"/>
    <cellStyle name="Separador de milhares 2 2 2 5 11" xfId="0"/>
    <cellStyle name="Separador de milhares 2 2 2 5 12" xfId="0"/>
    <cellStyle name="Separador de milhares 2 2 2 5 13" xfId="0"/>
    <cellStyle name="Separador de milhares 2 2 2 5 2" xfId="0"/>
    <cellStyle name="Separador de milhares 2 2 2 5 3" xfId="0"/>
    <cellStyle name="Separador de milhares 2 2 2 5 4" xfId="0"/>
    <cellStyle name="Separador de milhares 2 2 2 5 5" xfId="0"/>
    <cellStyle name="Separador de milhares 2 2 2 5 6" xfId="0"/>
    <cellStyle name="Separador de milhares 2 2 2 5 7" xfId="0"/>
    <cellStyle name="Separador de milhares 2 2 2 5 8" xfId="0"/>
    <cellStyle name="Separador de milhares 2 2 2 5 9" xfId="0"/>
    <cellStyle name="Separador de milhares 2 2 2 6" xfId="0"/>
    <cellStyle name="Separador de milhares 2 2 2 6 10" xfId="0"/>
    <cellStyle name="Separador de milhares 2 2 2 6 11" xfId="0"/>
    <cellStyle name="Separador de milhares 2 2 2 6 12" xfId="0"/>
    <cellStyle name="Separador de milhares 2 2 2 6 13" xfId="0"/>
    <cellStyle name="Separador de milhares 2 2 2 6 2" xfId="0"/>
    <cellStyle name="Separador de milhares 2 2 2 6 3" xfId="0"/>
    <cellStyle name="Separador de milhares 2 2 2 6 4" xfId="0"/>
    <cellStyle name="Separador de milhares 2 2 2 6 5" xfId="0"/>
    <cellStyle name="Separador de milhares 2 2 2 6 6" xfId="0"/>
    <cellStyle name="Separador de milhares 2 2 2 6 7" xfId="0"/>
    <cellStyle name="Separador de milhares 2 2 2 6 8" xfId="0"/>
    <cellStyle name="Separador de milhares 2 2 2 6 9" xfId="0"/>
    <cellStyle name="Separador de milhares 2 2 2 7" xfId="0"/>
    <cellStyle name="Separador de milhares 2 2 2 7 10" xfId="0"/>
    <cellStyle name="Separador de milhares 2 2 2 7 11" xfId="0"/>
    <cellStyle name="Separador de milhares 2 2 2 7 12" xfId="0"/>
    <cellStyle name="Separador de milhares 2 2 2 7 13" xfId="0"/>
    <cellStyle name="Separador de milhares 2 2 2 7 2" xfId="0"/>
    <cellStyle name="Separador de milhares 2 2 2 7 3" xfId="0"/>
    <cellStyle name="Separador de milhares 2 2 2 7 4" xfId="0"/>
    <cellStyle name="Separador de milhares 2 2 2 7 5" xfId="0"/>
    <cellStyle name="Separador de milhares 2 2 2 7 6" xfId="0"/>
    <cellStyle name="Separador de milhares 2 2 2 7 7" xfId="0"/>
    <cellStyle name="Separador de milhares 2 2 2 7 8" xfId="0"/>
    <cellStyle name="Separador de milhares 2 2 2 7 9" xfId="0"/>
    <cellStyle name="Separador de milhares 2 2 2 8" xfId="0"/>
    <cellStyle name="Separador de milhares 2 2 2 8 2" xfId="0"/>
    <cellStyle name="Separador de milhares 2 2 2 8 3" xfId="0"/>
    <cellStyle name="Separador de milhares 2 2 2 8 4" xfId="0"/>
    <cellStyle name="Separador de milhares 2 2 2 9" xfId="0"/>
    <cellStyle name="Separador de milhares 2 2 2 9 2" xfId="0"/>
    <cellStyle name="Separador de milhares 2 2 2 9 3" xfId="0"/>
    <cellStyle name="Separador de milhares 2 2 2 9 4" xfId="0"/>
    <cellStyle name="Separador de milhares 2 2 20" xfId="0"/>
    <cellStyle name="Separador de milhares 2 2 20 10" xfId="0"/>
    <cellStyle name="Separador de milhares 2 2 20 10 2" xfId="0"/>
    <cellStyle name="Separador de milhares 2 2 20 11" xfId="0"/>
    <cellStyle name="Separador de milhares 2 2 20 11 2" xfId="0"/>
    <cellStyle name="Separador de milhares 2 2 20 12" xfId="0"/>
    <cellStyle name="Separador de milhares 2 2 20 12 2" xfId="0"/>
    <cellStyle name="Separador de milhares 2 2 20 13" xfId="0"/>
    <cellStyle name="Separador de milhares 2 2 20 13 2" xfId="0"/>
    <cellStyle name="Separador de milhares 2 2 20 14" xfId="0"/>
    <cellStyle name="Separador de milhares 2 2 20 14 2" xfId="0"/>
    <cellStyle name="Separador de milhares 2 2 20 15" xfId="0"/>
    <cellStyle name="Separador de milhares 2 2 20 16" xfId="0"/>
    <cellStyle name="Separador de milhares 2 2 20 2" xfId="0"/>
    <cellStyle name="Separador de milhares 2 2 20 2 10" xfId="0"/>
    <cellStyle name="Separador de milhares 2 2 20 2 2" xfId="0"/>
    <cellStyle name="Separador de milhares 2 2 20 2 2 2" xfId="0"/>
    <cellStyle name="Separador de milhares 2 2 20 2 2 2 2" xfId="0"/>
    <cellStyle name="Separador de milhares 2 2 20 2 2 3" xfId="0"/>
    <cellStyle name="Separador de milhares 2 2 20 2 3" xfId="0"/>
    <cellStyle name="Separador de milhares 2 2 20 2 3 2" xfId="0"/>
    <cellStyle name="Separador de milhares 2 2 20 2 4" xfId="0"/>
    <cellStyle name="Separador de milhares 2 2 20 2 4 2" xfId="0"/>
    <cellStyle name="Separador de milhares 2 2 20 2 5" xfId="0"/>
    <cellStyle name="Separador de milhares 2 2 20 2 5 2" xfId="0"/>
    <cellStyle name="Separador de milhares 2 2 20 2 6" xfId="0"/>
    <cellStyle name="Separador de milhares 2 2 20 2 6 2" xfId="0"/>
    <cellStyle name="Separador de milhares 2 2 20 2 7" xfId="0"/>
    <cellStyle name="Separador de milhares 2 2 20 2 7 2" xfId="0"/>
    <cellStyle name="Separador de milhares 2 2 20 2 8" xfId="0"/>
    <cellStyle name="Separador de milhares 2 2 20 2 8 2" xfId="0"/>
    <cellStyle name="Separador de milhares 2 2 20 2 9" xfId="0"/>
    <cellStyle name="Separador de milhares 2 2 20 2 9 2" xfId="0"/>
    <cellStyle name="Separador de milhares 2 2 20 3" xfId="0"/>
    <cellStyle name="Separador de milhares 2 2 20 3 2" xfId="0"/>
    <cellStyle name="Separador de milhares 2 2 20 4" xfId="0"/>
    <cellStyle name="Separador de milhares 2 2 20 4 2" xfId="0"/>
    <cellStyle name="Separador de milhares 2 2 20 4 2 2" xfId="0"/>
    <cellStyle name="Separador de milhares 2 2 20 4 3" xfId="0"/>
    <cellStyle name="Separador de milhares 2 2 20 5" xfId="0"/>
    <cellStyle name="Separador de milhares 2 2 20 5 2" xfId="0"/>
    <cellStyle name="Separador de milhares 2 2 20 6" xfId="0"/>
    <cellStyle name="Separador de milhares 2 2 20 6 2" xfId="0"/>
    <cellStyle name="Separador de milhares 2 2 20 7" xfId="0"/>
    <cellStyle name="Separador de milhares 2 2 20 7 2" xfId="0"/>
    <cellStyle name="Separador de milhares 2 2 20 8" xfId="0"/>
    <cellStyle name="Separador de milhares 2 2 20 8 2" xfId="0"/>
    <cellStyle name="Separador de milhares 2 2 20 9" xfId="0"/>
    <cellStyle name="Separador de milhares 2 2 20 9 2" xfId="0"/>
    <cellStyle name="Separador de milhares 2 2 21" xfId="0"/>
    <cellStyle name="Separador de milhares 2 2 21 10" xfId="0"/>
    <cellStyle name="Separador de milhares 2 2 21 10 2" xfId="0"/>
    <cellStyle name="Separador de milhares 2 2 21 11" xfId="0"/>
    <cellStyle name="Separador de milhares 2 2 21 11 2" xfId="0"/>
    <cellStyle name="Separador de milhares 2 2 21 12" xfId="0"/>
    <cellStyle name="Separador de milhares 2 2 21 12 2" xfId="0"/>
    <cellStyle name="Separador de milhares 2 2 21 13" xfId="0"/>
    <cellStyle name="Separador de milhares 2 2 21 13 2" xfId="0"/>
    <cellStyle name="Separador de milhares 2 2 21 14" xfId="0"/>
    <cellStyle name="Separador de milhares 2 2 21 14 2" xfId="0"/>
    <cellStyle name="Separador de milhares 2 2 21 15" xfId="0"/>
    <cellStyle name="Separador de milhares 2 2 21 2" xfId="0"/>
    <cellStyle name="Separador de milhares 2 2 21 2 10" xfId="0"/>
    <cellStyle name="Separador de milhares 2 2 21 2 2" xfId="0"/>
    <cellStyle name="Separador de milhares 2 2 21 2 2 2" xfId="0"/>
    <cellStyle name="Separador de milhares 2 2 21 2 2 2 2" xfId="0"/>
    <cellStyle name="Separador de milhares 2 2 21 2 2 3" xfId="0"/>
    <cellStyle name="Separador de milhares 2 2 21 2 3" xfId="0"/>
    <cellStyle name="Separador de milhares 2 2 21 2 3 2" xfId="0"/>
    <cellStyle name="Separador de milhares 2 2 21 2 4" xfId="0"/>
    <cellStyle name="Separador de milhares 2 2 21 2 4 2" xfId="0"/>
    <cellStyle name="Separador de milhares 2 2 21 2 5" xfId="0"/>
    <cellStyle name="Separador de milhares 2 2 21 2 5 2" xfId="0"/>
    <cellStyle name="Separador de milhares 2 2 21 2 6" xfId="0"/>
    <cellStyle name="Separador de milhares 2 2 21 2 6 2" xfId="0"/>
    <cellStyle name="Separador de milhares 2 2 21 2 7" xfId="0"/>
    <cellStyle name="Separador de milhares 2 2 21 2 7 2" xfId="0"/>
    <cellStyle name="Separador de milhares 2 2 21 2 8" xfId="0"/>
    <cellStyle name="Separador de milhares 2 2 21 2 8 2" xfId="0"/>
    <cellStyle name="Separador de milhares 2 2 21 2 9" xfId="0"/>
    <cellStyle name="Separador de milhares 2 2 21 2 9 2" xfId="0"/>
    <cellStyle name="Separador de milhares 2 2 21 3" xfId="0"/>
    <cellStyle name="Separador de milhares 2 2 21 3 2" xfId="0"/>
    <cellStyle name="Separador de milhares 2 2 21 4" xfId="0"/>
    <cellStyle name="Separador de milhares 2 2 21 4 2" xfId="0"/>
    <cellStyle name="Separador de milhares 2 2 21 4 2 2" xfId="0"/>
    <cellStyle name="Separador de milhares 2 2 21 4 3" xfId="0"/>
    <cellStyle name="Separador de milhares 2 2 21 5" xfId="0"/>
    <cellStyle name="Separador de milhares 2 2 21 5 2" xfId="0"/>
    <cellStyle name="Separador de milhares 2 2 21 6" xfId="0"/>
    <cellStyle name="Separador de milhares 2 2 21 6 2" xfId="0"/>
    <cellStyle name="Separador de milhares 2 2 21 7" xfId="0"/>
    <cellStyle name="Separador de milhares 2 2 21 7 2" xfId="0"/>
    <cellStyle name="Separador de milhares 2 2 21 8" xfId="0"/>
    <cellStyle name="Separador de milhares 2 2 21 8 2" xfId="0"/>
    <cellStyle name="Separador de milhares 2 2 21 9" xfId="0"/>
    <cellStyle name="Separador de milhares 2 2 21 9 2" xfId="0"/>
    <cellStyle name="Separador de milhares 2 2 22" xfId="0"/>
    <cellStyle name="Separador de milhares 2 2 22 10" xfId="0"/>
    <cellStyle name="Separador de milhares 2 2 22 10 2" xfId="0"/>
    <cellStyle name="Separador de milhares 2 2 22 11" xfId="0"/>
    <cellStyle name="Separador de milhares 2 2 22 11 2" xfId="0"/>
    <cellStyle name="Separador de milhares 2 2 22 12" xfId="0"/>
    <cellStyle name="Separador de milhares 2 2 22 12 2" xfId="0"/>
    <cellStyle name="Separador de milhares 2 2 22 13" xfId="0"/>
    <cellStyle name="Separador de milhares 2 2 22 13 2" xfId="0"/>
    <cellStyle name="Separador de milhares 2 2 22 14" xfId="0"/>
    <cellStyle name="Separador de milhares 2 2 22 14 2" xfId="0"/>
    <cellStyle name="Separador de milhares 2 2 22 15" xfId="0"/>
    <cellStyle name="Separador de milhares 2 2 22 15 2" xfId="0"/>
    <cellStyle name="Separador de milhares 2 2 22 16" xfId="0"/>
    <cellStyle name="Separador de milhares 2 2 22 16 2" xfId="0"/>
    <cellStyle name="Separador de milhares 2 2 22 17" xfId="0"/>
    <cellStyle name="Separador de milhares 2 2 22 17 2" xfId="0"/>
    <cellStyle name="Separador de milhares 2 2 22 18" xfId="0"/>
    <cellStyle name="Separador de milhares 2 2 22 2" xfId="0"/>
    <cellStyle name="Separador de milhares 2 2 22 2 10" xfId="0"/>
    <cellStyle name="Separador de milhares 2 2 22 2 2" xfId="0"/>
    <cellStyle name="Separador de milhares 2 2 22 2 2 2" xfId="0"/>
    <cellStyle name="Separador de milhares 2 2 22 2 2 2 2" xfId="0"/>
    <cellStyle name="Separador de milhares 2 2 22 2 2 3" xfId="0"/>
    <cellStyle name="Separador de milhares 2 2 22 2 3" xfId="0"/>
    <cellStyle name="Separador de milhares 2 2 22 2 3 2" xfId="0"/>
    <cellStyle name="Separador de milhares 2 2 22 2 4" xfId="0"/>
    <cellStyle name="Separador de milhares 2 2 22 2 4 2" xfId="0"/>
    <cellStyle name="Separador de milhares 2 2 22 2 5" xfId="0"/>
    <cellStyle name="Separador de milhares 2 2 22 2 5 2" xfId="0"/>
    <cellStyle name="Separador de milhares 2 2 22 2 6" xfId="0"/>
    <cellStyle name="Separador de milhares 2 2 22 2 6 2" xfId="0"/>
    <cellStyle name="Separador de milhares 2 2 22 2 7" xfId="0"/>
    <cellStyle name="Separador de milhares 2 2 22 2 7 2" xfId="0"/>
    <cellStyle name="Separador de milhares 2 2 22 2 8" xfId="0"/>
    <cellStyle name="Separador de milhares 2 2 22 2 8 2" xfId="0"/>
    <cellStyle name="Separador de milhares 2 2 22 2 9" xfId="0"/>
    <cellStyle name="Separador de milhares 2 2 22 2 9 2" xfId="0"/>
    <cellStyle name="Separador de milhares 2 2 22 3" xfId="0"/>
    <cellStyle name="Separador de milhares 2 2 22 3 2" xfId="0"/>
    <cellStyle name="Separador de milhares 2 2 22 4" xfId="0"/>
    <cellStyle name="Separador de milhares 2 2 22 4 2" xfId="0"/>
    <cellStyle name="Separador de milhares 2 2 22 4 2 2" xfId="0"/>
    <cellStyle name="Separador de milhares 2 2 22 4 3" xfId="0"/>
    <cellStyle name="Separador de milhares 2 2 22 5" xfId="0"/>
    <cellStyle name="Separador de milhares 2 2 22 5 2" xfId="0"/>
    <cellStyle name="Separador de milhares 2 2 22 6" xfId="0"/>
    <cellStyle name="Separador de milhares 2 2 22 6 2" xfId="0"/>
    <cellStyle name="Separador de milhares 2 2 22 7" xfId="0"/>
    <cellStyle name="Separador de milhares 2 2 22 7 2" xfId="0"/>
    <cellStyle name="Separador de milhares 2 2 22 8" xfId="0"/>
    <cellStyle name="Separador de milhares 2 2 22 8 2" xfId="0"/>
    <cellStyle name="Separador de milhares 2 2 22 9" xfId="0"/>
    <cellStyle name="Separador de milhares 2 2 22 9 2" xfId="0"/>
    <cellStyle name="Separador de milhares 2 2 23" xfId="0"/>
    <cellStyle name="Separador de milhares 2 2 23 2" xfId="0"/>
    <cellStyle name="Separador de milhares 2 2 23 2 2" xfId="0"/>
    <cellStyle name="Separador de milhares 2 2 23 3" xfId="0"/>
    <cellStyle name="Separador de milhares 2 2 23 3 2" xfId="0"/>
    <cellStyle name="Separador de milhares 2 2 23 4" xfId="0"/>
    <cellStyle name="Separador de milhares 2 2 23 4 2" xfId="0"/>
    <cellStyle name="Separador de milhares 2 2 23 5" xfId="0"/>
    <cellStyle name="Separador de milhares 2 2 23 5 2" xfId="0"/>
    <cellStyle name="Separador de milhares 2 2 23 6" xfId="0"/>
    <cellStyle name="Separador de milhares 2 2 24" xfId="0"/>
    <cellStyle name="Separador de milhares 2 2 24 2" xfId="0"/>
    <cellStyle name="Separador de milhares 2 2 24 2 2" xfId="0"/>
    <cellStyle name="Separador de milhares 2 2 24 3" xfId="0"/>
    <cellStyle name="Separador de milhares 2 2 24 3 2" xfId="0"/>
    <cellStyle name="Separador de milhares 2 2 24 4" xfId="0"/>
    <cellStyle name="Separador de milhares 2 2 24 4 2" xfId="0"/>
    <cellStyle name="Separador de milhares 2 2 24 5" xfId="0"/>
    <cellStyle name="Separador de milhares 2 2 24 5 2" xfId="0"/>
    <cellStyle name="Separador de milhares 2 2 24 6" xfId="0"/>
    <cellStyle name="Separador de milhares 2 2 25" xfId="0"/>
    <cellStyle name="Separador de milhares 2 2 25 2" xfId="0"/>
    <cellStyle name="Separador de milhares 2 2 25 2 2" xfId="0"/>
    <cellStyle name="Separador de milhares 2 2 25 3" xfId="0"/>
    <cellStyle name="Separador de milhares 2 2 25 3 2" xfId="0"/>
    <cellStyle name="Separador de milhares 2 2 25 4" xfId="0"/>
    <cellStyle name="Separador de milhares 2 2 25 4 2" xfId="0"/>
    <cellStyle name="Separador de milhares 2 2 25 5" xfId="0"/>
    <cellStyle name="Separador de milhares 2 2 25 5 2" xfId="0"/>
    <cellStyle name="Separador de milhares 2 2 25 6" xfId="0"/>
    <cellStyle name="Separador de milhares 2 2 26" xfId="0"/>
    <cellStyle name="Separador de milhares 2 2 26 2" xfId="0"/>
    <cellStyle name="Separador de milhares 2 2 26 2 2" xfId="0"/>
    <cellStyle name="Separador de milhares 2 2 26 3" xfId="0"/>
    <cellStyle name="Separador de milhares 2 2 26 3 2" xfId="0"/>
    <cellStyle name="Separador de milhares 2 2 26 4" xfId="0"/>
    <cellStyle name="Separador de milhares 2 2 26 4 2" xfId="0"/>
    <cellStyle name="Separador de milhares 2 2 26 5" xfId="0"/>
    <cellStyle name="Separador de milhares 2 2 26 5 2" xfId="0"/>
    <cellStyle name="Separador de milhares 2 2 26 6" xfId="0"/>
    <cellStyle name="Separador de milhares 2 2 27" xfId="0"/>
    <cellStyle name="Separador de milhares 2 2 27 2" xfId="0"/>
    <cellStyle name="Separador de milhares 2 2 27 2 2" xfId="0"/>
    <cellStyle name="Separador de milhares 2 2 27 3" xfId="0"/>
    <cellStyle name="Separador de milhares 2 2 27 3 2" xfId="0"/>
    <cellStyle name="Separador de milhares 2 2 27 4" xfId="0"/>
    <cellStyle name="Separador de milhares 2 2 27 4 2" xfId="0"/>
    <cellStyle name="Separador de milhares 2 2 27 5" xfId="0"/>
    <cellStyle name="Separador de milhares 2 2 27 5 2" xfId="0"/>
    <cellStyle name="Separador de milhares 2 2 27 6" xfId="0"/>
    <cellStyle name="Separador de milhares 2 2 28" xfId="0"/>
    <cellStyle name="Separador de milhares 2 2 28 2" xfId="0"/>
    <cellStyle name="Separador de milhares 2 2 29" xfId="0"/>
    <cellStyle name="Separador de milhares 2 2 29 2" xfId="0"/>
    <cellStyle name="Separador de milhares 2 2 3" xfId="0"/>
    <cellStyle name="Separador de milhares 2 2 3 10" xfId="0"/>
    <cellStyle name="Separador de milhares 2 2 3 10 2" xfId="0"/>
    <cellStyle name="Separador de milhares 2 2 3 10 2 2" xfId="0"/>
    <cellStyle name="Separador de milhares 2 2 3 10 3" xfId="0"/>
    <cellStyle name="Separador de milhares 2 2 3 10 3 2" xfId="0"/>
    <cellStyle name="Separador de milhares 2 2 3 10 4" xfId="0"/>
    <cellStyle name="Separador de milhares 2 2 3 10 4 2" xfId="0"/>
    <cellStyle name="Separador de milhares 2 2 3 10 5" xfId="0"/>
    <cellStyle name="Separador de milhares 2 2 3 10 5 2" xfId="0"/>
    <cellStyle name="Separador de milhares 2 2 3 10 6" xfId="0"/>
    <cellStyle name="Separador de milhares 2 2 3 10 7" xfId="0"/>
    <cellStyle name="Separador de milhares 2 2 3 11" xfId="0"/>
    <cellStyle name="Separador de milhares 2 2 3 11 2" xfId="0"/>
    <cellStyle name="Separador de milhares 2 2 3 11 2 2" xfId="0"/>
    <cellStyle name="Separador de milhares 2 2 3 11 3" xfId="0"/>
    <cellStyle name="Separador de milhares 2 2 3 11 3 2" xfId="0"/>
    <cellStyle name="Separador de milhares 2 2 3 11 4" xfId="0"/>
    <cellStyle name="Separador de milhares 2 2 3 11 4 2" xfId="0"/>
    <cellStyle name="Separador de milhares 2 2 3 11 5" xfId="0"/>
    <cellStyle name="Separador de milhares 2 2 3 11 5 2" xfId="0"/>
    <cellStyle name="Separador de milhares 2 2 3 11 6" xfId="0"/>
    <cellStyle name="Separador de milhares 2 2 3 11 7" xfId="0"/>
    <cellStyle name="Separador de milhares 2 2 3 12" xfId="0"/>
    <cellStyle name="Separador de milhares 2 2 3 12 2" xfId="0"/>
    <cellStyle name="Separador de milhares 2 2 3 12 2 2" xfId="0"/>
    <cellStyle name="Separador de milhares 2 2 3 12 3" xfId="0"/>
    <cellStyle name="Separador de milhares 2 2 3 12 3 2" xfId="0"/>
    <cellStyle name="Separador de milhares 2 2 3 12 4" xfId="0"/>
    <cellStyle name="Separador de milhares 2 2 3 12 4 2" xfId="0"/>
    <cellStyle name="Separador de milhares 2 2 3 12 5" xfId="0"/>
    <cellStyle name="Separador de milhares 2 2 3 12 5 2" xfId="0"/>
    <cellStyle name="Separador de milhares 2 2 3 12 6" xfId="0"/>
    <cellStyle name="Separador de milhares 2 2 3 12 7" xfId="0"/>
    <cellStyle name="Separador de milhares 2 2 3 13" xfId="0"/>
    <cellStyle name="Separador de milhares 2 2 3 13 2" xfId="0"/>
    <cellStyle name="Separador de milhares 2 2 3 13 2 2" xfId="0"/>
    <cellStyle name="Separador de milhares 2 2 3 13 3" xfId="0"/>
    <cellStyle name="Separador de milhares 2 2 3 13 3 2" xfId="0"/>
    <cellStyle name="Separador de milhares 2 2 3 13 4" xfId="0"/>
    <cellStyle name="Separador de milhares 2 2 3 13 4 2" xfId="0"/>
    <cellStyle name="Separador de milhares 2 2 3 13 5" xfId="0"/>
    <cellStyle name="Separador de milhares 2 2 3 13 5 2" xfId="0"/>
    <cellStyle name="Separador de milhares 2 2 3 13 6" xfId="0"/>
    <cellStyle name="Separador de milhares 2 2 3 13 7" xfId="0"/>
    <cellStyle name="Separador de milhares 2 2 3 14" xfId="0"/>
    <cellStyle name="Separador de milhares 2 2 3 14 2" xfId="0"/>
    <cellStyle name="Separador de milhares 2 2 3 14 2 2" xfId="0"/>
    <cellStyle name="Separador de milhares 2 2 3 14 3" xfId="0"/>
    <cellStyle name="Separador de milhares 2 2 3 14 3 2" xfId="0"/>
    <cellStyle name="Separador de milhares 2 2 3 14 4" xfId="0"/>
    <cellStyle name="Separador de milhares 2 2 3 14 4 2" xfId="0"/>
    <cellStyle name="Separador de milhares 2 2 3 14 5" xfId="0"/>
    <cellStyle name="Separador de milhares 2 2 3 14 5 2" xfId="0"/>
    <cellStyle name="Separador de milhares 2 2 3 14 6" xfId="0"/>
    <cellStyle name="Separador de milhares 2 2 3 14 7" xfId="0"/>
    <cellStyle name="Separador de milhares 2 2 3 15" xfId="0"/>
    <cellStyle name="Separador de milhares 2 2 3 15 2" xfId="0"/>
    <cellStyle name="Separador de milhares 2 2 3 15 2 2" xfId="0"/>
    <cellStyle name="Separador de milhares 2 2 3 15 3" xfId="0"/>
    <cellStyle name="Separador de milhares 2 2 3 15 3 2" xfId="0"/>
    <cellStyle name="Separador de milhares 2 2 3 15 4" xfId="0"/>
    <cellStyle name="Separador de milhares 2 2 3 15 4 2" xfId="0"/>
    <cellStyle name="Separador de milhares 2 2 3 15 5" xfId="0"/>
    <cellStyle name="Separador de milhares 2 2 3 15 5 2" xfId="0"/>
    <cellStyle name="Separador de milhares 2 2 3 15 6" xfId="0"/>
    <cellStyle name="Separador de milhares 2 2 3 15 7" xfId="0"/>
    <cellStyle name="Separador de milhares 2 2 3 16" xfId="0"/>
    <cellStyle name="Separador de milhares 2 2 3 16 2" xfId="0"/>
    <cellStyle name="Separador de milhares 2 2 3 16 2 2" xfId="0"/>
    <cellStyle name="Separador de milhares 2 2 3 16 3" xfId="0"/>
    <cellStyle name="Separador de milhares 2 2 3 16 3 2" xfId="0"/>
    <cellStyle name="Separador de milhares 2 2 3 16 4" xfId="0"/>
    <cellStyle name="Separador de milhares 2 2 3 16 4 2" xfId="0"/>
    <cellStyle name="Separador de milhares 2 2 3 16 5" xfId="0"/>
    <cellStyle name="Separador de milhares 2 2 3 16 5 2" xfId="0"/>
    <cellStyle name="Separador de milhares 2 2 3 16 6" xfId="0"/>
    <cellStyle name="Separador de milhares 2 2 3 16 7" xfId="0"/>
    <cellStyle name="Separador de milhares 2 2 3 17" xfId="0"/>
    <cellStyle name="Separador de milhares 2 2 3 17 2" xfId="0"/>
    <cellStyle name="Separador de milhares 2 2 3 17 2 2" xfId="0"/>
    <cellStyle name="Separador de milhares 2 2 3 17 3" xfId="0"/>
    <cellStyle name="Separador de milhares 2 2 3 17 3 2" xfId="0"/>
    <cellStyle name="Separador de milhares 2 2 3 17 4" xfId="0"/>
    <cellStyle name="Separador de milhares 2 2 3 17 4 2" xfId="0"/>
    <cellStyle name="Separador de milhares 2 2 3 17 5" xfId="0"/>
    <cellStyle name="Separador de milhares 2 2 3 17 5 2" xfId="0"/>
    <cellStyle name="Separador de milhares 2 2 3 17 6" xfId="0"/>
    <cellStyle name="Separador de milhares 2 2 3 18" xfId="0"/>
    <cellStyle name="Separador de milhares 2 2 3 18 2" xfId="0"/>
    <cellStyle name="Separador de milhares 2 2 3 18 2 2" xfId="0"/>
    <cellStyle name="Separador de milhares 2 2 3 18 3" xfId="0"/>
    <cellStyle name="Separador de milhares 2 2 3 18 3 2" xfId="0"/>
    <cellStyle name="Separador de milhares 2 2 3 18 4" xfId="0"/>
    <cellStyle name="Separador de milhares 2 2 3 18 4 2" xfId="0"/>
    <cellStyle name="Separador de milhares 2 2 3 18 5" xfId="0"/>
    <cellStyle name="Separador de milhares 2 2 3 18 5 2" xfId="0"/>
    <cellStyle name="Separador de milhares 2 2 3 18 6" xfId="0"/>
    <cellStyle name="Separador de milhares 2 2 3 19" xfId="0"/>
    <cellStyle name="Separador de milhares 2 2 3 19 2" xfId="0"/>
    <cellStyle name="Separador de milhares 2 2 3 19 2 2" xfId="0"/>
    <cellStyle name="Separador de milhares 2 2 3 19 3" xfId="0"/>
    <cellStyle name="Separador de milhares 2 2 3 19 3 2" xfId="0"/>
    <cellStyle name="Separador de milhares 2 2 3 19 4" xfId="0"/>
    <cellStyle name="Separador de milhares 2 2 3 19 4 2" xfId="0"/>
    <cellStyle name="Separador de milhares 2 2 3 19 5" xfId="0"/>
    <cellStyle name="Separador de milhares 2 2 3 19 5 2" xfId="0"/>
    <cellStyle name="Separador de milhares 2 2 3 19 6" xfId="0"/>
    <cellStyle name="Separador de milhares 2 2 3 2" xfId="0"/>
    <cellStyle name="Separador de milhares 2 2 3 2 10" xfId="0"/>
    <cellStyle name="Separador de milhares 2 2 3 2 11" xfId="0"/>
    <cellStyle name="Separador de milhares 2 2 3 2 12" xfId="0"/>
    <cellStyle name="Separador de milhares 2 2 3 2 13" xfId="0"/>
    <cellStyle name="Separador de milhares 2 2 3 2 14" xfId="0"/>
    <cellStyle name="Separador de milhares 2 2 3 2 15" xfId="0"/>
    <cellStyle name="Separador de milhares 2 2 3 2 16" xfId="0"/>
    <cellStyle name="Separador de milhares 2 2 3 2 2" xfId="0"/>
    <cellStyle name="Separador de milhares 2 2 3 2 2 2" xfId="0"/>
    <cellStyle name="Separador de milhares 2 2 3 2 3" xfId="0"/>
    <cellStyle name="Separador de milhares 2 2 3 2 3 2" xfId="0"/>
    <cellStyle name="Separador de milhares 2 2 3 2 4" xfId="0"/>
    <cellStyle name="Separador de milhares 2 2 3 2 4 2" xfId="0"/>
    <cellStyle name="Separador de milhares 2 2 3 2 5" xfId="0"/>
    <cellStyle name="Separador de milhares 2 2 3 2 5 2" xfId="0"/>
    <cellStyle name="Separador de milhares 2 2 3 2 6" xfId="0"/>
    <cellStyle name="Separador de milhares 2 2 3 2 7" xfId="0"/>
    <cellStyle name="Separador de milhares 2 2 3 2 8" xfId="0"/>
    <cellStyle name="Separador de milhares 2 2 3 2 9" xfId="0"/>
    <cellStyle name="Separador de milhares 2 2 3 20" xfId="0"/>
    <cellStyle name="Separador de milhares 2 2 3 20 2" xfId="0"/>
    <cellStyle name="Separador de milhares 2 2 3 21" xfId="0"/>
    <cellStyle name="Separador de milhares 2 2 3 21 2" xfId="0"/>
    <cellStyle name="Separador de milhares 2 2 3 22" xfId="0"/>
    <cellStyle name="Separador de milhares 2 2 3 22 2" xfId="0"/>
    <cellStyle name="Separador de milhares 2 2 3 23" xfId="0"/>
    <cellStyle name="Separador de milhares 2 2 3 23 2" xfId="0"/>
    <cellStyle name="Separador de milhares 2 2 3 24" xfId="0"/>
    <cellStyle name="Separador de milhares 2 2 3 24 2" xfId="0"/>
    <cellStyle name="Separador de milhares 2 2 3 25" xfId="0"/>
    <cellStyle name="Separador de milhares 2 2 3 25 2" xfId="0"/>
    <cellStyle name="Separador de milhares 2 2 3 26" xfId="0"/>
    <cellStyle name="Separador de milhares 2 2 3 26 2" xfId="0"/>
    <cellStyle name="Separador de milhares 2 2 3 27" xfId="0"/>
    <cellStyle name="Separador de milhares 2 2 3 27 2" xfId="0"/>
    <cellStyle name="Separador de milhares 2 2 3 28" xfId="0"/>
    <cellStyle name="Separador de milhares 2 2 3 28 2" xfId="0"/>
    <cellStyle name="Separador de milhares 2 2 3 29" xfId="0"/>
    <cellStyle name="Separador de milhares 2 2 3 29 2" xfId="0"/>
    <cellStyle name="Separador de milhares 2 2 3 3" xfId="0"/>
    <cellStyle name="Separador de milhares 2 2 3 3 10" xfId="0"/>
    <cellStyle name="Separador de milhares 2 2 3 3 11" xfId="0"/>
    <cellStyle name="Separador de milhares 2 2 3 3 12" xfId="0"/>
    <cellStyle name="Separador de milhares 2 2 3 3 13" xfId="0"/>
    <cellStyle name="Separador de milhares 2 2 3 3 14" xfId="0"/>
    <cellStyle name="Separador de milhares 2 2 3 3 15" xfId="0"/>
    <cellStyle name="Separador de milhares 2 2 3 3 16" xfId="0"/>
    <cellStyle name="Separador de milhares 2 2 3 3 2" xfId="0"/>
    <cellStyle name="Separador de milhares 2 2 3 3 2 2" xfId="0"/>
    <cellStyle name="Separador de milhares 2 2 3 3 3" xfId="0"/>
    <cellStyle name="Separador de milhares 2 2 3 3 3 2" xfId="0"/>
    <cellStyle name="Separador de milhares 2 2 3 3 4" xfId="0"/>
    <cellStyle name="Separador de milhares 2 2 3 3 4 2" xfId="0"/>
    <cellStyle name="Separador de milhares 2 2 3 3 5" xfId="0"/>
    <cellStyle name="Separador de milhares 2 2 3 3 5 2" xfId="0"/>
    <cellStyle name="Separador de milhares 2 2 3 3 6" xfId="0"/>
    <cellStyle name="Separador de milhares 2 2 3 3 7" xfId="0"/>
    <cellStyle name="Separador de milhares 2 2 3 3 8" xfId="0"/>
    <cellStyle name="Separador de milhares 2 2 3 3 9" xfId="0"/>
    <cellStyle name="Separador de milhares 2 2 3 30" xfId="0"/>
    <cellStyle name="Separador de milhares 2 2 3 30 2" xfId="0"/>
    <cellStyle name="Separador de milhares 2 2 3 31" xfId="0"/>
    <cellStyle name="Separador de milhares 2 2 3 31 2" xfId="0"/>
    <cellStyle name="Separador de milhares 2 2 3 32" xfId="0"/>
    <cellStyle name="Separador de milhares 2 2 3 32 2" xfId="0"/>
    <cellStyle name="Separador de milhares 2 2 3 33" xfId="0"/>
    <cellStyle name="Separador de milhares 2 2 3 33 2" xfId="0"/>
    <cellStyle name="Separador de milhares 2 2 3 34" xfId="0"/>
    <cellStyle name="Separador de milhares 2 2 3 34 2" xfId="0"/>
    <cellStyle name="Separador de milhares 2 2 3 35" xfId="0"/>
    <cellStyle name="Separador de milhares 2 2 3 35 2" xfId="0"/>
    <cellStyle name="Separador de milhares 2 2 3 36" xfId="0"/>
    <cellStyle name="Separador de milhares 2 2 3 36 2" xfId="0"/>
    <cellStyle name="Separador de milhares 2 2 3 37" xfId="0"/>
    <cellStyle name="Separador de milhares 2 2 3 37 2" xfId="0"/>
    <cellStyle name="Separador de milhares 2 2 3 38" xfId="0"/>
    <cellStyle name="Separador de milhares 2 2 3 38 2" xfId="0"/>
    <cellStyle name="Separador de milhares 2 2 3 39" xfId="0"/>
    <cellStyle name="Separador de milhares 2 2 3 39 2" xfId="0"/>
    <cellStyle name="Separador de milhares 2 2 3 4" xfId="0"/>
    <cellStyle name="Separador de milhares 2 2 3 4 10" xfId="0"/>
    <cellStyle name="Separador de milhares 2 2 3 4 11" xfId="0"/>
    <cellStyle name="Separador de milhares 2 2 3 4 12" xfId="0"/>
    <cellStyle name="Separador de milhares 2 2 3 4 13" xfId="0"/>
    <cellStyle name="Separador de milhares 2 2 3 4 14" xfId="0"/>
    <cellStyle name="Separador de milhares 2 2 3 4 15" xfId="0"/>
    <cellStyle name="Separador de milhares 2 2 3 4 16" xfId="0"/>
    <cellStyle name="Separador de milhares 2 2 3 4 2" xfId="0"/>
    <cellStyle name="Separador de milhares 2 2 3 4 2 2" xfId="0"/>
    <cellStyle name="Separador de milhares 2 2 3 4 3" xfId="0"/>
    <cellStyle name="Separador de milhares 2 2 3 4 3 2" xfId="0"/>
    <cellStyle name="Separador de milhares 2 2 3 4 4" xfId="0"/>
    <cellStyle name="Separador de milhares 2 2 3 4 4 2" xfId="0"/>
    <cellStyle name="Separador de milhares 2 2 3 4 5" xfId="0"/>
    <cellStyle name="Separador de milhares 2 2 3 4 5 2" xfId="0"/>
    <cellStyle name="Separador de milhares 2 2 3 4 6" xfId="0"/>
    <cellStyle name="Separador de milhares 2 2 3 4 7" xfId="0"/>
    <cellStyle name="Separador de milhares 2 2 3 4 8" xfId="0"/>
    <cellStyle name="Separador de milhares 2 2 3 4 9" xfId="0"/>
    <cellStyle name="Separador de milhares 2 2 3 40" xfId="0"/>
    <cellStyle name="Separador de milhares 2 2 3 41" xfId="0"/>
    <cellStyle name="Separador de milhares 2 2 3 42" xfId="0"/>
    <cellStyle name="Separador de milhares 2 2 3 43" xfId="0"/>
    <cellStyle name="Separador de milhares 2 2 3 44" xfId="0"/>
    <cellStyle name="Separador de milhares 2 2 3 45" xfId="0"/>
    <cellStyle name="Separador de milhares 2 2 3 46" xfId="0"/>
    <cellStyle name="Separador de milhares 2 2 3 47" xfId="0"/>
    <cellStyle name="Separador de milhares 2 2 3 48" xfId="0"/>
    <cellStyle name="Separador de milhares 2 2 3 49" xfId="0"/>
    <cellStyle name="Separador de milhares 2 2 3 5" xfId="0"/>
    <cellStyle name="Separador de milhares 2 2 3 5 10" xfId="0"/>
    <cellStyle name="Separador de milhares 2 2 3 5 11" xfId="0"/>
    <cellStyle name="Separador de milhares 2 2 3 5 12" xfId="0"/>
    <cellStyle name="Separador de milhares 2 2 3 5 13" xfId="0"/>
    <cellStyle name="Separador de milhares 2 2 3 5 14" xfId="0"/>
    <cellStyle name="Separador de milhares 2 2 3 5 15" xfId="0"/>
    <cellStyle name="Separador de milhares 2 2 3 5 16" xfId="0"/>
    <cellStyle name="Separador de milhares 2 2 3 5 2" xfId="0"/>
    <cellStyle name="Separador de milhares 2 2 3 5 2 2" xfId="0"/>
    <cellStyle name="Separador de milhares 2 2 3 5 3" xfId="0"/>
    <cellStyle name="Separador de milhares 2 2 3 5 3 2" xfId="0"/>
    <cellStyle name="Separador de milhares 2 2 3 5 4" xfId="0"/>
    <cellStyle name="Separador de milhares 2 2 3 5 4 2" xfId="0"/>
    <cellStyle name="Separador de milhares 2 2 3 5 5" xfId="0"/>
    <cellStyle name="Separador de milhares 2 2 3 5 5 2" xfId="0"/>
    <cellStyle name="Separador de milhares 2 2 3 5 6" xfId="0"/>
    <cellStyle name="Separador de milhares 2 2 3 5 7" xfId="0"/>
    <cellStyle name="Separador de milhares 2 2 3 5 8" xfId="0"/>
    <cellStyle name="Separador de milhares 2 2 3 5 9" xfId="0"/>
    <cellStyle name="Separador de milhares 2 2 3 50" xfId="0"/>
    <cellStyle name="Separador de milhares 2 2 3 51" xfId="0"/>
    <cellStyle name="Separador de milhares 2 2 3 52" xfId="0"/>
    <cellStyle name="Separador de milhares 2 2 3 53" xfId="0"/>
    <cellStyle name="Separador de milhares 2 2 3 6" xfId="0"/>
    <cellStyle name="Separador de milhares 2 2 3 6 10" xfId="0"/>
    <cellStyle name="Separador de milhares 2 2 3 6 11" xfId="0"/>
    <cellStyle name="Separador de milhares 2 2 3 6 12" xfId="0"/>
    <cellStyle name="Separador de milhares 2 2 3 6 13" xfId="0"/>
    <cellStyle name="Separador de milhares 2 2 3 6 14" xfId="0"/>
    <cellStyle name="Separador de milhares 2 2 3 6 15" xfId="0"/>
    <cellStyle name="Separador de milhares 2 2 3 6 16" xfId="0"/>
    <cellStyle name="Separador de milhares 2 2 3 6 2" xfId="0"/>
    <cellStyle name="Separador de milhares 2 2 3 6 2 2" xfId="0"/>
    <cellStyle name="Separador de milhares 2 2 3 6 3" xfId="0"/>
    <cellStyle name="Separador de milhares 2 2 3 6 3 2" xfId="0"/>
    <cellStyle name="Separador de milhares 2 2 3 6 4" xfId="0"/>
    <cellStyle name="Separador de milhares 2 2 3 6 4 2" xfId="0"/>
    <cellStyle name="Separador de milhares 2 2 3 6 5" xfId="0"/>
    <cellStyle name="Separador de milhares 2 2 3 6 5 2" xfId="0"/>
    <cellStyle name="Separador de milhares 2 2 3 6 6" xfId="0"/>
    <cellStyle name="Separador de milhares 2 2 3 6 7" xfId="0"/>
    <cellStyle name="Separador de milhares 2 2 3 6 8" xfId="0"/>
    <cellStyle name="Separador de milhares 2 2 3 6 9" xfId="0"/>
    <cellStyle name="Separador de milhares 2 2 3 7" xfId="0"/>
    <cellStyle name="Separador de milhares 2 2 3 7 2" xfId="0"/>
    <cellStyle name="Separador de milhares 2 2 3 7 2 2" xfId="0"/>
    <cellStyle name="Separador de milhares 2 2 3 7 3" xfId="0"/>
    <cellStyle name="Separador de milhares 2 2 3 7 3 2" xfId="0"/>
    <cellStyle name="Separador de milhares 2 2 3 7 4" xfId="0"/>
    <cellStyle name="Separador de milhares 2 2 3 7 4 2" xfId="0"/>
    <cellStyle name="Separador de milhares 2 2 3 7 5" xfId="0"/>
    <cellStyle name="Separador de milhares 2 2 3 7 5 2" xfId="0"/>
    <cellStyle name="Separador de milhares 2 2 3 7 6" xfId="0"/>
    <cellStyle name="Separador de milhares 2 2 3 7 7" xfId="0"/>
    <cellStyle name="Separador de milhares 2 2 3 8" xfId="0"/>
    <cellStyle name="Separador de milhares 2 2 3 8 2" xfId="0"/>
    <cellStyle name="Separador de milhares 2 2 3 8 2 2" xfId="0"/>
    <cellStyle name="Separador de milhares 2 2 3 8 3" xfId="0"/>
    <cellStyle name="Separador de milhares 2 2 3 8 3 2" xfId="0"/>
    <cellStyle name="Separador de milhares 2 2 3 8 4" xfId="0"/>
    <cellStyle name="Separador de milhares 2 2 3 8 4 2" xfId="0"/>
    <cellStyle name="Separador de milhares 2 2 3 8 5" xfId="0"/>
    <cellStyle name="Separador de milhares 2 2 3 8 5 2" xfId="0"/>
    <cellStyle name="Separador de milhares 2 2 3 8 6" xfId="0"/>
    <cellStyle name="Separador de milhares 2 2 3 8 7" xfId="0"/>
    <cellStyle name="Separador de milhares 2 2 3 9" xfId="0"/>
    <cellStyle name="Separador de milhares 2 2 3 9 2" xfId="0"/>
    <cellStyle name="Separador de milhares 2 2 3 9 2 2" xfId="0"/>
    <cellStyle name="Separador de milhares 2 2 3 9 3" xfId="0"/>
    <cellStyle name="Separador de milhares 2 2 3 9 3 2" xfId="0"/>
    <cellStyle name="Separador de milhares 2 2 3 9 4" xfId="0"/>
    <cellStyle name="Separador de milhares 2 2 3 9 4 2" xfId="0"/>
    <cellStyle name="Separador de milhares 2 2 3 9 5" xfId="0"/>
    <cellStyle name="Separador de milhares 2 2 3 9 5 2" xfId="0"/>
    <cellStyle name="Separador de milhares 2 2 3 9 6" xfId="0"/>
    <cellStyle name="Separador de milhares 2 2 3 9 7" xfId="0"/>
    <cellStyle name="Separador de milhares 2 2 30" xfId="0"/>
    <cellStyle name="Separador de milhares 2 2 30 2" xfId="0"/>
    <cellStyle name="Separador de milhares 2 2 31" xfId="0"/>
    <cellStyle name="Separador de milhares 2 2 31 2" xfId="0"/>
    <cellStyle name="Separador de milhares 2 2 32" xfId="0"/>
    <cellStyle name="Separador de milhares 2 2 32 2" xfId="0"/>
    <cellStyle name="Separador de milhares 2 2 33" xfId="0"/>
    <cellStyle name="Separador de milhares 2 2 33 2" xfId="0"/>
    <cellStyle name="Separador de milhares 2 2 34" xfId="0"/>
    <cellStyle name="Separador de milhares 2 2 34 2" xfId="0"/>
    <cellStyle name="Separador de milhares 2 2 35" xfId="0"/>
    <cellStyle name="Separador de milhares 2 2 35 2" xfId="0"/>
    <cellStyle name="Separador de milhares 2 2 36" xfId="0"/>
    <cellStyle name="Separador de milhares 2 2 36 2" xfId="0"/>
    <cellStyle name="Separador de milhares 2 2 37" xfId="0"/>
    <cellStyle name="Separador de milhares 2 2 37 2" xfId="0"/>
    <cellStyle name="Separador de milhares 2 2 38" xfId="0"/>
    <cellStyle name="Separador de milhares 2 2 38 2" xfId="0"/>
    <cellStyle name="Separador de milhares 2 2 39" xfId="0"/>
    <cellStyle name="Separador de milhares 2 2 39 2" xfId="0"/>
    <cellStyle name="Separador de milhares 2 2 4" xfId="0"/>
    <cellStyle name="Separador de milhares 2 2 4 10" xfId="0"/>
    <cellStyle name="Separador de milhares 2 2 4 10 2" xfId="0"/>
    <cellStyle name="Separador de milhares 2 2 4 10 2 2" xfId="0"/>
    <cellStyle name="Separador de milhares 2 2 4 10 3" xfId="0"/>
    <cellStyle name="Separador de milhares 2 2 4 10 3 2" xfId="0"/>
    <cellStyle name="Separador de milhares 2 2 4 10 4" xfId="0"/>
    <cellStyle name="Separador de milhares 2 2 4 10 4 2" xfId="0"/>
    <cellStyle name="Separador de milhares 2 2 4 10 5" xfId="0"/>
    <cellStyle name="Separador de milhares 2 2 4 10 5 2" xfId="0"/>
    <cellStyle name="Separador de milhares 2 2 4 10 6" xfId="0"/>
    <cellStyle name="Separador de milhares 2 2 4 10 7" xfId="0"/>
    <cellStyle name="Separador de milhares 2 2 4 11" xfId="0"/>
    <cellStyle name="Separador de milhares 2 2 4 11 2" xfId="0"/>
    <cellStyle name="Separador de milhares 2 2 4 11 2 2" xfId="0"/>
    <cellStyle name="Separador de milhares 2 2 4 11 3" xfId="0"/>
    <cellStyle name="Separador de milhares 2 2 4 11 3 2" xfId="0"/>
    <cellStyle name="Separador de milhares 2 2 4 11 4" xfId="0"/>
    <cellStyle name="Separador de milhares 2 2 4 11 4 2" xfId="0"/>
    <cellStyle name="Separador de milhares 2 2 4 11 5" xfId="0"/>
    <cellStyle name="Separador de milhares 2 2 4 11 5 2" xfId="0"/>
    <cellStyle name="Separador de milhares 2 2 4 11 6" xfId="0"/>
    <cellStyle name="Separador de milhares 2 2 4 11 7" xfId="0"/>
    <cellStyle name="Separador de milhares 2 2 4 12" xfId="0"/>
    <cellStyle name="Separador de milhares 2 2 4 12 2" xfId="0"/>
    <cellStyle name="Separador de milhares 2 2 4 12 2 2" xfId="0"/>
    <cellStyle name="Separador de milhares 2 2 4 12 3" xfId="0"/>
    <cellStyle name="Separador de milhares 2 2 4 12 3 2" xfId="0"/>
    <cellStyle name="Separador de milhares 2 2 4 12 4" xfId="0"/>
    <cellStyle name="Separador de milhares 2 2 4 12 4 2" xfId="0"/>
    <cellStyle name="Separador de milhares 2 2 4 12 5" xfId="0"/>
    <cellStyle name="Separador de milhares 2 2 4 12 5 2" xfId="0"/>
    <cellStyle name="Separador de milhares 2 2 4 12 6" xfId="0"/>
    <cellStyle name="Separador de milhares 2 2 4 12 7" xfId="0"/>
    <cellStyle name="Separador de milhares 2 2 4 13" xfId="0"/>
    <cellStyle name="Separador de milhares 2 2 4 13 2" xfId="0"/>
    <cellStyle name="Separador de milhares 2 2 4 13 2 2" xfId="0"/>
    <cellStyle name="Separador de milhares 2 2 4 13 3" xfId="0"/>
    <cellStyle name="Separador de milhares 2 2 4 13 3 2" xfId="0"/>
    <cellStyle name="Separador de milhares 2 2 4 13 4" xfId="0"/>
    <cellStyle name="Separador de milhares 2 2 4 13 4 2" xfId="0"/>
    <cellStyle name="Separador de milhares 2 2 4 13 5" xfId="0"/>
    <cellStyle name="Separador de milhares 2 2 4 13 5 2" xfId="0"/>
    <cellStyle name="Separador de milhares 2 2 4 13 6" xfId="0"/>
    <cellStyle name="Separador de milhares 2 2 4 13 7" xfId="0"/>
    <cellStyle name="Separador de milhares 2 2 4 14" xfId="0"/>
    <cellStyle name="Separador de milhares 2 2 4 14 2" xfId="0"/>
    <cellStyle name="Separador de milhares 2 2 4 14 2 2" xfId="0"/>
    <cellStyle name="Separador de milhares 2 2 4 14 3" xfId="0"/>
    <cellStyle name="Separador de milhares 2 2 4 14 3 2" xfId="0"/>
    <cellStyle name="Separador de milhares 2 2 4 14 4" xfId="0"/>
    <cellStyle name="Separador de milhares 2 2 4 14 4 2" xfId="0"/>
    <cellStyle name="Separador de milhares 2 2 4 14 5" xfId="0"/>
    <cellStyle name="Separador de milhares 2 2 4 14 5 2" xfId="0"/>
    <cellStyle name="Separador de milhares 2 2 4 14 6" xfId="0"/>
    <cellStyle name="Separador de milhares 2 2 4 14 7" xfId="0"/>
    <cellStyle name="Separador de milhares 2 2 4 15" xfId="0"/>
    <cellStyle name="Separador de milhares 2 2 4 15 2" xfId="0"/>
    <cellStyle name="Separador de milhares 2 2 4 15 2 2" xfId="0"/>
    <cellStyle name="Separador de milhares 2 2 4 15 3" xfId="0"/>
    <cellStyle name="Separador de milhares 2 2 4 15 3 2" xfId="0"/>
    <cellStyle name="Separador de milhares 2 2 4 15 4" xfId="0"/>
    <cellStyle name="Separador de milhares 2 2 4 15 4 2" xfId="0"/>
    <cellStyle name="Separador de milhares 2 2 4 15 5" xfId="0"/>
    <cellStyle name="Separador de milhares 2 2 4 15 5 2" xfId="0"/>
    <cellStyle name="Separador de milhares 2 2 4 15 6" xfId="0"/>
    <cellStyle name="Separador de milhares 2 2 4 15 7" xfId="0"/>
    <cellStyle name="Separador de milhares 2 2 4 16" xfId="0"/>
    <cellStyle name="Separador de milhares 2 2 4 16 10" xfId="0"/>
    <cellStyle name="Separador de milhares 2 2 4 16 10 2" xfId="0"/>
    <cellStyle name="Separador de milhares 2 2 4 16 11" xfId="0"/>
    <cellStyle name="Separador de milhares 2 2 4 16 11 2" xfId="0"/>
    <cellStyle name="Separador de milhares 2 2 4 16 12" xfId="0"/>
    <cellStyle name="Separador de milhares 2 2 4 16 12 2" xfId="0"/>
    <cellStyle name="Separador de milhares 2 2 4 16 13" xfId="0"/>
    <cellStyle name="Separador de milhares 2 2 4 16 13 2" xfId="0"/>
    <cellStyle name="Separador de milhares 2 2 4 16 14" xfId="0"/>
    <cellStyle name="Separador de milhares 2 2 4 16 14 2" xfId="0"/>
    <cellStyle name="Separador de milhares 2 2 4 16 15" xfId="0"/>
    <cellStyle name="Separador de milhares 2 2 4 16 15 2" xfId="0"/>
    <cellStyle name="Separador de milhares 2 2 4 16 16" xfId="0"/>
    <cellStyle name="Separador de milhares 2 2 4 16 16 2" xfId="0"/>
    <cellStyle name="Separador de milhares 2 2 4 16 17" xfId="0"/>
    <cellStyle name="Separador de milhares 2 2 4 16 17 2" xfId="0"/>
    <cellStyle name="Separador de milhares 2 2 4 16 18" xfId="0"/>
    <cellStyle name="Separador de milhares 2 2 4 16 19" xfId="0"/>
    <cellStyle name="Separador de milhares 2 2 4 16 2" xfId="0"/>
    <cellStyle name="Separador de milhares 2 2 4 16 2 10" xfId="0"/>
    <cellStyle name="Separador de milhares 2 2 4 16 2 10 2" xfId="0"/>
    <cellStyle name="Separador de milhares 2 2 4 16 2 11" xfId="0"/>
    <cellStyle name="Separador de milhares 2 2 4 16 2 11 2" xfId="0"/>
    <cellStyle name="Separador de milhares 2 2 4 16 2 12" xfId="0"/>
    <cellStyle name="Separador de milhares 2 2 4 16 2 12 2" xfId="0"/>
    <cellStyle name="Separador de milhares 2 2 4 16 2 13" xfId="0"/>
    <cellStyle name="Separador de milhares 2 2 4 16 2 13 2" xfId="0"/>
    <cellStyle name="Separador de milhares 2 2 4 16 2 14" xfId="0"/>
    <cellStyle name="Separador de milhares 2 2 4 16 2 14 2" xfId="0"/>
    <cellStyle name="Separador de milhares 2 2 4 16 2 15" xfId="0"/>
    <cellStyle name="Separador de milhares 2 2 4 16 2 2" xfId="0"/>
    <cellStyle name="Separador de milhares 2 2 4 16 2 2 10" xfId="0"/>
    <cellStyle name="Separador de milhares 2 2 4 16 2 2 2" xfId="0"/>
    <cellStyle name="Separador de milhares 2 2 4 16 2 2 2 2" xfId="0"/>
    <cellStyle name="Separador de milhares 2 2 4 16 2 2 2 2 2" xfId="0"/>
    <cellStyle name="Separador de milhares 2 2 4 16 2 2 2 3" xfId="0"/>
    <cellStyle name="Separador de milhares 2 2 4 16 2 2 3" xfId="0"/>
    <cellStyle name="Separador de milhares 2 2 4 16 2 2 3 2" xfId="0"/>
    <cellStyle name="Separador de milhares 2 2 4 16 2 2 4" xfId="0"/>
    <cellStyle name="Separador de milhares 2 2 4 16 2 2 4 2" xfId="0"/>
    <cellStyle name="Separador de milhares 2 2 4 16 2 2 5" xfId="0"/>
    <cellStyle name="Separador de milhares 2 2 4 16 2 2 5 2" xfId="0"/>
    <cellStyle name="Separador de milhares 2 2 4 16 2 2 6" xfId="0"/>
    <cellStyle name="Separador de milhares 2 2 4 16 2 2 6 2" xfId="0"/>
    <cellStyle name="Separador de milhares 2 2 4 16 2 2 7" xfId="0"/>
    <cellStyle name="Separador de milhares 2 2 4 16 2 2 7 2" xfId="0"/>
    <cellStyle name="Separador de milhares 2 2 4 16 2 2 8" xfId="0"/>
    <cellStyle name="Separador de milhares 2 2 4 16 2 2 8 2" xfId="0"/>
    <cellStyle name="Separador de milhares 2 2 4 16 2 2 9" xfId="0"/>
    <cellStyle name="Separador de milhares 2 2 4 16 2 2 9 2" xfId="0"/>
    <cellStyle name="Separador de milhares 2 2 4 16 2 3" xfId="0"/>
    <cellStyle name="Separador de milhares 2 2 4 16 2 3 2" xfId="0"/>
    <cellStyle name="Separador de milhares 2 2 4 16 2 4" xfId="0"/>
    <cellStyle name="Separador de milhares 2 2 4 16 2 4 2" xfId="0"/>
    <cellStyle name="Separador de milhares 2 2 4 16 2 4 2 2" xfId="0"/>
    <cellStyle name="Separador de milhares 2 2 4 16 2 4 3" xfId="0"/>
    <cellStyle name="Separador de milhares 2 2 4 16 2 5" xfId="0"/>
    <cellStyle name="Separador de milhares 2 2 4 16 2 5 2" xfId="0"/>
    <cellStyle name="Separador de milhares 2 2 4 16 2 6" xfId="0"/>
    <cellStyle name="Separador de milhares 2 2 4 16 2 6 2" xfId="0"/>
    <cellStyle name="Separador de milhares 2 2 4 16 2 7" xfId="0"/>
    <cellStyle name="Separador de milhares 2 2 4 16 2 7 2" xfId="0"/>
    <cellStyle name="Separador de milhares 2 2 4 16 2 8" xfId="0"/>
    <cellStyle name="Separador de milhares 2 2 4 16 2 8 2" xfId="0"/>
    <cellStyle name="Separador de milhares 2 2 4 16 2 9" xfId="0"/>
    <cellStyle name="Separador de milhares 2 2 4 16 2 9 2" xfId="0"/>
    <cellStyle name="Separador de milhares 2 2 4 16 3" xfId="0"/>
    <cellStyle name="Separador de milhares 2 2 4 16 3 10" xfId="0"/>
    <cellStyle name="Separador de milhares 2 2 4 16 3 2" xfId="0"/>
    <cellStyle name="Separador de milhares 2 2 4 16 3 2 2" xfId="0"/>
    <cellStyle name="Separador de milhares 2 2 4 16 3 2 2 2" xfId="0"/>
    <cellStyle name="Separador de milhares 2 2 4 16 3 2 3" xfId="0"/>
    <cellStyle name="Separador de milhares 2 2 4 16 3 3" xfId="0"/>
    <cellStyle name="Separador de milhares 2 2 4 16 3 3 2" xfId="0"/>
    <cellStyle name="Separador de milhares 2 2 4 16 3 4" xfId="0"/>
    <cellStyle name="Separador de milhares 2 2 4 16 3 4 2" xfId="0"/>
    <cellStyle name="Separador de milhares 2 2 4 16 3 5" xfId="0"/>
    <cellStyle name="Separador de milhares 2 2 4 16 3 5 2" xfId="0"/>
    <cellStyle name="Separador de milhares 2 2 4 16 3 6" xfId="0"/>
    <cellStyle name="Separador de milhares 2 2 4 16 3 6 2" xfId="0"/>
    <cellStyle name="Separador de milhares 2 2 4 16 3 7" xfId="0"/>
    <cellStyle name="Separador de milhares 2 2 4 16 3 7 2" xfId="0"/>
    <cellStyle name="Separador de milhares 2 2 4 16 3 8" xfId="0"/>
    <cellStyle name="Separador de milhares 2 2 4 16 3 8 2" xfId="0"/>
    <cellStyle name="Separador de milhares 2 2 4 16 3 9" xfId="0"/>
    <cellStyle name="Separador de milhares 2 2 4 16 3 9 2" xfId="0"/>
    <cellStyle name="Separador de milhares 2 2 4 16 4" xfId="0"/>
    <cellStyle name="Separador de milhares 2 2 4 16 4 2" xfId="0"/>
    <cellStyle name="Separador de milhares 2 2 4 16 4 2 2" xfId="0"/>
    <cellStyle name="Separador de milhares 2 2 4 16 4 3" xfId="0"/>
    <cellStyle name="Separador de milhares 2 2 4 16 5" xfId="0"/>
    <cellStyle name="Separador de milhares 2 2 4 16 5 2" xfId="0"/>
    <cellStyle name="Separador de milhares 2 2 4 16 6" xfId="0"/>
    <cellStyle name="Separador de milhares 2 2 4 16 6 2" xfId="0"/>
    <cellStyle name="Separador de milhares 2 2 4 16 7" xfId="0"/>
    <cellStyle name="Separador de milhares 2 2 4 16 7 2" xfId="0"/>
    <cellStyle name="Separador de milhares 2 2 4 16 8" xfId="0"/>
    <cellStyle name="Separador de milhares 2 2 4 16 8 2" xfId="0"/>
    <cellStyle name="Separador de milhares 2 2 4 16 9" xfId="0"/>
    <cellStyle name="Separador de milhares 2 2 4 16 9 2" xfId="0"/>
    <cellStyle name="Separador de milhares 2 2 4 17" xfId="0"/>
    <cellStyle name="Separador de milhares 2 2 4 17 2" xfId="0"/>
    <cellStyle name="Separador de milhares 2 2 4 17 2 2" xfId="0"/>
    <cellStyle name="Separador de milhares 2 2 4 17 2 2 2" xfId="0"/>
    <cellStyle name="Separador de milhares 2 2 4 17 2 3" xfId="0"/>
    <cellStyle name="Separador de milhares 2 2 4 17 2 3 2" xfId="0"/>
    <cellStyle name="Separador de milhares 2 2 4 17 2 4" xfId="0"/>
    <cellStyle name="Separador de milhares 2 2 4 17 2 4 2" xfId="0"/>
    <cellStyle name="Separador de milhares 2 2 4 17 2 5" xfId="0"/>
    <cellStyle name="Separador de milhares 2 2 4 17 2 5 2" xfId="0"/>
    <cellStyle name="Separador de milhares 2 2 4 17 2 6" xfId="0"/>
    <cellStyle name="Separador de milhares 2 2 4 17 3" xfId="0"/>
    <cellStyle name="Separador de milhares 2 2 4 17 3 2" xfId="0"/>
    <cellStyle name="Separador de milhares 2 2 4 17 4" xfId="0"/>
    <cellStyle name="Separador de milhares 2 2 4 17 4 2" xfId="0"/>
    <cellStyle name="Separador de milhares 2 2 4 17 5" xfId="0"/>
    <cellStyle name="Separador de milhares 2 2 4 17 5 2" xfId="0"/>
    <cellStyle name="Separador de milhares 2 2 4 17 6" xfId="0"/>
    <cellStyle name="Separador de milhares 2 2 4 18" xfId="0"/>
    <cellStyle name="Separador de milhares 2 2 4 18 10" xfId="0"/>
    <cellStyle name="Separador de milhares 2 2 4 18 10 2" xfId="0"/>
    <cellStyle name="Separador de milhares 2 2 4 18 11" xfId="0"/>
    <cellStyle name="Separador de milhares 2 2 4 18 11 2" xfId="0"/>
    <cellStyle name="Separador de milhares 2 2 4 18 12" xfId="0"/>
    <cellStyle name="Separador de milhares 2 2 4 18 12 2" xfId="0"/>
    <cellStyle name="Separador de milhares 2 2 4 18 13" xfId="0"/>
    <cellStyle name="Separador de milhares 2 2 4 18 13 2" xfId="0"/>
    <cellStyle name="Separador de milhares 2 2 4 18 14" xfId="0"/>
    <cellStyle name="Separador de milhares 2 2 4 18 14 2" xfId="0"/>
    <cellStyle name="Separador de milhares 2 2 4 18 15" xfId="0"/>
    <cellStyle name="Separador de milhares 2 2 4 18 15 2" xfId="0"/>
    <cellStyle name="Separador de milhares 2 2 4 18 16" xfId="0"/>
    <cellStyle name="Separador de milhares 2 2 4 18 16 2" xfId="0"/>
    <cellStyle name="Separador de milhares 2 2 4 18 17" xfId="0"/>
    <cellStyle name="Separador de milhares 2 2 4 18 17 2" xfId="0"/>
    <cellStyle name="Separador de milhares 2 2 4 18 18" xfId="0"/>
    <cellStyle name="Separador de milhares 2 2 4 18 2" xfId="0"/>
    <cellStyle name="Separador de milhares 2 2 4 18 2 10" xfId="0"/>
    <cellStyle name="Separador de milhares 2 2 4 18 2 2" xfId="0"/>
    <cellStyle name="Separador de milhares 2 2 4 18 2 2 2" xfId="0"/>
    <cellStyle name="Separador de milhares 2 2 4 18 2 2 2 2" xfId="0"/>
    <cellStyle name="Separador de milhares 2 2 4 18 2 2 3" xfId="0"/>
    <cellStyle name="Separador de milhares 2 2 4 18 2 3" xfId="0"/>
    <cellStyle name="Separador de milhares 2 2 4 18 2 3 2" xfId="0"/>
    <cellStyle name="Separador de milhares 2 2 4 18 2 4" xfId="0"/>
    <cellStyle name="Separador de milhares 2 2 4 18 2 4 2" xfId="0"/>
    <cellStyle name="Separador de milhares 2 2 4 18 2 5" xfId="0"/>
    <cellStyle name="Separador de milhares 2 2 4 18 2 5 2" xfId="0"/>
    <cellStyle name="Separador de milhares 2 2 4 18 2 6" xfId="0"/>
    <cellStyle name="Separador de milhares 2 2 4 18 2 6 2" xfId="0"/>
    <cellStyle name="Separador de milhares 2 2 4 18 2 7" xfId="0"/>
    <cellStyle name="Separador de milhares 2 2 4 18 2 7 2" xfId="0"/>
    <cellStyle name="Separador de milhares 2 2 4 18 2 8" xfId="0"/>
    <cellStyle name="Separador de milhares 2 2 4 18 2 8 2" xfId="0"/>
    <cellStyle name="Separador de milhares 2 2 4 18 2 9" xfId="0"/>
    <cellStyle name="Separador de milhares 2 2 4 18 2 9 2" xfId="0"/>
    <cellStyle name="Separador de milhares 2 2 4 18 3" xfId="0"/>
    <cellStyle name="Separador de milhares 2 2 4 18 3 2" xfId="0"/>
    <cellStyle name="Separador de milhares 2 2 4 18 4" xfId="0"/>
    <cellStyle name="Separador de milhares 2 2 4 18 4 2" xfId="0"/>
    <cellStyle name="Separador de milhares 2 2 4 18 4 2 2" xfId="0"/>
    <cellStyle name="Separador de milhares 2 2 4 18 4 3" xfId="0"/>
    <cellStyle name="Separador de milhares 2 2 4 18 5" xfId="0"/>
    <cellStyle name="Separador de milhares 2 2 4 18 5 2" xfId="0"/>
    <cellStyle name="Separador de milhares 2 2 4 18 6" xfId="0"/>
    <cellStyle name="Separador de milhares 2 2 4 18 6 2" xfId="0"/>
    <cellStyle name="Separador de milhares 2 2 4 18 7" xfId="0"/>
    <cellStyle name="Separador de milhares 2 2 4 18 7 2" xfId="0"/>
    <cellStyle name="Separador de milhares 2 2 4 18 8" xfId="0"/>
    <cellStyle name="Separador de milhares 2 2 4 18 8 2" xfId="0"/>
    <cellStyle name="Separador de milhares 2 2 4 18 9" xfId="0"/>
    <cellStyle name="Separador de milhares 2 2 4 18 9 2" xfId="0"/>
    <cellStyle name="Separador de milhares 2 2 4 19" xfId="0"/>
    <cellStyle name="Separador de milhares 2 2 4 19 2" xfId="0"/>
    <cellStyle name="Separador de milhares 2 2 4 19 2 2" xfId="0"/>
    <cellStyle name="Separador de milhares 2 2 4 19 3" xfId="0"/>
    <cellStyle name="Separador de milhares 2 2 4 19 3 2" xfId="0"/>
    <cellStyle name="Separador de milhares 2 2 4 19 4" xfId="0"/>
    <cellStyle name="Separador de milhares 2 2 4 19 4 2" xfId="0"/>
    <cellStyle name="Separador de milhares 2 2 4 19 5" xfId="0"/>
    <cellStyle name="Separador de milhares 2 2 4 19 5 2" xfId="0"/>
    <cellStyle name="Separador de milhares 2 2 4 19 6" xfId="0"/>
    <cellStyle name="Separador de milhares 2 2 4 2" xfId="0"/>
    <cellStyle name="Separador de milhares 2 2 4 2 10" xfId="0"/>
    <cellStyle name="Separador de milhares 2 2 4 2 10 2" xfId="0"/>
    <cellStyle name="Separador de milhares 2 2 4 2 11" xfId="0"/>
    <cellStyle name="Separador de milhares 2 2 4 2 12" xfId="0"/>
    <cellStyle name="Separador de milhares 2 2 4 2 13" xfId="0"/>
    <cellStyle name="Separador de milhares 2 2 4 2 14" xfId="0"/>
    <cellStyle name="Separador de milhares 2 2 4 2 15" xfId="0"/>
    <cellStyle name="Separador de milhares 2 2 4 2 2" xfId="0"/>
    <cellStyle name="Separador de milhares 2 2 4 2 2 10" xfId="0"/>
    <cellStyle name="Separador de milhares 2 2 4 2 2 2" xfId="0"/>
    <cellStyle name="Separador de milhares 2 2 4 2 2 2 2" xfId="0"/>
    <cellStyle name="Separador de milhares 2 2 4 2 2 2 2 2" xfId="0"/>
    <cellStyle name="Separador de milhares 2 2 4 2 2 2 3" xfId="0"/>
    <cellStyle name="Separador de milhares 2 2 4 2 2 2 3 2" xfId="0"/>
    <cellStyle name="Separador de milhares 2 2 4 2 2 2 4" xfId="0"/>
    <cellStyle name="Separador de milhares 2 2 4 2 2 2 4 2" xfId="0"/>
    <cellStyle name="Separador de milhares 2 2 4 2 2 2 5" xfId="0"/>
    <cellStyle name="Separador de milhares 2 2 4 2 2 2 5 2" xfId="0"/>
    <cellStyle name="Separador de milhares 2 2 4 2 2 2 6" xfId="0"/>
    <cellStyle name="Separador de milhares 2 2 4 2 2 3" xfId="0"/>
    <cellStyle name="Separador de milhares 2 2 4 2 2 3 2" xfId="0"/>
    <cellStyle name="Separador de milhares 2 2 4 2 2 4" xfId="0"/>
    <cellStyle name="Separador de milhares 2 2 4 2 2 4 2" xfId="0"/>
    <cellStyle name="Separador de milhares 2 2 4 2 2 5" xfId="0"/>
    <cellStyle name="Separador de milhares 2 2 4 2 2 5 2" xfId="0"/>
    <cellStyle name="Separador de milhares 2 2 4 2 2 6" xfId="0"/>
    <cellStyle name="Separador de milhares 2 2 4 2 2 6 2" xfId="0"/>
    <cellStyle name="Separador de milhares 2 2 4 2 2 7" xfId="0"/>
    <cellStyle name="Separador de milhares 2 2 4 2 2 8" xfId="0"/>
    <cellStyle name="Separador de milhares 2 2 4 2 2 9" xfId="0"/>
    <cellStyle name="Separador de milhares 2 2 4 2 3" xfId="0"/>
    <cellStyle name="Separador de milhares 2 2 4 2 3 2" xfId="0"/>
    <cellStyle name="Separador de milhares 2 2 4 2 3 2 2" xfId="0"/>
    <cellStyle name="Separador de milhares 2 2 4 2 3 3" xfId="0"/>
    <cellStyle name="Separador de milhares 2 2 4 2 3 3 2" xfId="0"/>
    <cellStyle name="Separador de milhares 2 2 4 2 3 4" xfId="0"/>
    <cellStyle name="Separador de milhares 2 2 4 2 3 4 2" xfId="0"/>
    <cellStyle name="Separador de milhares 2 2 4 2 3 5" xfId="0"/>
    <cellStyle name="Separador de milhares 2 2 4 2 3 5 2" xfId="0"/>
    <cellStyle name="Separador de milhares 2 2 4 2 3 6" xfId="0"/>
    <cellStyle name="Separador de milhares 2 2 4 2 4" xfId="0"/>
    <cellStyle name="Separador de milhares 2 2 4 2 4 2" xfId="0"/>
    <cellStyle name="Separador de milhares 2 2 4 2 4 2 2" xfId="0"/>
    <cellStyle name="Separador de milhares 2 2 4 2 4 3" xfId="0"/>
    <cellStyle name="Separador de milhares 2 2 4 2 4 3 2" xfId="0"/>
    <cellStyle name="Separador de milhares 2 2 4 2 4 4" xfId="0"/>
    <cellStyle name="Separador de milhares 2 2 4 2 4 4 2" xfId="0"/>
    <cellStyle name="Separador de milhares 2 2 4 2 4 5" xfId="0"/>
    <cellStyle name="Separador de milhares 2 2 4 2 4 5 2" xfId="0"/>
    <cellStyle name="Separador de milhares 2 2 4 2 4 6" xfId="0"/>
    <cellStyle name="Separador de milhares 2 2 4 2 5" xfId="0"/>
    <cellStyle name="Separador de milhares 2 2 4 2 5 2" xfId="0"/>
    <cellStyle name="Separador de milhares 2 2 4 2 5 2 2" xfId="0"/>
    <cellStyle name="Separador de milhares 2 2 4 2 5 3" xfId="0"/>
    <cellStyle name="Separador de milhares 2 2 4 2 5 3 2" xfId="0"/>
    <cellStyle name="Separador de milhares 2 2 4 2 5 4" xfId="0"/>
    <cellStyle name="Separador de milhares 2 2 4 2 5 4 2" xfId="0"/>
    <cellStyle name="Separador de milhares 2 2 4 2 5 5" xfId="0"/>
    <cellStyle name="Separador de milhares 2 2 4 2 5 5 2" xfId="0"/>
    <cellStyle name="Separador de milhares 2 2 4 2 5 6" xfId="0"/>
    <cellStyle name="Separador de milhares 2 2 4 2 6" xfId="0"/>
    <cellStyle name="Separador de milhares 2 2 4 2 6 2" xfId="0"/>
    <cellStyle name="Separador de milhares 2 2 4 2 6 2 2" xfId="0"/>
    <cellStyle name="Separador de milhares 2 2 4 2 6 3" xfId="0"/>
    <cellStyle name="Separador de milhares 2 2 4 2 6 3 2" xfId="0"/>
    <cellStyle name="Separador de milhares 2 2 4 2 6 4" xfId="0"/>
    <cellStyle name="Separador de milhares 2 2 4 2 6 4 2" xfId="0"/>
    <cellStyle name="Separador de milhares 2 2 4 2 6 5" xfId="0"/>
    <cellStyle name="Separador de milhares 2 2 4 2 6 5 2" xfId="0"/>
    <cellStyle name="Separador de milhares 2 2 4 2 6 6" xfId="0"/>
    <cellStyle name="Separador de milhares 2 2 4 2 7" xfId="0"/>
    <cellStyle name="Separador de milhares 2 2 4 2 7 2" xfId="0"/>
    <cellStyle name="Separador de milhares 2 2 4 2 7 2 2" xfId="0"/>
    <cellStyle name="Separador de milhares 2 2 4 2 7 3" xfId="0"/>
    <cellStyle name="Separador de milhares 2 2 4 2 7 3 2" xfId="0"/>
    <cellStyle name="Separador de milhares 2 2 4 2 7 4" xfId="0"/>
    <cellStyle name="Separador de milhares 2 2 4 2 7 4 2" xfId="0"/>
    <cellStyle name="Separador de milhares 2 2 4 2 7 5" xfId="0"/>
    <cellStyle name="Separador de milhares 2 2 4 2 7 5 2" xfId="0"/>
    <cellStyle name="Separador de milhares 2 2 4 2 7 6" xfId="0"/>
    <cellStyle name="Separador de milhares 2 2 4 2 8" xfId="0"/>
    <cellStyle name="Separador de milhares 2 2 4 2 8 2" xfId="0"/>
    <cellStyle name="Separador de milhares 2 2 4 2 9" xfId="0"/>
    <cellStyle name="Separador de milhares 2 2 4 2 9 2" xfId="0"/>
    <cellStyle name="Separador de milhares 2 2 4 20" xfId="0"/>
    <cellStyle name="Separador de milhares 2 2 4 20 2" xfId="0"/>
    <cellStyle name="Separador de milhares 2 2 4 20 2 2" xfId="0"/>
    <cellStyle name="Separador de milhares 2 2 4 20 3" xfId="0"/>
    <cellStyle name="Separador de milhares 2 2 4 20 3 2" xfId="0"/>
    <cellStyle name="Separador de milhares 2 2 4 20 4" xfId="0"/>
    <cellStyle name="Separador de milhares 2 2 4 20 4 2" xfId="0"/>
    <cellStyle name="Separador de milhares 2 2 4 20 5" xfId="0"/>
    <cellStyle name="Separador de milhares 2 2 4 20 5 2" xfId="0"/>
    <cellStyle name="Separador de milhares 2 2 4 20 6" xfId="0"/>
    <cellStyle name="Separador de milhares 2 2 4 21" xfId="0"/>
    <cellStyle name="Separador de milhares 2 2 4 21 2" xfId="0"/>
    <cellStyle name="Separador de milhares 2 2 4 22" xfId="0"/>
    <cellStyle name="Separador de milhares 2 2 4 22 2" xfId="0"/>
    <cellStyle name="Separador de milhares 2 2 4 23" xfId="0"/>
    <cellStyle name="Separador de milhares 2 2 4 23 2" xfId="0"/>
    <cellStyle name="Separador de milhares 2 2 4 24" xfId="0"/>
    <cellStyle name="Separador de milhares 2 2 4 24 2" xfId="0"/>
    <cellStyle name="Separador de milhares 2 2 4 25" xfId="0"/>
    <cellStyle name="Separador de milhares 2 2 4 25 2" xfId="0"/>
    <cellStyle name="Separador de milhares 2 2 4 26" xfId="0"/>
    <cellStyle name="Separador de milhares 2 2 4 26 2" xfId="0"/>
    <cellStyle name="Separador de milhares 2 2 4 27" xfId="0"/>
    <cellStyle name="Separador de milhares 2 2 4 27 2" xfId="0"/>
    <cellStyle name="Separador de milhares 2 2 4 28" xfId="0"/>
    <cellStyle name="Separador de milhares 2 2 4 29" xfId="0"/>
    <cellStyle name="Separador de milhares 2 2 4 3" xfId="0"/>
    <cellStyle name="Separador de milhares 2 2 4 3 2" xfId="0"/>
    <cellStyle name="Separador de milhares 2 2 4 3 2 2" xfId="0"/>
    <cellStyle name="Separador de milhares 2 2 4 3 3" xfId="0"/>
    <cellStyle name="Separador de milhares 2 2 4 3 3 2" xfId="0"/>
    <cellStyle name="Separador de milhares 2 2 4 3 4" xfId="0"/>
    <cellStyle name="Separador de milhares 2 2 4 3 4 2" xfId="0"/>
    <cellStyle name="Separador de milhares 2 2 4 3 5" xfId="0"/>
    <cellStyle name="Separador de milhares 2 2 4 3 5 2" xfId="0"/>
    <cellStyle name="Separador de milhares 2 2 4 3 6" xfId="0"/>
    <cellStyle name="Separador de milhares 2 2 4 3 7" xfId="0"/>
    <cellStyle name="Separador de milhares 2 2 4 30" xfId="0"/>
    <cellStyle name="Separador de milhares 2 2 4 31" xfId="0"/>
    <cellStyle name="Separador de milhares 2 2 4 32" xfId="0"/>
    <cellStyle name="Separador de milhares 2 2 4 33" xfId="0"/>
    <cellStyle name="Separador de milhares 2 2 4 34" xfId="0"/>
    <cellStyle name="Separador de milhares 2 2 4 35" xfId="0"/>
    <cellStyle name="Separador de milhares 2 2 4 36" xfId="0"/>
    <cellStyle name="Separador de milhares 2 2 4 37" xfId="0"/>
    <cellStyle name="Separador de milhares 2 2 4 38" xfId="0"/>
    <cellStyle name="Separador de milhares 2 2 4 39" xfId="0"/>
    <cellStyle name="Separador de milhares 2 2 4 4" xfId="0"/>
    <cellStyle name="Separador de milhares 2 2 4 4 2" xfId="0"/>
    <cellStyle name="Separador de milhares 2 2 4 4 2 2" xfId="0"/>
    <cellStyle name="Separador de milhares 2 2 4 4 3" xfId="0"/>
    <cellStyle name="Separador de milhares 2 2 4 4 3 2" xfId="0"/>
    <cellStyle name="Separador de milhares 2 2 4 4 4" xfId="0"/>
    <cellStyle name="Separador de milhares 2 2 4 4 4 2" xfId="0"/>
    <cellStyle name="Separador de milhares 2 2 4 4 5" xfId="0"/>
    <cellStyle name="Separador de milhares 2 2 4 4 5 2" xfId="0"/>
    <cellStyle name="Separador de milhares 2 2 4 4 6" xfId="0"/>
    <cellStyle name="Separador de milhares 2 2 4 4 7" xfId="0"/>
    <cellStyle name="Separador de milhares 2 2 4 40" xfId="0"/>
    <cellStyle name="Separador de milhares 2 2 4 41" xfId="0"/>
    <cellStyle name="Separador de milhares 2 2 4 5" xfId="0"/>
    <cellStyle name="Separador de milhares 2 2 4 5 2" xfId="0"/>
    <cellStyle name="Separador de milhares 2 2 4 5 2 2" xfId="0"/>
    <cellStyle name="Separador de milhares 2 2 4 5 3" xfId="0"/>
    <cellStyle name="Separador de milhares 2 2 4 5 3 2" xfId="0"/>
    <cellStyle name="Separador de milhares 2 2 4 5 4" xfId="0"/>
    <cellStyle name="Separador de milhares 2 2 4 5 4 2" xfId="0"/>
    <cellStyle name="Separador de milhares 2 2 4 5 5" xfId="0"/>
    <cellStyle name="Separador de milhares 2 2 4 5 5 2" xfId="0"/>
    <cellStyle name="Separador de milhares 2 2 4 5 6" xfId="0"/>
    <cellStyle name="Separador de milhares 2 2 4 5 7" xfId="0"/>
    <cellStyle name="Separador de milhares 2 2 4 6" xfId="0"/>
    <cellStyle name="Separador de milhares 2 2 4 6 2" xfId="0"/>
    <cellStyle name="Separador de milhares 2 2 4 6 2 2" xfId="0"/>
    <cellStyle name="Separador de milhares 2 2 4 6 3" xfId="0"/>
    <cellStyle name="Separador de milhares 2 2 4 6 3 2" xfId="0"/>
    <cellStyle name="Separador de milhares 2 2 4 6 4" xfId="0"/>
    <cellStyle name="Separador de milhares 2 2 4 6 4 2" xfId="0"/>
    <cellStyle name="Separador de milhares 2 2 4 6 5" xfId="0"/>
    <cellStyle name="Separador de milhares 2 2 4 6 5 2" xfId="0"/>
    <cellStyle name="Separador de milhares 2 2 4 6 6" xfId="0"/>
    <cellStyle name="Separador de milhares 2 2 4 6 7" xfId="0"/>
    <cellStyle name="Separador de milhares 2 2 4 7" xfId="0"/>
    <cellStyle name="Separador de milhares 2 2 4 7 2" xfId="0"/>
    <cellStyle name="Separador de milhares 2 2 4 7 2 2" xfId="0"/>
    <cellStyle name="Separador de milhares 2 2 4 7 3" xfId="0"/>
    <cellStyle name="Separador de milhares 2 2 4 7 3 2" xfId="0"/>
    <cellStyle name="Separador de milhares 2 2 4 7 4" xfId="0"/>
    <cellStyle name="Separador de milhares 2 2 4 7 4 2" xfId="0"/>
    <cellStyle name="Separador de milhares 2 2 4 7 5" xfId="0"/>
    <cellStyle name="Separador de milhares 2 2 4 7 5 2" xfId="0"/>
    <cellStyle name="Separador de milhares 2 2 4 7 6" xfId="0"/>
    <cellStyle name="Separador de milhares 2 2 4 7 7" xfId="0"/>
    <cellStyle name="Separador de milhares 2 2 4 8" xfId="0"/>
    <cellStyle name="Separador de milhares 2 2 4 8 2" xfId="0"/>
    <cellStyle name="Separador de milhares 2 2 4 8 2 2" xfId="0"/>
    <cellStyle name="Separador de milhares 2 2 4 8 3" xfId="0"/>
    <cellStyle name="Separador de milhares 2 2 4 8 3 2" xfId="0"/>
    <cellStyle name="Separador de milhares 2 2 4 8 4" xfId="0"/>
    <cellStyle name="Separador de milhares 2 2 4 8 4 2" xfId="0"/>
    <cellStyle name="Separador de milhares 2 2 4 8 5" xfId="0"/>
    <cellStyle name="Separador de milhares 2 2 4 8 5 2" xfId="0"/>
    <cellStyle name="Separador de milhares 2 2 4 8 6" xfId="0"/>
    <cellStyle name="Separador de milhares 2 2 4 8 7" xfId="0"/>
    <cellStyle name="Separador de milhares 2 2 4 9" xfId="0"/>
    <cellStyle name="Separador de milhares 2 2 4 9 2" xfId="0"/>
    <cellStyle name="Separador de milhares 2 2 4 9 2 2" xfId="0"/>
    <cellStyle name="Separador de milhares 2 2 4 9 3" xfId="0"/>
    <cellStyle name="Separador de milhares 2 2 4 9 3 2" xfId="0"/>
    <cellStyle name="Separador de milhares 2 2 4 9 4" xfId="0"/>
    <cellStyle name="Separador de milhares 2 2 4 9 4 2" xfId="0"/>
    <cellStyle name="Separador de milhares 2 2 4 9 5" xfId="0"/>
    <cellStyle name="Separador de milhares 2 2 4 9 5 2" xfId="0"/>
    <cellStyle name="Separador de milhares 2 2 4 9 6" xfId="0"/>
    <cellStyle name="Separador de milhares 2 2 4 9 7" xfId="0"/>
    <cellStyle name="Separador de milhares 2 2 40" xfId="0"/>
    <cellStyle name="Separador de milhares 2 2 40 2" xfId="0"/>
    <cellStyle name="Separador de milhares 2 2 41" xfId="0"/>
    <cellStyle name="Separador de milhares 2 2 41 2" xfId="0"/>
    <cellStyle name="Separador de milhares 2 2 42" xfId="0"/>
    <cellStyle name="Separador de milhares 2 2 42 2" xfId="0"/>
    <cellStyle name="Separador de milhares 2 2 43" xfId="0"/>
    <cellStyle name="Separador de milhares 2 2 43 2" xfId="0"/>
    <cellStyle name="Separador de milhares 2 2 44" xfId="0"/>
    <cellStyle name="Separador de milhares 2 2 44 2" xfId="0"/>
    <cellStyle name="Separador de milhares 2 2 45" xfId="0"/>
    <cellStyle name="Separador de milhares 2 2 45 2" xfId="0"/>
    <cellStyle name="Separador de milhares 2 2 46" xfId="0"/>
    <cellStyle name="Separador de milhares 2 2 46 2" xfId="0"/>
    <cellStyle name="Separador de milhares 2 2 47" xfId="0"/>
    <cellStyle name="Separador de milhares 2 2 48" xfId="0"/>
    <cellStyle name="Separador de milhares 2 2 49" xfId="0"/>
    <cellStyle name="Separador de milhares 2 2 5" xfId="0"/>
    <cellStyle name="Separador de milhares 2 2 5 10" xfId="0"/>
    <cellStyle name="Separador de milhares 2 2 5 11" xfId="0"/>
    <cellStyle name="Separador de milhares 2 2 5 12" xfId="0"/>
    <cellStyle name="Separador de milhares 2 2 5 13" xfId="0"/>
    <cellStyle name="Separador de milhares 2 2 5 14" xfId="0"/>
    <cellStyle name="Separador de milhares 2 2 5 15" xfId="0"/>
    <cellStyle name="Separador de milhares 2 2 5 16" xfId="0"/>
    <cellStyle name="Separador de milhares 2 2 5 2" xfId="0"/>
    <cellStyle name="Separador de milhares 2 2 5 2 2" xfId="0"/>
    <cellStyle name="Separador de milhares 2 2 5 2 2 2" xfId="0"/>
    <cellStyle name="Separador de milhares 2 2 5 2 3" xfId="0"/>
    <cellStyle name="Separador de milhares 2 2 5 2 3 2" xfId="0"/>
    <cellStyle name="Separador de milhares 2 2 5 2 4" xfId="0"/>
    <cellStyle name="Separador de milhares 2 2 5 2 4 2" xfId="0"/>
    <cellStyle name="Separador de milhares 2 2 5 2 5" xfId="0"/>
    <cellStyle name="Separador de milhares 2 2 5 2 5 2" xfId="0"/>
    <cellStyle name="Separador de milhares 2 2 5 2 6" xfId="0"/>
    <cellStyle name="Separador de milhares 2 2 5 3" xfId="0"/>
    <cellStyle name="Separador de milhares 2 2 5 3 2" xfId="0"/>
    <cellStyle name="Separador de milhares 2 2 5 4" xfId="0"/>
    <cellStyle name="Separador de milhares 2 2 5 4 2" xfId="0"/>
    <cellStyle name="Separador de milhares 2 2 5 5" xfId="0"/>
    <cellStyle name="Separador de milhares 2 2 5 5 2" xfId="0"/>
    <cellStyle name="Separador de milhares 2 2 5 6" xfId="0"/>
    <cellStyle name="Separador de milhares 2 2 5 7" xfId="0"/>
    <cellStyle name="Separador de milhares 2 2 5 8" xfId="0"/>
    <cellStyle name="Separador de milhares 2 2 5 9" xfId="0"/>
    <cellStyle name="Separador de milhares 2 2 50" xfId="0"/>
    <cellStyle name="Separador de milhares 2 2 51" xfId="0"/>
    <cellStyle name="Separador de milhares 2 2 52" xfId="0"/>
    <cellStyle name="Separador de milhares 2 2 53" xfId="0"/>
    <cellStyle name="Separador de milhares 2 2 54" xfId="0"/>
    <cellStyle name="Separador de milhares 2 2 55" xfId="0"/>
    <cellStyle name="Separador de milhares 2 2 56" xfId="0"/>
    <cellStyle name="Separador de milhares 2 2 57" xfId="0"/>
    <cellStyle name="Separador de milhares 2 2 58" xfId="0"/>
    <cellStyle name="Separador de milhares 2 2 59" xfId="0"/>
    <cellStyle name="Separador de milhares 2 2 6" xfId="0"/>
    <cellStyle name="Separador de milhares 2 2 6 10" xfId="0"/>
    <cellStyle name="Separador de milhares 2 2 6 11" xfId="0"/>
    <cellStyle name="Separador de milhares 2 2 6 12" xfId="0"/>
    <cellStyle name="Separador de milhares 2 2 6 13" xfId="0"/>
    <cellStyle name="Separador de milhares 2 2 6 14" xfId="0"/>
    <cellStyle name="Separador de milhares 2 2 6 15" xfId="0"/>
    <cellStyle name="Separador de milhares 2 2 6 16" xfId="0"/>
    <cellStyle name="Separador de milhares 2 2 6 2" xfId="0"/>
    <cellStyle name="Separador de milhares 2 2 6 2 2" xfId="0"/>
    <cellStyle name="Separador de milhares 2 2 6 2 2 2" xfId="0"/>
    <cellStyle name="Separador de milhares 2 2 6 2 3" xfId="0"/>
    <cellStyle name="Separador de milhares 2 2 6 2 3 2" xfId="0"/>
    <cellStyle name="Separador de milhares 2 2 6 2 4" xfId="0"/>
    <cellStyle name="Separador de milhares 2 2 6 2 4 2" xfId="0"/>
    <cellStyle name="Separador de milhares 2 2 6 2 5" xfId="0"/>
    <cellStyle name="Separador de milhares 2 2 6 2 5 2" xfId="0"/>
    <cellStyle name="Separador de milhares 2 2 6 2 6" xfId="0"/>
    <cellStyle name="Separador de milhares 2 2 6 3" xfId="0"/>
    <cellStyle name="Separador de milhares 2 2 6 3 2" xfId="0"/>
    <cellStyle name="Separador de milhares 2 2 6 4" xfId="0"/>
    <cellStyle name="Separador de milhares 2 2 6 4 2" xfId="0"/>
    <cellStyle name="Separador de milhares 2 2 6 5" xfId="0"/>
    <cellStyle name="Separador de milhares 2 2 6 5 2" xfId="0"/>
    <cellStyle name="Separador de milhares 2 2 6 6" xfId="0"/>
    <cellStyle name="Separador de milhares 2 2 6 7" xfId="0"/>
    <cellStyle name="Separador de milhares 2 2 6 8" xfId="0"/>
    <cellStyle name="Separador de milhares 2 2 6 9" xfId="0"/>
    <cellStyle name="Separador de milhares 2 2 60" xfId="0"/>
    <cellStyle name="Separador de milhares 2 2 7" xfId="0"/>
    <cellStyle name="Separador de milhares 2 2 7 10" xfId="0"/>
    <cellStyle name="Separador de milhares 2 2 7 11" xfId="0"/>
    <cellStyle name="Separador de milhares 2 2 7 12" xfId="0"/>
    <cellStyle name="Separador de milhares 2 2 7 13" xfId="0"/>
    <cellStyle name="Separador de milhares 2 2 7 14" xfId="0"/>
    <cellStyle name="Separador de milhares 2 2 7 15" xfId="0"/>
    <cellStyle name="Separador de milhares 2 2 7 16" xfId="0"/>
    <cellStyle name="Separador de milhares 2 2 7 2" xfId="0"/>
    <cellStyle name="Separador de milhares 2 2 7 2 2" xfId="0"/>
    <cellStyle name="Separador de milhares 2 2 7 2 2 2" xfId="0"/>
    <cellStyle name="Separador de milhares 2 2 7 2 3" xfId="0"/>
    <cellStyle name="Separador de milhares 2 2 7 2 3 2" xfId="0"/>
    <cellStyle name="Separador de milhares 2 2 7 2 4" xfId="0"/>
    <cellStyle name="Separador de milhares 2 2 7 2 4 2" xfId="0"/>
    <cellStyle name="Separador de milhares 2 2 7 2 5" xfId="0"/>
    <cellStyle name="Separador de milhares 2 2 7 2 5 2" xfId="0"/>
    <cellStyle name="Separador de milhares 2 2 7 2 6" xfId="0"/>
    <cellStyle name="Separador de milhares 2 2 7 3" xfId="0"/>
    <cellStyle name="Separador de milhares 2 2 7 3 2" xfId="0"/>
    <cellStyle name="Separador de milhares 2 2 7 4" xfId="0"/>
    <cellStyle name="Separador de milhares 2 2 7 4 2" xfId="0"/>
    <cellStyle name="Separador de milhares 2 2 7 5" xfId="0"/>
    <cellStyle name="Separador de milhares 2 2 7 5 2" xfId="0"/>
    <cellStyle name="Separador de milhares 2 2 7 6" xfId="0"/>
    <cellStyle name="Separador de milhares 2 2 7 7" xfId="0"/>
    <cellStyle name="Separador de milhares 2 2 7 8" xfId="0"/>
    <cellStyle name="Separador de milhares 2 2 7 9" xfId="0"/>
    <cellStyle name="Separador de milhares 2 2 8" xfId="0"/>
    <cellStyle name="Separador de milhares 2 2 8 10" xfId="0"/>
    <cellStyle name="Separador de milhares 2 2 8 11" xfId="0"/>
    <cellStyle name="Separador de milhares 2 2 8 12" xfId="0"/>
    <cellStyle name="Separador de milhares 2 2 8 13" xfId="0"/>
    <cellStyle name="Separador de milhares 2 2 8 14" xfId="0"/>
    <cellStyle name="Separador de milhares 2 2 8 15" xfId="0"/>
    <cellStyle name="Separador de milhares 2 2 8 16" xfId="0"/>
    <cellStyle name="Separador de milhares 2 2 8 2" xfId="0"/>
    <cellStyle name="Separador de milhares 2 2 8 2 2" xfId="0"/>
    <cellStyle name="Separador de milhares 2 2 8 2 2 2" xfId="0"/>
    <cellStyle name="Separador de milhares 2 2 8 2 3" xfId="0"/>
    <cellStyle name="Separador de milhares 2 2 8 2 3 2" xfId="0"/>
    <cellStyle name="Separador de milhares 2 2 8 2 4" xfId="0"/>
    <cellStyle name="Separador de milhares 2 2 8 2 4 2" xfId="0"/>
    <cellStyle name="Separador de milhares 2 2 8 2 5" xfId="0"/>
    <cellStyle name="Separador de milhares 2 2 8 2 5 2" xfId="0"/>
    <cellStyle name="Separador de milhares 2 2 8 2 6" xfId="0"/>
    <cellStyle name="Separador de milhares 2 2 8 3" xfId="0"/>
    <cellStyle name="Separador de milhares 2 2 8 3 2" xfId="0"/>
    <cellStyle name="Separador de milhares 2 2 8 4" xfId="0"/>
    <cellStyle name="Separador de milhares 2 2 8 4 2" xfId="0"/>
    <cellStyle name="Separador de milhares 2 2 8 5" xfId="0"/>
    <cellStyle name="Separador de milhares 2 2 8 5 2" xfId="0"/>
    <cellStyle name="Separador de milhares 2 2 8 6" xfId="0"/>
    <cellStyle name="Separador de milhares 2 2 8 7" xfId="0"/>
    <cellStyle name="Separador de milhares 2 2 8 8" xfId="0"/>
    <cellStyle name="Separador de milhares 2 2 8 9" xfId="0"/>
    <cellStyle name="Separador de milhares 2 2 9" xfId="0"/>
    <cellStyle name="Separador de milhares 2 2 9 10" xfId="0"/>
    <cellStyle name="Separador de milhares 2 2 9 2" xfId="0"/>
    <cellStyle name="Separador de milhares 2 2 9 2 2" xfId="0"/>
    <cellStyle name="Separador de milhares 2 2 9 2 2 2" xfId="0"/>
    <cellStyle name="Separador de milhares 2 2 9 2 3" xfId="0"/>
    <cellStyle name="Separador de milhares 2 2 9 2 3 2" xfId="0"/>
    <cellStyle name="Separador de milhares 2 2 9 2 4" xfId="0"/>
    <cellStyle name="Separador de milhares 2 2 9 2 4 2" xfId="0"/>
    <cellStyle name="Separador de milhares 2 2 9 2 5" xfId="0"/>
    <cellStyle name="Separador de milhares 2 2 9 2 5 2" xfId="0"/>
    <cellStyle name="Separador de milhares 2 2 9 2 6" xfId="0"/>
    <cellStyle name="Separador de milhares 2 2 9 2 7" xfId="0"/>
    <cellStyle name="Separador de milhares 2 2 9 2 8" xfId="0"/>
    <cellStyle name="Separador de milhares 2 2 9 2 9" xfId="0"/>
    <cellStyle name="Separador de milhares 2 2 9 3" xfId="0"/>
    <cellStyle name="Separador de milhares 2 2 9 3 2" xfId="0"/>
    <cellStyle name="Separador de milhares 2 2 9 4" xfId="0"/>
    <cellStyle name="Separador de milhares 2 2 9 4 2" xfId="0"/>
    <cellStyle name="Separador de milhares 2 2 9 5" xfId="0"/>
    <cellStyle name="Separador de milhares 2 2 9 5 2" xfId="0"/>
    <cellStyle name="Separador de milhares 2 2 9 6" xfId="0"/>
    <cellStyle name="Separador de milhares 2 2 9 7" xfId="0"/>
    <cellStyle name="Separador de milhares 2 2 9 8" xfId="0"/>
    <cellStyle name="Separador de milhares 2 2 9 9" xfId="0"/>
    <cellStyle name="Separador de milhares 2 20" xfId="0"/>
    <cellStyle name="Separador de milhares 2 21" xfId="0"/>
    <cellStyle name="Separador de milhares 2 22" xfId="0"/>
    <cellStyle name="Separador de milhares 2 23" xfId="0"/>
    <cellStyle name="Separador de milhares 2 24" xfId="0"/>
    <cellStyle name="Separador de milhares 2 25" xfId="0"/>
    <cellStyle name="Separador de milhares 2 26" xfId="0"/>
    <cellStyle name="Separador de milhares 2 2_PLANILHA RECAPEAMENTO - Acadêmico - Distrito Olhos dagua - 19.06.19 FINAL" xfId="0"/>
    <cellStyle name="Separador de milhares 2 3" xfId="0"/>
    <cellStyle name="Separador de milhares 2 3 10" xfId="0"/>
    <cellStyle name="Separador de milhares 2 3 10 2" xfId="0"/>
    <cellStyle name="Separador de milhares 2 3 10 2 2" xfId="0"/>
    <cellStyle name="Separador de milhares 2 3 10 3" xfId="0"/>
    <cellStyle name="Separador de milhares 2 3 10 3 2" xfId="0"/>
    <cellStyle name="Separador de milhares 2 3 10 4" xfId="0"/>
    <cellStyle name="Separador de milhares 2 3 10 4 2" xfId="0"/>
    <cellStyle name="Separador de milhares 2 3 10 5" xfId="0"/>
    <cellStyle name="Separador de milhares 2 3 10 5 2" xfId="0"/>
    <cellStyle name="Separador de milhares 2 3 10 6" xfId="0"/>
    <cellStyle name="Separador de milhares 2 3 10 7" xfId="0"/>
    <cellStyle name="Separador de milhares 2 3 11" xfId="0"/>
    <cellStyle name="Separador de milhares 2 3 11 2" xfId="0"/>
    <cellStyle name="Separador de milhares 2 3 11 2 2" xfId="0"/>
    <cellStyle name="Separador de milhares 2 3 11 3" xfId="0"/>
    <cellStyle name="Separador de milhares 2 3 11 3 2" xfId="0"/>
    <cellStyle name="Separador de milhares 2 3 11 4" xfId="0"/>
    <cellStyle name="Separador de milhares 2 3 11 4 2" xfId="0"/>
    <cellStyle name="Separador de milhares 2 3 11 5" xfId="0"/>
    <cellStyle name="Separador de milhares 2 3 11 5 2" xfId="0"/>
    <cellStyle name="Separador de milhares 2 3 11 6" xfId="0"/>
    <cellStyle name="Separador de milhares 2 3 11 7" xfId="0"/>
    <cellStyle name="Separador de milhares 2 3 12" xfId="0"/>
    <cellStyle name="Separador de milhares 2 3 12 2" xfId="0"/>
    <cellStyle name="Separador de milhares 2 3 12 2 2" xfId="0"/>
    <cellStyle name="Separador de milhares 2 3 12 3" xfId="0"/>
    <cellStyle name="Separador de milhares 2 3 12 3 2" xfId="0"/>
    <cellStyle name="Separador de milhares 2 3 12 4" xfId="0"/>
    <cellStyle name="Separador de milhares 2 3 12 4 2" xfId="0"/>
    <cellStyle name="Separador de milhares 2 3 12 5" xfId="0"/>
    <cellStyle name="Separador de milhares 2 3 12 5 2" xfId="0"/>
    <cellStyle name="Separador de milhares 2 3 12 6" xfId="0"/>
    <cellStyle name="Separador de milhares 2 3 12 7" xfId="0"/>
    <cellStyle name="Separador de milhares 2 3 13" xfId="0"/>
    <cellStyle name="Separador de milhares 2 3 13 2" xfId="0"/>
    <cellStyle name="Separador de milhares 2 3 13 2 2" xfId="0"/>
    <cellStyle name="Separador de milhares 2 3 13 3" xfId="0"/>
    <cellStyle name="Separador de milhares 2 3 13 3 2" xfId="0"/>
    <cellStyle name="Separador de milhares 2 3 13 4" xfId="0"/>
    <cellStyle name="Separador de milhares 2 3 13 4 2" xfId="0"/>
    <cellStyle name="Separador de milhares 2 3 13 5" xfId="0"/>
    <cellStyle name="Separador de milhares 2 3 13 5 2" xfId="0"/>
    <cellStyle name="Separador de milhares 2 3 13 6" xfId="0"/>
    <cellStyle name="Separador de milhares 2 3 13 7" xfId="0"/>
    <cellStyle name="Separador de milhares 2 3 14" xfId="0"/>
    <cellStyle name="Separador de milhares 2 3 14 2" xfId="0"/>
    <cellStyle name="Separador de milhares 2 3 14 2 2" xfId="0"/>
    <cellStyle name="Separador de milhares 2 3 14 3" xfId="0"/>
    <cellStyle name="Separador de milhares 2 3 14 3 2" xfId="0"/>
    <cellStyle name="Separador de milhares 2 3 14 4" xfId="0"/>
    <cellStyle name="Separador de milhares 2 3 14 4 2" xfId="0"/>
    <cellStyle name="Separador de milhares 2 3 14 5" xfId="0"/>
    <cellStyle name="Separador de milhares 2 3 14 5 2" xfId="0"/>
    <cellStyle name="Separador de milhares 2 3 14 6" xfId="0"/>
    <cellStyle name="Separador de milhares 2 3 14 7" xfId="0"/>
    <cellStyle name="Separador de milhares 2 3 15" xfId="0"/>
    <cellStyle name="Separador de milhares 2 3 15 2" xfId="0"/>
    <cellStyle name="Separador de milhares 2 3 15 2 2" xfId="0"/>
    <cellStyle name="Separador de milhares 2 3 15 3" xfId="0"/>
    <cellStyle name="Separador de milhares 2 3 15 3 2" xfId="0"/>
    <cellStyle name="Separador de milhares 2 3 15 4" xfId="0"/>
    <cellStyle name="Separador de milhares 2 3 15 4 2" xfId="0"/>
    <cellStyle name="Separador de milhares 2 3 15 5" xfId="0"/>
    <cellStyle name="Separador de milhares 2 3 15 5 2" xfId="0"/>
    <cellStyle name="Separador de milhares 2 3 15 6" xfId="0"/>
    <cellStyle name="Separador de milhares 2 3 15 7" xfId="0"/>
    <cellStyle name="Separador de milhares 2 3 16" xfId="0"/>
    <cellStyle name="Separador de milhares 2 3 16 2" xfId="0"/>
    <cellStyle name="Separador de milhares 2 3 16 2 2" xfId="0"/>
    <cellStyle name="Separador de milhares 2 3 16 3" xfId="0"/>
    <cellStyle name="Separador de milhares 2 3 16 3 2" xfId="0"/>
    <cellStyle name="Separador de milhares 2 3 16 4" xfId="0"/>
    <cellStyle name="Separador de milhares 2 3 16 4 2" xfId="0"/>
    <cellStyle name="Separador de milhares 2 3 16 5" xfId="0"/>
    <cellStyle name="Separador de milhares 2 3 16 5 2" xfId="0"/>
    <cellStyle name="Separador de milhares 2 3 16 6" xfId="0"/>
    <cellStyle name="Separador de milhares 2 3 16 7" xfId="0"/>
    <cellStyle name="Separador de milhares 2 3 17" xfId="0"/>
    <cellStyle name="Separador de milhares 2 3 17 10" xfId="0"/>
    <cellStyle name="Separador de milhares 2 3 17 11" xfId="0"/>
    <cellStyle name="Separador de milhares 2 3 17 2" xfId="0"/>
    <cellStyle name="Separador de milhares 2 3 17 2 2" xfId="0"/>
    <cellStyle name="Separador de milhares 2 3 17 3" xfId="0"/>
    <cellStyle name="Separador de milhares 2 3 17 3 2" xfId="0"/>
    <cellStyle name="Separador de milhares 2 3 17 4" xfId="0"/>
    <cellStyle name="Separador de milhares 2 3 17 4 2" xfId="0"/>
    <cellStyle name="Separador de milhares 2 3 17 5" xfId="0"/>
    <cellStyle name="Separador de milhares 2 3 17 5 2" xfId="0"/>
    <cellStyle name="Separador de milhares 2 3 17 6" xfId="0"/>
    <cellStyle name="Separador de milhares 2 3 17 6 2" xfId="0"/>
    <cellStyle name="Separador de milhares 2 3 17 7" xfId="0"/>
    <cellStyle name="Separador de milhares 2 3 17 7 2" xfId="0"/>
    <cellStyle name="Separador de milhares 2 3 17 8" xfId="0"/>
    <cellStyle name="Separador de milhares 2 3 17 8 2" xfId="0"/>
    <cellStyle name="Separador de milhares 2 3 17 9" xfId="0"/>
    <cellStyle name="Separador de milhares 2 3 17 9 2" xfId="0"/>
    <cellStyle name="Separador de milhares 2 3 18" xfId="0"/>
    <cellStyle name="Separador de milhares 2 3 18 2" xfId="0"/>
    <cellStyle name="Separador de milhares 2 3 18 2 2" xfId="0"/>
    <cellStyle name="Separador de milhares 2 3 18 3" xfId="0"/>
    <cellStyle name="Separador de milhares 2 3 18 3 2" xfId="0"/>
    <cellStyle name="Separador de milhares 2 3 18 4" xfId="0"/>
    <cellStyle name="Separador de milhares 2 3 18 4 2" xfId="0"/>
    <cellStyle name="Separador de milhares 2 3 18 5" xfId="0"/>
    <cellStyle name="Separador de milhares 2 3 18 5 2" xfId="0"/>
    <cellStyle name="Separador de milhares 2 3 18 6" xfId="0"/>
    <cellStyle name="Separador de milhares 2 3 18 7" xfId="0"/>
    <cellStyle name="Separador de milhares 2 3 19" xfId="0"/>
    <cellStyle name="Separador de milhares 2 3 19 2" xfId="0"/>
    <cellStyle name="Separador de milhares 2 3 19 2 2" xfId="0"/>
    <cellStyle name="Separador de milhares 2 3 19 3" xfId="0"/>
    <cellStyle name="Separador de milhares 2 3 19 3 2" xfId="0"/>
    <cellStyle name="Separador de milhares 2 3 19 4" xfId="0"/>
    <cellStyle name="Separador de milhares 2 3 19 4 2" xfId="0"/>
    <cellStyle name="Separador de milhares 2 3 19 5" xfId="0"/>
    <cellStyle name="Separador de milhares 2 3 19 5 2" xfId="0"/>
    <cellStyle name="Separador de milhares 2 3 19 6" xfId="0"/>
    <cellStyle name="Separador de milhares 2 3 2" xfId="0"/>
    <cellStyle name="Separador de milhares 2 3 2 10" xfId="0"/>
    <cellStyle name="Separador de milhares 2 3 2 10 2" xfId="0"/>
    <cellStyle name="Separador de milhares 2 3 2 10 2 2" xfId="0"/>
    <cellStyle name="Separador de milhares 2 3 2 10 3" xfId="0"/>
    <cellStyle name="Separador de milhares 2 3 2 10 3 2" xfId="0"/>
    <cellStyle name="Separador de milhares 2 3 2 10 4" xfId="0"/>
    <cellStyle name="Separador de milhares 2 3 2 10 4 2" xfId="0"/>
    <cellStyle name="Separador de milhares 2 3 2 10 5" xfId="0"/>
    <cellStyle name="Separador de milhares 2 3 2 10 5 2" xfId="0"/>
    <cellStyle name="Separador de milhares 2 3 2 10 6" xfId="0"/>
    <cellStyle name="Separador de milhares 2 3 2 10 7" xfId="0"/>
    <cellStyle name="Separador de milhares 2 3 2 11" xfId="0"/>
    <cellStyle name="Separador de milhares 2 3 2 11 2" xfId="0"/>
    <cellStyle name="Separador de milhares 2 3 2 11 2 2" xfId="0"/>
    <cellStyle name="Separador de milhares 2 3 2 11 3" xfId="0"/>
    <cellStyle name="Separador de milhares 2 3 2 11 3 2" xfId="0"/>
    <cellStyle name="Separador de milhares 2 3 2 11 4" xfId="0"/>
    <cellStyle name="Separador de milhares 2 3 2 11 4 2" xfId="0"/>
    <cellStyle name="Separador de milhares 2 3 2 11 5" xfId="0"/>
    <cellStyle name="Separador de milhares 2 3 2 11 5 2" xfId="0"/>
    <cellStyle name="Separador de milhares 2 3 2 11 6" xfId="0"/>
    <cellStyle name="Separador de milhares 2 3 2 11 7" xfId="0"/>
    <cellStyle name="Separador de milhares 2 3 2 12" xfId="0"/>
    <cellStyle name="Separador de milhares 2 3 2 12 2" xfId="0"/>
    <cellStyle name="Separador de milhares 2 3 2 12 2 2" xfId="0"/>
    <cellStyle name="Separador de milhares 2 3 2 12 3" xfId="0"/>
    <cellStyle name="Separador de milhares 2 3 2 12 3 2" xfId="0"/>
    <cellStyle name="Separador de milhares 2 3 2 12 4" xfId="0"/>
    <cellStyle name="Separador de milhares 2 3 2 12 4 2" xfId="0"/>
    <cellStyle name="Separador de milhares 2 3 2 12 5" xfId="0"/>
    <cellStyle name="Separador de milhares 2 3 2 12 5 2" xfId="0"/>
    <cellStyle name="Separador de milhares 2 3 2 12 6" xfId="0"/>
    <cellStyle name="Separador de milhares 2 3 2 12 7" xfId="0"/>
    <cellStyle name="Separador de milhares 2 3 2 13" xfId="0"/>
    <cellStyle name="Separador de milhares 2 3 2 13 2" xfId="0"/>
    <cellStyle name="Separador de milhares 2 3 2 13 2 2" xfId="0"/>
    <cellStyle name="Separador de milhares 2 3 2 13 3" xfId="0"/>
    <cellStyle name="Separador de milhares 2 3 2 13 3 2" xfId="0"/>
    <cellStyle name="Separador de milhares 2 3 2 13 4" xfId="0"/>
    <cellStyle name="Separador de milhares 2 3 2 13 4 2" xfId="0"/>
    <cellStyle name="Separador de milhares 2 3 2 13 5" xfId="0"/>
    <cellStyle name="Separador de milhares 2 3 2 13 5 2" xfId="0"/>
    <cellStyle name="Separador de milhares 2 3 2 13 6" xfId="0"/>
    <cellStyle name="Separador de milhares 2 3 2 13 7" xfId="0"/>
    <cellStyle name="Separador de milhares 2 3 2 14" xfId="0"/>
    <cellStyle name="Separador de milhares 2 3 2 14 2" xfId="0"/>
    <cellStyle name="Separador de milhares 2 3 2 14 2 2" xfId="0"/>
    <cellStyle name="Separador de milhares 2 3 2 14 3" xfId="0"/>
    <cellStyle name="Separador de milhares 2 3 2 14 3 2" xfId="0"/>
    <cellStyle name="Separador de milhares 2 3 2 14 4" xfId="0"/>
    <cellStyle name="Separador de milhares 2 3 2 14 4 2" xfId="0"/>
    <cellStyle name="Separador de milhares 2 3 2 14 5" xfId="0"/>
    <cellStyle name="Separador de milhares 2 3 2 14 5 2" xfId="0"/>
    <cellStyle name="Separador de milhares 2 3 2 14 6" xfId="0"/>
    <cellStyle name="Separador de milhares 2 3 2 14 7" xfId="0"/>
    <cellStyle name="Separador de milhares 2 3 2 15" xfId="0"/>
    <cellStyle name="Separador de milhares 2 3 2 15 2" xfId="0"/>
    <cellStyle name="Separador de milhares 2 3 2 15 2 2" xfId="0"/>
    <cellStyle name="Separador de milhares 2 3 2 15 3" xfId="0"/>
    <cellStyle name="Separador de milhares 2 3 2 15 3 2" xfId="0"/>
    <cellStyle name="Separador de milhares 2 3 2 15 4" xfId="0"/>
    <cellStyle name="Separador de milhares 2 3 2 15 4 2" xfId="0"/>
    <cellStyle name="Separador de milhares 2 3 2 15 5" xfId="0"/>
    <cellStyle name="Separador de milhares 2 3 2 15 5 2" xfId="0"/>
    <cellStyle name="Separador de milhares 2 3 2 15 6" xfId="0"/>
    <cellStyle name="Separador de milhares 2 3 2 15 7" xfId="0"/>
    <cellStyle name="Separador de milhares 2 3 2 16" xfId="0"/>
    <cellStyle name="Separador de milhares 2 3 2 16 2" xfId="0"/>
    <cellStyle name="Separador de milhares 2 3 2 16 2 2" xfId="0"/>
    <cellStyle name="Separador de milhares 2 3 2 16 3" xfId="0"/>
    <cellStyle name="Separador de milhares 2 3 2 16 3 2" xfId="0"/>
    <cellStyle name="Separador de milhares 2 3 2 16 4" xfId="0"/>
    <cellStyle name="Separador de milhares 2 3 2 16 4 2" xfId="0"/>
    <cellStyle name="Separador de milhares 2 3 2 16 5" xfId="0"/>
    <cellStyle name="Separador de milhares 2 3 2 16 5 2" xfId="0"/>
    <cellStyle name="Separador de milhares 2 3 2 16 6" xfId="0"/>
    <cellStyle name="Separador de milhares 2 3 2 16 7" xfId="0"/>
    <cellStyle name="Separador de milhares 2 3 2 17" xfId="0"/>
    <cellStyle name="Separador de milhares 2 3 2 17 2" xfId="0"/>
    <cellStyle name="Separador de milhares 2 3 2 17 2 2" xfId="0"/>
    <cellStyle name="Separador de milhares 2 3 2 17 3" xfId="0"/>
    <cellStyle name="Separador de milhares 2 3 2 17 3 2" xfId="0"/>
    <cellStyle name="Separador de milhares 2 3 2 17 4" xfId="0"/>
    <cellStyle name="Separador de milhares 2 3 2 17 4 2" xfId="0"/>
    <cellStyle name="Separador de milhares 2 3 2 17 5" xfId="0"/>
    <cellStyle name="Separador de milhares 2 3 2 17 5 2" xfId="0"/>
    <cellStyle name="Separador de milhares 2 3 2 17 6" xfId="0"/>
    <cellStyle name="Separador de milhares 2 3 2 18" xfId="0"/>
    <cellStyle name="Separador de milhares 2 3 2 18 2" xfId="0"/>
    <cellStyle name="Separador de milhares 2 3 2 18 2 2" xfId="0"/>
    <cellStyle name="Separador de milhares 2 3 2 18 3" xfId="0"/>
    <cellStyle name="Separador de milhares 2 3 2 18 3 2" xfId="0"/>
    <cellStyle name="Separador de milhares 2 3 2 18 4" xfId="0"/>
    <cellStyle name="Separador de milhares 2 3 2 18 4 2" xfId="0"/>
    <cellStyle name="Separador de milhares 2 3 2 18 5" xfId="0"/>
    <cellStyle name="Separador de milhares 2 3 2 18 5 2" xfId="0"/>
    <cellStyle name="Separador de milhares 2 3 2 18 6" xfId="0"/>
    <cellStyle name="Separador de milhares 2 3 2 19" xfId="0"/>
    <cellStyle name="Separador de milhares 2 3 2 19 2" xfId="0"/>
    <cellStyle name="Separador de milhares 2 3 2 19 2 2" xfId="0"/>
    <cellStyle name="Separador de milhares 2 3 2 19 3" xfId="0"/>
    <cellStyle name="Separador de milhares 2 3 2 19 3 2" xfId="0"/>
    <cellStyle name="Separador de milhares 2 3 2 19 4" xfId="0"/>
    <cellStyle name="Separador de milhares 2 3 2 19 4 2" xfId="0"/>
    <cellStyle name="Separador de milhares 2 3 2 19 5" xfId="0"/>
    <cellStyle name="Separador de milhares 2 3 2 19 5 2" xfId="0"/>
    <cellStyle name="Separador de milhares 2 3 2 19 6" xfId="0"/>
    <cellStyle name="Separador de milhares 2 3 2 2" xfId="0"/>
    <cellStyle name="Separador de milhares 2 3 2 2 2" xfId="0"/>
    <cellStyle name="Separador de milhares 2 3 2 2 2 2" xfId="0"/>
    <cellStyle name="Separador de milhares 2 3 2 2 3" xfId="0"/>
    <cellStyle name="Separador de milhares 2 3 2 2 3 2" xfId="0"/>
    <cellStyle name="Separador de milhares 2 3 2 2 4" xfId="0"/>
    <cellStyle name="Separador de milhares 2 3 2 2 4 2" xfId="0"/>
    <cellStyle name="Separador de milhares 2 3 2 2 5" xfId="0"/>
    <cellStyle name="Separador de milhares 2 3 2 2 5 2" xfId="0"/>
    <cellStyle name="Separador de milhares 2 3 2 2 6" xfId="0"/>
    <cellStyle name="Separador de milhares 2 3 2 2 7" xfId="0"/>
    <cellStyle name="Separador de milhares 2 3 2 20" xfId="0"/>
    <cellStyle name="Separador de milhares 2 3 2 20 2" xfId="0"/>
    <cellStyle name="Separador de milhares 2 3 2 21" xfId="0"/>
    <cellStyle name="Separador de milhares 2 3 2 21 2" xfId="0"/>
    <cellStyle name="Separador de milhares 2 3 2 22" xfId="0"/>
    <cellStyle name="Separador de milhares 2 3 2 22 2" xfId="0"/>
    <cellStyle name="Separador de milhares 2 3 2 23" xfId="0"/>
    <cellStyle name="Separador de milhares 2 3 2 23 2" xfId="0"/>
    <cellStyle name="Separador de milhares 2 3 2 24" xfId="0"/>
    <cellStyle name="Separador de milhares 2 3 2 24 2" xfId="0"/>
    <cellStyle name="Separador de milhares 2 3 2 25" xfId="0"/>
    <cellStyle name="Separador de milhares 2 3 2 25 2" xfId="0"/>
    <cellStyle name="Separador de milhares 2 3 2 26" xfId="0"/>
    <cellStyle name="Separador de milhares 2 3 2 26 2" xfId="0"/>
    <cellStyle name="Separador de milhares 2 3 2 27" xfId="0"/>
    <cellStyle name="Separador de milhares 2 3 2 27 2" xfId="0"/>
    <cellStyle name="Separador de milhares 2 3 2 28" xfId="0"/>
    <cellStyle name="Separador de milhares 2 3 2 28 2" xfId="0"/>
    <cellStyle name="Separador de milhares 2 3 2 29" xfId="0"/>
    <cellStyle name="Separador de milhares 2 3 2 29 2" xfId="0"/>
    <cellStyle name="Separador de milhares 2 3 2 3" xfId="0"/>
    <cellStyle name="Separador de milhares 2 3 2 3 2" xfId="0"/>
    <cellStyle name="Separador de milhares 2 3 2 3 2 2" xfId="0"/>
    <cellStyle name="Separador de milhares 2 3 2 3 3" xfId="0"/>
    <cellStyle name="Separador de milhares 2 3 2 3 3 2" xfId="0"/>
    <cellStyle name="Separador de milhares 2 3 2 3 4" xfId="0"/>
    <cellStyle name="Separador de milhares 2 3 2 3 4 2" xfId="0"/>
    <cellStyle name="Separador de milhares 2 3 2 3 5" xfId="0"/>
    <cellStyle name="Separador de milhares 2 3 2 3 5 2" xfId="0"/>
    <cellStyle name="Separador de milhares 2 3 2 3 6" xfId="0"/>
    <cellStyle name="Separador de milhares 2 3 2 3 7" xfId="0"/>
    <cellStyle name="Separador de milhares 2 3 2 30" xfId="0"/>
    <cellStyle name="Separador de milhares 2 3 2 30 2" xfId="0"/>
    <cellStyle name="Separador de milhares 2 3 2 31" xfId="0"/>
    <cellStyle name="Separador de milhares 2 3 2 31 2" xfId="0"/>
    <cellStyle name="Separador de milhares 2 3 2 32" xfId="0"/>
    <cellStyle name="Separador de milhares 2 3 2 32 2" xfId="0"/>
    <cellStyle name="Separador de milhares 2 3 2 33" xfId="0"/>
    <cellStyle name="Separador de milhares 2 3 2 33 2" xfId="0"/>
    <cellStyle name="Separador de milhares 2 3 2 34" xfId="0"/>
    <cellStyle name="Separador de milhares 2 3 2 34 2" xfId="0"/>
    <cellStyle name="Separador de milhares 2 3 2 35" xfId="0"/>
    <cellStyle name="Separador de milhares 2 3 2 35 2" xfId="0"/>
    <cellStyle name="Separador de milhares 2 3 2 36" xfId="0"/>
    <cellStyle name="Separador de milhares 2 3 2 36 2" xfId="0"/>
    <cellStyle name="Separador de milhares 2 3 2 37" xfId="0"/>
    <cellStyle name="Separador de milhares 2 3 2 37 2" xfId="0"/>
    <cellStyle name="Separador de milhares 2 3 2 38" xfId="0"/>
    <cellStyle name="Separador de milhares 2 3 2 38 2" xfId="0"/>
    <cellStyle name="Separador de milhares 2 3 2 39" xfId="0"/>
    <cellStyle name="Separador de milhares 2 3 2 39 2" xfId="0"/>
    <cellStyle name="Separador de milhares 2 3 2 4" xfId="0"/>
    <cellStyle name="Separador de milhares 2 3 2 4 2" xfId="0"/>
    <cellStyle name="Separador de milhares 2 3 2 4 2 2" xfId="0"/>
    <cellStyle name="Separador de milhares 2 3 2 4 3" xfId="0"/>
    <cellStyle name="Separador de milhares 2 3 2 4 3 2" xfId="0"/>
    <cellStyle name="Separador de milhares 2 3 2 4 4" xfId="0"/>
    <cellStyle name="Separador de milhares 2 3 2 4 4 2" xfId="0"/>
    <cellStyle name="Separador de milhares 2 3 2 4 5" xfId="0"/>
    <cellStyle name="Separador de milhares 2 3 2 4 5 2" xfId="0"/>
    <cellStyle name="Separador de milhares 2 3 2 4 6" xfId="0"/>
    <cellStyle name="Separador de milhares 2 3 2 4 7" xfId="0"/>
    <cellStyle name="Separador de milhares 2 3 2 40" xfId="0"/>
    <cellStyle name="Separador de milhares 2 3 2 41" xfId="0"/>
    <cellStyle name="Separador de milhares 2 3 2 42" xfId="0"/>
    <cellStyle name="Separador de milhares 2 3 2 43" xfId="0"/>
    <cellStyle name="Separador de milhares 2 3 2 44" xfId="0"/>
    <cellStyle name="Separador de milhares 2 3 2 45" xfId="0"/>
    <cellStyle name="Separador de milhares 2 3 2 46" xfId="0"/>
    <cellStyle name="Separador de milhares 2 3 2 47" xfId="0"/>
    <cellStyle name="Separador de milhares 2 3 2 48" xfId="0"/>
    <cellStyle name="Separador de milhares 2 3 2 49" xfId="0"/>
    <cellStyle name="Separador de milhares 2 3 2 5" xfId="0"/>
    <cellStyle name="Separador de milhares 2 3 2 5 2" xfId="0"/>
    <cellStyle name="Separador de milhares 2 3 2 5 2 2" xfId="0"/>
    <cellStyle name="Separador de milhares 2 3 2 5 3" xfId="0"/>
    <cellStyle name="Separador de milhares 2 3 2 5 3 2" xfId="0"/>
    <cellStyle name="Separador de milhares 2 3 2 5 4" xfId="0"/>
    <cellStyle name="Separador de milhares 2 3 2 5 4 2" xfId="0"/>
    <cellStyle name="Separador de milhares 2 3 2 5 5" xfId="0"/>
    <cellStyle name="Separador de milhares 2 3 2 5 5 2" xfId="0"/>
    <cellStyle name="Separador de milhares 2 3 2 5 6" xfId="0"/>
    <cellStyle name="Separador de milhares 2 3 2 5 7" xfId="0"/>
    <cellStyle name="Separador de milhares 2 3 2 50" xfId="0"/>
    <cellStyle name="Separador de milhares 2 3 2 6" xfId="0"/>
    <cellStyle name="Separador de milhares 2 3 2 6 2" xfId="0"/>
    <cellStyle name="Separador de milhares 2 3 2 6 2 2" xfId="0"/>
    <cellStyle name="Separador de milhares 2 3 2 6 3" xfId="0"/>
    <cellStyle name="Separador de milhares 2 3 2 6 3 2" xfId="0"/>
    <cellStyle name="Separador de milhares 2 3 2 6 4" xfId="0"/>
    <cellStyle name="Separador de milhares 2 3 2 6 4 2" xfId="0"/>
    <cellStyle name="Separador de milhares 2 3 2 6 5" xfId="0"/>
    <cellStyle name="Separador de milhares 2 3 2 6 5 2" xfId="0"/>
    <cellStyle name="Separador de milhares 2 3 2 6 6" xfId="0"/>
    <cellStyle name="Separador de milhares 2 3 2 6 7" xfId="0"/>
    <cellStyle name="Separador de milhares 2 3 2 7" xfId="0"/>
    <cellStyle name="Separador de milhares 2 3 2 7 2" xfId="0"/>
    <cellStyle name="Separador de milhares 2 3 2 7 2 2" xfId="0"/>
    <cellStyle name="Separador de milhares 2 3 2 7 3" xfId="0"/>
    <cellStyle name="Separador de milhares 2 3 2 7 3 2" xfId="0"/>
    <cellStyle name="Separador de milhares 2 3 2 7 4" xfId="0"/>
    <cellStyle name="Separador de milhares 2 3 2 7 4 2" xfId="0"/>
    <cellStyle name="Separador de milhares 2 3 2 7 5" xfId="0"/>
    <cellStyle name="Separador de milhares 2 3 2 7 5 2" xfId="0"/>
    <cellStyle name="Separador de milhares 2 3 2 7 6" xfId="0"/>
    <cellStyle name="Separador de milhares 2 3 2 7 7" xfId="0"/>
    <cellStyle name="Separador de milhares 2 3 2 8" xfId="0"/>
    <cellStyle name="Separador de milhares 2 3 2 8 2" xfId="0"/>
    <cellStyle name="Separador de milhares 2 3 2 8 2 2" xfId="0"/>
    <cellStyle name="Separador de milhares 2 3 2 8 3" xfId="0"/>
    <cellStyle name="Separador de milhares 2 3 2 8 3 2" xfId="0"/>
    <cellStyle name="Separador de milhares 2 3 2 8 4" xfId="0"/>
    <cellStyle name="Separador de milhares 2 3 2 8 4 2" xfId="0"/>
    <cellStyle name="Separador de milhares 2 3 2 8 5" xfId="0"/>
    <cellStyle name="Separador de milhares 2 3 2 8 5 2" xfId="0"/>
    <cellStyle name="Separador de milhares 2 3 2 8 6" xfId="0"/>
    <cellStyle name="Separador de milhares 2 3 2 8 7" xfId="0"/>
    <cellStyle name="Separador de milhares 2 3 2 9" xfId="0"/>
    <cellStyle name="Separador de milhares 2 3 2 9 2" xfId="0"/>
    <cellStyle name="Separador de milhares 2 3 2 9 2 2" xfId="0"/>
    <cellStyle name="Separador de milhares 2 3 2 9 3" xfId="0"/>
    <cellStyle name="Separador de milhares 2 3 2 9 3 2" xfId="0"/>
    <cellStyle name="Separador de milhares 2 3 2 9 4" xfId="0"/>
    <cellStyle name="Separador de milhares 2 3 2 9 4 2" xfId="0"/>
    <cellStyle name="Separador de milhares 2 3 2 9 5" xfId="0"/>
    <cellStyle name="Separador de milhares 2 3 2 9 5 2" xfId="0"/>
    <cellStyle name="Separador de milhares 2 3 2 9 6" xfId="0"/>
    <cellStyle name="Separador de milhares 2 3 2 9 7" xfId="0"/>
    <cellStyle name="Separador de milhares 2 3 20" xfId="0"/>
    <cellStyle name="Separador de milhares 2 3 20 2" xfId="0"/>
    <cellStyle name="Separador de milhares 2 3 20 2 2" xfId="0"/>
    <cellStyle name="Separador de milhares 2 3 20 3" xfId="0"/>
    <cellStyle name="Separador de milhares 2 3 20 3 2" xfId="0"/>
    <cellStyle name="Separador de milhares 2 3 20 4" xfId="0"/>
    <cellStyle name="Separador de milhares 2 3 20 4 2" xfId="0"/>
    <cellStyle name="Separador de milhares 2 3 20 5" xfId="0"/>
    <cellStyle name="Separador de milhares 2 3 20 5 2" xfId="0"/>
    <cellStyle name="Separador de milhares 2 3 20 6" xfId="0"/>
    <cellStyle name="Separador de milhares 2 3 21" xfId="0"/>
    <cellStyle name="Separador de milhares 2 3 21 2" xfId="0"/>
    <cellStyle name="Separador de milhares 2 3 21 2 2" xfId="0"/>
    <cellStyle name="Separador de milhares 2 3 21 3" xfId="0"/>
    <cellStyle name="Separador de milhares 2 3 21 3 2" xfId="0"/>
    <cellStyle name="Separador de milhares 2 3 21 4" xfId="0"/>
    <cellStyle name="Separador de milhares 2 3 21 4 2" xfId="0"/>
    <cellStyle name="Separador de milhares 2 3 21 5" xfId="0"/>
    <cellStyle name="Separador de milhares 2 3 21 5 2" xfId="0"/>
    <cellStyle name="Separador de milhares 2 3 21 6" xfId="0"/>
    <cellStyle name="Separador de milhares 2 3 22" xfId="0"/>
    <cellStyle name="Separador de milhares 2 3 22 2" xfId="0"/>
    <cellStyle name="Separador de milhares 2 3 23" xfId="0"/>
    <cellStyle name="Separador de milhares 2 3 23 2" xfId="0"/>
    <cellStyle name="Separador de milhares 2 3 24" xfId="0"/>
    <cellStyle name="Separador de milhares 2 3 24 2" xfId="0"/>
    <cellStyle name="Separador de milhares 2 3 25" xfId="0"/>
    <cellStyle name="Separador de milhares 2 3 25 2" xfId="0"/>
    <cellStyle name="Separador de milhares 2 3 26" xfId="0"/>
    <cellStyle name="Separador de milhares 2 3 26 2" xfId="0"/>
    <cellStyle name="Separador de milhares 2 3 27" xfId="0"/>
    <cellStyle name="Separador de milhares 2 3 27 2" xfId="0"/>
    <cellStyle name="Separador de milhares 2 3 28" xfId="0"/>
    <cellStyle name="Separador de milhares 2 3 28 2" xfId="0"/>
    <cellStyle name="Separador de milhares 2 3 29" xfId="0"/>
    <cellStyle name="Separador de milhares 2 3 29 2" xfId="0"/>
    <cellStyle name="Separador de milhares 2 3 3" xfId="0"/>
    <cellStyle name="Separador de milhares 2 3 3 10" xfId="0"/>
    <cellStyle name="Separador de milhares 2 3 3 11" xfId="0"/>
    <cellStyle name="Separador de milhares 2 3 3 12" xfId="0"/>
    <cellStyle name="Separador de milhares 2 3 3 13" xfId="0"/>
    <cellStyle name="Separador de milhares 2 3 3 14" xfId="0"/>
    <cellStyle name="Separador de milhares 2 3 3 15" xfId="0"/>
    <cellStyle name="Separador de milhares 2 3 3 16" xfId="0"/>
    <cellStyle name="Separador de milhares 2 3 3 2" xfId="0"/>
    <cellStyle name="Separador de milhares 2 3 3 2 2" xfId="0"/>
    <cellStyle name="Separador de milhares 2 3 3 2 2 2" xfId="0"/>
    <cellStyle name="Separador de milhares 2 3 3 2 3" xfId="0"/>
    <cellStyle name="Separador de milhares 2 3 3 2 3 2" xfId="0"/>
    <cellStyle name="Separador de milhares 2 3 3 2 4" xfId="0"/>
    <cellStyle name="Separador de milhares 2 3 3 2 4 2" xfId="0"/>
    <cellStyle name="Separador de milhares 2 3 3 2 5" xfId="0"/>
    <cellStyle name="Separador de milhares 2 3 3 2 5 2" xfId="0"/>
    <cellStyle name="Separador de milhares 2 3 3 2 6" xfId="0"/>
    <cellStyle name="Separador de milhares 2 3 3 3" xfId="0"/>
    <cellStyle name="Separador de milhares 2 3 3 3 2" xfId="0"/>
    <cellStyle name="Separador de milhares 2 3 3 4" xfId="0"/>
    <cellStyle name="Separador de milhares 2 3 3 4 2" xfId="0"/>
    <cellStyle name="Separador de milhares 2 3 3 5" xfId="0"/>
    <cellStyle name="Separador de milhares 2 3 3 5 2" xfId="0"/>
    <cellStyle name="Separador de milhares 2 3 3 6" xfId="0"/>
    <cellStyle name="Separador de milhares 2 3 3 7" xfId="0"/>
    <cellStyle name="Separador de milhares 2 3 3 8" xfId="0"/>
    <cellStyle name="Separador de milhares 2 3 3 9" xfId="0"/>
    <cellStyle name="Separador de milhares 2 3 30" xfId="0"/>
    <cellStyle name="Separador de milhares 2 3 30 2" xfId="0"/>
    <cellStyle name="Separador de milhares 2 3 31" xfId="0"/>
    <cellStyle name="Separador de milhares 2 3 31 2" xfId="0"/>
    <cellStyle name="Separador de milhares 2 3 32" xfId="0"/>
    <cellStyle name="Separador de milhares 2 3 32 2" xfId="0"/>
    <cellStyle name="Separador de milhares 2 3 33" xfId="0"/>
    <cellStyle name="Separador de milhares 2 3 33 2" xfId="0"/>
    <cellStyle name="Separador de milhares 2 3 34" xfId="0"/>
    <cellStyle name="Separador de milhares 2 3 34 2" xfId="0"/>
    <cellStyle name="Separador de milhares 2 3 35" xfId="0"/>
    <cellStyle name="Separador de milhares 2 3 35 2" xfId="0"/>
    <cellStyle name="Separador de milhares 2 3 36" xfId="0"/>
    <cellStyle name="Separador de milhares 2 3 36 2" xfId="0"/>
    <cellStyle name="Separador de milhares 2 3 37" xfId="0"/>
    <cellStyle name="Separador de milhares 2 3 37 2" xfId="0"/>
    <cellStyle name="Separador de milhares 2 3 38" xfId="0"/>
    <cellStyle name="Separador de milhares 2 3 38 2" xfId="0"/>
    <cellStyle name="Separador de milhares 2 3 39" xfId="0"/>
    <cellStyle name="Separador de milhares 2 3 39 2" xfId="0"/>
    <cellStyle name="Separador de milhares 2 3 4" xfId="0"/>
    <cellStyle name="Separador de milhares 2 3 4 10" xfId="0"/>
    <cellStyle name="Separador de milhares 2 3 4 11" xfId="0"/>
    <cellStyle name="Separador de milhares 2 3 4 12" xfId="0"/>
    <cellStyle name="Separador de milhares 2 3 4 13" xfId="0"/>
    <cellStyle name="Separador de milhares 2 3 4 14" xfId="0"/>
    <cellStyle name="Separador de milhares 2 3 4 15" xfId="0"/>
    <cellStyle name="Separador de milhares 2 3 4 16" xfId="0"/>
    <cellStyle name="Separador de milhares 2 3 4 2" xfId="0"/>
    <cellStyle name="Separador de milhares 2 3 4 2 2" xfId="0"/>
    <cellStyle name="Separador de milhares 2 3 4 2 2 2" xfId="0"/>
    <cellStyle name="Separador de milhares 2 3 4 2 3" xfId="0"/>
    <cellStyle name="Separador de milhares 2 3 4 2 3 2" xfId="0"/>
    <cellStyle name="Separador de milhares 2 3 4 2 4" xfId="0"/>
    <cellStyle name="Separador de milhares 2 3 4 2 4 2" xfId="0"/>
    <cellStyle name="Separador de milhares 2 3 4 2 5" xfId="0"/>
    <cellStyle name="Separador de milhares 2 3 4 2 5 2" xfId="0"/>
    <cellStyle name="Separador de milhares 2 3 4 2 6" xfId="0"/>
    <cellStyle name="Separador de milhares 2 3 4 3" xfId="0"/>
    <cellStyle name="Separador de milhares 2 3 4 3 2" xfId="0"/>
    <cellStyle name="Separador de milhares 2 3 4 4" xfId="0"/>
    <cellStyle name="Separador de milhares 2 3 4 4 2" xfId="0"/>
    <cellStyle name="Separador de milhares 2 3 4 5" xfId="0"/>
    <cellStyle name="Separador de milhares 2 3 4 5 2" xfId="0"/>
    <cellStyle name="Separador de milhares 2 3 4 6" xfId="0"/>
    <cellStyle name="Separador de milhares 2 3 4 7" xfId="0"/>
    <cellStyle name="Separador de milhares 2 3 4 8" xfId="0"/>
    <cellStyle name="Separador de milhares 2 3 4 9" xfId="0"/>
    <cellStyle name="Separador de milhares 2 3 40" xfId="0"/>
    <cellStyle name="Separador de milhares 2 3 40 2" xfId="0"/>
    <cellStyle name="Separador de milhares 2 3 41" xfId="0"/>
    <cellStyle name="Separador de milhares 2 3 42" xfId="0"/>
    <cellStyle name="Separador de milhares 2 3 43" xfId="0"/>
    <cellStyle name="Separador de milhares 2 3 44" xfId="0"/>
    <cellStyle name="Separador de milhares 2 3 45" xfId="0"/>
    <cellStyle name="Separador de milhares 2 3 46" xfId="0"/>
    <cellStyle name="Separador de milhares 2 3 47" xfId="0"/>
    <cellStyle name="Separador de milhares 2 3 48" xfId="0"/>
    <cellStyle name="Separador de milhares 2 3 49" xfId="0"/>
    <cellStyle name="Separador de milhares 2 3 5" xfId="0"/>
    <cellStyle name="Separador de milhares 2 3 5 10" xfId="0"/>
    <cellStyle name="Separador de milhares 2 3 5 11" xfId="0"/>
    <cellStyle name="Separador de milhares 2 3 5 12" xfId="0"/>
    <cellStyle name="Separador de milhares 2 3 5 13" xfId="0"/>
    <cellStyle name="Separador de milhares 2 3 5 14" xfId="0"/>
    <cellStyle name="Separador de milhares 2 3 5 15" xfId="0"/>
    <cellStyle name="Separador de milhares 2 3 5 16" xfId="0"/>
    <cellStyle name="Separador de milhares 2 3 5 2" xfId="0"/>
    <cellStyle name="Separador de milhares 2 3 5 2 2" xfId="0"/>
    <cellStyle name="Separador de milhares 2 3 5 2 2 2" xfId="0"/>
    <cellStyle name="Separador de milhares 2 3 5 2 3" xfId="0"/>
    <cellStyle name="Separador de milhares 2 3 5 2 3 2" xfId="0"/>
    <cellStyle name="Separador de milhares 2 3 5 2 4" xfId="0"/>
    <cellStyle name="Separador de milhares 2 3 5 2 4 2" xfId="0"/>
    <cellStyle name="Separador de milhares 2 3 5 2 5" xfId="0"/>
    <cellStyle name="Separador de milhares 2 3 5 2 5 2" xfId="0"/>
    <cellStyle name="Separador de milhares 2 3 5 2 6" xfId="0"/>
    <cellStyle name="Separador de milhares 2 3 5 3" xfId="0"/>
    <cellStyle name="Separador de milhares 2 3 5 3 2" xfId="0"/>
    <cellStyle name="Separador de milhares 2 3 5 4" xfId="0"/>
    <cellStyle name="Separador de milhares 2 3 5 4 2" xfId="0"/>
    <cellStyle name="Separador de milhares 2 3 5 5" xfId="0"/>
    <cellStyle name="Separador de milhares 2 3 5 5 2" xfId="0"/>
    <cellStyle name="Separador de milhares 2 3 5 6" xfId="0"/>
    <cellStyle name="Separador de milhares 2 3 5 7" xfId="0"/>
    <cellStyle name="Separador de milhares 2 3 5 8" xfId="0"/>
    <cellStyle name="Separador de milhares 2 3 5 9" xfId="0"/>
    <cellStyle name="Separador de milhares 2 3 50" xfId="0"/>
    <cellStyle name="Separador de milhares 2 3 51" xfId="0"/>
    <cellStyle name="Separador de milhares 2 3 52" xfId="0"/>
    <cellStyle name="Separador de milhares 2 3 53" xfId="0"/>
    <cellStyle name="Separador de milhares 2 3 54" xfId="0"/>
    <cellStyle name="Separador de milhares 2 3 6" xfId="0"/>
    <cellStyle name="Separador de milhares 2 3 6 10" xfId="0"/>
    <cellStyle name="Separador de milhares 2 3 6 11" xfId="0"/>
    <cellStyle name="Separador de milhares 2 3 6 12" xfId="0"/>
    <cellStyle name="Separador de milhares 2 3 6 13" xfId="0"/>
    <cellStyle name="Separador de milhares 2 3 6 14" xfId="0"/>
    <cellStyle name="Separador de milhares 2 3 6 15" xfId="0"/>
    <cellStyle name="Separador de milhares 2 3 6 16" xfId="0"/>
    <cellStyle name="Separador de milhares 2 3 6 2" xfId="0"/>
    <cellStyle name="Separador de milhares 2 3 6 2 2" xfId="0"/>
    <cellStyle name="Separador de milhares 2 3 6 2 2 2" xfId="0"/>
    <cellStyle name="Separador de milhares 2 3 6 2 3" xfId="0"/>
    <cellStyle name="Separador de milhares 2 3 6 2 3 2" xfId="0"/>
    <cellStyle name="Separador de milhares 2 3 6 2 4" xfId="0"/>
    <cellStyle name="Separador de milhares 2 3 6 2 4 2" xfId="0"/>
    <cellStyle name="Separador de milhares 2 3 6 2 5" xfId="0"/>
    <cellStyle name="Separador de milhares 2 3 6 2 5 2" xfId="0"/>
    <cellStyle name="Separador de milhares 2 3 6 2 6" xfId="0"/>
    <cellStyle name="Separador de milhares 2 3 6 3" xfId="0"/>
    <cellStyle name="Separador de milhares 2 3 6 3 2" xfId="0"/>
    <cellStyle name="Separador de milhares 2 3 6 4" xfId="0"/>
    <cellStyle name="Separador de milhares 2 3 6 4 2" xfId="0"/>
    <cellStyle name="Separador de milhares 2 3 6 5" xfId="0"/>
    <cellStyle name="Separador de milhares 2 3 6 5 2" xfId="0"/>
    <cellStyle name="Separador de milhares 2 3 6 6" xfId="0"/>
    <cellStyle name="Separador de milhares 2 3 6 7" xfId="0"/>
    <cellStyle name="Separador de milhares 2 3 6 8" xfId="0"/>
    <cellStyle name="Separador de milhares 2 3 6 9" xfId="0"/>
    <cellStyle name="Separador de milhares 2 3 7" xfId="0"/>
    <cellStyle name="Separador de milhares 2 3 7 2" xfId="0"/>
    <cellStyle name="Separador de milhares 2 3 7 2 2" xfId="0"/>
    <cellStyle name="Separador de milhares 2 3 7 2 2 2" xfId="0"/>
    <cellStyle name="Separador de milhares 2 3 7 2 3" xfId="0"/>
    <cellStyle name="Separador de milhares 2 3 7 2 3 2" xfId="0"/>
    <cellStyle name="Separador de milhares 2 3 7 2 4" xfId="0"/>
    <cellStyle name="Separador de milhares 2 3 7 2 4 2" xfId="0"/>
    <cellStyle name="Separador de milhares 2 3 7 2 5" xfId="0"/>
    <cellStyle name="Separador de milhares 2 3 7 2 5 2" xfId="0"/>
    <cellStyle name="Separador de milhares 2 3 7 2 6" xfId="0"/>
    <cellStyle name="Separador de milhares 2 3 7 3" xfId="0"/>
    <cellStyle name="Separador de milhares 2 3 7 3 2" xfId="0"/>
    <cellStyle name="Separador de milhares 2 3 7 4" xfId="0"/>
    <cellStyle name="Separador de milhares 2 3 7 4 2" xfId="0"/>
    <cellStyle name="Separador de milhares 2 3 7 5" xfId="0"/>
    <cellStyle name="Separador de milhares 2 3 7 5 2" xfId="0"/>
    <cellStyle name="Separador de milhares 2 3 7 6" xfId="0"/>
    <cellStyle name="Separador de milhares 2 3 7 7" xfId="0"/>
    <cellStyle name="Separador de milhares 2 3 8" xfId="0"/>
    <cellStyle name="Separador de milhares 2 3 8 2" xfId="0"/>
    <cellStyle name="Separador de milhares 2 3 8 2 2" xfId="0"/>
    <cellStyle name="Separador de milhares 2 3 8 3" xfId="0"/>
    <cellStyle name="Separador de milhares 2 3 8 3 2" xfId="0"/>
    <cellStyle name="Separador de milhares 2 3 8 4" xfId="0"/>
    <cellStyle name="Separador de milhares 2 3 8 4 2" xfId="0"/>
    <cellStyle name="Separador de milhares 2 3 8 5" xfId="0"/>
    <cellStyle name="Separador de milhares 2 3 8 5 2" xfId="0"/>
    <cellStyle name="Separador de milhares 2 3 8 6" xfId="0"/>
    <cellStyle name="Separador de milhares 2 3 8 7" xfId="0"/>
    <cellStyle name="Separador de milhares 2 3 9" xfId="0"/>
    <cellStyle name="Separador de milhares 2 3 9 2" xfId="0"/>
    <cellStyle name="Separador de milhares 2 3 9 2 2" xfId="0"/>
    <cellStyle name="Separador de milhares 2 3 9 3" xfId="0"/>
    <cellStyle name="Separador de milhares 2 3 9 3 2" xfId="0"/>
    <cellStyle name="Separador de milhares 2 3 9 4" xfId="0"/>
    <cellStyle name="Separador de milhares 2 3 9 4 2" xfId="0"/>
    <cellStyle name="Separador de milhares 2 3 9 5" xfId="0"/>
    <cellStyle name="Separador de milhares 2 3 9 5 2" xfId="0"/>
    <cellStyle name="Separador de milhares 2 3 9 6" xfId="0"/>
    <cellStyle name="Separador de milhares 2 3 9 7" xfId="0"/>
    <cellStyle name="Separador de milhares 2 4" xfId="0"/>
    <cellStyle name="Separador de milhares 2 4 10" xfId="0"/>
    <cellStyle name="Separador de milhares 2 4 10 2" xfId="0"/>
    <cellStyle name="Separador de milhares 2 4 10 2 2" xfId="0"/>
    <cellStyle name="Separador de milhares 2 4 10 3" xfId="0"/>
    <cellStyle name="Separador de milhares 2 4 10 3 2" xfId="0"/>
    <cellStyle name="Separador de milhares 2 4 10 4" xfId="0"/>
    <cellStyle name="Separador de milhares 2 4 10 4 2" xfId="0"/>
    <cellStyle name="Separador de milhares 2 4 10 5" xfId="0"/>
    <cellStyle name="Separador de milhares 2 4 10 5 2" xfId="0"/>
    <cellStyle name="Separador de milhares 2 4 10 6" xfId="0"/>
    <cellStyle name="Separador de milhares 2 4 10 7" xfId="0"/>
    <cellStyle name="Separador de milhares 2 4 11" xfId="0"/>
    <cellStyle name="Separador de milhares 2 4 11 2" xfId="0"/>
    <cellStyle name="Separador de milhares 2 4 11 2 2" xfId="0"/>
    <cellStyle name="Separador de milhares 2 4 11 3" xfId="0"/>
    <cellStyle name="Separador de milhares 2 4 11 3 2" xfId="0"/>
    <cellStyle name="Separador de milhares 2 4 11 4" xfId="0"/>
    <cellStyle name="Separador de milhares 2 4 11 4 2" xfId="0"/>
    <cellStyle name="Separador de milhares 2 4 11 5" xfId="0"/>
    <cellStyle name="Separador de milhares 2 4 11 5 2" xfId="0"/>
    <cellStyle name="Separador de milhares 2 4 11 6" xfId="0"/>
    <cellStyle name="Separador de milhares 2 4 11 7" xfId="0"/>
    <cellStyle name="Separador de milhares 2 4 12" xfId="0"/>
    <cellStyle name="Separador de milhares 2 4 12 2" xfId="0"/>
    <cellStyle name="Separador de milhares 2 4 12 2 2" xfId="0"/>
    <cellStyle name="Separador de milhares 2 4 12 3" xfId="0"/>
    <cellStyle name="Separador de milhares 2 4 12 3 2" xfId="0"/>
    <cellStyle name="Separador de milhares 2 4 12 4" xfId="0"/>
    <cellStyle name="Separador de milhares 2 4 12 4 2" xfId="0"/>
    <cellStyle name="Separador de milhares 2 4 12 5" xfId="0"/>
    <cellStyle name="Separador de milhares 2 4 12 5 2" xfId="0"/>
    <cellStyle name="Separador de milhares 2 4 12 6" xfId="0"/>
    <cellStyle name="Separador de milhares 2 4 12 7" xfId="0"/>
    <cellStyle name="Separador de milhares 2 4 13" xfId="0"/>
    <cellStyle name="Separador de milhares 2 4 13 2" xfId="0"/>
    <cellStyle name="Separador de milhares 2 4 13 2 2" xfId="0"/>
    <cellStyle name="Separador de milhares 2 4 13 3" xfId="0"/>
    <cellStyle name="Separador de milhares 2 4 13 3 2" xfId="0"/>
    <cellStyle name="Separador de milhares 2 4 13 4" xfId="0"/>
    <cellStyle name="Separador de milhares 2 4 13 4 2" xfId="0"/>
    <cellStyle name="Separador de milhares 2 4 13 5" xfId="0"/>
    <cellStyle name="Separador de milhares 2 4 13 5 2" xfId="0"/>
    <cellStyle name="Separador de milhares 2 4 13 6" xfId="0"/>
    <cellStyle name="Separador de milhares 2 4 13 7" xfId="0"/>
    <cellStyle name="Separador de milhares 2 4 14" xfId="0"/>
    <cellStyle name="Separador de milhares 2 4 14 2" xfId="0"/>
    <cellStyle name="Separador de milhares 2 4 14 2 2" xfId="0"/>
    <cellStyle name="Separador de milhares 2 4 14 3" xfId="0"/>
    <cellStyle name="Separador de milhares 2 4 14 3 2" xfId="0"/>
    <cellStyle name="Separador de milhares 2 4 14 4" xfId="0"/>
    <cellStyle name="Separador de milhares 2 4 14 4 2" xfId="0"/>
    <cellStyle name="Separador de milhares 2 4 14 5" xfId="0"/>
    <cellStyle name="Separador de milhares 2 4 14 5 2" xfId="0"/>
    <cellStyle name="Separador de milhares 2 4 14 6" xfId="0"/>
    <cellStyle name="Separador de milhares 2 4 14 7" xfId="0"/>
    <cellStyle name="Separador de milhares 2 4 15" xfId="0"/>
    <cellStyle name="Separador de milhares 2 4 15 2" xfId="0"/>
    <cellStyle name="Separador de milhares 2 4 15 2 2" xfId="0"/>
    <cellStyle name="Separador de milhares 2 4 15 3" xfId="0"/>
    <cellStyle name="Separador de milhares 2 4 15 3 2" xfId="0"/>
    <cellStyle name="Separador de milhares 2 4 15 4" xfId="0"/>
    <cellStyle name="Separador de milhares 2 4 15 4 2" xfId="0"/>
    <cellStyle name="Separador de milhares 2 4 15 5" xfId="0"/>
    <cellStyle name="Separador de milhares 2 4 15 5 2" xfId="0"/>
    <cellStyle name="Separador de milhares 2 4 15 6" xfId="0"/>
    <cellStyle name="Separador de milhares 2 4 15 7" xfId="0"/>
    <cellStyle name="Separador de milhares 2 4 16" xfId="0"/>
    <cellStyle name="Separador de milhares 2 4 16 10" xfId="0"/>
    <cellStyle name="Separador de milhares 2 4 16 11" xfId="0"/>
    <cellStyle name="Separador de milhares 2 4 16 2" xfId="0"/>
    <cellStyle name="Separador de milhares 2 4 16 2 2" xfId="0"/>
    <cellStyle name="Separador de milhares 2 4 16 3" xfId="0"/>
    <cellStyle name="Separador de milhares 2 4 16 3 2" xfId="0"/>
    <cellStyle name="Separador de milhares 2 4 16 4" xfId="0"/>
    <cellStyle name="Separador de milhares 2 4 16 4 2" xfId="0"/>
    <cellStyle name="Separador de milhares 2 4 16 5" xfId="0"/>
    <cellStyle name="Separador de milhares 2 4 16 5 2" xfId="0"/>
    <cellStyle name="Separador de milhares 2 4 16 6" xfId="0"/>
    <cellStyle name="Separador de milhares 2 4 16 6 2" xfId="0"/>
    <cellStyle name="Separador de milhares 2 4 16 7" xfId="0"/>
    <cellStyle name="Separador de milhares 2 4 16 7 2" xfId="0"/>
    <cellStyle name="Separador de milhares 2 4 16 8" xfId="0"/>
    <cellStyle name="Separador de milhares 2 4 16 8 2" xfId="0"/>
    <cellStyle name="Separador de milhares 2 4 16 9" xfId="0"/>
    <cellStyle name="Separador de milhares 2 4 16 9 2" xfId="0"/>
    <cellStyle name="Separador de milhares 2 4 17" xfId="0"/>
    <cellStyle name="Separador de milhares 2 4 17 2" xfId="0"/>
    <cellStyle name="Separador de milhares 2 4 17 2 2" xfId="0"/>
    <cellStyle name="Separador de milhares 2 4 17 3" xfId="0"/>
    <cellStyle name="Separador de milhares 2 4 17 3 2" xfId="0"/>
    <cellStyle name="Separador de milhares 2 4 17 4" xfId="0"/>
    <cellStyle name="Separador de milhares 2 4 17 4 2" xfId="0"/>
    <cellStyle name="Separador de milhares 2 4 17 5" xfId="0"/>
    <cellStyle name="Separador de milhares 2 4 17 5 2" xfId="0"/>
    <cellStyle name="Separador de milhares 2 4 17 6" xfId="0"/>
    <cellStyle name="Separador de milhares 2 4 17 7" xfId="0"/>
    <cellStyle name="Separador de milhares 2 4 18" xfId="0"/>
    <cellStyle name="Separador de milhares 2 4 18 2" xfId="0"/>
    <cellStyle name="Separador de milhares 2 4 18 2 2" xfId="0"/>
    <cellStyle name="Separador de milhares 2 4 18 3" xfId="0"/>
    <cellStyle name="Separador de milhares 2 4 18 3 2" xfId="0"/>
    <cellStyle name="Separador de milhares 2 4 18 4" xfId="0"/>
    <cellStyle name="Separador de milhares 2 4 18 4 2" xfId="0"/>
    <cellStyle name="Separador de milhares 2 4 18 5" xfId="0"/>
    <cellStyle name="Separador de milhares 2 4 18 5 2" xfId="0"/>
    <cellStyle name="Separador de milhares 2 4 18 6" xfId="0"/>
    <cellStyle name="Separador de milhares 2 4 19" xfId="0"/>
    <cellStyle name="Separador de milhares 2 4 19 2" xfId="0"/>
    <cellStyle name="Separador de milhares 2 4 19 2 2" xfId="0"/>
    <cellStyle name="Separador de milhares 2 4 19 3" xfId="0"/>
    <cellStyle name="Separador de milhares 2 4 19 3 2" xfId="0"/>
    <cellStyle name="Separador de milhares 2 4 19 4" xfId="0"/>
    <cellStyle name="Separador de milhares 2 4 19 4 2" xfId="0"/>
    <cellStyle name="Separador de milhares 2 4 19 5" xfId="0"/>
    <cellStyle name="Separador de milhares 2 4 19 5 2" xfId="0"/>
    <cellStyle name="Separador de milhares 2 4 19 6" xfId="0"/>
    <cellStyle name="Separador de milhares 2 4 2" xfId="0"/>
    <cellStyle name="Separador de milhares 2 4 2 2" xfId="0"/>
    <cellStyle name="Separador de milhares 2 4 2 2 2" xfId="0"/>
    <cellStyle name="Separador de milhares 2 4 2 3" xfId="0"/>
    <cellStyle name="Separador de milhares 2 4 2 3 2" xfId="0"/>
    <cellStyle name="Separador de milhares 2 4 2 4" xfId="0"/>
    <cellStyle name="Separador de milhares 2 4 2 4 2" xfId="0"/>
    <cellStyle name="Separador de milhares 2 4 2 5" xfId="0"/>
    <cellStyle name="Separador de milhares 2 4 2 5 2" xfId="0"/>
    <cellStyle name="Separador de milhares 2 4 2 6" xfId="0"/>
    <cellStyle name="Separador de milhares 2 4 2 7" xfId="0"/>
    <cellStyle name="Separador de milhares 2 4 20" xfId="0"/>
    <cellStyle name="Separador de milhares 2 4 20 2" xfId="0"/>
    <cellStyle name="Separador de milhares 2 4 20 2 2" xfId="0"/>
    <cellStyle name="Separador de milhares 2 4 20 3" xfId="0"/>
    <cellStyle name="Separador de milhares 2 4 20 3 2" xfId="0"/>
    <cellStyle name="Separador de milhares 2 4 20 4" xfId="0"/>
    <cellStyle name="Separador de milhares 2 4 20 4 2" xfId="0"/>
    <cellStyle name="Separador de milhares 2 4 20 5" xfId="0"/>
    <cellStyle name="Separador de milhares 2 4 20 5 2" xfId="0"/>
    <cellStyle name="Separador de milhares 2 4 20 6" xfId="0"/>
    <cellStyle name="Separador de milhares 2 4 21" xfId="0"/>
    <cellStyle name="Separador de milhares 2 4 21 2" xfId="0"/>
    <cellStyle name="Separador de milhares 2 4 22" xfId="0"/>
    <cellStyle name="Separador de milhares 2 4 22 2" xfId="0"/>
    <cellStyle name="Separador de milhares 2 4 23" xfId="0"/>
    <cellStyle name="Separador de milhares 2 4 23 2" xfId="0"/>
    <cellStyle name="Separador de milhares 2 4 24" xfId="0"/>
    <cellStyle name="Separador de milhares 2 4 24 2" xfId="0"/>
    <cellStyle name="Separador de milhares 2 4 25" xfId="0"/>
    <cellStyle name="Separador de milhares 2 4 25 2" xfId="0"/>
    <cellStyle name="Separador de milhares 2 4 26" xfId="0"/>
    <cellStyle name="Separador de milhares 2 4 26 2" xfId="0"/>
    <cellStyle name="Separador de milhares 2 4 27" xfId="0"/>
    <cellStyle name="Separador de milhares 2 4 27 2" xfId="0"/>
    <cellStyle name="Separador de milhares 2 4 28" xfId="0"/>
    <cellStyle name="Separador de milhares 2 4 28 2" xfId="0"/>
    <cellStyle name="Separador de milhares 2 4 29" xfId="0"/>
    <cellStyle name="Separador de milhares 2 4 29 2" xfId="0"/>
    <cellStyle name="Separador de milhares 2 4 3" xfId="0"/>
    <cellStyle name="Separador de milhares 2 4 3 2" xfId="0"/>
    <cellStyle name="Separador de milhares 2 4 3 2 2" xfId="0"/>
    <cellStyle name="Separador de milhares 2 4 3 3" xfId="0"/>
    <cellStyle name="Separador de milhares 2 4 3 3 2" xfId="0"/>
    <cellStyle name="Separador de milhares 2 4 3 4" xfId="0"/>
    <cellStyle name="Separador de milhares 2 4 3 4 2" xfId="0"/>
    <cellStyle name="Separador de milhares 2 4 3 5" xfId="0"/>
    <cellStyle name="Separador de milhares 2 4 3 5 2" xfId="0"/>
    <cellStyle name="Separador de milhares 2 4 3 6" xfId="0"/>
    <cellStyle name="Separador de milhares 2 4 3 7" xfId="0"/>
    <cellStyle name="Separador de milhares 2 4 30" xfId="0"/>
    <cellStyle name="Separador de milhares 2 4 30 2" xfId="0"/>
    <cellStyle name="Separador de milhares 2 4 31" xfId="0"/>
    <cellStyle name="Separador de milhares 2 4 31 2" xfId="0"/>
    <cellStyle name="Separador de milhares 2 4 32" xfId="0"/>
    <cellStyle name="Separador de milhares 2 4 32 2" xfId="0"/>
    <cellStyle name="Separador de milhares 2 4 33" xfId="0"/>
    <cellStyle name="Separador de milhares 2 4 33 2" xfId="0"/>
    <cellStyle name="Separador de milhares 2 4 34" xfId="0"/>
    <cellStyle name="Separador de milhares 2 4 34 2" xfId="0"/>
    <cellStyle name="Separador de milhares 2 4 35" xfId="0"/>
    <cellStyle name="Separador de milhares 2 4 35 2" xfId="0"/>
    <cellStyle name="Separador de milhares 2 4 36" xfId="0"/>
    <cellStyle name="Separador de milhares 2 4 36 2" xfId="0"/>
    <cellStyle name="Separador de milhares 2 4 37" xfId="0"/>
    <cellStyle name="Separador de milhares 2 4 37 2" xfId="0"/>
    <cellStyle name="Separador de milhares 2 4 38" xfId="0"/>
    <cellStyle name="Separador de milhares 2 4 38 2" xfId="0"/>
    <cellStyle name="Separador de milhares 2 4 39" xfId="0"/>
    <cellStyle name="Separador de milhares 2 4 39 2" xfId="0"/>
    <cellStyle name="Separador de milhares 2 4 4" xfId="0"/>
    <cellStyle name="Separador de milhares 2 4 4 2" xfId="0"/>
    <cellStyle name="Separador de milhares 2 4 4 2 2" xfId="0"/>
    <cellStyle name="Separador de milhares 2 4 4 3" xfId="0"/>
    <cellStyle name="Separador de milhares 2 4 4 3 2" xfId="0"/>
    <cellStyle name="Separador de milhares 2 4 4 4" xfId="0"/>
    <cellStyle name="Separador de milhares 2 4 4 4 2" xfId="0"/>
    <cellStyle name="Separador de milhares 2 4 4 5" xfId="0"/>
    <cellStyle name="Separador de milhares 2 4 4 5 2" xfId="0"/>
    <cellStyle name="Separador de milhares 2 4 4 6" xfId="0"/>
    <cellStyle name="Separador de milhares 2 4 4 7" xfId="0"/>
    <cellStyle name="Separador de milhares 2 4 40" xfId="0"/>
    <cellStyle name="Separador de milhares 2 4 41" xfId="0"/>
    <cellStyle name="Separador de milhares 2 4 42" xfId="0"/>
    <cellStyle name="Separador de milhares 2 4 43" xfId="0"/>
    <cellStyle name="Separador de milhares 2 4 44" xfId="0"/>
    <cellStyle name="Separador de milhares 2 4 45" xfId="0"/>
    <cellStyle name="Separador de milhares 2 4 46" xfId="0"/>
    <cellStyle name="Separador de milhares 2 4 47" xfId="0"/>
    <cellStyle name="Separador de milhares 2 4 48" xfId="0"/>
    <cellStyle name="Separador de milhares 2 4 49" xfId="0"/>
    <cellStyle name="Separador de milhares 2 4 5" xfId="0"/>
    <cellStyle name="Separador de milhares 2 4 5 2" xfId="0"/>
    <cellStyle name="Separador de milhares 2 4 5 2 2" xfId="0"/>
    <cellStyle name="Separador de milhares 2 4 5 3" xfId="0"/>
    <cellStyle name="Separador de milhares 2 4 5 3 2" xfId="0"/>
    <cellStyle name="Separador de milhares 2 4 5 4" xfId="0"/>
    <cellStyle name="Separador de milhares 2 4 5 4 2" xfId="0"/>
    <cellStyle name="Separador de milhares 2 4 5 5" xfId="0"/>
    <cellStyle name="Separador de milhares 2 4 5 5 2" xfId="0"/>
    <cellStyle name="Separador de milhares 2 4 5 6" xfId="0"/>
    <cellStyle name="Separador de milhares 2 4 5 7" xfId="0"/>
    <cellStyle name="Separador de milhares 2 4 50" xfId="0"/>
    <cellStyle name="Separador de milhares 2 4 6" xfId="0"/>
    <cellStyle name="Separador de milhares 2 4 6 2" xfId="0"/>
    <cellStyle name="Separador de milhares 2 4 6 2 2" xfId="0"/>
    <cellStyle name="Separador de milhares 2 4 6 3" xfId="0"/>
    <cellStyle name="Separador de milhares 2 4 6 3 2" xfId="0"/>
    <cellStyle name="Separador de milhares 2 4 6 4" xfId="0"/>
    <cellStyle name="Separador de milhares 2 4 6 4 2" xfId="0"/>
    <cellStyle name="Separador de milhares 2 4 6 5" xfId="0"/>
    <cellStyle name="Separador de milhares 2 4 6 5 2" xfId="0"/>
    <cellStyle name="Separador de milhares 2 4 6 6" xfId="0"/>
    <cellStyle name="Separador de milhares 2 4 6 7" xfId="0"/>
    <cellStyle name="Separador de milhares 2 4 7" xfId="0"/>
    <cellStyle name="Separador de milhares 2 4 7 2" xfId="0"/>
    <cellStyle name="Separador de milhares 2 4 7 2 2" xfId="0"/>
    <cellStyle name="Separador de milhares 2 4 7 3" xfId="0"/>
    <cellStyle name="Separador de milhares 2 4 7 3 2" xfId="0"/>
    <cellStyle name="Separador de milhares 2 4 7 4" xfId="0"/>
    <cellStyle name="Separador de milhares 2 4 7 4 2" xfId="0"/>
    <cellStyle name="Separador de milhares 2 4 7 5" xfId="0"/>
    <cellStyle name="Separador de milhares 2 4 7 5 2" xfId="0"/>
    <cellStyle name="Separador de milhares 2 4 7 6" xfId="0"/>
    <cellStyle name="Separador de milhares 2 4 7 7" xfId="0"/>
    <cellStyle name="Separador de milhares 2 4 8" xfId="0"/>
    <cellStyle name="Separador de milhares 2 4 8 2" xfId="0"/>
    <cellStyle name="Separador de milhares 2 4 8 2 2" xfId="0"/>
    <cellStyle name="Separador de milhares 2 4 8 3" xfId="0"/>
    <cellStyle name="Separador de milhares 2 4 8 3 2" xfId="0"/>
    <cellStyle name="Separador de milhares 2 4 8 4" xfId="0"/>
    <cellStyle name="Separador de milhares 2 4 8 4 2" xfId="0"/>
    <cellStyle name="Separador de milhares 2 4 8 5" xfId="0"/>
    <cellStyle name="Separador de milhares 2 4 8 5 2" xfId="0"/>
    <cellStyle name="Separador de milhares 2 4 8 6" xfId="0"/>
    <cellStyle name="Separador de milhares 2 4 8 7" xfId="0"/>
    <cellStyle name="Separador de milhares 2 4 9" xfId="0"/>
    <cellStyle name="Separador de milhares 2 4 9 2" xfId="0"/>
    <cellStyle name="Separador de milhares 2 4 9 2 2" xfId="0"/>
    <cellStyle name="Separador de milhares 2 4 9 3" xfId="0"/>
    <cellStyle name="Separador de milhares 2 4 9 3 2" xfId="0"/>
    <cellStyle name="Separador de milhares 2 4 9 4" xfId="0"/>
    <cellStyle name="Separador de milhares 2 4 9 4 2" xfId="0"/>
    <cellStyle name="Separador de milhares 2 4 9 5" xfId="0"/>
    <cellStyle name="Separador de milhares 2 4 9 5 2" xfId="0"/>
    <cellStyle name="Separador de milhares 2 4 9 6" xfId="0"/>
    <cellStyle name="Separador de milhares 2 4 9 7" xfId="0"/>
    <cellStyle name="Separador de milhares 2 5" xfId="0"/>
    <cellStyle name="Separador de milhares 2 5 10" xfId="0"/>
    <cellStyle name="Separador de milhares 2 5 11" xfId="0"/>
    <cellStyle name="Separador de milhares 2 5 12" xfId="0"/>
    <cellStyle name="Separador de milhares 2 5 13" xfId="0"/>
    <cellStyle name="Separador de milhares 2 5 14" xfId="0"/>
    <cellStyle name="Separador de milhares 2 5 15" xfId="0"/>
    <cellStyle name="Separador de milhares 2 5 16" xfId="0"/>
    <cellStyle name="Separador de milhares 2 5 17" xfId="0"/>
    <cellStyle name="Separador de milhares 2 5 18" xfId="0"/>
    <cellStyle name="Separador de milhares 2 5 2" xfId="0"/>
    <cellStyle name="Separador de milhares 2 5 2 2" xfId="0"/>
    <cellStyle name="Separador de milhares 2 5 2 2 2" xfId="0"/>
    <cellStyle name="Separador de milhares 2 5 2 3" xfId="0"/>
    <cellStyle name="Separador de milhares 2 5 2 3 2" xfId="0"/>
    <cellStyle name="Separador de milhares 2 5 2 4" xfId="0"/>
    <cellStyle name="Separador de milhares 2 5 2 4 2" xfId="0"/>
    <cellStyle name="Separador de milhares 2 5 2 5" xfId="0"/>
    <cellStyle name="Separador de milhares 2 5 2 5 2" xfId="0"/>
    <cellStyle name="Separador de milhares 2 5 2 6" xfId="0"/>
    <cellStyle name="Separador de milhares 2 5 3" xfId="0"/>
    <cellStyle name="Separador de milhares 2 5 3 2" xfId="0"/>
    <cellStyle name="Separador de milhares 2 5 4" xfId="0"/>
    <cellStyle name="Separador de milhares 2 5 4 2" xfId="0"/>
    <cellStyle name="Separador de milhares 2 5 5" xfId="0"/>
    <cellStyle name="Separador de milhares 2 5 5 2" xfId="0"/>
    <cellStyle name="Separador de milhares 2 5 6" xfId="0"/>
    <cellStyle name="Separador de milhares 2 5 6 2" xfId="0"/>
    <cellStyle name="Separador de milhares 2 5 7" xfId="0"/>
    <cellStyle name="Separador de milhares 2 5 7 2" xfId="0"/>
    <cellStyle name="Separador de milhares 2 5 8" xfId="0"/>
    <cellStyle name="Separador de milhares 2 5 9" xfId="0"/>
    <cellStyle name="Separador de milhares 2 6" xfId="0"/>
    <cellStyle name="Separador de milhares 2 6 10" xfId="0"/>
    <cellStyle name="Separador de milhares 2 6 11" xfId="0"/>
    <cellStyle name="Separador de milhares 2 6 12" xfId="0"/>
    <cellStyle name="Separador de milhares 2 6 13" xfId="0"/>
    <cellStyle name="Separador de milhares 2 6 14" xfId="0"/>
    <cellStyle name="Separador de milhares 2 6 2" xfId="0"/>
    <cellStyle name="Separador de milhares 2 6 2 2" xfId="0"/>
    <cellStyle name="Separador de milhares 2 6 2 2 2" xfId="0"/>
    <cellStyle name="Separador de milhares 2 6 2 3" xfId="0"/>
    <cellStyle name="Separador de milhares 2 6 2 3 2" xfId="0"/>
    <cellStyle name="Separador de milhares 2 6 2 4" xfId="0"/>
    <cellStyle name="Separador de milhares 2 6 2 4 2" xfId="0"/>
    <cellStyle name="Separador de milhares 2 6 2 5" xfId="0"/>
    <cellStyle name="Separador de milhares 2 6 2 5 2" xfId="0"/>
    <cellStyle name="Separador de milhares 2 6 2 6" xfId="0"/>
    <cellStyle name="Separador de milhares 2 6 2 7" xfId="0"/>
    <cellStyle name="Separador de milhares 2 6 2 8" xfId="0"/>
    <cellStyle name="Separador de milhares 2 6 2 9" xfId="0"/>
    <cellStyle name="Separador de milhares 2 6 3" xfId="0"/>
    <cellStyle name="Separador de milhares 2 6 3 2" xfId="0"/>
    <cellStyle name="Separador de milhares 2 6 4" xfId="0"/>
    <cellStyle name="Separador de milhares 2 6 4 2" xfId="0"/>
    <cellStyle name="Separador de milhares 2 6 5" xfId="0"/>
    <cellStyle name="Separador de milhares 2 6 5 2" xfId="0"/>
    <cellStyle name="Separador de milhares 2 6 6" xfId="0"/>
    <cellStyle name="Separador de milhares 2 6 6 2" xfId="0"/>
    <cellStyle name="Separador de milhares 2 6 7" xfId="0"/>
    <cellStyle name="Separador de milhares 2 6 7 2" xfId="0"/>
    <cellStyle name="Separador de milhares 2 6 8" xfId="0"/>
    <cellStyle name="Separador de milhares 2 6 8 2" xfId="0"/>
    <cellStyle name="Separador de milhares 2 6 9" xfId="0"/>
    <cellStyle name="Separador de milhares 2 6 9 2" xfId="0"/>
    <cellStyle name="Separador de milhares 2 7" xfId="0"/>
    <cellStyle name="Separador de milhares 2 7 2" xfId="0"/>
    <cellStyle name="Separador de milhares 2 7 2 2" xfId="0"/>
    <cellStyle name="Separador de milhares 2 7 3" xfId="0"/>
    <cellStyle name="Separador de milhares 2 7 3 2" xfId="0"/>
    <cellStyle name="Separador de milhares 2 7 4" xfId="0"/>
    <cellStyle name="Separador de milhares 2 7 4 2" xfId="0"/>
    <cellStyle name="Separador de milhares 2 7 5" xfId="0"/>
    <cellStyle name="Separador de milhares 2 7 5 2" xfId="0"/>
    <cellStyle name="Separador de milhares 2 7 6" xfId="0"/>
    <cellStyle name="Separador de milhares 2 8" xfId="0"/>
    <cellStyle name="Separador de milhares 2 8 2" xfId="0"/>
    <cellStyle name="Separador de milhares 2 8 2 2" xfId="0"/>
    <cellStyle name="Separador de milhares 2 8 3" xfId="0"/>
    <cellStyle name="Separador de milhares 2 8 3 2" xfId="0"/>
    <cellStyle name="Separador de milhares 2 8 4" xfId="0"/>
    <cellStyle name="Separador de milhares 2 8 4 2" xfId="0"/>
    <cellStyle name="Separador de milhares 2 8 5" xfId="0"/>
    <cellStyle name="Separador de milhares 2 8 5 2" xfId="0"/>
    <cellStyle name="Separador de milhares 2 8 6" xfId="0"/>
    <cellStyle name="Separador de milhares 2 9" xfId="0"/>
    <cellStyle name="Separador de milhares 2 9 2" xfId="0"/>
    <cellStyle name="Separador de milhares 2 9 2 2" xfId="0"/>
    <cellStyle name="Separador de milhares 2 9 3" xfId="0"/>
    <cellStyle name="Separador de milhares 2 9 3 2" xfId="0"/>
    <cellStyle name="Separador de milhares 2 9 4" xfId="0"/>
    <cellStyle name="Separador de milhares 2 9 4 2" xfId="0"/>
    <cellStyle name="Separador de milhares 2 9 5" xfId="0"/>
    <cellStyle name="Separador de milhares 2 9 5 2" xfId="0"/>
    <cellStyle name="Separador de milhares 2 9 6" xfId="0"/>
    <cellStyle name="Separador de milhares 2_ÁLVARO JOSÉ DOS SANTOS" xfId="0"/>
    <cellStyle name="Separador de milhares 3" xfId="0"/>
    <cellStyle name="Separador de milhares 3 10" xfId="0"/>
    <cellStyle name="Separador de milhares 3 10 2" xfId="0"/>
    <cellStyle name="Separador de milhares 3 11" xfId="0"/>
    <cellStyle name="Separador de milhares 3 11 2" xfId="0"/>
    <cellStyle name="Separador de milhares 3 12" xfId="0"/>
    <cellStyle name="Separador de milhares 3 12 2" xfId="0"/>
    <cellStyle name="Separador de milhares 3 13" xfId="0"/>
    <cellStyle name="Separador de milhares 3 13 2" xfId="0"/>
    <cellStyle name="Separador de milhares 3 14" xfId="0"/>
    <cellStyle name="Separador de milhares 3 15" xfId="0"/>
    <cellStyle name="Separador de milhares 3 16" xfId="0"/>
    <cellStyle name="Separador de milhares 3 17" xfId="0"/>
    <cellStyle name="Separador de milhares 3 18" xfId="0"/>
    <cellStyle name="Separador de milhares 3 19" xfId="0"/>
    <cellStyle name="Separador de milhares 3 2" xfId="0"/>
    <cellStyle name="Separador de milhares 3 2 10" xfId="0"/>
    <cellStyle name="Separador de milhares 3 2 10 2" xfId="0"/>
    <cellStyle name="Separador de milhares 3 2 10 2 2" xfId="0"/>
    <cellStyle name="Separador de milhares 3 2 10 3" xfId="0"/>
    <cellStyle name="Separador de milhares 3 2 10 3 2" xfId="0"/>
    <cellStyle name="Separador de milhares 3 2 10 4" xfId="0"/>
    <cellStyle name="Separador de milhares 3 2 10 4 2" xfId="0"/>
    <cellStyle name="Separador de milhares 3 2 10 5" xfId="0"/>
    <cellStyle name="Separador de milhares 3 2 10 5 2" xfId="0"/>
    <cellStyle name="Separador de milhares 3 2 10 6" xfId="0"/>
    <cellStyle name="Separador de milhares 3 2 10 7" xfId="0"/>
    <cellStyle name="Separador de milhares 3 2 11" xfId="0"/>
    <cellStyle name="Separador de milhares 3 2 11 2" xfId="0"/>
    <cellStyle name="Separador de milhares 3 2 11 2 2" xfId="0"/>
    <cellStyle name="Separador de milhares 3 2 11 3" xfId="0"/>
    <cellStyle name="Separador de milhares 3 2 11 3 2" xfId="0"/>
    <cellStyle name="Separador de milhares 3 2 11 4" xfId="0"/>
    <cellStyle name="Separador de milhares 3 2 11 4 2" xfId="0"/>
    <cellStyle name="Separador de milhares 3 2 11 5" xfId="0"/>
    <cellStyle name="Separador de milhares 3 2 11 5 2" xfId="0"/>
    <cellStyle name="Separador de milhares 3 2 11 6" xfId="0"/>
    <cellStyle name="Separador de milhares 3 2 11 7" xfId="0"/>
    <cellStyle name="Separador de milhares 3 2 12" xfId="0"/>
    <cellStyle name="Separador de milhares 3 2 12 2" xfId="0"/>
    <cellStyle name="Separador de milhares 3 2 12 2 2" xfId="0"/>
    <cellStyle name="Separador de milhares 3 2 12 3" xfId="0"/>
    <cellStyle name="Separador de milhares 3 2 12 3 2" xfId="0"/>
    <cellStyle name="Separador de milhares 3 2 12 4" xfId="0"/>
    <cellStyle name="Separador de milhares 3 2 12 4 2" xfId="0"/>
    <cellStyle name="Separador de milhares 3 2 12 5" xfId="0"/>
    <cellStyle name="Separador de milhares 3 2 12 5 2" xfId="0"/>
    <cellStyle name="Separador de milhares 3 2 12 6" xfId="0"/>
    <cellStyle name="Separador de milhares 3 2 12 7" xfId="0"/>
    <cellStyle name="Separador de milhares 3 2 13" xfId="0"/>
    <cellStyle name="Separador de milhares 3 2 13 2" xfId="0"/>
    <cellStyle name="Separador de milhares 3 2 13 2 2" xfId="0"/>
    <cellStyle name="Separador de milhares 3 2 13 3" xfId="0"/>
    <cellStyle name="Separador de milhares 3 2 13 3 2" xfId="0"/>
    <cellStyle name="Separador de milhares 3 2 13 4" xfId="0"/>
    <cellStyle name="Separador de milhares 3 2 13 4 2" xfId="0"/>
    <cellStyle name="Separador de milhares 3 2 13 5" xfId="0"/>
    <cellStyle name="Separador de milhares 3 2 13 5 2" xfId="0"/>
    <cellStyle name="Separador de milhares 3 2 13 6" xfId="0"/>
    <cellStyle name="Separador de milhares 3 2 13 7" xfId="0"/>
    <cellStyle name="Separador de milhares 3 2 14" xfId="0"/>
    <cellStyle name="Separador de milhares 3 2 14 2" xfId="0"/>
    <cellStyle name="Separador de milhares 3 2 14 2 2" xfId="0"/>
    <cellStyle name="Separador de milhares 3 2 14 3" xfId="0"/>
    <cellStyle name="Separador de milhares 3 2 14 3 2" xfId="0"/>
    <cellStyle name="Separador de milhares 3 2 14 4" xfId="0"/>
    <cellStyle name="Separador de milhares 3 2 14 4 2" xfId="0"/>
    <cellStyle name="Separador de milhares 3 2 14 5" xfId="0"/>
    <cellStyle name="Separador de milhares 3 2 14 5 2" xfId="0"/>
    <cellStyle name="Separador de milhares 3 2 14 6" xfId="0"/>
    <cellStyle name="Separador de milhares 3 2 14 7" xfId="0"/>
    <cellStyle name="Separador de milhares 3 2 15" xfId="0"/>
    <cellStyle name="Separador de milhares 3 2 15 2" xfId="0"/>
    <cellStyle name="Separador de milhares 3 2 15 2 2" xfId="0"/>
    <cellStyle name="Separador de milhares 3 2 15 3" xfId="0"/>
    <cellStyle name="Separador de milhares 3 2 15 3 2" xfId="0"/>
    <cellStyle name="Separador de milhares 3 2 15 4" xfId="0"/>
    <cellStyle name="Separador de milhares 3 2 15 4 2" xfId="0"/>
    <cellStyle name="Separador de milhares 3 2 15 5" xfId="0"/>
    <cellStyle name="Separador de milhares 3 2 15 5 2" xfId="0"/>
    <cellStyle name="Separador de milhares 3 2 15 6" xfId="0"/>
    <cellStyle name="Separador de milhares 3 2 15 7" xfId="0"/>
    <cellStyle name="Separador de milhares 3 2 16" xfId="0"/>
    <cellStyle name="Separador de milhares 3 2 16 2" xfId="0"/>
    <cellStyle name="Separador de milhares 3 2 16 2 2" xfId="0"/>
    <cellStyle name="Separador de milhares 3 2 16 3" xfId="0"/>
    <cellStyle name="Separador de milhares 3 2 16 3 2" xfId="0"/>
    <cellStyle name="Separador de milhares 3 2 16 4" xfId="0"/>
    <cellStyle name="Separador de milhares 3 2 16 4 2" xfId="0"/>
    <cellStyle name="Separador de milhares 3 2 16 5" xfId="0"/>
    <cellStyle name="Separador de milhares 3 2 16 5 2" xfId="0"/>
    <cellStyle name="Separador de milhares 3 2 16 6" xfId="0"/>
    <cellStyle name="Separador de milhares 3 2 16 7" xfId="0"/>
    <cellStyle name="Separador de milhares 3 2 17" xfId="0"/>
    <cellStyle name="Separador de milhares 3 2 17 10" xfId="0"/>
    <cellStyle name="Separador de milhares 3 2 17 11" xfId="0"/>
    <cellStyle name="Separador de milhares 3 2 17 2" xfId="0"/>
    <cellStyle name="Separador de milhares 3 2 17 2 2" xfId="0"/>
    <cellStyle name="Separador de milhares 3 2 17 3" xfId="0"/>
    <cellStyle name="Separador de milhares 3 2 17 3 2" xfId="0"/>
    <cellStyle name="Separador de milhares 3 2 17 4" xfId="0"/>
    <cellStyle name="Separador de milhares 3 2 17 4 2" xfId="0"/>
    <cellStyle name="Separador de milhares 3 2 17 5" xfId="0"/>
    <cellStyle name="Separador de milhares 3 2 17 5 2" xfId="0"/>
    <cellStyle name="Separador de milhares 3 2 17 6" xfId="0"/>
    <cellStyle name="Separador de milhares 3 2 17 6 2" xfId="0"/>
    <cellStyle name="Separador de milhares 3 2 17 7" xfId="0"/>
    <cellStyle name="Separador de milhares 3 2 17 7 2" xfId="0"/>
    <cellStyle name="Separador de milhares 3 2 17 8" xfId="0"/>
    <cellStyle name="Separador de milhares 3 2 17 8 2" xfId="0"/>
    <cellStyle name="Separador de milhares 3 2 17 9" xfId="0"/>
    <cellStyle name="Separador de milhares 3 2 17 9 2" xfId="0"/>
    <cellStyle name="Separador de milhares 3 2 18" xfId="0"/>
    <cellStyle name="Separador de milhares 3 2 18 2" xfId="0"/>
    <cellStyle name="Separador de milhares 3 2 18 2 2" xfId="0"/>
    <cellStyle name="Separador de milhares 3 2 18 3" xfId="0"/>
    <cellStyle name="Separador de milhares 3 2 18 3 2" xfId="0"/>
    <cellStyle name="Separador de milhares 3 2 18 4" xfId="0"/>
    <cellStyle name="Separador de milhares 3 2 18 4 2" xfId="0"/>
    <cellStyle name="Separador de milhares 3 2 18 5" xfId="0"/>
    <cellStyle name="Separador de milhares 3 2 18 5 2" xfId="0"/>
    <cellStyle name="Separador de milhares 3 2 18 6" xfId="0"/>
    <cellStyle name="Separador de milhares 3 2 18 7" xfId="0"/>
    <cellStyle name="Separador de milhares 3 2 19" xfId="0"/>
    <cellStyle name="Separador de milhares 3 2 19 2" xfId="0"/>
    <cellStyle name="Separador de milhares 3 2 19 2 2" xfId="0"/>
    <cellStyle name="Separador de milhares 3 2 19 3" xfId="0"/>
    <cellStyle name="Separador de milhares 3 2 19 3 2" xfId="0"/>
    <cellStyle name="Separador de milhares 3 2 19 4" xfId="0"/>
    <cellStyle name="Separador de milhares 3 2 19 4 2" xfId="0"/>
    <cellStyle name="Separador de milhares 3 2 19 5" xfId="0"/>
    <cellStyle name="Separador de milhares 3 2 19 5 2" xfId="0"/>
    <cellStyle name="Separador de milhares 3 2 19 6" xfId="0"/>
    <cellStyle name="Separador de milhares 3 2 2" xfId="0"/>
    <cellStyle name="Separador de milhares 3 2 2 10" xfId="0"/>
    <cellStyle name="Separador de milhares 3 2 2 10 2" xfId="0"/>
    <cellStyle name="Separador de milhares 3 2 2 10 2 2" xfId="0"/>
    <cellStyle name="Separador de milhares 3 2 2 10 3" xfId="0"/>
    <cellStyle name="Separador de milhares 3 2 2 10 3 2" xfId="0"/>
    <cellStyle name="Separador de milhares 3 2 2 10 4" xfId="0"/>
    <cellStyle name="Separador de milhares 3 2 2 10 4 2" xfId="0"/>
    <cellStyle name="Separador de milhares 3 2 2 10 5" xfId="0"/>
    <cellStyle name="Separador de milhares 3 2 2 10 5 2" xfId="0"/>
    <cellStyle name="Separador de milhares 3 2 2 10 6" xfId="0"/>
    <cellStyle name="Separador de milhares 3 2 2 10 7" xfId="0"/>
    <cellStyle name="Separador de milhares 3 2 2 11" xfId="0"/>
    <cellStyle name="Separador de milhares 3 2 2 11 2" xfId="0"/>
    <cellStyle name="Separador de milhares 3 2 2 11 2 2" xfId="0"/>
    <cellStyle name="Separador de milhares 3 2 2 11 3" xfId="0"/>
    <cellStyle name="Separador de milhares 3 2 2 11 3 2" xfId="0"/>
    <cellStyle name="Separador de milhares 3 2 2 11 4" xfId="0"/>
    <cellStyle name="Separador de milhares 3 2 2 11 4 2" xfId="0"/>
    <cellStyle name="Separador de milhares 3 2 2 11 5" xfId="0"/>
    <cellStyle name="Separador de milhares 3 2 2 11 5 2" xfId="0"/>
    <cellStyle name="Separador de milhares 3 2 2 11 6" xfId="0"/>
    <cellStyle name="Separador de milhares 3 2 2 11 7" xfId="0"/>
    <cellStyle name="Separador de milhares 3 2 2 12" xfId="0"/>
    <cellStyle name="Separador de milhares 3 2 2 12 2" xfId="0"/>
    <cellStyle name="Separador de milhares 3 2 2 12 2 2" xfId="0"/>
    <cellStyle name="Separador de milhares 3 2 2 12 3" xfId="0"/>
    <cellStyle name="Separador de milhares 3 2 2 12 3 2" xfId="0"/>
    <cellStyle name="Separador de milhares 3 2 2 12 4" xfId="0"/>
    <cellStyle name="Separador de milhares 3 2 2 12 4 2" xfId="0"/>
    <cellStyle name="Separador de milhares 3 2 2 12 5" xfId="0"/>
    <cellStyle name="Separador de milhares 3 2 2 12 5 2" xfId="0"/>
    <cellStyle name="Separador de milhares 3 2 2 12 6" xfId="0"/>
    <cellStyle name="Separador de milhares 3 2 2 12 7" xfId="0"/>
    <cellStyle name="Separador de milhares 3 2 2 13" xfId="0"/>
    <cellStyle name="Separador de milhares 3 2 2 13 2" xfId="0"/>
    <cellStyle name="Separador de milhares 3 2 2 13 2 2" xfId="0"/>
    <cellStyle name="Separador de milhares 3 2 2 13 3" xfId="0"/>
    <cellStyle name="Separador de milhares 3 2 2 13 3 2" xfId="0"/>
    <cellStyle name="Separador de milhares 3 2 2 13 4" xfId="0"/>
    <cellStyle name="Separador de milhares 3 2 2 13 4 2" xfId="0"/>
    <cellStyle name="Separador de milhares 3 2 2 13 5" xfId="0"/>
    <cellStyle name="Separador de milhares 3 2 2 13 5 2" xfId="0"/>
    <cellStyle name="Separador de milhares 3 2 2 13 6" xfId="0"/>
    <cellStyle name="Separador de milhares 3 2 2 13 7" xfId="0"/>
    <cellStyle name="Separador de milhares 3 2 2 14" xfId="0"/>
    <cellStyle name="Separador de milhares 3 2 2 14 2" xfId="0"/>
    <cellStyle name="Separador de milhares 3 2 2 14 2 2" xfId="0"/>
    <cellStyle name="Separador de milhares 3 2 2 14 3" xfId="0"/>
    <cellStyle name="Separador de milhares 3 2 2 14 3 2" xfId="0"/>
    <cellStyle name="Separador de milhares 3 2 2 14 4" xfId="0"/>
    <cellStyle name="Separador de milhares 3 2 2 14 4 2" xfId="0"/>
    <cellStyle name="Separador de milhares 3 2 2 14 5" xfId="0"/>
    <cellStyle name="Separador de milhares 3 2 2 14 5 2" xfId="0"/>
    <cellStyle name="Separador de milhares 3 2 2 14 6" xfId="0"/>
    <cellStyle name="Separador de milhares 3 2 2 14 7" xfId="0"/>
    <cellStyle name="Separador de milhares 3 2 2 15" xfId="0"/>
    <cellStyle name="Separador de milhares 3 2 2 15 2" xfId="0"/>
    <cellStyle name="Separador de milhares 3 2 2 15 2 2" xfId="0"/>
    <cellStyle name="Separador de milhares 3 2 2 15 3" xfId="0"/>
    <cellStyle name="Separador de milhares 3 2 2 15 3 2" xfId="0"/>
    <cellStyle name="Separador de milhares 3 2 2 15 4" xfId="0"/>
    <cellStyle name="Separador de milhares 3 2 2 15 4 2" xfId="0"/>
    <cellStyle name="Separador de milhares 3 2 2 15 5" xfId="0"/>
    <cellStyle name="Separador de milhares 3 2 2 15 5 2" xfId="0"/>
    <cellStyle name="Separador de milhares 3 2 2 15 6" xfId="0"/>
    <cellStyle name="Separador de milhares 3 2 2 15 7" xfId="0"/>
    <cellStyle name="Separador de milhares 3 2 2 16" xfId="0"/>
    <cellStyle name="Separador de milhares 3 2 2 16 10" xfId="0"/>
    <cellStyle name="Separador de milhares 3 2 2 16 11" xfId="0"/>
    <cellStyle name="Separador de milhares 3 2 2 16 2" xfId="0"/>
    <cellStyle name="Separador de milhares 3 2 2 16 2 2" xfId="0"/>
    <cellStyle name="Separador de milhares 3 2 2 16 3" xfId="0"/>
    <cellStyle name="Separador de milhares 3 2 2 16 3 2" xfId="0"/>
    <cellStyle name="Separador de milhares 3 2 2 16 4" xfId="0"/>
    <cellStyle name="Separador de milhares 3 2 2 16 4 2" xfId="0"/>
    <cellStyle name="Separador de milhares 3 2 2 16 5" xfId="0"/>
    <cellStyle name="Separador de milhares 3 2 2 16 5 2" xfId="0"/>
    <cellStyle name="Separador de milhares 3 2 2 16 6" xfId="0"/>
    <cellStyle name="Separador de milhares 3 2 2 16 6 2" xfId="0"/>
    <cellStyle name="Separador de milhares 3 2 2 16 7" xfId="0"/>
    <cellStyle name="Separador de milhares 3 2 2 16 7 2" xfId="0"/>
    <cellStyle name="Separador de milhares 3 2 2 16 8" xfId="0"/>
    <cellStyle name="Separador de milhares 3 2 2 16 8 2" xfId="0"/>
    <cellStyle name="Separador de milhares 3 2 2 16 9" xfId="0"/>
    <cellStyle name="Separador de milhares 3 2 2 16 9 2" xfId="0"/>
    <cellStyle name="Separador de milhares 3 2 2 17" xfId="0"/>
    <cellStyle name="Separador de milhares 3 2 2 17 2" xfId="0"/>
    <cellStyle name="Separador de milhares 3 2 2 17 2 2" xfId="0"/>
    <cellStyle name="Separador de milhares 3 2 2 17 3" xfId="0"/>
    <cellStyle name="Separador de milhares 3 2 2 17 3 2" xfId="0"/>
    <cellStyle name="Separador de milhares 3 2 2 17 4" xfId="0"/>
    <cellStyle name="Separador de milhares 3 2 2 17 4 2" xfId="0"/>
    <cellStyle name="Separador de milhares 3 2 2 17 5" xfId="0"/>
    <cellStyle name="Separador de milhares 3 2 2 17 5 2" xfId="0"/>
    <cellStyle name="Separador de milhares 3 2 2 17 6" xfId="0"/>
    <cellStyle name="Separador de milhares 3 2 2 17 7" xfId="0"/>
    <cellStyle name="Separador de milhares 3 2 2 18" xfId="0"/>
    <cellStyle name="Separador de milhares 3 2 2 18 2" xfId="0"/>
    <cellStyle name="Separador de milhares 3 2 2 18 2 2" xfId="0"/>
    <cellStyle name="Separador de milhares 3 2 2 18 3" xfId="0"/>
    <cellStyle name="Separador de milhares 3 2 2 18 3 2" xfId="0"/>
    <cellStyle name="Separador de milhares 3 2 2 18 4" xfId="0"/>
    <cellStyle name="Separador de milhares 3 2 2 18 4 2" xfId="0"/>
    <cellStyle name="Separador de milhares 3 2 2 18 5" xfId="0"/>
    <cellStyle name="Separador de milhares 3 2 2 18 5 2" xfId="0"/>
    <cellStyle name="Separador de milhares 3 2 2 18 6" xfId="0"/>
    <cellStyle name="Separador de milhares 3 2 2 19" xfId="0"/>
    <cellStyle name="Separador de milhares 3 2 2 19 2" xfId="0"/>
    <cellStyle name="Separador de milhares 3 2 2 19 2 2" xfId="0"/>
    <cellStyle name="Separador de milhares 3 2 2 19 3" xfId="0"/>
    <cellStyle name="Separador de milhares 3 2 2 19 3 2" xfId="0"/>
    <cellStyle name="Separador de milhares 3 2 2 19 4" xfId="0"/>
    <cellStyle name="Separador de milhares 3 2 2 19 4 2" xfId="0"/>
    <cellStyle name="Separador de milhares 3 2 2 19 5" xfId="0"/>
    <cellStyle name="Separador de milhares 3 2 2 19 5 2" xfId="0"/>
    <cellStyle name="Separador de milhares 3 2 2 19 6" xfId="0"/>
    <cellStyle name="Separador de milhares 3 2 2 2" xfId="0"/>
    <cellStyle name="Separador de milhares 3 2 2 2 2" xfId="0"/>
    <cellStyle name="Separador de milhares 3 2 2 2 2 2" xfId="0"/>
    <cellStyle name="Separador de milhares 3 2 2 2 3" xfId="0"/>
    <cellStyle name="Separador de milhares 3 2 2 2 3 2" xfId="0"/>
    <cellStyle name="Separador de milhares 3 2 2 2 4" xfId="0"/>
    <cellStyle name="Separador de milhares 3 2 2 2 4 2" xfId="0"/>
    <cellStyle name="Separador de milhares 3 2 2 2 5" xfId="0"/>
    <cellStyle name="Separador de milhares 3 2 2 2 5 2" xfId="0"/>
    <cellStyle name="Separador de milhares 3 2 2 2 6" xfId="0"/>
    <cellStyle name="Separador de milhares 3 2 2 2 7" xfId="0"/>
    <cellStyle name="Separador de milhares 3 2 2 20" xfId="0"/>
    <cellStyle name="Separador de milhares 3 2 2 20 2" xfId="0"/>
    <cellStyle name="Separador de milhares 3 2 2 20 2 2" xfId="0"/>
    <cellStyle name="Separador de milhares 3 2 2 20 3" xfId="0"/>
    <cellStyle name="Separador de milhares 3 2 2 20 3 2" xfId="0"/>
    <cellStyle name="Separador de milhares 3 2 2 20 4" xfId="0"/>
    <cellStyle name="Separador de milhares 3 2 2 20 4 2" xfId="0"/>
    <cellStyle name="Separador de milhares 3 2 2 20 5" xfId="0"/>
    <cellStyle name="Separador de milhares 3 2 2 20 5 2" xfId="0"/>
    <cellStyle name="Separador de milhares 3 2 2 20 6" xfId="0"/>
    <cellStyle name="Separador de milhares 3 2 2 21" xfId="0"/>
    <cellStyle name="Separador de milhares 3 2 2 21 2" xfId="0"/>
    <cellStyle name="Separador de milhares 3 2 2 22" xfId="0"/>
    <cellStyle name="Separador de milhares 3 2 2 22 2" xfId="0"/>
    <cellStyle name="Separador de milhares 3 2 2 23" xfId="0"/>
    <cellStyle name="Separador de milhares 3 2 2 23 2" xfId="0"/>
    <cellStyle name="Separador de milhares 3 2 2 24" xfId="0"/>
    <cellStyle name="Separador de milhares 3 2 2 24 2" xfId="0"/>
    <cellStyle name="Separador de milhares 3 2 2 25" xfId="0"/>
    <cellStyle name="Separador de milhares 3 2 2 25 2" xfId="0"/>
    <cellStyle name="Separador de milhares 3 2 2 26" xfId="0"/>
    <cellStyle name="Separador de milhares 3 2 2 26 2" xfId="0"/>
    <cellStyle name="Separador de milhares 3 2 2 27" xfId="0"/>
    <cellStyle name="Separador de milhares 3 2 2 27 2" xfId="0"/>
    <cellStyle name="Separador de milhares 3 2 2 28" xfId="0"/>
    <cellStyle name="Separador de milhares 3 2 2 28 2" xfId="0"/>
    <cellStyle name="Separador de milhares 3 2 2 29" xfId="0"/>
    <cellStyle name="Separador de milhares 3 2 2 29 2" xfId="0"/>
    <cellStyle name="Separador de milhares 3 2 2 3" xfId="0"/>
    <cellStyle name="Separador de milhares 3 2 2 3 2" xfId="0"/>
    <cellStyle name="Separador de milhares 3 2 2 3 2 2" xfId="0"/>
    <cellStyle name="Separador de milhares 3 2 2 3 3" xfId="0"/>
    <cellStyle name="Separador de milhares 3 2 2 3 3 2" xfId="0"/>
    <cellStyle name="Separador de milhares 3 2 2 3 4" xfId="0"/>
    <cellStyle name="Separador de milhares 3 2 2 3 4 2" xfId="0"/>
    <cellStyle name="Separador de milhares 3 2 2 3 5" xfId="0"/>
    <cellStyle name="Separador de milhares 3 2 2 3 5 2" xfId="0"/>
    <cellStyle name="Separador de milhares 3 2 2 3 6" xfId="0"/>
    <cellStyle name="Separador de milhares 3 2 2 3 7" xfId="0"/>
    <cellStyle name="Separador de milhares 3 2 2 30" xfId="0"/>
    <cellStyle name="Separador de milhares 3 2 2 30 2" xfId="0"/>
    <cellStyle name="Separador de milhares 3 2 2 31" xfId="0"/>
    <cellStyle name="Separador de milhares 3 2 2 31 2" xfId="0"/>
    <cellStyle name="Separador de milhares 3 2 2 32" xfId="0"/>
    <cellStyle name="Separador de milhares 3 2 2 32 2" xfId="0"/>
    <cellStyle name="Separador de milhares 3 2 2 33" xfId="0"/>
    <cellStyle name="Separador de milhares 3 2 2 33 2" xfId="0"/>
    <cellStyle name="Separador de milhares 3 2 2 34" xfId="0"/>
    <cellStyle name="Separador de milhares 3 2 2 34 2" xfId="0"/>
    <cellStyle name="Separador de milhares 3 2 2 35" xfId="0"/>
    <cellStyle name="Separador de milhares 3 2 2 35 2" xfId="0"/>
    <cellStyle name="Separador de milhares 3 2 2 36" xfId="0"/>
    <cellStyle name="Separador de milhares 3 2 2 36 2" xfId="0"/>
    <cellStyle name="Separador de milhares 3 2 2 37" xfId="0"/>
    <cellStyle name="Separador de milhares 3 2 2 37 2" xfId="0"/>
    <cellStyle name="Separador de milhares 3 2 2 38" xfId="0"/>
    <cellStyle name="Separador de milhares 3 2 2 38 2" xfId="0"/>
    <cellStyle name="Separador de milhares 3 2 2 39" xfId="0"/>
    <cellStyle name="Separador de milhares 3 2 2 39 2" xfId="0"/>
    <cellStyle name="Separador de milhares 3 2 2 4" xfId="0"/>
    <cellStyle name="Separador de milhares 3 2 2 4 2" xfId="0"/>
    <cellStyle name="Separador de milhares 3 2 2 4 2 2" xfId="0"/>
    <cellStyle name="Separador de milhares 3 2 2 4 3" xfId="0"/>
    <cellStyle name="Separador de milhares 3 2 2 4 3 2" xfId="0"/>
    <cellStyle name="Separador de milhares 3 2 2 4 4" xfId="0"/>
    <cellStyle name="Separador de milhares 3 2 2 4 4 2" xfId="0"/>
    <cellStyle name="Separador de milhares 3 2 2 4 5" xfId="0"/>
    <cellStyle name="Separador de milhares 3 2 2 4 5 2" xfId="0"/>
    <cellStyle name="Separador de milhares 3 2 2 4 6" xfId="0"/>
    <cellStyle name="Separador de milhares 3 2 2 4 7" xfId="0"/>
    <cellStyle name="Separador de milhares 3 2 2 40" xfId="0"/>
    <cellStyle name="Separador de milhares 3 2 2 41" xfId="0"/>
    <cellStyle name="Separador de milhares 3 2 2 42" xfId="0"/>
    <cellStyle name="Separador de milhares 3 2 2 43" xfId="0"/>
    <cellStyle name="Separador de milhares 3 2 2 44" xfId="0"/>
    <cellStyle name="Separador de milhares 3 2 2 45" xfId="0"/>
    <cellStyle name="Separador de milhares 3 2 2 46" xfId="0"/>
    <cellStyle name="Separador de milhares 3 2 2 47" xfId="0"/>
    <cellStyle name="Separador de milhares 3 2 2 48" xfId="0"/>
    <cellStyle name="Separador de milhares 3 2 2 49" xfId="0"/>
    <cellStyle name="Separador de milhares 3 2 2 5" xfId="0"/>
    <cellStyle name="Separador de milhares 3 2 2 5 2" xfId="0"/>
    <cellStyle name="Separador de milhares 3 2 2 5 2 2" xfId="0"/>
    <cellStyle name="Separador de milhares 3 2 2 5 3" xfId="0"/>
    <cellStyle name="Separador de milhares 3 2 2 5 3 2" xfId="0"/>
    <cellStyle name="Separador de milhares 3 2 2 5 4" xfId="0"/>
    <cellStyle name="Separador de milhares 3 2 2 5 4 2" xfId="0"/>
    <cellStyle name="Separador de milhares 3 2 2 5 5" xfId="0"/>
    <cellStyle name="Separador de milhares 3 2 2 5 5 2" xfId="0"/>
    <cellStyle name="Separador de milhares 3 2 2 5 6" xfId="0"/>
    <cellStyle name="Separador de milhares 3 2 2 5 7" xfId="0"/>
    <cellStyle name="Separador de milhares 3 2 2 50" xfId="0"/>
    <cellStyle name="Separador de milhares 3 2 2 6" xfId="0"/>
    <cellStyle name="Separador de milhares 3 2 2 6 2" xfId="0"/>
    <cellStyle name="Separador de milhares 3 2 2 6 2 2" xfId="0"/>
    <cellStyle name="Separador de milhares 3 2 2 6 3" xfId="0"/>
    <cellStyle name="Separador de milhares 3 2 2 6 3 2" xfId="0"/>
    <cellStyle name="Separador de milhares 3 2 2 6 4" xfId="0"/>
    <cellStyle name="Separador de milhares 3 2 2 6 4 2" xfId="0"/>
    <cellStyle name="Separador de milhares 3 2 2 6 5" xfId="0"/>
    <cellStyle name="Separador de milhares 3 2 2 6 5 2" xfId="0"/>
    <cellStyle name="Separador de milhares 3 2 2 6 6" xfId="0"/>
    <cellStyle name="Separador de milhares 3 2 2 6 7" xfId="0"/>
    <cellStyle name="Separador de milhares 3 2 2 7" xfId="0"/>
    <cellStyle name="Separador de milhares 3 2 2 7 2" xfId="0"/>
    <cellStyle name="Separador de milhares 3 2 2 7 2 2" xfId="0"/>
    <cellStyle name="Separador de milhares 3 2 2 7 3" xfId="0"/>
    <cellStyle name="Separador de milhares 3 2 2 7 3 2" xfId="0"/>
    <cellStyle name="Separador de milhares 3 2 2 7 4" xfId="0"/>
    <cellStyle name="Separador de milhares 3 2 2 7 4 2" xfId="0"/>
    <cellStyle name="Separador de milhares 3 2 2 7 5" xfId="0"/>
    <cellStyle name="Separador de milhares 3 2 2 7 5 2" xfId="0"/>
    <cellStyle name="Separador de milhares 3 2 2 7 6" xfId="0"/>
    <cellStyle name="Separador de milhares 3 2 2 7 7" xfId="0"/>
    <cellStyle name="Separador de milhares 3 2 2 8" xfId="0"/>
    <cellStyle name="Separador de milhares 3 2 2 8 2" xfId="0"/>
    <cellStyle name="Separador de milhares 3 2 2 8 2 2" xfId="0"/>
    <cellStyle name="Separador de milhares 3 2 2 8 3" xfId="0"/>
    <cellStyle name="Separador de milhares 3 2 2 8 3 2" xfId="0"/>
    <cellStyle name="Separador de milhares 3 2 2 8 4" xfId="0"/>
    <cellStyle name="Separador de milhares 3 2 2 8 4 2" xfId="0"/>
    <cellStyle name="Separador de milhares 3 2 2 8 5" xfId="0"/>
    <cellStyle name="Separador de milhares 3 2 2 8 5 2" xfId="0"/>
    <cellStyle name="Separador de milhares 3 2 2 8 6" xfId="0"/>
    <cellStyle name="Separador de milhares 3 2 2 8 7" xfId="0"/>
    <cellStyle name="Separador de milhares 3 2 2 9" xfId="0"/>
    <cellStyle name="Separador de milhares 3 2 2 9 2" xfId="0"/>
    <cellStyle name="Separador de milhares 3 2 2 9 2 2" xfId="0"/>
    <cellStyle name="Separador de milhares 3 2 2 9 3" xfId="0"/>
    <cellStyle name="Separador de milhares 3 2 2 9 3 2" xfId="0"/>
    <cellStyle name="Separador de milhares 3 2 2 9 4" xfId="0"/>
    <cellStyle name="Separador de milhares 3 2 2 9 4 2" xfId="0"/>
    <cellStyle name="Separador de milhares 3 2 2 9 5" xfId="0"/>
    <cellStyle name="Separador de milhares 3 2 2 9 5 2" xfId="0"/>
    <cellStyle name="Separador de milhares 3 2 2 9 6" xfId="0"/>
    <cellStyle name="Separador de milhares 3 2 2 9 7" xfId="0"/>
    <cellStyle name="Separador de milhares 3 2 20" xfId="0"/>
    <cellStyle name="Separador de milhares 3 2 20 2" xfId="0"/>
    <cellStyle name="Separador de milhares 3 2 20 2 2" xfId="0"/>
    <cellStyle name="Separador de milhares 3 2 20 3" xfId="0"/>
    <cellStyle name="Separador de milhares 3 2 20 3 2" xfId="0"/>
    <cellStyle name="Separador de milhares 3 2 20 4" xfId="0"/>
    <cellStyle name="Separador de milhares 3 2 20 4 2" xfId="0"/>
    <cellStyle name="Separador de milhares 3 2 20 5" xfId="0"/>
    <cellStyle name="Separador de milhares 3 2 20 5 2" xfId="0"/>
    <cellStyle name="Separador de milhares 3 2 20 6" xfId="0"/>
    <cellStyle name="Separador de milhares 3 2 21" xfId="0"/>
    <cellStyle name="Separador de milhares 3 2 21 2" xfId="0"/>
    <cellStyle name="Separador de milhares 3 2 21 2 2" xfId="0"/>
    <cellStyle name="Separador de milhares 3 2 21 3" xfId="0"/>
    <cellStyle name="Separador de milhares 3 2 21 3 2" xfId="0"/>
    <cellStyle name="Separador de milhares 3 2 21 4" xfId="0"/>
    <cellStyle name="Separador de milhares 3 2 21 4 2" xfId="0"/>
    <cellStyle name="Separador de milhares 3 2 21 5" xfId="0"/>
    <cellStyle name="Separador de milhares 3 2 21 5 2" xfId="0"/>
    <cellStyle name="Separador de milhares 3 2 21 6" xfId="0"/>
    <cellStyle name="Separador de milhares 3 2 22" xfId="0"/>
    <cellStyle name="Separador de milhares 3 2 22 2" xfId="0"/>
    <cellStyle name="Separador de milhares 3 2 23" xfId="0"/>
    <cellStyle name="Separador de milhares 3 2 23 2" xfId="0"/>
    <cellStyle name="Separador de milhares 3 2 24" xfId="0"/>
    <cellStyle name="Separador de milhares 3 2 24 2" xfId="0"/>
    <cellStyle name="Separador de milhares 3 2 25" xfId="0"/>
    <cellStyle name="Separador de milhares 3 2 25 2" xfId="0"/>
    <cellStyle name="Separador de milhares 3 2 26" xfId="0"/>
    <cellStyle name="Separador de milhares 3 2 26 2" xfId="0"/>
    <cellStyle name="Separador de milhares 3 2 27" xfId="0"/>
    <cellStyle name="Separador de milhares 3 2 27 2" xfId="0"/>
    <cellStyle name="Separador de milhares 3 2 28" xfId="0"/>
    <cellStyle name="Separador de milhares 3 2 28 2" xfId="0"/>
    <cellStyle name="Separador de milhares 3 2 29" xfId="0"/>
    <cellStyle name="Separador de milhares 3 2 29 2" xfId="0"/>
    <cellStyle name="Separador de milhares 3 2 3" xfId="0"/>
    <cellStyle name="Separador de milhares 3 2 3 10" xfId="0"/>
    <cellStyle name="Separador de milhares 3 2 3 11" xfId="0"/>
    <cellStyle name="Separador de milhares 3 2 3 12" xfId="0"/>
    <cellStyle name="Separador de milhares 3 2 3 13" xfId="0"/>
    <cellStyle name="Separador de milhares 3 2 3 14" xfId="0"/>
    <cellStyle name="Separador de milhares 3 2 3 15" xfId="0"/>
    <cellStyle name="Separador de milhares 3 2 3 16" xfId="0"/>
    <cellStyle name="Separador de milhares 3 2 3 2" xfId="0"/>
    <cellStyle name="Separador de milhares 3 2 3 2 2" xfId="0"/>
    <cellStyle name="Separador de milhares 3 2 3 3" xfId="0"/>
    <cellStyle name="Separador de milhares 3 2 3 3 2" xfId="0"/>
    <cellStyle name="Separador de milhares 3 2 3 4" xfId="0"/>
    <cellStyle name="Separador de milhares 3 2 3 4 2" xfId="0"/>
    <cellStyle name="Separador de milhares 3 2 3 5" xfId="0"/>
    <cellStyle name="Separador de milhares 3 2 3 5 2" xfId="0"/>
    <cellStyle name="Separador de milhares 3 2 3 6" xfId="0"/>
    <cellStyle name="Separador de milhares 3 2 3 7" xfId="0"/>
    <cellStyle name="Separador de milhares 3 2 3 8" xfId="0"/>
    <cellStyle name="Separador de milhares 3 2 3 9" xfId="0"/>
    <cellStyle name="Separador de milhares 3 2 30" xfId="0"/>
    <cellStyle name="Separador de milhares 3 2 30 2" xfId="0"/>
    <cellStyle name="Separador de milhares 3 2 31" xfId="0"/>
    <cellStyle name="Separador de milhares 3 2 31 2" xfId="0"/>
    <cellStyle name="Separador de milhares 3 2 32" xfId="0"/>
    <cellStyle name="Separador de milhares 3 2 32 2" xfId="0"/>
    <cellStyle name="Separador de milhares 3 2 33" xfId="0"/>
    <cellStyle name="Separador de milhares 3 2 33 2" xfId="0"/>
    <cellStyle name="Separador de milhares 3 2 34" xfId="0"/>
    <cellStyle name="Separador de milhares 3 2 34 2" xfId="0"/>
    <cellStyle name="Separador de milhares 3 2 35" xfId="0"/>
    <cellStyle name="Separador de milhares 3 2 35 2" xfId="0"/>
    <cellStyle name="Separador de milhares 3 2 36" xfId="0"/>
    <cellStyle name="Separador de milhares 3 2 36 2" xfId="0"/>
    <cellStyle name="Separador de milhares 3 2 37" xfId="0"/>
    <cellStyle name="Separador de milhares 3 2 37 2" xfId="0"/>
    <cellStyle name="Separador de milhares 3 2 38" xfId="0"/>
    <cellStyle name="Separador de milhares 3 2 38 2" xfId="0"/>
    <cellStyle name="Separador de milhares 3 2 39" xfId="0"/>
    <cellStyle name="Separador de milhares 3 2 39 2" xfId="0"/>
    <cellStyle name="Separador de milhares 3 2 4" xfId="0"/>
    <cellStyle name="Separador de milhares 3 2 4 10" xfId="0"/>
    <cellStyle name="Separador de milhares 3 2 4 11" xfId="0"/>
    <cellStyle name="Separador de milhares 3 2 4 12" xfId="0"/>
    <cellStyle name="Separador de milhares 3 2 4 13" xfId="0"/>
    <cellStyle name="Separador de milhares 3 2 4 14" xfId="0"/>
    <cellStyle name="Separador de milhares 3 2 4 15" xfId="0"/>
    <cellStyle name="Separador de milhares 3 2 4 16" xfId="0"/>
    <cellStyle name="Separador de milhares 3 2 4 2" xfId="0"/>
    <cellStyle name="Separador de milhares 3 2 4 2 2" xfId="0"/>
    <cellStyle name="Separador de milhares 3 2 4 3" xfId="0"/>
    <cellStyle name="Separador de milhares 3 2 4 3 2" xfId="0"/>
    <cellStyle name="Separador de milhares 3 2 4 4" xfId="0"/>
    <cellStyle name="Separador de milhares 3 2 4 4 2" xfId="0"/>
    <cellStyle name="Separador de milhares 3 2 4 5" xfId="0"/>
    <cellStyle name="Separador de milhares 3 2 4 5 2" xfId="0"/>
    <cellStyle name="Separador de milhares 3 2 4 6" xfId="0"/>
    <cellStyle name="Separador de milhares 3 2 4 7" xfId="0"/>
    <cellStyle name="Separador de milhares 3 2 4 8" xfId="0"/>
    <cellStyle name="Separador de milhares 3 2 4 9" xfId="0"/>
    <cellStyle name="Separador de milhares 3 2 40" xfId="0"/>
    <cellStyle name="Separador de milhares 3 2 40 2" xfId="0"/>
    <cellStyle name="Separador de milhares 3 2 41" xfId="0"/>
    <cellStyle name="Separador de milhares 3 2 42" xfId="0"/>
    <cellStyle name="Separador de milhares 3 2 43" xfId="0"/>
    <cellStyle name="Separador de milhares 3 2 44" xfId="0"/>
    <cellStyle name="Separador de milhares 3 2 45" xfId="0"/>
    <cellStyle name="Separador de milhares 3 2 46" xfId="0"/>
    <cellStyle name="Separador de milhares 3 2 47" xfId="0"/>
    <cellStyle name="Separador de milhares 3 2 48" xfId="0"/>
    <cellStyle name="Separador de milhares 3 2 49" xfId="0"/>
    <cellStyle name="Separador de milhares 3 2 5" xfId="0"/>
    <cellStyle name="Separador de milhares 3 2 5 10" xfId="0"/>
    <cellStyle name="Separador de milhares 3 2 5 11" xfId="0"/>
    <cellStyle name="Separador de milhares 3 2 5 12" xfId="0"/>
    <cellStyle name="Separador de milhares 3 2 5 13" xfId="0"/>
    <cellStyle name="Separador de milhares 3 2 5 14" xfId="0"/>
    <cellStyle name="Separador de milhares 3 2 5 15" xfId="0"/>
    <cellStyle name="Separador de milhares 3 2 5 16" xfId="0"/>
    <cellStyle name="Separador de milhares 3 2 5 2" xfId="0"/>
    <cellStyle name="Separador de milhares 3 2 5 2 2" xfId="0"/>
    <cellStyle name="Separador de milhares 3 2 5 3" xfId="0"/>
    <cellStyle name="Separador de milhares 3 2 5 3 2" xfId="0"/>
    <cellStyle name="Separador de milhares 3 2 5 4" xfId="0"/>
    <cellStyle name="Separador de milhares 3 2 5 4 2" xfId="0"/>
    <cellStyle name="Separador de milhares 3 2 5 5" xfId="0"/>
    <cellStyle name="Separador de milhares 3 2 5 5 2" xfId="0"/>
    <cellStyle name="Separador de milhares 3 2 5 6" xfId="0"/>
    <cellStyle name="Separador de milhares 3 2 5 7" xfId="0"/>
    <cellStyle name="Separador de milhares 3 2 5 8" xfId="0"/>
    <cellStyle name="Separador de milhares 3 2 5 9" xfId="0"/>
    <cellStyle name="Separador de milhares 3 2 50" xfId="0"/>
    <cellStyle name="Separador de milhares 3 2 51" xfId="0"/>
    <cellStyle name="Separador de milhares 3 2 52" xfId="0"/>
    <cellStyle name="Separador de milhares 3 2 53" xfId="0"/>
    <cellStyle name="Separador de milhares 3 2 54" xfId="0"/>
    <cellStyle name="Separador de milhares 3 2 6" xfId="0"/>
    <cellStyle name="Separador de milhares 3 2 6 10" xfId="0"/>
    <cellStyle name="Separador de milhares 3 2 6 11" xfId="0"/>
    <cellStyle name="Separador de milhares 3 2 6 12" xfId="0"/>
    <cellStyle name="Separador de milhares 3 2 6 13" xfId="0"/>
    <cellStyle name="Separador de milhares 3 2 6 14" xfId="0"/>
    <cellStyle name="Separador de milhares 3 2 6 15" xfId="0"/>
    <cellStyle name="Separador de milhares 3 2 6 16" xfId="0"/>
    <cellStyle name="Separador de milhares 3 2 6 2" xfId="0"/>
    <cellStyle name="Separador de milhares 3 2 6 2 2" xfId="0"/>
    <cellStyle name="Separador de milhares 3 2 6 3" xfId="0"/>
    <cellStyle name="Separador de milhares 3 2 6 3 2" xfId="0"/>
    <cellStyle name="Separador de milhares 3 2 6 4" xfId="0"/>
    <cellStyle name="Separador de milhares 3 2 6 4 2" xfId="0"/>
    <cellStyle name="Separador de milhares 3 2 6 5" xfId="0"/>
    <cellStyle name="Separador de milhares 3 2 6 5 2" xfId="0"/>
    <cellStyle name="Separador de milhares 3 2 6 6" xfId="0"/>
    <cellStyle name="Separador de milhares 3 2 6 7" xfId="0"/>
    <cellStyle name="Separador de milhares 3 2 6 8" xfId="0"/>
    <cellStyle name="Separador de milhares 3 2 6 9" xfId="0"/>
    <cellStyle name="Separador de milhares 3 2 7" xfId="0"/>
    <cellStyle name="Separador de milhares 3 2 7 2" xfId="0"/>
    <cellStyle name="Separador de milhares 3 2 7 2 2" xfId="0"/>
    <cellStyle name="Separador de milhares 3 2 7 3" xfId="0"/>
    <cellStyle name="Separador de milhares 3 2 7 3 2" xfId="0"/>
    <cellStyle name="Separador de milhares 3 2 7 4" xfId="0"/>
    <cellStyle name="Separador de milhares 3 2 7 4 2" xfId="0"/>
    <cellStyle name="Separador de milhares 3 2 7 5" xfId="0"/>
    <cellStyle name="Separador de milhares 3 2 7 5 2" xfId="0"/>
    <cellStyle name="Separador de milhares 3 2 7 6" xfId="0"/>
    <cellStyle name="Separador de milhares 3 2 7 7" xfId="0"/>
    <cellStyle name="Separador de milhares 3 2 8" xfId="0"/>
    <cellStyle name="Separador de milhares 3 2 8 2" xfId="0"/>
    <cellStyle name="Separador de milhares 3 2 8 2 2" xfId="0"/>
    <cellStyle name="Separador de milhares 3 2 8 3" xfId="0"/>
    <cellStyle name="Separador de milhares 3 2 8 3 2" xfId="0"/>
    <cellStyle name="Separador de milhares 3 2 8 4" xfId="0"/>
    <cellStyle name="Separador de milhares 3 2 8 4 2" xfId="0"/>
    <cellStyle name="Separador de milhares 3 2 8 5" xfId="0"/>
    <cellStyle name="Separador de milhares 3 2 8 5 2" xfId="0"/>
    <cellStyle name="Separador de milhares 3 2 8 6" xfId="0"/>
    <cellStyle name="Separador de milhares 3 2 8 7" xfId="0"/>
    <cellStyle name="Separador de milhares 3 2 9" xfId="0"/>
    <cellStyle name="Separador de milhares 3 2 9 2" xfId="0"/>
    <cellStyle name="Separador de milhares 3 2 9 2 2" xfId="0"/>
    <cellStyle name="Separador de milhares 3 2 9 3" xfId="0"/>
    <cellStyle name="Separador de milhares 3 2 9 3 2" xfId="0"/>
    <cellStyle name="Separador de milhares 3 2 9 4" xfId="0"/>
    <cellStyle name="Separador de milhares 3 2 9 4 2" xfId="0"/>
    <cellStyle name="Separador de milhares 3 2 9 5" xfId="0"/>
    <cellStyle name="Separador de milhares 3 2 9 5 2" xfId="0"/>
    <cellStyle name="Separador de milhares 3 2 9 6" xfId="0"/>
    <cellStyle name="Separador de milhares 3 2 9 7" xfId="0"/>
    <cellStyle name="Separador de milhares 3 20" xfId="0"/>
    <cellStyle name="Separador de milhares 3 21" xfId="0"/>
    <cellStyle name="Separador de milhares 3 22" xfId="0"/>
    <cellStyle name="Separador de milhares 3 23" xfId="0"/>
    <cellStyle name="Separador de milhares 3 24" xfId="0"/>
    <cellStyle name="Separador de milhares 3 25" xfId="0"/>
    <cellStyle name="Separador de milhares 3 26" xfId="0"/>
    <cellStyle name="Separador de milhares 3 27" xfId="0"/>
    <cellStyle name="Separador de milhares 3 3" xfId="0"/>
    <cellStyle name="Separador de milhares 3 3 10" xfId="0"/>
    <cellStyle name="Separador de milhares 3 3 10 2" xfId="0"/>
    <cellStyle name="Separador de milhares 3 3 10 2 2" xfId="0"/>
    <cellStyle name="Separador de milhares 3 3 10 3" xfId="0"/>
    <cellStyle name="Separador de milhares 3 3 10 3 2" xfId="0"/>
    <cellStyle name="Separador de milhares 3 3 10 4" xfId="0"/>
    <cellStyle name="Separador de milhares 3 3 10 4 2" xfId="0"/>
    <cellStyle name="Separador de milhares 3 3 10 5" xfId="0"/>
    <cellStyle name="Separador de milhares 3 3 10 5 2" xfId="0"/>
    <cellStyle name="Separador de milhares 3 3 10 6" xfId="0"/>
    <cellStyle name="Separador de milhares 3 3 10 7" xfId="0"/>
    <cellStyle name="Separador de milhares 3 3 11" xfId="0"/>
    <cellStyle name="Separador de milhares 3 3 11 2" xfId="0"/>
    <cellStyle name="Separador de milhares 3 3 11 2 2" xfId="0"/>
    <cellStyle name="Separador de milhares 3 3 11 3" xfId="0"/>
    <cellStyle name="Separador de milhares 3 3 11 3 2" xfId="0"/>
    <cellStyle name="Separador de milhares 3 3 11 4" xfId="0"/>
    <cellStyle name="Separador de milhares 3 3 11 4 2" xfId="0"/>
    <cellStyle name="Separador de milhares 3 3 11 5" xfId="0"/>
    <cellStyle name="Separador de milhares 3 3 11 5 2" xfId="0"/>
    <cellStyle name="Separador de milhares 3 3 11 6" xfId="0"/>
    <cellStyle name="Separador de milhares 3 3 11 7" xfId="0"/>
    <cellStyle name="Separador de milhares 3 3 12" xfId="0"/>
    <cellStyle name="Separador de milhares 3 3 12 2" xfId="0"/>
    <cellStyle name="Separador de milhares 3 3 12 2 2" xfId="0"/>
    <cellStyle name="Separador de milhares 3 3 12 3" xfId="0"/>
    <cellStyle name="Separador de milhares 3 3 12 3 2" xfId="0"/>
    <cellStyle name="Separador de milhares 3 3 12 4" xfId="0"/>
    <cellStyle name="Separador de milhares 3 3 12 4 2" xfId="0"/>
    <cellStyle name="Separador de milhares 3 3 12 5" xfId="0"/>
    <cellStyle name="Separador de milhares 3 3 12 5 2" xfId="0"/>
    <cellStyle name="Separador de milhares 3 3 12 6" xfId="0"/>
    <cellStyle name="Separador de milhares 3 3 12 7" xfId="0"/>
    <cellStyle name="Separador de milhares 3 3 13" xfId="0"/>
    <cellStyle name="Separador de milhares 3 3 13 2" xfId="0"/>
    <cellStyle name="Separador de milhares 3 3 13 2 2" xfId="0"/>
    <cellStyle name="Separador de milhares 3 3 13 3" xfId="0"/>
    <cellStyle name="Separador de milhares 3 3 13 3 2" xfId="0"/>
    <cellStyle name="Separador de milhares 3 3 13 4" xfId="0"/>
    <cellStyle name="Separador de milhares 3 3 13 4 2" xfId="0"/>
    <cellStyle name="Separador de milhares 3 3 13 5" xfId="0"/>
    <cellStyle name="Separador de milhares 3 3 13 5 2" xfId="0"/>
    <cellStyle name="Separador de milhares 3 3 13 6" xfId="0"/>
    <cellStyle name="Separador de milhares 3 3 13 7" xfId="0"/>
    <cellStyle name="Separador de milhares 3 3 14" xfId="0"/>
    <cellStyle name="Separador de milhares 3 3 14 2" xfId="0"/>
    <cellStyle name="Separador de milhares 3 3 14 2 2" xfId="0"/>
    <cellStyle name="Separador de milhares 3 3 14 3" xfId="0"/>
    <cellStyle name="Separador de milhares 3 3 14 3 2" xfId="0"/>
    <cellStyle name="Separador de milhares 3 3 14 4" xfId="0"/>
    <cellStyle name="Separador de milhares 3 3 14 4 2" xfId="0"/>
    <cellStyle name="Separador de milhares 3 3 14 5" xfId="0"/>
    <cellStyle name="Separador de milhares 3 3 14 5 2" xfId="0"/>
    <cellStyle name="Separador de milhares 3 3 14 6" xfId="0"/>
    <cellStyle name="Separador de milhares 3 3 14 7" xfId="0"/>
    <cellStyle name="Separador de milhares 3 3 15" xfId="0"/>
    <cellStyle name="Separador de milhares 3 3 15 2" xfId="0"/>
    <cellStyle name="Separador de milhares 3 3 15 2 2" xfId="0"/>
    <cellStyle name="Separador de milhares 3 3 15 3" xfId="0"/>
    <cellStyle name="Separador de milhares 3 3 15 3 2" xfId="0"/>
    <cellStyle name="Separador de milhares 3 3 15 4" xfId="0"/>
    <cellStyle name="Separador de milhares 3 3 15 4 2" xfId="0"/>
    <cellStyle name="Separador de milhares 3 3 15 5" xfId="0"/>
    <cellStyle name="Separador de milhares 3 3 15 5 2" xfId="0"/>
    <cellStyle name="Separador de milhares 3 3 15 6" xfId="0"/>
    <cellStyle name="Separador de milhares 3 3 15 7" xfId="0"/>
    <cellStyle name="Separador de milhares 3 3 16" xfId="0"/>
    <cellStyle name="Separador de milhares 3 3 16 2" xfId="0"/>
    <cellStyle name="Separador de milhares 3 3 16 2 2" xfId="0"/>
    <cellStyle name="Separador de milhares 3 3 16 3" xfId="0"/>
    <cellStyle name="Separador de milhares 3 3 16 3 2" xfId="0"/>
    <cellStyle name="Separador de milhares 3 3 16 4" xfId="0"/>
    <cellStyle name="Separador de milhares 3 3 16 4 2" xfId="0"/>
    <cellStyle name="Separador de milhares 3 3 16 5" xfId="0"/>
    <cellStyle name="Separador de milhares 3 3 16 5 2" xfId="0"/>
    <cellStyle name="Separador de milhares 3 3 16 6" xfId="0"/>
    <cellStyle name="Separador de milhares 3 3 16 7" xfId="0"/>
    <cellStyle name="Separador de milhares 3 3 17" xfId="0"/>
    <cellStyle name="Separador de milhares 3 3 17 2" xfId="0"/>
    <cellStyle name="Separador de milhares 3 3 17 2 2" xfId="0"/>
    <cellStyle name="Separador de milhares 3 3 17 3" xfId="0"/>
    <cellStyle name="Separador de milhares 3 3 17 3 2" xfId="0"/>
    <cellStyle name="Separador de milhares 3 3 17 4" xfId="0"/>
    <cellStyle name="Separador de milhares 3 3 17 4 2" xfId="0"/>
    <cellStyle name="Separador de milhares 3 3 17 5" xfId="0"/>
    <cellStyle name="Separador de milhares 3 3 17 5 2" xfId="0"/>
    <cellStyle name="Separador de milhares 3 3 17 6" xfId="0"/>
    <cellStyle name="Separador de milhares 3 3 17 7" xfId="0"/>
    <cellStyle name="Separador de milhares 3 3 18" xfId="0"/>
    <cellStyle name="Separador de milhares 3 3 18 2" xfId="0"/>
    <cellStyle name="Separador de milhares 3 3 18 2 2" xfId="0"/>
    <cellStyle name="Separador de milhares 3 3 18 3" xfId="0"/>
    <cellStyle name="Separador de milhares 3 3 18 3 2" xfId="0"/>
    <cellStyle name="Separador de milhares 3 3 18 4" xfId="0"/>
    <cellStyle name="Separador de milhares 3 3 18 4 2" xfId="0"/>
    <cellStyle name="Separador de milhares 3 3 18 5" xfId="0"/>
    <cellStyle name="Separador de milhares 3 3 18 5 2" xfId="0"/>
    <cellStyle name="Separador de milhares 3 3 18 6" xfId="0"/>
    <cellStyle name="Separador de milhares 3 3 18 7" xfId="0"/>
    <cellStyle name="Separador de milhares 3 3 19" xfId="0"/>
    <cellStyle name="Separador de milhares 3 3 19 2" xfId="0"/>
    <cellStyle name="Separador de milhares 3 3 19 2 2" xfId="0"/>
    <cellStyle name="Separador de milhares 3 3 19 3" xfId="0"/>
    <cellStyle name="Separador de milhares 3 3 19 3 2" xfId="0"/>
    <cellStyle name="Separador de milhares 3 3 19 4" xfId="0"/>
    <cellStyle name="Separador de milhares 3 3 19 4 2" xfId="0"/>
    <cellStyle name="Separador de milhares 3 3 19 5" xfId="0"/>
    <cellStyle name="Separador de milhares 3 3 19 5 2" xfId="0"/>
    <cellStyle name="Separador de milhares 3 3 19 6" xfId="0"/>
    <cellStyle name="Separador de milhares 3 3 19 7" xfId="0"/>
    <cellStyle name="Separador de milhares 3 3 2" xfId="0"/>
    <cellStyle name="Separador de milhares 3 3 2 10" xfId="0"/>
    <cellStyle name="Separador de milhares 3 3 2 2" xfId="0"/>
    <cellStyle name="Separador de milhares 3 3 2 2 2" xfId="0"/>
    <cellStyle name="Separador de milhares 3 3 2 2 3" xfId="0"/>
    <cellStyle name="Separador de milhares 3 3 2 2 4" xfId="0"/>
    <cellStyle name="Separador de milhares 3 3 2 2 5" xfId="0"/>
    <cellStyle name="Separador de milhares 3 3 2 3" xfId="0"/>
    <cellStyle name="Separador de milhares 3 3 2 3 2" xfId="0"/>
    <cellStyle name="Separador de milhares 3 3 2 4" xfId="0"/>
    <cellStyle name="Separador de milhares 3 3 2 4 2" xfId="0"/>
    <cellStyle name="Separador de milhares 3 3 2 5" xfId="0"/>
    <cellStyle name="Separador de milhares 3 3 2 5 2" xfId="0"/>
    <cellStyle name="Separador de milhares 3 3 2 6" xfId="0"/>
    <cellStyle name="Separador de milhares 3 3 2 7" xfId="0"/>
    <cellStyle name="Separador de milhares 3 3 2 8" xfId="0"/>
    <cellStyle name="Separador de milhares 3 3 2 9" xfId="0"/>
    <cellStyle name="Separador de milhares 3 3 20" xfId="0"/>
    <cellStyle name="Separador de milhares 3 3 20 2" xfId="0"/>
    <cellStyle name="Separador de milhares 3 3 20 2 2" xfId="0"/>
    <cellStyle name="Separador de milhares 3 3 20 3" xfId="0"/>
    <cellStyle name="Separador de milhares 3 3 20 3 2" xfId="0"/>
    <cellStyle name="Separador de milhares 3 3 20 4" xfId="0"/>
    <cellStyle name="Separador de milhares 3 3 20 4 2" xfId="0"/>
    <cellStyle name="Separador de milhares 3 3 20 5" xfId="0"/>
    <cellStyle name="Separador de milhares 3 3 20 5 2" xfId="0"/>
    <cellStyle name="Separador de milhares 3 3 20 6" xfId="0"/>
    <cellStyle name="Separador de milhares 3 3 20 7" xfId="0"/>
    <cellStyle name="Separador de milhares 3 3 21" xfId="0"/>
    <cellStyle name="Separador de milhares 3 3 21 2" xfId="0"/>
    <cellStyle name="Separador de milhares 3 3 22" xfId="0"/>
    <cellStyle name="Separador de milhares 3 3 22 2" xfId="0"/>
    <cellStyle name="Separador de milhares 3 3 23" xfId="0"/>
    <cellStyle name="Separador de milhares 3 3 23 2" xfId="0"/>
    <cellStyle name="Separador de milhares 3 3 24" xfId="0"/>
    <cellStyle name="Separador de milhares 3 3 24 2" xfId="0"/>
    <cellStyle name="Separador de milhares 3 3 25" xfId="0"/>
    <cellStyle name="Separador de milhares 3 3 25 2" xfId="0"/>
    <cellStyle name="Separador de milhares 3 3 26" xfId="0"/>
    <cellStyle name="Separador de milhares 3 3 26 2" xfId="0"/>
    <cellStyle name="Separador de milhares 3 3 27" xfId="0"/>
    <cellStyle name="Separador de milhares 3 3 27 2" xfId="0"/>
    <cellStyle name="Separador de milhares 3 3 28" xfId="0"/>
    <cellStyle name="Separador de milhares 3 3 28 2" xfId="0"/>
    <cellStyle name="Separador de milhares 3 3 29" xfId="0"/>
    <cellStyle name="Separador de milhares 3 3 29 2" xfId="0"/>
    <cellStyle name="Separador de milhares 3 3 3" xfId="0"/>
    <cellStyle name="Separador de milhares 3 3 3 2" xfId="0"/>
    <cellStyle name="Separador de milhares 3 3 3 2 2" xfId="0"/>
    <cellStyle name="Separador de milhares 3 3 3 3" xfId="0"/>
    <cellStyle name="Separador de milhares 3 3 3 3 2" xfId="0"/>
    <cellStyle name="Separador de milhares 3 3 3 4" xfId="0"/>
    <cellStyle name="Separador de milhares 3 3 3 4 2" xfId="0"/>
    <cellStyle name="Separador de milhares 3 3 3 5" xfId="0"/>
    <cellStyle name="Separador de milhares 3 3 3 5 2" xfId="0"/>
    <cellStyle name="Separador de milhares 3 3 3 6" xfId="0"/>
    <cellStyle name="Separador de milhares 3 3 3 7" xfId="0"/>
    <cellStyle name="Separador de milhares 3 3 30" xfId="0"/>
    <cellStyle name="Separador de milhares 3 3 30 2" xfId="0"/>
    <cellStyle name="Separador de milhares 3 3 31" xfId="0"/>
    <cellStyle name="Separador de milhares 3 3 31 2" xfId="0"/>
    <cellStyle name="Separador de milhares 3 3 32" xfId="0"/>
    <cellStyle name="Separador de milhares 3 3 32 2" xfId="0"/>
    <cellStyle name="Separador de milhares 3 3 33" xfId="0"/>
    <cellStyle name="Separador de milhares 3 3 33 2" xfId="0"/>
    <cellStyle name="Separador de milhares 3 3 34" xfId="0"/>
    <cellStyle name="Separador de milhares 3 3 34 2" xfId="0"/>
    <cellStyle name="Separador de milhares 3 3 35" xfId="0"/>
    <cellStyle name="Separador de milhares 3 3 35 2" xfId="0"/>
    <cellStyle name="Separador de milhares 3 3 36" xfId="0"/>
    <cellStyle name="Separador de milhares 3 3 36 2" xfId="0"/>
    <cellStyle name="Separador de milhares 3 3 37" xfId="0"/>
    <cellStyle name="Separador de milhares 3 3 37 2" xfId="0"/>
    <cellStyle name="Separador de milhares 3 3 38" xfId="0"/>
    <cellStyle name="Separador de milhares 3 3 38 2" xfId="0"/>
    <cellStyle name="Separador de milhares 3 3 39" xfId="0"/>
    <cellStyle name="Separador de milhares 3 3 39 2" xfId="0"/>
    <cellStyle name="Separador de milhares 3 3 4" xfId="0"/>
    <cellStyle name="Separador de milhares 3 3 4 2" xfId="0"/>
    <cellStyle name="Separador de milhares 3 3 4 2 2" xfId="0"/>
    <cellStyle name="Separador de milhares 3 3 4 3" xfId="0"/>
    <cellStyle name="Separador de milhares 3 3 4 3 2" xfId="0"/>
    <cellStyle name="Separador de milhares 3 3 4 4" xfId="0"/>
    <cellStyle name="Separador de milhares 3 3 4 4 2" xfId="0"/>
    <cellStyle name="Separador de milhares 3 3 4 5" xfId="0"/>
    <cellStyle name="Separador de milhares 3 3 4 5 2" xfId="0"/>
    <cellStyle name="Separador de milhares 3 3 4 6" xfId="0"/>
    <cellStyle name="Separador de milhares 3 3 4 7" xfId="0"/>
    <cellStyle name="Separador de milhares 3 3 40" xfId="0"/>
    <cellStyle name="Separador de milhares 3 3 41" xfId="0"/>
    <cellStyle name="Separador de milhares 3 3 42" xfId="0"/>
    <cellStyle name="Separador de milhares 3 3 43" xfId="0"/>
    <cellStyle name="Separador de milhares 3 3 44" xfId="0"/>
    <cellStyle name="Separador de milhares 3 3 45" xfId="0"/>
    <cellStyle name="Separador de milhares 3 3 46" xfId="0"/>
    <cellStyle name="Separador de milhares 3 3 47" xfId="0"/>
    <cellStyle name="Separador de milhares 3 3 48" xfId="0"/>
    <cellStyle name="Separador de milhares 3 3 49" xfId="0"/>
    <cellStyle name="Separador de milhares 3 3 5" xfId="0"/>
    <cellStyle name="Separador de milhares 3 3 5 2" xfId="0"/>
    <cellStyle name="Separador de milhares 3 3 5 2 2" xfId="0"/>
    <cellStyle name="Separador de milhares 3 3 5 3" xfId="0"/>
    <cellStyle name="Separador de milhares 3 3 5 3 2" xfId="0"/>
    <cellStyle name="Separador de milhares 3 3 5 4" xfId="0"/>
    <cellStyle name="Separador de milhares 3 3 5 4 2" xfId="0"/>
    <cellStyle name="Separador de milhares 3 3 5 5" xfId="0"/>
    <cellStyle name="Separador de milhares 3 3 5 5 2" xfId="0"/>
    <cellStyle name="Separador de milhares 3 3 5 6" xfId="0"/>
    <cellStyle name="Separador de milhares 3 3 5 7" xfId="0"/>
    <cellStyle name="Separador de milhares 3 3 50" xfId="0"/>
    <cellStyle name="Separador de milhares 3 3 51" xfId="0"/>
    <cellStyle name="Separador de milhares 3 3 52" xfId="0"/>
    <cellStyle name="Separador de milhares 3 3 53" xfId="0"/>
    <cellStyle name="Separador de milhares 3 3 6" xfId="0"/>
    <cellStyle name="Separador de milhares 3 3 6 2" xfId="0"/>
    <cellStyle name="Separador de milhares 3 3 6 2 2" xfId="0"/>
    <cellStyle name="Separador de milhares 3 3 6 3" xfId="0"/>
    <cellStyle name="Separador de milhares 3 3 6 3 2" xfId="0"/>
    <cellStyle name="Separador de milhares 3 3 6 4" xfId="0"/>
    <cellStyle name="Separador de milhares 3 3 6 4 2" xfId="0"/>
    <cellStyle name="Separador de milhares 3 3 6 5" xfId="0"/>
    <cellStyle name="Separador de milhares 3 3 6 5 2" xfId="0"/>
    <cellStyle name="Separador de milhares 3 3 6 6" xfId="0"/>
    <cellStyle name="Separador de milhares 3 3 6 7" xfId="0"/>
    <cellStyle name="Separador de milhares 3 3 7" xfId="0"/>
    <cellStyle name="Separador de milhares 3 3 7 2" xfId="0"/>
    <cellStyle name="Separador de milhares 3 3 7 2 2" xfId="0"/>
    <cellStyle name="Separador de milhares 3 3 7 3" xfId="0"/>
    <cellStyle name="Separador de milhares 3 3 7 3 2" xfId="0"/>
    <cellStyle name="Separador de milhares 3 3 7 4" xfId="0"/>
    <cellStyle name="Separador de milhares 3 3 7 4 2" xfId="0"/>
    <cellStyle name="Separador de milhares 3 3 7 5" xfId="0"/>
    <cellStyle name="Separador de milhares 3 3 7 5 2" xfId="0"/>
    <cellStyle name="Separador de milhares 3 3 7 6" xfId="0"/>
    <cellStyle name="Separador de milhares 3 3 7 7" xfId="0"/>
    <cellStyle name="Separador de milhares 3 3 8" xfId="0"/>
    <cellStyle name="Separador de milhares 3 3 8 2" xfId="0"/>
    <cellStyle name="Separador de milhares 3 3 8 2 2" xfId="0"/>
    <cellStyle name="Separador de milhares 3 3 8 3" xfId="0"/>
    <cellStyle name="Separador de milhares 3 3 8 3 2" xfId="0"/>
    <cellStyle name="Separador de milhares 3 3 8 4" xfId="0"/>
    <cellStyle name="Separador de milhares 3 3 8 4 2" xfId="0"/>
    <cellStyle name="Separador de milhares 3 3 8 5" xfId="0"/>
    <cellStyle name="Separador de milhares 3 3 8 5 2" xfId="0"/>
    <cellStyle name="Separador de milhares 3 3 8 6" xfId="0"/>
    <cellStyle name="Separador de milhares 3 3 8 7" xfId="0"/>
    <cellStyle name="Separador de milhares 3 3 9" xfId="0"/>
    <cellStyle name="Separador de milhares 3 3 9 2" xfId="0"/>
    <cellStyle name="Separador de milhares 3 3 9 2 2" xfId="0"/>
    <cellStyle name="Separador de milhares 3 3 9 3" xfId="0"/>
    <cellStyle name="Separador de milhares 3 3 9 3 2" xfId="0"/>
    <cellStyle name="Separador de milhares 3 3 9 4" xfId="0"/>
    <cellStyle name="Separador de milhares 3 3 9 4 2" xfId="0"/>
    <cellStyle name="Separador de milhares 3 3 9 5" xfId="0"/>
    <cellStyle name="Separador de milhares 3 3 9 5 2" xfId="0"/>
    <cellStyle name="Separador de milhares 3 3 9 6" xfId="0"/>
    <cellStyle name="Separador de milhares 3 3 9 7" xfId="0"/>
    <cellStyle name="Separador de milhares 3 4" xfId="0"/>
    <cellStyle name="Separador de milhares 3 4 10" xfId="0"/>
    <cellStyle name="Separador de milhares 3 4 11" xfId="0"/>
    <cellStyle name="Separador de milhares 3 4 12" xfId="0"/>
    <cellStyle name="Separador de milhares 3 4 13" xfId="0"/>
    <cellStyle name="Separador de milhares 3 4 14" xfId="0"/>
    <cellStyle name="Separador de milhares 3 4 15" xfId="0"/>
    <cellStyle name="Separador de milhares 3 4 16" xfId="0"/>
    <cellStyle name="Separador de milhares 3 4 17" xfId="0"/>
    <cellStyle name="Separador de milhares 3 4 18" xfId="0"/>
    <cellStyle name="Separador de milhares 3 4 19" xfId="0"/>
    <cellStyle name="Separador de milhares 3 4 2" xfId="0"/>
    <cellStyle name="Separador de milhares 3 4 2 2" xfId="0"/>
    <cellStyle name="Separador de milhares 3 4 2 2 2" xfId="0"/>
    <cellStyle name="Separador de milhares 3 4 2 2 3" xfId="0"/>
    <cellStyle name="Separador de milhares 3 4 2 2 4" xfId="0"/>
    <cellStyle name="Separador de milhares 3 4 2 2 5" xfId="0"/>
    <cellStyle name="Separador de milhares 3 4 2 3" xfId="0"/>
    <cellStyle name="Separador de milhares 3 4 2 4" xfId="0"/>
    <cellStyle name="Separador de milhares 3 4 2 5" xfId="0"/>
    <cellStyle name="Separador de milhares 3 4 2 6" xfId="0"/>
    <cellStyle name="Separador de milhares 3 4 2 7" xfId="0"/>
    <cellStyle name="Separador de milhares 3 4 20" xfId="0"/>
    <cellStyle name="Separador de milhares 3 4 3" xfId="0"/>
    <cellStyle name="Separador de milhares 3 4 3 2" xfId="0"/>
    <cellStyle name="Separador de milhares 3 4 4" xfId="0"/>
    <cellStyle name="Separador de milhares 3 4 4 2" xfId="0"/>
    <cellStyle name="Separador de milhares 3 4 5" xfId="0"/>
    <cellStyle name="Separador de milhares 3 4 5 2" xfId="0"/>
    <cellStyle name="Separador de milhares 3 4 6" xfId="0"/>
    <cellStyle name="Separador de milhares 3 4 6 2" xfId="0"/>
    <cellStyle name="Separador de milhares 3 4 7" xfId="0"/>
    <cellStyle name="Separador de milhares 3 4 8" xfId="0"/>
    <cellStyle name="Separador de milhares 3 4 9" xfId="0"/>
    <cellStyle name="Separador de milhares 3 5" xfId="0"/>
    <cellStyle name="Separador de milhares 3 5 10" xfId="0"/>
    <cellStyle name="Separador de milhares 3 5 11" xfId="0"/>
    <cellStyle name="Separador de milhares 3 5 12" xfId="0"/>
    <cellStyle name="Separador de milhares 3 5 13" xfId="0"/>
    <cellStyle name="Separador de milhares 3 5 14" xfId="0"/>
    <cellStyle name="Separador de milhares 3 5 15" xfId="0"/>
    <cellStyle name="Separador de milhares 3 5 16" xfId="0"/>
    <cellStyle name="Separador de milhares 3 5 17" xfId="0"/>
    <cellStyle name="Separador de milhares 3 5 18" xfId="0"/>
    <cellStyle name="Separador de milhares 3 5 2" xfId="0"/>
    <cellStyle name="Separador de milhares 3 5 2 2" xfId="0"/>
    <cellStyle name="Separador de milhares 3 5 3" xfId="0"/>
    <cellStyle name="Separador de milhares 3 5 3 2" xfId="0"/>
    <cellStyle name="Separador de milhares 3 5 4" xfId="0"/>
    <cellStyle name="Separador de milhares 3 5 4 2" xfId="0"/>
    <cellStyle name="Separador de milhares 3 5 5" xfId="0"/>
    <cellStyle name="Separador de milhares 3 5 5 2" xfId="0"/>
    <cellStyle name="Separador de milhares 3 5 6" xfId="0"/>
    <cellStyle name="Separador de milhares 3 5 7" xfId="0"/>
    <cellStyle name="Separador de milhares 3 5 8" xfId="0"/>
    <cellStyle name="Separador de milhares 3 5 9" xfId="0"/>
    <cellStyle name="Separador de milhares 3 6" xfId="0"/>
    <cellStyle name="Separador de milhares 3 6 10" xfId="0"/>
    <cellStyle name="Separador de milhares 3 6 11" xfId="0"/>
    <cellStyle name="Separador de milhares 3 6 12" xfId="0"/>
    <cellStyle name="Separador de milhares 3 6 13" xfId="0"/>
    <cellStyle name="Separador de milhares 3 6 14" xfId="0"/>
    <cellStyle name="Separador de milhares 3 6 15" xfId="0"/>
    <cellStyle name="Separador de milhares 3 6 16" xfId="0"/>
    <cellStyle name="Separador de milhares 3 6 17" xfId="0"/>
    <cellStyle name="Separador de milhares 3 6 18" xfId="0"/>
    <cellStyle name="Separador de milhares 3 6 2" xfId="0"/>
    <cellStyle name="Separador de milhares 3 6 2 2" xfId="0"/>
    <cellStyle name="Separador de milhares 3 6 3" xfId="0"/>
    <cellStyle name="Separador de milhares 3 6 3 2" xfId="0"/>
    <cellStyle name="Separador de milhares 3 6 4" xfId="0"/>
    <cellStyle name="Separador de milhares 3 6 4 2" xfId="0"/>
    <cellStyle name="Separador de milhares 3 6 5" xfId="0"/>
    <cellStyle name="Separador de milhares 3 6 5 2" xfId="0"/>
    <cellStyle name="Separador de milhares 3 6 6" xfId="0"/>
    <cellStyle name="Separador de milhares 3 6 7" xfId="0"/>
    <cellStyle name="Separador de milhares 3 6 8" xfId="0"/>
    <cellStyle name="Separador de milhares 3 6 9" xfId="0"/>
    <cellStyle name="Separador de milhares 3 7" xfId="0"/>
    <cellStyle name="Separador de milhares 3 7 10" xfId="0"/>
    <cellStyle name="Separador de milhares 3 7 11" xfId="0"/>
    <cellStyle name="Separador de milhares 3 7 12" xfId="0"/>
    <cellStyle name="Separador de milhares 3 7 13" xfId="0"/>
    <cellStyle name="Separador de milhares 3 7 14" xfId="0"/>
    <cellStyle name="Separador de milhares 3 7 15" xfId="0"/>
    <cellStyle name="Separador de milhares 3 7 16" xfId="0"/>
    <cellStyle name="Separador de milhares 3 7 17" xfId="0"/>
    <cellStyle name="Separador de milhares 3 7 18" xfId="0"/>
    <cellStyle name="Separador de milhares 3 7 2" xfId="0"/>
    <cellStyle name="Separador de milhares 3 7 2 2" xfId="0"/>
    <cellStyle name="Separador de milhares 3 7 3" xfId="0"/>
    <cellStyle name="Separador de milhares 3 7 3 2" xfId="0"/>
    <cellStyle name="Separador de milhares 3 7 4" xfId="0"/>
    <cellStyle name="Separador de milhares 3 7 4 2" xfId="0"/>
    <cellStyle name="Separador de milhares 3 7 5" xfId="0"/>
    <cellStyle name="Separador de milhares 3 7 5 2" xfId="0"/>
    <cellStyle name="Separador de milhares 3 7 6" xfId="0"/>
    <cellStyle name="Separador de milhares 3 7 7" xfId="0"/>
    <cellStyle name="Separador de milhares 3 7 8" xfId="0"/>
    <cellStyle name="Separador de milhares 3 7 9" xfId="0"/>
    <cellStyle name="Separador de milhares 3 8" xfId="0"/>
    <cellStyle name="Separador de milhares 3 8 2" xfId="0"/>
    <cellStyle name="Separador de milhares 3 8 2 2" xfId="0"/>
    <cellStyle name="Separador de milhares 3 8 3" xfId="0"/>
    <cellStyle name="Separador de milhares 3 8 3 2" xfId="0"/>
    <cellStyle name="Separador de milhares 3 8 4" xfId="0"/>
    <cellStyle name="Separador de milhares 3 8 4 2" xfId="0"/>
    <cellStyle name="Separador de milhares 3 8 5" xfId="0"/>
    <cellStyle name="Separador de milhares 3 8 5 2" xfId="0"/>
    <cellStyle name="Separador de milhares 3 8 6" xfId="0"/>
    <cellStyle name="Separador de milhares 3 8 7" xfId="0"/>
    <cellStyle name="Separador de milhares 3 8 8" xfId="0"/>
    <cellStyle name="Separador de milhares 3 8 9" xfId="0"/>
    <cellStyle name="Separador de milhares 3 9" xfId="0"/>
    <cellStyle name="Separador de milhares 3 9 2" xfId="0"/>
    <cellStyle name="Separador de milhares 3_ÁLVARO JOSÉ DOS SANTOS" xfId="0"/>
    <cellStyle name="Separador de milhares 4" xfId="0"/>
    <cellStyle name="Separador de milhares 4 10" xfId="0"/>
    <cellStyle name="Separador de milhares 4 10 2" xfId="0"/>
    <cellStyle name="Separador de milhares 4 10 2 2" xfId="0"/>
    <cellStyle name="Separador de milhares 4 10 3" xfId="0"/>
    <cellStyle name="Separador de milhares 4 10 3 2" xfId="0"/>
    <cellStyle name="Separador de milhares 4 10 4" xfId="0"/>
    <cellStyle name="Separador de milhares 4 10 4 2" xfId="0"/>
    <cellStyle name="Separador de milhares 4 10 5" xfId="0"/>
    <cellStyle name="Separador de milhares 4 10 5 2" xfId="0"/>
    <cellStyle name="Separador de milhares 4 10 6" xfId="0"/>
    <cellStyle name="Separador de milhares 4 11" xfId="0"/>
    <cellStyle name="Separador de milhares 4 11 2" xfId="0"/>
    <cellStyle name="Separador de milhares 4 12" xfId="0"/>
    <cellStyle name="Separador de milhares 4 12 2" xfId="0"/>
    <cellStyle name="Separador de milhares 4 13" xfId="0"/>
    <cellStyle name="Separador de milhares 4 13 2" xfId="0"/>
    <cellStyle name="Separador de milhares 4 14" xfId="0"/>
    <cellStyle name="Separador de milhares 4 14 2" xfId="0"/>
    <cellStyle name="Separador de milhares 4 15" xfId="0"/>
    <cellStyle name="Separador de milhares 4 15 2" xfId="0"/>
    <cellStyle name="Separador de milhares 4 16" xfId="0"/>
    <cellStyle name="Separador de milhares 4 17" xfId="0"/>
    <cellStyle name="Separador de milhares 4 18" xfId="0"/>
    <cellStyle name="Separador de milhares 4 19" xfId="0"/>
    <cellStyle name="Separador de milhares 4 2" xfId="0"/>
    <cellStyle name="Separador de milhares 4 2 10" xfId="0"/>
    <cellStyle name="Separador de milhares 4 2 10 2" xfId="0"/>
    <cellStyle name="Separador de milhares 4 2 10 2 2" xfId="0"/>
    <cellStyle name="Separador de milhares 4 2 10 3" xfId="0"/>
    <cellStyle name="Separador de milhares 4 2 10 3 2" xfId="0"/>
    <cellStyle name="Separador de milhares 4 2 10 4" xfId="0"/>
    <cellStyle name="Separador de milhares 4 2 10 4 2" xfId="0"/>
    <cellStyle name="Separador de milhares 4 2 10 5" xfId="0"/>
    <cellStyle name="Separador de milhares 4 2 10 5 2" xfId="0"/>
    <cellStyle name="Separador de milhares 4 2 10 6" xfId="0"/>
    <cellStyle name="Separador de milhares 4 2 10 7" xfId="0"/>
    <cellStyle name="Separador de milhares 4 2 11" xfId="0"/>
    <cellStyle name="Separador de milhares 4 2 11 2" xfId="0"/>
    <cellStyle name="Separador de milhares 4 2 11 2 2" xfId="0"/>
    <cellStyle name="Separador de milhares 4 2 11 3" xfId="0"/>
    <cellStyle name="Separador de milhares 4 2 11 3 2" xfId="0"/>
    <cellStyle name="Separador de milhares 4 2 11 4" xfId="0"/>
    <cellStyle name="Separador de milhares 4 2 11 4 2" xfId="0"/>
    <cellStyle name="Separador de milhares 4 2 11 5" xfId="0"/>
    <cellStyle name="Separador de milhares 4 2 11 5 2" xfId="0"/>
    <cellStyle name="Separador de milhares 4 2 11 6" xfId="0"/>
    <cellStyle name="Separador de milhares 4 2 11 7" xfId="0"/>
    <cellStyle name="Separador de milhares 4 2 12" xfId="0"/>
    <cellStyle name="Separador de milhares 4 2 12 2" xfId="0"/>
    <cellStyle name="Separador de milhares 4 2 12 2 2" xfId="0"/>
    <cellStyle name="Separador de milhares 4 2 12 3" xfId="0"/>
    <cellStyle name="Separador de milhares 4 2 12 3 2" xfId="0"/>
    <cellStyle name="Separador de milhares 4 2 12 4" xfId="0"/>
    <cellStyle name="Separador de milhares 4 2 12 4 2" xfId="0"/>
    <cellStyle name="Separador de milhares 4 2 12 5" xfId="0"/>
    <cellStyle name="Separador de milhares 4 2 12 5 2" xfId="0"/>
    <cellStyle name="Separador de milhares 4 2 12 6" xfId="0"/>
    <cellStyle name="Separador de milhares 4 2 12 7" xfId="0"/>
    <cellStyle name="Separador de milhares 4 2 13" xfId="0"/>
    <cellStyle name="Separador de milhares 4 2 13 2" xfId="0"/>
    <cellStyle name="Separador de milhares 4 2 13 2 2" xfId="0"/>
    <cellStyle name="Separador de milhares 4 2 13 3" xfId="0"/>
    <cellStyle name="Separador de milhares 4 2 13 3 2" xfId="0"/>
    <cellStyle name="Separador de milhares 4 2 13 4" xfId="0"/>
    <cellStyle name="Separador de milhares 4 2 13 4 2" xfId="0"/>
    <cellStyle name="Separador de milhares 4 2 13 5" xfId="0"/>
    <cellStyle name="Separador de milhares 4 2 13 5 2" xfId="0"/>
    <cellStyle name="Separador de milhares 4 2 13 6" xfId="0"/>
    <cellStyle name="Separador de milhares 4 2 13 7" xfId="0"/>
    <cellStyle name="Separador de milhares 4 2 14" xfId="0"/>
    <cellStyle name="Separador de milhares 4 2 14 2" xfId="0"/>
    <cellStyle name="Separador de milhares 4 2 14 2 2" xfId="0"/>
    <cellStyle name="Separador de milhares 4 2 14 3" xfId="0"/>
    <cellStyle name="Separador de milhares 4 2 14 3 2" xfId="0"/>
    <cellStyle name="Separador de milhares 4 2 14 4" xfId="0"/>
    <cellStyle name="Separador de milhares 4 2 14 4 2" xfId="0"/>
    <cellStyle name="Separador de milhares 4 2 14 5" xfId="0"/>
    <cellStyle name="Separador de milhares 4 2 14 5 2" xfId="0"/>
    <cellStyle name="Separador de milhares 4 2 14 6" xfId="0"/>
    <cellStyle name="Separador de milhares 4 2 14 7" xfId="0"/>
    <cellStyle name="Separador de milhares 4 2 15" xfId="0"/>
    <cellStyle name="Separador de milhares 4 2 15 2" xfId="0"/>
    <cellStyle name="Separador de milhares 4 2 15 2 2" xfId="0"/>
    <cellStyle name="Separador de milhares 4 2 15 3" xfId="0"/>
    <cellStyle name="Separador de milhares 4 2 15 3 2" xfId="0"/>
    <cellStyle name="Separador de milhares 4 2 15 4" xfId="0"/>
    <cellStyle name="Separador de milhares 4 2 15 4 2" xfId="0"/>
    <cellStyle name="Separador de milhares 4 2 15 5" xfId="0"/>
    <cellStyle name="Separador de milhares 4 2 15 5 2" xfId="0"/>
    <cellStyle name="Separador de milhares 4 2 15 6" xfId="0"/>
    <cellStyle name="Separador de milhares 4 2 15 7" xfId="0"/>
    <cellStyle name="Separador de milhares 4 2 16" xfId="0"/>
    <cellStyle name="Separador de milhares 4 2 16 2" xfId="0"/>
    <cellStyle name="Separador de milhares 4 2 16 2 2" xfId="0"/>
    <cellStyle name="Separador de milhares 4 2 16 3" xfId="0"/>
    <cellStyle name="Separador de milhares 4 2 16 3 2" xfId="0"/>
    <cellStyle name="Separador de milhares 4 2 16 4" xfId="0"/>
    <cellStyle name="Separador de milhares 4 2 16 4 2" xfId="0"/>
    <cellStyle name="Separador de milhares 4 2 16 5" xfId="0"/>
    <cellStyle name="Separador de milhares 4 2 16 5 2" xfId="0"/>
    <cellStyle name="Separador de milhares 4 2 16 6" xfId="0"/>
    <cellStyle name="Separador de milhares 4 2 16 7" xfId="0"/>
    <cellStyle name="Separador de milhares 4 2 17" xfId="0"/>
    <cellStyle name="Separador de milhares 4 2 17 10" xfId="0"/>
    <cellStyle name="Separador de milhares 4 2 17 11" xfId="0"/>
    <cellStyle name="Separador de milhares 4 2 17 2" xfId="0"/>
    <cellStyle name="Separador de milhares 4 2 17 2 2" xfId="0"/>
    <cellStyle name="Separador de milhares 4 2 17 3" xfId="0"/>
    <cellStyle name="Separador de milhares 4 2 17 3 2" xfId="0"/>
    <cellStyle name="Separador de milhares 4 2 17 4" xfId="0"/>
    <cellStyle name="Separador de milhares 4 2 17 4 2" xfId="0"/>
    <cellStyle name="Separador de milhares 4 2 17 5" xfId="0"/>
    <cellStyle name="Separador de milhares 4 2 17 5 2" xfId="0"/>
    <cellStyle name="Separador de milhares 4 2 17 6" xfId="0"/>
    <cellStyle name="Separador de milhares 4 2 17 6 2" xfId="0"/>
    <cellStyle name="Separador de milhares 4 2 17 7" xfId="0"/>
    <cellStyle name="Separador de milhares 4 2 17 7 2" xfId="0"/>
    <cellStyle name="Separador de milhares 4 2 17 8" xfId="0"/>
    <cellStyle name="Separador de milhares 4 2 17 8 2" xfId="0"/>
    <cellStyle name="Separador de milhares 4 2 17 9" xfId="0"/>
    <cellStyle name="Separador de milhares 4 2 17 9 2" xfId="0"/>
    <cellStyle name="Separador de milhares 4 2 18" xfId="0"/>
    <cellStyle name="Separador de milhares 4 2 18 2" xfId="0"/>
    <cellStyle name="Separador de milhares 4 2 18 2 2" xfId="0"/>
    <cellStyle name="Separador de milhares 4 2 18 3" xfId="0"/>
    <cellStyle name="Separador de milhares 4 2 18 3 2" xfId="0"/>
    <cellStyle name="Separador de milhares 4 2 18 4" xfId="0"/>
    <cellStyle name="Separador de milhares 4 2 18 4 2" xfId="0"/>
    <cellStyle name="Separador de milhares 4 2 18 5" xfId="0"/>
    <cellStyle name="Separador de milhares 4 2 18 5 2" xfId="0"/>
    <cellStyle name="Separador de milhares 4 2 18 6" xfId="0"/>
    <cellStyle name="Separador de milhares 4 2 18 7" xfId="0"/>
    <cellStyle name="Separador de milhares 4 2 19" xfId="0"/>
    <cellStyle name="Separador de milhares 4 2 19 2" xfId="0"/>
    <cellStyle name="Separador de milhares 4 2 19 2 2" xfId="0"/>
    <cellStyle name="Separador de milhares 4 2 19 3" xfId="0"/>
    <cellStyle name="Separador de milhares 4 2 19 3 2" xfId="0"/>
    <cellStyle name="Separador de milhares 4 2 19 4" xfId="0"/>
    <cellStyle name="Separador de milhares 4 2 19 4 2" xfId="0"/>
    <cellStyle name="Separador de milhares 4 2 19 5" xfId="0"/>
    <cellStyle name="Separador de milhares 4 2 19 5 2" xfId="0"/>
    <cellStyle name="Separador de milhares 4 2 19 6" xfId="0"/>
    <cellStyle name="Separador de milhares 4 2 2" xfId="0"/>
    <cellStyle name="Separador de milhares 4 2 2 10" xfId="0"/>
    <cellStyle name="Separador de milhares 4 2 2 10 2" xfId="0"/>
    <cellStyle name="Separador de milhares 4 2 2 10 2 2" xfId="0"/>
    <cellStyle name="Separador de milhares 4 2 2 10 3" xfId="0"/>
    <cellStyle name="Separador de milhares 4 2 2 10 3 2" xfId="0"/>
    <cellStyle name="Separador de milhares 4 2 2 10 4" xfId="0"/>
    <cellStyle name="Separador de milhares 4 2 2 10 4 2" xfId="0"/>
    <cellStyle name="Separador de milhares 4 2 2 10 5" xfId="0"/>
    <cellStyle name="Separador de milhares 4 2 2 10 5 2" xfId="0"/>
    <cellStyle name="Separador de milhares 4 2 2 10 6" xfId="0"/>
    <cellStyle name="Separador de milhares 4 2 2 10 7" xfId="0"/>
    <cellStyle name="Separador de milhares 4 2 2 11" xfId="0"/>
    <cellStyle name="Separador de milhares 4 2 2 11 2" xfId="0"/>
    <cellStyle name="Separador de milhares 4 2 2 11 2 2" xfId="0"/>
    <cellStyle name="Separador de milhares 4 2 2 11 3" xfId="0"/>
    <cellStyle name="Separador de milhares 4 2 2 11 3 2" xfId="0"/>
    <cellStyle name="Separador de milhares 4 2 2 11 4" xfId="0"/>
    <cellStyle name="Separador de milhares 4 2 2 11 4 2" xfId="0"/>
    <cellStyle name="Separador de milhares 4 2 2 11 5" xfId="0"/>
    <cellStyle name="Separador de milhares 4 2 2 11 5 2" xfId="0"/>
    <cellStyle name="Separador de milhares 4 2 2 11 6" xfId="0"/>
    <cellStyle name="Separador de milhares 4 2 2 11 7" xfId="0"/>
    <cellStyle name="Separador de milhares 4 2 2 12" xfId="0"/>
    <cellStyle name="Separador de milhares 4 2 2 12 2" xfId="0"/>
    <cellStyle name="Separador de milhares 4 2 2 12 2 2" xfId="0"/>
    <cellStyle name="Separador de milhares 4 2 2 12 3" xfId="0"/>
    <cellStyle name="Separador de milhares 4 2 2 12 3 2" xfId="0"/>
    <cellStyle name="Separador de milhares 4 2 2 12 4" xfId="0"/>
    <cellStyle name="Separador de milhares 4 2 2 12 4 2" xfId="0"/>
    <cellStyle name="Separador de milhares 4 2 2 12 5" xfId="0"/>
    <cellStyle name="Separador de milhares 4 2 2 12 5 2" xfId="0"/>
    <cellStyle name="Separador de milhares 4 2 2 12 6" xfId="0"/>
    <cellStyle name="Separador de milhares 4 2 2 12 7" xfId="0"/>
    <cellStyle name="Separador de milhares 4 2 2 13" xfId="0"/>
    <cellStyle name="Separador de milhares 4 2 2 13 2" xfId="0"/>
    <cellStyle name="Separador de milhares 4 2 2 13 2 2" xfId="0"/>
    <cellStyle name="Separador de milhares 4 2 2 13 3" xfId="0"/>
    <cellStyle name="Separador de milhares 4 2 2 13 3 2" xfId="0"/>
    <cellStyle name="Separador de milhares 4 2 2 13 4" xfId="0"/>
    <cellStyle name="Separador de milhares 4 2 2 13 4 2" xfId="0"/>
    <cellStyle name="Separador de milhares 4 2 2 13 5" xfId="0"/>
    <cellStyle name="Separador de milhares 4 2 2 13 5 2" xfId="0"/>
    <cellStyle name="Separador de milhares 4 2 2 13 6" xfId="0"/>
    <cellStyle name="Separador de milhares 4 2 2 13 7" xfId="0"/>
    <cellStyle name="Separador de milhares 4 2 2 14" xfId="0"/>
    <cellStyle name="Separador de milhares 4 2 2 14 2" xfId="0"/>
    <cellStyle name="Separador de milhares 4 2 2 14 2 2" xfId="0"/>
    <cellStyle name="Separador de milhares 4 2 2 14 3" xfId="0"/>
    <cellStyle name="Separador de milhares 4 2 2 14 3 2" xfId="0"/>
    <cellStyle name="Separador de milhares 4 2 2 14 4" xfId="0"/>
    <cellStyle name="Separador de milhares 4 2 2 14 4 2" xfId="0"/>
    <cellStyle name="Separador de milhares 4 2 2 14 5" xfId="0"/>
    <cellStyle name="Separador de milhares 4 2 2 14 5 2" xfId="0"/>
    <cellStyle name="Separador de milhares 4 2 2 14 6" xfId="0"/>
    <cellStyle name="Separador de milhares 4 2 2 14 7" xfId="0"/>
    <cellStyle name="Separador de milhares 4 2 2 15" xfId="0"/>
    <cellStyle name="Separador de milhares 4 2 2 15 2" xfId="0"/>
    <cellStyle name="Separador de milhares 4 2 2 15 2 2" xfId="0"/>
    <cellStyle name="Separador de milhares 4 2 2 15 3" xfId="0"/>
    <cellStyle name="Separador de milhares 4 2 2 15 3 2" xfId="0"/>
    <cellStyle name="Separador de milhares 4 2 2 15 4" xfId="0"/>
    <cellStyle name="Separador de milhares 4 2 2 15 4 2" xfId="0"/>
    <cellStyle name="Separador de milhares 4 2 2 15 5" xfId="0"/>
    <cellStyle name="Separador de milhares 4 2 2 15 5 2" xfId="0"/>
    <cellStyle name="Separador de milhares 4 2 2 15 6" xfId="0"/>
    <cellStyle name="Separador de milhares 4 2 2 15 7" xfId="0"/>
    <cellStyle name="Separador de milhares 4 2 2 16" xfId="0"/>
    <cellStyle name="Separador de milhares 4 2 2 16 10" xfId="0"/>
    <cellStyle name="Separador de milhares 4 2 2 16 11" xfId="0"/>
    <cellStyle name="Separador de milhares 4 2 2 16 2" xfId="0"/>
    <cellStyle name="Separador de milhares 4 2 2 16 2 2" xfId="0"/>
    <cellStyle name="Separador de milhares 4 2 2 16 3" xfId="0"/>
    <cellStyle name="Separador de milhares 4 2 2 16 3 2" xfId="0"/>
    <cellStyle name="Separador de milhares 4 2 2 16 4" xfId="0"/>
    <cellStyle name="Separador de milhares 4 2 2 16 4 2" xfId="0"/>
    <cellStyle name="Separador de milhares 4 2 2 16 5" xfId="0"/>
    <cellStyle name="Separador de milhares 4 2 2 16 5 2" xfId="0"/>
    <cellStyle name="Separador de milhares 4 2 2 16 6" xfId="0"/>
    <cellStyle name="Separador de milhares 4 2 2 16 6 2" xfId="0"/>
    <cellStyle name="Separador de milhares 4 2 2 16 7" xfId="0"/>
    <cellStyle name="Separador de milhares 4 2 2 16 7 2" xfId="0"/>
    <cellStyle name="Separador de milhares 4 2 2 16 8" xfId="0"/>
    <cellStyle name="Separador de milhares 4 2 2 16 8 2" xfId="0"/>
    <cellStyle name="Separador de milhares 4 2 2 16 9" xfId="0"/>
    <cellStyle name="Separador de milhares 4 2 2 16 9 2" xfId="0"/>
    <cellStyle name="Separador de milhares 4 2 2 17" xfId="0"/>
    <cellStyle name="Separador de milhares 4 2 2 17 10" xfId="0"/>
    <cellStyle name="Separador de milhares 4 2 2 17 2" xfId="0"/>
    <cellStyle name="Separador de milhares 4 2 2 17 2 2" xfId="0"/>
    <cellStyle name="Separador de milhares 4 2 2 17 3" xfId="0"/>
    <cellStyle name="Separador de milhares 4 2 2 17 3 2" xfId="0"/>
    <cellStyle name="Separador de milhares 4 2 2 17 4" xfId="0"/>
    <cellStyle name="Separador de milhares 4 2 2 17 4 2" xfId="0"/>
    <cellStyle name="Separador de milhares 4 2 2 17 5" xfId="0"/>
    <cellStyle name="Separador de milhares 4 2 2 17 5 2" xfId="0"/>
    <cellStyle name="Separador de milhares 4 2 2 17 6" xfId="0"/>
    <cellStyle name="Separador de milhares 4 2 2 17 7" xfId="0"/>
    <cellStyle name="Separador de milhares 4 2 2 17 7 2" xfId="0"/>
    <cellStyle name="Separador de milhares 4 2 2 17 8" xfId="0"/>
    <cellStyle name="Separador de milhares 4 2 2 17 8 2" xfId="0"/>
    <cellStyle name="Separador de milhares 4 2 2 17 9" xfId="0"/>
    <cellStyle name="Separador de milhares 4 2 2 17 9 2" xfId="0"/>
    <cellStyle name="Separador de milhares 4 2 2 18" xfId="0"/>
    <cellStyle name="Separador de milhares 4 2 2 18 2" xfId="0"/>
    <cellStyle name="Separador de milhares 4 2 2 18 2 2" xfId="0"/>
    <cellStyle name="Separador de milhares 4 2 2 18 3" xfId="0"/>
    <cellStyle name="Separador de milhares 4 2 2 18 3 2" xfId="0"/>
    <cellStyle name="Separador de milhares 4 2 2 18 4" xfId="0"/>
    <cellStyle name="Separador de milhares 4 2 2 18 4 2" xfId="0"/>
    <cellStyle name="Separador de milhares 4 2 2 18 5" xfId="0"/>
    <cellStyle name="Separador de milhares 4 2 2 18 5 2" xfId="0"/>
    <cellStyle name="Separador de milhares 4 2 2 18 6" xfId="0"/>
    <cellStyle name="Separador de milhares 4 2 2 19" xfId="0"/>
    <cellStyle name="Separador de milhares 4 2 2 19 2" xfId="0"/>
    <cellStyle name="Separador de milhares 4 2 2 19 2 2" xfId="0"/>
    <cellStyle name="Separador de milhares 4 2 2 19 3" xfId="0"/>
    <cellStyle name="Separador de milhares 4 2 2 19 3 2" xfId="0"/>
    <cellStyle name="Separador de milhares 4 2 2 19 4" xfId="0"/>
    <cellStyle name="Separador de milhares 4 2 2 19 4 2" xfId="0"/>
    <cellStyle name="Separador de milhares 4 2 2 19 5" xfId="0"/>
    <cellStyle name="Separador de milhares 4 2 2 19 5 2" xfId="0"/>
    <cellStyle name="Separador de milhares 4 2 2 19 6" xfId="0"/>
    <cellStyle name="Separador de milhares 4 2 2 2" xfId="0"/>
    <cellStyle name="Separador de milhares 4 2 2 2 2" xfId="0"/>
    <cellStyle name="Separador de milhares 4 2 2 2 2 2" xfId="0"/>
    <cellStyle name="Separador de milhares 4 2 2 2 3" xfId="0"/>
    <cellStyle name="Separador de milhares 4 2 2 2 3 2" xfId="0"/>
    <cellStyle name="Separador de milhares 4 2 2 2 4" xfId="0"/>
    <cellStyle name="Separador de milhares 4 2 2 2 4 2" xfId="0"/>
    <cellStyle name="Separador de milhares 4 2 2 2 5" xfId="0"/>
    <cellStyle name="Separador de milhares 4 2 2 2 5 2" xfId="0"/>
    <cellStyle name="Separador de milhares 4 2 2 2 6" xfId="0"/>
    <cellStyle name="Separador de milhares 4 2 2 2 7" xfId="0"/>
    <cellStyle name="Separador de milhares 4 2 2 20" xfId="0"/>
    <cellStyle name="Separador de milhares 4 2 2 20 2" xfId="0"/>
    <cellStyle name="Separador de milhares 4 2 2 20 2 2" xfId="0"/>
    <cellStyle name="Separador de milhares 4 2 2 20 3" xfId="0"/>
    <cellStyle name="Separador de milhares 4 2 2 20 3 2" xfId="0"/>
    <cellStyle name="Separador de milhares 4 2 2 20 4" xfId="0"/>
    <cellStyle name="Separador de milhares 4 2 2 20 4 2" xfId="0"/>
    <cellStyle name="Separador de milhares 4 2 2 20 5" xfId="0"/>
    <cellStyle name="Separador de milhares 4 2 2 20 5 2" xfId="0"/>
    <cellStyle name="Separador de milhares 4 2 2 20 6" xfId="0"/>
    <cellStyle name="Separador de milhares 4 2 2 21" xfId="0"/>
    <cellStyle name="Separador de milhares 4 2 2 21 2" xfId="0"/>
    <cellStyle name="Separador de milhares 4 2 2 22" xfId="0"/>
    <cellStyle name="Separador de milhares 4 2 2 22 2" xfId="0"/>
    <cellStyle name="Separador de milhares 4 2 2 23" xfId="0"/>
    <cellStyle name="Separador de milhares 4 2 2 23 2" xfId="0"/>
    <cellStyle name="Separador de milhares 4 2 2 24" xfId="0"/>
    <cellStyle name="Separador de milhares 4 2 2 24 2" xfId="0"/>
    <cellStyle name="Separador de milhares 4 2 2 25" xfId="0"/>
    <cellStyle name="Separador de milhares 4 2 2 25 2" xfId="0"/>
    <cellStyle name="Separador de milhares 4 2 2 26" xfId="0"/>
    <cellStyle name="Separador de milhares 4 2 2 26 2" xfId="0"/>
    <cellStyle name="Separador de milhares 4 2 2 27" xfId="0"/>
    <cellStyle name="Separador de milhares 4 2 2 27 2" xfId="0"/>
    <cellStyle name="Separador de milhares 4 2 2 28" xfId="0"/>
    <cellStyle name="Separador de milhares 4 2 2 28 2" xfId="0"/>
    <cellStyle name="Separador de milhares 4 2 2 29" xfId="0"/>
    <cellStyle name="Separador de milhares 4 2 2 29 2" xfId="0"/>
    <cellStyle name="Separador de milhares 4 2 2 3" xfId="0"/>
    <cellStyle name="Separador de milhares 4 2 2 3 2" xfId="0"/>
    <cellStyle name="Separador de milhares 4 2 2 3 2 2" xfId="0"/>
    <cellStyle name="Separador de milhares 4 2 2 3 3" xfId="0"/>
    <cellStyle name="Separador de milhares 4 2 2 3 3 2" xfId="0"/>
    <cellStyle name="Separador de milhares 4 2 2 3 4" xfId="0"/>
    <cellStyle name="Separador de milhares 4 2 2 3 4 2" xfId="0"/>
    <cellStyle name="Separador de milhares 4 2 2 3 5" xfId="0"/>
    <cellStyle name="Separador de milhares 4 2 2 3 5 2" xfId="0"/>
    <cellStyle name="Separador de milhares 4 2 2 3 6" xfId="0"/>
    <cellStyle name="Separador de milhares 4 2 2 3 7" xfId="0"/>
    <cellStyle name="Separador de milhares 4 2 2 30" xfId="0"/>
    <cellStyle name="Separador de milhares 4 2 2 30 2" xfId="0"/>
    <cellStyle name="Separador de milhares 4 2 2 31" xfId="0"/>
    <cellStyle name="Separador de milhares 4 2 2 31 2" xfId="0"/>
    <cellStyle name="Separador de milhares 4 2 2 32" xfId="0"/>
    <cellStyle name="Separador de milhares 4 2 2 32 2" xfId="0"/>
    <cellStyle name="Separador de milhares 4 2 2 33" xfId="0"/>
    <cellStyle name="Separador de milhares 4 2 2 33 2" xfId="0"/>
    <cellStyle name="Separador de milhares 4 2 2 34" xfId="0"/>
    <cellStyle name="Separador de milhares 4 2 2 34 2" xfId="0"/>
    <cellStyle name="Separador de milhares 4 2 2 35" xfId="0"/>
    <cellStyle name="Separador de milhares 4 2 2 35 2" xfId="0"/>
    <cellStyle name="Separador de milhares 4 2 2 36" xfId="0"/>
    <cellStyle name="Separador de milhares 4 2 2 36 2" xfId="0"/>
    <cellStyle name="Separador de milhares 4 2 2 37" xfId="0"/>
    <cellStyle name="Separador de milhares 4 2 2 37 2" xfId="0"/>
    <cellStyle name="Separador de milhares 4 2 2 38" xfId="0"/>
    <cellStyle name="Separador de milhares 4 2 2 38 2" xfId="0"/>
    <cellStyle name="Separador de milhares 4 2 2 39" xfId="0"/>
    <cellStyle name="Separador de milhares 4 2 2 39 2" xfId="0"/>
    <cellStyle name="Separador de milhares 4 2 2 4" xfId="0"/>
    <cellStyle name="Separador de milhares 4 2 2 4 2" xfId="0"/>
    <cellStyle name="Separador de milhares 4 2 2 4 2 2" xfId="0"/>
    <cellStyle name="Separador de milhares 4 2 2 4 3" xfId="0"/>
    <cellStyle name="Separador de milhares 4 2 2 4 3 2" xfId="0"/>
    <cellStyle name="Separador de milhares 4 2 2 4 4" xfId="0"/>
    <cellStyle name="Separador de milhares 4 2 2 4 4 2" xfId="0"/>
    <cellStyle name="Separador de milhares 4 2 2 4 5" xfId="0"/>
    <cellStyle name="Separador de milhares 4 2 2 4 5 2" xfId="0"/>
    <cellStyle name="Separador de milhares 4 2 2 4 6" xfId="0"/>
    <cellStyle name="Separador de milhares 4 2 2 4 7" xfId="0"/>
    <cellStyle name="Separador de milhares 4 2 2 40" xfId="0"/>
    <cellStyle name="Separador de milhares 4 2 2 41" xfId="0"/>
    <cellStyle name="Separador de milhares 4 2 2 42" xfId="0"/>
    <cellStyle name="Separador de milhares 4 2 2 43" xfId="0"/>
    <cellStyle name="Separador de milhares 4 2 2 44" xfId="0"/>
    <cellStyle name="Separador de milhares 4 2 2 45" xfId="0"/>
    <cellStyle name="Separador de milhares 4 2 2 46" xfId="0"/>
    <cellStyle name="Separador de milhares 4 2 2 47" xfId="0"/>
    <cellStyle name="Separador de milhares 4 2 2 48" xfId="0"/>
    <cellStyle name="Separador de milhares 4 2 2 49" xfId="0"/>
    <cellStyle name="Separador de milhares 4 2 2 5" xfId="0"/>
    <cellStyle name="Separador de milhares 4 2 2 5 2" xfId="0"/>
    <cellStyle name="Separador de milhares 4 2 2 5 2 2" xfId="0"/>
    <cellStyle name="Separador de milhares 4 2 2 5 3" xfId="0"/>
    <cellStyle name="Separador de milhares 4 2 2 5 3 2" xfId="0"/>
    <cellStyle name="Separador de milhares 4 2 2 5 4" xfId="0"/>
    <cellStyle name="Separador de milhares 4 2 2 5 4 2" xfId="0"/>
    <cellStyle name="Separador de milhares 4 2 2 5 5" xfId="0"/>
    <cellStyle name="Separador de milhares 4 2 2 5 5 2" xfId="0"/>
    <cellStyle name="Separador de milhares 4 2 2 5 6" xfId="0"/>
    <cellStyle name="Separador de milhares 4 2 2 5 7" xfId="0"/>
    <cellStyle name="Separador de milhares 4 2 2 50" xfId="0"/>
    <cellStyle name="Separador de milhares 4 2 2 6" xfId="0"/>
    <cellStyle name="Separador de milhares 4 2 2 6 2" xfId="0"/>
    <cellStyle name="Separador de milhares 4 2 2 6 2 2" xfId="0"/>
    <cellStyle name="Separador de milhares 4 2 2 6 3" xfId="0"/>
    <cellStyle name="Separador de milhares 4 2 2 6 3 2" xfId="0"/>
    <cellStyle name="Separador de milhares 4 2 2 6 4" xfId="0"/>
    <cellStyle name="Separador de milhares 4 2 2 6 4 2" xfId="0"/>
    <cellStyle name="Separador de milhares 4 2 2 6 5" xfId="0"/>
    <cellStyle name="Separador de milhares 4 2 2 6 5 2" xfId="0"/>
    <cellStyle name="Separador de milhares 4 2 2 6 6" xfId="0"/>
    <cellStyle name="Separador de milhares 4 2 2 6 7" xfId="0"/>
    <cellStyle name="Separador de milhares 4 2 2 7" xfId="0"/>
    <cellStyle name="Separador de milhares 4 2 2 7 2" xfId="0"/>
    <cellStyle name="Separador de milhares 4 2 2 7 2 2" xfId="0"/>
    <cellStyle name="Separador de milhares 4 2 2 7 3" xfId="0"/>
    <cellStyle name="Separador de milhares 4 2 2 7 3 2" xfId="0"/>
    <cellStyle name="Separador de milhares 4 2 2 7 4" xfId="0"/>
    <cellStyle name="Separador de milhares 4 2 2 7 4 2" xfId="0"/>
    <cellStyle name="Separador de milhares 4 2 2 7 5" xfId="0"/>
    <cellStyle name="Separador de milhares 4 2 2 7 5 2" xfId="0"/>
    <cellStyle name="Separador de milhares 4 2 2 7 6" xfId="0"/>
    <cellStyle name="Separador de milhares 4 2 2 7 7" xfId="0"/>
    <cellStyle name="Separador de milhares 4 2 2 8" xfId="0"/>
    <cellStyle name="Separador de milhares 4 2 2 8 2" xfId="0"/>
    <cellStyle name="Separador de milhares 4 2 2 8 2 2" xfId="0"/>
    <cellStyle name="Separador de milhares 4 2 2 8 3" xfId="0"/>
    <cellStyle name="Separador de milhares 4 2 2 8 3 2" xfId="0"/>
    <cellStyle name="Separador de milhares 4 2 2 8 4" xfId="0"/>
    <cellStyle name="Separador de milhares 4 2 2 8 4 2" xfId="0"/>
    <cellStyle name="Separador de milhares 4 2 2 8 5" xfId="0"/>
    <cellStyle name="Separador de milhares 4 2 2 8 5 2" xfId="0"/>
    <cellStyle name="Separador de milhares 4 2 2 8 6" xfId="0"/>
    <cellStyle name="Separador de milhares 4 2 2 8 7" xfId="0"/>
    <cellStyle name="Separador de milhares 4 2 2 9" xfId="0"/>
    <cellStyle name="Separador de milhares 4 2 2 9 2" xfId="0"/>
    <cellStyle name="Separador de milhares 4 2 2 9 2 2" xfId="0"/>
    <cellStyle name="Separador de milhares 4 2 2 9 3" xfId="0"/>
    <cellStyle name="Separador de milhares 4 2 2 9 3 2" xfId="0"/>
    <cellStyle name="Separador de milhares 4 2 2 9 4" xfId="0"/>
    <cellStyle name="Separador de milhares 4 2 2 9 4 2" xfId="0"/>
    <cellStyle name="Separador de milhares 4 2 2 9 5" xfId="0"/>
    <cellStyle name="Separador de milhares 4 2 2 9 5 2" xfId="0"/>
    <cellStyle name="Separador de milhares 4 2 2 9 6" xfId="0"/>
    <cellStyle name="Separador de milhares 4 2 2 9 7" xfId="0"/>
    <cellStyle name="Separador de milhares 4 2 20" xfId="0"/>
    <cellStyle name="Separador de milhares 4 2 20 2" xfId="0"/>
    <cellStyle name="Separador de milhares 4 2 20 2 2" xfId="0"/>
    <cellStyle name="Separador de milhares 4 2 20 3" xfId="0"/>
    <cellStyle name="Separador de milhares 4 2 20 3 2" xfId="0"/>
    <cellStyle name="Separador de milhares 4 2 20 4" xfId="0"/>
    <cellStyle name="Separador de milhares 4 2 20 4 2" xfId="0"/>
    <cellStyle name="Separador de milhares 4 2 20 5" xfId="0"/>
    <cellStyle name="Separador de milhares 4 2 20 5 2" xfId="0"/>
    <cellStyle name="Separador de milhares 4 2 20 6" xfId="0"/>
    <cellStyle name="Separador de milhares 4 2 21" xfId="0"/>
    <cellStyle name="Separador de milhares 4 2 21 2" xfId="0"/>
    <cellStyle name="Separador de milhares 4 2 21 2 2" xfId="0"/>
    <cellStyle name="Separador de milhares 4 2 21 3" xfId="0"/>
    <cellStyle name="Separador de milhares 4 2 21 3 2" xfId="0"/>
    <cellStyle name="Separador de milhares 4 2 21 4" xfId="0"/>
    <cellStyle name="Separador de milhares 4 2 21 4 2" xfId="0"/>
    <cellStyle name="Separador de milhares 4 2 21 5" xfId="0"/>
    <cellStyle name="Separador de milhares 4 2 21 5 2" xfId="0"/>
    <cellStyle name="Separador de milhares 4 2 21 6" xfId="0"/>
    <cellStyle name="Separador de milhares 4 2 22" xfId="0"/>
    <cellStyle name="Separador de milhares 4 2 22 2" xfId="0"/>
    <cellStyle name="Separador de milhares 4 2 23" xfId="0"/>
    <cellStyle name="Separador de milhares 4 2 23 2" xfId="0"/>
    <cellStyle name="Separador de milhares 4 2 24" xfId="0"/>
    <cellStyle name="Separador de milhares 4 2 24 2" xfId="0"/>
    <cellStyle name="Separador de milhares 4 2 25" xfId="0"/>
    <cellStyle name="Separador de milhares 4 2 25 2" xfId="0"/>
    <cellStyle name="Separador de milhares 4 2 26" xfId="0"/>
    <cellStyle name="Separador de milhares 4 2 26 2" xfId="0"/>
    <cellStyle name="Separador de milhares 4 2 27" xfId="0"/>
    <cellStyle name="Separador de milhares 4 2 27 2" xfId="0"/>
    <cellStyle name="Separador de milhares 4 2 28" xfId="0"/>
    <cellStyle name="Separador de milhares 4 2 28 2" xfId="0"/>
    <cellStyle name="Separador de milhares 4 2 29" xfId="0"/>
    <cellStyle name="Separador de milhares 4 2 29 2" xfId="0"/>
    <cellStyle name="Separador de milhares 4 2 3" xfId="0"/>
    <cellStyle name="Separador de milhares 4 2 3 10" xfId="0"/>
    <cellStyle name="Separador de milhares 4 2 3 11" xfId="0"/>
    <cellStyle name="Separador de milhares 4 2 3 12" xfId="0"/>
    <cellStyle name="Separador de milhares 4 2 3 13" xfId="0"/>
    <cellStyle name="Separador de milhares 4 2 3 14" xfId="0"/>
    <cellStyle name="Separador de milhares 4 2 3 15" xfId="0"/>
    <cellStyle name="Separador de milhares 4 2 3 16" xfId="0"/>
    <cellStyle name="Separador de milhares 4 2 3 2" xfId="0"/>
    <cellStyle name="Separador de milhares 4 2 3 2 2" xfId="0"/>
    <cellStyle name="Separador de milhares 4 2 3 3" xfId="0"/>
    <cellStyle name="Separador de milhares 4 2 3 3 2" xfId="0"/>
    <cellStyle name="Separador de milhares 4 2 3 4" xfId="0"/>
    <cellStyle name="Separador de milhares 4 2 3 4 2" xfId="0"/>
    <cellStyle name="Separador de milhares 4 2 3 5" xfId="0"/>
    <cellStyle name="Separador de milhares 4 2 3 5 2" xfId="0"/>
    <cellStyle name="Separador de milhares 4 2 3 6" xfId="0"/>
    <cellStyle name="Separador de milhares 4 2 3 7" xfId="0"/>
    <cellStyle name="Separador de milhares 4 2 3 8" xfId="0"/>
    <cellStyle name="Separador de milhares 4 2 3 9" xfId="0"/>
    <cellStyle name="Separador de milhares 4 2 30" xfId="0"/>
    <cellStyle name="Separador de milhares 4 2 30 2" xfId="0"/>
    <cellStyle name="Separador de milhares 4 2 31" xfId="0"/>
    <cellStyle name="Separador de milhares 4 2 31 2" xfId="0"/>
    <cellStyle name="Separador de milhares 4 2 32" xfId="0"/>
    <cellStyle name="Separador de milhares 4 2 32 2" xfId="0"/>
    <cellStyle name="Separador de milhares 4 2 33" xfId="0"/>
    <cellStyle name="Separador de milhares 4 2 33 2" xfId="0"/>
    <cellStyle name="Separador de milhares 4 2 34" xfId="0"/>
    <cellStyle name="Separador de milhares 4 2 34 2" xfId="0"/>
    <cellStyle name="Separador de milhares 4 2 35" xfId="0"/>
    <cellStyle name="Separador de milhares 4 2 35 2" xfId="0"/>
    <cellStyle name="Separador de milhares 4 2 36" xfId="0"/>
    <cellStyle name="Separador de milhares 4 2 36 2" xfId="0"/>
    <cellStyle name="Separador de milhares 4 2 37" xfId="0"/>
    <cellStyle name="Separador de milhares 4 2 37 2" xfId="0"/>
    <cellStyle name="Separador de milhares 4 2 38" xfId="0"/>
    <cellStyle name="Separador de milhares 4 2 38 2" xfId="0"/>
    <cellStyle name="Separador de milhares 4 2 39" xfId="0"/>
    <cellStyle name="Separador de milhares 4 2 39 2" xfId="0"/>
    <cellStyle name="Separador de milhares 4 2 4" xfId="0"/>
    <cellStyle name="Separador de milhares 4 2 4 10" xfId="0"/>
    <cellStyle name="Separador de milhares 4 2 4 11" xfId="0"/>
    <cellStyle name="Separador de milhares 4 2 4 12" xfId="0"/>
    <cellStyle name="Separador de milhares 4 2 4 13" xfId="0"/>
    <cellStyle name="Separador de milhares 4 2 4 14" xfId="0"/>
    <cellStyle name="Separador de milhares 4 2 4 15" xfId="0"/>
    <cellStyle name="Separador de milhares 4 2 4 16" xfId="0"/>
    <cellStyle name="Separador de milhares 4 2 4 2" xfId="0"/>
    <cellStyle name="Separador de milhares 4 2 4 2 2" xfId="0"/>
    <cellStyle name="Separador de milhares 4 2 4 3" xfId="0"/>
    <cellStyle name="Separador de milhares 4 2 4 3 2" xfId="0"/>
    <cellStyle name="Separador de milhares 4 2 4 4" xfId="0"/>
    <cellStyle name="Separador de milhares 4 2 4 4 2" xfId="0"/>
    <cellStyle name="Separador de milhares 4 2 4 5" xfId="0"/>
    <cellStyle name="Separador de milhares 4 2 4 5 2" xfId="0"/>
    <cellStyle name="Separador de milhares 4 2 4 6" xfId="0"/>
    <cellStyle name="Separador de milhares 4 2 4 7" xfId="0"/>
    <cellStyle name="Separador de milhares 4 2 4 8" xfId="0"/>
    <cellStyle name="Separador de milhares 4 2 4 9" xfId="0"/>
    <cellStyle name="Separador de milhares 4 2 40" xfId="0"/>
    <cellStyle name="Separador de milhares 4 2 40 2" xfId="0"/>
    <cellStyle name="Separador de milhares 4 2 41" xfId="0"/>
    <cellStyle name="Separador de milhares 4 2 42" xfId="0"/>
    <cellStyle name="Separador de milhares 4 2 43" xfId="0"/>
    <cellStyle name="Separador de milhares 4 2 44" xfId="0"/>
    <cellStyle name="Separador de milhares 4 2 45" xfId="0"/>
    <cellStyle name="Separador de milhares 4 2 46" xfId="0"/>
    <cellStyle name="Separador de milhares 4 2 47" xfId="0"/>
    <cellStyle name="Separador de milhares 4 2 48" xfId="0"/>
    <cellStyle name="Separador de milhares 4 2 49" xfId="0"/>
    <cellStyle name="Separador de milhares 4 2 5" xfId="0"/>
    <cellStyle name="Separador de milhares 4 2 5 10" xfId="0"/>
    <cellStyle name="Separador de milhares 4 2 5 11" xfId="0"/>
    <cellStyle name="Separador de milhares 4 2 5 12" xfId="0"/>
    <cellStyle name="Separador de milhares 4 2 5 13" xfId="0"/>
    <cellStyle name="Separador de milhares 4 2 5 14" xfId="0"/>
    <cellStyle name="Separador de milhares 4 2 5 15" xfId="0"/>
    <cellStyle name="Separador de milhares 4 2 5 16" xfId="0"/>
    <cellStyle name="Separador de milhares 4 2 5 2" xfId="0"/>
    <cellStyle name="Separador de milhares 4 2 5 2 2" xfId="0"/>
    <cellStyle name="Separador de milhares 4 2 5 3" xfId="0"/>
    <cellStyle name="Separador de milhares 4 2 5 3 2" xfId="0"/>
    <cellStyle name="Separador de milhares 4 2 5 4" xfId="0"/>
    <cellStyle name="Separador de milhares 4 2 5 4 2" xfId="0"/>
    <cellStyle name="Separador de milhares 4 2 5 5" xfId="0"/>
    <cellStyle name="Separador de milhares 4 2 5 5 2" xfId="0"/>
    <cellStyle name="Separador de milhares 4 2 5 6" xfId="0"/>
    <cellStyle name="Separador de milhares 4 2 5 7" xfId="0"/>
    <cellStyle name="Separador de milhares 4 2 5 8" xfId="0"/>
    <cellStyle name="Separador de milhares 4 2 5 9" xfId="0"/>
    <cellStyle name="Separador de milhares 4 2 50" xfId="0"/>
    <cellStyle name="Separador de milhares 4 2 51" xfId="0"/>
    <cellStyle name="Separador de milhares 4 2 52" xfId="0"/>
    <cellStyle name="Separador de milhares 4 2 53" xfId="0"/>
    <cellStyle name="Separador de milhares 4 2 54" xfId="0"/>
    <cellStyle name="Separador de milhares 4 2 6" xfId="0"/>
    <cellStyle name="Separador de milhares 4 2 6 10" xfId="0"/>
    <cellStyle name="Separador de milhares 4 2 6 11" xfId="0"/>
    <cellStyle name="Separador de milhares 4 2 6 12" xfId="0"/>
    <cellStyle name="Separador de milhares 4 2 6 13" xfId="0"/>
    <cellStyle name="Separador de milhares 4 2 6 14" xfId="0"/>
    <cellStyle name="Separador de milhares 4 2 6 15" xfId="0"/>
    <cellStyle name="Separador de milhares 4 2 6 16" xfId="0"/>
    <cellStyle name="Separador de milhares 4 2 6 2" xfId="0"/>
    <cellStyle name="Separador de milhares 4 2 6 2 2" xfId="0"/>
    <cellStyle name="Separador de milhares 4 2 6 3" xfId="0"/>
    <cellStyle name="Separador de milhares 4 2 6 3 2" xfId="0"/>
    <cellStyle name="Separador de milhares 4 2 6 4" xfId="0"/>
    <cellStyle name="Separador de milhares 4 2 6 4 2" xfId="0"/>
    <cellStyle name="Separador de milhares 4 2 6 5" xfId="0"/>
    <cellStyle name="Separador de milhares 4 2 6 5 2" xfId="0"/>
    <cellStyle name="Separador de milhares 4 2 6 6" xfId="0"/>
    <cellStyle name="Separador de milhares 4 2 6 7" xfId="0"/>
    <cellStyle name="Separador de milhares 4 2 6 8" xfId="0"/>
    <cellStyle name="Separador de milhares 4 2 6 9" xfId="0"/>
    <cellStyle name="Separador de milhares 4 2 7" xfId="0"/>
    <cellStyle name="Separador de milhares 4 2 7 2" xfId="0"/>
    <cellStyle name="Separador de milhares 4 2 7 2 2" xfId="0"/>
    <cellStyle name="Separador de milhares 4 2 7 3" xfId="0"/>
    <cellStyle name="Separador de milhares 4 2 7 3 2" xfId="0"/>
    <cellStyle name="Separador de milhares 4 2 7 4" xfId="0"/>
    <cellStyle name="Separador de milhares 4 2 7 4 2" xfId="0"/>
    <cellStyle name="Separador de milhares 4 2 7 5" xfId="0"/>
    <cellStyle name="Separador de milhares 4 2 7 5 2" xfId="0"/>
    <cellStyle name="Separador de milhares 4 2 7 6" xfId="0"/>
    <cellStyle name="Separador de milhares 4 2 7 7" xfId="0"/>
    <cellStyle name="Separador de milhares 4 2 8" xfId="0"/>
    <cellStyle name="Separador de milhares 4 2 8 2" xfId="0"/>
    <cellStyle name="Separador de milhares 4 2 8 2 2" xfId="0"/>
    <cellStyle name="Separador de milhares 4 2 8 3" xfId="0"/>
    <cellStyle name="Separador de milhares 4 2 8 3 2" xfId="0"/>
    <cellStyle name="Separador de milhares 4 2 8 4" xfId="0"/>
    <cellStyle name="Separador de milhares 4 2 8 4 2" xfId="0"/>
    <cellStyle name="Separador de milhares 4 2 8 5" xfId="0"/>
    <cellStyle name="Separador de milhares 4 2 8 5 2" xfId="0"/>
    <cellStyle name="Separador de milhares 4 2 8 6" xfId="0"/>
    <cellStyle name="Separador de milhares 4 2 8 7" xfId="0"/>
    <cellStyle name="Separador de milhares 4 2 9" xfId="0"/>
    <cellStyle name="Separador de milhares 4 2 9 2" xfId="0"/>
    <cellStyle name="Separador de milhares 4 2 9 2 2" xfId="0"/>
    <cellStyle name="Separador de milhares 4 2 9 3" xfId="0"/>
    <cellStyle name="Separador de milhares 4 2 9 3 2" xfId="0"/>
    <cellStyle name="Separador de milhares 4 2 9 4" xfId="0"/>
    <cellStyle name="Separador de milhares 4 2 9 4 2" xfId="0"/>
    <cellStyle name="Separador de milhares 4 2 9 5" xfId="0"/>
    <cellStyle name="Separador de milhares 4 2 9 5 2" xfId="0"/>
    <cellStyle name="Separador de milhares 4 2 9 6" xfId="0"/>
    <cellStyle name="Separador de milhares 4 2 9 7" xfId="0"/>
    <cellStyle name="Separador de milhares 4 20" xfId="0"/>
    <cellStyle name="Separador de milhares 4 21" xfId="0"/>
    <cellStyle name="Separador de milhares 4 22" xfId="0"/>
    <cellStyle name="Separador de milhares 4 23" xfId="0"/>
    <cellStyle name="Separador de milhares 4 24" xfId="0"/>
    <cellStyle name="Separador de milhares 4 25" xfId="0"/>
    <cellStyle name="Separador de milhares 4 26" xfId="0"/>
    <cellStyle name="Separador de milhares 4 27" xfId="0"/>
    <cellStyle name="Separador de milhares 4 28" xfId="0"/>
    <cellStyle name="Separador de milhares 4 29" xfId="0"/>
    <cellStyle name="Separador de milhares 4 3" xfId="0"/>
    <cellStyle name="Separador de milhares 4 3 10" xfId="0"/>
    <cellStyle name="Separador de milhares 4 3 11" xfId="0"/>
    <cellStyle name="Separador de milhares 4 3 12" xfId="0"/>
    <cellStyle name="Separador de milhares 4 3 13" xfId="0"/>
    <cellStyle name="Separador de milhares 4 3 14" xfId="0"/>
    <cellStyle name="Separador de milhares 4 3 15" xfId="0"/>
    <cellStyle name="Separador de milhares 4 3 16" xfId="0"/>
    <cellStyle name="Separador de milhares 4 3 17" xfId="0"/>
    <cellStyle name="Separador de milhares 4 3 18" xfId="0"/>
    <cellStyle name="Separador de milhares 4 3 19" xfId="0"/>
    <cellStyle name="Separador de milhares 4 3 2" xfId="0"/>
    <cellStyle name="Separador de milhares 4 3 2 2" xfId="0"/>
    <cellStyle name="Separador de milhares 4 3 2 3" xfId="0"/>
    <cellStyle name="Separador de milhares 4 3 2 4" xfId="0"/>
    <cellStyle name="Separador de milhares 4 3 2 5" xfId="0"/>
    <cellStyle name="Separador de milhares 4 3 3" xfId="0"/>
    <cellStyle name="Separador de milhares 4 3 3 2" xfId="0"/>
    <cellStyle name="Separador de milhares 4 3 4" xfId="0"/>
    <cellStyle name="Separador de milhares 4 3 4 2" xfId="0"/>
    <cellStyle name="Separador de milhares 4 3 5" xfId="0"/>
    <cellStyle name="Separador de milhares 4 3 5 2" xfId="0"/>
    <cellStyle name="Separador de milhares 4 3 6" xfId="0"/>
    <cellStyle name="Separador de milhares 4 3 7" xfId="0"/>
    <cellStyle name="Separador de milhares 4 3 8" xfId="0"/>
    <cellStyle name="Separador de milhares 4 3 9" xfId="0"/>
    <cellStyle name="Separador de milhares 4 4" xfId="0"/>
    <cellStyle name="Separador de milhares 4 4 10" xfId="0"/>
    <cellStyle name="Separador de milhares 4 4 11" xfId="0"/>
    <cellStyle name="Separador de milhares 4 4 12" xfId="0"/>
    <cellStyle name="Separador de milhares 4 4 13" xfId="0"/>
    <cellStyle name="Separador de milhares 4 4 14" xfId="0"/>
    <cellStyle name="Separador de milhares 4 4 15" xfId="0"/>
    <cellStyle name="Separador de milhares 4 4 16" xfId="0"/>
    <cellStyle name="Separador de milhares 4 4 17" xfId="0"/>
    <cellStyle name="Separador de milhares 4 4 18" xfId="0"/>
    <cellStyle name="Separador de milhares 4 4 2" xfId="0"/>
    <cellStyle name="Separador de milhares 4 4 2 2" xfId="0"/>
    <cellStyle name="Separador de milhares 4 4 3" xfId="0"/>
    <cellStyle name="Separador de milhares 4 4 3 2" xfId="0"/>
    <cellStyle name="Separador de milhares 4 4 4" xfId="0"/>
    <cellStyle name="Separador de milhares 4 4 4 2" xfId="0"/>
    <cellStyle name="Separador de milhares 4 4 5" xfId="0"/>
    <cellStyle name="Separador de milhares 4 4 5 2" xfId="0"/>
    <cellStyle name="Separador de milhares 4 4 6" xfId="0"/>
    <cellStyle name="Separador de milhares 4 4 7" xfId="0"/>
    <cellStyle name="Separador de milhares 4 4 8" xfId="0"/>
    <cellStyle name="Separador de milhares 4 4 9" xfId="0"/>
    <cellStyle name="Separador de milhares 4 5" xfId="0"/>
    <cellStyle name="Separador de milhares 4 5 10" xfId="0"/>
    <cellStyle name="Separador de milhares 4 5 11" xfId="0"/>
    <cellStyle name="Separador de milhares 4 5 12" xfId="0"/>
    <cellStyle name="Separador de milhares 4 5 13" xfId="0"/>
    <cellStyle name="Separador de milhares 4 5 14" xfId="0"/>
    <cellStyle name="Separador de milhares 4 5 15" xfId="0"/>
    <cellStyle name="Separador de milhares 4 5 16" xfId="0"/>
    <cellStyle name="Separador de milhares 4 5 17" xfId="0"/>
    <cellStyle name="Separador de milhares 4 5 18" xfId="0"/>
    <cellStyle name="Separador de milhares 4 5 2" xfId="0"/>
    <cellStyle name="Separador de milhares 4 5 2 2" xfId="0"/>
    <cellStyle name="Separador de milhares 4 5 3" xfId="0"/>
    <cellStyle name="Separador de milhares 4 5 3 2" xfId="0"/>
    <cellStyle name="Separador de milhares 4 5 4" xfId="0"/>
    <cellStyle name="Separador de milhares 4 5 4 2" xfId="0"/>
    <cellStyle name="Separador de milhares 4 5 5" xfId="0"/>
    <cellStyle name="Separador de milhares 4 5 5 2" xfId="0"/>
    <cellStyle name="Separador de milhares 4 5 6" xfId="0"/>
    <cellStyle name="Separador de milhares 4 5 7" xfId="0"/>
    <cellStyle name="Separador de milhares 4 5 8" xfId="0"/>
    <cellStyle name="Separador de milhares 4 5 9" xfId="0"/>
    <cellStyle name="Separador de milhares 4 6" xfId="0"/>
    <cellStyle name="Separador de milhares 4 6 10" xfId="0"/>
    <cellStyle name="Separador de milhares 4 6 11" xfId="0"/>
    <cellStyle name="Separador de milhares 4 6 12" xfId="0"/>
    <cellStyle name="Separador de milhares 4 6 13" xfId="0"/>
    <cellStyle name="Separador de milhares 4 6 14" xfId="0"/>
    <cellStyle name="Separador de milhares 4 6 15" xfId="0"/>
    <cellStyle name="Separador de milhares 4 6 16" xfId="0"/>
    <cellStyle name="Separador de milhares 4 6 17" xfId="0"/>
    <cellStyle name="Separador de milhares 4 6 18" xfId="0"/>
    <cellStyle name="Separador de milhares 4 6 2" xfId="0"/>
    <cellStyle name="Separador de milhares 4 6 2 2" xfId="0"/>
    <cellStyle name="Separador de milhares 4 6 3" xfId="0"/>
    <cellStyle name="Separador de milhares 4 6 3 2" xfId="0"/>
    <cellStyle name="Separador de milhares 4 6 4" xfId="0"/>
    <cellStyle name="Separador de milhares 4 6 4 2" xfId="0"/>
    <cellStyle name="Separador de milhares 4 6 5" xfId="0"/>
    <cellStyle name="Separador de milhares 4 6 5 2" xfId="0"/>
    <cellStyle name="Separador de milhares 4 6 6" xfId="0"/>
    <cellStyle name="Separador de milhares 4 6 7" xfId="0"/>
    <cellStyle name="Separador de milhares 4 6 8" xfId="0"/>
    <cellStyle name="Separador de milhares 4 6 9" xfId="0"/>
    <cellStyle name="Separador de milhares 4 7" xfId="0"/>
    <cellStyle name="Separador de milhares 4 7 2" xfId="0"/>
    <cellStyle name="Separador de milhares 4 7 2 2" xfId="0"/>
    <cellStyle name="Separador de milhares 4 7 3" xfId="0"/>
    <cellStyle name="Separador de milhares 4 7 3 2" xfId="0"/>
    <cellStyle name="Separador de milhares 4 7 4" xfId="0"/>
    <cellStyle name="Separador de milhares 4 7 4 2" xfId="0"/>
    <cellStyle name="Separador de milhares 4 7 5" xfId="0"/>
    <cellStyle name="Separador de milhares 4 7 5 2" xfId="0"/>
    <cellStyle name="Separador de milhares 4 7 6" xfId="0"/>
    <cellStyle name="Separador de milhares 4 7 7" xfId="0"/>
    <cellStyle name="Separador de milhares 4 7 8" xfId="0"/>
    <cellStyle name="Separador de milhares 4 7 9" xfId="0"/>
    <cellStyle name="Separador de milhares 4 8" xfId="0"/>
    <cellStyle name="Separador de milhares 4 8 2" xfId="0"/>
    <cellStyle name="Separador de milhares 4 8 2 2" xfId="0"/>
    <cellStyle name="Separador de milhares 4 8 3" xfId="0"/>
    <cellStyle name="Separador de milhares 4 8 3 2" xfId="0"/>
    <cellStyle name="Separador de milhares 4 8 4" xfId="0"/>
    <cellStyle name="Separador de milhares 4 8 4 2" xfId="0"/>
    <cellStyle name="Separador de milhares 4 8 5" xfId="0"/>
    <cellStyle name="Separador de milhares 4 8 5 2" xfId="0"/>
    <cellStyle name="Separador de milhares 4 8 6" xfId="0"/>
    <cellStyle name="Separador de milhares 4 9" xfId="0"/>
    <cellStyle name="Separador de milhares 4 9 2" xfId="0"/>
    <cellStyle name="Separador de milhares 4 9 2 2" xfId="0"/>
    <cellStyle name="Separador de milhares 4 9 3" xfId="0"/>
    <cellStyle name="Separador de milhares 4 9 3 2" xfId="0"/>
    <cellStyle name="Separador de milhares 4 9 4" xfId="0"/>
    <cellStyle name="Separador de milhares 4 9 4 2" xfId="0"/>
    <cellStyle name="Separador de milhares 4 9 5" xfId="0"/>
    <cellStyle name="Separador de milhares 4 9 5 2" xfId="0"/>
    <cellStyle name="Separador de milhares 4 9 6" xfId="0"/>
    <cellStyle name="Separador de milhares 4_ÁLVARO JOSÉ DOS SANTOS" xfId="0"/>
    <cellStyle name="Separador de milhares 5" xfId="0"/>
    <cellStyle name="Separador de milhares 5 10" xfId="0"/>
    <cellStyle name="Separador de milhares 5 10 2" xfId="0"/>
    <cellStyle name="Separador de milhares 5 11" xfId="0"/>
    <cellStyle name="Separador de milhares 5 11 2" xfId="0"/>
    <cellStyle name="Separador de milhares 5 12" xfId="0"/>
    <cellStyle name="Separador de milhares 5 12 2" xfId="0"/>
    <cellStyle name="Separador de milhares 5 13" xfId="0"/>
    <cellStyle name="Separador de milhares 5 13 2" xfId="0"/>
    <cellStyle name="Separador de milhares 5 14" xfId="0"/>
    <cellStyle name="Separador de milhares 5 15" xfId="0"/>
    <cellStyle name="Separador de milhares 5 16" xfId="0"/>
    <cellStyle name="Separador de milhares 5 17" xfId="0"/>
    <cellStyle name="Separador de milhares 5 18" xfId="0"/>
    <cellStyle name="Separador de milhares 5 19" xfId="0"/>
    <cellStyle name="Separador de milhares 5 2" xfId="0"/>
    <cellStyle name="Separador de milhares 5 2 10" xfId="0"/>
    <cellStyle name="Separador de milhares 5 2 10 2" xfId="0"/>
    <cellStyle name="Separador de milhares 5 2 10 2 2" xfId="0"/>
    <cellStyle name="Separador de milhares 5 2 10 3" xfId="0"/>
    <cellStyle name="Separador de milhares 5 2 10 3 2" xfId="0"/>
    <cellStyle name="Separador de milhares 5 2 10 4" xfId="0"/>
    <cellStyle name="Separador de milhares 5 2 10 4 2" xfId="0"/>
    <cellStyle name="Separador de milhares 5 2 10 5" xfId="0"/>
    <cellStyle name="Separador de milhares 5 2 10 5 2" xfId="0"/>
    <cellStyle name="Separador de milhares 5 2 10 6" xfId="0"/>
    <cellStyle name="Separador de milhares 5 2 10 7" xfId="0"/>
    <cellStyle name="Separador de milhares 5 2 11" xfId="0"/>
    <cellStyle name="Separador de milhares 5 2 11 2" xfId="0"/>
    <cellStyle name="Separador de milhares 5 2 11 2 2" xfId="0"/>
    <cellStyle name="Separador de milhares 5 2 11 3" xfId="0"/>
    <cellStyle name="Separador de milhares 5 2 11 3 2" xfId="0"/>
    <cellStyle name="Separador de milhares 5 2 11 4" xfId="0"/>
    <cellStyle name="Separador de milhares 5 2 11 4 2" xfId="0"/>
    <cellStyle name="Separador de milhares 5 2 11 5" xfId="0"/>
    <cellStyle name="Separador de milhares 5 2 11 5 2" xfId="0"/>
    <cellStyle name="Separador de milhares 5 2 11 6" xfId="0"/>
    <cellStyle name="Separador de milhares 5 2 11 7" xfId="0"/>
    <cellStyle name="Separador de milhares 5 2 12" xfId="0"/>
    <cellStyle name="Separador de milhares 5 2 12 2" xfId="0"/>
    <cellStyle name="Separador de milhares 5 2 12 2 2" xfId="0"/>
    <cellStyle name="Separador de milhares 5 2 12 3" xfId="0"/>
    <cellStyle name="Separador de milhares 5 2 12 3 2" xfId="0"/>
    <cellStyle name="Separador de milhares 5 2 12 4" xfId="0"/>
    <cellStyle name="Separador de milhares 5 2 12 4 2" xfId="0"/>
    <cellStyle name="Separador de milhares 5 2 12 5" xfId="0"/>
    <cellStyle name="Separador de milhares 5 2 12 5 2" xfId="0"/>
    <cellStyle name="Separador de milhares 5 2 12 6" xfId="0"/>
    <cellStyle name="Separador de milhares 5 2 12 7" xfId="0"/>
    <cellStyle name="Separador de milhares 5 2 13" xfId="0"/>
    <cellStyle name="Separador de milhares 5 2 13 2" xfId="0"/>
    <cellStyle name="Separador de milhares 5 2 13 2 2" xfId="0"/>
    <cellStyle name="Separador de milhares 5 2 13 3" xfId="0"/>
    <cellStyle name="Separador de milhares 5 2 13 3 2" xfId="0"/>
    <cellStyle name="Separador de milhares 5 2 13 4" xfId="0"/>
    <cellStyle name="Separador de milhares 5 2 13 4 2" xfId="0"/>
    <cellStyle name="Separador de milhares 5 2 13 5" xfId="0"/>
    <cellStyle name="Separador de milhares 5 2 13 5 2" xfId="0"/>
    <cellStyle name="Separador de milhares 5 2 13 6" xfId="0"/>
    <cellStyle name="Separador de milhares 5 2 13 7" xfId="0"/>
    <cellStyle name="Separador de milhares 5 2 14" xfId="0"/>
    <cellStyle name="Separador de milhares 5 2 14 2" xfId="0"/>
    <cellStyle name="Separador de milhares 5 2 14 2 2" xfId="0"/>
    <cellStyle name="Separador de milhares 5 2 14 3" xfId="0"/>
    <cellStyle name="Separador de milhares 5 2 14 3 2" xfId="0"/>
    <cellStyle name="Separador de milhares 5 2 14 4" xfId="0"/>
    <cellStyle name="Separador de milhares 5 2 14 4 2" xfId="0"/>
    <cellStyle name="Separador de milhares 5 2 14 5" xfId="0"/>
    <cellStyle name="Separador de milhares 5 2 14 5 2" xfId="0"/>
    <cellStyle name="Separador de milhares 5 2 14 6" xfId="0"/>
    <cellStyle name="Separador de milhares 5 2 14 7" xfId="0"/>
    <cellStyle name="Separador de milhares 5 2 15" xfId="0"/>
    <cellStyle name="Separador de milhares 5 2 15 2" xfId="0"/>
    <cellStyle name="Separador de milhares 5 2 15 2 2" xfId="0"/>
    <cellStyle name="Separador de milhares 5 2 15 3" xfId="0"/>
    <cellStyle name="Separador de milhares 5 2 15 3 2" xfId="0"/>
    <cellStyle name="Separador de milhares 5 2 15 4" xfId="0"/>
    <cellStyle name="Separador de milhares 5 2 15 4 2" xfId="0"/>
    <cellStyle name="Separador de milhares 5 2 15 5" xfId="0"/>
    <cellStyle name="Separador de milhares 5 2 15 5 2" xfId="0"/>
    <cellStyle name="Separador de milhares 5 2 15 6" xfId="0"/>
    <cellStyle name="Separador de milhares 5 2 15 7" xfId="0"/>
    <cellStyle name="Separador de milhares 5 2 16" xfId="0"/>
    <cellStyle name="Separador de milhares 5 2 16 2" xfId="0"/>
    <cellStyle name="Separador de milhares 5 2 16 2 2" xfId="0"/>
    <cellStyle name="Separador de milhares 5 2 16 3" xfId="0"/>
    <cellStyle name="Separador de milhares 5 2 16 3 2" xfId="0"/>
    <cellStyle name="Separador de milhares 5 2 16 4" xfId="0"/>
    <cellStyle name="Separador de milhares 5 2 16 4 2" xfId="0"/>
    <cellStyle name="Separador de milhares 5 2 16 5" xfId="0"/>
    <cellStyle name="Separador de milhares 5 2 16 5 2" xfId="0"/>
    <cellStyle name="Separador de milhares 5 2 16 6" xfId="0"/>
    <cellStyle name="Separador de milhares 5 2 16 7" xfId="0"/>
    <cellStyle name="Separador de milhares 5 2 17" xfId="0"/>
    <cellStyle name="Separador de milhares 5 2 17 10" xfId="0"/>
    <cellStyle name="Separador de milhares 5 2 17 11" xfId="0"/>
    <cellStyle name="Separador de milhares 5 2 17 2" xfId="0"/>
    <cellStyle name="Separador de milhares 5 2 17 2 2" xfId="0"/>
    <cellStyle name="Separador de milhares 5 2 17 3" xfId="0"/>
    <cellStyle name="Separador de milhares 5 2 17 3 2" xfId="0"/>
    <cellStyle name="Separador de milhares 5 2 17 4" xfId="0"/>
    <cellStyle name="Separador de milhares 5 2 17 4 2" xfId="0"/>
    <cellStyle name="Separador de milhares 5 2 17 5" xfId="0"/>
    <cellStyle name="Separador de milhares 5 2 17 5 2" xfId="0"/>
    <cellStyle name="Separador de milhares 5 2 17 6" xfId="0"/>
    <cellStyle name="Separador de milhares 5 2 17 6 2" xfId="0"/>
    <cellStyle name="Separador de milhares 5 2 17 7" xfId="0"/>
    <cellStyle name="Separador de milhares 5 2 17 7 2" xfId="0"/>
    <cellStyle name="Separador de milhares 5 2 17 8" xfId="0"/>
    <cellStyle name="Separador de milhares 5 2 17 8 2" xfId="0"/>
    <cellStyle name="Separador de milhares 5 2 17 9" xfId="0"/>
    <cellStyle name="Separador de milhares 5 2 17 9 2" xfId="0"/>
    <cellStyle name="Separador de milhares 5 2 18" xfId="0"/>
    <cellStyle name="Separador de milhares 5 2 18 2" xfId="0"/>
    <cellStyle name="Separador de milhares 5 2 18 2 2" xfId="0"/>
    <cellStyle name="Separador de milhares 5 2 18 3" xfId="0"/>
    <cellStyle name="Separador de milhares 5 2 18 3 2" xfId="0"/>
    <cellStyle name="Separador de milhares 5 2 18 4" xfId="0"/>
    <cellStyle name="Separador de milhares 5 2 18 4 2" xfId="0"/>
    <cellStyle name="Separador de milhares 5 2 18 5" xfId="0"/>
    <cellStyle name="Separador de milhares 5 2 18 5 2" xfId="0"/>
    <cellStyle name="Separador de milhares 5 2 18 6" xfId="0"/>
    <cellStyle name="Separador de milhares 5 2 18 7" xfId="0"/>
    <cellStyle name="Separador de milhares 5 2 19" xfId="0"/>
    <cellStyle name="Separador de milhares 5 2 19 2" xfId="0"/>
    <cellStyle name="Separador de milhares 5 2 19 2 2" xfId="0"/>
    <cellStyle name="Separador de milhares 5 2 19 3" xfId="0"/>
    <cellStyle name="Separador de milhares 5 2 19 3 2" xfId="0"/>
    <cellStyle name="Separador de milhares 5 2 19 4" xfId="0"/>
    <cellStyle name="Separador de milhares 5 2 19 4 2" xfId="0"/>
    <cellStyle name="Separador de milhares 5 2 19 5" xfId="0"/>
    <cellStyle name="Separador de milhares 5 2 19 5 2" xfId="0"/>
    <cellStyle name="Separador de milhares 5 2 19 6" xfId="0"/>
    <cellStyle name="Separador de milhares 5 2 2" xfId="0"/>
    <cellStyle name="Separador de milhares 5 2 2 10" xfId="0"/>
    <cellStyle name="Separador de milhares 5 2 2 10 2" xfId="0"/>
    <cellStyle name="Separador de milhares 5 2 2 10 2 2" xfId="0"/>
    <cellStyle name="Separador de milhares 5 2 2 10 3" xfId="0"/>
    <cellStyle name="Separador de milhares 5 2 2 10 3 2" xfId="0"/>
    <cellStyle name="Separador de milhares 5 2 2 10 4" xfId="0"/>
    <cellStyle name="Separador de milhares 5 2 2 10 4 2" xfId="0"/>
    <cellStyle name="Separador de milhares 5 2 2 10 5" xfId="0"/>
    <cellStyle name="Separador de milhares 5 2 2 10 5 2" xfId="0"/>
    <cellStyle name="Separador de milhares 5 2 2 10 6" xfId="0"/>
    <cellStyle name="Separador de milhares 5 2 2 10 7" xfId="0"/>
    <cellStyle name="Separador de milhares 5 2 2 11" xfId="0"/>
    <cellStyle name="Separador de milhares 5 2 2 11 2" xfId="0"/>
    <cellStyle name="Separador de milhares 5 2 2 11 2 2" xfId="0"/>
    <cellStyle name="Separador de milhares 5 2 2 11 3" xfId="0"/>
    <cellStyle name="Separador de milhares 5 2 2 11 3 2" xfId="0"/>
    <cellStyle name="Separador de milhares 5 2 2 11 4" xfId="0"/>
    <cellStyle name="Separador de milhares 5 2 2 11 4 2" xfId="0"/>
    <cellStyle name="Separador de milhares 5 2 2 11 5" xfId="0"/>
    <cellStyle name="Separador de milhares 5 2 2 11 5 2" xfId="0"/>
    <cellStyle name="Separador de milhares 5 2 2 11 6" xfId="0"/>
    <cellStyle name="Separador de milhares 5 2 2 11 7" xfId="0"/>
    <cellStyle name="Separador de milhares 5 2 2 12" xfId="0"/>
    <cellStyle name="Separador de milhares 5 2 2 12 2" xfId="0"/>
    <cellStyle name="Separador de milhares 5 2 2 12 2 2" xfId="0"/>
    <cellStyle name="Separador de milhares 5 2 2 12 3" xfId="0"/>
    <cellStyle name="Separador de milhares 5 2 2 12 3 2" xfId="0"/>
    <cellStyle name="Separador de milhares 5 2 2 12 4" xfId="0"/>
    <cellStyle name="Separador de milhares 5 2 2 12 4 2" xfId="0"/>
    <cellStyle name="Separador de milhares 5 2 2 12 5" xfId="0"/>
    <cellStyle name="Separador de milhares 5 2 2 12 5 2" xfId="0"/>
    <cellStyle name="Separador de milhares 5 2 2 12 6" xfId="0"/>
    <cellStyle name="Separador de milhares 5 2 2 12 7" xfId="0"/>
    <cellStyle name="Separador de milhares 5 2 2 13" xfId="0"/>
    <cellStyle name="Separador de milhares 5 2 2 13 2" xfId="0"/>
    <cellStyle name="Separador de milhares 5 2 2 13 2 2" xfId="0"/>
    <cellStyle name="Separador de milhares 5 2 2 13 3" xfId="0"/>
    <cellStyle name="Separador de milhares 5 2 2 13 3 2" xfId="0"/>
    <cellStyle name="Separador de milhares 5 2 2 13 4" xfId="0"/>
    <cellStyle name="Separador de milhares 5 2 2 13 4 2" xfId="0"/>
    <cellStyle name="Separador de milhares 5 2 2 13 5" xfId="0"/>
    <cellStyle name="Separador de milhares 5 2 2 13 5 2" xfId="0"/>
    <cellStyle name="Separador de milhares 5 2 2 13 6" xfId="0"/>
    <cellStyle name="Separador de milhares 5 2 2 13 7" xfId="0"/>
    <cellStyle name="Separador de milhares 5 2 2 14" xfId="0"/>
    <cellStyle name="Separador de milhares 5 2 2 14 2" xfId="0"/>
    <cellStyle name="Separador de milhares 5 2 2 14 2 2" xfId="0"/>
    <cellStyle name="Separador de milhares 5 2 2 14 3" xfId="0"/>
    <cellStyle name="Separador de milhares 5 2 2 14 3 2" xfId="0"/>
    <cellStyle name="Separador de milhares 5 2 2 14 4" xfId="0"/>
    <cellStyle name="Separador de milhares 5 2 2 14 4 2" xfId="0"/>
    <cellStyle name="Separador de milhares 5 2 2 14 5" xfId="0"/>
    <cellStyle name="Separador de milhares 5 2 2 14 5 2" xfId="0"/>
    <cellStyle name="Separador de milhares 5 2 2 14 6" xfId="0"/>
    <cellStyle name="Separador de milhares 5 2 2 14 7" xfId="0"/>
    <cellStyle name="Separador de milhares 5 2 2 15" xfId="0"/>
    <cellStyle name="Separador de milhares 5 2 2 15 2" xfId="0"/>
    <cellStyle name="Separador de milhares 5 2 2 15 2 2" xfId="0"/>
    <cellStyle name="Separador de milhares 5 2 2 15 3" xfId="0"/>
    <cellStyle name="Separador de milhares 5 2 2 15 3 2" xfId="0"/>
    <cellStyle name="Separador de milhares 5 2 2 15 4" xfId="0"/>
    <cellStyle name="Separador de milhares 5 2 2 15 4 2" xfId="0"/>
    <cellStyle name="Separador de milhares 5 2 2 15 5" xfId="0"/>
    <cellStyle name="Separador de milhares 5 2 2 15 5 2" xfId="0"/>
    <cellStyle name="Separador de milhares 5 2 2 15 6" xfId="0"/>
    <cellStyle name="Separador de milhares 5 2 2 15 7" xfId="0"/>
    <cellStyle name="Separador de milhares 5 2 2 16" xfId="0"/>
    <cellStyle name="Separador de milhares 5 2 2 16 10" xfId="0"/>
    <cellStyle name="Separador de milhares 5 2 2 16 11" xfId="0"/>
    <cellStyle name="Separador de milhares 5 2 2 16 2" xfId="0"/>
    <cellStyle name="Separador de milhares 5 2 2 16 2 2" xfId="0"/>
    <cellStyle name="Separador de milhares 5 2 2 16 3" xfId="0"/>
    <cellStyle name="Separador de milhares 5 2 2 16 3 2" xfId="0"/>
    <cellStyle name="Separador de milhares 5 2 2 16 4" xfId="0"/>
    <cellStyle name="Separador de milhares 5 2 2 16 4 2" xfId="0"/>
    <cellStyle name="Separador de milhares 5 2 2 16 5" xfId="0"/>
    <cellStyle name="Separador de milhares 5 2 2 16 5 2" xfId="0"/>
    <cellStyle name="Separador de milhares 5 2 2 16 6" xfId="0"/>
    <cellStyle name="Separador de milhares 5 2 2 16 6 2" xfId="0"/>
    <cellStyle name="Separador de milhares 5 2 2 16 7" xfId="0"/>
    <cellStyle name="Separador de milhares 5 2 2 16 7 2" xfId="0"/>
    <cellStyle name="Separador de milhares 5 2 2 16 8" xfId="0"/>
    <cellStyle name="Separador de milhares 5 2 2 16 8 2" xfId="0"/>
    <cellStyle name="Separador de milhares 5 2 2 16 9" xfId="0"/>
    <cellStyle name="Separador de milhares 5 2 2 16 9 2" xfId="0"/>
    <cellStyle name="Separador de milhares 5 2 2 17" xfId="0"/>
    <cellStyle name="Separador de milhares 5 2 2 17 2" xfId="0"/>
    <cellStyle name="Separador de milhares 5 2 2 17 2 2" xfId="0"/>
    <cellStyle name="Separador de milhares 5 2 2 17 3" xfId="0"/>
    <cellStyle name="Separador de milhares 5 2 2 17 3 2" xfId="0"/>
    <cellStyle name="Separador de milhares 5 2 2 17 4" xfId="0"/>
    <cellStyle name="Separador de milhares 5 2 2 17 4 2" xfId="0"/>
    <cellStyle name="Separador de milhares 5 2 2 17 5" xfId="0"/>
    <cellStyle name="Separador de milhares 5 2 2 17 5 2" xfId="0"/>
    <cellStyle name="Separador de milhares 5 2 2 17 6" xfId="0"/>
    <cellStyle name="Separador de milhares 5 2 2 17 7" xfId="0"/>
    <cellStyle name="Separador de milhares 5 2 2 18" xfId="0"/>
    <cellStyle name="Separador de milhares 5 2 2 18 2" xfId="0"/>
    <cellStyle name="Separador de milhares 5 2 2 18 2 2" xfId="0"/>
    <cellStyle name="Separador de milhares 5 2 2 18 3" xfId="0"/>
    <cellStyle name="Separador de milhares 5 2 2 18 3 2" xfId="0"/>
    <cellStyle name="Separador de milhares 5 2 2 18 4" xfId="0"/>
    <cellStyle name="Separador de milhares 5 2 2 18 4 2" xfId="0"/>
    <cellStyle name="Separador de milhares 5 2 2 18 5" xfId="0"/>
    <cellStyle name="Separador de milhares 5 2 2 18 5 2" xfId="0"/>
    <cellStyle name="Separador de milhares 5 2 2 18 6" xfId="0"/>
    <cellStyle name="Separador de milhares 5 2 2 19" xfId="0"/>
    <cellStyle name="Separador de milhares 5 2 2 19 2" xfId="0"/>
    <cellStyle name="Separador de milhares 5 2 2 19 2 2" xfId="0"/>
    <cellStyle name="Separador de milhares 5 2 2 19 3" xfId="0"/>
    <cellStyle name="Separador de milhares 5 2 2 19 3 2" xfId="0"/>
    <cellStyle name="Separador de milhares 5 2 2 19 4" xfId="0"/>
    <cellStyle name="Separador de milhares 5 2 2 19 4 2" xfId="0"/>
    <cellStyle name="Separador de milhares 5 2 2 19 5" xfId="0"/>
    <cellStyle name="Separador de milhares 5 2 2 19 5 2" xfId="0"/>
    <cellStyle name="Separador de milhares 5 2 2 19 6" xfId="0"/>
    <cellStyle name="Separador de milhares 5 2 2 2" xfId="0"/>
    <cellStyle name="Separador de milhares 5 2 2 2 2" xfId="0"/>
    <cellStyle name="Separador de milhares 5 2 2 2 2 2" xfId="0"/>
    <cellStyle name="Separador de milhares 5 2 2 2 3" xfId="0"/>
    <cellStyle name="Separador de milhares 5 2 2 2 3 2" xfId="0"/>
    <cellStyle name="Separador de milhares 5 2 2 2 4" xfId="0"/>
    <cellStyle name="Separador de milhares 5 2 2 2 4 2" xfId="0"/>
    <cellStyle name="Separador de milhares 5 2 2 2 5" xfId="0"/>
    <cellStyle name="Separador de milhares 5 2 2 2 5 2" xfId="0"/>
    <cellStyle name="Separador de milhares 5 2 2 2 6" xfId="0"/>
    <cellStyle name="Separador de milhares 5 2 2 2 7" xfId="0"/>
    <cellStyle name="Separador de milhares 5 2 2 20" xfId="0"/>
    <cellStyle name="Separador de milhares 5 2 2 20 2" xfId="0"/>
    <cellStyle name="Separador de milhares 5 2 2 20 2 2" xfId="0"/>
    <cellStyle name="Separador de milhares 5 2 2 20 3" xfId="0"/>
    <cellStyle name="Separador de milhares 5 2 2 20 3 2" xfId="0"/>
    <cellStyle name="Separador de milhares 5 2 2 20 4" xfId="0"/>
    <cellStyle name="Separador de milhares 5 2 2 20 4 2" xfId="0"/>
    <cellStyle name="Separador de milhares 5 2 2 20 5" xfId="0"/>
    <cellStyle name="Separador de milhares 5 2 2 20 5 2" xfId="0"/>
    <cellStyle name="Separador de milhares 5 2 2 20 6" xfId="0"/>
    <cellStyle name="Separador de milhares 5 2 2 21" xfId="0"/>
    <cellStyle name="Separador de milhares 5 2 2 21 2" xfId="0"/>
    <cellStyle name="Separador de milhares 5 2 2 22" xfId="0"/>
    <cellStyle name="Separador de milhares 5 2 2 22 2" xfId="0"/>
    <cellStyle name="Separador de milhares 5 2 2 23" xfId="0"/>
    <cellStyle name="Separador de milhares 5 2 2 23 2" xfId="0"/>
    <cellStyle name="Separador de milhares 5 2 2 24" xfId="0"/>
    <cellStyle name="Separador de milhares 5 2 2 24 2" xfId="0"/>
    <cellStyle name="Separador de milhares 5 2 2 25" xfId="0"/>
    <cellStyle name="Separador de milhares 5 2 2 25 2" xfId="0"/>
    <cellStyle name="Separador de milhares 5 2 2 26" xfId="0"/>
    <cellStyle name="Separador de milhares 5 2 2 26 2" xfId="0"/>
    <cellStyle name="Separador de milhares 5 2 2 27" xfId="0"/>
    <cellStyle name="Separador de milhares 5 2 2 27 2" xfId="0"/>
    <cellStyle name="Separador de milhares 5 2 2 28" xfId="0"/>
    <cellStyle name="Separador de milhares 5 2 2 28 2" xfId="0"/>
    <cellStyle name="Separador de milhares 5 2 2 29" xfId="0"/>
    <cellStyle name="Separador de milhares 5 2 2 29 2" xfId="0"/>
    <cellStyle name="Separador de milhares 5 2 2 3" xfId="0"/>
    <cellStyle name="Separador de milhares 5 2 2 3 2" xfId="0"/>
    <cellStyle name="Separador de milhares 5 2 2 3 2 2" xfId="0"/>
    <cellStyle name="Separador de milhares 5 2 2 3 3" xfId="0"/>
    <cellStyle name="Separador de milhares 5 2 2 3 3 2" xfId="0"/>
    <cellStyle name="Separador de milhares 5 2 2 3 4" xfId="0"/>
    <cellStyle name="Separador de milhares 5 2 2 3 4 2" xfId="0"/>
    <cellStyle name="Separador de milhares 5 2 2 3 5" xfId="0"/>
    <cellStyle name="Separador de milhares 5 2 2 3 5 2" xfId="0"/>
    <cellStyle name="Separador de milhares 5 2 2 3 6" xfId="0"/>
    <cellStyle name="Separador de milhares 5 2 2 3 7" xfId="0"/>
    <cellStyle name="Separador de milhares 5 2 2 30" xfId="0"/>
    <cellStyle name="Separador de milhares 5 2 2 30 2" xfId="0"/>
    <cellStyle name="Separador de milhares 5 2 2 31" xfId="0"/>
    <cellStyle name="Separador de milhares 5 2 2 31 2" xfId="0"/>
    <cellStyle name="Separador de milhares 5 2 2 32" xfId="0"/>
    <cellStyle name="Separador de milhares 5 2 2 32 2" xfId="0"/>
    <cellStyle name="Separador de milhares 5 2 2 33" xfId="0"/>
    <cellStyle name="Separador de milhares 5 2 2 33 2" xfId="0"/>
    <cellStyle name="Separador de milhares 5 2 2 34" xfId="0"/>
    <cellStyle name="Separador de milhares 5 2 2 34 2" xfId="0"/>
    <cellStyle name="Separador de milhares 5 2 2 35" xfId="0"/>
    <cellStyle name="Separador de milhares 5 2 2 35 2" xfId="0"/>
    <cellStyle name="Separador de milhares 5 2 2 36" xfId="0"/>
    <cellStyle name="Separador de milhares 5 2 2 36 2" xfId="0"/>
    <cellStyle name="Separador de milhares 5 2 2 37" xfId="0"/>
    <cellStyle name="Separador de milhares 5 2 2 37 2" xfId="0"/>
    <cellStyle name="Separador de milhares 5 2 2 38" xfId="0"/>
    <cellStyle name="Separador de milhares 5 2 2 38 2" xfId="0"/>
    <cellStyle name="Separador de milhares 5 2 2 39" xfId="0"/>
    <cellStyle name="Separador de milhares 5 2 2 39 2" xfId="0"/>
    <cellStyle name="Separador de milhares 5 2 2 4" xfId="0"/>
    <cellStyle name="Separador de milhares 5 2 2 4 2" xfId="0"/>
    <cellStyle name="Separador de milhares 5 2 2 4 2 2" xfId="0"/>
    <cellStyle name="Separador de milhares 5 2 2 4 3" xfId="0"/>
    <cellStyle name="Separador de milhares 5 2 2 4 3 2" xfId="0"/>
    <cellStyle name="Separador de milhares 5 2 2 4 4" xfId="0"/>
    <cellStyle name="Separador de milhares 5 2 2 4 4 2" xfId="0"/>
    <cellStyle name="Separador de milhares 5 2 2 4 5" xfId="0"/>
    <cellStyle name="Separador de milhares 5 2 2 4 5 2" xfId="0"/>
    <cellStyle name="Separador de milhares 5 2 2 4 6" xfId="0"/>
    <cellStyle name="Separador de milhares 5 2 2 4 7" xfId="0"/>
    <cellStyle name="Separador de milhares 5 2 2 40" xfId="0"/>
    <cellStyle name="Separador de milhares 5 2 2 41" xfId="0"/>
    <cellStyle name="Separador de milhares 5 2 2 42" xfId="0"/>
    <cellStyle name="Separador de milhares 5 2 2 43" xfId="0"/>
    <cellStyle name="Separador de milhares 5 2 2 44" xfId="0"/>
    <cellStyle name="Separador de milhares 5 2 2 45" xfId="0"/>
    <cellStyle name="Separador de milhares 5 2 2 46" xfId="0"/>
    <cellStyle name="Separador de milhares 5 2 2 47" xfId="0"/>
    <cellStyle name="Separador de milhares 5 2 2 48" xfId="0"/>
    <cellStyle name="Separador de milhares 5 2 2 49" xfId="0"/>
    <cellStyle name="Separador de milhares 5 2 2 5" xfId="0"/>
    <cellStyle name="Separador de milhares 5 2 2 5 2" xfId="0"/>
    <cellStyle name="Separador de milhares 5 2 2 5 2 2" xfId="0"/>
    <cellStyle name="Separador de milhares 5 2 2 5 3" xfId="0"/>
    <cellStyle name="Separador de milhares 5 2 2 5 3 2" xfId="0"/>
    <cellStyle name="Separador de milhares 5 2 2 5 4" xfId="0"/>
    <cellStyle name="Separador de milhares 5 2 2 5 4 2" xfId="0"/>
    <cellStyle name="Separador de milhares 5 2 2 5 5" xfId="0"/>
    <cellStyle name="Separador de milhares 5 2 2 5 5 2" xfId="0"/>
    <cellStyle name="Separador de milhares 5 2 2 5 6" xfId="0"/>
    <cellStyle name="Separador de milhares 5 2 2 5 7" xfId="0"/>
    <cellStyle name="Separador de milhares 5 2 2 50" xfId="0"/>
    <cellStyle name="Separador de milhares 5 2 2 6" xfId="0"/>
    <cellStyle name="Separador de milhares 5 2 2 6 2" xfId="0"/>
    <cellStyle name="Separador de milhares 5 2 2 6 2 2" xfId="0"/>
    <cellStyle name="Separador de milhares 5 2 2 6 3" xfId="0"/>
    <cellStyle name="Separador de milhares 5 2 2 6 3 2" xfId="0"/>
    <cellStyle name="Separador de milhares 5 2 2 6 4" xfId="0"/>
    <cellStyle name="Separador de milhares 5 2 2 6 4 2" xfId="0"/>
    <cellStyle name="Separador de milhares 5 2 2 6 5" xfId="0"/>
    <cellStyle name="Separador de milhares 5 2 2 6 5 2" xfId="0"/>
    <cellStyle name="Separador de milhares 5 2 2 6 6" xfId="0"/>
    <cellStyle name="Separador de milhares 5 2 2 6 7" xfId="0"/>
    <cellStyle name="Separador de milhares 5 2 2 7" xfId="0"/>
    <cellStyle name="Separador de milhares 5 2 2 7 2" xfId="0"/>
    <cellStyle name="Separador de milhares 5 2 2 7 2 2" xfId="0"/>
    <cellStyle name="Separador de milhares 5 2 2 7 3" xfId="0"/>
    <cellStyle name="Separador de milhares 5 2 2 7 3 2" xfId="0"/>
    <cellStyle name="Separador de milhares 5 2 2 7 4" xfId="0"/>
    <cellStyle name="Separador de milhares 5 2 2 7 4 2" xfId="0"/>
    <cellStyle name="Separador de milhares 5 2 2 7 5" xfId="0"/>
    <cellStyle name="Separador de milhares 5 2 2 7 5 2" xfId="0"/>
    <cellStyle name="Separador de milhares 5 2 2 7 6" xfId="0"/>
    <cellStyle name="Separador de milhares 5 2 2 7 7" xfId="0"/>
    <cellStyle name="Separador de milhares 5 2 2 8" xfId="0"/>
    <cellStyle name="Separador de milhares 5 2 2 8 2" xfId="0"/>
    <cellStyle name="Separador de milhares 5 2 2 8 2 2" xfId="0"/>
    <cellStyle name="Separador de milhares 5 2 2 8 3" xfId="0"/>
    <cellStyle name="Separador de milhares 5 2 2 8 3 2" xfId="0"/>
    <cellStyle name="Separador de milhares 5 2 2 8 4" xfId="0"/>
    <cellStyle name="Separador de milhares 5 2 2 8 4 2" xfId="0"/>
    <cellStyle name="Separador de milhares 5 2 2 8 5" xfId="0"/>
    <cellStyle name="Separador de milhares 5 2 2 8 5 2" xfId="0"/>
    <cellStyle name="Separador de milhares 5 2 2 8 6" xfId="0"/>
    <cellStyle name="Separador de milhares 5 2 2 8 7" xfId="0"/>
    <cellStyle name="Separador de milhares 5 2 2 9" xfId="0"/>
    <cellStyle name="Separador de milhares 5 2 2 9 2" xfId="0"/>
    <cellStyle name="Separador de milhares 5 2 2 9 2 2" xfId="0"/>
    <cellStyle name="Separador de milhares 5 2 2 9 3" xfId="0"/>
    <cellStyle name="Separador de milhares 5 2 2 9 3 2" xfId="0"/>
    <cellStyle name="Separador de milhares 5 2 2 9 4" xfId="0"/>
    <cellStyle name="Separador de milhares 5 2 2 9 4 2" xfId="0"/>
    <cellStyle name="Separador de milhares 5 2 2 9 5" xfId="0"/>
    <cellStyle name="Separador de milhares 5 2 2 9 5 2" xfId="0"/>
    <cellStyle name="Separador de milhares 5 2 2 9 6" xfId="0"/>
    <cellStyle name="Separador de milhares 5 2 2 9 7" xfId="0"/>
    <cellStyle name="Separador de milhares 5 2 20" xfId="0"/>
    <cellStyle name="Separador de milhares 5 2 20 2" xfId="0"/>
    <cellStyle name="Separador de milhares 5 2 20 2 2" xfId="0"/>
    <cellStyle name="Separador de milhares 5 2 20 3" xfId="0"/>
    <cellStyle name="Separador de milhares 5 2 20 3 2" xfId="0"/>
    <cellStyle name="Separador de milhares 5 2 20 4" xfId="0"/>
    <cellStyle name="Separador de milhares 5 2 20 4 2" xfId="0"/>
    <cellStyle name="Separador de milhares 5 2 20 5" xfId="0"/>
    <cellStyle name="Separador de milhares 5 2 20 5 2" xfId="0"/>
    <cellStyle name="Separador de milhares 5 2 20 6" xfId="0"/>
    <cellStyle name="Separador de milhares 5 2 21" xfId="0"/>
    <cellStyle name="Separador de milhares 5 2 21 2" xfId="0"/>
    <cellStyle name="Separador de milhares 5 2 21 2 2" xfId="0"/>
    <cellStyle name="Separador de milhares 5 2 21 3" xfId="0"/>
    <cellStyle name="Separador de milhares 5 2 21 3 2" xfId="0"/>
    <cellStyle name="Separador de milhares 5 2 21 4" xfId="0"/>
    <cellStyle name="Separador de milhares 5 2 21 4 2" xfId="0"/>
    <cellStyle name="Separador de milhares 5 2 21 5" xfId="0"/>
    <cellStyle name="Separador de milhares 5 2 21 5 2" xfId="0"/>
    <cellStyle name="Separador de milhares 5 2 21 6" xfId="0"/>
    <cellStyle name="Separador de milhares 5 2 22" xfId="0"/>
    <cellStyle name="Separador de milhares 5 2 22 2" xfId="0"/>
    <cellStyle name="Separador de milhares 5 2 23" xfId="0"/>
    <cellStyle name="Separador de milhares 5 2 23 2" xfId="0"/>
    <cellStyle name="Separador de milhares 5 2 24" xfId="0"/>
    <cellStyle name="Separador de milhares 5 2 24 2" xfId="0"/>
    <cellStyle name="Separador de milhares 5 2 25" xfId="0"/>
    <cellStyle name="Separador de milhares 5 2 25 2" xfId="0"/>
    <cellStyle name="Separador de milhares 5 2 26" xfId="0"/>
    <cellStyle name="Separador de milhares 5 2 26 2" xfId="0"/>
    <cellStyle name="Separador de milhares 5 2 27" xfId="0"/>
    <cellStyle name="Separador de milhares 5 2 27 2" xfId="0"/>
    <cellStyle name="Separador de milhares 5 2 28" xfId="0"/>
    <cellStyle name="Separador de milhares 5 2 28 2" xfId="0"/>
    <cellStyle name="Separador de milhares 5 2 29" xfId="0"/>
    <cellStyle name="Separador de milhares 5 2 29 2" xfId="0"/>
    <cellStyle name="Separador de milhares 5 2 3" xfId="0"/>
    <cellStyle name="Separador de milhares 5 2 3 10" xfId="0"/>
    <cellStyle name="Separador de milhares 5 2 3 11" xfId="0"/>
    <cellStyle name="Separador de milhares 5 2 3 12" xfId="0"/>
    <cellStyle name="Separador de milhares 5 2 3 13" xfId="0"/>
    <cellStyle name="Separador de milhares 5 2 3 14" xfId="0"/>
    <cellStyle name="Separador de milhares 5 2 3 15" xfId="0"/>
    <cellStyle name="Separador de milhares 5 2 3 16" xfId="0"/>
    <cellStyle name="Separador de milhares 5 2 3 2" xfId="0"/>
    <cellStyle name="Separador de milhares 5 2 3 2 2" xfId="0"/>
    <cellStyle name="Separador de milhares 5 2 3 3" xfId="0"/>
    <cellStyle name="Separador de milhares 5 2 3 3 2" xfId="0"/>
    <cellStyle name="Separador de milhares 5 2 3 4" xfId="0"/>
    <cellStyle name="Separador de milhares 5 2 3 4 2" xfId="0"/>
    <cellStyle name="Separador de milhares 5 2 3 5" xfId="0"/>
    <cellStyle name="Separador de milhares 5 2 3 5 2" xfId="0"/>
    <cellStyle name="Separador de milhares 5 2 3 6" xfId="0"/>
    <cellStyle name="Separador de milhares 5 2 3 7" xfId="0"/>
    <cellStyle name="Separador de milhares 5 2 3 8" xfId="0"/>
    <cellStyle name="Separador de milhares 5 2 3 9" xfId="0"/>
    <cellStyle name="Separador de milhares 5 2 30" xfId="0"/>
    <cellStyle name="Separador de milhares 5 2 30 2" xfId="0"/>
    <cellStyle name="Separador de milhares 5 2 31" xfId="0"/>
    <cellStyle name="Separador de milhares 5 2 31 2" xfId="0"/>
    <cellStyle name="Separador de milhares 5 2 32" xfId="0"/>
    <cellStyle name="Separador de milhares 5 2 32 2" xfId="0"/>
    <cellStyle name="Separador de milhares 5 2 33" xfId="0"/>
    <cellStyle name="Separador de milhares 5 2 33 2" xfId="0"/>
    <cellStyle name="Separador de milhares 5 2 34" xfId="0"/>
    <cellStyle name="Separador de milhares 5 2 34 2" xfId="0"/>
    <cellStyle name="Separador de milhares 5 2 35" xfId="0"/>
    <cellStyle name="Separador de milhares 5 2 35 2" xfId="0"/>
    <cellStyle name="Separador de milhares 5 2 36" xfId="0"/>
    <cellStyle name="Separador de milhares 5 2 36 2" xfId="0"/>
    <cellStyle name="Separador de milhares 5 2 37" xfId="0"/>
    <cellStyle name="Separador de milhares 5 2 37 2" xfId="0"/>
    <cellStyle name="Separador de milhares 5 2 38" xfId="0"/>
    <cellStyle name="Separador de milhares 5 2 38 2" xfId="0"/>
    <cellStyle name="Separador de milhares 5 2 39" xfId="0"/>
    <cellStyle name="Separador de milhares 5 2 39 2" xfId="0"/>
    <cellStyle name="Separador de milhares 5 2 4" xfId="0"/>
    <cellStyle name="Separador de milhares 5 2 4 10" xfId="0"/>
    <cellStyle name="Separador de milhares 5 2 4 11" xfId="0"/>
    <cellStyle name="Separador de milhares 5 2 4 12" xfId="0"/>
    <cellStyle name="Separador de milhares 5 2 4 13" xfId="0"/>
    <cellStyle name="Separador de milhares 5 2 4 14" xfId="0"/>
    <cellStyle name="Separador de milhares 5 2 4 15" xfId="0"/>
    <cellStyle name="Separador de milhares 5 2 4 16" xfId="0"/>
    <cellStyle name="Separador de milhares 5 2 4 2" xfId="0"/>
    <cellStyle name="Separador de milhares 5 2 4 2 2" xfId="0"/>
    <cellStyle name="Separador de milhares 5 2 4 3" xfId="0"/>
    <cellStyle name="Separador de milhares 5 2 4 3 2" xfId="0"/>
    <cellStyle name="Separador de milhares 5 2 4 4" xfId="0"/>
    <cellStyle name="Separador de milhares 5 2 4 4 2" xfId="0"/>
    <cellStyle name="Separador de milhares 5 2 4 5" xfId="0"/>
    <cellStyle name="Separador de milhares 5 2 4 5 2" xfId="0"/>
    <cellStyle name="Separador de milhares 5 2 4 6" xfId="0"/>
    <cellStyle name="Separador de milhares 5 2 4 7" xfId="0"/>
    <cellStyle name="Separador de milhares 5 2 4 8" xfId="0"/>
    <cellStyle name="Separador de milhares 5 2 4 9" xfId="0"/>
    <cellStyle name="Separador de milhares 5 2 40" xfId="0"/>
    <cellStyle name="Separador de milhares 5 2 40 2" xfId="0"/>
    <cellStyle name="Separador de milhares 5 2 41" xfId="0"/>
    <cellStyle name="Separador de milhares 5 2 42" xfId="0"/>
    <cellStyle name="Separador de milhares 5 2 43" xfId="0"/>
    <cellStyle name="Separador de milhares 5 2 44" xfId="0"/>
    <cellStyle name="Separador de milhares 5 2 45" xfId="0"/>
    <cellStyle name="Separador de milhares 5 2 46" xfId="0"/>
    <cellStyle name="Separador de milhares 5 2 47" xfId="0"/>
    <cellStyle name="Separador de milhares 5 2 48" xfId="0"/>
    <cellStyle name="Separador de milhares 5 2 49" xfId="0"/>
    <cellStyle name="Separador de milhares 5 2 5" xfId="0"/>
    <cellStyle name="Separador de milhares 5 2 5 10" xfId="0"/>
    <cellStyle name="Separador de milhares 5 2 5 11" xfId="0"/>
    <cellStyle name="Separador de milhares 5 2 5 12" xfId="0"/>
    <cellStyle name="Separador de milhares 5 2 5 13" xfId="0"/>
    <cellStyle name="Separador de milhares 5 2 5 14" xfId="0"/>
    <cellStyle name="Separador de milhares 5 2 5 15" xfId="0"/>
    <cellStyle name="Separador de milhares 5 2 5 16" xfId="0"/>
    <cellStyle name="Separador de milhares 5 2 5 2" xfId="0"/>
    <cellStyle name="Separador de milhares 5 2 5 2 2" xfId="0"/>
    <cellStyle name="Separador de milhares 5 2 5 3" xfId="0"/>
    <cellStyle name="Separador de milhares 5 2 5 3 2" xfId="0"/>
    <cellStyle name="Separador de milhares 5 2 5 4" xfId="0"/>
    <cellStyle name="Separador de milhares 5 2 5 4 2" xfId="0"/>
    <cellStyle name="Separador de milhares 5 2 5 5" xfId="0"/>
    <cellStyle name="Separador de milhares 5 2 5 5 2" xfId="0"/>
    <cellStyle name="Separador de milhares 5 2 5 6" xfId="0"/>
    <cellStyle name="Separador de milhares 5 2 5 7" xfId="0"/>
    <cellStyle name="Separador de milhares 5 2 5 8" xfId="0"/>
    <cellStyle name="Separador de milhares 5 2 5 9" xfId="0"/>
    <cellStyle name="Separador de milhares 5 2 50" xfId="0"/>
    <cellStyle name="Separador de milhares 5 2 51" xfId="0"/>
    <cellStyle name="Separador de milhares 5 2 52" xfId="0"/>
    <cellStyle name="Separador de milhares 5 2 53" xfId="0"/>
    <cellStyle name="Separador de milhares 5 2 54" xfId="0"/>
    <cellStyle name="Separador de milhares 5 2 6" xfId="0"/>
    <cellStyle name="Separador de milhares 5 2 6 10" xfId="0"/>
    <cellStyle name="Separador de milhares 5 2 6 11" xfId="0"/>
    <cellStyle name="Separador de milhares 5 2 6 12" xfId="0"/>
    <cellStyle name="Separador de milhares 5 2 6 13" xfId="0"/>
    <cellStyle name="Separador de milhares 5 2 6 14" xfId="0"/>
    <cellStyle name="Separador de milhares 5 2 6 15" xfId="0"/>
    <cellStyle name="Separador de milhares 5 2 6 16" xfId="0"/>
    <cellStyle name="Separador de milhares 5 2 6 2" xfId="0"/>
    <cellStyle name="Separador de milhares 5 2 6 2 2" xfId="0"/>
    <cellStyle name="Separador de milhares 5 2 6 3" xfId="0"/>
    <cellStyle name="Separador de milhares 5 2 6 3 2" xfId="0"/>
    <cellStyle name="Separador de milhares 5 2 6 4" xfId="0"/>
    <cellStyle name="Separador de milhares 5 2 6 4 2" xfId="0"/>
    <cellStyle name="Separador de milhares 5 2 6 5" xfId="0"/>
    <cellStyle name="Separador de milhares 5 2 6 5 2" xfId="0"/>
    <cellStyle name="Separador de milhares 5 2 6 6" xfId="0"/>
    <cellStyle name="Separador de milhares 5 2 6 7" xfId="0"/>
    <cellStyle name="Separador de milhares 5 2 6 8" xfId="0"/>
    <cellStyle name="Separador de milhares 5 2 6 9" xfId="0"/>
    <cellStyle name="Separador de milhares 5 2 7" xfId="0"/>
    <cellStyle name="Separador de milhares 5 2 7 2" xfId="0"/>
    <cellStyle name="Separador de milhares 5 2 7 2 2" xfId="0"/>
    <cellStyle name="Separador de milhares 5 2 7 3" xfId="0"/>
    <cellStyle name="Separador de milhares 5 2 7 3 2" xfId="0"/>
    <cellStyle name="Separador de milhares 5 2 7 4" xfId="0"/>
    <cellStyle name="Separador de milhares 5 2 7 4 2" xfId="0"/>
    <cellStyle name="Separador de milhares 5 2 7 5" xfId="0"/>
    <cellStyle name="Separador de milhares 5 2 7 5 2" xfId="0"/>
    <cellStyle name="Separador de milhares 5 2 7 6" xfId="0"/>
    <cellStyle name="Separador de milhares 5 2 7 7" xfId="0"/>
    <cellStyle name="Separador de milhares 5 2 8" xfId="0"/>
    <cellStyle name="Separador de milhares 5 2 8 2" xfId="0"/>
    <cellStyle name="Separador de milhares 5 2 8 2 2" xfId="0"/>
    <cellStyle name="Separador de milhares 5 2 8 3" xfId="0"/>
    <cellStyle name="Separador de milhares 5 2 8 3 2" xfId="0"/>
    <cellStyle name="Separador de milhares 5 2 8 4" xfId="0"/>
    <cellStyle name="Separador de milhares 5 2 8 4 2" xfId="0"/>
    <cellStyle name="Separador de milhares 5 2 8 5" xfId="0"/>
    <cellStyle name="Separador de milhares 5 2 8 5 2" xfId="0"/>
    <cellStyle name="Separador de milhares 5 2 8 6" xfId="0"/>
    <cellStyle name="Separador de milhares 5 2 8 7" xfId="0"/>
    <cellStyle name="Separador de milhares 5 2 9" xfId="0"/>
    <cellStyle name="Separador de milhares 5 2 9 2" xfId="0"/>
    <cellStyle name="Separador de milhares 5 2 9 2 2" xfId="0"/>
    <cellStyle name="Separador de milhares 5 2 9 3" xfId="0"/>
    <cellStyle name="Separador de milhares 5 2 9 3 2" xfId="0"/>
    <cellStyle name="Separador de milhares 5 2 9 4" xfId="0"/>
    <cellStyle name="Separador de milhares 5 2 9 4 2" xfId="0"/>
    <cellStyle name="Separador de milhares 5 2 9 5" xfId="0"/>
    <cellStyle name="Separador de milhares 5 2 9 5 2" xfId="0"/>
    <cellStyle name="Separador de milhares 5 2 9 6" xfId="0"/>
    <cellStyle name="Separador de milhares 5 2 9 7" xfId="0"/>
    <cellStyle name="Separador de milhares 5 20" xfId="0"/>
    <cellStyle name="Separador de milhares 5 21" xfId="0"/>
    <cellStyle name="Separador de milhares 5 22" xfId="0"/>
    <cellStyle name="Separador de milhares 5 23" xfId="0"/>
    <cellStyle name="Separador de milhares 5 24" xfId="0"/>
    <cellStyle name="Separador de milhares 5 25" xfId="0"/>
    <cellStyle name="Separador de milhares 5 26" xfId="0"/>
    <cellStyle name="Separador de milhares 5 3" xfId="0"/>
    <cellStyle name="Separador de milhares 5 3 10" xfId="0"/>
    <cellStyle name="Separador de milhares 5 3 10 2" xfId="0"/>
    <cellStyle name="Separador de milhares 5 3 10 2 2" xfId="0"/>
    <cellStyle name="Separador de milhares 5 3 10 3" xfId="0"/>
    <cellStyle name="Separador de milhares 5 3 10 3 2" xfId="0"/>
    <cellStyle name="Separador de milhares 5 3 10 4" xfId="0"/>
    <cellStyle name="Separador de milhares 5 3 10 4 2" xfId="0"/>
    <cellStyle name="Separador de milhares 5 3 10 5" xfId="0"/>
    <cellStyle name="Separador de milhares 5 3 10 5 2" xfId="0"/>
    <cellStyle name="Separador de milhares 5 3 10 6" xfId="0"/>
    <cellStyle name="Separador de milhares 5 3 10 7" xfId="0"/>
    <cellStyle name="Separador de milhares 5 3 11" xfId="0"/>
    <cellStyle name="Separador de milhares 5 3 11 2" xfId="0"/>
    <cellStyle name="Separador de milhares 5 3 11 2 2" xfId="0"/>
    <cellStyle name="Separador de milhares 5 3 11 3" xfId="0"/>
    <cellStyle name="Separador de milhares 5 3 11 3 2" xfId="0"/>
    <cellStyle name="Separador de milhares 5 3 11 4" xfId="0"/>
    <cellStyle name="Separador de milhares 5 3 11 4 2" xfId="0"/>
    <cellStyle name="Separador de milhares 5 3 11 5" xfId="0"/>
    <cellStyle name="Separador de milhares 5 3 11 5 2" xfId="0"/>
    <cellStyle name="Separador de milhares 5 3 11 6" xfId="0"/>
    <cellStyle name="Separador de milhares 5 3 11 7" xfId="0"/>
    <cellStyle name="Separador de milhares 5 3 12" xfId="0"/>
    <cellStyle name="Separador de milhares 5 3 12 2" xfId="0"/>
    <cellStyle name="Separador de milhares 5 3 12 2 2" xfId="0"/>
    <cellStyle name="Separador de milhares 5 3 12 3" xfId="0"/>
    <cellStyle name="Separador de milhares 5 3 12 3 2" xfId="0"/>
    <cellStyle name="Separador de milhares 5 3 12 4" xfId="0"/>
    <cellStyle name="Separador de milhares 5 3 12 4 2" xfId="0"/>
    <cellStyle name="Separador de milhares 5 3 12 5" xfId="0"/>
    <cellStyle name="Separador de milhares 5 3 12 5 2" xfId="0"/>
    <cellStyle name="Separador de milhares 5 3 12 6" xfId="0"/>
    <cellStyle name="Separador de milhares 5 3 12 7" xfId="0"/>
    <cellStyle name="Separador de milhares 5 3 13" xfId="0"/>
    <cellStyle name="Separador de milhares 5 3 13 2" xfId="0"/>
    <cellStyle name="Separador de milhares 5 3 13 2 2" xfId="0"/>
    <cellStyle name="Separador de milhares 5 3 13 3" xfId="0"/>
    <cellStyle name="Separador de milhares 5 3 13 3 2" xfId="0"/>
    <cellStyle name="Separador de milhares 5 3 13 4" xfId="0"/>
    <cellStyle name="Separador de milhares 5 3 13 4 2" xfId="0"/>
    <cellStyle name="Separador de milhares 5 3 13 5" xfId="0"/>
    <cellStyle name="Separador de milhares 5 3 13 5 2" xfId="0"/>
    <cellStyle name="Separador de milhares 5 3 13 6" xfId="0"/>
    <cellStyle name="Separador de milhares 5 3 13 7" xfId="0"/>
    <cellStyle name="Separador de milhares 5 3 14" xfId="0"/>
    <cellStyle name="Separador de milhares 5 3 14 2" xfId="0"/>
    <cellStyle name="Separador de milhares 5 3 14 2 2" xfId="0"/>
    <cellStyle name="Separador de milhares 5 3 14 3" xfId="0"/>
    <cellStyle name="Separador de milhares 5 3 14 3 2" xfId="0"/>
    <cellStyle name="Separador de milhares 5 3 14 4" xfId="0"/>
    <cellStyle name="Separador de milhares 5 3 14 4 2" xfId="0"/>
    <cellStyle name="Separador de milhares 5 3 14 5" xfId="0"/>
    <cellStyle name="Separador de milhares 5 3 14 5 2" xfId="0"/>
    <cellStyle name="Separador de milhares 5 3 14 6" xfId="0"/>
    <cellStyle name="Separador de milhares 5 3 14 7" xfId="0"/>
    <cellStyle name="Separador de milhares 5 3 15" xfId="0"/>
    <cellStyle name="Separador de milhares 5 3 15 2" xfId="0"/>
    <cellStyle name="Separador de milhares 5 3 15 2 2" xfId="0"/>
    <cellStyle name="Separador de milhares 5 3 15 3" xfId="0"/>
    <cellStyle name="Separador de milhares 5 3 15 3 2" xfId="0"/>
    <cellStyle name="Separador de milhares 5 3 15 4" xfId="0"/>
    <cellStyle name="Separador de milhares 5 3 15 4 2" xfId="0"/>
    <cellStyle name="Separador de milhares 5 3 15 5" xfId="0"/>
    <cellStyle name="Separador de milhares 5 3 15 5 2" xfId="0"/>
    <cellStyle name="Separador de milhares 5 3 15 6" xfId="0"/>
    <cellStyle name="Separador de milhares 5 3 15 7" xfId="0"/>
    <cellStyle name="Separador de milhares 5 3 16" xfId="0"/>
    <cellStyle name="Separador de milhares 5 3 16 2" xfId="0"/>
    <cellStyle name="Separador de milhares 5 3 16 2 2" xfId="0"/>
    <cellStyle name="Separador de milhares 5 3 16 3" xfId="0"/>
    <cellStyle name="Separador de milhares 5 3 16 3 2" xfId="0"/>
    <cellStyle name="Separador de milhares 5 3 16 4" xfId="0"/>
    <cellStyle name="Separador de milhares 5 3 16 4 2" xfId="0"/>
    <cellStyle name="Separador de milhares 5 3 16 5" xfId="0"/>
    <cellStyle name="Separador de milhares 5 3 16 5 2" xfId="0"/>
    <cellStyle name="Separador de milhares 5 3 16 6" xfId="0"/>
    <cellStyle name="Separador de milhares 5 3 16 7" xfId="0"/>
    <cellStyle name="Separador de milhares 5 3 17" xfId="0"/>
    <cellStyle name="Separador de milhares 5 3 17 2" xfId="0"/>
    <cellStyle name="Separador de milhares 5 3 17 2 2" xfId="0"/>
    <cellStyle name="Separador de milhares 5 3 17 3" xfId="0"/>
    <cellStyle name="Separador de milhares 5 3 17 3 2" xfId="0"/>
    <cellStyle name="Separador de milhares 5 3 17 4" xfId="0"/>
    <cellStyle name="Separador de milhares 5 3 17 4 2" xfId="0"/>
    <cellStyle name="Separador de milhares 5 3 17 5" xfId="0"/>
    <cellStyle name="Separador de milhares 5 3 17 5 2" xfId="0"/>
    <cellStyle name="Separador de milhares 5 3 17 6" xfId="0"/>
    <cellStyle name="Separador de milhares 5 3 17 7" xfId="0"/>
    <cellStyle name="Separador de milhares 5 3 18" xfId="0"/>
    <cellStyle name="Separador de milhares 5 3 18 2" xfId="0"/>
    <cellStyle name="Separador de milhares 5 3 18 2 2" xfId="0"/>
    <cellStyle name="Separador de milhares 5 3 18 3" xfId="0"/>
    <cellStyle name="Separador de milhares 5 3 18 3 2" xfId="0"/>
    <cellStyle name="Separador de milhares 5 3 18 4" xfId="0"/>
    <cellStyle name="Separador de milhares 5 3 18 4 2" xfId="0"/>
    <cellStyle name="Separador de milhares 5 3 18 5" xfId="0"/>
    <cellStyle name="Separador de milhares 5 3 18 5 2" xfId="0"/>
    <cellStyle name="Separador de milhares 5 3 18 6" xfId="0"/>
    <cellStyle name="Separador de milhares 5 3 19" xfId="0"/>
    <cellStyle name="Separador de milhares 5 3 19 2" xfId="0"/>
    <cellStyle name="Separador de milhares 5 3 19 2 2" xfId="0"/>
    <cellStyle name="Separador de milhares 5 3 19 3" xfId="0"/>
    <cellStyle name="Separador de milhares 5 3 19 3 2" xfId="0"/>
    <cellStyle name="Separador de milhares 5 3 19 4" xfId="0"/>
    <cellStyle name="Separador de milhares 5 3 19 4 2" xfId="0"/>
    <cellStyle name="Separador de milhares 5 3 19 5" xfId="0"/>
    <cellStyle name="Separador de milhares 5 3 19 5 2" xfId="0"/>
    <cellStyle name="Separador de milhares 5 3 19 6" xfId="0"/>
    <cellStyle name="Separador de milhares 5 3 2" xfId="0"/>
    <cellStyle name="Separador de milhares 5 3 2 10" xfId="0"/>
    <cellStyle name="Separador de milhares 5 3 2 11" xfId="0"/>
    <cellStyle name="Separador de milhares 5 3 2 12" xfId="0"/>
    <cellStyle name="Separador de milhares 5 3 2 13" xfId="0"/>
    <cellStyle name="Separador de milhares 5 3 2 14" xfId="0"/>
    <cellStyle name="Separador de milhares 5 3 2 15" xfId="0"/>
    <cellStyle name="Separador de milhares 5 3 2 16" xfId="0"/>
    <cellStyle name="Separador de milhares 5 3 2 2" xfId="0"/>
    <cellStyle name="Separador de milhares 5 3 2 2 2" xfId="0"/>
    <cellStyle name="Separador de milhares 5 3 2 2 2 2" xfId="0"/>
    <cellStyle name="Separador de milhares 5 3 2 2 3" xfId="0"/>
    <cellStyle name="Separador de milhares 5 3 2 2 3 2" xfId="0"/>
    <cellStyle name="Separador de milhares 5 3 2 2 4" xfId="0"/>
    <cellStyle name="Separador de milhares 5 3 2 2 4 2" xfId="0"/>
    <cellStyle name="Separador de milhares 5 3 2 2 5" xfId="0"/>
    <cellStyle name="Separador de milhares 5 3 2 2 5 2" xfId="0"/>
    <cellStyle name="Separador de milhares 5 3 2 2 6" xfId="0"/>
    <cellStyle name="Separador de milhares 5 3 2 3" xfId="0"/>
    <cellStyle name="Separador de milhares 5 3 2 3 2" xfId="0"/>
    <cellStyle name="Separador de milhares 5 3 2 4" xfId="0"/>
    <cellStyle name="Separador de milhares 5 3 2 4 2" xfId="0"/>
    <cellStyle name="Separador de milhares 5 3 2 5" xfId="0"/>
    <cellStyle name="Separador de milhares 5 3 2 5 2" xfId="0"/>
    <cellStyle name="Separador de milhares 5 3 2 6" xfId="0"/>
    <cellStyle name="Separador de milhares 5 3 2 7" xfId="0"/>
    <cellStyle name="Separador de milhares 5 3 2 8" xfId="0"/>
    <cellStyle name="Separador de milhares 5 3 2 9" xfId="0"/>
    <cellStyle name="Separador de milhares 5 3 20" xfId="0"/>
    <cellStyle name="Separador de milhares 5 3 20 2" xfId="0"/>
    <cellStyle name="Separador de milhares 5 3 20 2 2" xfId="0"/>
    <cellStyle name="Separador de milhares 5 3 20 3" xfId="0"/>
    <cellStyle name="Separador de milhares 5 3 20 3 2" xfId="0"/>
    <cellStyle name="Separador de milhares 5 3 20 4" xfId="0"/>
    <cellStyle name="Separador de milhares 5 3 20 4 2" xfId="0"/>
    <cellStyle name="Separador de milhares 5 3 20 5" xfId="0"/>
    <cellStyle name="Separador de milhares 5 3 20 5 2" xfId="0"/>
    <cellStyle name="Separador de milhares 5 3 20 6" xfId="0"/>
    <cellStyle name="Separador de milhares 5 3 21" xfId="0"/>
    <cellStyle name="Separador de milhares 5 3 21 2" xfId="0"/>
    <cellStyle name="Separador de milhares 5 3 22" xfId="0"/>
    <cellStyle name="Separador de milhares 5 3 22 2" xfId="0"/>
    <cellStyle name="Separador de milhares 5 3 23" xfId="0"/>
    <cellStyle name="Separador de milhares 5 3 23 2" xfId="0"/>
    <cellStyle name="Separador de milhares 5 3 24" xfId="0"/>
    <cellStyle name="Separador de milhares 5 3 24 2" xfId="0"/>
    <cellStyle name="Separador de milhares 5 3 25" xfId="0"/>
    <cellStyle name="Separador de milhares 5 3 25 2" xfId="0"/>
    <cellStyle name="Separador de milhares 5 3 26" xfId="0"/>
    <cellStyle name="Separador de milhares 5 3 26 2" xfId="0"/>
    <cellStyle name="Separador de milhares 5 3 27" xfId="0"/>
    <cellStyle name="Separador de milhares 5 3 27 2" xfId="0"/>
    <cellStyle name="Separador de milhares 5 3 28" xfId="0"/>
    <cellStyle name="Separador de milhares 5 3 28 2" xfId="0"/>
    <cellStyle name="Separador de milhares 5 3 29" xfId="0"/>
    <cellStyle name="Separador de milhares 5 3 29 2" xfId="0"/>
    <cellStyle name="Separador de milhares 5 3 3" xfId="0"/>
    <cellStyle name="Separador de milhares 5 3 3 10" xfId="0"/>
    <cellStyle name="Separador de milhares 5 3 3 11" xfId="0"/>
    <cellStyle name="Separador de milhares 5 3 3 12" xfId="0"/>
    <cellStyle name="Separador de milhares 5 3 3 13" xfId="0"/>
    <cellStyle name="Separador de milhares 5 3 3 14" xfId="0"/>
    <cellStyle name="Separador de milhares 5 3 3 15" xfId="0"/>
    <cellStyle name="Separador de milhares 5 3 3 16" xfId="0"/>
    <cellStyle name="Separador de milhares 5 3 3 2" xfId="0"/>
    <cellStyle name="Separador de milhares 5 3 3 2 2" xfId="0"/>
    <cellStyle name="Separador de milhares 5 3 3 2 2 2" xfId="0"/>
    <cellStyle name="Separador de milhares 5 3 3 2 3" xfId="0"/>
    <cellStyle name="Separador de milhares 5 3 3 2 3 2" xfId="0"/>
    <cellStyle name="Separador de milhares 5 3 3 2 4" xfId="0"/>
    <cellStyle name="Separador de milhares 5 3 3 2 4 2" xfId="0"/>
    <cellStyle name="Separador de milhares 5 3 3 2 5" xfId="0"/>
    <cellStyle name="Separador de milhares 5 3 3 2 5 2" xfId="0"/>
    <cellStyle name="Separador de milhares 5 3 3 2 6" xfId="0"/>
    <cellStyle name="Separador de milhares 5 3 3 3" xfId="0"/>
    <cellStyle name="Separador de milhares 5 3 3 3 2" xfId="0"/>
    <cellStyle name="Separador de milhares 5 3 3 4" xfId="0"/>
    <cellStyle name="Separador de milhares 5 3 3 4 2" xfId="0"/>
    <cellStyle name="Separador de milhares 5 3 3 5" xfId="0"/>
    <cellStyle name="Separador de milhares 5 3 3 5 2" xfId="0"/>
    <cellStyle name="Separador de milhares 5 3 3 6" xfId="0"/>
    <cellStyle name="Separador de milhares 5 3 3 7" xfId="0"/>
    <cellStyle name="Separador de milhares 5 3 3 8" xfId="0"/>
    <cellStyle name="Separador de milhares 5 3 3 9" xfId="0"/>
    <cellStyle name="Separador de milhares 5 3 30" xfId="0"/>
    <cellStyle name="Separador de milhares 5 3 30 2" xfId="0"/>
    <cellStyle name="Separador de milhares 5 3 31" xfId="0"/>
    <cellStyle name="Separador de milhares 5 3 31 2" xfId="0"/>
    <cellStyle name="Separador de milhares 5 3 32" xfId="0"/>
    <cellStyle name="Separador de milhares 5 3 32 2" xfId="0"/>
    <cellStyle name="Separador de milhares 5 3 33" xfId="0"/>
    <cellStyle name="Separador de milhares 5 3 33 2" xfId="0"/>
    <cellStyle name="Separador de milhares 5 3 34" xfId="0"/>
    <cellStyle name="Separador de milhares 5 3 34 2" xfId="0"/>
    <cellStyle name="Separador de milhares 5 3 35" xfId="0"/>
    <cellStyle name="Separador de milhares 5 3 35 2" xfId="0"/>
    <cellStyle name="Separador de milhares 5 3 36" xfId="0"/>
    <cellStyle name="Separador de milhares 5 3 36 2" xfId="0"/>
    <cellStyle name="Separador de milhares 5 3 37" xfId="0"/>
    <cellStyle name="Separador de milhares 5 3 37 2" xfId="0"/>
    <cellStyle name="Separador de milhares 5 3 38" xfId="0"/>
    <cellStyle name="Separador de milhares 5 3 38 2" xfId="0"/>
    <cellStyle name="Separador de milhares 5 3 39" xfId="0"/>
    <cellStyle name="Separador de milhares 5 3 39 2" xfId="0"/>
    <cellStyle name="Separador de milhares 5 3 4" xfId="0"/>
    <cellStyle name="Separador de milhares 5 3 4 10" xfId="0"/>
    <cellStyle name="Separador de milhares 5 3 4 11" xfId="0"/>
    <cellStyle name="Separador de milhares 5 3 4 12" xfId="0"/>
    <cellStyle name="Separador de milhares 5 3 4 13" xfId="0"/>
    <cellStyle name="Separador de milhares 5 3 4 14" xfId="0"/>
    <cellStyle name="Separador de milhares 5 3 4 15" xfId="0"/>
    <cellStyle name="Separador de milhares 5 3 4 16" xfId="0"/>
    <cellStyle name="Separador de milhares 5 3 4 2" xfId="0"/>
    <cellStyle name="Separador de milhares 5 3 4 2 2" xfId="0"/>
    <cellStyle name="Separador de milhares 5 3 4 3" xfId="0"/>
    <cellStyle name="Separador de milhares 5 3 4 3 2" xfId="0"/>
    <cellStyle name="Separador de milhares 5 3 4 4" xfId="0"/>
    <cellStyle name="Separador de milhares 5 3 4 4 2" xfId="0"/>
    <cellStyle name="Separador de milhares 5 3 4 5" xfId="0"/>
    <cellStyle name="Separador de milhares 5 3 4 5 2" xfId="0"/>
    <cellStyle name="Separador de milhares 5 3 4 6" xfId="0"/>
    <cellStyle name="Separador de milhares 5 3 4 7" xfId="0"/>
    <cellStyle name="Separador de milhares 5 3 4 8" xfId="0"/>
    <cellStyle name="Separador de milhares 5 3 4 9" xfId="0"/>
    <cellStyle name="Separador de milhares 5 3 40" xfId="0"/>
    <cellStyle name="Separador de milhares 5 3 41" xfId="0"/>
    <cellStyle name="Separador de milhares 5 3 42" xfId="0"/>
    <cellStyle name="Separador de milhares 5 3 43" xfId="0"/>
    <cellStyle name="Separador de milhares 5 3 44" xfId="0"/>
    <cellStyle name="Separador de milhares 5 3 45" xfId="0"/>
    <cellStyle name="Separador de milhares 5 3 46" xfId="0"/>
    <cellStyle name="Separador de milhares 5 3 47" xfId="0"/>
    <cellStyle name="Separador de milhares 5 3 48" xfId="0"/>
    <cellStyle name="Separador de milhares 5 3 49" xfId="0"/>
    <cellStyle name="Separador de milhares 5 3 5" xfId="0"/>
    <cellStyle name="Separador de milhares 5 3 5 10" xfId="0"/>
    <cellStyle name="Separador de milhares 5 3 5 11" xfId="0"/>
    <cellStyle name="Separador de milhares 5 3 5 12" xfId="0"/>
    <cellStyle name="Separador de milhares 5 3 5 13" xfId="0"/>
    <cellStyle name="Separador de milhares 5 3 5 14" xfId="0"/>
    <cellStyle name="Separador de milhares 5 3 5 15" xfId="0"/>
    <cellStyle name="Separador de milhares 5 3 5 16" xfId="0"/>
    <cellStyle name="Separador de milhares 5 3 5 2" xfId="0"/>
    <cellStyle name="Separador de milhares 5 3 5 2 2" xfId="0"/>
    <cellStyle name="Separador de milhares 5 3 5 3" xfId="0"/>
    <cellStyle name="Separador de milhares 5 3 5 3 2" xfId="0"/>
    <cellStyle name="Separador de milhares 5 3 5 4" xfId="0"/>
    <cellStyle name="Separador de milhares 5 3 5 4 2" xfId="0"/>
    <cellStyle name="Separador de milhares 5 3 5 5" xfId="0"/>
    <cellStyle name="Separador de milhares 5 3 5 5 2" xfId="0"/>
    <cellStyle name="Separador de milhares 5 3 5 6" xfId="0"/>
    <cellStyle name="Separador de milhares 5 3 5 7" xfId="0"/>
    <cellStyle name="Separador de milhares 5 3 5 8" xfId="0"/>
    <cellStyle name="Separador de milhares 5 3 5 9" xfId="0"/>
    <cellStyle name="Separador de milhares 5 3 50" xfId="0"/>
    <cellStyle name="Separador de milhares 5 3 51" xfId="0"/>
    <cellStyle name="Separador de milhares 5 3 52" xfId="0"/>
    <cellStyle name="Separador de milhares 5 3 53" xfId="0"/>
    <cellStyle name="Separador de milhares 5 3 54" xfId="0"/>
    <cellStyle name="Separador de milhares 5 3 6" xfId="0"/>
    <cellStyle name="Separador de milhares 5 3 6 10" xfId="0"/>
    <cellStyle name="Separador de milhares 5 3 6 11" xfId="0"/>
    <cellStyle name="Separador de milhares 5 3 6 12" xfId="0"/>
    <cellStyle name="Separador de milhares 5 3 6 13" xfId="0"/>
    <cellStyle name="Separador de milhares 5 3 6 14" xfId="0"/>
    <cellStyle name="Separador de milhares 5 3 6 15" xfId="0"/>
    <cellStyle name="Separador de milhares 5 3 6 16" xfId="0"/>
    <cellStyle name="Separador de milhares 5 3 6 2" xfId="0"/>
    <cellStyle name="Separador de milhares 5 3 6 2 2" xfId="0"/>
    <cellStyle name="Separador de milhares 5 3 6 3" xfId="0"/>
    <cellStyle name="Separador de milhares 5 3 6 3 2" xfId="0"/>
    <cellStyle name="Separador de milhares 5 3 6 4" xfId="0"/>
    <cellStyle name="Separador de milhares 5 3 6 4 2" xfId="0"/>
    <cellStyle name="Separador de milhares 5 3 6 5" xfId="0"/>
    <cellStyle name="Separador de milhares 5 3 6 5 2" xfId="0"/>
    <cellStyle name="Separador de milhares 5 3 6 6" xfId="0"/>
    <cellStyle name="Separador de milhares 5 3 6 7" xfId="0"/>
    <cellStyle name="Separador de milhares 5 3 6 8" xfId="0"/>
    <cellStyle name="Separador de milhares 5 3 6 9" xfId="0"/>
    <cellStyle name="Separador de milhares 5 3 7" xfId="0"/>
    <cellStyle name="Separador de milhares 5 3 7 2" xfId="0"/>
    <cellStyle name="Separador de milhares 5 3 7 2 2" xfId="0"/>
    <cellStyle name="Separador de milhares 5 3 7 3" xfId="0"/>
    <cellStyle name="Separador de milhares 5 3 7 3 2" xfId="0"/>
    <cellStyle name="Separador de milhares 5 3 7 4" xfId="0"/>
    <cellStyle name="Separador de milhares 5 3 7 4 2" xfId="0"/>
    <cellStyle name="Separador de milhares 5 3 7 5" xfId="0"/>
    <cellStyle name="Separador de milhares 5 3 7 5 2" xfId="0"/>
    <cellStyle name="Separador de milhares 5 3 7 6" xfId="0"/>
    <cellStyle name="Separador de milhares 5 3 7 7" xfId="0"/>
    <cellStyle name="Separador de milhares 5 3 8" xfId="0"/>
    <cellStyle name="Separador de milhares 5 3 8 2" xfId="0"/>
    <cellStyle name="Separador de milhares 5 3 8 2 2" xfId="0"/>
    <cellStyle name="Separador de milhares 5 3 8 3" xfId="0"/>
    <cellStyle name="Separador de milhares 5 3 8 3 2" xfId="0"/>
    <cellStyle name="Separador de milhares 5 3 8 4" xfId="0"/>
    <cellStyle name="Separador de milhares 5 3 8 4 2" xfId="0"/>
    <cellStyle name="Separador de milhares 5 3 8 5" xfId="0"/>
    <cellStyle name="Separador de milhares 5 3 8 5 2" xfId="0"/>
    <cellStyle name="Separador de milhares 5 3 8 6" xfId="0"/>
    <cellStyle name="Separador de milhares 5 3 8 7" xfId="0"/>
    <cellStyle name="Separador de milhares 5 3 9" xfId="0"/>
    <cellStyle name="Separador de milhares 5 3 9 2" xfId="0"/>
    <cellStyle name="Separador de milhares 5 3 9 2 2" xfId="0"/>
    <cellStyle name="Separador de milhares 5 3 9 3" xfId="0"/>
    <cellStyle name="Separador de milhares 5 3 9 3 2" xfId="0"/>
    <cellStyle name="Separador de milhares 5 3 9 4" xfId="0"/>
    <cellStyle name="Separador de milhares 5 3 9 4 2" xfId="0"/>
    <cellStyle name="Separador de milhares 5 3 9 5" xfId="0"/>
    <cellStyle name="Separador de milhares 5 3 9 5 2" xfId="0"/>
    <cellStyle name="Separador de milhares 5 3 9 6" xfId="0"/>
    <cellStyle name="Separador de milhares 5 3 9 7" xfId="0"/>
    <cellStyle name="Separador de milhares 5 4" xfId="0"/>
    <cellStyle name="Separador de milhares 5 4 10" xfId="0"/>
    <cellStyle name="Separador de milhares 5 4 11" xfId="0"/>
    <cellStyle name="Separador de milhares 5 4 12" xfId="0"/>
    <cellStyle name="Separador de milhares 5 4 13" xfId="0"/>
    <cellStyle name="Separador de milhares 5 4 14" xfId="0"/>
    <cellStyle name="Separador de milhares 5 4 15" xfId="0"/>
    <cellStyle name="Separador de milhares 5 4 16" xfId="0"/>
    <cellStyle name="Separador de milhares 5 4 17" xfId="0"/>
    <cellStyle name="Separador de milhares 5 4 18" xfId="0"/>
    <cellStyle name="Separador de milhares 5 4 19" xfId="0"/>
    <cellStyle name="Separador de milhares 5 4 2" xfId="0"/>
    <cellStyle name="Separador de milhares 5 4 2 2" xfId="0"/>
    <cellStyle name="Separador de milhares 5 4 2 2 2" xfId="0"/>
    <cellStyle name="Separador de milhares 5 4 2 2 3" xfId="0"/>
    <cellStyle name="Separador de milhares 5 4 2 2 4" xfId="0"/>
    <cellStyle name="Separador de milhares 5 4 2 2 5" xfId="0"/>
    <cellStyle name="Separador de milhares 5 4 2 3" xfId="0"/>
    <cellStyle name="Separador de milhares 5 4 2 4" xfId="0"/>
    <cellStyle name="Separador de milhares 5 4 2 5" xfId="0"/>
    <cellStyle name="Separador de milhares 5 4 2 6" xfId="0"/>
    <cellStyle name="Separador de milhares 5 4 2 7" xfId="0"/>
    <cellStyle name="Separador de milhares 5 4 20" xfId="0"/>
    <cellStyle name="Separador de milhares 5 4 3" xfId="0"/>
    <cellStyle name="Separador de milhares 5 4 3 2" xfId="0"/>
    <cellStyle name="Separador de milhares 5 4 4" xfId="0"/>
    <cellStyle name="Separador de milhares 5 4 4 2" xfId="0"/>
    <cellStyle name="Separador de milhares 5 4 5" xfId="0"/>
    <cellStyle name="Separador de milhares 5 4 5 2" xfId="0"/>
    <cellStyle name="Separador de milhares 5 4 6" xfId="0"/>
    <cellStyle name="Separador de milhares 5 4 6 2" xfId="0"/>
    <cellStyle name="Separador de milhares 5 4 7" xfId="0"/>
    <cellStyle name="Separador de milhares 5 4 8" xfId="0"/>
    <cellStyle name="Separador de milhares 5 4 9" xfId="0"/>
    <cellStyle name="Separador de milhares 5 5" xfId="0"/>
    <cellStyle name="Separador de milhares 5 5 10" xfId="0"/>
    <cellStyle name="Separador de milhares 5 5 11" xfId="0"/>
    <cellStyle name="Separador de milhares 5 5 12" xfId="0"/>
    <cellStyle name="Separador de milhares 5 5 13" xfId="0"/>
    <cellStyle name="Separador de milhares 5 5 14" xfId="0"/>
    <cellStyle name="Separador de milhares 5 5 15" xfId="0"/>
    <cellStyle name="Separador de milhares 5 5 16" xfId="0"/>
    <cellStyle name="Separador de milhares 5 5 2" xfId="0"/>
    <cellStyle name="Separador de milhares 5 5 2 2" xfId="0"/>
    <cellStyle name="Separador de milhares 5 5 3" xfId="0"/>
    <cellStyle name="Separador de milhares 5 5 3 2" xfId="0"/>
    <cellStyle name="Separador de milhares 5 5 4" xfId="0"/>
    <cellStyle name="Separador de milhares 5 5 4 2" xfId="0"/>
    <cellStyle name="Separador de milhares 5 5 5" xfId="0"/>
    <cellStyle name="Separador de milhares 5 5 5 2" xfId="0"/>
    <cellStyle name="Separador de milhares 5 5 6" xfId="0"/>
    <cellStyle name="Separador de milhares 5 5 7" xfId="0"/>
    <cellStyle name="Separador de milhares 5 5 8" xfId="0"/>
    <cellStyle name="Separador de milhares 5 5 9" xfId="0"/>
    <cellStyle name="Separador de milhares 5 6" xfId="0"/>
    <cellStyle name="Separador de milhares 5 6 10" xfId="0"/>
    <cellStyle name="Separador de milhares 5 6 11" xfId="0"/>
    <cellStyle name="Separador de milhares 5 6 12" xfId="0"/>
    <cellStyle name="Separador de milhares 5 6 13" xfId="0"/>
    <cellStyle name="Separador de milhares 5 6 14" xfId="0"/>
    <cellStyle name="Separador de milhares 5 6 15" xfId="0"/>
    <cellStyle name="Separador de milhares 5 6 16" xfId="0"/>
    <cellStyle name="Separador de milhares 5 6 2" xfId="0"/>
    <cellStyle name="Separador de milhares 5 6 2 2" xfId="0"/>
    <cellStyle name="Separador de milhares 5 6 3" xfId="0"/>
    <cellStyle name="Separador de milhares 5 6 3 2" xfId="0"/>
    <cellStyle name="Separador de milhares 5 6 4" xfId="0"/>
    <cellStyle name="Separador de milhares 5 6 4 2" xfId="0"/>
    <cellStyle name="Separador de milhares 5 6 5" xfId="0"/>
    <cellStyle name="Separador de milhares 5 6 5 2" xfId="0"/>
    <cellStyle name="Separador de milhares 5 6 6" xfId="0"/>
    <cellStyle name="Separador de milhares 5 6 7" xfId="0"/>
    <cellStyle name="Separador de milhares 5 6 8" xfId="0"/>
    <cellStyle name="Separador de milhares 5 6 9" xfId="0"/>
    <cellStyle name="Separador de milhares 5 7" xfId="0"/>
    <cellStyle name="Separador de milhares 5 7 10" xfId="0"/>
    <cellStyle name="Separador de milhares 5 7 11" xfId="0"/>
    <cellStyle name="Separador de milhares 5 7 12" xfId="0"/>
    <cellStyle name="Separador de milhares 5 7 13" xfId="0"/>
    <cellStyle name="Separador de milhares 5 7 14" xfId="0"/>
    <cellStyle name="Separador de milhares 5 7 15" xfId="0"/>
    <cellStyle name="Separador de milhares 5 7 16" xfId="0"/>
    <cellStyle name="Separador de milhares 5 7 2" xfId="0"/>
    <cellStyle name="Separador de milhares 5 7 2 2" xfId="0"/>
    <cellStyle name="Separador de milhares 5 7 3" xfId="0"/>
    <cellStyle name="Separador de milhares 5 7 3 2" xfId="0"/>
    <cellStyle name="Separador de milhares 5 7 4" xfId="0"/>
    <cellStyle name="Separador de milhares 5 7 4 2" xfId="0"/>
    <cellStyle name="Separador de milhares 5 7 5" xfId="0"/>
    <cellStyle name="Separador de milhares 5 7 5 2" xfId="0"/>
    <cellStyle name="Separador de milhares 5 7 6" xfId="0"/>
    <cellStyle name="Separador de milhares 5 7 7" xfId="0"/>
    <cellStyle name="Separador de milhares 5 7 8" xfId="0"/>
    <cellStyle name="Separador de milhares 5 7 9" xfId="0"/>
    <cellStyle name="Separador de milhares 5 8" xfId="0"/>
    <cellStyle name="Separador de milhares 5 8 2" xfId="0"/>
    <cellStyle name="Separador de milhares 5 8 2 2" xfId="0"/>
    <cellStyle name="Separador de milhares 5 8 3" xfId="0"/>
    <cellStyle name="Separador de milhares 5 8 3 2" xfId="0"/>
    <cellStyle name="Separador de milhares 5 8 4" xfId="0"/>
    <cellStyle name="Separador de milhares 5 8 4 2" xfId="0"/>
    <cellStyle name="Separador de milhares 5 8 5" xfId="0"/>
    <cellStyle name="Separador de milhares 5 8 5 2" xfId="0"/>
    <cellStyle name="Separador de milhares 5 8 6" xfId="0"/>
    <cellStyle name="Separador de milhares 5 9" xfId="0"/>
    <cellStyle name="Separador de milhares 5 9 2" xfId="0"/>
    <cellStyle name="Separador de milhares 5_ÁLVARO JOSÉ DOS SANTOS" xfId="0"/>
    <cellStyle name="Separador de milhares 6" xfId="0"/>
    <cellStyle name="Separador de milhares 6 2" xfId="0"/>
    <cellStyle name="Separador de milhares 6 2 2" xfId="0"/>
    <cellStyle name="Separador de milhares 6 2 2 2" xfId="0"/>
    <cellStyle name="Separador de milhares 6 2 3" xfId="0"/>
    <cellStyle name="Separador de milhares 6 2 3 2" xfId="0"/>
    <cellStyle name="Separador de milhares 6 2 4" xfId="0"/>
    <cellStyle name="Separador de milhares 6 2 4 2" xfId="0"/>
    <cellStyle name="Separador de milhares 6 2 5" xfId="0"/>
    <cellStyle name="Separador de milhares 6 2 5 2" xfId="0"/>
    <cellStyle name="Separador de milhares 6 2 6" xfId="0"/>
    <cellStyle name="Separador de milhares 6 2 7" xfId="0"/>
    <cellStyle name="Separador de milhares 6 3" xfId="0"/>
    <cellStyle name="Separador de milhares 6 3 2" xfId="0"/>
    <cellStyle name="Separador de milhares 6 4" xfId="0"/>
    <cellStyle name="Separador de milhares 6 4 2" xfId="0"/>
    <cellStyle name="Separador de milhares 6 5" xfId="0"/>
    <cellStyle name="Separador de milhares 6 5 2" xfId="0"/>
    <cellStyle name="Separador de milhares 6 6" xfId="0"/>
    <cellStyle name="Separador de milhares 6 6 2" xfId="0"/>
    <cellStyle name="Separador de milhares 7" xfId="0"/>
    <cellStyle name="Separador de milhares 7 2" xfId="0"/>
    <cellStyle name="Separador de milhares 7 2 2" xfId="0"/>
    <cellStyle name="Separador de milhares 7 3" xfId="0"/>
    <cellStyle name="Separador de milhares 7 3 2" xfId="0"/>
    <cellStyle name="Separador de milhares 7 4" xfId="0"/>
    <cellStyle name="Separador de milhares 7 4 2" xfId="0"/>
    <cellStyle name="Separador de milhares 7 5" xfId="0"/>
    <cellStyle name="Separador de milhares 7 5 2" xfId="0"/>
    <cellStyle name="Separador de milhares 7 6" xfId="0"/>
    <cellStyle name="Separador de milhares 7 6 2" xfId="0"/>
    <cellStyle name="Separador de milhares 9" xfId="0"/>
    <cellStyle name="Status 2" xfId="0"/>
    <cellStyle name="Status 2 2" xfId="0"/>
    <cellStyle name="Status 2 3" xfId="0"/>
    <cellStyle name="Status 2 4" xfId="0"/>
    <cellStyle name="Status 3" xfId="0"/>
    <cellStyle name="Status 4" xfId="0"/>
    <cellStyle name="Status 5" xfId="0"/>
    <cellStyle name="Status 79" xfId="0"/>
    <cellStyle name="Text 2" xfId="0"/>
    <cellStyle name="Text 2 2" xfId="0"/>
    <cellStyle name="Text 2 3" xfId="0"/>
    <cellStyle name="Text 2 4" xfId="0"/>
    <cellStyle name="Text 3" xfId="0"/>
    <cellStyle name="Text 4" xfId="0"/>
    <cellStyle name="Text 5" xfId="0"/>
    <cellStyle name="Text 80" xfId="0"/>
    <cellStyle name="Texto de Aviso 10" xfId="0"/>
    <cellStyle name="Texto de Aviso 10 2" xfId="0"/>
    <cellStyle name="Texto de Aviso 11" xfId="0"/>
    <cellStyle name="Texto de Aviso 11 2" xfId="0"/>
    <cellStyle name="Texto de Aviso 12" xfId="0"/>
    <cellStyle name="Texto de Aviso 13" xfId="0"/>
    <cellStyle name="Texto de Aviso 14" xfId="0"/>
    <cellStyle name="Texto de Aviso 15" xfId="0"/>
    <cellStyle name="Texto de Aviso 16" xfId="0"/>
    <cellStyle name="Texto de Aviso 17" xfId="0"/>
    <cellStyle name="Texto de Aviso 18" xfId="0"/>
    <cellStyle name="Texto de Aviso 19" xfId="0"/>
    <cellStyle name="Texto de Aviso 2" xfId="0"/>
    <cellStyle name="Texto de Aviso 2 10" xfId="0"/>
    <cellStyle name="Texto de Aviso 2 11" xfId="0"/>
    <cellStyle name="Texto de Aviso 2 12" xfId="0"/>
    <cellStyle name="Texto de Aviso 2 13" xfId="0"/>
    <cellStyle name="Texto de Aviso 2 14" xfId="0"/>
    <cellStyle name="Texto de Aviso 2 15" xfId="0"/>
    <cellStyle name="Texto de Aviso 2 16" xfId="0"/>
    <cellStyle name="Texto de Aviso 2 17" xfId="0"/>
    <cellStyle name="Texto de Aviso 2 18" xfId="0"/>
    <cellStyle name="Texto de Aviso 2 19" xfId="0"/>
    <cellStyle name="Texto de Aviso 2 2" xfId="0"/>
    <cellStyle name="Texto de Aviso 2 2 10" xfId="0"/>
    <cellStyle name="Texto de Aviso 2 2 11" xfId="0"/>
    <cellStyle name="Texto de Aviso 2 2 12" xfId="0"/>
    <cellStyle name="Texto de Aviso 2 2 13" xfId="0"/>
    <cellStyle name="Texto de Aviso 2 2 14" xfId="0"/>
    <cellStyle name="Texto de Aviso 2 2 15" xfId="0"/>
    <cellStyle name="Texto de Aviso 2 2 16" xfId="0"/>
    <cellStyle name="Texto de Aviso 2 2 17" xfId="0"/>
    <cellStyle name="Texto de Aviso 2 2 18" xfId="0"/>
    <cellStyle name="Texto de Aviso 2 2 2" xfId="0"/>
    <cellStyle name="Texto de Aviso 2 2 2 2" xfId="0"/>
    <cellStyle name="Texto de Aviso 2 2 3" xfId="0"/>
    <cellStyle name="Texto de Aviso 2 2 3 2" xfId="0"/>
    <cellStyle name="Texto de Aviso 2 2 4" xfId="0"/>
    <cellStyle name="Texto de Aviso 2 2 4 2" xfId="0"/>
    <cellStyle name="Texto de Aviso 2 2 5" xfId="0"/>
    <cellStyle name="Texto de Aviso 2 2 5 2" xfId="0"/>
    <cellStyle name="Texto de Aviso 2 2 6" xfId="0"/>
    <cellStyle name="Texto de Aviso 2 2 6 2" xfId="0"/>
    <cellStyle name="Texto de Aviso 2 2 7" xfId="0"/>
    <cellStyle name="Texto de Aviso 2 2 7 2" xfId="0"/>
    <cellStyle name="Texto de Aviso 2 2 8" xfId="0"/>
    <cellStyle name="Texto de Aviso 2 2 9" xfId="0"/>
    <cellStyle name="Texto de Aviso 2 3" xfId="0"/>
    <cellStyle name="Texto de Aviso 2 3 2" xfId="0"/>
    <cellStyle name="Texto de Aviso 2 4" xfId="0"/>
    <cellStyle name="Texto de Aviso 2 4 2" xfId="0"/>
    <cellStyle name="Texto de Aviso 2 5" xfId="0"/>
    <cellStyle name="Texto de Aviso 2 5 2" xfId="0"/>
    <cellStyle name="Texto de Aviso 2 6" xfId="0"/>
    <cellStyle name="Texto de Aviso 2 6 2" xfId="0"/>
    <cellStyle name="Texto de Aviso 2 7" xfId="0"/>
    <cellStyle name="Texto de Aviso 2 7 2" xfId="0"/>
    <cellStyle name="Texto de Aviso 2 8" xfId="0"/>
    <cellStyle name="Texto de Aviso 2 8 2" xfId="0"/>
    <cellStyle name="Texto de Aviso 2 9" xfId="0"/>
    <cellStyle name="Texto de Aviso 20" xfId="0"/>
    <cellStyle name="Texto de Aviso 21" xfId="0"/>
    <cellStyle name="Texto de Aviso 22" xfId="0"/>
    <cellStyle name="Texto de Aviso 3" xfId="0"/>
    <cellStyle name="Texto de Aviso 3 10" xfId="0"/>
    <cellStyle name="Texto de Aviso 3 11" xfId="0"/>
    <cellStyle name="Texto de Aviso 3 12" xfId="0"/>
    <cellStyle name="Texto de Aviso 3 13" xfId="0"/>
    <cellStyle name="Texto de Aviso 3 14" xfId="0"/>
    <cellStyle name="Texto de Aviso 3 15" xfId="0"/>
    <cellStyle name="Texto de Aviso 3 16" xfId="0"/>
    <cellStyle name="Texto de Aviso 3 17" xfId="0"/>
    <cellStyle name="Texto de Aviso 3 18" xfId="0"/>
    <cellStyle name="Texto de Aviso 3 19" xfId="0"/>
    <cellStyle name="Texto de Aviso 3 2" xfId="0"/>
    <cellStyle name="Texto de Aviso 3 2 10" xfId="0"/>
    <cellStyle name="Texto de Aviso 3 2 11" xfId="0"/>
    <cellStyle name="Texto de Aviso 3 2 12" xfId="0"/>
    <cellStyle name="Texto de Aviso 3 2 13" xfId="0"/>
    <cellStyle name="Texto de Aviso 3 2 14" xfId="0"/>
    <cellStyle name="Texto de Aviso 3 2 15" xfId="0"/>
    <cellStyle name="Texto de Aviso 3 2 16" xfId="0"/>
    <cellStyle name="Texto de Aviso 3 2 17" xfId="0"/>
    <cellStyle name="Texto de Aviso 3 2 18" xfId="0"/>
    <cellStyle name="Texto de Aviso 3 2 2" xfId="0"/>
    <cellStyle name="Texto de Aviso 3 2 2 2" xfId="0"/>
    <cellStyle name="Texto de Aviso 3 2 3" xfId="0"/>
    <cellStyle name="Texto de Aviso 3 2 3 2" xfId="0"/>
    <cellStyle name="Texto de Aviso 3 2 4" xfId="0"/>
    <cellStyle name="Texto de Aviso 3 2 4 2" xfId="0"/>
    <cellStyle name="Texto de Aviso 3 2 5" xfId="0"/>
    <cellStyle name="Texto de Aviso 3 2 5 2" xfId="0"/>
    <cellStyle name="Texto de Aviso 3 2 6" xfId="0"/>
    <cellStyle name="Texto de Aviso 3 2 6 2" xfId="0"/>
    <cellStyle name="Texto de Aviso 3 2 7" xfId="0"/>
    <cellStyle name="Texto de Aviso 3 2 7 2" xfId="0"/>
    <cellStyle name="Texto de Aviso 3 2 8" xfId="0"/>
    <cellStyle name="Texto de Aviso 3 2 9" xfId="0"/>
    <cellStyle name="Texto de Aviso 3 3" xfId="0"/>
    <cellStyle name="Texto de Aviso 3 3 2" xfId="0"/>
    <cellStyle name="Texto de Aviso 3 4" xfId="0"/>
    <cellStyle name="Texto de Aviso 3 4 2" xfId="0"/>
    <cellStyle name="Texto de Aviso 3 5" xfId="0"/>
    <cellStyle name="Texto de Aviso 3 5 2" xfId="0"/>
    <cellStyle name="Texto de Aviso 3 6" xfId="0"/>
    <cellStyle name="Texto de Aviso 3 6 2" xfId="0"/>
    <cellStyle name="Texto de Aviso 3 7" xfId="0"/>
    <cellStyle name="Texto de Aviso 3 7 2" xfId="0"/>
    <cellStyle name="Texto de Aviso 3 8" xfId="0"/>
    <cellStyle name="Texto de Aviso 3 8 2" xfId="0"/>
    <cellStyle name="Texto de Aviso 3 9" xfId="0"/>
    <cellStyle name="Texto de Aviso 4" xfId="0"/>
    <cellStyle name="Texto de Aviso 4 10" xfId="0"/>
    <cellStyle name="Texto de Aviso 4 10 2" xfId="0"/>
    <cellStyle name="Texto de Aviso 4 11" xfId="0"/>
    <cellStyle name="Texto de Aviso 4 12" xfId="0"/>
    <cellStyle name="Texto de Aviso 4 13" xfId="0"/>
    <cellStyle name="Texto de Aviso 4 14" xfId="0"/>
    <cellStyle name="Texto de Aviso 4 15" xfId="0"/>
    <cellStyle name="Texto de Aviso 4 16" xfId="0"/>
    <cellStyle name="Texto de Aviso 4 17" xfId="0"/>
    <cellStyle name="Texto de Aviso 4 18" xfId="0"/>
    <cellStyle name="Texto de Aviso 4 19" xfId="0"/>
    <cellStyle name="Texto de Aviso 4 2" xfId="0"/>
    <cellStyle name="Texto de Aviso 4 2 10" xfId="0"/>
    <cellStyle name="Texto de Aviso 4 2 11" xfId="0"/>
    <cellStyle name="Texto de Aviso 4 2 2" xfId="0"/>
    <cellStyle name="Texto de Aviso 4 2 2 2" xfId="0"/>
    <cellStyle name="Texto de Aviso 4 2 2 3" xfId="0"/>
    <cellStyle name="Texto de Aviso 4 2 2 4" xfId="0"/>
    <cellStyle name="Texto de Aviso 4 2 3" xfId="0"/>
    <cellStyle name="Texto de Aviso 4 2 3 2" xfId="0"/>
    <cellStyle name="Texto de Aviso 4 2 4" xfId="0"/>
    <cellStyle name="Texto de Aviso 4 2 4 2" xfId="0"/>
    <cellStyle name="Texto de Aviso 4 2 5" xfId="0"/>
    <cellStyle name="Texto de Aviso 4 2 5 2" xfId="0"/>
    <cellStyle name="Texto de Aviso 4 2 6" xfId="0"/>
    <cellStyle name="Texto de Aviso 4 2 6 2" xfId="0"/>
    <cellStyle name="Texto de Aviso 4 2 7" xfId="0"/>
    <cellStyle name="Texto de Aviso 4 2 7 2" xfId="0"/>
    <cellStyle name="Texto de Aviso 4 2 8" xfId="0"/>
    <cellStyle name="Texto de Aviso 4 2 8 2" xfId="0"/>
    <cellStyle name="Texto de Aviso 4 2 9" xfId="0"/>
    <cellStyle name="Texto de Aviso 4 2 9 2" xfId="0"/>
    <cellStyle name="Texto de Aviso 4 20" xfId="0"/>
    <cellStyle name="Texto de Aviso 4 21" xfId="0"/>
    <cellStyle name="Texto de Aviso 4 22" xfId="0"/>
    <cellStyle name="Texto de Aviso 4 23" xfId="0"/>
    <cellStyle name="Texto de Aviso 4 24" xfId="0"/>
    <cellStyle name="Texto de Aviso 4 3" xfId="0"/>
    <cellStyle name="Texto de Aviso 4 3 2" xfId="0"/>
    <cellStyle name="Texto de Aviso 4 3 2 2" xfId="0"/>
    <cellStyle name="Texto de Aviso 4 3 3" xfId="0"/>
    <cellStyle name="Texto de Aviso 4 3 3 2" xfId="0"/>
    <cellStyle name="Texto de Aviso 4 3 4" xfId="0"/>
    <cellStyle name="Texto de Aviso 4 3 4 2" xfId="0"/>
    <cellStyle name="Texto de Aviso 4 3 5" xfId="0"/>
    <cellStyle name="Texto de Aviso 4 3 5 2" xfId="0"/>
    <cellStyle name="Texto de Aviso 4 3 6" xfId="0"/>
    <cellStyle name="Texto de Aviso 4 4" xfId="0"/>
    <cellStyle name="Texto de Aviso 4 4 2" xfId="0"/>
    <cellStyle name="Texto de Aviso 4 5" xfId="0"/>
    <cellStyle name="Texto de Aviso 4 5 2" xfId="0"/>
    <cellStyle name="Texto de Aviso 4 6" xfId="0"/>
    <cellStyle name="Texto de Aviso 4 6 2" xfId="0"/>
    <cellStyle name="Texto de Aviso 4 7" xfId="0"/>
    <cellStyle name="Texto de Aviso 4 7 2" xfId="0"/>
    <cellStyle name="Texto de Aviso 4 8" xfId="0"/>
    <cellStyle name="Texto de Aviso 4 8 2" xfId="0"/>
    <cellStyle name="Texto de Aviso 4 9" xfId="0"/>
    <cellStyle name="Texto de Aviso 4 9 2" xfId="0"/>
    <cellStyle name="Texto de Aviso 5" xfId="0"/>
    <cellStyle name="Texto de Aviso 5 10" xfId="0"/>
    <cellStyle name="Texto de Aviso 5 11" xfId="0"/>
    <cellStyle name="Texto de Aviso 5 12" xfId="0"/>
    <cellStyle name="Texto de Aviso 5 13" xfId="0"/>
    <cellStyle name="Texto de Aviso 5 14" xfId="0"/>
    <cellStyle name="Texto de Aviso 5 15" xfId="0"/>
    <cellStyle name="Texto de Aviso 5 16" xfId="0"/>
    <cellStyle name="Texto de Aviso 5 17" xfId="0"/>
    <cellStyle name="Texto de Aviso 5 18" xfId="0"/>
    <cellStyle name="Texto de Aviso 5 19" xfId="0"/>
    <cellStyle name="Texto de Aviso 5 2" xfId="0"/>
    <cellStyle name="Texto de Aviso 5 2 2" xfId="0"/>
    <cellStyle name="Texto de Aviso 5 2 2 2" xfId="0"/>
    <cellStyle name="Texto de Aviso 5 2 3" xfId="0"/>
    <cellStyle name="Texto de Aviso 5 2 3 2" xfId="0"/>
    <cellStyle name="Texto de Aviso 5 2 4" xfId="0"/>
    <cellStyle name="Texto de Aviso 5 2 4 2" xfId="0"/>
    <cellStyle name="Texto de Aviso 5 2 5" xfId="0"/>
    <cellStyle name="Texto de Aviso 5 2 5 2" xfId="0"/>
    <cellStyle name="Texto de Aviso 5 2 6" xfId="0"/>
    <cellStyle name="Texto de Aviso 5 2 7" xfId="0"/>
    <cellStyle name="Texto de Aviso 5 2 8" xfId="0"/>
    <cellStyle name="Texto de Aviso 5 2 9" xfId="0"/>
    <cellStyle name="Texto de Aviso 5 20" xfId="0"/>
    <cellStyle name="Texto de Aviso 5 3" xfId="0"/>
    <cellStyle name="Texto de Aviso 5 3 2" xfId="0"/>
    <cellStyle name="Texto de Aviso 5 3 2 2" xfId="0"/>
    <cellStyle name="Texto de Aviso 5 3 3" xfId="0"/>
    <cellStyle name="Texto de Aviso 5 3 3 2" xfId="0"/>
    <cellStyle name="Texto de Aviso 5 3 4" xfId="0"/>
    <cellStyle name="Texto de Aviso 5 3 4 2" xfId="0"/>
    <cellStyle name="Texto de Aviso 5 3 5" xfId="0"/>
    <cellStyle name="Texto de Aviso 5 3 5 2" xfId="0"/>
    <cellStyle name="Texto de Aviso 5 3 6" xfId="0"/>
    <cellStyle name="Texto de Aviso 5 4" xfId="0"/>
    <cellStyle name="Texto de Aviso 5 4 2" xfId="0"/>
    <cellStyle name="Texto de Aviso 5 5" xfId="0"/>
    <cellStyle name="Texto de Aviso 5 5 2" xfId="0"/>
    <cellStyle name="Texto de Aviso 5 6" xfId="0"/>
    <cellStyle name="Texto de Aviso 5 6 2" xfId="0"/>
    <cellStyle name="Texto de Aviso 5 7" xfId="0"/>
    <cellStyle name="Texto de Aviso 5 7 2" xfId="0"/>
    <cellStyle name="Texto de Aviso 5 8" xfId="0"/>
    <cellStyle name="Texto de Aviso 5 9" xfId="0"/>
    <cellStyle name="Texto de Aviso 6" xfId="0"/>
    <cellStyle name="Texto de Aviso 6 10" xfId="0"/>
    <cellStyle name="Texto de Aviso 6 11" xfId="0"/>
    <cellStyle name="Texto de Aviso 6 12" xfId="0"/>
    <cellStyle name="Texto de Aviso 6 13" xfId="0"/>
    <cellStyle name="Texto de Aviso 6 14" xfId="0"/>
    <cellStyle name="Texto de Aviso 6 15" xfId="0"/>
    <cellStyle name="Texto de Aviso 6 16" xfId="0"/>
    <cellStyle name="Texto de Aviso 6 17" xfId="0"/>
    <cellStyle name="Texto de Aviso 6 18" xfId="0"/>
    <cellStyle name="Texto de Aviso 6 19" xfId="0"/>
    <cellStyle name="Texto de Aviso 6 2" xfId="0"/>
    <cellStyle name="Texto de Aviso 6 2 2" xfId="0"/>
    <cellStyle name="Texto de Aviso 6 2 2 2" xfId="0"/>
    <cellStyle name="Texto de Aviso 6 2 3" xfId="0"/>
    <cellStyle name="Texto de Aviso 6 2 3 2" xfId="0"/>
    <cellStyle name="Texto de Aviso 6 2 4" xfId="0"/>
    <cellStyle name="Texto de Aviso 6 2 4 2" xfId="0"/>
    <cellStyle name="Texto de Aviso 6 2 5" xfId="0"/>
    <cellStyle name="Texto de Aviso 6 2 5 2" xfId="0"/>
    <cellStyle name="Texto de Aviso 6 2 6" xfId="0"/>
    <cellStyle name="Texto de Aviso 6 3" xfId="0"/>
    <cellStyle name="Texto de Aviso 6 3 2" xfId="0"/>
    <cellStyle name="Texto de Aviso 6 4" xfId="0"/>
    <cellStyle name="Texto de Aviso 6 4 2" xfId="0"/>
    <cellStyle name="Texto de Aviso 6 5" xfId="0"/>
    <cellStyle name="Texto de Aviso 6 5 2" xfId="0"/>
    <cellStyle name="Texto de Aviso 6 6" xfId="0"/>
    <cellStyle name="Texto de Aviso 6 6 2" xfId="0"/>
    <cellStyle name="Texto de Aviso 6 7" xfId="0"/>
    <cellStyle name="Texto de Aviso 6 8" xfId="0"/>
    <cellStyle name="Texto de Aviso 6 9" xfId="0"/>
    <cellStyle name="Texto de Aviso 7" xfId="0"/>
    <cellStyle name="Texto de Aviso 7 10" xfId="0"/>
    <cellStyle name="Texto de Aviso 7 11" xfId="0"/>
    <cellStyle name="Texto de Aviso 7 12" xfId="0"/>
    <cellStyle name="Texto de Aviso 7 13" xfId="0"/>
    <cellStyle name="Texto de Aviso 7 14" xfId="0"/>
    <cellStyle name="Texto de Aviso 7 15" xfId="0"/>
    <cellStyle name="Texto de Aviso 7 16" xfId="0"/>
    <cellStyle name="Texto de Aviso 7 17" xfId="0"/>
    <cellStyle name="Texto de Aviso 7 18" xfId="0"/>
    <cellStyle name="Texto de Aviso 7 2" xfId="0"/>
    <cellStyle name="Texto de Aviso 7 2 2" xfId="0"/>
    <cellStyle name="Texto de Aviso 7 3" xfId="0"/>
    <cellStyle name="Texto de Aviso 7 3 2" xfId="0"/>
    <cellStyle name="Texto de Aviso 7 4" xfId="0"/>
    <cellStyle name="Texto de Aviso 7 4 2" xfId="0"/>
    <cellStyle name="Texto de Aviso 7 5" xfId="0"/>
    <cellStyle name="Texto de Aviso 7 5 2" xfId="0"/>
    <cellStyle name="Texto de Aviso 7 6" xfId="0"/>
    <cellStyle name="Texto de Aviso 7 7" xfId="0"/>
    <cellStyle name="Texto de Aviso 7 8" xfId="0"/>
    <cellStyle name="Texto de Aviso 7 9" xfId="0"/>
    <cellStyle name="Texto de Aviso 8" xfId="0"/>
    <cellStyle name="Texto de Aviso 8 10" xfId="0"/>
    <cellStyle name="Texto de Aviso 8 11" xfId="0"/>
    <cellStyle name="Texto de Aviso 8 12" xfId="0"/>
    <cellStyle name="Texto de Aviso 8 13" xfId="0"/>
    <cellStyle name="Texto de Aviso 8 14" xfId="0"/>
    <cellStyle name="Texto de Aviso 8 15" xfId="0"/>
    <cellStyle name="Texto de Aviso 8 16" xfId="0"/>
    <cellStyle name="Texto de Aviso 8 17" xfId="0"/>
    <cellStyle name="Texto de Aviso 8 18" xfId="0"/>
    <cellStyle name="Texto de Aviso 8 2" xfId="0"/>
    <cellStyle name="Texto de Aviso 8 2 2" xfId="0"/>
    <cellStyle name="Texto de Aviso 8 3" xfId="0"/>
    <cellStyle name="Texto de Aviso 8 3 2" xfId="0"/>
    <cellStyle name="Texto de Aviso 8 4" xfId="0"/>
    <cellStyle name="Texto de Aviso 8 4 2" xfId="0"/>
    <cellStyle name="Texto de Aviso 8 5" xfId="0"/>
    <cellStyle name="Texto de Aviso 8 5 2" xfId="0"/>
    <cellStyle name="Texto de Aviso 8 6" xfId="0"/>
    <cellStyle name="Texto de Aviso 8 7" xfId="0"/>
    <cellStyle name="Texto de Aviso 8 8" xfId="0"/>
    <cellStyle name="Texto de Aviso 8 9" xfId="0"/>
    <cellStyle name="Texto de Aviso 9" xfId="0"/>
    <cellStyle name="Texto de Aviso 9 2" xfId="0"/>
    <cellStyle name="Texto Explicativo 10" xfId="0"/>
    <cellStyle name="Texto Explicativo 10 2" xfId="0"/>
    <cellStyle name="Texto Explicativo 11" xfId="0"/>
    <cellStyle name="Texto Explicativo 11 2" xfId="0"/>
    <cellStyle name="Texto Explicativo 12" xfId="0"/>
    <cellStyle name="Texto Explicativo 13" xfId="0"/>
    <cellStyle name="Texto Explicativo 14" xfId="0"/>
    <cellStyle name="Texto Explicativo 15" xfId="0"/>
    <cellStyle name="Texto Explicativo 16" xfId="0"/>
    <cellStyle name="Texto Explicativo 17" xfId="0"/>
    <cellStyle name="Texto Explicativo 18" xfId="0"/>
    <cellStyle name="Texto Explicativo 19" xfId="0"/>
    <cellStyle name="Texto Explicativo 2" xfId="0"/>
    <cellStyle name="Texto Explicativo 2 10" xfId="0"/>
    <cellStyle name="Texto Explicativo 2 11" xfId="0"/>
    <cellStyle name="Texto Explicativo 2 12" xfId="0"/>
    <cellStyle name="Texto Explicativo 2 13" xfId="0"/>
    <cellStyle name="Texto Explicativo 2 14" xfId="0"/>
    <cellStyle name="Texto Explicativo 2 15" xfId="0"/>
    <cellStyle name="Texto Explicativo 2 16" xfId="0"/>
    <cellStyle name="Texto Explicativo 2 17" xfId="0"/>
    <cellStyle name="Texto Explicativo 2 18" xfId="0"/>
    <cellStyle name="Texto Explicativo 2 19" xfId="0"/>
    <cellStyle name="Texto Explicativo 2 2" xfId="0"/>
    <cellStyle name="Texto Explicativo 2 2 10" xfId="0"/>
    <cellStyle name="Texto Explicativo 2 2 11" xfId="0"/>
    <cellStyle name="Texto Explicativo 2 2 12" xfId="0"/>
    <cellStyle name="Texto Explicativo 2 2 13" xfId="0"/>
    <cellStyle name="Texto Explicativo 2 2 14" xfId="0"/>
    <cellStyle name="Texto Explicativo 2 2 15" xfId="0"/>
    <cellStyle name="Texto Explicativo 2 2 16" xfId="0"/>
    <cellStyle name="Texto Explicativo 2 2 17" xfId="0"/>
    <cellStyle name="Texto Explicativo 2 2 18" xfId="0"/>
    <cellStyle name="Texto Explicativo 2 2 2" xfId="0"/>
    <cellStyle name="Texto Explicativo 2 2 2 2" xfId="0"/>
    <cellStyle name="Texto Explicativo 2 2 3" xfId="0"/>
    <cellStyle name="Texto Explicativo 2 2 3 2" xfId="0"/>
    <cellStyle name="Texto Explicativo 2 2 4" xfId="0"/>
    <cellStyle name="Texto Explicativo 2 2 4 2" xfId="0"/>
    <cellStyle name="Texto Explicativo 2 2 5" xfId="0"/>
    <cellStyle name="Texto Explicativo 2 2 5 2" xfId="0"/>
    <cellStyle name="Texto Explicativo 2 2 6" xfId="0"/>
    <cellStyle name="Texto Explicativo 2 2 6 2" xfId="0"/>
    <cellStyle name="Texto Explicativo 2 2 7" xfId="0"/>
    <cellStyle name="Texto Explicativo 2 2 7 2" xfId="0"/>
    <cellStyle name="Texto Explicativo 2 2 8" xfId="0"/>
    <cellStyle name="Texto Explicativo 2 2 9" xfId="0"/>
    <cellStyle name="Texto Explicativo 2 3" xfId="0"/>
    <cellStyle name="Texto Explicativo 2 3 2" xfId="0"/>
    <cellStyle name="Texto Explicativo 2 4" xfId="0"/>
    <cellStyle name="Texto Explicativo 2 4 2" xfId="0"/>
    <cellStyle name="Texto Explicativo 2 5" xfId="0"/>
    <cellStyle name="Texto Explicativo 2 5 2" xfId="0"/>
    <cellStyle name="Texto Explicativo 2 6" xfId="0"/>
    <cellStyle name="Texto Explicativo 2 6 2" xfId="0"/>
    <cellStyle name="Texto Explicativo 2 7" xfId="0"/>
    <cellStyle name="Texto Explicativo 2 7 2" xfId="0"/>
    <cellStyle name="Texto Explicativo 2 8" xfId="0"/>
    <cellStyle name="Texto Explicativo 2 8 2" xfId="0"/>
    <cellStyle name="Texto Explicativo 2 9" xfId="0"/>
    <cellStyle name="Texto Explicativo 20" xfId="0"/>
    <cellStyle name="Texto Explicativo 21" xfId="0"/>
    <cellStyle name="Texto Explicativo 22" xfId="0"/>
    <cellStyle name="Texto Explicativo 3" xfId="0"/>
    <cellStyle name="Texto Explicativo 3 10" xfId="0"/>
    <cellStyle name="Texto Explicativo 3 11" xfId="0"/>
    <cellStyle name="Texto Explicativo 3 12" xfId="0"/>
    <cellStyle name="Texto Explicativo 3 13" xfId="0"/>
    <cellStyle name="Texto Explicativo 3 14" xfId="0"/>
    <cellStyle name="Texto Explicativo 3 15" xfId="0"/>
    <cellStyle name="Texto Explicativo 3 16" xfId="0"/>
    <cellStyle name="Texto Explicativo 3 17" xfId="0"/>
    <cellStyle name="Texto Explicativo 3 18" xfId="0"/>
    <cellStyle name="Texto Explicativo 3 19" xfId="0"/>
    <cellStyle name="Texto Explicativo 3 2" xfId="0"/>
    <cellStyle name="Texto Explicativo 3 2 10" xfId="0"/>
    <cellStyle name="Texto Explicativo 3 2 11" xfId="0"/>
    <cellStyle name="Texto Explicativo 3 2 12" xfId="0"/>
    <cellStyle name="Texto Explicativo 3 2 13" xfId="0"/>
    <cellStyle name="Texto Explicativo 3 2 14" xfId="0"/>
    <cellStyle name="Texto Explicativo 3 2 15" xfId="0"/>
    <cellStyle name="Texto Explicativo 3 2 16" xfId="0"/>
    <cellStyle name="Texto Explicativo 3 2 17" xfId="0"/>
    <cellStyle name="Texto Explicativo 3 2 18" xfId="0"/>
    <cellStyle name="Texto Explicativo 3 2 2" xfId="0"/>
    <cellStyle name="Texto Explicativo 3 2 2 2" xfId="0"/>
    <cellStyle name="Texto Explicativo 3 2 3" xfId="0"/>
    <cellStyle name="Texto Explicativo 3 2 3 2" xfId="0"/>
    <cellStyle name="Texto Explicativo 3 2 4" xfId="0"/>
    <cellStyle name="Texto Explicativo 3 2 4 2" xfId="0"/>
    <cellStyle name="Texto Explicativo 3 2 5" xfId="0"/>
    <cellStyle name="Texto Explicativo 3 2 5 2" xfId="0"/>
    <cellStyle name="Texto Explicativo 3 2 6" xfId="0"/>
    <cellStyle name="Texto Explicativo 3 2 6 2" xfId="0"/>
    <cellStyle name="Texto Explicativo 3 2 7" xfId="0"/>
    <cellStyle name="Texto Explicativo 3 2 7 2" xfId="0"/>
    <cellStyle name="Texto Explicativo 3 2 8" xfId="0"/>
    <cellStyle name="Texto Explicativo 3 2 9" xfId="0"/>
    <cellStyle name="Texto Explicativo 3 3" xfId="0"/>
    <cellStyle name="Texto Explicativo 3 3 2" xfId="0"/>
    <cellStyle name="Texto Explicativo 3 4" xfId="0"/>
    <cellStyle name="Texto Explicativo 3 4 2" xfId="0"/>
    <cellStyle name="Texto Explicativo 3 5" xfId="0"/>
    <cellStyle name="Texto Explicativo 3 5 2" xfId="0"/>
    <cellStyle name="Texto Explicativo 3 6" xfId="0"/>
    <cellStyle name="Texto Explicativo 3 6 2" xfId="0"/>
    <cellStyle name="Texto Explicativo 3 7" xfId="0"/>
    <cellStyle name="Texto Explicativo 3 7 2" xfId="0"/>
    <cellStyle name="Texto Explicativo 3 8" xfId="0"/>
    <cellStyle name="Texto Explicativo 3 8 2" xfId="0"/>
    <cellStyle name="Texto Explicativo 3 9" xfId="0"/>
    <cellStyle name="Texto Explicativo 4" xfId="0"/>
    <cellStyle name="Texto Explicativo 4 10" xfId="0"/>
    <cellStyle name="Texto Explicativo 4 10 2" xfId="0"/>
    <cellStyle name="Texto Explicativo 4 11" xfId="0"/>
    <cellStyle name="Texto Explicativo 4 12" xfId="0"/>
    <cellStyle name="Texto Explicativo 4 13" xfId="0"/>
    <cellStyle name="Texto Explicativo 4 14" xfId="0"/>
    <cellStyle name="Texto Explicativo 4 15" xfId="0"/>
    <cellStyle name="Texto Explicativo 4 16" xfId="0"/>
    <cellStyle name="Texto Explicativo 4 17" xfId="0"/>
    <cellStyle name="Texto Explicativo 4 18" xfId="0"/>
    <cellStyle name="Texto Explicativo 4 19" xfId="0"/>
    <cellStyle name="Texto Explicativo 4 2" xfId="0"/>
    <cellStyle name="Texto Explicativo 4 2 10" xfId="0"/>
    <cellStyle name="Texto Explicativo 4 2 11" xfId="0"/>
    <cellStyle name="Texto Explicativo 4 2 2" xfId="0"/>
    <cellStyle name="Texto Explicativo 4 2 2 2" xfId="0"/>
    <cellStyle name="Texto Explicativo 4 2 2 3" xfId="0"/>
    <cellStyle name="Texto Explicativo 4 2 2 4" xfId="0"/>
    <cellStyle name="Texto Explicativo 4 2 3" xfId="0"/>
    <cellStyle name="Texto Explicativo 4 2 3 2" xfId="0"/>
    <cellStyle name="Texto Explicativo 4 2 4" xfId="0"/>
    <cellStyle name="Texto Explicativo 4 2 4 2" xfId="0"/>
    <cellStyle name="Texto Explicativo 4 2 5" xfId="0"/>
    <cellStyle name="Texto Explicativo 4 2 5 2" xfId="0"/>
    <cellStyle name="Texto Explicativo 4 2 6" xfId="0"/>
    <cellStyle name="Texto Explicativo 4 2 6 2" xfId="0"/>
    <cellStyle name="Texto Explicativo 4 2 7" xfId="0"/>
    <cellStyle name="Texto Explicativo 4 2 7 2" xfId="0"/>
    <cellStyle name="Texto Explicativo 4 2 8" xfId="0"/>
    <cellStyle name="Texto Explicativo 4 2 8 2" xfId="0"/>
    <cellStyle name="Texto Explicativo 4 2 9" xfId="0"/>
    <cellStyle name="Texto Explicativo 4 2 9 2" xfId="0"/>
    <cellStyle name="Texto Explicativo 4 20" xfId="0"/>
    <cellStyle name="Texto Explicativo 4 21" xfId="0"/>
    <cellStyle name="Texto Explicativo 4 22" xfId="0"/>
    <cellStyle name="Texto Explicativo 4 23" xfId="0"/>
    <cellStyle name="Texto Explicativo 4 24" xfId="0"/>
    <cellStyle name="Texto Explicativo 4 3" xfId="0"/>
    <cellStyle name="Texto Explicativo 4 3 2" xfId="0"/>
    <cellStyle name="Texto Explicativo 4 3 2 2" xfId="0"/>
    <cellStyle name="Texto Explicativo 4 3 3" xfId="0"/>
    <cellStyle name="Texto Explicativo 4 3 3 2" xfId="0"/>
    <cellStyle name="Texto Explicativo 4 3 4" xfId="0"/>
    <cellStyle name="Texto Explicativo 4 3 4 2" xfId="0"/>
    <cellStyle name="Texto Explicativo 4 3 5" xfId="0"/>
    <cellStyle name="Texto Explicativo 4 3 5 2" xfId="0"/>
    <cellStyle name="Texto Explicativo 4 3 6" xfId="0"/>
    <cellStyle name="Texto Explicativo 4 4" xfId="0"/>
    <cellStyle name="Texto Explicativo 4 4 2" xfId="0"/>
    <cellStyle name="Texto Explicativo 4 5" xfId="0"/>
    <cellStyle name="Texto Explicativo 4 5 2" xfId="0"/>
    <cellStyle name="Texto Explicativo 4 6" xfId="0"/>
    <cellStyle name="Texto Explicativo 4 6 2" xfId="0"/>
    <cellStyle name="Texto Explicativo 4 7" xfId="0"/>
    <cellStyle name="Texto Explicativo 4 7 2" xfId="0"/>
    <cellStyle name="Texto Explicativo 4 8" xfId="0"/>
    <cellStyle name="Texto Explicativo 4 8 2" xfId="0"/>
    <cellStyle name="Texto Explicativo 4 9" xfId="0"/>
    <cellStyle name="Texto Explicativo 4 9 2" xfId="0"/>
    <cellStyle name="Texto Explicativo 5" xfId="0"/>
    <cellStyle name="Texto Explicativo 5 10" xfId="0"/>
    <cellStyle name="Texto Explicativo 5 11" xfId="0"/>
    <cellStyle name="Texto Explicativo 5 12" xfId="0"/>
    <cellStyle name="Texto Explicativo 5 13" xfId="0"/>
    <cellStyle name="Texto Explicativo 5 14" xfId="0"/>
    <cellStyle name="Texto Explicativo 5 15" xfId="0"/>
    <cellStyle name="Texto Explicativo 5 16" xfId="0"/>
    <cellStyle name="Texto Explicativo 5 17" xfId="0"/>
    <cellStyle name="Texto Explicativo 5 18" xfId="0"/>
    <cellStyle name="Texto Explicativo 5 19" xfId="0"/>
    <cellStyle name="Texto Explicativo 5 2" xfId="0"/>
    <cellStyle name="Texto Explicativo 5 2 2" xfId="0"/>
    <cellStyle name="Texto Explicativo 5 2 2 2" xfId="0"/>
    <cellStyle name="Texto Explicativo 5 2 3" xfId="0"/>
    <cellStyle name="Texto Explicativo 5 2 3 2" xfId="0"/>
    <cellStyle name="Texto Explicativo 5 2 4" xfId="0"/>
    <cellStyle name="Texto Explicativo 5 2 4 2" xfId="0"/>
    <cellStyle name="Texto Explicativo 5 2 5" xfId="0"/>
    <cellStyle name="Texto Explicativo 5 2 5 2" xfId="0"/>
    <cellStyle name="Texto Explicativo 5 2 6" xfId="0"/>
    <cellStyle name="Texto Explicativo 5 2 7" xfId="0"/>
    <cellStyle name="Texto Explicativo 5 2 8" xfId="0"/>
    <cellStyle name="Texto Explicativo 5 2 9" xfId="0"/>
    <cellStyle name="Texto Explicativo 5 20" xfId="0"/>
    <cellStyle name="Texto Explicativo 5 3" xfId="0"/>
    <cellStyle name="Texto Explicativo 5 3 2" xfId="0"/>
    <cellStyle name="Texto Explicativo 5 3 2 2" xfId="0"/>
    <cellStyle name="Texto Explicativo 5 3 3" xfId="0"/>
    <cellStyle name="Texto Explicativo 5 3 3 2" xfId="0"/>
    <cellStyle name="Texto Explicativo 5 3 4" xfId="0"/>
    <cellStyle name="Texto Explicativo 5 3 4 2" xfId="0"/>
    <cellStyle name="Texto Explicativo 5 3 5" xfId="0"/>
    <cellStyle name="Texto Explicativo 5 3 5 2" xfId="0"/>
    <cellStyle name="Texto Explicativo 5 3 6" xfId="0"/>
    <cellStyle name="Texto Explicativo 5 4" xfId="0"/>
    <cellStyle name="Texto Explicativo 5 4 2" xfId="0"/>
    <cellStyle name="Texto Explicativo 5 5" xfId="0"/>
    <cellStyle name="Texto Explicativo 5 5 2" xfId="0"/>
    <cellStyle name="Texto Explicativo 5 6" xfId="0"/>
    <cellStyle name="Texto Explicativo 5 6 2" xfId="0"/>
    <cellStyle name="Texto Explicativo 5 7" xfId="0"/>
    <cellStyle name="Texto Explicativo 5 7 2" xfId="0"/>
    <cellStyle name="Texto Explicativo 5 8" xfId="0"/>
    <cellStyle name="Texto Explicativo 5 9" xfId="0"/>
    <cellStyle name="Texto Explicativo 6" xfId="0"/>
    <cellStyle name="Texto Explicativo 6 10" xfId="0"/>
    <cellStyle name="Texto Explicativo 6 11" xfId="0"/>
    <cellStyle name="Texto Explicativo 6 12" xfId="0"/>
    <cellStyle name="Texto Explicativo 6 13" xfId="0"/>
    <cellStyle name="Texto Explicativo 6 14" xfId="0"/>
    <cellStyle name="Texto Explicativo 6 15" xfId="0"/>
    <cellStyle name="Texto Explicativo 6 16" xfId="0"/>
    <cellStyle name="Texto Explicativo 6 17" xfId="0"/>
    <cellStyle name="Texto Explicativo 6 18" xfId="0"/>
    <cellStyle name="Texto Explicativo 6 19" xfId="0"/>
    <cellStyle name="Texto Explicativo 6 2" xfId="0"/>
    <cellStyle name="Texto Explicativo 6 2 2" xfId="0"/>
    <cellStyle name="Texto Explicativo 6 2 2 2" xfId="0"/>
    <cellStyle name="Texto Explicativo 6 2 3" xfId="0"/>
    <cellStyle name="Texto Explicativo 6 2 3 2" xfId="0"/>
    <cellStyle name="Texto Explicativo 6 2 4" xfId="0"/>
    <cellStyle name="Texto Explicativo 6 2 4 2" xfId="0"/>
    <cellStyle name="Texto Explicativo 6 2 5" xfId="0"/>
    <cellStyle name="Texto Explicativo 6 2 5 2" xfId="0"/>
    <cellStyle name="Texto Explicativo 6 2 6" xfId="0"/>
    <cellStyle name="Texto Explicativo 6 3" xfId="0"/>
    <cellStyle name="Texto Explicativo 6 3 2" xfId="0"/>
    <cellStyle name="Texto Explicativo 6 4" xfId="0"/>
    <cellStyle name="Texto Explicativo 6 4 2" xfId="0"/>
    <cellStyle name="Texto Explicativo 6 5" xfId="0"/>
    <cellStyle name="Texto Explicativo 6 5 2" xfId="0"/>
    <cellStyle name="Texto Explicativo 6 6" xfId="0"/>
    <cellStyle name="Texto Explicativo 6 6 2" xfId="0"/>
    <cellStyle name="Texto Explicativo 6 7" xfId="0"/>
    <cellStyle name="Texto Explicativo 6 8" xfId="0"/>
    <cellStyle name="Texto Explicativo 6 9" xfId="0"/>
    <cellStyle name="Texto Explicativo 7" xfId="0"/>
    <cellStyle name="Texto Explicativo 7 10" xfId="0"/>
    <cellStyle name="Texto Explicativo 7 11" xfId="0"/>
    <cellStyle name="Texto Explicativo 7 12" xfId="0"/>
    <cellStyle name="Texto Explicativo 7 13" xfId="0"/>
    <cellStyle name="Texto Explicativo 7 14" xfId="0"/>
    <cellStyle name="Texto Explicativo 7 15" xfId="0"/>
    <cellStyle name="Texto Explicativo 7 16" xfId="0"/>
    <cellStyle name="Texto Explicativo 7 17" xfId="0"/>
    <cellStyle name="Texto Explicativo 7 18" xfId="0"/>
    <cellStyle name="Texto Explicativo 7 2" xfId="0"/>
    <cellStyle name="Texto Explicativo 7 2 2" xfId="0"/>
    <cellStyle name="Texto Explicativo 7 3" xfId="0"/>
    <cellStyle name="Texto Explicativo 7 3 2" xfId="0"/>
    <cellStyle name="Texto Explicativo 7 4" xfId="0"/>
    <cellStyle name="Texto Explicativo 7 4 2" xfId="0"/>
    <cellStyle name="Texto Explicativo 7 5" xfId="0"/>
    <cellStyle name="Texto Explicativo 7 5 2" xfId="0"/>
    <cellStyle name="Texto Explicativo 7 6" xfId="0"/>
    <cellStyle name="Texto Explicativo 7 7" xfId="0"/>
    <cellStyle name="Texto Explicativo 7 8" xfId="0"/>
    <cellStyle name="Texto Explicativo 7 9" xfId="0"/>
    <cellStyle name="Texto Explicativo 8" xfId="0"/>
    <cellStyle name="Texto Explicativo 8 10" xfId="0"/>
    <cellStyle name="Texto Explicativo 8 11" xfId="0"/>
    <cellStyle name="Texto Explicativo 8 12" xfId="0"/>
    <cellStyle name="Texto Explicativo 8 13" xfId="0"/>
    <cellStyle name="Texto Explicativo 8 14" xfId="0"/>
    <cellStyle name="Texto Explicativo 8 15" xfId="0"/>
    <cellStyle name="Texto Explicativo 8 16" xfId="0"/>
    <cellStyle name="Texto Explicativo 8 17" xfId="0"/>
    <cellStyle name="Texto Explicativo 8 18" xfId="0"/>
    <cellStyle name="Texto Explicativo 8 2" xfId="0"/>
    <cellStyle name="Texto Explicativo 8 2 2" xfId="0"/>
    <cellStyle name="Texto Explicativo 8 3" xfId="0"/>
    <cellStyle name="Texto Explicativo 8 3 2" xfId="0"/>
    <cellStyle name="Texto Explicativo 8 4" xfId="0"/>
    <cellStyle name="Texto Explicativo 8 4 2" xfId="0"/>
    <cellStyle name="Texto Explicativo 8 5" xfId="0"/>
    <cellStyle name="Texto Explicativo 8 5 2" xfId="0"/>
    <cellStyle name="Texto Explicativo 8 6" xfId="0"/>
    <cellStyle name="Texto Explicativo 8 7" xfId="0"/>
    <cellStyle name="Texto Explicativo 8 8" xfId="0"/>
    <cellStyle name="Texto Explicativo 8 9" xfId="0"/>
    <cellStyle name="Texto Explicativo 9" xfId="0"/>
    <cellStyle name="Texto Explicativo 9 2" xfId="0"/>
    <cellStyle name="Title" xfId="0"/>
    <cellStyle name="Title 10" xfId="0"/>
    <cellStyle name="Title 11" xfId="0"/>
    <cellStyle name="Title 12" xfId="0"/>
    <cellStyle name="Title 13" xfId="0"/>
    <cellStyle name="Title 14" xfId="0"/>
    <cellStyle name="Title 15" xfId="0"/>
    <cellStyle name="Title 16" xfId="0"/>
    <cellStyle name="Title 17" xfId="0"/>
    <cellStyle name="Title 18" xfId="0"/>
    <cellStyle name="Title 2" xfId="0"/>
    <cellStyle name="Title 2 2" xfId="0"/>
    <cellStyle name="Title 3" xfId="0"/>
    <cellStyle name="Title 3 2" xfId="0"/>
    <cellStyle name="Title 4" xfId="0"/>
    <cellStyle name="Title 4 2" xfId="0"/>
    <cellStyle name="Title 5" xfId="0"/>
    <cellStyle name="Title 5 2" xfId="0"/>
    <cellStyle name="Title 6" xfId="0"/>
    <cellStyle name="Title 6 2" xfId="0"/>
    <cellStyle name="Title 7" xfId="0"/>
    <cellStyle name="Title 7 2" xfId="0"/>
    <cellStyle name="Title 8" xfId="0"/>
    <cellStyle name="Title 9" xfId="0"/>
    <cellStyle name="Titulo1" xfId="0"/>
    <cellStyle name="Titulo1 10" xfId="0"/>
    <cellStyle name="Titulo1 10 2" xfId="0"/>
    <cellStyle name="Titulo1 11" xfId="0"/>
    <cellStyle name="Titulo1 11 2" xfId="0"/>
    <cellStyle name="Titulo1 12" xfId="0"/>
    <cellStyle name="Titulo1 12 2" xfId="0"/>
    <cellStyle name="Titulo1 13" xfId="0"/>
    <cellStyle name="Titulo1 13 2" xfId="0"/>
    <cellStyle name="Titulo1 14" xfId="0"/>
    <cellStyle name="Titulo1 15" xfId="0"/>
    <cellStyle name="Titulo1 16" xfId="0"/>
    <cellStyle name="Titulo1 17" xfId="0"/>
    <cellStyle name="Titulo1 18" xfId="0"/>
    <cellStyle name="Titulo1 19" xfId="0"/>
    <cellStyle name="Titulo1 2" xfId="0"/>
    <cellStyle name="Titulo1 2 10" xfId="0"/>
    <cellStyle name="Titulo1 2 11" xfId="0"/>
    <cellStyle name="Titulo1 2 12" xfId="0"/>
    <cellStyle name="Titulo1 2 13" xfId="0"/>
    <cellStyle name="Titulo1 2 14" xfId="0"/>
    <cellStyle name="Titulo1 2 15" xfId="0"/>
    <cellStyle name="Titulo1 2 16" xfId="0"/>
    <cellStyle name="Titulo1 2 17" xfId="0"/>
    <cellStyle name="Titulo1 2 18" xfId="0"/>
    <cellStyle name="Titulo1 2 19" xfId="0"/>
    <cellStyle name="Titulo1 2 2" xfId="0"/>
    <cellStyle name="Titulo1 2 2 2" xfId="0"/>
    <cellStyle name="Titulo1 2 2 2 2" xfId="0"/>
    <cellStyle name="Titulo1 2 2 2 3" xfId="0"/>
    <cellStyle name="Titulo1 2 2 2 4" xfId="0"/>
    <cellStyle name="Titulo1 2 2 3" xfId="0"/>
    <cellStyle name="Titulo1 2 2 4" xfId="0"/>
    <cellStyle name="Titulo1 2 2 5" xfId="0"/>
    <cellStyle name="Titulo1 2 3" xfId="0"/>
    <cellStyle name="Titulo1 2 3 2" xfId="0"/>
    <cellStyle name="Titulo1 2 4" xfId="0"/>
    <cellStyle name="Titulo1 2 4 2" xfId="0"/>
    <cellStyle name="Titulo1 2 5" xfId="0"/>
    <cellStyle name="Titulo1 2 5 2" xfId="0"/>
    <cellStyle name="Titulo1 2 6" xfId="0"/>
    <cellStyle name="Titulo1 2 6 2" xfId="0"/>
    <cellStyle name="Titulo1 2 7" xfId="0"/>
    <cellStyle name="Titulo1 2 7 2" xfId="0"/>
    <cellStyle name="Titulo1 2 8" xfId="0"/>
    <cellStyle name="Titulo1 2 8 2" xfId="0"/>
    <cellStyle name="Titulo1 2 9" xfId="0"/>
    <cellStyle name="Titulo1 20" xfId="0"/>
    <cellStyle name="Titulo1 21" xfId="0"/>
    <cellStyle name="Titulo1 22" xfId="0"/>
    <cellStyle name="Titulo1 23" xfId="0"/>
    <cellStyle name="Titulo1 24" xfId="0"/>
    <cellStyle name="Titulo1 25" xfId="0"/>
    <cellStyle name="Titulo1 26" xfId="0"/>
    <cellStyle name="Titulo1 27" xfId="0"/>
    <cellStyle name="Titulo1 3" xfId="0"/>
    <cellStyle name="Titulo1 3 10" xfId="0"/>
    <cellStyle name="Titulo1 3 11" xfId="0"/>
    <cellStyle name="Titulo1 3 12" xfId="0"/>
    <cellStyle name="Titulo1 3 13" xfId="0"/>
    <cellStyle name="Titulo1 3 14" xfId="0"/>
    <cellStyle name="Titulo1 3 15" xfId="0"/>
    <cellStyle name="Titulo1 3 16" xfId="0"/>
    <cellStyle name="Titulo1 3 17" xfId="0"/>
    <cellStyle name="Titulo1 3 18" xfId="0"/>
    <cellStyle name="Titulo1 3 2" xfId="0"/>
    <cellStyle name="Titulo1 3 2 2" xfId="0"/>
    <cellStyle name="Titulo1 3 3" xfId="0"/>
    <cellStyle name="Titulo1 3 3 2" xfId="0"/>
    <cellStyle name="Titulo1 3 4" xfId="0"/>
    <cellStyle name="Titulo1 3 4 2" xfId="0"/>
    <cellStyle name="Titulo1 3 5" xfId="0"/>
    <cellStyle name="Titulo1 3 5 2" xfId="0"/>
    <cellStyle name="Titulo1 3 6" xfId="0"/>
    <cellStyle name="Titulo1 3 6 2" xfId="0"/>
    <cellStyle name="Titulo1 3 7" xfId="0"/>
    <cellStyle name="Titulo1 3 7 2" xfId="0"/>
    <cellStyle name="Titulo1 3 8" xfId="0"/>
    <cellStyle name="Titulo1 3 9" xfId="0"/>
    <cellStyle name="Titulo1 4" xfId="0"/>
    <cellStyle name="Titulo1 4 10" xfId="0"/>
    <cellStyle name="Titulo1 4 11" xfId="0"/>
    <cellStyle name="Titulo1 4 12" xfId="0"/>
    <cellStyle name="Titulo1 4 13" xfId="0"/>
    <cellStyle name="Titulo1 4 14" xfId="0"/>
    <cellStyle name="Titulo1 4 15" xfId="0"/>
    <cellStyle name="Titulo1 4 16" xfId="0"/>
    <cellStyle name="Titulo1 4 17" xfId="0"/>
    <cellStyle name="Titulo1 4 18" xfId="0"/>
    <cellStyle name="Titulo1 4 19" xfId="0"/>
    <cellStyle name="Titulo1 4 2" xfId="0"/>
    <cellStyle name="Titulo1 4 2 2" xfId="0"/>
    <cellStyle name="Titulo1 4 2 3" xfId="0"/>
    <cellStyle name="Titulo1 4 2 4" xfId="0"/>
    <cellStyle name="Titulo1 4 2 5" xfId="0"/>
    <cellStyle name="Titulo1 4 3" xfId="0"/>
    <cellStyle name="Titulo1 4 3 2" xfId="0"/>
    <cellStyle name="Titulo1 4 4" xfId="0"/>
    <cellStyle name="Titulo1 4 4 2" xfId="0"/>
    <cellStyle name="Titulo1 4 5" xfId="0"/>
    <cellStyle name="Titulo1 4 5 2" xfId="0"/>
    <cellStyle name="Titulo1 4 6" xfId="0"/>
    <cellStyle name="Titulo1 4 7" xfId="0"/>
    <cellStyle name="Titulo1 4 8" xfId="0"/>
    <cellStyle name="Titulo1 4 9" xfId="0"/>
    <cellStyle name="Titulo1 5" xfId="0"/>
    <cellStyle name="Titulo1 5 10" xfId="0"/>
    <cellStyle name="Titulo1 5 11" xfId="0"/>
    <cellStyle name="Titulo1 5 12" xfId="0"/>
    <cellStyle name="Titulo1 5 13" xfId="0"/>
    <cellStyle name="Titulo1 5 14" xfId="0"/>
    <cellStyle name="Titulo1 5 15" xfId="0"/>
    <cellStyle name="Titulo1 5 16" xfId="0"/>
    <cellStyle name="Titulo1 5 17" xfId="0"/>
    <cellStyle name="Titulo1 5 18" xfId="0"/>
    <cellStyle name="Titulo1 5 2" xfId="0"/>
    <cellStyle name="Titulo1 5 2 2" xfId="0"/>
    <cellStyle name="Titulo1 5 3" xfId="0"/>
    <cellStyle name="Titulo1 5 3 2" xfId="0"/>
    <cellStyle name="Titulo1 5 4" xfId="0"/>
    <cellStyle name="Titulo1 5 4 2" xfId="0"/>
    <cellStyle name="Titulo1 5 5" xfId="0"/>
    <cellStyle name="Titulo1 5 5 2" xfId="0"/>
    <cellStyle name="Titulo1 5 6" xfId="0"/>
    <cellStyle name="Titulo1 5 7" xfId="0"/>
    <cellStyle name="Titulo1 5 8" xfId="0"/>
    <cellStyle name="Titulo1 5 9" xfId="0"/>
    <cellStyle name="Titulo1 6" xfId="0"/>
    <cellStyle name="Titulo1 6 10" xfId="0"/>
    <cellStyle name="Titulo1 6 11" xfId="0"/>
    <cellStyle name="Titulo1 6 12" xfId="0"/>
    <cellStyle name="Titulo1 6 13" xfId="0"/>
    <cellStyle name="Titulo1 6 14" xfId="0"/>
    <cellStyle name="Titulo1 6 15" xfId="0"/>
    <cellStyle name="Titulo1 6 16" xfId="0"/>
    <cellStyle name="Titulo1 6 17" xfId="0"/>
    <cellStyle name="Titulo1 6 18" xfId="0"/>
    <cellStyle name="Titulo1 6 2" xfId="0"/>
    <cellStyle name="Titulo1 6 2 2" xfId="0"/>
    <cellStyle name="Titulo1 6 3" xfId="0"/>
    <cellStyle name="Titulo1 6 3 2" xfId="0"/>
    <cellStyle name="Titulo1 6 4" xfId="0"/>
    <cellStyle name="Titulo1 6 4 2" xfId="0"/>
    <cellStyle name="Titulo1 6 5" xfId="0"/>
    <cellStyle name="Titulo1 6 5 2" xfId="0"/>
    <cellStyle name="Titulo1 6 6" xfId="0"/>
    <cellStyle name="Titulo1 6 7" xfId="0"/>
    <cellStyle name="Titulo1 6 8" xfId="0"/>
    <cellStyle name="Titulo1 6 9" xfId="0"/>
    <cellStyle name="Titulo1 7" xfId="0"/>
    <cellStyle name="Titulo1 7 10" xfId="0"/>
    <cellStyle name="Titulo1 7 11" xfId="0"/>
    <cellStyle name="Titulo1 7 12" xfId="0"/>
    <cellStyle name="Titulo1 7 13" xfId="0"/>
    <cellStyle name="Titulo1 7 14" xfId="0"/>
    <cellStyle name="Titulo1 7 15" xfId="0"/>
    <cellStyle name="Titulo1 7 16" xfId="0"/>
    <cellStyle name="Titulo1 7 17" xfId="0"/>
    <cellStyle name="Titulo1 7 18" xfId="0"/>
    <cellStyle name="Titulo1 7 2" xfId="0"/>
    <cellStyle name="Titulo1 7 2 2" xfId="0"/>
    <cellStyle name="Titulo1 7 3" xfId="0"/>
    <cellStyle name="Titulo1 7 3 2" xfId="0"/>
    <cellStyle name="Titulo1 7 4" xfId="0"/>
    <cellStyle name="Titulo1 7 4 2" xfId="0"/>
    <cellStyle name="Titulo1 7 5" xfId="0"/>
    <cellStyle name="Titulo1 7 5 2" xfId="0"/>
    <cellStyle name="Titulo1 7 6" xfId="0"/>
    <cellStyle name="Titulo1 7 7" xfId="0"/>
    <cellStyle name="Titulo1 7 8" xfId="0"/>
    <cellStyle name="Titulo1 7 9" xfId="0"/>
    <cellStyle name="Titulo1 8" xfId="0"/>
    <cellStyle name="Titulo1 8 2" xfId="0"/>
    <cellStyle name="Titulo1 8 2 2" xfId="0"/>
    <cellStyle name="Titulo1 8 3" xfId="0"/>
    <cellStyle name="Titulo1 8 3 2" xfId="0"/>
    <cellStyle name="Titulo1 8 4" xfId="0"/>
    <cellStyle name="Titulo1 8 4 2" xfId="0"/>
    <cellStyle name="Titulo1 8 5" xfId="0"/>
    <cellStyle name="Titulo1 8 5 2" xfId="0"/>
    <cellStyle name="Titulo1 8 6" xfId="0"/>
    <cellStyle name="Titulo1 8 7" xfId="0"/>
    <cellStyle name="Titulo1 8 8" xfId="0"/>
    <cellStyle name="Titulo1 8 9" xfId="0"/>
    <cellStyle name="Titulo1 9" xfId="0"/>
    <cellStyle name="Titulo1 9 2" xfId="0"/>
    <cellStyle name="Titulo1_PLANILHA LICITAÇÃO - R5" xfId="0"/>
    <cellStyle name="Titulo2" xfId="0"/>
    <cellStyle name="Titulo2 10" xfId="0"/>
    <cellStyle name="Titulo2 10 2" xfId="0"/>
    <cellStyle name="Titulo2 11" xfId="0"/>
    <cellStyle name="Titulo2 11 2" xfId="0"/>
    <cellStyle name="Titulo2 12" xfId="0"/>
    <cellStyle name="Titulo2 12 2" xfId="0"/>
    <cellStyle name="Titulo2 13" xfId="0"/>
    <cellStyle name="Titulo2 13 2" xfId="0"/>
    <cellStyle name="Titulo2 14" xfId="0"/>
    <cellStyle name="Titulo2 15" xfId="0"/>
    <cellStyle name="Titulo2 16" xfId="0"/>
    <cellStyle name="Titulo2 17" xfId="0"/>
    <cellStyle name="Titulo2 18" xfId="0"/>
    <cellStyle name="Titulo2 19" xfId="0"/>
    <cellStyle name="Titulo2 2" xfId="0"/>
    <cellStyle name="Titulo2 2 10" xfId="0"/>
    <cellStyle name="Titulo2 2 11" xfId="0"/>
    <cellStyle name="Titulo2 2 12" xfId="0"/>
    <cellStyle name="Titulo2 2 13" xfId="0"/>
    <cellStyle name="Titulo2 2 14" xfId="0"/>
    <cellStyle name="Titulo2 2 15" xfId="0"/>
    <cellStyle name="Titulo2 2 16" xfId="0"/>
    <cellStyle name="Titulo2 2 17" xfId="0"/>
    <cellStyle name="Titulo2 2 18" xfId="0"/>
    <cellStyle name="Titulo2 2 19" xfId="0"/>
    <cellStyle name="Titulo2 2 2" xfId="0"/>
    <cellStyle name="Titulo2 2 2 2" xfId="0"/>
    <cellStyle name="Titulo2 2 2 2 2" xfId="0"/>
    <cellStyle name="Titulo2 2 2 2 3" xfId="0"/>
    <cellStyle name="Titulo2 2 2 2 4" xfId="0"/>
    <cellStyle name="Titulo2 2 2 3" xfId="0"/>
    <cellStyle name="Titulo2 2 2 4" xfId="0"/>
    <cellStyle name="Titulo2 2 2 5" xfId="0"/>
    <cellStyle name="Titulo2 2 3" xfId="0"/>
    <cellStyle name="Titulo2 2 3 2" xfId="0"/>
    <cellStyle name="Titulo2 2 4" xfId="0"/>
    <cellStyle name="Titulo2 2 4 2" xfId="0"/>
    <cellStyle name="Titulo2 2 5" xfId="0"/>
    <cellStyle name="Titulo2 2 5 2" xfId="0"/>
    <cellStyle name="Titulo2 2 6" xfId="0"/>
    <cellStyle name="Titulo2 2 6 2" xfId="0"/>
    <cellStyle name="Titulo2 2 7" xfId="0"/>
    <cellStyle name="Titulo2 2 7 2" xfId="0"/>
    <cellStyle name="Titulo2 2 8" xfId="0"/>
    <cellStyle name="Titulo2 2 8 2" xfId="0"/>
    <cellStyle name="Titulo2 2 9" xfId="0"/>
    <cellStyle name="Titulo2 20" xfId="0"/>
    <cellStyle name="Titulo2 21" xfId="0"/>
    <cellStyle name="Titulo2 22" xfId="0"/>
    <cellStyle name="Titulo2 23" xfId="0"/>
    <cellStyle name="Titulo2 24" xfId="0"/>
    <cellStyle name="Titulo2 25" xfId="0"/>
    <cellStyle name="Titulo2 26" xfId="0"/>
    <cellStyle name="Titulo2 27" xfId="0"/>
    <cellStyle name="Titulo2 3" xfId="0"/>
    <cellStyle name="Titulo2 3 10" xfId="0"/>
    <cellStyle name="Titulo2 3 11" xfId="0"/>
    <cellStyle name="Titulo2 3 12" xfId="0"/>
    <cellStyle name="Titulo2 3 13" xfId="0"/>
    <cellStyle name="Titulo2 3 14" xfId="0"/>
    <cellStyle name="Titulo2 3 15" xfId="0"/>
    <cellStyle name="Titulo2 3 16" xfId="0"/>
    <cellStyle name="Titulo2 3 17" xfId="0"/>
    <cellStyle name="Titulo2 3 18" xfId="0"/>
    <cellStyle name="Titulo2 3 2" xfId="0"/>
    <cellStyle name="Titulo2 3 2 2" xfId="0"/>
    <cellStyle name="Titulo2 3 3" xfId="0"/>
    <cellStyle name="Titulo2 3 3 2" xfId="0"/>
    <cellStyle name="Titulo2 3 4" xfId="0"/>
    <cellStyle name="Titulo2 3 4 2" xfId="0"/>
    <cellStyle name="Titulo2 3 5" xfId="0"/>
    <cellStyle name="Titulo2 3 5 2" xfId="0"/>
    <cellStyle name="Titulo2 3 6" xfId="0"/>
    <cellStyle name="Titulo2 3 6 2" xfId="0"/>
    <cellStyle name="Titulo2 3 7" xfId="0"/>
    <cellStyle name="Titulo2 3 7 2" xfId="0"/>
    <cellStyle name="Titulo2 3 8" xfId="0"/>
    <cellStyle name="Titulo2 3 9" xfId="0"/>
    <cellStyle name="Titulo2 4" xfId="0"/>
    <cellStyle name="Titulo2 4 10" xfId="0"/>
    <cellStyle name="Titulo2 4 11" xfId="0"/>
    <cellStyle name="Titulo2 4 12" xfId="0"/>
    <cellStyle name="Titulo2 4 13" xfId="0"/>
    <cellStyle name="Titulo2 4 14" xfId="0"/>
    <cellStyle name="Titulo2 4 15" xfId="0"/>
    <cellStyle name="Titulo2 4 16" xfId="0"/>
    <cellStyle name="Titulo2 4 17" xfId="0"/>
    <cellStyle name="Titulo2 4 18" xfId="0"/>
    <cellStyle name="Titulo2 4 19" xfId="0"/>
    <cellStyle name="Titulo2 4 2" xfId="0"/>
    <cellStyle name="Titulo2 4 2 2" xfId="0"/>
    <cellStyle name="Titulo2 4 2 3" xfId="0"/>
    <cellStyle name="Titulo2 4 2 4" xfId="0"/>
    <cellStyle name="Titulo2 4 2 5" xfId="0"/>
    <cellStyle name="Titulo2 4 3" xfId="0"/>
    <cellStyle name="Titulo2 4 3 2" xfId="0"/>
    <cellStyle name="Titulo2 4 4" xfId="0"/>
    <cellStyle name="Titulo2 4 4 2" xfId="0"/>
    <cellStyle name="Titulo2 4 5" xfId="0"/>
    <cellStyle name="Titulo2 4 5 2" xfId="0"/>
    <cellStyle name="Titulo2 4 6" xfId="0"/>
    <cellStyle name="Titulo2 4 7" xfId="0"/>
    <cellStyle name="Titulo2 4 8" xfId="0"/>
    <cellStyle name="Titulo2 4 9" xfId="0"/>
    <cellStyle name="Titulo2 5" xfId="0"/>
    <cellStyle name="Titulo2 5 10" xfId="0"/>
    <cellStyle name="Titulo2 5 11" xfId="0"/>
    <cellStyle name="Titulo2 5 12" xfId="0"/>
    <cellStyle name="Titulo2 5 13" xfId="0"/>
    <cellStyle name="Titulo2 5 14" xfId="0"/>
    <cellStyle name="Titulo2 5 15" xfId="0"/>
    <cellStyle name="Titulo2 5 16" xfId="0"/>
    <cellStyle name="Titulo2 5 17" xfId="0"/>
    <cellStyle name="Titulo2 5 18" xfId="0"/>
    <cellStyle name="Titulo2 5 2" xfId="0"/>
    <cellStyle name="Titulo2 5 2 2" xfId="0"/>
    <cellStyle name="Titulo2 5 3" xfId="0"/>
    <cellStyle name="Titulo2 5 3 2" xfId="0"/>
    <cellStyle name="Titulo2 5 4" xfId="0"/>
    <cellStyle name="Titulo2 5 4 2" xfId="0"/>
    <cellStyle name="Titulo2 5 5" xfId="0"/>
    <cellStyle name="Titulo2 5 5 2" xfId="0"/>
    <cellStyle name="Titulo2 5 6" xfId="0"/>
    <cellStyle name="Titulo2 5 7" xfId="0"/>
    <cellStyle name="Titulo2 5 8" xfId="0"/>
    <cellStyle name="Titulo2 5 9" xfId="0"/>
    <cellStyle name="Titulo2 6" xfId="0"/>
    <cellStyle name="Titulo2 6 10" xfId="0"/>
    <cellStyle name="Titulo2 6 11" xfId="0"/>
    <cellStyle name="Titulo2 6 12" xfId="0"/>
    <cellStyle name="Titulo2 6 13" xfId="0"/>
    <cellStyle name="Titulo2 6 14" xfId="0"/>
    <cellStyle name="Titulo2 6 15" xfId="0"/>
    <cellStyle name="Titulo2 6 16" xfId="0"/>
    <cellStyle name="Titulo2 6 17" xfId="0"/>
    <cellStyle name="Titulo2 6 18" xfId="0"/>
    <cellStyle name="Titulo2 6 2" xfId="0"/>
    <cellStyle name="Titulo2 6 2 2" xfId="0"/>
    <cellStyle name="Titulo2 6 3" xfId="0"/>
    <cellStyle name="Titulo2 6 3 2" xfId="0"/>
    <cellStyle name="Titulo2 6 4" xfId="0"/>
    <cellStyle name="Titulo2 6 4 2" xfId="0"/>
    <cellStyle name="Titulo2 6 5" xfId="0"/>
    <cellStyle name="Titulo2 6 5 2" xfId="0"/>
    <cellStyle name="Titulo2 6 6" xfId="0"/>
    <cellStyle name="Titulo2 6 7" xfId="0"/>
    <cellStyle name="Titulo2 6 8" xfId="0"/>
    <cellStyle name="Titulo2 6 9" xfId="0"/>
    <cellStyle name="Titulo2 7" xfId="0"/>
    <cellStyle name="Titulo2 7 10" xfId="0"/>
    <cellStyle name="Titulo2 7 11" xfId="0"/>
    <cellStyle name="Titulo2 7 12" xfId="0"/>
    <cellStyle name="Titulo2 7 13" xfId="0"/>
    <cellStyle name="Titulo2 7 14" xfId="0"/>
    <cellStyle name="Titulo2 7 15" xfId="0"/>
    <cellStyle name="Titulo2 7 16" xfId="0"/>
    <cellStyle name="Titulo2 7 17" xfId="0"/>
    <cellStyle name="Titulo2 7 18" xfId="0"/>
    <cellStyle name="Titulo2 7 2" xfId="0"/>
    <cellStyle name="Titulo2 7 2 2" xfId="0"/>
    <cellStyle name="Titulo2 7 3" xfId="0"/>
    <cellStyle name="Titulo2 7 3 2" xfId="0"/>
    <cellStyle name="Titulo2 7 4" xfId="0"/>
    <cellStyle name="Titulo2 7 4 2" xfId="0"/>
    <cellStyle name="Titulo2 7 5" xfId="0"/>
    <cellStyle name="Titulo2 7 5 2" xfId="0"/>
    <cellStyle name="Titulo2 7 6" xfId="0"/>
    <cellStyle name="Titulo2 7 7" xfId="0"/>
    <cellStyle name="Titulo2 7 8" xfId="0"/>
    <cellStyle name="Titulo2 7 9" xfId="0"/>
    <cellStyle name="Titulo2 8" xfId="0"/>
    <cellStyle name="Titulo2 8 2" xfId="0"/>
    <cellStyle name="Titulo2 8 2 2" xfId="0"/>
    <cellStyle name="Titulo2 8 3" xfId="0"/>
    <cellStyle name="Titulo2 8 3 2" xfId="0"/>
    <cellStyle name="Titulo2 8 4" xfId="0"/>
    <cellStyle name="Titulo2 8 4 2" xfId="0"/>
    <cellStyle name="Titulo2 8 5" xfId="0"/>
    <cellStyle name="Titulo2 8 5 2" xfId="0"/>
    <cellStyle name="Titulo2 8 6" xfId="0"/>
    <cellStyle name="Titulo2 8 7" xfId="0"/>
    <cellStyle name="Titulo2 8 8" xfId="0"/>
    <cellStyle name="Titulo2 8 9" xfId="0"/>
    <cellStyle name="Titulo2 9" xfId="0"/>
    <cellStyle name="Titulo2 9 2" xfId="0"/>
    <cellStyle name="Titulo2_PLANILHA LICITAÇÃO - R5" xfId="0"/>
    <cellStyle name="Total 10" xfId="0"/>
    <cellStyle name="Total 11" xfId="0"/>
    <cellStyle name="Total 12" xfId="0"/>
    <cellStyle name="Total 13" xfId="0"/>
    <cellStyle name="Total 14" xfId="0"/>
    <cellStyle name="Total 15" xfId="0"/>
    <cellStyle name="Total 16" xfId="0"/>
    <cellStyle name="Total 17" xfId="0"/>
    <cellStyle name="Total 2" xfId="0"/>
    <cellStyle name="Total 2 10" xfId="0"/>
    <cellStyle name="Total 2 10 10" xfId="0"/>
    <cellStyle name="Total 2 10 10 2" xfId="0"/>
    <cellStyle name="Total 2 10 10 3" xfId="0"/>
    <cellStyle name="Total 2 10 10 4" xfId="0"/>
    <cellStyle name="Total 2 10 10 5" xfId="0"/>
    <cellStyle name="Total 2 10 11" xfId="0"/>
    <cellStyle name="Total 2 10 11 2" xfId="0"/>
    <cellStyle name="Total 2 10 11 3" xfId="0"/>
    <cellStyle name="Total 2 10 11 4" xfId="0"/>
    <cellStyle name="Total 2 10 11 5" xfId="0"/>
    <cellStyle name="Total 2 10 12" xfId="0"/>
    <cellStyle name="Total 2 10 12 2" xfId="0"/>
    <cellStyle name="Total 2 10 12 3" xfId="0"/>
    <cellStyle name="Total 2 10 12 4" xfId="0"/>
    <cellStyle name="Total 2 10 12 5" xfId="0"/>
    <cellStyle name="Total 2 10 13" xfId="0"/>
    <cellStyle name="Total 2 10 13 2" xfId="0"/>
    <cellStyle name="Total 2 10 13 3" xfId="0"/>
    <cellStyle name="Total 2 10 13 4" xfId="0"/>
    <cellStyle name="Total 2 10 13 5" xfId="0"/>
    <cellStyle name="Total 2 10 14" xfId="0"/>
    <cellStyle name="Total 2 10 14 2" xfId="0"/>
    <cellStyle name="Total 2 10 14 3" xfId="0"/>
    <cellStyle name="Total 2 10 15" xfId="0"/>
    <cellStyle name="Total 2 10 16" xfId="0"/>
    <cellStyle name="Total 2 10 17" xfId="0"/>
    <cellStyle name="Total 2 10 18" xfId="0"/>
    <cellStyle name="Total 2 10 2" xfId="0"/>
    <cellStyle name="Total 2 10 2 2" xfId="0"/>
    <cellStyle name="Total 2 10 2 3" xfId="0"/>
    <cellStyle name="Total 2 10 2 4" xfId="0"/>
    <cellStyle name="Total 2 10 2 5" xfId="0"/>
    <cellStyle name="Total 2 10 3" xfId="0"/>
    <cellStyle name="Total 2 10 3 2" xfId="0"/>
    <cellStyle name="Total 2 10 3 3" xfId="0"/>
    <cellStyle name="Total 2 10 3 4" xfId="0"/>
    <cellStyle name="Total 2 10 3 5" xfId="0"/>
    <cellStyle name="Total 2 10 4" xfId="0"/>
    <cellStyle name="Total 2 10 4 2" xfId="0"/>
    <cellStyle name="Total 2 10 4 3" xfId="0"/>
    <cellStyle name="Total 2 10 4 4" xfId="0"/>
    <cellStyle name="Total 2 10 4 5" xfId="0"/>
    <cellStyle name="Total 2 10 5" xfId="0"/>
    <cellStyle name="Total 2 10 5 2" xfId="0"/>
    <cellStyle name="Total 2 10 5 3" xfId="0"/>
    <cellStyle name="Total 2 10 5 4" xfId="0"/>
    <cellStyle name="Total 2 10 5 5" xfId="0"/>
    <cellStyle name="Total 2 10 6" xfId="0"/>
    <cellStyle name="Total 2 10 6 2" xfId="0"/>
    <cellStyle name="Total 2 10 6 3" xfId="0"/>
    <cellStyle name="Total 2 10 6 4" xfId="0"/>
    <cellStyle name="Total 2 10 6 5" xfId="0"/>
    <cellStyle name="Total 2 10 7" xfId="0"/>
    <cellStyle name="Total 2 10 7 2" xfId="0"/>
    <cellStyle name="Total 2 10 7 3" xfId="0"/>
    <cellStyle name="Total 2 10 7 4" xfId="0"/>
    <cellStyle name="Total 2 10 7 5" xfId="0"/>
    <cellStyle name="Total 2 10 8" xfId="0"/>
    <cellStyle name="Total 2 10 8 2" xfId="0"/>
    <cellStyle name="Total 2 10 8 3" xfId="0"/>
    <cellStyle name="Total 2 10 8 4" xfId="0"/>
    <cellStyle name="Total 2 10 8 5" xfId="0"/>
    <cellStyle name="Total 2 10 9" xfId="0"/>
    <cellStyle name="Total 2 10 9 2" xfId="0"/>
    <cellStyle name="Total 2 10 9 3" xfId="0"/>
    <cellStyle name="Total 2 10 9 4" xfId="0"/>
    <cellStyle name="Total 2 10 9 5" xfId="0"/>
    <cellStyle name="Total 2 11" xfId="0"/>
    <cellStyle name="Total 2 11 10" xfId="0"/>
    <cellStyle name="Total 2 11 10 2" xfId="0"/>
    <cellStyle name="Total 2 11 10 3" xfId="0"/>
    <cellStyle name="Total 2 11 10 4" xfId="0"/>
    <cellStyle name="Total 2 11 10 5" xfId="0"/>
    <cellStyle name="Total 2 11 11" xfId="0"/>
    <cellStyle name="Total 2 11 11 2" xfId="0"/>
    <cellStyle name="Total 2 11 11 3" xfId="0"/>
    <cellStyle name="Total 2 11 11 4" xfId="0"/>
    <cellStyle name="Total 2 11 11 5" xfId="0"/>
    <cellStyle name="Total 2 11 12" xfId="0"/>
    <cellStyle name="Total 2 11 12 2" xfId="0"/>
    <cellStyle name="Total 2 11 12 3" xfId="0"/>
    <cellStyle name="Total 2 11 12 4" xfId="0"/>
    <cellStyle name="Total 2 11 12 5" xfId="0"/>
    <cellStyle name="Total 2 11 13" xfId="0"/>
    <cellStyle name="Total 2 11 13 2" xfId="0"/>
    <cellStyle name="Total 2 11 13 3" xfId="0"/>
    <cellStyle name="Total 2 11 13 4" xfId="0"/>
    <cellStyle name="Total 2 11 13 5" xfId="0"/>
    <cellStyle name="Total 2 11 14" xfId="0"/>
    <cellStyle name="Total 2 11 14 2" xfId="0"/>
    <cellStyle name="Total 2 11 14 3" xfId="0"/>
    <cellStyle name="Total 2 11 15" xfId="0"/>
    <cellStyle name="Total 2 11 16" xfId="0"/>
    <cellStyle name="Total 2 11 17" xfId="0"/>
    <cellStyle name="Total 2 11 18" xfId="0"/>
    <cellStyle name="Total 2 11 2" xfId="0"/>
    <cellStyle name="Total 2 11 2 2" xfId="0"/>
    <cellStyle name="Total 2 11 2 3" xfId="0"/>
    <cellStyle name="Total 2 11 2 4" xfId="0"/>
    <cellStyle name="Total 2 11 2 5" xfId="0"/>
    <cellStyle name="Total 2 11 3" xfId="0"/>
    <cellStyle name="Total 2 11 3 2" xfId="0"/>
    <cellStyle name="Total 2 11 3 3" xfId="0"/>
    <cellStyle name="Total 2 11 3 4" xfId="0"/>
    <cellStyle name="Total 2 11 3 5" xfId="0"/>
    <cellStyle name="Total 2 11 4" xfId="0"/>
    <cellStyle name="Total 2 11 4 2" xfId="0"/>
    <cellStyle name="Total 2 11 4 3" xfId="0"/>
    <cellStyle name="Total 2 11 4 4" xfId="0"/>
    <cellStyle name="Total 2 11 4 5" xfId="0"/>
    <cellStyle name="Total 2 11 5" xfId="0"/>
    <cellStyle name="Total 2 11 5 2" xfId="0"/>
    <cellStyle name="Total 2 11 5 3" xfId="0"/>
    <cellStyle name="Total 2 11 5 4" xfId="0"/>
    <cellStyle name="Total 2 11 5 5" xfId="0"/>
    <cellStyle name="Total 2 11 6" xfId="0"/>
    <cellStyle name="Total 2 11 6 2" xfId="0"/>
    <cellStyle name="Total 2 11 6 3" xfId="0"/>
    <cellStyle name="Total 2 11 6 4" xfId="0"/>
    <cellStyle name="Total 2 11 6 5" xfId="0"/>
    <cellStyle name="Total 2 11 7" xfId="0"/>
    <cellStyle name="Total 2 11 7 2" xfId="0"/>
    <cellStyle name="Total 2 11 7 3" xfId="0"/>
    <cellStyle name="Total 2 11 7 4" xfId="0"/>
    <cellStyle name="Total 2 11 7 5" xfId="0"/>
    <cellStyle name="Total 2 11 8" xfId="0"/>
    <cellStyle name="Total 2 11 8 2" xfId="0"/>
    <cellStyle name="Total 2 11 8 3" xfId="0"/>
    <cellStyle name="Total 2 11 8 4" xfId="0"/>
    <cellStyle name="Total 2 11 8 5" xfId="0"/>
    <cellStyle name="Total 2 11 9" xfId="0"/>
    <cellStyle name="Total 2 11 9 2" xfId="0"/>
    <cellStyle name="Total 2 11 9 3" xfId="0"/>
    <cellStyle name="Total 2 11 9 4" xfId="0"/>
    <cellStyle name="Total 2 11 9 5" xfId="0"/>
    <cellStyle name="Total 2 12" xfId="0"/>
    <cellStyle name="Total 2 12 2" xfId="0"/>
    <cellStyle name="Total 2 12 3" xfId="0"/>
    <cellStyle name="Total 2 12 4" xfId="0"/>
    <cellStyle name="Total 2 12 5" xfId="0"/>
    <cellStyle name="Total 2 13" xfId="0"/>
    <cellStyle name="Total 2 13 2" xfId="0"/>
    <cellStyle name="Total 2 13 3" xfId="0"/>
    <cellStyle name="Total 2 13 4" xfId="0"/>
    <cellStyle name="Total 2 13 5" xfId="0"/>
    <cellStyle name="Total 2 14" xfId="0"/>
    <cellStyle name="Total 2 14 2" xfId="0"/>
    <cellStyle name="Total 2 14 3" xfId="0"/>
    <cellStyle name="Total 2 14 4" xfId="0"/>
    <cellStyle name="Total 2 14 5" xfId="0"/>
    <cellStyle name="Total 2 15" xfId="0"/>
    <cellStyle name="Total 2 15 2" xfId="0"/>
    <cellStyle name="Total 2 15 3" xfId="0"/>
    <cellStyle name="Total 2 15 4" xfId="0"/>
    <cellStyle name="Total 2 15 5" xfId="0"/>
    <cellStyle name="Total 2 16" xfId="0"/>
    <cellStyle name="Total 2 16 2" xfId="0"/>
    <cellStyle name="Total 2 16 3" xfId="0"/>
    <cellStyle name="Total 2 16 4" xfId="0"/>
    <cellStyle name="Total 2 16 5" xfId="0"/>
    <cellStyle name="Total 2 17" xfId="0"/>
    <cellStyle name="Total 2 17 2" xfId="0"/>
    <cellStyle name="Total 2 17 3" xfId="0"/>
    <cellStyle name="Total 2 17 4" xfId="0"/>
    <cellStyle name="Total 2 17 5" xfId="0"/>
    <cellStyle name="Total 2 18" xfId="0"/>
    <cellStyle name="Total 2 18 2" xfId="0"/>
    <cellStyle name="Total 2 18 3" xfId="0"/>
    <cellStyle name="Total 2 18 4" xfId="0"/>
    <cellStyle name="Total 2 18 5" xfId="0"/>
    <cellStyle name="Total 2 19" xfId="0"/>
    <cellStyle name="Total 2 19 2" xfId="0"/>
    <cellStyle name="Total 2 19 3" xfId="0"/>
    <cellStyle name="Total 2 19 4" xfId="0"/>
    <cellStyle name="Total 2 19 5" xfId="0"/>
    <cellStyle name="Total 2 2" xfId="0"/>
    <cellStyle name="Total 2 2 10" xfId="0"/>
    <cellStyle name="Total 2 2 10 10" xfId="0"/>
    <cellStyle name="Total 2 2 10 10 2" xfId="0"/>
    <cellStyle name="Total 2 2 10 10 3" xfId="0"/>
    <cellStyle name="Total 2 2 10 10 4" xfId="0"/>
    <cellStyle name="Total 2 2 10 10 5" xfId="0"/>
    <cellStyle name="Total 2 2 10 11" xfId="0"/>
    <cellStyle name="Total 2 2 10 11 2" xfId="0"/>
    <cellStyle name="Total 2 2 10 11 3" xfId="0"/>
    <cellStyle name="Total 2 2 10 11 4" xfId="0"/>
    <cellStyle name="Total 2 2 10 11 5" xfId="0"/>
    <cellStyle name="Total 2 2 10 12" xfId="0"/>
    <cellStyle name="Total 2 2 10 12 2" xfId="0"/>
    <cellStyle name="Total 2 2 10 12 3" xfId="0"/>
    <cellStyle name="Total 2 2 10 12 4" xfId="0"/>
    <cellStyle name="Total 2 2 10 12 5" xfId="0"/>
    <cellStyle name="Total 2 2 10 13" xfId="0"/>
    <cellStyle name="Total 2 2 10 13 2" xfId="0"/>
    <cellStyle name="Total 2 2 10 13 3" xfId="0"/>
    <cellStyle name="Total 2 2 10 13 4" xfId="0"/>
    <cellStyle name="Total 2 2 10 13 5" xfId="0"/>
    <cellStyle name="Total 2 2 10 14" xfId="0"/>
    <cellStyle name="Total 2 2 10 14 2" xfId="0"/>
    <cellStyle name="Total 2 2 10 14 3" xfId="0"/>
    <cellStyle name="Total 2 2 10 15" xfId="0"/>
    <cellStyle name="Total 2 2 10 16" xfId="0"/>
    <cellStyle name="Total 2 2 10 17" xfId="0"/>
    <cellStyle name="Total 2 2 10 18" xfId="0"/>
    <cellStyle name="Total 2 2 10 2" xfId="0"/>
    <cellStyle name="Total 2 2 10 2 2" xfId="0"/>
    <cellStyle name="Total 2 2 10 2 3" xfId="0"/>
    <cellStyle name="Total 2 2 10 2 4" xfId="0"/>
    <cellStyle name="Total 2 2 10 2 5" xfId="0"/>
    <cellStyle name="Total 2 2 10 3" xfId="0"/>
    <cellStyle name="Total 2 2 10 3 2" xfId="0"/>
    <cellStyle name="Total 2 2 10 3 3" xfId="0"/>
    <cellStyle name="Total 2 2 10 3 4" xfId="0"/>
    <cellStyle name="Total 2 2 10 3 5" xfId="0"/>
    <cellStyle name="Total 2 2 10 4" xfId="0"/>
    <cellStyle name="Total 2 2 10 4 2" xfId="0"/>
    <cellStyle name="Total 2 2 10 4 3" xfId="0"/>
    <cellStyle name="Total 2 2 10 4 4" xfId="0"/>
    <cellStyle name="Total 2 2 10 4 5" xfId="0"/>
    <cellStyle name="Total 2 2 10 5" xfId="0"/>
    <cellStyle name="Total 2 2 10 5 2" xfId="0"/>
    <cellStyle name="Total 2 2 10 5 3" xfId="0"/>
    <cellStyle name="Total 2 2 10 5 4" xfId="0"/>
    <cellStyle name="Total 2 2 10 5 5" xfId="0"/>
    <cellStyle name="Total 2 2 10 6" xfId="0"/>
    <cellStyle name="Total 2 2 10 6 2" xfId="0"/>
    <cellStyle name="Total 2 2 10 6 3" xfId="0"/>
    <cellStyle name="Total 2 2 10 6 4" xfId="0"/>
    <cellStyle name="Total 2 2 10 6 5" xfId="0"/>
    <cellStyle name="Total 2 2 10 7" xfId="0"/>
    <cellStyle name="Total 2 2 10 7 2" xfId="0"/>
    <cellStyle name="Total 2 2 10 7 3" xfId="0"/>
    <cellStyle name="Total 2 2 10 7 4" xfId="0"/>
    <cellStyle name="Total 2 2 10 7 5" xfId="0"/>
    <cellStyle name="Total 2 2 10 8" xfId="0"/>
    <cellStyle name="Total 2 2 10 8 2" xfId="0"/>
    <cellStyle name="Total 2 2 10 8 3" xfId="0"/>
    <cellStyle name="Total 2 2 10 8 4" xfId="0"/>
    <cellStyle name="Total 2 2 10 8 5" xfId="0"/>
    <cellStyle name="Total 2 2 10 9" xfId="0"/>
    <cellStyle name="Total 2 2 10 9 2" xfId="0"/>
    <cellStyle name="Total 2 2 10 9 3" xfId="0"/>
    <cellStyle name="Total 2 2 10 9 4" xfId="0"/>
    <cellStyle name="Total 2 2 10 9 5" xfId="0"/>
    <cellStyle name="Total 2 2 11" xfId="0"/>
    <cellStyle name="Total 2 2 11 2" xfId="0"/>
    <cellStyle name="Total 2 2 11 3" xfId="0"/>
    <cellStyle name="Total 2 2 11 4" xfId="0"/>
    <cellStyle name="Total 2 2 11 5" xfId="0"/>
    <cellStyle name="Total 2 2 12" xfId="0"/>
    <cellStyle name="Total 2 2 12 2" xfId="0"/>
    <cellStyle name="Total 2 2 12 3" xfId="0"/>
    <cellStyle name="Total 2 2 12 4" xfId="0"/>
    <cellStyle name="Total 2 2 12 5" xfId="0"/>
    <cellStyle name="Total 2 2 13" xfId="0"/>
    <cellStyle name="Total 2 2 13 2" xfId="0"/>
    <cellStyle name="Total 2 2 13 3" xfId="0"/>
    <cellStyle name="Total 2 2 13 4" xfId="0"/>
    <cellStyle name="Total 2 2 13 5" xfId="0"/>
    <cellStyle name="Total 2 2 14" xfId="0"/>
    <cellStyle name="Total 2 2 14 2" xfId="0"/>
    <cellStyle name="Total 2 2 14 3" xfId="0"/>
    <cellStyle name="Total 2 2 14 4" xfId="0"/>
    <cellStyle name="Total 2 2 14 5" xfId="0"/>
    <cellStyle name="Total 2 2 15" xfId="0"/>
    <cellStyle name="Total 2 2 15 2" xfId="0"/>
    <cellStyle name="Total 2 2 15 3" xfId="0"/>
    <cellStyle name="Total 2 2 15 4" xfId="0"/>
    <cellStyle name="Total 2 2 15 5" xfId="0"/>
    <cellStyle name="Total 2 2 16" xfId="0"/>
    <cellStyle name="Total 2 2 16 2" xfId="0"/>
    <cellStyle name="Total 2 2 16 3" xfId="0"/>
    <cellStyle name="Total 2 2 16 4" xfId="0"/>
    <cellStyle name="Total 2 2 16 5" xfId="0"/>
    <cellStyle name="Total 2 2 17" xfId="0"/>
    <cellStyle name="Total 2 2 17 2" xfId="0"/>
    <cellStyle name="Total 2 2 17 3" xfId="0"/>
    <cellStyle name="Total 2 2 17 4" xfId="0"/>
    <cellStyle name="Total 2 2 17 5" xfId="0"/>
    <cellStyle name="Total 2 2 18" xfId="0"/>
    <cellStyle name="Total 2 2 18 2" xfId="0"/>
    <cellStyle name="Total 2 2 18 3" xfId="0"/>
    <cellStyle name="Total 2 2 18 4" xfId="0"/>
    <cellStyle name="Total 2 2 18 5" xfId="0"/>
    <cellStyle name="Total 2 2 19" xfId="0"/>
    <cellStyle name="Total 2 2 19 2" xfId="0"/>
    <cellStyle name="Total 2 2 19 3" xfId="0"/>
    <cellStyle name="Total 2 2 19 4" xfId="0"/>
    <cellStyle name="Total 2 2 19 5" xfId="0"/>
    <cellStyle name="Total 2 2 2" xfId="0"/>
    <cellStyle name="Total 2 2 2 10" xfId="0"/>
    <cellStyle name="Total 2 2 2 10 2" xfId="0"/>
    <cellStyle name="Total 2 2 2 10 3" xfId="0"/>
    <cellStyle name="Total 2 2 2 10 4" xfId="0"/>
    <cellStyle name="Total 2 2 2 10 5" xfId="0"/>
    <cellStyle name="Total 2 2 2 11" xfId="0"/>
    <cellStyle name="Total 2 2 2 11 2" xfId="0"/>
    <cellStyle name="Total 2 2 2 11 3" xfId="0"/>
    <cellStyle name="Total 2 2 2 11 4" xfId="0"/>
    <cellStyle name="Total 2 2 2 11 5" xfId="0"/>
    <cellStyle name="Total 2 2 2 12" xfId="0"/>
    <cellStyle name="Total 2 2 2 12 2" xfId="0"/>
    <cellStyle name="Total 2 2 2 12 3" xfId="0"/>
    <cellStyle name="Total 2 2 2 12 4" xfId="0"/>
    <cellStyle name="Total 2 2 2 12 5" xfId="0"/>
    <cellStyle name="Total 2 2 2 13" xfId="0"/>
    <cellStyle name="Total 2 2 2 13 2" xfId="0"/>
    <cellStyle name="Total 2 2 2 13 3" xfId="0"/>
    <cellStyle name="Total 2 2 2 13 4" xfId="0"/>
    <cellStyle name="Total 2 2 2 13 5" xfId="0"/>
    <cellStyle name="Total 2 2 2 14" xfId="0"/>
    <cellStyle name="Total 2 2 2 14 2" xfId="0"/>
    <cellStyle name="Total 2 2 2 14 3" xfId="0"/>
    <cellStyle name="Total 2 2 2 15" xfId="0"/>
    <cellStyle name="Total 2 2 2 16" xfId="0"/>
    <cellStyle name="Total 2 2 2 17" xfId="0"/>
    <cellStyle name="Total 2 2 2 18" xfId="0"/>
    <cellStyle name="Total 2 2 2 2" xfId="0"/>
    <cellStyle name="Total 2 2 2 2 2" xfId="0"/>
    <cellStyle name="Total 2 2 2 2 3" xfId="0"/>
    <cellStyle name="Total 2 2 2 2 4" xfId="0"/>
    <cellStyle name="Total 2 2 2 2 5" xfId="0"/>
    <cellStyle name="Total 2 2 2 3" xfId="0"/>
    <cellStyle name="Total 2 2 2 3 2" xfId="0"/>
    <cellStyle name="Total 2 2 2 3 3" xfId="0"/>
    <cellStyle name="Total 2 2 2 3 4" xfId="0"/>
    <cellStyle name="Total 2 2 2 3 5" xfId="0"/>
    <cellStyle name="Total 2 2 2 4" xfId="0"/>
    <cellStyle name="Total 2 2 2 4 2" xfId="0"/>
    <cellStyle name="Total 2 2 2 4 3" xfId="0"/>
    <cellStyle name="Total 2 2 2 4 4" xfId="0"/>
    <cellStyle name="Total 2 2 2 4 5" xfId="0"/>
    <cellStyle name="Total 2 2 2 5" xfId="0"/>
    <cellStyle name="Total 2 2 2 5 2" xfId="0"/>
    <cellStyle name="Total 2 2 2 5 3" xfId="0"/>
    <cellStyle name="Total 2 2 2 5 4" xfId="0"/>
    <cellStyle name="Total 2 2 2 5 5" xfId="0"/>
    <cellStyle name="Total 2 2 2 6" xfId="0"/>
    <cellStyle name="Total 2 2 2 6 2" xfId="0"/>
    <cellStyle name="Total 2 2 2 6 3" xfId="0"/>
    <cellStyle name="Total 2 2 2 6 4" xfId="0"/>
    <cellStyle name="Total 2 2 2 6 5" xfId="0"/>
    <cellStyle name="Total 2 2 2 7" xfId="0"/>
    <cellStyle name="Total 2 2 2 7 2" xfId="0"/>
    <cellStyle name="Total 2 2 2 7 3" xfId="0"/>
    <cellStyle name="Total 2 2 2 7 4" xfId="0"/>
    <cellStyle name="Total 2 2 2 7 5" xfId="0"/>
    <cellStyle name="Total 2 2 2 8" xfId="0"/>
    <cellStyle name="Total 2 2 2 8 2" xfId="0"/>
    <cellStyle name="Total 2 2 2 8 3" xfId="0"/>
    <cellStyle name="Total 2 2 2 8 4" xfId="0"/>
    <cellStyle name="Total 2 2 2 8 5" xfId="0"/>
    <cellStyle name="Total 2 2 2 9" xfId="0"/>
    <cellStyle name="Total 2 2 2 9 2" xfId="0"/>
    <cellStyle name="Total 2 2 2 9 3" xfId="0"/>
    <cellStyle name="Total 2 2 2 9 4" xfId="0"/>
    <cellStyle name="Total 2 2 2 9 5" xfId="0"/>
    <cellStyle name="Total 2 2 20" xfId="0"/>
    <cellStyle name="Total 2 2 20 2" xfId="0"/>
    <cellStyle name="Total 2 2 20 3" xfId="0"/>
    <cellStyle name="Total 2 2 20 4" xfId="0"/>
    <cellStyle name="Total 2 2 20 5" xfId="0"/>
    <cellStyle name="Total 2 2 21" xfId="0"/>
    <cellStyle name="Total 2 2 21 2" xfId="0"/>
    <cellStyle name="Total 2 2 21 3" xfId="0"/>
    <cellStyle name="Total 2 2 21 4" xfId="0"/>
    <cellStyle name="Total 2 2 21 5" xfId="0"/>
    <cellStyle name="Total 2 2 22" xfId="0"/>
    <cellStyle name="Total 2 2 22 2" xfId="0"/>
    <cellStyle name="Total 2 2 22 3" xfId="0"/>
    <cellStyle name="Total 2 2 22 4" xfId="0"/>
    <cellStyle name="Total 2 2 22 5" xfId="0"/>
    <cellStyle name="Total 2 2 23" xfId="0"/>
    <cellStyle name="Total 2 2 23 2" xfId="0"/>
    <cellStyle name="Total 2 2 23 3" xfId="0"/>
    <cellStyle name="Total 2 2 23 4" xfId="0"/>
    <cellStyle name="Total 2 2 23 5" xfId="0"/>
    <cellStyle name="Total 2 2 24" xfId="0"/>
    <cellStyle name="Total 2 2 24 2" xfId="0"/>
    <cellStyle name="Total 2 2 24 3" xfId="0"/>
    <cellStyle name="Total 2 2 24 4" xfId="0"/>
    <cellStyle name="Total 2 2 24 5" xfId="0"/>
    <cellStyle name="Total 2 2 25" xfId="0"/>
    <cellStyle name="Total 2 2 25 2" xfId="0"/>
    <cellStyle name="Total 2 2 25 3" xfId="0"/>
    <cellStyle name="Total 2 2 25 4" xfId="0"/>
    <cellStyle name="Total 2 2 25 5" xfId="0"/>
    <cellStyle name="Total 2 2 26" xfId="0"/>
    <cellStyle name="Total 2 2 26 2" xfId="0"/>
    <cellStyle name="Total 2 2 26 3" xfId="0"/>
    <cellStyle name="Total 2 2 26 4" xfId="0"/>
    <cellStyle name="Total 2 2 26 5" xfId="0"/>
    <cellStyle name="Total 2 2 27" xfId="0"/>
    <cellStyle name="Total 2 2 27 2" xfId="0"/>
    <cellStyle name="Total 2 2 27 3" xfId="0"/>
    <cellStyle name="Total 2 2 27 4" xfId="0"/>
    <cellStyle name="Total 2 2 27 5" xfId="0"/>
    <cellStyle name="Total 2 2 28" xfId="0"/>
    <cellStyle name="Total 2 2 28 2" xfId="0"/>
    <cellStyle name="Total 2 2 28 3" xfId="0"/>
    <cellStyle name="Total 2 2 28 4" xfId="0"/>
    <cellStyle name="Total 2 2 28 5" xfId="0"/>
    <cellStyle name="Total 2 2 29" xfId="0"/>
    <cellStyle name="Total 2 2 29 2" xfId="0"/>
    <cellStyle name="Total 2 2 29 3" xfId="0"/>
    <cellStyle name="Total 2 2 29 4" xfId="0"/>
    <cellStyle name="Total 2 2 29 5" xfId="0"/>
    <cellStyle name="Total 2 2 3" xfId="0"/>
    <cellStyle name="Total 2 2 3 10" xfId="0"/>
    <cellStyle name="Total 2 2 3 10 2" xfId="0"/>
    <cellStyle name="Total 2 2 3 10 3" xfId="0"/>
    <cellStyle name="Total 2 2 3 10 4" xfId="0"/>
    <cellStyle name="Total 2 2 3 10 5" xfId="0"/>
    <cellStyle name="Total 2 2 3 11" xfId="0"/>
    <cellStyle name="Total 2 2 3 11 2" xfId="0"/>
    <cellStyle name="Total 2 2 3 11 3" xfId="0"/>
    <cellStyle name="Total 2 2 3 11 4" xfId="0"/>
    <cellStyle name="Total 2 2 3 11 5" xfId="0"/>
    <cellStyle name="Total 2 2 3 12" xfId="0"/>
    <cellStyle name="Total 2 2 3 12 2" xfId="0"/>
    <cellStyle name="Total 2 2 3 12 3" xfId="0"/>
    <cellStyle name="Total 2 2 3 12 4" xfId="0"/>
    <cellStyle name="Total 2 2 3 12 5" xfId="0"/>
    <cellStyle name="Total 2 2 3 13" xfId="0"/>
    <cellStyle name="Total 2 2 3 13 2" xfId="0"/>
    <cellStyle name="Total 2 2 3 13 3" xfId="0"/>
    <cellStyle name="Total 2 2 3 13 4" xfId="0"/>
    <cellStyle name="Total 2 2 3 13 5" xfId="0"/>
    <cellStyle name="Total 2 2 3 14" xfId="0"/>
    <cellStyle name="Total 2 2 3 14 2" xfId="0"/>
    <cellStyle name="Total 2 2 3 14 3" xfId="0"/>
    <cellStyle name="Total 2 2 3 15" xfId="0"/>
    <cellStyle name="Total 2 2 3 16" xfId="0"/>
    <cellStyle name="Total 2 2 3 17" xfId="0"/>
    <cellStyle name="Total 2 2 3 18" xfId="0"/>
    <cellStyle name="Total 2 2 3 2" xfId="0"/>
    <cellStyle name="Total 2 2 3 2 2" xfId="0"/>
    <cellStyle name="Total 2 2 3 2 3" xfId="0"/>
    <cellStyle name="Total 2 2 3 2 4" xfId="0"/>
    <cellStyle name="Total 2 2 3 2 5" xfId="0"/>
    <cellStyle name="Total 2 2 3 3" xfId="0"/>
    <cellStyle name="Total 2 2 3 3 2" xfId="0"/>
    <cellStyle name="Total 2 2 3 3 3" xfId="0"/>
    <cellStyle name="Total 2 2 3 3 4" xfId="0"/>
    <cellStyle name="Total 2 2 3 3 5" xfId="0"/>
    <cellStyle name="Total 2 2 3 4" xfId="0"/>
    <cellStyle name="Total 2 2 3 4 2" xfId="0"/>
    <cellStyle name="Total 2 2 3 4 3" xfId="0"/>
    <cellStyle name="Total 2 2 3 4 4" xfId="0"/>
    <cellStyle name="Total 2 2 3 4 5" xfId="0"/>
    <cellStyle name="Total 2 2 3 5" xfId="0"/>
    <cellStyle name="Total 2 2 3 5 2" xfId="0"/>
    <cellStyle name="Total 2 2 3 5 3" xfId="0"/>
    <cellStyle name="Total 2 2 3 5 4" xfId="0"/>
    <cellStyle name="Total 2 2 3 5 5" xfId="0"/>
    <cellStyle name="Total 2 2 3 6" xfId="0"/>
    <cellStyle name="Total 2 2 3 6 2" xfId="0"/>
    <cellStyle name="Total 2 2 3 6 3" xfId="0"/>
    <cellStyle name="Total 2 2 3 6 4" xfId="0"/>
    <cellStyle name="Total 2 2 3 6 5" xfId="0"/>
    <cellStyle name="Total 2 2 3 7" xfId="0"/>
    <cellStyle name="Total 2 2 3 7 2" xfId="0"/>
    <cellStyle name="Total 2 2 3 7 3" xfId="0"/>
    <cellStyle name="Total 2 2 3 7 4" xfId="0"/>
    <cellStyle name="Total 2 2 3 7 5" xfId="0"/>
    <cellStyle name="Total 2 2 3 8" xfId="0"/>
    <cellStyle name="Total 2 2 3 8 2" xfId="0"/>
    <cellStyle name="Total 2 2 3 8 3" xfId="0"/>
    <cellStyle name="Total 2 2 3 8 4" xfId="0"/>
    <cellStyle name="Total 2 2 3 8 5" xfId="0"/>
    <cellStyle name="Total 2 2 3 9" xfId="0"/>
    <cellStyle name="Total 2 2 3 9 2" xfId="0"/>
    <cellStyle name="Total 2 2 3 9 3" xfId="0"/>
    <cellStyle name="Total 2 2 3 9 4" xfId="0"/>
    <cellStyle name="Total 2 2 3 9 5" xfId="0"/>
    <cellStyle name="Total 2 2 30" xfId="0"/>
    <cellStyle name="Total 2 2 30 2" xfId="0"/>
    <cellStyle name="Total 2 2 30 3" xfId="0"/>
    <cellStyle name="Total 2 2 31" xfId="0"/>
    <cellStyle name="Total 2 2 31 2" xfId="0"/>
    <cellStyle name="Total 2 2 31 3" xfId="0"/>
    <cellStyle name="Total 2 2 32" xfId="0"/>
    <cellStyle name="Total 2 2 32 2" xfId="0"/>
    <cellStyle name="Total 2 2 32 3" xfId="0"/>
    <cellStyle name="Total 2 2 33" xfId="0"/>
    <cellStyle name="Total 2 2 33 2" xfId="0"/>
    <cellStyle name="Total 2 2 33 3" xfId="0"/>
    <cellStyle name="Total 2 2 34" xfId="0"/>
    <cellStyle name="Total 2 2 34 2" xfId="0"/>
    <cellStyle name="Total 2 2 34 3" xfId="0"/>
    <cellStyle name="Total 2 2 35" xfId="0"/>
    <cellStyle name="Total 2 2 35 2" xfId="0"/>
    <cellStyle name="Total 2 2 35 3" xfId="0"/>
    <cellStyle name="Total 2 2 36" xfId="0"/>
    <cellStyle name="Total 2 2 36 2" xfId="0"/>
    <cellStyle name="Total 2 2 36 3" xfId="0"/>
    <cellStyle name="Total 2 2 37" xfId="0"/>
    <cellStyle name="Total 2 2 37 2" xfId="0"/>
    <cellStyle name="Total 2 2 37 3" xfId="0"/>
    <cellStyle name="Total 2 2 38" xfId="0"/>
    <cellStyle name="Total 2 2 38 2" xfId="0"/>
    <cellStyle name="Total 2 2 38 3" xfId="0"/>
    <cellStyle name="Total 2 2 39" xfId="0"/>
    <cellStyle name="Total 2 2 39 2" xfId="0"/>
    <cellStyle name="Total 2 2 39 3" xfId="0"/>
    <cellStyle name="Total 2 2 4" xfId="0"/>
    <cellStyle name="Total 2 2 4 10" xfId="0"/>
    <cellStyle name="Total 2 2 4 10 2" xfId="0"/>
    <cellStyle name="Total 2 2 4 10 3" xfId="0"/>
    <cellStyle name="Total 2 2 4 10 4" xfId="0"/>
    <cellStyle name="Total 2 2 4 10 5" xfId="0"/>
    <cellStyle name="Total 2 2 4 11" xfId="0"/>
    <cellStyle name="Total 2 2 4 11 2" xfId="0"/>
    <cellStyle name="Total 2 2 4 11 3" xfId="0"/>
    <cellStyle name="Total 2 2 4 11 4" xfId="0"/>
    <cellStyle name="Total 2 2 4 11 5" xfId="0"/>
    <cellStyle name="Total 2 2 4 12" xfId="0"/>
    <cellStyle name="Total 2 2 4 12 2" xfId="0"/>
    <cellStyle name="Total 2 2 4 12 3" xfId="0"/>
    <cellStyle name="Total 2 2 4 12 4" xfId="0"/>
    <cellStyle name="Total 2 2 4 12 5" xfId="0"/>
    <cellStyle name="Total 2 2 4 13" xfId="0"/>
    <cellStyle name="Total 2 2 4 13 2" xfId="0"/>
    <cellStyle name="Total 2 2 4 13 3" xfId="0"/>
    <cellStyle name="Total 2 2 4 13 4" xfId="0"/>
    <cellStyle name="Total 2 2 4 13 5" xfId="0"/>
    <cellStyle name="Total 2 2 4 14" xfId="0"/>
    <cellStyle name="Total 2 2 4 14 2" xfId="0"/>
    <cellStyle name="Total 2 2 4 14 3" xfId="0"/>
    <cellStyle name="Total 2 2 4 15" xfId="0"/>
    <cellStyle name="Total 2 2 4 16" xfId="0"/>
    <cellStyle name="Total 2 2 4 17" xfId="0"/>
    <cellStyle name="Total 2 2 4 18" xfId="0"/>
    <cellStyle name="Total 2 2 4 2" xfId="0"/>
    <cellStyle name="Total 2 2 4 2 2" xfId="0"/>
    <cellStyle name="Total 2 2 4 2 3" xfId="0"/>
    <cellStyle name="Total 2 2 4 2 4" xfId="0"/>
    <cellStyle name="Total 2 2 4 2 5" xfId="0"/>
    <cellStyle name="Total 2 2 4 3" xfId="0"/>
    <cellStyle name="Total 2 2 4 3 2" xfId="0"/>
    <cellStyle name="Total 2 2 4 3 3" xfId="0"/>
    <cellStyle name="Total 2 2 4 3 4" xfId="0"/>
    <cellStyle name="Total 2 2 4 3 5" xfId="0"/>
    <cellStyle name="Total 2 2 4 4" xfId="0"/>
    <cellStyle name="Total 2 2 4 4 2" xfId="0"/>
    <cellStyle name="Total 2 2 4 4 3" xfId="0"/>
    <cellStyle name="Total 2 2 4 4 4" xfId="0"/>
    <cellStyle name="Total 2 2 4 4 5" xfId="0"/>
    <cellStyle name="Total 2 2 4 5" xfId="0"/>
    <cellStyle name="Total 2 2 4 5 2" xfId="0"/>
    <cellStyle name="Total 2 2 4 5 3" xfId="0"/>
    <cellStyle name="Total 2 2 4 5 4" xfId="0"/>
    <cellStyle name="Total 2 2 4 5 5" xfId="0"/>
    <cellStyle name="Total 2 2 4 6" xfId="0"/>
    <cellStyle name="Total 2 2 4 6 2" xfId="0"/>
    <cellStyle name="Total 2 2 4 6 3" xfId="0"/>
    <cellStyle name="Total 2 2 4 6 4" xfId="0"/>
    <cellStyle name="Total 2 2 4 6 5" xfId="0"/>
    <cellStyle name="Total 2 2 4 7" xfId="0"/>
    <cellStyle name="Total 2 2 4 7 2" xfId="0"/>
    <cellStyle name="Total 2 2 4 7 3" xfId="0"/>
    <cellStyle name="Total 2 2 4 7 4" xfId="0"/>
    <cellStyle name="Total 2 2 4 7 5" xfId="0"/>
    <cellStyle name="Total 2 2 4 8" xfId="0"/>
    <cellStyle name="Total 2 2 4 8 2" xfId="0"/>
    <cellStyle name="Total 2 2 4 8 3" xfId="0"/>
    <cellStyle name="Total 2 2 4 8 4" xfId="0"/>
    <cellStyle name="Total 2 2 4 8 5" xfId="0"/>
    <cellStyle name="Total 2 2 4 9" xfId="0"/>
    <cellStyle name="Total 2 2 4 9 2" xfId="0"/>
    <cellStyle name="Total 2 2 4 9 3" xfId="0"/>
    <cellStyle name="Total 2 2 4 9 4" xfId="0"/>
    <cellStyle name="Total 2 2 4 9 5" xfId="0"/>
    <cellStyle name="Total 2 2 40" xfId="0"/>
    <cellStyle name="Total 2 2 40 2" xfId="0"/>
    <cellStyle name="Total 2 2 40 3" xfId="0"/>
    <cellStyle name="Total 2 2 41" xfId="0"/>
    <cellStyle name="Total 2 2 41 2" xfId="0"/>
    <cellStyle name="Total 2 2 41 3" xfId="0"/>
    <cellStyle name="Total 2 2 42" xfId="0"/>
    <cellStyle name="Total 2 2 42 2" xfId="0"/>
    <cellStyle name="Total 2 2 42 3" xfId="0"/>
    <cellStyle name="Total 2 2 43" xfId="0"/>
    <cellStyle name="Total 2 2 43 2" xfId="0"/>
    <cellStyle name="Total 2 2 43 3" xfId="0"/>
    <cellStyle name="Total 2 2 44" xfId="0"/>
    <cellStyle name="Total 2 2 44 2" xfId="0"/>
    <cellStyle name="Total 2 2 44 3" xfId="0"/>
    <cellStyle name="Total 2 2 45" xfId="0"/>
    <cellStyle name="Total 2 2 45 2" xfId="0"/>
    <cellStyle name="Total 2 2 45 3" xfId="0"/>
    <cellStyle name="Total 2 2 46" xfId="0"/>
    <cellStyle name="Total 2 2 46 2" xfId="0"/>
    <cellStyle name="Total 2 2 46 3" xfId="0"/>
    <cellStyle name="Total 2 2 47" xfId="0"/>
    <cellStyle name="Total 2 2 47 2" xfId="0"/>
    <cellStyle name="Total 2 2 47 3" xfId="0"/>
    <cellStyle name="Total 2 2 48" xfId="0"/>
    <cellStyle name="Total 2 2 48 2" xfId="0"/>
    <cellStyle name="Total 2 2 48 3" xfId="0"/>
    <cellStyle name="Total 2 2 49" xfId="0"/>
    <cellStyle name="Total 2 2 49 2" xfId="0"/>
    <cellStyle name="Total 2 2 49 3" xfId="0"/>
    <cellStyle name="Total 2 2 5" xfId="0"/>
    <cellStyle name="Total 2 2 5 10" xfId="0"/>
    <cellStyle name="Total 2 2 5 10 2" xfId="0"/>
    <cellStyle name="Total 2 2 5 10 3" xfId="0"/>
    <cellStyle name="Total 2 2 5 10 4" xfId="0"/>
    <cellStyle name="Total 2 2 5 10 5" xfId="0"/>
    <cellStyle name="Total 2 2 5 11" xfId="0"/>
    <cellStyle name="Total 2 2 5 11 2" xfId="0"/>
    <cellStyle name="Total 2 2 5 11 3" xfId="0"/>
    <cellStyle name="Total 2 2 5 11 4" xfId="0"/>
    <cellStyle name="Total 2 2 5 11 5" xfId="0"/>
    <cellStyle name="Total 2 2 5 12" xfId="0"/>
    <cellStyle name="Total 2 2 5 12 2" xfId="0"/>
    <cellStyle name="Total 2 2 5 12 3" xfId="0"/>
    <cellStyle name="Total 2 2 5 12 4" xfId="0"/>
    <cellStyle name="Total 2 2 5 12 5" xfId="0"/>
    <cellStyle name="Total 2 2 5 13" xfId="0"/>
    <cellStyle name="Total 2 2 5 13 2" xfId="0"/>
    <cellStyle name="Total 2 2 5 13 3" xfId="0"/>
    <cellStyle name="Total 2 2 5 13 4" xfId="0"/>
    <cellStyle name="Total 2 2 5 13 5" xfId="0"/>
    <cellStyle name="Total 2 2 5 14" xfId="0"/>
    <cellStyle name="Total 2 2 5 14 2" xfId="0"/>
    <cellStyle name="Total 2 2 5 14 3" xfId="0"/>
    <cellStyle name="Total 2 2 5 15" xfId="0"/>
    <cellStyle name="Total 2 2 5 16" xfId="0"/>
    <cellStyle name="Total 2 2 5 17" xfId="0"/>
    <cellStyle name="Total 2 2 5 18" xfId="0"/>
    <cellStyle name="Total 2 2 5 2" xfId="0"/>
    <cellStyle name="Total 2 2 5 2 2" xfId="0"/>
    <cellStyle name="Total 2 2 5 2 3" xfId="0"/>
    <cellStyle name="Total 2 2 5 2 4" xfId="0"/>
    <cellStyle name="Total 2 2 5 2 5" xfId="0"/>
    <cellStyle name="Total 2 2 5 3" xfId="0"/>
    <cellStyle name="Total 2 2 5 3 2" xfId="0"/>
    <cellStyle name="Total 2 2 5 3 3" xfId="0"/>
    <cellStyle name="Total 2 2 5 3 4" xfId="0"/>
    <cellStyle name="Total 2 2 5 3 5" xfId="0"/>
    <cellStyle name="Total 2 2 5 4" xfId="0"/>
    <cellStyle name="Total 2 2 5 4 2" xfId="0"/>
    <cellStyle name="Total 2 2 5 4 3" xfId="0"/>
    <cellStyle name="Total 2 2 5 4 4" xfId="0"/>
    <cellStyle name="Total 2 2 5 4 5" xfId="0"/>
    <cellStyle name="Total 2 2 5 5" xfId="0"/>
    <cellStyle name="Total 2 2 5 5 2" xfId="0"/>
    <cellStyle name="Total 2 2 5 5 3" xfId="0"/>
    <cellStyle name="Total 2 2 5 5 4" xfId="0"/>
    <cellStyle name="Total 2 2 5 5 5" xfId="0"/>
    <cellStyle name="Total 2 2 5 6" xfId="0"/>
    <cellStyle name="Total 2 2 5 6 2" xfId="0"/>
    <cellStyle name="Total 2 2 5 6 3" xfId="0"/>
    <cellStyle name="Total 2 2 5 6 4" xfId="0"/>
    <cellStyle name="Total 2 2 5 6 5" xfId="0"/>
    <cellStyle name="Total 2 2 5 7" xfId="0"/>
    <cellStyle name="Total 2 2 5 7 2" xfId="0"/>
    <cellStyle name="Total 2 2 5 7 3" xfId="0"/>
    <cellStyle name="Total 2 2 5 7 4" xfId="0"/>
    <cellStyle name="Total 2 2 5 7 5" xfId="0"/>
    <cellStyle name="Total 2 2 5 8" xfId="0"/>
    <cellStyle name="Total 2 2 5 8 2" xfId="0"/>
    <cellStyle name="Total 2 2 5 8 3" xfId="0"/>
    <cellStyle name="Total 2 2 5 8 4" xfId="0"/>
    <cellStyle name="Total 2 2 5 8 5" xfId="0"/>
    <cellStyle name="Total 2 2 5 9" xfId="0"/>
    <cellStyle name="Total 2 2 5 9 2" xfId="0"/>
    <cellStyle name="Total 2 2 5 9 3" xfId="0"/>
    <cellStyle name="Total 2 2 5 9 4" xfId="0"/>
    <cellStyle name="Total 2 2 5 9 5" xfId="0"/>
    <cellStyle name="Total 2 2 50" xfId="0"/>
    <cellStyle name="Total 2 2 50 2" xfId="0"/>
    <cellStyle name="Total 2 2 50 3" xfId="0"/>
    <cellStyle name="Total 2 2 51" xfId="0"/>
    <cellStyle name="Total 2 2 51 2" xfId="0"/>
    <cellStyle name="Total 2 2 51 3" xfId="0"/>
    <cellStyle name="Total 2 2 52" xfId="0"/>
    <cellStyle name="Total 2 2 52 2" xfId="0"/>
    <cellStyle name="Total 2 2 52 3" xfId="0"/>
    <cellStyle name="Total 2 2 53" xfId="0"/>
    <cellStyle name="Total 2 2 53 2" xfId="0"/>
    <cellStyle name="Total 2 2 53 3" xfId="0"/>
    <cellStyle name="Total 2 2 54" xfId="0"/>
    <cellStyle name="Total 2 2 54 2" xfId="0"/>
    <cellStyle name="Total 2 2 54 3" xfId="0"/>
    <cellStyle name="Total 2 2 55" xfId="0"/>
    <cellStyle name="Total 2 2 55 2" xfId="0"/>
    <cellStyle name="Total 2 2 55 3" xfId="0"/>
    <cellStyle name="Total 2 2 56" xfId="0"/>
    <cellStyle name="Total 2 2 56 2" xfId="0"/>
    <cellStyle name="Total 2 2 56 3" xfId="0"/>
    <cellStyle name="Total 2 2 57" xfId="0"/>
    <cellStyle name="Total 2 2 57 2" xfId="0"/>
    <cellStyle name="Total 2 2 57 3" xfId="0"/>
    <cellStyle name="Total 2 2 58" xfId="0"/>
    <cellStyle name="Total 2 2 58 2" xfId="0"/>
    <cellStyle name="Total 2 2 58 3" xfId="0"/>
    <cellStyle name="Total 2 2 59" xfId="0"/>
    <cellStyle name="Total 2 2 59 2" xfId="0"/>
    <cellStyle name="Total 2 2 59 3" xfId="0"/>
    <cellStyle name="Total 2 2 6" xfId="0"/>
    <cellStyle name="Total 2 2 6 10" xfId="0"/>
    <cellStyle name="Total 2 2 6 10 2" xfId="0"/>
    <cellStyle name="Total 2 2 6 10 3" xfId="0"/>
    <cellStyle name="Total 2 2 6 10 4" xfId="0"/>
    <cellStyle name="Total 2 2 6 10 5" xfId="0"/>
    <cellStyle name="Total 2 2 6 11" xfId="0"/>
    <cellStyle name="Total 2 2 6 11 2" xfId="0"/>
    <cellStyle name="Total 2 2 6 11 3" xfId="0"/>
    <cellStyle name="Total 2 2 6 11 4" xfId="0"/>
    <cellStyle name="Total 2 2 6 11 5" xfId="0"/>
    <cellStyle name="Total 2 2 6 12" xfId="0"/>
    <cellStyle name="Total 2 2 6 12 2" xfId="0"/>
    <cellStyle name="Total 2 2 6 12 3" xfId="0"/>
    <cellStyle name="Total 2 2 6 12 4" xfId="0"/>
    <cellStyle name="Total 2 2 6 12 5" xfId="0"/>
    <cellStyle name="Total 2 2 6 13" xfId="0"/>
    <cellStyle name="Total 2 2 6 13 2" xfId="0"/>
    <cellStyle name="Total 2 2 6 13 3" xfId="0"/>
    <cellStyle name="Total 2 2 6 13 4" xfId="0"/>
    <cellStyle name="Total 2 2 6 13 5" xfId="0"/>
    <cellStyle name="Total 2 2 6 14" xfId="0"/>
    <cellStyle name="Total 2 2 6 14 2" xfId="0"/>
    <cellStyle name="Total 2 2 6 14 3" xfId="0"/>
    <cellStyle name="Total 2 2 6 15" xfId="0"/>
    <cellStyle name="Total 2 2 6 16" xfId="0"/>
    <cellStyle name="Total 2 2 6 17" xfId="0"/>
    <cellStyle name="Total 2 2 6 18" xfId="0"/>
    <cellStyle name="Total 2 2 6 2" xfId="0"/>
    <cellStyle name="Total 2 2 6 2 2" xfId="0"/>
    <cellStyle name="Total 2 2 6 2 3" xfId="0"/>
    <cellStyle name="Total 2 2 6 2 4" xfId="0"/>
    <cellStyle name="Total 2 2 6 2 5" xfId="0"/>
    <cellStyle name="Total 2 2 6 3" xfId="0"/>
    <cellStyle name="Total 2 2 6 3 2" xfId="0"/>
    <cellStyle name="Total 2 2 6 3 3" xfId="0"/>
    <cellStyle name="Total 2 2 6 3 4" xfId="0"/>
    <cellStyle name="Total 2 2 6 3 5" xfId="0"/>
    <cellStyle name="Total 2 2 6 4" xfId="0"/>
    <cellStyle name="Total 2 2 6 4 2" xfId="0"/>
    <cellStyle name="Total 2 2 6 4 3" xfId="0"/>
    <cellStyle name="Total 2 2 6 4 4" xfId="0"/>
    <cellStyle name="Total 2 2 6 4 5" xfId="0"/>
    <cellStyle name="Total 2 2 6 5" xfId="0"/>
    <cellStyle name="Total 2 2 6 5 2" xfId="0"/>
    <cellStyle name="Total 2 2 6 5 3" xfId="0"/>
    <cellStyle name="Total 2 2 6 5 4" xfId="0"/>
    <cellStyle name="Total 2 2 6 5 5" xfId="0"/>
    <cellStyle name="Total 2 2 6 6" xfId="0"/>
    <cellStyle name="Total 2 2 6 6 2" xfId="0"/>
    <cellStyle name="Total 2 2 6 6 3" xfId="0"/>
    <cellStyle name="Total 2 2 6 6 4" xfId="0"/>
    <cellStyle name="Total 2 2 6 6 5" xfId="0"/>
    <cellStyle name="Total 2 2 6 7" xfId="0"/>
    <cellStyle name="Total 2 2 6 7 2" xfId="0"/>
    <cellStyle name="Total 2 2 6 7 3" xfId="0"/>
    <cellStyle name="Total 2 2 6 7 4" xfId="0"/>
    <cellStyle name="Total 2 2 6 7 5" xfId="0"/>
    <cellStyle name="Total 2 2 6 8" xfId="0"/>
    <cellStyle name="Total 2 2 6 8 2" xfId="0"/>
    <cellStyle name="Total 2 2 6 8 3" xfId="0"/>
    <cellStyle name="Total 2 2 6 8 4" xfId="0"/>
    <cellStyle name="Total 2 2 6 8 5" xfId="0"/>
    <cellStyle name="Total 2 2 6 9" xfId="0"/>
    <cellStyle name="Total 2 2 6 9 2" xfId="0"/>
    <cellStyle name="Total 2 2 6 9 3" xfId="0"/>
    <cellStyle name="Total 2 2 6 9 4" xfId="0"/>
    <cellStyle name="Total 2 2 6 9 5" xfId="0"/>
    <cellStyle name="Total 2 2 60" xfId="0"/>
    <cellStyle name="Total 2 2 60 2" xfId="0"/>
    <cellStyle name="Total 2 2 60 3" xfId="0"/>
    <cellStyle name="Total 2 2 61" xfId="0"/>
    <cellStyle name="Total 2 2 61 2" xfId="0"/>
    <cellStyle name="Total 2 2 61 3" xfId="0"/>
    <cellStyle name="Total 2 2 62" xfId="0"/>
    <cellStyle name="Total 2 2 62 2" xfId="0"/>
    <cellStyle name="Total 2 2 62 3" xfId="0"/>
    <cellStyle name="Total 2 2 63" xfId="0"/>
    <cellStyle name="Total 2 2 63 2" xfId="0"/>
    <cellStyle name="Total 2 2 63 3" xfId="0"/>
    <cellStyle name="Total 2 2 64" xfId="0"/>
    <cellStyle name="Total 2 2 64 2" xfId="0"/>
    <cellStyle name="Total 2 2 64 3" xfId="0"/>
    <cellStyle name="Total 2 2 65" xfId="0"/>
    <cellStyle name="Total 2 2 66" xfId="0"/>
    <cellStyle name="Total 2 2 67" xfId="0"/>
    <cellStyle name="Total 2 2 68" xfId="0"/>
    <cellStyle name="Total 2 2 69" xfId="0"/>
    <cellStyle name="Total 2 2 7" xfId="0"/>
    <cellStyle name="Total 2 2 7 10" xfId="0"/>
    <cellStyle name="Total 2 2 7 10 2" xfId="0"/>
    <cellStyle name="Total 2 2 7 10 3" xfId="0"/>
    <cellStyle name="Total 2 2 7 10 4" xfId="0"/>
    <cellStyle name="Total 2 2 7 10 5" xfId="0"/>
    <cellStyle name="Total 2 2 7 11" xfId="0"/>
    <cellStyle name="Total 2 2 7 11 2" xfId="0"/>
    <cellStyle name="Total 2 2 7 11 3" xfId="0"/>
    <cellStyle name="Total 2 2 7 11 4" xfId="0"/>
    <cellStyle name="Total 2 2 7 11 5" xfId="0"/>
    <cellStyle name="Total 2 2 7 12" xfId="0"/>
    <cellStyle name="Total 2 2 7 12 2" xfId="0"/>
    <cellStyle name="Total 2 2 7 12 3" xfId="0"/>
    <cellStyle name="Total 2 2 7 12 4" xfId="0"/>
    <cellStyle name="Total 2 2 7 12 5" xfId="0"/>
    <cellStyle name="Total 2 2 7 13" xfId="0"/>
    <cellStyle name="Total 2 2 7 13 2" xfId="0"/>
    <cellStyle name="Total 2 2 7 13 3" xfId="0"/>
    <cellStyle name="Total 2 2 7 13 4" xfId="0"/>
    <cellStyle name="Total 2 2 7 13 5" xfId="0"/>
    <cellStyle name="Total 2 2 7 14" xfId="0"/>
    <cellStyle name="Total 2 2 7 14 2" xfId="0"/>
    <cellStyle name="Total 2 2 7 14 3" xfId="0"/>
    <cellStyle name="Total 2 2 7 15" xfId="0"/>
    <cellStyle name="Total 2 2 7 16" xfId="0"/>
    <cellStyle name="Total 2 2 7 17" xfId="0"/>
    <cellStyle name="Total 2 2 7 18" xfId="0"/>
    <cellStyle name="Total 2 2 7 2" xfId="0"/>
    <cellStyle name="Total 2 2 7 2 2" xfId="0"/>
    <cellStyle name="Total 2 2 7 2 3" xfId="0"/>
    <cellStyle name="Total 2 2 7 2 4" xfId="0"/>
    <cellStyle name="Total 2 2 7 2 5" xfId="0"/>
    <cellStyle name="Total 2 2 7 3" xfId="0"/>
    <cellStyle name="Total 2 2 7 3 2" xfId="0"/>
    <cellStyle name="Total 2 2 7 3 3" xfId="0"/>
    <cellStyle name="Total 2 2 7 3 4" xfId="0"/>
    <cellStyle name="Total 2 2 7 3 5" xfId="0"/>
    <cellStyle name="Total 2 2 7 4" xfId="0"/>
    <cellStyle name="Total 2 2 7 4 2" xfId="0"/>
    <cellStyle name="Total 2 2 7 4 3" xfId="0"/>
    <cellStyle name="Total 2 2 7 4 4" xfId="0"/>
    <cellStyle name="Total 2 2 7 4 5" xfId="0"/>
    <cellStyle name="Total 2 2 7 5" xfId="0"/>
    <cellStyle name="Total 2 2 7 5 2" xfId="0"/>
    <cellStyle name="Total 2 2 7 5 3" xfId="0"/>
    <cellStyle name="Total 2 2 7 5 4" xfId="0"/>
    <cellStyle name="Total 2 2 7 5 5" xfId="0"/>
    <cellStyle name="Total 2 2 7 6" xfId="0"/>
    <cellStyle name="Total 2 2 7 6 2" xfId="0"/>
    <cellStyle name="Total 2 2 7 6 3" xfId="0"/>
    <cellStyle name="Total 2 2 7 6 4" xfId="0"/>
    <cellStyle name="Total 2 2 7 6 5" xfId="0"/>
    <cellStyle name="Total 2 2 7 7" xfId="0"/>
    <cellStyle name="Total 2 2 7 7 2" xfId="0"/>
    <cellStyle name="Total 2 2 7 7 3" xfId="0"/>
    <cellStyle name="Total 2 2 7 7 4" xfId="0"/>
    <cellStyle name="Total 2 2 7 7 5" xfId="0"/>
    <cellStyle name="Total 2 2 7 8" xfId="0"/>
    <cellStyle name="Total 2 2 7 8 2" xfId="0"/>
    <cellStyle name="Total 2 2 7 8 3" xfId="0"/>
    <cellStyle name="Total 2 2 7 8 4" xfId="0"/>
    <cellStyle name="Total 2 2 7 8 5" xfId="0"/>
    <cellStyle name="Total 2 2 7 9" xfId="0"/>
    <cellStyle name="Total 2 2 7 9 2" xfId="0"/>
    <cellStyle name="Total 2 2 7 9 3" xfId="0"/>
    <cellStyle name="Total 2 2 7 9 4" xfId="0"/>
    <cellStyle name="Total 2 2 7 9 5" xfId="0"/>
    <cellStyle name="Total 2 2 70" xfId="0"/>
    <cellStyle name="Total 2 2 8" xfId="0"/>
    <cellStyle name="Total 2 2 8 10" xfId="0"/>
    <cellStyle name="Total 2 2 8 10 2" xfId="0"/>
    <cellStyle name="Total 2 2 8 10 3" xfId="0"/>
    <cellStyle name="Total 2 2 8 10 4" xfId="0"/>
    <cellStyle name="Total 2 2 8 10 5" xfId="0"/>
    <cellStyle name="Total 2 2 8 11" xfId="0"/>
    <cellStyle name="Total 2 2 8 11 2" xfId="0"/>
    <cellStyle name="Total 2 2 8 11 3" xfId="0"/>
    <cellStyle name="Total 2 2 8 11 4" xfId="0"/>
    <cellStyle name="Total 2 2 8 11 5" xfId="0"/>
    <cellStyle name="Total 2 2 8 12" xfId="0"/>
    <cellStyle name="Total 2 2 8 12 2" xfId="0"/>
    <cellStyle name="Total 2 2 8 12 3" xfId="0"/>
    <cellStyle name="Total 2 2 8 12 4" xfId="0"/>
    <cellStyle name="Total 2 2 8 12 5" xfId="0"/>
    <cellStyle name="Total 2 2 8 13" xfId="0"/>
    <cellStyle name="Total 2 2 8 13 2" xfId="0"/>
    <cellStyle name="Total 2 2 8 13 3" xfId="0"/>
    <cellStyle name="Total 2 2 8 13 4" xfId="0"/>
    <cellStyle name="Total 2 2 8 13 5" xfId="0"/>
    <cellStyle name="Total 2 2 8 14" xfId="0"/>
    <cellStyle name="Total 2 2 8 14 2" xfId="0"/>
    <cellStyle name="Total 2 2 8 14 3" xfId="0"/>
    <cellStyle name="Total 2 2 8 15" xfId="0"/>
    <cellStyle name="Total 2 2 8 16" xfId="0"/>
    <cellStyle name="Total 2 2 8 17" xfId="0"/>
    <cellStyle name="Total 2 2 8 18" xfId="0"/>
    <cellStyle name="Total 2 2 8 2" xfId="0"/>
    <cellStyle name="Total 2 2 8 2 2" xfId="0"/>
    <cellStyle name="Total 2 2 8 2 3" xfId="0"/>
    <cellStyle name="Total 2 2 8 2 4" xfId="0"/>
    <cellStyle name="Total 2 2 8 2 5" xfId="0"/>
    <cellStyle name="Total 2 2 8 3" xfId="0"/>
    <cellStyle name="Total 2 2 8 3 2" xfId="0"/>
    <cellStyle name="Total 2 2 8 3 3" xfId="0"/>
    <cellStyle name="Total 2 2 8 3 4" xfId="0"/>
    <cellStyle name="Total 2 2 8 3 5" xfId="0"/>
    <cellStyle name="Total 2 2 8 4" xfId="0"/>
    <cellStyle name="Total 2 2 8 4 2" xfId="0"/>
    <cellStyle name="Total 2 2 8 4 3" xfId="0"/>
    <cellStyle name="Total 2 2 8 4 4" xfId="0"/>
    <cellStyle name="Total 2 2 8 4 5" xfId="0"/>
    <cellStyle name="Total 2 2 8 5" xfId="0"/>
    <cellStyle name="Total 2 2 8 5 2" xfId="0"/>
    <cellStyle name="Total 2 2 8 5 3" xfId="0"/>
    <cellStyle name="Total 2 2 8 5 4" xfId="0"/>
    <cellStyle name="Total 2 2 8 5 5" xfId="0"/>
    <cellStyle name="Total 2 2 8 6" xfId="0"/>
    <cellStyle name="Total 2 2 8 6 2" xfId="0"/>
    <cellStyle name="Total 2 2 8 6 3" xfId="0"/>
    <cellStyle name="Total 2 2 8 6 4" xfId="0"/>
    <cellStyle name="Total 2 2 8 6 5" xfId="0"/>
    <cellStyle name="Total 2 2 8 7" xfId="0"/>
    <cellStyle name="Total 2 2 8 7 2" xfId="0"/>
    <cellStyle name="Total 2 2 8 7 3" xfId="0"/>
    <cellStyle name="Total 2 2 8 7 4" xfId="0"/>
    <cellStyle name="Total 2 2 8 7 5" xfId="0"/>
    <cellStyle name="Total 2 2 8 8" xfId="0"/>
    <cellStyle name="Total 2 2 8 8 2" xfId="0"/>
    <cellStyle name="Total 2 2 8 8 3" xfId="0"/>
    <cellStyle name="Total 2 2 8 8 4" xfId="0"/>
    <cellStyle name="Total 2 2 8 8 5" xfId="0"/>
    <cellStyle name="Total 2 2 8 9" xfId="0"/>
    <cellStyle name="Total 2 2 8 9 2" xfId="0"/>
    <cellStyle name="Total 2 2 8 9 3" xfId="0"/>
    <cellStyle name="Total 2 2 8 9 4" xfId="0"/>
    <cellStyle name="Total 2 2 8 9 5" xfId="0"/>
    <cellStyle name="Total 2 2 9" xfId="0"/>
    <cellStyle name="Total 2 2 9 10" xfId="0"/>
    <cellStyle name="Total 2 2 9 10 2" xfId="0"/>
    <cellStyle name="Total 2 2 9 10 3" xfId="0"/>
    <cellStyle name="Total 2 2 9 10 4" xfId="0"/>
    <cellStyle name="Total 2 2 9 10 5" xfId="0"/>
    <cellStyle name="Total 2 2 9 11" xfId="0"/>
    <cellStyle name="Total 2 2 9 11 2" xfId="0"/>
    <cellStyle name="Total 2 2 9 11 3" xfId="0"/>
    <cellStyle name="Total 2 2 9 11 4" xfId="0"/>
    <cellStyle name="Total 2 2 9 11 5" xfId="0"/>
    <cellStyle name="Total 2 2 9 12" xfId="0"/>
    <cellStyle name="Total 2 2 9 12 2" xfId="0"/>
    <cellStyle name="Total 2 2 9 12 3" xfId="0"/>
    <cellStyle name="Total 2 2 9 12 4" xfId="0"/>
    <cellStyle name="Total 2 2 9 12 5" xfId="0"/>
    <cellStyle name="Total 2 2 9 13" xfId="0"/>
    <cellStyle name="Total 2 2 9 13 2" xfId="0"/>
    <cellStyle name="Total 2 2 9 13 3" xfId="0"/>
    <cellStyle name="Total 2 2 9 13 4" xfId="0"/>
    <cellStyle name="Total 2 2 9 13 5" xfId="0"/>
    <cellStyle name="Total 2 2 9 14" xfId="0"/>
    <cellStyle name="Total 2 2 9 14 2" xfId="0"/>
    <cellStyle name="Total 2 2 9 14 3" xfId="0"/>
    <cellStyle name="Total 2 2 9 15" xfId="0"/>
    <cellStyle name="Total 2 2 9 16" xfId="0"/>
    <cellStyle name="Total 2 2 9 17" xfId="0"/>
    <cellStyle name="Total 2 2 9 18" xfId="0"/>
    <cellStyle name="Total 2 2 9 2" xfId="0"/>
    <cellStyle name="Total 2 2 9 2 2" xfId="0"/>
    <cellStyle name="Total 2 2 9 2 3" xfId="0"/>
    <cellStyle name="Total 2 2 9 2 4" xfId="0"/>
    <cellStyle name="Total 2 2 9 2 5" xfId="0"/>
    <cellStyle name="Total 2 2 9 3" xfId="0"/>
    <cellStyle name="Total 2 2 9 3 2" xfId="0"/>
    <cellStyle name="Total 2 2 9 3 3" xfId="0"/>
    <cellStyle name="Total 2 2 9 3 4" xfId="0"/>
    <cellStyle name="Total 2 2 9 3 5" xfId="0"/>
    <cellStyle name="Total 2 2 9 4" xfId="0"/>
    <cellStyle name="Total 2 2 9 4 2" xfId="0"/>
    <cellStyle name="Total 2 2 9 4 3" xfId="0"/>
    <cellStyle name="Total 2 2 9 4 4" xfId="0"/>
    <cellStyle name="Total 2 2 9 4 5" xfId="0"/>
    <cellStyle name="Total 2 2 9 5" xfId="0"/>
    <cellStyle name="Total 2 2 9 5 2" xfId="0"/>
    <cellStyle name="Total 2 2 9 5 3" xfId="0"/>
    <cellStyle name="Total 2 2 9 5 4" xfId="0"/>
    <cellStyle name="Total 2 2 9 5 5" xfId="0"/>
    <cellStyle name="Total 2 2 9 6" xfId="0"/>
    <cellStyle name="Total 2 2 9 6 2" xfId="0"/>
    <cellStyle name="Total 2 2 9 6 3" xfId="0"/>
    <cellStyle name="Total 2 2 9 6 4" xfId="0"/>
    <cellStyle name="Total 2 2 9 6 5" xfId="0"/>
    <cellStyle name="Total 2 2 9 7" xfId="0"/>
    <cellStyle name="Total 2 2 9 7 2" xfId="0"/>
    <cellStyle name="Total 2 2 9 7 3" xfId="0"/>
    <cellStyle name="Total 2 2 9 7 4" xfId="0"/>
    <cellStyle name="Total 2 2 9 7 5" xfId="0"/>
    <cellStyle name="Total 2 2 9 8" xfId="0"/>
    <cellStyle name="Total 2 2 9 8 2" xfId="0"/>
    <cellStyle name="Total 2 2 9 8 3" xfId="0"/>
    <cellStyle name="Total 2 2 9 8 4" xfId="0"/>
    <cellStyle name="Total 2 2 9 8 5" xfId="0"/>
    <cellStyle name="Total 2 2 9 9" xfId="0"/>
    <cellStyle name="Total 2 2 9 9 2" xfId="0"/>
    <cellStyle name="Total 2 2 9 9 3" xfId="0"/>
    <cellStyle name="Total 2 2 9 9 4" xfId="0"/>
    <cellStyle name="Total 2 2 9 9 5" xfId="0"/>
    <cellStyle name="Total 2 20" xfId="0"/>
    <cellStyle name="Total 2 20 2" xfId="0"/>
    <cellStyle name="Total 2 20 3" xfId="0"/>
    <cellStyle name="Total 2 20 4" xfId="0"/>
    <cellStyle name="Total 2 20 5" xfId="0"/>
    <cellStyle name="Total 2 21" xfId="0"/>
    <cellStyle name="Total 2 21 2" xfId="0"/>
    <cellStyle name="Total 2 21 3" xfId="0"/>
    <cellStyle name="Total 2 21 4" xfId="0"/>
    <cellStyle name="Total 2 21 5" xfId="0"/>
    <cellStyle name="Total 2 22" xfId="0"/>
    <cellStyle name="Total 2 22 2" xfId="0"/>
    <cellStyle name="Total 2 22 3" xfId="0"/>
    <cellStyle name="Total 2 22 4" xfId="0"/>
    <cellStyle name="Total 2 22 5" xfId="0"/>
    <cellStyle name="Total 2 23" xfId="0"/>
    <cellStyle name="Total 2 23 2" xfId="0"/>
    <cellStyle name="Total 2 23 3" xfId="0"/>
    <cellStyle name="Total 2 23 4" xfId="0"/>
    <cellStyle name="Total 2 23 5" xfId="0"/>
    <cellStyle name="Total 2 24" xfId="0"/>
    <cellStyle name="Total 2 24 2" xfId="0"/>
    <cellStyle name="Total 2 24 3" xfId="0"/>
    <cellStyle name="Total 2 24 4" xfId="0"/>
    <cellStyle name="Total 2 24 5" xfId="0"/>
    <cellStyle name="Total 2 25" xfId="0"/>
    <cellStyle name="Total 2 25 2" xfId="0"/>
    <cellStyle name="Total 2 25 3" xfId="0"/>
    <cellStyle name="Total 2 25 4" xfId="0"/>
    <cellStyle name="Total 2 25 5" xfId="0"/>
    <cellStyle name="Total 2 26" xfId="0"/>
    <cellStyle name="Total 2 26 2" xfId="0"/>
    <cellStyle name="Total 2 26 3" xfId="0"/>
    <cellStyle name="Total 2 26 4" xfId="0"/>
    <cellStyle name="Total 2 26 5" xfId="0"/>
    <cellStyle name="Total 2 27" xfId="0"/>
    <cellStyle name="Total 2 27 2" xfId="0"/>
    <cellStyle name="Total 2 27 3" xfId="0"/>
    <cellStyle name="Total 2 27 4" xfId="0"/>
    <cellStyle name="Total 2 27 5" xfId="0"/>
    <cellStyle name="Total 2 28" xfId="0"/>
    <cellStyle name="Total 2 28 2" xfId="0"/>
    <cellStyle name="Total 2 28 3" xfId="0"/>
    <cellStyle name="Total 2 28 4" xfId="0"/>
    <cellStyle name="Total 2 28 5" xfId="0"/>
    <cellStyle name="Total 2 29" xfId="0"/>
    <cellStyle name="Total 2 29 2" xfId="0"/>
    <cellStyle name="Total 2 29 3" xfId="0"/>
    <cellStyle name="Total 2 29 4" xfId="0"/>
    <cellStyle name="Total 2 29 5" xfId="0"/>
    <cellStyle name="Total 2 3" xfId="0"/>
    <cellStyle name="Total 2 3 10" xfId="0"/>
    <cellStyle name="Total 2 3 10 2" xfId="0"/>
    <cellStyle name="Total 2 3 10 3" xfId="0"/>
    <cellStyle name="Total 2 3 10 4" xfId="0"/>
    <cellStyle name="Total 2 3 10 5" xfId="0"/>
    <cellStyle name="Total 2 3 11" xfId="0"/>
    <cellStyle name="Total 2 3 11 2" xfId="0"/>
    <cellStyle name="Total 2 3 11 3" xfId="0"/>
    <cellStyle name="Total 2 3 11 4" xfId="0"/>
    <cellStyle name="Total 2 3 11 5" xfId="0"/>
    <cellStyle name="Total 2 3 12" xfId="0"/>
    <cellStyle name="Total 2 3 12 2" xfId="0"/>
    <cellStyle name="Total 2 3 12 3" xfId="0"/>
    <cellStyle name="Total 2 3 12 4" xfId="0"/>
    <cellStyle name="Total 2 3 12 5" xfId="0"/>
    <cellStyle name="Total 2 3 13" xfId="0"/>
    <cellStyle name="Total 2 3 13 2" xfId="0"/>
    <cellStyle name="Total 2 3 13 3" xfId="0"/>
    <cellStyle name="Total 2 3 13 4" xfId="0"/>
    <cellStyle name="Total 2 3 13 5" xfId="0"/>
    <cellStyle name="Total 2 3 14" xfId="0"/>
    <cellStyle name="Total 2 3 14 2" xfId="0"/>
    <cellStyle name="Total 2 3 14 3" xfId="0"/>
    <cellStyle name="Total 2 3 15" xfId="0"/>
    <cellStyle name="Total 2 3 16" xfId="0"/>
    <cellStyle name="Total 2 3 17" xfId="0"/>
    <cellStyle name="Total 2 3 18" xfId="0"/>
    <cellStyle name="Total 2 3 2" xfId="0"/>
    <cellStyle name="Total 2 3 2 2" xfId="0"/>
    <cellStyle name="Total 2 3 2 3" xfId="0"/>
    <cellStyle name="Total 2 3 2 4" xfId="0"/>
    <cellStyle name="Total 2 3 2 5" xfId="0"/>
    <cellStyle name="Total 2 3 3" xfId="0"/>
    <cellStyle name="Total 2 3 3 2" xfId="0"/>
    <cellStyle name="Total 2 3 3 3" xfId="0"/>
    <cellStyle name="Total 2 3 3 4" xfId="0"/>
    <cellStyle name="Total 2 3 3 5" xfId="0"/>
    <cellStyle name="Total 2 3 4" xfId="0"/>
    <cellStyle name="Total 2 3 4 2" xfId="0"/>
    <cellStyle name="Total 2 3 4 3" xfId="0"/>
    <cellStyle name="Total 2 3 4 4" xfId="0"/>
    <cellStyle name="Total 2 3 4 5" xfId="0"/>
    <cellStyle name="Total 2 3 5" xfId="0"/>
    <cellStyle name="Total 2 3 5 2" xfId="0"/>
    <cellStyle name="Total 2 3 5 3" xfId="0"/>
    <cellStyle name="Total 2 3 5 4" xfId="0"/>
    <cellStyle name="Total 2 3 5 5" xfId="0"/>
    <cellStyle name="Total 2 3 6" xfId="0"/>
    <cellStyle name="Total 2 3 6 2" xfId="0"/>
    <cellStyle name="Total 2 3 6 3" xfId="0"/>
    <cellStyle name="Total 2 3 6 4" xfId="0"/>
    <cellStyle name="Total 2 3 6 5" xfId="0"/>
    <cellStyle name="Total 2 3 7" xfId="0"/>
    <cellStyle name="Total 2 3 7 2" xfId="0"/>
    <cellStyle name="Total 2 3 7 3" xfId="0"/>
    <cellStyle name="Total 2 3 7 4" xfId="0"/>
    <cellStyle name="Total 2 3 7 5" xfId="0"/>
    <cellStyle name="Total 2 3 8" xfId="0"/>
    <cellStyle name="Total 2 3 8 2" xfId="0"/>
    <cellStyle name="Total 2 3 8 3" xfId="0"/>
    <cellStyle name="Total 2 3 8 4" xfId="0"/>
    <cellStyle name="Total 2 3 8 5" xfId="0"/>
    <cellStyle name="Total 2 3 9" xfId="0"/>
    <cellStyle name="Total 2 3 9 2" xfId="0"/>
    <cellStyle name="Total 2 3 9 3" xfId="0"/>
    <cellStyle name="Total 2 3 9 4" xfId="0"/>
    <cellStyle name="Total 2 3 9 5" xfId="0"/>
    <cellStyle name="Total 2 30" xfId="0"/>
    <cellStyle name="Total 2 30 2" xfId="0"/>
    <cellStyle name="Total 2 30 3" xfId="0"/>
    <cellStyle name="Total 2 30 4" xfId="0"/>
    <cellStyle name="Total 2 30 5" xfId="0"/>
    <cellStyle name="Total 2 31" xfId="0"/>
    <cellStyle name="Total 2 31 2" xfId="0"/>
    <cellStyle name="Total 2 31 3" xfId="0"/>
    <cellStyle name="Total 2 32" xfId="0"/>
    <cellStyle name="Total 2 32 2" xfId="0"/>
    <cellStyle name="Total 2 32 3" xfId="0"/>
    <cellStyle name="Total 2 33" xfId="0"/>
    <cellStyle name="Total 2 33 2" xfId="0"/>
    <cellStyle name="Total 2 33 3" xfId="0"/>
    <cellStyle name="Total 2 34" xfId="0"/>
    <cellStyle name="Total 2 34 2" xfId="0"/>
    <cellStyle name="Total 2 34 3" xfId="0"/>
    <cellStyle name="Total 2 35" xfId="0"/>
    <cellStyle name="Total 2 35 2" xfId="0"/>
    <cellStyle name="Total 2 35 3" xfId="0"/>
    <cellStyle name="Total 2 36" xfId="0"/>
    <cellStyle name="Total 2 36 2" xfId="0"/>
    <cellStyle name="Total 2 36 3" xfId="0"/>
    <cellStyle name="Total 2 37" xfId="0"/>
    <cellStyle name="Total 2 37 2" xfId="0"/>
    <cellStyle name="Total 2 37 3" xfId="0"/>
    <cellStyle name="Total 2 38" xfId="0"/>
    <cellStyle name="Total 2 38 2" xfId="0"/>
    <cellStyle name="Total 2 38 3" xfId="0"/>
    <cellStyle name="Total 2 39" xfId="0"/>
    <cellStyle name="Total 2 39 2" xfId="0"/>
    <cellStyle name="Total 2 39 3" xfId="0"/>
    <cellStyle name="Total 2 4" xfId="0"/>
    <cellStyle name="Total 2 4 10" xfId="0"/>
    <cellStyle name="Total 2 4 10 2" xfId="0"/>
    <cellStyle name="Total 2 4 10 3" xfId="0"/>
    <cellStyle name="Total 2 4 10 4" xfId="0"/>
    <cellStyle name="Total 2 4 10 5" xfId="0"/>
    <cellStyle name="Total 2 4 11" xfId="0"/>
    <cellStyle name="Total 2 4 11 2" xfId="0"/>
    <cellStyle name="Total 2 4 11 3" xfId="0"/>
    <cellStyle name="Total 2 4 11 4" xfId="0"/>
    <cellStyle name="Total 2 4 11 5" xfId="0"/>
    <cellStyle name="Total 2 4 12" xfId="0"/>
    <cellStyle name="Total 2 4 12 2" xfId="0"/>
    <cellStyle name="Total 2 4 12 3" xfId="0"/>
    <cellStyle name="Total 2 4 12 4" xfId="0"/>
    <cellStyle name="Total 2 4 12 5" xfId="0"/>
    <cellStyle name="Total 2 4 13" xfId="0"/>
    <cellStyle name="Total 2 4 13 2" xfId="0"/>
    <cellStyle name="Total 2 4 13 3" xfId="0"/>
    <cellStyle name="Total 2 4 13 4" xfId="0"/>
    <cellStyle name="Total 2 4 13 5" xfId="0"/>
    <cellStyle name="Total 2 4 14" xfId="0"/>
    <cellStyle name="Total 2 4 14 2" xfId="0"/>
    <cellStyle name="Total 2 4 14 3" xfId="0"/>
    <cellStyle name="Total 2 4 15" xfId="0"/>
    <cellStyle name="Total 2 4 16" xfId="0"/>
    <cellStyle name="Total 2 4 17" xfId="0"/>
    <cellStyle name="Total 2 4 18" xfId="0"/>
    <cellStyle name="Total 2 4 2" xfId="0"/>
    <cellStyle name="Total 2 4 2 2" xfId="0"/>
    <cellStyle name="Total 2 4 2 3" xfId="0"/>
    <cellStyle name="Total 2 4 2 4" xfId="0"/>
    <cellStyle name="Total 2 4 2 5" xfId="0"/>
    <cellStyle name="Total 2 4 3" xfId="0"/>
    <cellStyle name="Total 2 4 3 2" xfId="0"/>
    <cellStyle name="Total 2 4 3 3" xfId="0"/>
    <cellStyle name="Total 2 4 3 4" xfId="0"/>
    <cellStyle name="Total 2 4 3 5" xfId="0"/>
    <cellStyle name="Total 2 4 4" xfId="0"/>
    <cellStyle name="Total 2 4 4 2" xfId="0"/>
    <cellStyle name="Total 2 4 4 3" xfId="0"/>
    <cellStyle name="Total 2 4 4 4" xfId="0"/>
    <cellStyle name="Total 2 4 4 5" xfId="0"/>
    <cellStyle name="Total 2 4 5" xfId="0"/>
    <cellStyle name="Total 2 4 5 2" xfId="0"/>
    <cellStyle name="Total 2 4 5 3" xfId="0"/>
    <cellStyle name="Total 2 4 5 4" xfId="0"/>
    <cellStyle name="Total 2 4 5 5" xfId="0"/>
    <cellStyle name="Total 2 4 6" xfId="0"/>
    <cellStyle name="Total 2 4 6 2" xfId="0"/>
    <cellStyle name="Total 2 4 6 3" xfId="0"/>
    <cellStyle name="Total 2 4 6 4" xfId="0"/>
    <cellStyle name="Total 2 4 6 5" xfId="0"/>
    <cellStyle name="Total 2 4 7" xfId="0"/>
    <cellStyle name="Total 2 4 7 2" xfId="0"/>
    <cellStyle name="Total 2 4 7 3" xfId="0"/>
    <cellStyle name="Total 2 4 7 4" xfId="0"/>
    <cellStyle name="Total 2 4 7 5" xfId="0"/>
    <cellStyle name="Total 2 4 8" xfId="0"/>
    <cellStyle name="Total 2 4 8 2" xfId="0"/>
    <cellStyle name="Total 2 4 8 3" xfId="0"/>
    <cellStyle name="Total 2 4 8 4" xfId="0"/>
    <cellStyle name="Total 2 4 8 5" xfId="0"/>
    <cellStyle name="Total 2 4 9" xfId="0"/>
    <cellStyle name="Total 2 4 9 2" xfId="0"/>
    <cellStyle name="Total 2 4 9 3" xfId="0"/>
    <cellStyle name="Total 2 4 9 4" xfId="0"/>
    <cellStyle name="Total 2 4 9 5" xfId="0"/>
    <cellStyle name="Total 2 40" xfId="0"/>
    <cellStyle name="Total 2 40 2" xfId="0"/>
    <cellStyle name="Total 2 40 3" xfId="0"/>
    <cellStyle name="Total 2 41" xfId="0"/>
    <cellStyle name="Total 2 41 2" xfId="0"/>
    <cellStyle name="Total 2 41 3" xfId="0"/>
    <cellStyle name="Total 2 42" xfId="0"/>
    <cellStyle name="Total 2 42 2" xfId="0"/>
    <cellStyle name="Total 2 42 3" xfId="0"/>
    <cellStyle name="Total 2 43" xfId="0"/>
    <cellStyle name="Total 2 43 2" xfId="0"/>
    <cellStyle name="Total 2 43 3" xfId="0"/>
    <cellStyle name="Total 2 44" xfId="0"/>
    <cellStyle name="Total 2 44 2" xfId="0"/>
    <cellStyle name="Total 2 44 3" xfId="0"/>
    <cellStyle name="Total 2 45" xfId="0"/>
    <cellStyle name="Total 2 45 2" xfId="0"/>
    <cellStyle name="Total 2 45 3" xfId="0"/>
    <cellStyle name="Total 2 46" xfId="0"/>
    <cellStyle name="Total 2 46 2" xfId="0"/>
    <cellStyle name="Total 2 46 3" xfId="0"/>
    <cellStyle name="Total 2 47" xfId="0"/>
    <cellStyle name="Total 2 47 2" xfId="0"/>
    <cellStyle name="Total 2 47 3" xfId="0"/>
    <cellStyle name="Total 2 48" xfId="0"/>
    <cellStyle name="Total 2 48 2" xfId="0"/>
    <cellStyle name="Total 2 48 3" xfId="0"/>
    <cellStyle name="Total 2 49" xfId="0"/>
    <cellStyle name="Total 2 49 2" xfId="0"/>
    <cellStyle name="Total 2 49 3" xfId="0"/>
    <cellStyle name="Total 2 5" xfId="0"/>
    <cellStyle name="Total 2 5 10" xfId="0"/>
    <cellStyle name="Total 2 5 10 2" xfId="0"/>
    <cellStyle name="Total 2 5 10 3" xfId="0"/>
    <cellStyle name="Total 2 5 10 4" xfId="0"/>
    <cellStyle name="Total 2 5 10 5" xfId="0"/>
    <cellStyle name="Total 2 5 11" xfId="0"/>
    <cellStyle name="Total 2 5 11 2" xfId="0"/>
    <cellStyle name="Total 2 5 11 3" xfId="0"/>
    <cellStyle name="Total 2 5 11 4" xfId="0"/>
    <cellStyle name="Total 2 5 11 5" xfId="0"/>
    <cellStyle name="Total 2 5 12" xfId="0"/>
    <cellStyle name="Total 2 5 12 2" xfId="0"/>
    <cellStyle name="Total 2 5 12 3" xfId="0"/>
    <cellStyle name="Total 2 5 12 4" xfId="0"/>
    <cellStyle name="Total 2 5 12 5" xfId="0"/>
    <cellStyle name="Total 2 5 13" xfId="0"/>
    <cellStyle name="Total 2 5 13 2" xfId="0"/>
    <cellStyle name="Total 2 5 13 3" xfId="0"/>
    <cellStyle name="Total 2 5 13 4" xfId="0"/>
    <cellStyle name="Total 2 5 13 5" xfId="0"/>
    <cellStyle name="Total 2 5 14" xfId="0"/>
    <cellStyle name="Total 2 5 14 2" xfId="0"/>
    <cellStyle name="Total 2 5 14 3" xfId="0"/>
    <cellStyle name="Total 2 5 15" xfId="0"/>
    <cellStyle name="Total 2 5 16" xfId="0"/>
    <cellStyle name="Total 2 5 17" xfId="0"/>
    <cellStyle name="Total 2 5 18" xfId="0"/>
    <cellStyle name="Total 2 5 2" xfId="0"/>
    <cellStyle name="Total 2 5 2 2" xfId="0"/>
    <cellStyle name="Total 2 5 2 3" xfId="0"/>
    <cellStyle name="Total 2 5 2 4" xfId="0"/>
    <cellStyle name="Total 2 5 2 5" xfId="0"/>
    <cellStyle name="Total 2 5 3" xfId="0"/>
    <cellStyle name="Total 2 5 3 2" xfId="0"/>
    <cellStyle name="Total 2 5 3 3" xfId="0"/>
    <cellStyle name="Total 2 5 3 4" xfId="0"/>
    <cellStyle name="Total 2 5 3 5" xfId="0"/>
    <cellStyle name="Total 2 5 4" xfId="0"/>
    <cellStyle name="Total 2 5 4 2" xfId="0"/>
    <cellStyle name="Total 2 5 4 3" xfId="0"/>
    <cellStyle name="Total 2 5 4 4" xfId="0"/>
    <cellStyle name="Total 2 5 4 5" xfId="0"/>
    <cellStyle name="Total 2 5 5" xfId="0"/>
    <cellStyle name="Total 2 5 5 2" xfId="0"/>
    <cellStyle name="Total 2 5 5 3" xfId="0"/>
    <cellStyle name="Total 2 5 5 4" xfId="0"/>
    <cellStyle name="Total 2 5 5 5" xfId="0"/>
    <cellStyle name="Total 2 5 6" xfId="0"/>
    <cellStyle name="Total 2 5 6 2" xfId="0"/>
    <cellStyle name="Total 2 5 6 3" xfId="0"/>
    <cellStyle name="Total 2 5 6 4" xfId="0"/>
    <cellStyle name="Total 2 5 6 5" xfId="0"/>
    <cellStyle name="Total 2 5 7" xfId="0"/>
    <cellStyle name="Total 2 5 7 2" xfId="0"/>
    <cellStyle name="Total 2 5 7 3" xfId="0"/>
    <cellStyle name="Total 2 5 7 4" xfId="0"/>
    <cellStyle name="Total 2 5 7 5" xfId="0"/>
    <cellStyle name="Total 2 5 8" xfId="0"/>
    <cellStyle name="Total 2 5 8 2" xfId="0"/>
    <cellStyle name="Total 2 5 8 3" xfId="0"/>
    <cellStyle name="Total 2 5 8 4" xfId="0"/>
    <cellStyle name="Total 2 5 8 5" xfId="0"/>
    <cellStyle name="Total 2 5 9" xfId="0"/>
    <cellStyle name="Total 2 5 9 2" xfId="0"/>
    <cellStyle name="Total 2 5 9 3" xfId="0"/>
    <cellStyle name="Total 2 5 9 4" xfId="0"/>
    <cellStyle name="Total 2 5 9 5" xfId="0"/>
    <cellStyle name="Total 2 50" xfId="0"/>
    <cellStyle name="Total 2 50 2" xfId="0"/>
    <cellStyle name="Total 2 50 3" xfId="0"/>
    <cellStyle name="Total 2 51" xfId="0"/>
    <cellStyle name="Total 2 51 2" xfId="0"/>
    <cellStyle name="Total 2 51 3" xfId="0"/>
    <cellStyle name="Total 2 52" xfId="0"/>
    <cellStyle name="Total 2 52 2" xfId="0"/>
    <cellStyle name="Total 2 52 3" xfId="0"/>
    <cellStyle name="Total 2 53" xfId="0"/>
    <cellStyle name="Total 2 53 2" xfId="0"/>
    <cellStyle name="Total 2 53 3" xfId="0"/>
    <cellStyle name="Total 2 54" xfId="0"/>
    <cellStyle name="Total 2 54 2" xfId="0"/>
    <cellStyle name="Total 2 54 3" xfId="0"/>
    <cellStyle name="Total 2 55" xfId="0"/>
    <cellStyle name="Total 2 55 2" xfId="0"/>
    <cellStyle name="Total 2 55 3" xfId="0"/>
    <cellStyle name="Total 2 56" xfId="0"/>
    <cellStyle name="Total 2 56 2" xfId="0"/>
    <cellStyle name="Total 2 56 3" xfId="0"/>
    <cellStyle name="Total 2 57" xfId="0"/>
    <cellStyle name="Total 2 57 2" xfId="0"/>
    <cellStyle name="Total 2 57 3" xfId="0"/>
    <cellStyle name="Total 2 58" xfId="0"/>
    <cellStyle name="Total 2 58 2" xfId="0"/>
    <cellStyle name="Total 2 58 3" xfId="0"/>
    <cellStyle name="Total 2 59" xfId="0"/>
    <cellStyle name="Total 2 59 2" xfId="0"/>
    <cellStyle name="Total 2 59 3" xfId="0"/>
    <cellStyle name="Total 2 6" xfId="0"/>
    <cellStyle name="Total 2 6 10" xfId="0"/>
    <cellStyle name="Total 2 6 10 2" xfId="0"/>
    <cellStyle name="Total 2 6 10 3" xfId="0"/>
    <cellStyle name="Total 2 6 10 4" xfId="0"/>
    <cellStyle name="Total 2 6 10 5" xfId="0"/>
    <cellStyle name="Total 2 6 11" xfId="0"/>
    <cellStyle name="Total 2 6 11 2" xfId="0"/>
    <cellStyle name="Total 2 6 11 3" xfId="0"/>
    <cellStyle name="Total 2 6 11 4" xfId="0"/>
    <cellStyle name="Total 2 6 11 5" xfId="0"/>
    <cellStyle name="Total 2 6 12" xfId="0"/>
    <cellStyle name="Total 2 6 12 2" xfId="0"/>
    <cellStyle name="Total 2 6 12 3" xfId="0"/>
    <cellStyle name="Total 2 6 12 4" xfId="0"/>
    <cellStyle name="Total 2 6 12 5" xfId="0"/>
    <cellStyle name="Total 2 6 13" xfId="0"/>
    <cellStyle name="Total 2 6 13 2" xfId="0"/>
    <cellStyle name="Total 2 6 13 3" xfId="0"/>
    <cellStyle name="Total 2 6 13 4" xfId="0"/>
    <cellStyle name="Total 2 6 13 5" xfId="0"/>
    <cellStyle name="Total 2 6 14" xfId="0"/>
    <cellStyle name="Total 2 6 14 2" xfId="0"/>
    <cellStyle name="Total 2 6 14 3" xfId="0"/>
    <cellStyle name="Total 2 6 15" xfId="0"/>
    <cellStyle name="Total 2 6 16" xfId="0"/>
    <cellStyle name="Total 2 6 17" xfId="0"/>
    <cellStyle name="Total 2 6 18" xfId="0"/>
    <cellStyle name="Total 2 6 2" xfId="0"/>
    <cellStyle name="Total 2 6 2 2" xfId="0"/>
    <cellStyle name="Total 2 6 2 3" xfId="0"/>
    <cellStyle name="Total 2 6 2 4" xfId="0"/>
    <cellStyle name="Total 2 6 2 5" xfId="0"/>
    <cellStyle name="Total 2 6 3" xfId="0"/>
    <cellStyle name="Total 2 6 3 2" xfId="0"/>
    <cellStyle name="Total 2 6 3 3" xfId="0"/>
    <cellStyle name="Total 2 6 3 4" xfId="0"/>
    <cellStyle name="Total 2 6 3 5" xfId="0"/>
    <cellStyle name="Total 2 6 4" xfId="0"/>
    <cellStyle name="Total 2 6 4 2" xfId="0"/>
    <cellStyle name="Total 2 6 4 3" xfId="0"/>
    <cellStyle name="Total 2 6 4 4" xfId="0"/>
    <cellStyle name="Total 2 6 4 5" xfId="0"/>
    <cellStyle name="Total 2 6 5" xfId="0"/>
    <cellStyle name="Total 2 6 5 2" xfId="0"/>
    <cellStyle name="Total 2 6 5 3" xfId="0"/>
    <cellStyle name="Total 2 6 5 4" xfId="0"/>
    <cellStyle name="Total 2 6 5 5" xfId="0"/>
    <cellStyle name="Total 2 6 6" xfId="0"/>
    <cellStyle name="Total 2 6 6 2" xfId="0"/>
    <cellStyle name="Total 2 6 6 3" xfId="0"/>
    <cellStyle name="Total 2 6 6 4" xfId="0"/>
    <cellStyle name="Total 2 6 6 5" xfId="0"/>
    <cellStyle name="Total 2 6 7" xfId="0"/>
    <cellStyle name="Total 2 6 7 2" xfId="0"/>
    <cellStyle name="Total 2 6 7 3" xfId="0"/>
    <cellStyle name="Total 2 6 7 4" xfId="0"/>
    <cellStyle name="Total 2 6 7 5" xfId="0"/>
    <cellStyle name="Total 2 6 8" xfId="0"/>
    <cellStyle name="Total 2 6 8 2" xfId="0"/>
    <cellStyle name="Total 2 6 8 3" xfId="0"/>
    <cellStyle name="Total 2 6 8 4" xfId="0"/>
    <cellStyle name="Total 2 6 8 5" xfId="0"/>
    <cellStyle name="Total 2 6 9" xfId="0"/>
    <cellStyle name="Total 2 6 9 2" xfId="0"/>
    <cellStyle name="Total 2 6 9 3" xfId="0"/>
    <cellStyle name="Total 2 6 9 4" xfId="0"/>
    <cellStyle name="Total 2 6 9 5" xfId="0"/>
    <cellStyle name="Total 2 60" xfId="0"/>
    <cellStyle name="Total 2 60 2" xfId="0"/>
    <cellStyle name="Total 2 60 3" xfId="0"/>
    <cellStyle name="Total 2 61" xfId="0"/>
    <cellStyle name="Total 2 61 2" xfId="0"/>
    <cellStyle name="Total 2 61 3" xfId="0"/>
    <cellStyle name="Total 2 62" xfId="0"/>
    <cellStyle name="Total 2 62 2" xfId="0"/>
    <cellStyle name="Total 2 62 3" xfId="0"/>
    <cellStyle name="Total 2 63" xfId="0"/>
    <cellStyle name="Total 2 63 2" xfId="0"/>
    <cellStyle name="Total 2 63 3" xfId="0"/>
    <cellStyle name="Total 2 64" xfId="0"/>
    <cellStyle name="Total 2 64 2" xfId="0"/>
    <cellStyle name="Total 2 64 3" xfId="0"/>
    <cellStyle name="Total 2 65" xfId="0"/>
    <cellStyle name="Total 2 65 2" xfId="0"/>
    <cellStyle name="Total 2 65 3" xfId="0"/>
    <cellStyle name="Total 2 66" xfId="0"/>
    <cellStyle name="Total 2 67" xfId="0"/>
    <cellStyle name="Total 2 68" xfId="0"/>
    <cellStyle name="Total 2 69" xfId="0"/>
    <cellStyle name="Total 2 7" xfId="0"/>
    <cellStyle name="Total 2 7 10" xfId="0"/>
    <cellStyle name="Total 2 7 10 2" xfId="0"/>
    <cellStyle name="Total 2 7 10 3" xfId="0"/>
    <cellStyle name="Total 2 7 10 4" xfId="0"/>
    <cellStyle name="Total 2 7 10 5" xfId="0"/>
    <cellStyle name="Total 2 7 11" xfId="0"/>
    <cellStyle name="Total 2 7 11 2" xfId="0"/>
    <cellStyle name="Total 2 7 11 3" xfId="0"/>
    <cellStyle name="Total 2 7 11 4" xfId="0"/>
    <cellStyle name="Total 2 7 11 5" xfId="0"/>
    <cellStyle name="Total 2 7 12" xfId="0"/>
    <cellStyle name="Total 2 7 12 2" xfId="0"/>
    <cellStyle name="Total 2 7 12 3" xfId="0"/>
    <cellStyle name="Total 2 7 12 4" xfId="0"/>
    <cellStyle name="Total 2 7 12 5" xfId="0"/>
    <cellStyle name="Total 2 7 13" xfId="0"/>
    <cellStyle name="Total 2 7 13 2" xfId="0"/>
    <cellStyle name="Total 2 7 13 3" xfId="0"/>
    <cellStyle name="Total 2 7 13 4" xfId="0"/>
    <cellStyle name="Total 2 7 13 5" xfId="0"/>
    <cellStyle name="Total 2 7 14" xfId="0"/>
    <cellStyle name="Total 2 7 14 2" xfId="0"/>
    <cellStyle name="Total 2 7 14 3" xfId="0"/>
    <cellStyle name="Total 2 7 15" xfId="0"/>
    <cellStyle name="Total 2 7 16" xfId="0"/>
    <cellStyle name="Total 2 7 17" xfId="0"/>
    <cellStyle name="Total 2 7 18" xfId="0"/>
    <cellStyle name="Total 2 7 2" xfId="0"/>
    <cellStyle name="Total 2 7 2 2" xfId="0"/>
    <cellStyle name="Total 2 7 2 3" xfId="0"/>
    <cellStyle name="Total 2 7 2 4" xfId="0"/>
    <cellStyle name="Total 2 7 2 5" xfId="0"/>
    <cellStyle name="Total 2 7 3" xfId="0"/>
    <cellStyle name="Total 2 7 3 2" xfId="0"/>
    <cellStyle name="Total 2 7 3 3" xfId="0"/>
    <cellStyle name="Total 2 7 3 4" xfId="0"/>
    <cellStyle name="Total 2 7 3 5" xfId="0"/>
    <cellStyle name="Total 2 7 4" xfId="0"/>
    <cellStyle name="Total 2 7 4 2" xfId="0"/>
    <cellStyle name="Total 2 7 4 3" xfId="0"/>
    <cellStyle name="Total 2 7 4 4" xfId="0"/>
    <cellStyle name="Total 2 7 4 5" xfId="0"/>
    <cellStyle name="Total 2 7 5" xfId="0"/>
    <cellStyle name="Total 2 7 5 2" xfId="0"/>
    <cellStyle name="Total 2 7 5 3" xfId="0"/>
    <cellStyle name="Total 2 7 5 4" xfId="0"/>
    <cellStyle name="Total 2 7 5 5" xfId="0"/>
    <cellStyle name="Total 2 7 6" xfId="0"/>
    <cellStyle name="Total 2 7 6 2" xfId="0"/>
    <cellStyle name="Total 2 7 6 3" xfId="0"/>
    <cellStyle name="Total 2 7 6 4" xfId="0"/>
    <cellStyle name="Total 2 7 6 5" xfId="0"/>
    <cellStyle name="Total 2 7 7" xfId="0"/>
    <cellStyle name="Total 2 7 7 2" xfId="0"/>
    <cellStyle name="Total 2 7 7 3" xfId="0"/>
    <cellStyle name="Total 2 7 7 4" xfId="0"/>
    <cellStyle name="Total 2 7 7 5" xfId="0"/>
    <cellStyle name="Total 2 7 8" xfId="0"/>
    <cellStyle name="Total 2 7 8 2" xfId="0"/>
    <cellStyle name="Total 2 7 8 3" xfId="0"/>
    <cellStyle name="Total 2 7 8 4" xfId="0"/>
    <cellStyle name="Total 2 7 8 5" xfId="0"/>
    <cellStyle name="Total 2 7 9" xfId="0"/>
    <cellStyle name="Total 2 7 9 2" xfId="0"/>
    <cellStyle name="Total 2 7 9 3" xfId="0"/>
    <cellStyle name="Total 2 7 9 4" xfId="0"/>
    <cellStyle name="Total 2 7 9 5" xfId="0"/>
    <cellStyle name="Total 2 70" xfId="0"/>
    <cellStyle name="Total 2 71" xfId="0"/>
    <cellStyle name="Total 2 8" xfId="0"/>
    <cellStyle name="Total 2 8 10" xfId="0"/>
    <cellStyle name="Total 2 8 10 2" xfId="0"/>
    <cellStyle name="Total 2 8 10 3" xfId="0"/>
    <cellStyle name="Total 2 8 10 4" xfId="0"/>
    <cellStyle name="Total 2 8 10 5" xfId="0"/>
    <cellStyle name="Total 2 8 11" xfId="0"/>
    <cellStyle name="Total 2 8 11 2" xfId="0"/>
    <cellStyle name="Total 2 8 11 3" xfId="0"/>
    <cellStyle name="Total 2 8 11 4" xfId="0"/>
    <cellStyle name="Total 2 8 11 5" xfId="0"/>
    <cellStyle name="Total 2 8 12" xfId="0"/>
    <cellStyle name="Total 2 8 12 2" xfId="0"/>
    <cellStyle name="Total 2 8 12 3" xfId="0"/>
    <cellStyle name="Total 2 8 12 4" xfId="0"/>
    <cellStyle name="Total 2 8 12 5" xfId="0"/>
    <cellStyle name="Total 2 8 13" xfId="0"/>
    <cellStyle name="Total 2 8 13 2" xfId="0"/>
    <cellStyle name="Total 2 8 13 3" xfId="0"/>
    <cellStyle name="Total 2 8 13 4" xfId="0"/>
    <cellStyle name="Total 2 8 13 5" xfId="0"/>
    <cellStyle name="Total 2 8 14" xfId="0"/>
    <cellStyle name="Total 2 8 14 2" xfId="0"/>
    <cellStyle name="Total 2 8 14 3" xfId="0"/>
    <cellStyle name="Total 2 8 15" xfId="0"/>
    <cellStyle name="Total 2 8 16" xfId="0"/>
    <cellStyle name="Total 2 8 17" xfId="0"/>
    <cellStyle name="Total 2 8 18" xfId="0"/>
    <cellStyle name="Total 2 8 2" xfId="0"/>
    <cellStyle name="Total 2 8 2 2" xfId="0"/>
    <cellStyle name="Total 2 8 2 3" xfId="0"/>
    <cellStyle name="Total 2 8 2 4" xfId="0"/>
    <cellStyle name="Total 2 8 2 5" xfId="0"/>
    <cellStyle name="Total 2 8 3" xfId="0"/>
    <cellStyle name="Total 2 8 3 2" xfId="0"/>
    <cellStyle name="Total 2 8 3 3" xfId="0"/>
    <cellStyle name="Total 2 8 3 4" xfId="0"/>
    <cellStyle name="Total 2 8 3 5" xfId="0"/>
    <cellStyle name="Total 2 8 4" xfId="0"/>
    <cellStyle name="Total 2 8 4 2" xfId="0"/>
    <cellStyle name="Total 2 8 4 3" xfId="0"/>
    <cellStyle name="Total 2 8 4 4" xfId="0"/>
    <cellStyle name="Total 2 8 4 5" xfId="0"/>
    <cellStyle name="Total 2 8 5" xfId="0"/>
    <cellStyle name="Total 2 8 5 2" xfId="0"/>
    <cellStyle name="Total 2 8 5 3" xfId="0"/>
    <cellStyle name="Total 2 8 5 4" xfId="0"/>
    <cellStyle name="Total 2 8 5 5" xfId="0"/>
    <cellStyle name="Total 2 8 6" xfId="0"/>
    <cellStyle name="Total 2 8 6 2" xfId="0"/>
    <cellStyle name="Total 2 8 6 3" xfId="0"/>
    <cellStyle name="Total 2 8 6 4" xfId="0"/>
    <cellStyle name="Total 2 8 6 5" xfId="0"/>
    <cellStyle name="Total 2 8 7" xfId="0"/>
    <cellStyle name="Total 2 8 7 2" xfId="0"/>
    <cellStyle name="Total 2 8 7 3" xfId="0"/>
    <cellStyle name="Total 2 8 7 4" xfId="0"/>
    <cellStyle name="Total 2 8 7 5" xfId="0"/>
    <cellStyle name="Total 2 8 8" xfId="0"/>
    <cellStyle name="Total 2 8 8 2" xfId="0"/>
    <cellStyle name="Total 2 8 8 3" xfId="0"/>
    <cellStyle name="Total 2 8 8 4" xfId="0"/>
    <cellStyle name="Total 2 8 8 5" xfId="0"/>
    <cellStyle name="Total 2 8 9" xfId="0"/>
    <cellStyle name="Total 2 8 9 2" xfId="0"/>
    <cellStyle name="Total 2 8 9 3" xfId="0"/>
    <cellStyle name="Total 2 8 9 4" xfId="0"/>
    <cellStyle name="Total 2 8 9 5" xfId="0"/>
    <cellStyle name="Total 2 9" xfId="0"/>
    <cellStyle name="Total 2 9 10" xfId="0"/>
    <cellStyle name="Total 2 9 10 2" xfId="0"/>
    <cellStyle name="Total 2 9 10 3" xfId="0"/>
    <cellStyle name="Total 2 9 10 4" xfId="0"/>
    <cellStyle name="Total 2 9 10 5" xfId="0"/>
    <cellStyle name="Total 2 9 11" xfId="0"/>
    <cellStyle name="Total 2 9 11 2" xfId="0"/>
    <cellStyle name="Total 2 9 11 3" xfId="0"/>
    <cellStyle name="Total 2 9 11 4" xfId="0"/>
    <cellStyle name="Total 2 9 11 5" xfId="0"/>
    <cellStyle name="Total 2 9 12" xfId="0"/>
    <cellStyle name="Total 2 9 12 2" xfId="0"/>
    <cellStyle name="Total 2 9 12 3" xfId="0"/>
    <cellStyle name="Total 2 9 12 4" xfId="0"/>
    <cellStyle name="Total 2 9 12 5" xfId="0"/>
    <cellStyle name="Total 2 9 13" xfId="0"/>
    <cellStyle name="Total 2 9 13 2" xfId="0"/>
    <cellStyle name="Total 2 9 13 3" xfId="0"/>
    <cellStyle name="Total 2 9 13 4" xfId="0"/>
    <cellStyle name="Total 2 9 13 5" xfId="0"/>
    <cellStyle name="Total 2 9 14" xfId="0"/>
    <cellStyle name="Total 2 9 14 2" xfId="0"/>
    <cellStyle name="Total 2 9 14 3" xfId="0"/>
    <cellStyle name="Total 2 9 15" xfId="0"/>
    <cellStyle name="Total 2 9 16" xfId="0"/>
    <cellStyle name="Total 2 9 17" xfId="0"/>
    <cellStyle name="Total 2 9 18" xfId="0"/>
    <cellStyle name="Total 2 9 2" xfId="0"/>
    <cellStyle name="Total 2 9 2 2" xfId="0"/>
    <cellStyle name="Total 2 9 2 3" xfId="0"/>
    <cellStyle name="Total 2 9 2 4" xfId="0"/>
    <cellStyle name="Total 2 9 2 5" xfId="0"/>
    <cellStyle name="Total 2 9 3" xfId="0"/>
    <cellStyle name="Total 2 9 3 2" xfId="0"/>
    <cellStyle name="Total 2 9 3 3" xfId="0"/>
    <cellStyle name="Total 2 9 3 4" xfId="0"/>
    <cellStyle name="Total 2 9 3 5" xfId="0"/>
    <cellStyle name="Total 2 9 4" xfId="0"/>
    <cellStyle name="Total 2 9 4 2" xfId="0"/>
    <cellStyle name="Total 2 9 4 3" xfId="0"/>
    <cellStyle name="Total 2 9 4 4" xfId="0"/>
    <cellStyle name="Total 2 9 4 5" xfId="0"/>
    <cellStyle name="Total 2 9 5" xfId="0"/>
    <cellStyle name="Total 2 9 5 2" xfId="0"/>
    <cellStyle name="Total 2 9 5 3" xfId="0"/>
    <cellStyle name="Total 2 9 5 4" xfId="0"/>
    <cellStyle name="Total 2 9 5 5" xfId="0"/>
    <cellStyle name="Total 2 9 6" xfId="0"/>
    <cellStyle name="Total 2 9 6 2" xfId="0"/>
    <cellStyle name="Total 2 9 6 3" xfId="0"/>
    <cellStyle name="Total 2 9 6 4" xfId="0"/>
    <cellStyle name="Total 2 9 6 5" xfId="0"/>
    <cellStyle name="Total 2 9 7" xfId="0"/>
    <cellStyle name="Total 2 9 7 2" xfId="0"/>
    <cellStyle name="Total 2 9 7 3" xfId="0"/>
    <cellStyle name="Total 2 9 7 4" xfId="0"/>
    <cellStyle name="Total 2 9 7 5" xfId="0"/>
    <cellStyle name="Total 2 9 8" xfId="0"/>
    <cellStyle name="Total 2 9 8 2" xfId="0"/>
    <cellStyle name="Total 2 9 8 3" xfId="0"/>
    <cellStyle name="Total 2 9 8 4" xfId="0"/>
    <cellStyle name="Total 2 9 8 5" xfId="0"/>
    <cellStyle name="Total 2 9 9" xfId="0"/>
    <cellStyle name="Total 2 9 9 2" xfId="0"/>
    <cellStyle name="Total 2 9 9 3" xfId="0"/>
    <cellStyle name="Total 2 9 9 4" xfId="0"/>
    <cellStyle name="Total 2 9 9 5" xfId="0"/>
    <cellStyle name="Total 2_PLANILHA CONSILL LICITAÇÃO" xfId="0"/>
    <cellStyle name="Total 3" xfId="0"/>
    <cellStyle name="Total 3 10" xfId="0"/>
    <cellStyle name="Total 3 10 10" xfId="0"/>
    <cellStyle name="Total 3 10 10 2" xfId="0"/>
    <cellStyle name="Total 3 10 10 3" xfId="0"/>
    <cellStyle name="Total 3 10 10 4" xfId="0"/>
    <cellStyle name="Total 3 10 10 5" xfId="0"/>
    <cellStyle name="Total 3 10 11" xfId="0"/>
    <cellStyle name="Total 3 10 11 2" xfId="0"/>
    <cellStyle name="Total 3 10 11 3" xfId="0"/>
    <cellStyle name="Total 3 10 11 4" xfId="0"/>
    <cellStyle name="Total 3 10 11 5" xfId="0"/>
    <cellStyle name="Total 3 10 12" xfId="0"/>
    <cellStyle name="Total 3 10 12 2" xfId="0"/>
    <cellStyle name="Total 3 10 12 3" xfId="0"/>
    <cellStyle name="Total 3 10 12 4" xfId="0"/>
    <cellStyle name="Total 3 10 12 5" xfId="0"/>
    <cellStyle name="Total 3 10 13" xfId="0"/>
    <cellStyle name="Total 3 10 13 2" xfId="0"/>
    <cellStyle name="Total 3 10 13 3" xfId="0"/>
    <cellStyle name="Total 3 10 13 4" xfId="0"/>
    <cellStyle name="Total 3 10 13 5" xfId="0"/>
    <cellStyle name="Total 3 10 14" xfId="0"/>
    <cellStyle name="Total 3 10 14 2" xfId="0"/>
    <cellStyle name="Total 3 10 14 3" xfId="0"/>
    <cellStyle name="Total 3 10 15" xfId="0"/>
    <cellStyle name="Total 3 10 16" xfId="0"/>
    <cellStyle name="Total 3 10 17" xfId="0"/>
    <cellStyle name="Total 3 10 18" xfId="0"/>
    <cellStyle name="Total 3 10 2" xfId="0"/>
    <cellStyle name="Total 3 10 2 2" xfId="0"/>
    <cellStyle name="Total 3 10 2 3" xfId="0"/>
    <cellStyle name="Total 3 10 2 4" xfId="0"/>
    <cellStyle name="Total 3 10 2 5" xfId="0"/>
    <cellStyle name="Total 3 10 3" xfId="0"/>
    <cellStyle name="Total 3 10 3 2" xfId="0"/>
    <cellStyle name="Total 3 10 3 3" xfId="0"/>
    <cellStyle name="Total 3 10 3 4" xfId="0"/>
    <cellStyle name="Total 3 10 3 5" xfId="0"/>
    <cellStyle name="Total 3 10 4" xfId="0"/>
    <cellStyle name="Total 3 10 4 2" xfId="0"/>
    <cellStyle name="Total 3 10 4 3" xfId="0"/>
    <cellStyle name="Total 3 10 4 4" xfId="0"/>
    <cellStyle name="Total 3 10 4 5" xfId="0"/>
    <cellStyle name="Total 3 10 5" xfId="0"/>
    <cellStyle name="Total 3 10 5 2" xfId="0"/>
    <cellStyle name="Total 3 10 5 3" xfId="0"/>
    <cellStyle name="Total 3 10 5 4" xfId="0"/>
    <cellStyle name="Total 3 10 5 5" xfId="0"/>
    <cellStyle name="Total 3 10 6" xfId="0"/>
    <cellStyle name="Total 3 10 6 2" xfId="0"/>
    <cellStyle name="Total 3 10 6 3" xfId="0"/>
    <cellStyle name="Total 3 10 6 4" xfId="0"/>
    <cellStyle name="Total 3 10 6 5" xfId="0"/>
    <cellStyle name="Total 3 10 7" xfId="0"/>
    <cellStyle name="Total 3 10 7 2" xfId="0"/>
    <cellStyle name="Total 3 10 7 3" xfId="0"/>
    <cellStyle name="Total 3 10 7 4" xfId="0"/>
    <cellStyle name="Total 3 10 7 5" xfId="0"/>
    <cellStyle name="Total 3 10 8" xfId="0"/>
    <cellStyle name="Total 3 10 8 2" xfId="0"/>
    <cellStyle name="Total 3 10 8 3" xfId="0"/>
    <cellStyle name="Total 3 10 8 4" xfId="0"/>
    <cellStyle name="Total 3 10 8 5" xfId="0"/>
    <cellStyle name="Total 3 10 9" xfId="0"/>
    <cellStyle name="Total 3 10 9 2" xfId="0"/>
    <cellStyle name="Total 3 10 9 3" xfId="0"/>
    <cellStyle name="Total 3 10 9 4" xfId="0"/>
    <cellStyle name="Total 3 10 9 5" xfId="0"/>
    <cellStyle name="Total 3 11" xfId="0"/>
    <cellStyle name="Total 3 11 10" xfId="0"/>
    <cellStyle name="Total 3 11 10 2" xfId="0"/>
    <cellStyle name="Total 3 11 10 3" xfId="0"/>
    <cellStyle name="Total 3 11 10 4" xfId="0"/>
    <cellStyle name="Total 3 11 10 5" xfId="0"/>
    <cellStyle name="Total 3 11 11" xfId="0"/>
    <cellStyle name="Total 3 11 11 2" xfId="0"/>
    <cellStyle name="Total 3 11 11 3" xfId="0"/>
    <cellStyle name="Total 3 11 11 4" xfId="0"/>
    <cellStyle name="Total 3 11 11 5" xfId="0"/>
    <cellStyle name="Total 3 11 12" xfId="0"/>
    <cellStyle name="Total 3 11 12 2" xfId="0"/>
    <cellStyle name="Total 3 11 12 3" xfId="0"/>
    <cellStyle name="Total 3 11 12 4" xfId="0"/>
    <cellStyle name="Total 3 11 12 5" xfId="0"/>
    <cellStyle name="Total 3 11 13" xfId="0"/>
    <cellStyle name="Total 3 11 13 2" xfId="0"/>
    <cellStyle name="Total 3 11 13 3" xfId="0"/>
    <cellStyle name="Total 3 11 13 4" xfId="0"/>
    <cellStyle name="Total 3 11 13 5" xfId="0"/>
    <cellStyle name="Total 3 11 14" xfId="0"/>
    <cellStyle name="Total 3 11 14 2" xfId="0"/>
    <cellStyle name="Total 3 11 14 3" xfId="0"/>
    <cellStyle name="Total 3 11 15" xfId="0"/>
    <cellStyle name="Total 3 11 16" xfId="0"/>
    <cellStyle name="Total 3 11 17" xfId="0"/>
    <cellStyle name="Total 3 11 18" xfId="0"/>
    <cellStyle name="Total 3 11 2" xfId="0"/>
    <cellStyle name="Total 3 11 2 2" xfId="0"/>
    <cellStyle name="Total 3 11 2 3" xfId="0"/>
    <cellStyle name="Total 3 11 2 4" xfId="0"/>
    <cellStyle name="Total 3 11 2 5" xfId="0"/>
    <cellStyle name="Total 3 11 3" xfId="0"/>
    <cellStyle name="Total 3 11 3 2" xfId="0"/>
    <cellStyle name="Total 3 11 3 3" xfId="0"/>
    <cellStyle name="Total 3 11 3 4" xfId="0"/>
    <cellStyle name="Total 3 11 3 5" xfId="0"/>
    <cellStyle name="Total 3 11 4" xfId="0"/>
    <cellStyle name="Total 3 11 4 2" xfId="0"/>
    <cellStyle name="Total 3 11 4 3" xfId="0"/>
    <cellStyle name="Total 3 11 4 4" xfId="0"/>
    <cellStyle name="Total 3 11 4 5" xfId="0"/>
    <cellStyle name="Total 3 11 5" xfId="0"/>
    <cellStyle name="Total 3 11 5 2" xfId="0"/>
    <cellStyle name="Total 3 11 5 3" xfId="0"/>
    <cellStyle name="Total 3 11 5 4" xfId="0"/>
    <cellStyle name="Total 3 11 5 5" xfId="0"/>
    <cellStyle name="Total 3 11 6" xfId="0"/>
    <cellStyle name="Total 3 11 6 2" xfId="0"/>
    <cellStyle name="Total 3 11 6 3" xfId="0"/>
    <cellStyle name="Total 3 11 6 4" xfId="0"/>
    <cellStyle name="Total 3 11 6 5" xfId="0"/>
    <cellStyle name="Total 3 11 7" xfId="0"/>
    <cellStyle name="Total 3 11 7 2" xfId="0"/>
    <cellStyle name="Total 3 11 7 3" xfId="0"/>
    <cellStyle name="Total 3 11 7 4" xfId="0"/>
    <cellStyle name="Total 3 11 7 5" xfId="0"/>
    <cellStyle name="Total 3 11 8" xfId="0"/>
    <cellStyle name="Total 3 11 8 2" xfId="0"/>
    <cellStyle name="Total 3 11 8 3" xfId="0"/>
    <cellStyle name="Total 3 11 8 4" xfId="0"/>
    <cellStyle name="Total 3 11 8 5" xfId="0"/>
    <cellStyle name="Total 3 11 9" xfId="0"/>
    <cellStyle name="Total 3 11 9 2" xfId="0"/>
    <cellStyle name="Total 3 11 9 3" xfId="0"/>
    <cellStyle name="Total 3 11 9 4" xfId="0"/>
    <cellStyle name="Total 3 11 9 5" xfId="0"/>
    <cellStyle name="Total 3 12" xfId="0"/>
    <cellStyle name="Total 3 12 2" xfId="0"/>
    <cellStyle name="Total 3 12 3" xfId="0"/>
    <cellStyle name="Total 3 12 4" xfId="0"/>
    <cellStyle name="Total 3 12 5" xfId="0"/>
    <cellStyle name="Total 3 13" xfId="0"/>
    <cellStyle name="Total 3 13 2" xfId="0"/>
    <cellStyle name="Total 3 13 3" xfId="0"/>
    <cellStyle name="Total 3 13 4" xfId="0"/>
    <cellStyle name="Total 3 13 5" xfId="0"/>
    <cellStyle name="Total 3 14" xfId="0"/>
    <cellStyle name="Total 3 14 2" xfId="0"/>
    <cellStyle name="Total 3 14 3" xfId="0"/>
    <cellStyle name="Total 3 14 4" xfId="0"/>
    <cellStyle name="Total 3 14 5" xfId="0"/>
    <cellStyle name="Total 3 15" xfId="0"/>
    <cellStyle name="Total 3 15 2" xfId="0"/>
    <cellStyle name="Total 3 15 3" xfId="0"/>
    <cellStyle name="Total 3 15 4" xfId="0"/>
    <cellStyle name="Total 3 15 5" xfId="0"/>
    <cellStyle name="Total 3 16" xfId="0"/>
    <cellStyle name="Total 3 16 2" xfId="0"/>
    <cellStyle name="Total 3 16 3" xfId="0"/>
    <cellStyle name="Total 3 16 4" xfId="0"/>
    <cellStyle name="Total 3 16 5" xfId="0"/>
    <cellStyle name="Total 3 17" xfId="0"/>
    <cellStyle name="Total 3 17 2" xfId="0"/>
    <cellStyle name="Total 3 17 3" xfId="0"/>
    <cellStyle name="Total 3 17 4" xfId="0"/>
    <cellStyle name="Total 3 17 5" xfId="0"/>
    <cellStyle name="Total 3 18" xfId="0"/>
    <cellStyle name="Total 3 18 2" xfId="0"/>
    <cellStyle name="Total 3 18 3" xfId="0"/>
    <cellStyle name="Total 3 18 4" xfId="0"/>
    <cellStyle name="Total 3 18 5" xfId="0"/>
    <cellStyle name="Total 3 19" xfId="0"/>
    <cellStyle name="Total 3 19 2" xfId="0"/>
    <cellStyle name="Total 3 19 3" xfId="0"/>
    <cellStyle name="Total 3 19 4" xfId="0"/>
    <cellStyle name="Total 3 19 5" xfId="0"/>
    <cellStyle name="Total 3 2" xfId="0"/>
    <cellStyle name="Total 3 2 10" xfId="0"/>
    <cellStyle name="Total 3 2 10 10" xfId="0"/>
    <cellStyle name="Total 3 2 10 10 2" xfId="0"/>
    <cellStyle name="Total 3 2 10 10 3" xfId="0"/>
    <cellStyle name="Total 3 2 10 10 4" xfId="0"/>
    <cellStyle name="Total 3 2 10 10 5" xfId="0"/>
    <cellStyle name="Total 3 2 10 11" xfId="0"/>
    <cellStyle name="Total 3 2 10 11 2" xfId="0"/>
    <cellStyle name="Total 3 2 10 11 3" xfId="0"/>
    <cellStyle name="Total 3 2 10 11 4" xfId="0"/>
    <cellStyle name="Total 3 2 10 11 5" xfId="0"/>
    <cellStyle name="Total 3 2 10 12" xfId="0"/>
    <cellStyle name="Total 3 2 10 12 2" xfId="0"/>
    <cellStyle name="Total 3 2 10 12 3" xfId="0"/>
    <cellStyle name="Total 3 2 10 12 4" xfId="0"/>
    <cellStyle name="Total 3 2 10 12 5" xfId="0"/>
    <cellStyle name="Total 3 2 10 13" xfId="0"/>
    <cellStyle name="Total 3 2 10 13 2" xfId="0"/>
    <cellStyle name="Total 3 2 10 13 3" xfId="0"/>
    <cellStyle name="Total 3 2 10 13 4" xfId="0"/>
    <cellStyle name="Total 3 2 10 13 5" xfId="0"/>
    <cellStyle name="Total 3 2 10 14" xfId="0"/>
    <cellStyle name="Total 3 2 10 14 2" xfId="0"/>
    <cellStyle name="Total 3 2 10 14 3" xfId="0"/>
    <cellStyle name="Total 3 2 10 15" xfId="0"/>
    <cellStyle name="Total 3 2 10 16" xfId="0"/>
    <cellStyle name="Total 3 2 10 17" xfId="0"/>
    <cellStyle name="Total 3 2 10 18" xfId="0"/>
    <cellStyle name="Total 3 2 10 2" xfId="0"/>
    <cellStyle name="Total 3 2 10 2 2" xfId="0"/>
    <cellStyle name="Total 3 2 10 2 3" xfId="0"/>
    <cellStyle name="Total 3 2 10 2 4" xfId="0"/>
    <cellStyle name="Total 3 2 10 2 5" xfId="0"/>
    <cellStyle name="Total 3 2 10 3" xfId="0"/>
    <cellStyle name="Total 3 2 10 3 2" xfId="0"/>
    <cellStyle name="Total 3 2 10 3 3" xfId="0"/>
    <cellStyle name="Total 3 2 10 3 4" xfId="0"/>
    <cellStyle name="Total 3 2 10 3 5" xfId="0"/>
    <cellStyle name="Total 3 2 10 4" xfId="0"/>
    <cellStyle name="Total 3 2 10 4 2" xfId="0"/>
    <cellStyle name="Total 3 2 10 4 3" xfId="0"/>
    <cellStyle name="Total 3 2 10 4 4" xfId="0"/>
    <cellStyle name="Total 3 2 10 4 5" xfId="0"/>
    <cellStyle name="Total 3 2 10 5" xfId="0"/>
    <cellStyle name="Total 3 2 10 5 2" xfId="0"/>
    <cellStyle name="Total 3 2 10 5 3" xfId="0"/>
    <cellStyle name="Total 3 2 10 5 4" xfId="0"/>
    <cellStyle name="Total 3 2 10 5 5" xfId="0"/>
    <cellStyle name="Total 3 2 10 6" xfId="0"/>
    <cellStyle name="Total 3 2 10 6 2" xfId="0"/>
    <cellStyle name="Total 3 2 10 6 3" xfId="0"/>
    <cellStyle name="Total 3 2 10 6 4" xfId="0"/>
    <cellStyle name="Total 3 2 10 6 5" xfId="0"/>
    <cellStyle name="Total 3 2 10 7" xfId="0"/>
    <cellStyle name="Total 3 2 10 7 2" xfId="0"/>
    <cellStyle name="Total 3 2 10 7 3" xfId="0"/>
    <cellStyle name="Total 3 2 10 7 4" xfId="0"/>
    <cellStyle name="Total 3 2 10 7 5" xfId="0"/>
    <cellStyle name="Total 3 2 10 8" xfId="0"/>
    <cellStyle name="Total 3 2 10 8 2" xfId="0"/>
    <cellStyle name="Total 3 2 10 8 3" xfId="0"/>
    <cellStyle name="Total 3 2 10 8 4" xfId="0"/>
    <cellStyle name="Total 3 2 10 8 5" xfId="0"/>
    <cellStyle name="Total 3 2 10 9" xfId="0"/>
    <cellStyle name="Total 3 2 10 9 2" xfId="0"/>
    <cellStyle name="Total 3 2 10 9 3" xfId="0"/>
    <cellStyle name="Total 3 2 10 9 4" xfId="0"/>
    <cellStyle name="Total 3 2 10 9 5" xfId="0"/>
    <cellStyle name="Total 3 2 11" xfId="0"/>
    <cellStyle name="Total 3 2 11 2" xfId="0"/>
    <cellStyle name="Total 3 2 11 3" xfId="0"/>
    <cellStyle name="Total 3 2 11 4" xfId="0"/>
    <cellStyle name="Total 3 2 11 5" xfId="0"/>
    <cellStyle name="Total 3 2 12" xfId="0"/>
    <cellStyle name="Total 3 2 12 2" xfId="0"/>
    <cellStyle name="Total 3 2 12 3" xfId="0"/>
    <cellStyle name="Total 3 2 12 4" xfId="0"/>
    <cellStyle name="Total 3 2 12 5" xfId="0"/>
    <cellStyle name="Total 3 2 13" xfId="0"/>
    <cellStyle name="Total 3 2 13 2" xfId="0"/>
    <cellStyle name="Total 3 2 13 3" xfId="0"/>
    <cellStyle name="Total 3 2 13 4" xfId="0"/>
    <cellStyle name="Total 3 2 13 5" xfId="0"/>
    <cellStyle name="Total 3 2 14" xfId="0"/>
    <cellStyle name="Total 3 2 14 2" xfId="0"/>
    <cellStyle name="Total 3 2 14 3" xfId="0"/>
    <cellStyle name="Total 3 2 14 4" xfId="0"/>
    <cellStyle name="Total 3 2 14 5" xfId="0"/>
    <cellStyle name="Total 3 2 15" xfId="0"/>
    <cellStyle name="Total 3 2 15 2" xfId="0"/>
    <cellStyle name="Total 3 2 15 3" xfId="0"/>
    <cellStyle name="Total 3 2 15 4" xfId="0"/>
    <cellStyle name="Total 3 2 15 5" xfId="0"/>
    <cellStyle name="Total 3 2 16" xfId="0"/>
    <cellStyle name="Total 3 2 16 2" xfId="0"/>
    <cellStyle name="Total 3 2 16 3" xfId="0"/>
    <cellStyle name="Total 3 2 16 4" xfId="0"/>
    <cellStyle name="Total 3 2 16 5" xfId="0"/>
    <cellStyle name="Total 3 2 17" xfId="0"/>
    <cellStyle name="Total 3 2 17 2" xfId="0"/>
    <cellStyle name="Total 3 2 17 3" xfId="0"/>
    <cellStyle name="Total 3 2 17 4" xfId="0"/>
    <cellStyle name="Total 3 2 17 5" xfId="0"/>
    <cellStyle name="Total 3 2 18" xfId="0"/>
    <cellStyle name="Total 3 2 18 2" xfId="0"/>
    <cellStyle name="Total 3 2 18 3" xfId="0"/>
    <cellStyle name="Total 3 2 18 4" xfId="0"/>
    <cellStyle name="Total 3 2 18 5" xfId="0"/>
    <cellStyle name="Total 3 2 19" xfId="0"/>
    <cellStyle name="Total 3 2 19 2" xfId="0"/>
    <cellStyle name="Total 3 2 19 3" xfId="0"/>
    <cellStyle name="Total 3 2 19 4" xfId="0"/>
    <cellStyle name="Total 3 2 19 5" xfId="0"/>
    <cellStyle name="Total 3 2 2" xfId="0"/>
    <cellStyle name="Total 3 2 2 10" xfId="0"/>
    <cellStyle name="Total 3 2 2 10 2" xfId="0"/>
    <cellStyle name="Total 3 2 2 10 3" xfId="0"/>
    <cellStyle name="Total 3 2 2 10 4" xfId="0"/>
    <cellStyle name="Total 3 2 2 10 5" xfId="0"/>
    <cellStyle name="Total 3 2 2 11" xfId="0"/>
    <cellStyle name="Total 3 2 2 11 2" xfId="0"/>
    <cellStyle name="Total 3 2 2 11 3" xfId="0"/>
    <cellStyle name="Total 3 2 2 11 4" xfId="0"/>
    <cellStyle name="Total 3 2 2 11 5" xfId="0"/>
    <cellStyle name="Total 3 2 2 12" xfId="0"/>
    <cellStyle name="Total 3 2 2 12 2" xfId="0"/>
    <cellStyle name="Total 3 2 2 12 3" xfId="0"/>
    <cellStyle name="Total 3 2 2 12 4" xfId="0"/>
    <cellStyle name="Total 3 2 2 12 5" xfId="0"/>
    <cellStyle name="Total 3 2 2 13" xfId="0"/>
    <cellStyle name="Total 3 2 2 13 2" xfId="0"/>
    <cellStyle name="Total 3 2 2 13 3" xfId="0"/>
    <cellStyle name="Total 3 2 2 13 4" xfId="0"/>
    <cellStyle name="Total 3 2 2 13 5" xfId="0"/>
    <cellStyle name="Total 3 2 2 14" xfId="0"/>
    <cellStyle name="Total 3 2 2 14 2" xfId="0"/>
    <cellStyle name="Total 3 2 2 14 3" xfId="0"/>
    <cellStyle name="Total 3 2 2 15" xfId="0"/>
    <cellStyle name="Total 3 2 2 16" xfId="0"/>
    <cellStyle name="Total 3 2 2 17" xfId="0"/>
    <cellStyle name="Total 3 2 2 18" xfId="0"/>
    <cellStyle name="Total 3 2 2 2" xfId="0"/>
    <cellStyle name="Total 3 2 2 2 2" xfId="0"/>
    <cellStyle name="Total 3 2 2 2 3" xfId="0"/>
    <cellStyle name="Total 3 2 2 2 4" xfId="0"/>
    <cellStyle name="Total 3 2 2 2 5" xfId="0"/>
    <cellStyle name="Total 3 2 2 3" xfId="0"/>
    <cellStyle name="Total 3 2 2 3 2" xfId="0"/>
    <cellStyle name="Total 3 2 2 3 3" xfId="0"/>
    <cellStyle name="Total 3 2 2 3 4" xfId="0"/>
    <cellStyle name="Total 3 2 2 3 5" xfId="0"/>
    <cellStyle name="Total 3 2 2 4" xfId="0"/>
    <cellStyle name="Total 3 2 2 4 2" xfId="0"/>
    <cellStyle name="Total 3 2 2 4 3" xfId="0"/>
    <cellStyle name="Total 3 2 2 4 4" xfId="0"/>
    <cellStyle name="Total 3 2 2 4 5" xfId="0"/>
    <cellStyle name="Total 3 2 2 5" xfId="0"/>
    <cellStyle name="Total 3 2 2 5 2" xfId="0"/>
    <cellStyle name="Total 3 2 2 5 3" xfId="0"/>
    <cellStyle name="Total 3 2 2 5 4" xfId="0"/>
    <cellStyle name="Total 3 2 2 5 5" xfId="0"/>
    <cellStyle name="Total 3 2 2 6" xfId="0"/>
    <cellStyle name="Total 3 2 2 6 2" xfId="0"/>
    <cellStyle name="Total 3 2 2 6 3" xfId="0"/>
    <cellStyle name="Total 3 2 2 6 4" xfId="0"/>
    <cellStyle name="Total 3 2 2 6 5" xfId="0"/>
    <cellStyle name="Total 3 2 2 7" xfId="0"/>
    <cellStyle name="Total 3 2 2 7 2" xfId="0"/>
    <cellStyle name="Total 3 2 2 7 3" xfId="0"/>
    <cellStyle name="Total 3 2 2 7 4" xfId="0"/>
    <cellStyle name="Total 3 2 2 7 5" xfId="0"/>
    <cellStyle name="Total 3 2 2 8" xfId="0"/>
    <cellStyle name="Total 3 2 2 8 2" xfId="0"/>
    <cellStyle name="Total 3 2 2 8 3" xfId="0"/>
    <cellStyle name="Total 3 2 2 8 4" xfId="0"/>
    <cellStyle name="Total 3 2 2 8 5" xfId="0"/>
    <cellStyle name="Total 3 2 2 9" xfId="0"/>
    <cellStyle name="Total 3 2 2 9 2" xfId="0"/>
    <cellStyle name="Total 3 2 2 9 3" xfId="0"/>
    <cellStyle name="Total 3 2 2 9 4" xfId="0"/>
    <cellStyle name="Total 3 2 2 9 5" xfId="0"/>
    <cellStyle name="Total 3 2 20" xfId="0"/>
    <cellStyle name="Total 3 2 20 2" xfId="0"/>
    <cellStyle name="Total 3 2 20 3" xfId="0"/>
    <cellStyle name="Total 3 2 20 4" xfId="0"/>
    <cellStyle name="Total 3 2 20 5" xfId="0"/>
    <cellStyle name="Total 3 2 21" xfId="0"/>
    <cellStyle name="Total 3 2 21 2" xfId="0"/>
    <cellStyle name="Total 3 2 21 3" xfId="0"/>
    <cellStyle name="Total 3 2 21 4" xfId="0"/>
    <cellStyle name="Total 3 2 21 5" xfId="0"/>
    <cellStyle name="Total 3 2 22" xfId="0"/>
    <cellStyle name="Total 3 2 22 2" xfId="0"/>
    <cellStyle name="Total 3 2 22 3" xfId="0"/>
    <cellStyle name="Total 3 2 22 4" xfId="0"/>
    <cellStyle name="Total 3 2 22 5" xfId="0"/>
    <cellStyle name="Total 3 2 23" xfId="0"/>
    <cellStyle name="Total 3 2 23 2" xfId="0"/>
    <cellStyle name="Total 3 2 23 3" xfId="0"/>
    <cellStyle name="Total 3 2 23 4" xfId="0"/>
    <cellStyle name="Total 3 2 23 5" xfId="0"/>
    <cellStyle name="Total 3 2 24" xfId="0"/>
    <cellStyle name="Total 3 2 24 2" xfId="0"/>
    <cellStyle name="Total 3 2 24 3" xfId="0"/>
    <cellStyle name="Total 3 2 24 4" xfId="0"/>
    <cellStyle name="Total 3 2 24 5" xfId="0"/>
    <cellStyle name="Total 3 2 25" xfId="0"/>
    <cellStyle name="Total 3 2 25 2" xfId="0"/>
    <cellStyle name="Total 3 2 25 3" xfId="0"/>
    <cellStyle name="Total 3 2 25 4" xfId="0"/>
    <cellStyle name="Total 3 2 25 5" xfId="0"/>
    <cellStyle name="Total 3 2 26" xfId="0"/>
    <cellStyle name="Total 3 2 26 2" xfId="0"/>
    <cellStyle name="Total 3 2 26 3" xfId="0"/>
    <cellStyle name="Total 3 2 26 4" xfId="0"/>
    <cellStyle name="Total 3 2 26 5" xfId="0"/>
    <cellStyle name="Total 3 2 27" xfId="0"/>
    <cellStyle name="Total 3 2 27 2" xfId="0"/>
    <cellStyle name="Total 3 2 27 3" xfId="0"/>
    <cellStyle name="Total 3 2 27 4" xfId="0"/>
    <cellStyle name="Total 3 2 27 5" xfId="0"/>
    <cellStyle name="Total 3 2 28" xfId="0"/>
    <cellStyle name="Total 3 2 28 2" xfId="0"/>
    <cellStyle name="Total 3 2 28 3" xfId="0"/>
    <cellStyle name="Total 3 2 28 4" xfId="0"/>
    <cellStyle name="Total 3 2 28 5" xfId="0"/>
    <cellStyle name="Total 3 2 29" xfId="0"/>
    <cellStyle name="Total 3 2 29 2" xfId="0"/>
    <cellStyle name="Total 3 2 29 3" xfId="0"/>
    <cellStyle name="Total 3 2 29 4" xfId="0"/>
    <cellStyle name="Total 3 2 29 5" xfId="0"/>
    <cellStyle name="Total 3 2 3" xfId="0"/>
    <cellStyle name="Total 3 2 3 10" xfId="0"/>
    <cellStyle name="Total 3 2 3 10 2" xfId="0"/>
    <cellStyle name="Total 3 2 3 10 3" xfId="0"/>
    <cellStyle name="Total 3 2 3 10 4" xfId="0"/>
    <cellStyle name="Total 3 2 3 10 5" xfId="0"/>
    <cellStyle name="Total 3 2 3 11" xfId="0"/>
    <cellStyle name="Total 3 2 3 11 2" xfId="0"/>
    <cellStyle name="Total 3 2 3 11 3" xfId="0"/>
    <cellStyle name="Total 3 2 3 11 4" xfId="0"/>
    <cellStyle name="Total 3 2 3 11 5" xfId="0"/>
    <cellStyle name="Total 3 2 3 12" xfId="0"/>
    <cellStyle name="Total 3 2 3 12 2" xfId="0"/>
    <cellStyle name="Total 3 2 3 12 3" xfId="0"/>
    <cellStyle name="Total 3 2 3 12 4" xfId="0"/>
    <cellStyle name="Total 3 2 3 12 5" xfId="0"/>
    <cellStyle name="Total 3 2 3 13" xfId="0"/>
    <cellStyle name="Total 3 2 3 13 2" xfId="0"/>
    <cellStyle name="Total 3 2 3 13 3" xfId="0"/>
    <cellStyle name="Total 3 2 3 13 4" xfId="0"/>
    <cellStyle name="Total 3 2 3 13 5" xfId="0"/>
    <cellStyle name="Total 3 2 3 14" xfId="0"/>
    <cellStyle name="Total 3 2 3 14 2" xfId="0"/>
    <cellStyle name="Total 3 2 3 14 3" xfId="0"/>
    <cellStyle name="Total 3 2 3 15" xfId="0"/>
    <cellStyle name="Total 3 2 3 16" xfId="0"/>
    <cellStyle name="Total 3 2 3 17" xfId="0"/>
    <cellStyle name="Total 3 2 3 18" xfId="0"/>
    <cellStyle name="Total 3 2 3 2" xfId="0"/>
    <cellStyle name="Total 3 2 3 2 2" xfId="0"/>
    <cellStyle name="Total 3 2 3 2 3" xfId="0"/>
    <cellStyle name="Total 3 2 3 2 4" xfId="0"/>
    <cellStyle name="Total 3 2 3 2 5" xfId="0"/>
    <cellStyle name="Total 3 2 3 3" xfId="0"/>
    <cellStyle name="Total 3 2 3 3 2" xfId="0"/>
    <cellStyle name="Total 3 2 3 3 3" xfId="0"/>
    <cellStyle name="Total 3 2 3 3 4" xfId="0"/>
    <cellStyle name="Total 3 2 3 3 5" xfId="0"/>
    <cellStyle name="Total 3 2 3 4" xfId="0"/>
    <cellStyle name="Total 3 2 3 4 2" xfId="0"/>
    <cellStyle name="Total 3 2 3 4 3" xfId="0"/>
    <cellStyle name="Total 3 2 3 4 4" xfId="0"/>
    <cellStyle name="Total 3 2 3 4 5" xfId="0"/>
    <cellStyle name="Total 3 2 3 5" xfId="0"/>
    <cellStyle name="Total 3 2 3 5 2" xfId="0"/>
    <cellStyle name="Total 3 2 3 5 3" xfId="0"/>
    <cellStyle name="Total 3 2 3 5 4" xfId="0"/>
    <cellStyle name="Total 3 2 3 5 5" xfId="0"/>
    <cellStyle name="Total 3 2 3 6" xfId="0"/>
    <cellStyle name="Total 3 2 3 6 2" xfId="0"/>
    <cellStyle name="Total 3 2 3 6 3" xfId="0"/>
    <cellStyle name="Total 3 2 3 6 4" xfId="0"/>
    <cellStyle name="Total 3 2 3 6 5" xfId="0"/>
    <cellStyle name="Total 3 2 3 7" xfId="0"/>
    <cellStyle name="Total 3 2 3 7 2" xfId="0"/>
    <cellStyle name="Total 3 2 3 7 3" xfId="0"/>
    <cellStyle name="Total 3 2 3 7 4" xfId="0"/>
    <cellStyle name="Total 3 2 3 7 5" xfId="0"/>
    <cellStyle name="Total 3 2 3 8" xfId="0"/>
    <cellStyle name="Total 3 2 3 8 2" xfId="0"/>
    <cellStyle name="Total 3 2 3 8 3" xfId="0"/>
    <cellStyle name="Total 3 2 3 8 4" xfId="0"/>
    <cellStyle name="Total 3 2 3 8 5" xfId="0"/>
    <cellStyle name="Total 3 2 3 9" xfId="0"/>
    <cellStyle name="Total 3 2 3 9 2" xfId="0"/>
    <cellStyle name="Total 3 2 3 9 3" xfId="0"/>
    <cellStyle name="Total 3 2 3 9 4" xfId="0"/>
    <cellStyle name="Total 3 2 3 9 5" xfId="0"/>
    <cellStyle name="Total 3 2 30" xfId="0"/>
    <cellStyle name="Total 3 2 30 2" xfId="0"/>
    <cellStyle name="Total 3 2 30 3" xfId="0"/>
    <cellStyle name="Total 3 2 31" xfId="0"/>
    <cellStyle name="Total 3 2 31 2" xfId="0"/>
    <cellStyle name="Total 3 2 31 3" xfId="0"/>
    <cellStyle name="Total 3 2 32" xfId="0"/>
    <cellStyle name="Total 3 2 32 2" xfId="0"/>
    <cellStyle name="Total 3 2 32 3" xfId="0"/>
    <cellStyle name="Total 3 2 33" xfId="0"/>
    <cellStyle name="Total 3 2 33 2" xfId="0"/>
    <cellStyle name="Total 3 2 33 3" xfId="0"/>
    <cellStyle name="Total 3 2 34" xfId="0"/>
    <cellStyle name="Total 3 2 34 2" xfId="0"/>
    <cellStyle name="Total 3 2 34 3" xfId="0"/>
    <cellStyle name="Total 3 2 35" xfId="0"/>
    <cellStyle name="Total 3 2 35 2" xfId="0"/>
    <cellStyle name="Total 3 2 35 3" xfId="0"/>
    <cellStyle name="Total 3 2 36" xfId="0"/>
    <cellStyle name="Total 3 2 36 2" xfId="0"/>
    <cellStyle name="Total 3 2 36 3" xfId="0"/>
    <cellStyle name="Total 3 2 37" xfId="0"/>
    <cellStyle name="Total 3 2 37 2" xfId="0"/>
    <cellStyle name="Total 3 2 37 3" xfId="0"/>
    <cellStyle name="Total 3 2 38" xfId="0"/>
    <cellStyle name="Total 3 2 38 2" xfId="0"/>
    <cellStyle name="Total 3 2 38 3" xfId="0"/>
    <cellStyle name="Total 3 2 39" xfId="0"/>
    <cellStyle name="Total 3 2 39 2" xfId="0"/>
    <cellStyle name="Total 3 2 39 3" xfId="0"/>
    <cellStyle name="Total 3 2 4" xfId="0"/>
    <cellStyle name="Total 3 2 4 10" xfId="0"/>
    <cellStyle name="Total 3 2 4 10 2" xfId="0"/>
    <cellStyle name="Total 3 2 4 10 3" xfId="0"/>
    <cellStyle name="Total 3 2 4 10 4" xfId="0"/>
    <cellStyle name="Total 3 2 4 10 5" xfId="0"/>
    <cellStyle name="Total 3 2 4 11" xfId="0"/>
    <cellStyle name="Total 3 2 4 11 2" xfId="0"/>
    <cellStyle name="Total 3 2 4 11 3" xfId="0"/>
    <cellStyle name="Total 3 2 4 11 4" xfId="0"/>
    <cellStyle name="Total 3 2 4 11 5" xfId="0"/>
    <cellStyle name="Total 3 2 4 12" xfId="0"/>
    <cellStyle name="Total 3 2 4 12 2" xfId="0"/>
    <cellStyle name="Total 3 2 4 12 3" xfId="0"/>
    <cellStyle name="Total 3 2 4 12 4" xfId="0"/>
    <cellStyle name="Total 3 2 4 12 5" xfId="0"/>
    <cellStyle name="Total 3 2 4 13" xfId="0"/>
    <cellStyle name="Total 3 2 4 13 2" xfId="0"/>
    <cellStyle name="Total 3 2 4 13 3" xfId="0"/>
    <cellStyle name="Total 3 2 4 13 4" xfId="0"/>
    <cellStyle name="Total 3 2 4 13 5" xfId="0"/>
    <cellStyle name="Total 3 2 4 14" xfId="0"/>
    <cellStyle name="Total 3 2 4 14 2" xfId="0"/>
    <cellStyle name="Total 3 2 4 14 3" xfId="0"/>
    <cellStyle name="Total 3 2 4 15" xfId="0"/>
    <cellStyle name="Total 3 2 4 16" xfId="0"/>
    <cellStyle name="Total 3 2 4 17" xfId="0"/>
    <cellStyle name="Total 3 2 4 18" xfId="0"/>
    <cellStyle name="Total 3 2 4 2" xfId="0"/>
    <cellStyle name="Total 3 2 4 2 2" xfId="0"/>
    <cellStyle name="Total 3 2 4 2 3" xfId="0"/>
    <cellStyle name="Total 3 2 4 2 4" xfId="0"/>
    <cellStyle name="Total 3 2 4 2 5" xfId="0"/>
    <cellStyle name="Total 3 2 4 3" xfId="0"/>
    <cellStyle name="Total 3 2 4 3 2" xfId="0"/>
    <cellStyle name="Total 3 2 4 3 3" xfId="0"/>
    <cellStyle name="Total 3 2 4 3 4" xfId="0"/>
    <cellStyle name="Total 3 2 4 3 5" xfId="0"/>
    <cellStyle name="Total 3 2 4 4" xfId="0"/>
    <cellStyle name="Total 3 2 4 4 2" xfId="0"/>
    <cellStyle name="Total 3 2 4 4 3" xfId="0"/>
    <cellStyle name="Total 3 2 4 4 4" xfId="0"/>
    <cellStyle name="Total 3 2 4 4 5" xfId="0"/>
    <cellStyle name="Total 3 2 4 5" xfId="0"/>
    <cellStyle name="Total 3 2 4 5 2" xfId="0"/>
    <cellStyle name="Total 3 2 4 5 3" xfId="0"/>
    <cellStyle name="Total 3 2 4 5 4" xfId="0"/>
    <cellStyle name="Total 3 2 4 5 5" xfId="0"/>
    <cellStyle name="Total 3 2 4 6" xfId="0"/>
    <cellStyle name="Total 3 2 4 6 2" xfId="0"/>
    <cellStyle name="Total 3 2 4 6 3" xfId="0"/>
    <cellStyle name="Total 3 2 4 6 4" xfId="0"/>
    <cellStyle name="Total 3 2 4 6 5" xfId="0"/>
    <cellStyle name="Total 3 2 4 7" xfId="0"/>
    <cellStyle name="Total 3 2 4 7 2" xfId="0"/>
    <cellStyle name="Total 3 2 4 7 3" xfId="0"/>
    <cellStyle name="Total 3 2 4 7 4" xfId="0"/>
    <cellStyle name="Total 3 2 4 7 5" xfId="0"/>
    <cellStyle name="Total 3 2 4 8" xfId="0"/>
    <cellStyle name="Total 3 2 4 8 2" xfId="0"/>
    <cellStyle name="Total 3 2 4 8 3" xfId="0"/>
    <cellStyle name="Total 3 2 4 8 4" xfId="0"/>
    <cellStyle name="Total 3 2 4 8 5" xfId="0"/>
    <cellStyle name="Total 3 2 4 9" xfId="0"/>
    <cellStyle name="Total 3 2 4 9 2" xfId="0"/>
    <cellStyle name="Total 3 2 4 9 3" xfId="0"/>
    <cellStyle name="Total 3 2 4 9 4" xfId="0"/>
    <cellStyle name="Total 3 2 4 9 5" xfId="0"/>
    <cellStyle name="Total 3 2 40" xfId="0"/>
    <cellStyle name="Total 3 2 40 2" xfId="0"/>
    <cellStyle name="Total 3 2 40 3" xfId="0"/>
    <cellStyle name="Total 3 2 41" xfId="0"/>
    <cellStyle name="Total 3 2 41 2" xfId="0"/>
    <cellStyle name="Total 3 2 41 3" xfId="0"/>
    <cellStyle name="Total 3 2 42" xfId="0"/>
    <cellStyle name="Total 3 2 42 2" xfId="0"/>
    <cellStyle name="Total 3 2 42 3" xfId="0"/>
    <cellStyle name="Total 3 2 43" xfId="0"/>
    <cellStyle name="Total 3 2 43 2" xfId="0"/>
    <cellStyle name="Total 3 2 43 3" xfId="0"/>
    <cellStyle name="Total 3 2 44" xfId="0"/>
    <cellStyle name="Total 3 2 44 2" xfId="0"/>
    <cellStyle name="Total 3 2 44 3" xfId="0"/>
    <cellStyle name="Total 3 2 45" xfId="0"/>
    <cellStyle name="Total 3 2 45 2" xfId="0"/>
    <cellStyle name="Total 3 2 45 3" xfId="0"/>
    <cellStyle name="Total 3 2 46" xfId="0"/>
    <cellStyle name="Total 3 2 46 2" xfId="0"/>
    <cellStyle name="Total 3 2 46 3" xfId="0"/>
    <cellStyle name="Total 3 2 47" xfId="0"/>
    <cellStyle name="Total 3 2 47 2" xfId="0"/>
    <cellStyle name="Total 3 2 47 3" xfId="0"/>
    <cellStyle name="Total 3 2 48" xfId="0"/>
    <cellStyle name="Total 3 2 48 2" xfId="0"/>
    <cellStyle name="Total 3 2 48 3" xfId="0"/>
    <cellStyle name="Total 3 2 49" xfId="0"/>
    <cellStyle name="Total 3 2 49 2" xfId="0"/>
    <cellStyle name="Total 3 2 49 3" xfId="0"/>
    <cellStyle name="Total 3 2 5" xfId="0"/>
    <cellStyle name="Total 3 2 5 10" xfId="0"/>
    <cellStyle name="Total 3 2 5 10 2" xfId="0"/>
    <cellStyle name="Total 3 2 5 10 3" xfId="0"/>
    <cellStyle name="Total 3 2 5 10 4" xfId="0"/>
    <cellStyle name="Total 3 2 5 10 5" xfId="0"/>
    <cellStyle name="Total 3 2 5 11" xfId="0"/>
    <cellStyle name="Total 3 2 5 11 2" xfId="0"/>
    <cellStyle name="Total 3 2 5 11 3" xfId="0"/>
    <cellStyle name="Total 3 2 5 11 4" xfId="0"/>
    <cellStyle name="Total 3 2 5 11 5" xfId="0"/>
    <cellStyle name="Total 3 2 5 12" xfId="0"/>
    <cellStyle name="Total 3 2 5 12 2" xfId="0"/>
    <cellStyle name="Total 3 2 5 12 3" xfId="0"/>
    <cellStyle name="Total 3 2 5 12 4" xfId="0"/>
    <cellStyle name="Total 3 2 5 12 5" xfId="0"/>
    <cellStyle name="Total 3 2 5 13" xfId="0"/>
    <cellStyle name="Total 3 2 5 13 2" xfId="0"/>
    <cellStyle name="Total 3 2 5 13 3" xfId="0"/>
    <cellStyle name="Total 3 2 5 13 4" xfId="0"/>
    <cellStyle name="Total 3 2 5 13 5" xfId="0"/>
    <cellStyle name="Total 3 2 5 14" xfId="0"/>
    <cellStyle name="Total 3 2 5 14 2" xfId="0"/>
    <cellStyle name="Total 3 2 5 14 3" xfId="0"/>
    <cellStyle name="Total 3 2 5 15" xfId="0"/>
    <cellStyle name="Total 3 2 5 16" xfId="0"/>
    <cellStyle name="Total 3 2 5 17" xfId="0"/>
    <cellStyle name="Total 3 2 5 18" xfId="0"/>
    <cellStyle name="Total 3 2 5 2" xfId="0"/>
    <cellStyle name="Total 3 2 5 2 2" xfId="0"/>
    <cellStyle name="Total 3 2 5 2 3" xfId="0"/>
    <cellStyle name="Total 3 2 5 2 4" xfId="0"/>
    <cellStyle name="Total 3 2 5 2 5" xfId="0"/>
    <cellStyle name="Total 3 2 5 3" xfId="0"/>
    <cellStyle name="Total 3 2 5 3 2" xfId="0"/>
    <cellStyle name="Total 3 2 5 3 3" xfId="0"/>
    <cellStyle name="Total 3 2 5 3 4" xfId="0"/>
    <cellStyle name="Total 3 2 5 3 5" xfId="0"/>
    <cellStyle name="Total 3 2 5 4" xfId="0"/>
    <cellStyle name="Total 3 2 5 4 2" xfId="0"/>
    <cellStyle name="Total 3 2 5 4 3" xfId="0"/>
    <cellStyle name="Total 3 2 5 4 4" xfId="0"/>
    <cellStyle name="Total 3 2 5 4 5" xfId="0"/>
    <cellStyle name="Total 3 2 5 5" xfId="0"/>
    <cellStyle name="Total 3 2 5 5 2" xfId="0"/>
    <cellStyle name="Total 3 2 5 5 3" xfId="0"/>
    <cellStyle name="Total 3 2 5 5 4" xfId="0"/>
    <cellStyle name="Total 3 2 5 5 5" xfId="0"/>
    <cellStyle name="Total 3 2 5 6" xfId="0"/>
    <cellStyle name="Total 3 2 5 6 2" xfId="0"/>
    <cellStyle name="Total 3 2 5 6 3" xfId="0"/>
    <cellStyle name="Total 3 2 5 6 4" xfId="0"/>
    <cellStyle name="Total 3 2 5 6 5" xfId="0"/>
    <cellStyle name="Total 3 2 5 7" xfId="0"/>
    <cellStyle name="Total 3 2 5 7 2" xfId="0"/>
    <cellStyle name="Total 3 2 5 7 3" xfId="0"/>
    <cellStyle name="Total 3 2 5 7 4" xfId="0"/>
    <cellStyle name="Total 3 2 5 7 5" xfId="0"/>
    <cellStyle name="Total 3 2 5 8" xfId="0"/>
    <cellStyle name="Total 3 2 5 8 2" xfId="0"/>
    <cellStyle name="Total 3 2 5 8 3" xfId="0"/>
    <cellStyle name="Total 3 2 5 8 4" xfId="0"/>
    <cellStyle name="Total 3 2 5 8 5" xfId="0"/>
    <cellStyle name="Total 3 2 5 9" xfId="0"/>
    <cellStyle name="Total 3 2 5 9 2" xfId="0"/>
    <cellStyle name="Total 3 2 5 9 3" xfId="0"/>
    <cellStyle name="Total 3 2 5 9 4" xfId="0"/>
    <cellStyle name="Total 3 2 5 9 5" xfId="0"/>
    <cellStyle name="Total 3 2 50" xfId="0"/>
    <cellStyle name="Total 3 2 50 2" xfId="0"/>
    <cellStyle name="Total 3 2 50 3" xfId="0"/>
    <cellStyle name="Total 3 2 51" xfId="0"/>
    <cellStyle name="Total 3 2 51 2" xfId="0"/>
    <cellStyle name="Total 3 2 51 3" xfId="0"/>
    <cellStyle name="Total 3 2 52" xfId="0"/>
    <cellStyle name="Total 3 2 52 2" xfId="0"/>
    <cellStyle name="Total 3 2 52 3" xfId="0"/>
    <cellStyle name="Total 3 2 53" xfId="0"/>
    <cellStyle name="Total 3 2 53 2" xfId="0"/>
    <cellStyle name="Total 3 2 53 3" xfId="0"/>
    <cellStyle name="Total 3 2 54" xfId="0"/>
    <cellStyle name="Total 3 2 54 2" xfId="0"/>
    <cellStyle name="Total 3 2 54 3" xfId="0"/>
    <cellStyle name="Total 3 2 55" xfId="0"/>
    <cellStyle name="Total 3 2 55 2" xfId="0"/>
    <cellStyle name="Total 3 2 55 3" xfId="0"/>
    <cellStyle name="Total 3 2 56" xfId="0"/>
    <cellStyle name="Total 3 2 56 2" xfId="0"/>
    <cellStyle name="Total 3 2 56 3" xfId="0"/>
    <cellStyle name="Total 3 2 57" xfId="0"/>
    <cellStyle name="Total 3 2 57 2" xfId="0"/>
    <cellStyle name="Total 3 2 57 3" xfId="0"/>
    <cellStyle name="Total 3 2 58" xfId="0"/>
    <cellStyle name="Total 3 2 58 2" xfId="0"/>
    <cellStyle name="Total 3 2 58 3" xfId="0"/>
    <cellStyle name="Total 3 2 59" xfId="0"/>
    <cellStyle name="Total 3 2 59 2" xfId="0"/>
    <cellStyle name="Total 3 2 59 3" xfId="0"/>
    <cellStyle name="Total 3 2 6" xfId="0"/>
    <cellStyle name="Total 3 2 6 10" xfId="0"/>
    <cellStyle name="Total 3 2 6 10 2" xfId="0"/>
    <cellStyle name="Total 3 2 6 10 3" xfId="0"/>
    <cellStyle name="Total 3 2 6 10 4" xfId="0"/>
    <cellStyle name="Total 3 2 6 10 5" xfId="0"/>
    <cellStyle name="Total 3 2 6 11" xfId="0"/>
    <cellStyle name="Total 3 2 6 11 2" xfId="0"/>
    <cellStyle name="Total 3 2 6 11 3" xfId="0"/>
    <cellStyle name="Total 3 2 6 11 4" xfId="0"/>
    <cellStyle name="Total 3 2 6 11 5" xfId="0"/>
    <cellStyle name="Total 3 2 6 12" xfId="0"/>
    <cellStyle name="Total 3 2 6 12 2" xfId="0"/>
    <cellStyle name="Total 3 2 6 12 3" xfId="0"/>
    <cellStyle name="Total 3 2 6 12 4" xfId="0"/>
    <cellStyle name="Total 3 2 6 12 5" xfId="0"/>
    <cellStyle name="Total 3 2 6 13" xfId="0"/>
    <cellStyle name="Total 3 2 6 13 2" xfId="0"/>
    <cellStyle name="Total 3 2 6 13 3" xfId="0"/>
    <cellStyle name="Total 3 2 6 13 4" xfId="0"/>
    <cellStyle name="Total 3 2 6 13 5" xfId="0"/>
    <cellStyle name="Total 3 2 6 14" xfId="0"/>
    <cellStyle name="Total 3 2 6 14 2" xfId="0"/>
    <cellStyle name="Total 3 2 6 14 3" xfId="0"/>
    <cellStyle name="Total 3 2 6 15" xfId="0"/>
    <cellStyle name="Total 3 2 6 16" xfId="0"/>
    <cellStyle name="Total 3 2 6 17" xfId="0"/>
    <cellStyle name="Total 3 2 6 18" xfId="0"/>
    <cellStyle name="Total 3 2 6 2" xfId="0"/>
    <cellStyle name="Total 3 2 6 2 2" xfId="0"/>
    <cellStyle name="Total 3 2 6 2 3" xfId="0"/>
    <cellStyle name="Total 3 2 6 2 4" xfId="0"/>
    <cellStyle name="Total 3 2 6 2 5" xfId="0"/>
    <cellStyle name="Total 3 2 6 3" xfId="0"/>
    <cellStyle name="Total 3 2 6 3 2" xfId="0"/>
    <cellStyle name="Total 3 2 6 3 3" xfId="0"/>
    <cellStyle name="Total 3 2 6 3 4" xfId="0"/>
    <cellStyle name="Total 3 2 6 3 5" xfId="0"/>
    <cellStyle name="Total 3 2 6 4" xfId="0"/>
    <cellStyle name="Total 3 2 6 4 2" xfId="0"/>
    <cellStyle name="Total 3 2 6 4 3" xfId="0"/>
    <cellStyle name="Total 3 2 6 4 4" xfId="0"/>
    <cellStyle name="Total 3 2 6 4 5" xfId="0"/>
    <cellStyle name="Total 3 2 6 5" xfId="0"/>
    <cellStyle name="Total 3 2 6 5 2" xfId="0"/>
    <cellStyle name="Total 3 2 6 5 3" xfId="0"/>
    <cellStyle name="Total 3 2 6 5 4" xfId="0"/>
    <cellStyle name="Total 3 2 6 5 5" xfId="0"/>
    <cellStyle name="Total 3 2 6 6" xfId="0"/>
    <cellStyle name="Total 3 2 6 6 2" xfId="0"/>
    <cellStyle name="Total 3 2 6 6 3" xfId="0"/>
    <cellStyle name="Total 3 2 6 6 4" xfId="0"/>
    <cellStyle name="Total 3 2 6 6 5" xfId="0"/>
    <cellStyle name="Total 3 2 6 7" xfId="0"/>
    <cellStyle name="Total 3 2 6 7 2" xfId="0"/>
    <cellStyle name="Total 3 2 6 7 3" xfId="0"/>
    <cellStyle name="Total 3 2 6 7 4" xfId="0"/>
    <cellStyle name="Total 3 2 6 7 5" xfId="0"/>
    <cellStyle name="Total 3 2 6 8" xfId="0"/>
    <cellStyle name="Total 3 2 6 8 2" xfId="0"/>
    <cellStyle name="Total 3 2 6 8 3" xfId="0"/>
    <cellStyle name="Total 3 2 6 8 4" xfId="0"/>
    <cellStyle name="Total 3 2 6 8 5" xfId="0"/>
    <cellStyle name="Total 3 2 6 9" xfId="0"/>
    <cellStyle name="Total 3 2 6 9 2" xfId="0"/>
    <cellStyle name="Total 3 2 6 9 3" xfId="0"/>
    <cellStyle name="Total 3 2 6 9 4" xfId="0"/>
    <cellStyle name="Total 3 2 6 9 5" xfId="0"/>
    <cellStyle name="Total 3 2 60" xfId="0"/>
    <cellStyle name="Total 3 2 60 2" xfId="0"/>
    <cellStyle name="Total 3 2 60 3" xfId="0"/>
    <cellStyle name="Total 3 2 61" xfId="0"/>
    <cellStyle name="Total 3 2 61 2" xfId="0"/>
    <cellStyle name="Total 3 2 61 3" xfId="0"/>
    <cellStyle name="Total 3 2 62" xfId="0"/>
    <cellStyle name="Total 3 2 62 2" xfId="0"/>
    <cellStyle name="Total 3 2 62 3" xfId="0"/>
    <cellStyle name="Total 3 2 63" xfId="0"/>
    <cellStyle name="Total 3 2 63 2" xfId="0"/>
    <cellStyle name="Total 3 2 63 3" xfId="0"/>
    <cellStyle name="Total 3 2 64" xfId="0"/>
    <cellStyle name="Total 3 2 64 2" xfId="0"/>
    <cellStyle name="Total 3 2 64 3" xfId="0"/>
    <cellStyle name="Total 3 2 65" xfId="0"/>
    <cellStyle name="Total 3 2 66" xfId="0"/>
    <cellStyle name="Total 3 2 67" xfId="0"/>
    <cellStyle name="Total 3 2 68" xfId="0"/>
    <cellStyle name="Total 3 2 69" xfId="0"/>
    <cellStyle name="Total 3 2 7" xfId="0"/>
    <cellStyle name="Total 3 2 7 10" xfId="0"/>
    <cellStyle name="Total 3 2 7 10 2" xfId="0"/>
    <cellStyle name="Total 3 2 7 10 3" xfId="0"/>
    <cellStyle name="Total 3 2 7 10 4" xfId="0"/>
    <cellStyle name="Total 3 2 7 10 5" xfId="0"/>
    <cellStyle name="Total 3 2 7 11" xfId="0"/>
    <cellStyle name="Total 3 2 7 11 2" xfId="0"/>
    <cellStyle name="Total 3 2 7 11 3" xfId="0"/>
    <cellStyle name="Total 3 2 7 11 4" xfId="0"/>
    <cellStyle name="Total 3 2 7 11 5" xfId="0"/>
    <cellStyle name="Total 3 2 7 12" xfId="0"/>
    <cellStyle name="Total 3 2 7 12 2" xfId="0"/>
    <cellStyle name="Total 3 2 7 12 3" xfId="0"/>
    <cellStyle name="Total 3 2 7 12 4" xfId="0"/>
    <cellStyle name="Total 3 2 7 12 5" xfId="0"/>
    <cellStyle name="Total 3 2 7 13" xfId="0"/>
    <cellStyle name="Total 3 2 7 13 2" xfId="0"/>
    <cellStyle name="Total 3 2 7 13 3" xfId="0"/>
    <cellStyle name="Total 3 2 7 13 4" xfId="0"/>
    <cellStyle name="Total 3 2 7 13 5" xfId="0"/>
    <cellStyle name="Total 3 2 7 14" xfId="0"/>
    <cellStyle name="Total 3 2 7 14 2" xfId="0"/>
    <cellStyle name="Total 3 2 7 14 3" xfId="0"/>
    <cellStyle name="Total 3 2 7 15" xfId="0"/>
    <cellStyle name="Total 3 2 7 16" xfId="0"/>
    <cellStyle name="Total 3 2 7 17" xfId="0"/>
    <cellStyle name="Total 3 2 7 18" xfId="0"/>
    <cellStyle name="Total 3 2 7 2" xfId="0"/>
    <cellStyle name="Total 3 2 7 2 2" xfId="0"/>
    <cellStyle name="Total 3 2 7 2 3" xfId="0"/>
    <cellStyle name="Total 3 2 7 2 4" xfId="0"/>
    <cellStyle name="Total 3 2 7 2 5" xfId="0"/>
    <cellStyle name="Total 3 2 7 3" xfId="0"/>
    <cellStyle name="Total 3 2 7 3 2" xfId="0"/>
    <cellStyle name="Total 3 2 7 3 3" xfId="0"/>
    <cellStyle name="Total 3 2 7 3 4" xfId="0"/>
    <cellStyle name="Total 3 2 7 3 5" xfId="0"/>
    <cellStyle name="Total 3 2 7 4" xfId="0"/>
    <cellStyle name="Total 3 2 7 4 2" xfId="0"/>
    <cellStyle name="Total 3 2 7 4 3" xfId="0"/>
    <cellStyle name="Total 3 2 7 4 4" xfId="0"/>
    <cellStyle name="Total 3 2 7 4 5" xfId="0"/>
    <cellStyle name="Total 3 2 7 5" xfId="0"/>
    <cellStyle name="Total 3 2 7 5 2" xfId="0"/>
    <cellStyle name="Total 3 2 7 5 3" xfId="0"/>
    <cellStyle name="Total 3 2 7 5 4" xfId="0"/>
    <cellStyle name="Total 3 2 7 5 5" xfId="0"/>
    <cellStyle name="Total 3 2 7 6" xfId="0"/>
    <cellStyle name="Total 3 2 7 6 2" xfId="0"/>
    <cellStyle name="Total 3 2 7 6 3" xfId="0"/>
    <cellStyle name="Total 3 2 7 6 4" xfId="0"/>
    <cellStyle name="Total 3 2 7 6 5" xfId="0"/>
    <cellStyle name="Total 3 2 7 7" xfId="0"/>
    <cellStyle name="Total 3 2 7 7 2" xfId="0"/>
    <cellStyle name="Total 3 2 7 7 3" xfId="0"/>
    <cellStyle name="Total 3 2 7 7 4" xfId="0"/>
    <cellStyle name="Total 3 2 7 7 5" xfId="0"/>
    <cellStyle name="Total 3 2 7 8" xfId="0"/>
    <cellStyle name="Total 3 2 7 8 2" xfId="0"/>
    <cellStyle name="Total 3 2 7 8 3" xfId="0"/>
    <cellStyle name="Total 3 2 7 8 4" xfId="0"/>
    <cellStyle name="Total 3 2 7 8 5" xfId="0"/>
    <cellStyle name="Total 3 2 7 9" xfId="0"/>
    <cellStyle name="Total 3 2 7 9 2" xfId="0"/>
    <cellStyle name="Total 3 2 7 9 3" xfId="0"/>
    <cellStyle name="Total 3 2 7 9 4" xfId="0"/>
    <cellStyle name="Total 3 2 7 9 5" xfId="0"/>
    <cellStyle name="Total 3 2 70" xfId="0"/>
    <cellStyle name="Total 3 2 8" xfId="0"/>
    <cellStyle name="Total 3 2 8 10" xfId="0"/>
    <cellStyle name="Total 3 2 8 10 2" xfId="0"/>
    <cellStyle name="Total 3 2 8 10 3" xfId="0"/>
    <cellStyle name="Total 3 2 8 10 4" xfId="0"/>
    <cellStyle name="Total 3 2 8 10 5" xfId="0"/>
    <cellStyle name="Total 3 2 8 11" xfId="0"/>
    <cellStyle name="Total 3 2 8 11 2" xfId="0"/>
    <cellStyle name="Total 3 2 8 11 3" xfId="0"/>
    <cellStyle name="Total 3 2 8 11 4" xfId="0"/>
    <cellStyle name="Total 3 2 8 11 5" xfId="0"/>
    <cellStyle name="Total 3 2 8 12" xfId="0"/>
    <cellStyle name="Total 3 2 8 12 2" xfId="0"/>
    <cellStyle name="Total 3 2 8 12 3" xfId="0"/>
    <cellStyle name="Total 3 2 8 12 4" xfId="0"/>
    <cellStyle name="Total 3 2 8 12 5" xfId="0"/>
    <cellStyle name="Total 3 2 8 13" xfId="0"/>
    <cellStyle name="Total 3 2 8 13 2" xfId="0"/>
    <cellStyle name="Total 3 2 8 13 3" xfId="0"/>
    <cellStyle name="Total 3 2 8 13 4" xfId="0"/>
    <cellStyle name="Total 3 2 8 13 5" xfId="0"/>
    <cellStyle name="Total 3 2 8 14" xfId="0"/>
    <cellStyle name="Total 3 2 8 14 2" xfId="0"/>
    <cellStyle name="Total 3 2 8 14 3" xfId="0"/>
    <cellStyle name="Total 3 2 8 15" xfId="0"/>
    <cellStyle name="Total 3 2 8 16" xfId="0"/>
    <cellStyle name="Total 3 2 8 17" xfId="0"/>
    <cellStyle name="Total 3 2 8 18" xfId="0"/>
    <cellStyle name="Total 3 2 8 2" xfId="0"/>
    <cellStyle name="Total 3 2 8 2 2" xfId="0"/>
    <cellStyle name="Total 3 2 8 2 3" xfId="0"/>
    <cellStyle name="Total 3 2 8 2 4" xfId="0"/>
    <cellStyle name="Total 3 2 8 2 5" xfId="0"/>
    <cellStyle name="Total 3 2 8 3" xfId="0"/>
    <cellStyle name="Total 3 2 8 3 2" xfId="0"/>
    <cellStyle name="Total 3 2 8 3 3" xfId="0"/>
    <cellStyle name="Total 3 2 8 3 4" xfId="0"/>
    <cellStyle name="Total 3 2 8 3 5" xfId="0"/>
    <cellStyle name="Total 3 2 8 4" xfId="0"/>
    <cellStyle name="Total 3 2 8 4 2" xfId="0"/>
    <cellStyle name="Total 3 2 8 4 3" xfId="0"/>
    <cellStyle name="Total 3 2 8 4 4" xfId="0"/>
    <cellStyle name="Total 3 2 8 4 5" xfId="0"/>
    <cellStyle name="Total 3 2 8 5" xfId="0"/>
    <cellStyle name="Total 3 2 8 5 2" xfId="0"/>
    <cellStyle name="Total 3 2 8 5 3" xfId="0"/>
    <cellStyle name="Total 3 2 8 5 4" xfId="0"/>
    <cellStyle name="Total 3 2 8 5 5" xfId="0"/>
    <cellStyle name="Total 3 2 8 6" xfId="0"/>
    <cellStyle name="Total 3 2 8 6 2" xfId="0"/>
    <cellStyle name="Total 3 2 8 6 3" xfId="0"/>
    <cellStyle name="Total 3 2 8 6 4" xfId="0"/>
    <cellStyle name="Total 3 2 8 6 5" xfId="0"/>
    <cellStyle name="Total 3 2 8 7" xfId="0"/>
    <cellStyle name="Total 3 2 8 7 2" xfId="0"/>
    <cellStyle name="Total 3 2 8 7 3" xfId="0"/>
    <cellStyle name="Total 3 2 8 7 4" xfId="0"/>
    <cellStyle name="Total 3 2 8 7 5" xfId="0"/>
    <cellStyle name="Total 3 2 8 8" xfId="0"/>
    <cellStyle name="Total 3 2 8 8 2" xfId="0"/>
    <cellStyle name="Total 3 2 8 8 3" xfId="0"/>
    <cellStyle name="Total 3 2 8 8 4" xfId="0"/>
    <cellStyle name="Total 3 2 8 8 5" xfId="0"/>
    <cellStyle name="Total 3 2 8 9" xfId="0"/>
    <cellStyle name="Total 3 2 8 9 2" xfId="0"/>
    <cellStyle name="Total 3 2 8 9 3" xfId="0"/>
    <cellStyle name="Total 3 2 8 9 4" xfId="0"/>
    <cellStyle name="Total 3 2 8 9 5" xfId="0"/>
    <cellStyle name="Total 3 2 9" xfId="0"/>
    <cellStyle name="Total 3 2 9 10" xfId="0"/>
    <cellStyle name="Total 3 2 9 10 2" xfId="0"/>
    <cellStyle name="Total 3 2 9 10 3" xfId="0"/>
    <cellStyle name="Total 3 2 9 10 4" xfId="0"/>
    <cellStyle name="Total 3 2 9 10 5" xfId="0"/>
    <cellStyle name="Total 3 2 9 11" xfId="0"/>
    <cellStyle name="Total 3 2 9 11 2" xfId="0"/>
    <cellStyle name="Total 3 2 9 11 3" xfId="0"/>
    <cellStyle name="Total 3 2 9 11 4" xfId="0"/>
    <cellStyle name="Total 3 2 9 11 5" xfId="0"/>
    <cellStyle name="Total 3 2 9 12" xfId="0"/>
    <cellStyle name="Total 3 2 9 12 2" xfId="0"/>
    <cellStyle name="Total 3 2 9 12 3" xfId="0"/>
    <cellStyle name="Total 3 2 9 12 4" xfId="0"/>
    <cellStyle name="Total 3 2 9 12 5" xfId="0"/>
    <cellStyle name="Total 3 2 9 13" xfId="0"/>
    <cellStyle name="Total 3 2 9 13 2" xfId="0"/>
    <cellStyle name="Total 3 2 9 13 3" xfId="0"/>
    <cellStyle name="Total 3 2 9 13 4" xfId="0"/>
    <cellStyle name="Total 3 2 9 13 5" xfId="0"/>
    <cellStyle name="Total 3 2 9 14" xfId="0"/>
    <cellStyle name="Total 3 2 9 14 2" xfId="0"/>
    <cellStyle name="Total 3 2 9 14 3" xfId="0"/>
    <cellStyle name="Total 3 2 9 15" xfId="0"/>
    <cellStyle name="Total 3 2 9 16" xfId="0"/>
    <cellStyle name="Total 3 2 9 17" xfId="0"/>
    <cellStyle name="Total 3 2 9 18" xfId="0"/>
    <cellStyle name="Total 3 2 9 2" xfId="0"/>
    <cellStyle name="Total 3 2 9 2 2" xfId="0"/>
    <cellStyle name="Total 3 2 9 2 3" xfId="0"/>
    <cellStyle name="Total 3 2 9 2 4" xfId="0"/>
    <cellStyle name="Total 3 2 9 2 5" xfId="0"/>
    <cellStyle name="Total 3 2 9 3" xfId="0"/>
    <cellStyle name="Total 3 2 9 3 2" xfId="0"/>
    <cellStyle name="Total 3 2 9 3 3" xfId="0"/>
    <cellStyle name="Total 3 2 9 3 4" xfId="0"/>
    <cellStyle name="Total 3 2 9 3 5" xfId="0"/>
    <cellStyle name="Total 3 2 9 4" xfId="0"/>
    <cellStyle name="Total 3 2 9 4 2" xfId="0"/>
    <cellStyle name="Total 3 2 9 4 3" xfId="0"/>
    <cellStyle name="Total 3 2 9 4 4" xfId="0"/>
    <cellStyle name="Total 3 2 9 4 5" xfId="0"/>
    <cellStyle name="Total 3 2 9 5" xfId="0"/>
    <cellStyle name="Total 3 2 9 5 2" xfId="0"/>
    <cellStyle name="Total 3 2 9 5 3" xfId="0"/>
    <cellStyle name="Total 3 2 9 5 4" xfId="0"/>
    <cellStyle name="Total 3 2 9 5 5" xfId="0"/>
    <cellStyle name="Total 3 2 9 6" xfId="0"/>
    <cellStyle name="Total 3 2 9 6 2" xfId="0"/>
    <cellStyle name="Total 3 2 9 6 3" xfId="0"/>
    <cellStyle name="Total 3 2 9 6 4" xfId="0"/>
    <cellStyle name="Total 3 2 9 6 5" xfId="0"/>
    <cellStyle name="Total 3 2 9 7" xfId="0"/>
    <cellStyle name="Total 3 2 9 7 2" xfId="0"/>
    <cellStyle name="Total 3 2 9 7 3" xfId="0"/>
    <cellStyle name="Total 3 2 9 7 4" xfId="0"/>
    <cellStyle name="Total 3 2 9 7 5" xfId="0"/>
    <cellStyle name="Total 3 2 9 8" xfId="0"/>
    <cellStyle name="Total 3 2 9 8 2" xfId="0"/>
    <cellStyle name="Total 3 2 9 8 3" xfId="0"/>
    <cellStyle name="Total 3 2 9 8 4" xfId="0"/>
    <cellStyle name="Total 3 2 9 8 5" xfId="0"/>
    <cellStyle name="Total 3 2 9 9" xfId="0"/>
    <cellStyle name="Total 3 2 9 9 2" xfId="0"/>
    <cellStyle name="Total 3 2 9 9 3" xfId="0"/>
    <cellStyle name="Total 3 2 9 9 4" xfId="0"/>
    <cellStyle name="Total 3 2 9 9 5" xfId="0"/>
    <cellStyle name="Total 3 20" xfId="0"/>
    <cellStyle name="Total 3 20 2" xfId="0"/>
    <cellStyle name="Total 3 20 3" xfId="0"/>
    <cellStyle name="Total 3 20 4" xfId="0"/>
    <cellStyle name="Total 3 20 5" xfId="0"/>
    <cellStyle name="Total 3 21" xfId="0"/>
    <cellStyle name="Total 3 21 2" xfId="0"/>
    <cellStyle name="Total 3 21 3" xfId="0"/>
    <cellStyle name="Total 3 21 4" xfId="0"/>
    <cellStyle name="Total 3 21 5" xfId="0"/>
    <cellStyle name="Total 3 22" xfId="0"/>
    <cellStyle name="Total 3 22 2" xfId="0"/>
    <cellStyle name="Total 3 22 3" xfId="0"/>
    <cellStyle name="Total 3 22 4" xfId="0"/>
    <cellStyle name="Total 3 22 5" xfId="0"/>
    <cellStyle name="Total 3 23" xfId="0"/>
    <cellStyle name="Total 3 23 2" xfId="0"/>
    <cellStyle name="Total 3 23 3" xfId="0"/>
    <cellStyle name="Total 3 23 4" xfId="0"/>
    <cellStyle name="Total 3 23 5" xfId="0"/>
    <cellStyle name="Total 3 24" xfId="0"/>
    <cellStyle name="Total 3 24 2" xfId="0"/>
    <cellStyle name="Total 3 24 3" xfId="0"/>
    <cellStyle name="Total 3 24 4" xfId="0"/>
    <cellStyle name="Total 3 24 5" xfId="0"/>
    <cellStyle name="Total 3 25" xfId="0"/>
    <cellStyle name="Total 3 25 2" xfId="0"/>
    <cellStyle name="Total 3 25 3" xfId="0"/>
    <cellStyle name="Total 3 25 4" xfId="0"/>
    <cellStyle name="Total 3 25 5" xfId="0"/>
    <cellStyle name="Total 3 26" xfId="0"/>
    <cellStyle name="Total 3 26 2" xfId="0"/>
    <cellStyle name="Total 3 26 3" xfId="0"/>
    <cellStyle name="Total 3 26 4" xfId="0"/>
    <cellStyle name="Total 3 26 5" xfId="0"/>
    <cellStyle name="Total 3 27" xfId="0"/>
    <cellStyle name="Total 3 27 2" xfId="0"/>
    <cellStyle name="Total 3 27 3" xfId="0"/>
    <cellStyle name="Total 3 27 4" xfId="0"/>
    <cellStyle name="Total 3 27 5" xfId="0"/>
    <cellStyle name="Total 3 28" xfId="0"/>
    <cellStyle name="Total 3 28 2" xfId="0"/>
    <cellStyle name="Total 3 28 3" xfId="0"/>
    <cellStyle name="Total 3 28 4" xfId="0"/>
    <cellStyle name="Total 3 28 5" xfId="0"/>
    <cellStyle name="Total 3 29" xfId="0"/>
    <cellStyle name="Total 3 29 2" xfId="0"/>
    <cellStyle name="Total 3 29 3" xfId="0"/>
    <cellStyle name="Total 3 29 4" xfId="0"/>
    <cellStyle name="Total 3 29 5" xfId="0"/>
    <cellStyle name="Total 3 3" xfId="0"/>
    <cellStyle name="Total 3 3 10" xfId="0"/>
    <cellStyle name="Total 3 3 10 2" xfId="0"/>
    <cellStyle name="Total 3 3 10 3" xfId="0"/>
    <cellStyle name="Total 3 3 10 4" xfId="0"/>
    <cellStyle name="Total 3 3 10 5" xfId="0"/>
    <cellStyle name="Total 3 3 11" xfId="0"/>
    <cellStyle name="Total 3 3 11 2" xfId="0"/>
    <cellStyle name="Total 3 3 11 3" xfId="0"/>
    <cellStyle name="Total 3 3 11 4" xfId="0"/>
    <cellStyle name="Total 3 3 11 5" xfId="0"/>
    <cellStyle name="Total 3 3 12" xfId="0"/>
    <cellStyle name="Total 3 3 12 2" xfId="0"/>
    <cellStyle name="Total 3 3 12 3" xfId="0"/>
    <cellStyle name="Total 3 3 12 4" xfId="0"/>
    <cellStyle name="Total 3 3 12 5" xfId="0"/>
    <cellStyle name="Total 3 3 13" xfId="0"/>
    <cellStyle name="Total 3 3 13 2" xfId="0"/>
    <cellStyle name="Total 3 3 13 3" xfId="0"/>
    <cellStyle name="Total 3 3 13 4" xfId="0"/>
    <cellStyle name="Total 3 3 13 5" xfId="0"/>
    <cellStyle name="Total 3 3 14" xfId="0"/>
    <cellStyle name="Total 3 3 14 2" xfId="0"/>
    <cellStyle name="Total 3 3 14 3" xfId="0"/>
    <cellStyle name="Total 3 3 15" xfId="0"/>
    <cellStyle name="Total 3 3 16" xfId="0"/>
    <cellStyle name="Total 3 3 17" xfId="0"/>
    <cellStyle name="Total 3 3 18" xfId="0"/>
    <cellStyle name="Total 3 3 2" xfId="0"/>
    <cellStyle name="Total 3 3 2 2" xfId="0"/>
    <cellStyle name="Total 3 3 2 3" xfId="0"/>
    <cellStyle name="Total 3 3 2 4" xfId="0"/>
    <cellStyle name="Total 3 3 2 5" xfId="0"/>
    <cellStyle name="Total 3 3 3" xfId="0"/>
    <cellStyle name="Total 3 3 3 2" xfId="0"/>
    <cellStyle name="Total 3 3 3 3" xfId="0"/>
    <cellStyle name="Total 3 3 3 4" xfId="0"/>
    <cellStyle name="Total 3 3 3 5" xfId="0"/>
    <cellStyle name="Total 3 3 4" xfId="0"/>
    <cellStyle name="Total 3 3 4 2" xfId="0"/>
    <cellStyle name="Total 3 3 4 3" xfId="0"/>
    <cellStyle name="Total 3 3 4 4" xfId="0"/>
    <cellStyle name="Total 3 3 4 5" xfId="0"/>
    <cellStyle name="Total 3 3 5" xfId="0"/>
    <cellStyle name="Total 3 3 5 2" xfId="0"/>
    <cellStyle name="Total 3 3 5 3" xfId="0"/>
    <cellStyle name="Total 3 3 5 4" xfId="0"/>
    <cellStyle name="Total 3 3 5 5" xfId="0"/>
    <cellStyle name="Total 3 3 6" xfId="0"/>
    <cellStyle name="Total 3 3 6 2" xfId="0"/>
    <cellStyle name="Total 3 3 6 3" xfId="0"/>
    <cellStyle name="Total 3 3 6 4" xfId="0"/>
    <cellStyle name="Total 3 3 6 5" xfId="0"/>
    <cellStyle name="Total 3 3 7" xfId="0"/>
    <cellStyle name="Total 3 3 7 2" xfId="0"/>
    <cellStyle name="Total 3 3 7 3" xfId="0"/>
    <cellStyle name="Total 3 3 7 4" xfId="0"/>
    <cellStyle name="Total 3 3 7 5" xfId="0"/>
    <cellStyle name="Total 3 3 8" xfId="0"/>
    <cellStyle name="Total 3 3 8 2" xfId="0"/>
    <cellStyle name="Total 3 3 8 3" xfId="0"/>
    <cellStyle name="Total 3 3 8 4" xfId="0"/>
    <cellStyle name="Total 3 3 8 5" xfId="0"/>
    <cellStyle name="Total 3 3 9" xfId="0"/>
    <cellStyle name="Total 3 3 9 2" xfId="0"/>
    <cellStyle name="Total 3 3 9 3" xfId="0"/>
    <cellStyle name="Total 3 3 9 4" xfId="0"/>
    <cellStyle name="Total 3 3 9 5" xfId="0"/>
    <cellStyle name="Total 3 30" xfId="0"/>
    <cellStyle name="Total 3 30 2" xfId="0"/>
    <cellStyle name="Total 3 30 3" xfId="0"/>
    <cellStyle name="Total 3 30 4" xfId="0"/>
    <cellStyle name="Total 3 30 5" xfId="0"/>
    <cellStyle name="Total 3 31" xfId="0"/>
    <cellStyle name="Total 3 31 2" xfId="0"/>
    <cellStyle name="Total 3 31 3" xfId="0"/>
    <cellStyle name="Total 3 32" xfId="0"/>
    <cellStyle name="Total 3 32 2" xfId="0"/>
    <cellStyle name="Total 3 32 3" xfId="0"/>
    <cellStyle name="Total 3 33" xfId="0"/>
    <cellStyle name="Total 3 33 2" xfId="0"/>
    <cellStyle name="Total 3 33 3" xfId="0"/>
    <cellStyle name="Total 3 34" xfId="0"/>
    <cellStyle name="Total 3 34 2" xfId="0"/>
    <cellStyle name="Total 3 34 3" xfId="0"/>
    <cellStyle name="Total 3 35" xfId="0"/>
    <cellStyle name="Total 3 35 2" xfId="0"/>
    <cellStyle name="Total 3 35 3" xfId="0"/>
    <cellStyle name="Total 3 36" xfId="0"/>
    <cellStyle name="Total 3 36 2" xfId="0"/>
    <cellStyle name="Total 3 36 3" xfId="0"/>
    <cellStyle name="Total 3 37" xfId="0"/>
    <cellStyle name="Total 3 37 2" xfId="0"/>
    <cellStyle name="Total 3 37 3" xfId="0"/>
    <cellStyle name="Total 3 38" xfId="0"/>
    <cellStyle name="Total 3 38 2" xfId="0"/>
    <cellStyle name="Total 3 38 3" xfId="0"/>
    <cellStyle name="Total 3 39" xfId="0"/>
    <cellStyle name="Total 3 39 2" xfId="0"/>
    <cellStyle name="Total 3 39 3" xfId="0"/>
    <cellStyle name="Total 3 4" xfId="0"/>
    <cellStyle name="Total 3 4 10" xfId="0"/>
    <cellStyle name="Total 3 4 10 2" xfId="0"/>
    <cellStyle name="Total 3 4 10 3" xfId="0"/>
    <cellStyle name="Total 3 4 10 4" xfId="0"/>
    <cellStyle name="Total 3 4 10 5" xfId="0"/>
    <cellStyle name="Total 3 4 11" xfId="0"/>
    <cellStyle name="Total 3 4 11 2" xfId="0"/>
    <cellStyle name="Total 3 4 11 3" xfId="0"/>
    <cellStyle name="Total 3 4 11 4" xfId="0"/>
    <cellStyle name="Total 3 4 11 5" xfId="0"/>
    <cellStyle name="Total 3 4 12" xfId="0"/>
    <cellStyle name="Total 3 4 12 2" xfId="0"/>
    <cellStyle name="Total 3 4 12 3" xfId="0"/>
    <cellStyle name="Total 3 4 12 4" xfId="0"/>
    <cellStyle name="Total 3 4 12 5" xfId="0"/>
    <cellStyle name="Total 3 4 13" xfId="0"/>
    <cellStyle name="Total 3 4 13 2" xfId="0"/>
    <cellStyle name="Total 3 4 13 3" xfId="0"/>
    <cellStyle name="Total 3 4 13 4" xfId="0"/>
    <cellStyle name="Total 3 4 13 5" xfId="0"/>
    <cellStyle name="Total 3 4 14" xfId="0"/>
    <cellStyle name="Total 3 4 14 2" xfId="0"/>
    <cellStyle name="Total 3 4 14 3" xfId="0"/>
    <cellStyle name="Total 3 4 15" xfId="0"/>
    <cellStyle name="Total 3 4 16" xfId="0"/>
    <cellStyle name="Total 3 4 17" xfId="0"/>
    <cellStyle name="Total 3 4 18" xfId="0"/>
    <cellStyle name="Total 3 4 2" xfId="0"/>
    <cellStyle name="Total 3 4 2 2" xfId="0"/>
    <cellStyle name="Total 3 4 2 3" xfId="0"/>
    <cellStyle name="Total 3 4 2 4" xfId="0"/>
    <cellStyle name="Total 3 4 2 5" xfId="0"/>
    <cellStyle name="Total 3 4 3" xfId="0"/>
    <cellStyle name="Total 3 4 3 2" xfId="0"/>
    <cellStyle name="Total 3 4 3 3" xfId="0"/>
    <cellStyle name="Total 3 4 3 4" xfId="0"/>
    <cellStyle name="Total 3 4 3 5" xfId="0"/>
    <cellStyle name="Total 3 4 4" xfId="0"/>
    <cellStyle name="Total 3 4 4 2" xfId="0"/>
    <cellStyle name="Total 3 4 4 3" xfId="0"/>
    <cellStyle name="Total 3 4 4 4" xfId="0"/>
    <cellStyle name="Total 3 4 4 5" xfId="0"/>
    <cellStyle name="Total 3 4 5" xfId="0"/>
    <cellStyle name="Total 3 4 5 2" xfId="0"/>
    <cellStyle name="Total 3 4 5 3" xfId="0"/>
    <cellStyle name="Total 3 4 5 4" xfId="0"/>
    <cellStyle name="Total 3 4 5 5" xfId="0"/>
    <cellStyle name="Total 3 4 6" xfId="0"/>
    <cellStyle name="Total 3 4 6 2" xfId="0"/>
    <cellStyle name="Total 3 4 6 3" xfId="0"/>
    <cellStyle name="Total 3 4 6 4" xfId="0"/>
    <cellStyle name="Total 3 4 6 5" xfId="0"/>
    <cellStyle name="Total 3 4 7" xfId="0"/>
    <cellStyle name="Total 3 4 7 2" xfId="0"/>
    <cellStyle name="Total 3 4 7 3" xfId="0"/>
    <cellStyle name="Total 3 4 7 4" xfId="0"/>
    <cellStyle name="Total 3 4 7 5" xfId="0"/>
    <cellStyle name="Total 3 4 8" xfId="0"/>
    <cellStyle name="Total 3 4 8 2" xfId="0"/>
    <cellStyle name="Total 3 4 8 3" xfId="0"/>
    <cellStyle name="Total 3 4 8 4" xfId="0"/>
    <cellStyle name="Total 3 4 8 5" xfId="0"/>
    <cellStyle name="Total 3 4 9" xfId="0"/>
    <cellStyle name="Total 3 4 9 2" xfId="0"/>
    <cellStyle name="Total 3 4 9 3" xfId="0"/>
    <cellStyle name="Total 3 4 9 4" xfId="0"/>
    <cellStyle name="Total 3 4 9 5" xfId="0"/>
    <cellStyle name="Total 3 40" xfId="0"/>
    <cellStyle name="Total 3 40 2" xfId="0"/>
    <cellStyle name="Total 3 40 3" xfId="0"/>
    <cellStyle name="Total 3 41" xfId="0"/>
    <cellStyle name="Total 3 41 2" xfId="0"/>
    <cellStyle name="Total 3 41 3" xfId="0"/>
    <cellStyle name="Total 3 42" xfId="0"/>
    <cellStyle name="Total 3 42 2" xfId="0"/>
    <cellStyle name="Total 3 42 3" xfId="0"/>
    <cellStyle name="Total 3 43" xfId="0"/>
    <cellStyle name="Total 3 43 2" xfId="0"/>
    <cellStyle name="Total 3 43 3" xfId="0"/>
    <cellStyle name="Total 3 44" xfId="0"/>
    <cellStyle name="Total 3 44 2" xfId="0"/>
    <cellStyle name="Total 3 44 3" xfId="0"/>
    <cellStyle name="Total 3 45" xfId="0"/>
    <cellStyle name="Total 3 45 2" xfId="0"/>
    <cellStyle name="Total 3 45 3" xfId="0"/>
    <cellStyle name="Total 3 46" xfId="0"/>
    <cellStyle name="Total 3 46 2" xfId="0"/>
    <cellStyle name="Total 3 46 3" xfId="0"/>
    <cellStyle name="Total 3 47" xfId="0"/>
    <cellStyle name="Total 3 47 2" xfId="0"/>
    <cellStyle name="Total 3 47 3" xfId="0"/>
    <cellStyle name="Total 3 48" xfId="0"/>
    <cellStyle name="Total 3 48 2" xfId="0"/>
    <cellStyle name="Total 3 48 3" xfId="0"/>
    <cellStyle name="Total 3 49" xfId="0"/>
    <cellStyle name="Total 3 49 2" xfId="0"/>
    <cellStyle name="Total 3 49 3" xfId="0"/>
    <cellStyle name="Total 3 5" xfId="0"/>
    <cellStyle name="Total 3 5 10" xfId="0"/>
    <cellStyle name="Total 3 5 10 2" xfId="0"/>
    <cellStyle name="Total 3 5 10 3" xfId="0"/>
    <cellStyle name="Total 3 5 10 4" xfId="0"/>
    <cellStyle name="Total 3 5 10 5" xfId="0"/>
    <cellStyle name="Total 3 5 11" xfId="0"/>
    <cellStyle name="Total 3 5 11 2" xfId="0"/>
    <cellStyle name="Total 3 5 11 3" xfId="0"/>
    <cellStyle name="Total 3 5 11 4" xfId="0"/>
    <cellStyle name="Total 3 5 11 5" xfId="0"/>
    <cellStyle name="Total 3 5 12" xfId="0"/>
    <cellStyle name="Total 3 5 12 2" xfId="0"/>
    <cellStyle name="Total 3 5 12 3" xfId="0"/>
    <cellStyle name="Total 3 5 12 4" xfId="0"/>
    <cellStyle name="Total 3 5 12 5" xfId="0"/>
    <cellStyle name="Total 3 5 13" xfId="0"/>
    <cellStyle name="Total 3 5 13 2" xfId="0"/>
    <cellStyle name="Total 3 5 13 3" xfId="0"/>
    <cellStyle name="Total 3 5 13 4" xfId="0"/>
    <cellStyle name="Total 3 5 13 5" xfId="0"/>
    <cellStyle name="Total 3 5 14" xfId="0"/>
    <cellStyle name="Total 3 5 14 2" xfId="0"/>
    <cellStyle name="Total 3 5 14 3" xfId="0"/>
    <cellStyle name="Total 3 5 15" xfId="0"/>
    <cellStyle name="Total 3 5 16" xfId="0"/>
    <cellStyle name="Total 3 5 17" xfId="0"/>
    <cellStyle name="Total 3 5 18" xfId="0"/>
    <cellStyle name="Total 3 5 2" xfId="0"/>
    <cellStyle name="Total 3 5 2 2" xfId="0"/>
    <cellStyle name="Total 3 5 2 3" xfId="0"/>
    <cellStyle name="Total 3 5 2 4" xfId="0"/>
    <cellStyle name="Total 3 5 2 5" xfId="0"/>
    <cellStyle name="Total 3 5 3" xfId="0"/>
    <cellStyle name="Total 3 5 3 2" xfId="0"/>
    <cellStyle name="Total 3 5 3 3" xfId="0"/>
    <cellStyle name="Total 3 5 3 4" xfId="0"/>
    <cellStyle name="Total 3 5 3 5" xfId="0"/>
    <cellStyle name="Total 3 5 4" xfId="0"/>
    <cellStyle name="Total 3 5 4 2" xfId="0"/>
    <cellStyle name="Total 3 5 4 3" xfId="0"/>
    <cellStyle name="Total 3 5 4 4" xfId="0"/>
    <cellStyle name="Total 3 5 4 5" xfId="0"/>
    <cellStyle name="Total 3 5 5" xfId="0"/>
    <cellStyle name="Total 3 5 5 2" xfId="0"/>
    <cellStyle name="Total 3 5 5 3" xfId="0"/>
    <cellStyle name="Total 3 5 5 4" xfId="0"/>
    <cellStyle name="Total 3 5 5 5" xfId="0"/>
    <cellStyle name="Total 3 5 6" xfId="0"/>
    <cellStyle name="Total 3 5 6 2" xfId="0"/>
    <cellStyle name="Total 3 5 6 3" xfId="0"/>
    <cellStyle name="Total 3 5 6 4" xfId="0"/>
    <cellStyle name="Total 3 5 6 5" xfId="0"/>
    <cellStyle name="Total 3 5 7" xfId="0"/>
    <cellStyle name="Total 3 5 7 2" xfId="0"/>
    <cellStyle name="Total 3 5 7 3" xfId="0"/>
    <cellStyle name="Total 3 5 7 4" xfId="0"/>
    <cellStyle name="Total 3 5 7 5" xfId="0"/>
    <cellStyle name="Total 3 5 8" xfId="0"/>
    <cellStyle name="Total 3 5 8 2" xfId="0"/>
    <cellStyle name="Total 3 5 8 3" xfId="0"/>
    <cellStyle name="Total 3 5 8 4" xfId="0"/>
    <cellStyle name="Total 3 5 8 5" xfId="0"/>
    <cellStyle name="Total 3 5 9" xfId="0"/>
    <cellStyle name="Total 3 5 9 2" xfId="0"/>
    <cellStyle name="Total 3 5 9 3" xfId="0"/>
    <cellStyle name="Total 3 5 9 4" xfId="0"/>
    <cellStyle name="Total 3 5 9 5" xfId="0"/>
    <cellStyle name="Total 3 50" xfId="0"/>
    <cellStyle name="Total 3 50 2" xfId="0"/>
    <cellStyle name="Total 3 50 3" xfId="0"/>
    <cellStyle name="Total 3 51" xfId="0"/>
    <cellStyle name="Total 3 51 2" xfId="0"/>
    <cellStyle name="Total 3 51 3" xfId="0"/>
    <cellStyle name="Total 3 52" xfId="0"/>
    <cellStyle name="Total 3 52 2" xfId="0"/>
    <cellStyle name="Total 3 52 3" xfId="0"/>
    <cellStyle name="Total 3 53" xfId="0"/>
    <cellStyle name="Total 3 53 2" xfId="0"/>
    <cellStyle name="Total 3 53 3" xfId="0"/>
    <cellStyle name="Total 3 54" xfId="0"/>
    <cellStyle name="Total 3 54 2" xfId="0"/>
    <cellStyle name="Total 3 54 3" xfId="0"/>
    <cellStyle name="Total 3 55" xfId="0"/>
    <cellStyle name="Total 3 55 2" xfId="0"/>
    <cellStyle name="Total 3 55 3" xfId="0"/>
    <cellStyle name="Total 3 56" xfId="0"/>
    <cellStyle name="Total 3 56 2" xfId="0"/>
    <cellStyle name="Total 3 56 3" xfId="0"/>
    <cellStyle name="Total 3 57" xfId="0"/>
    <cellStyle name="Total 3 57 2" xfId="0"/>
    <cellStyle name="Total 3 57 3" xfId="0"/>
    <cellStyle name="Total 3 58" xfId="0"/>
    <cellStyle name="Total 3 58 2" xfId="0"/>
    <cellStyle name="Total 3 58 3" xfId="0"/>
    <cellStyle name="Total 3 59" xfId="0"/>
    <cellStyle name="Total 3 59 2" xfId="0"/>
    <cellStyle name="Total 3 59 3" xfId="0"/>
    <cellStyle name="Total 3 6" xfId="0"/>
    <cellStyle name="Total 3 6 10" xfId="0"/>
    <cellStyle name="Total 3 6 10 2" xfId="0"/>
    <cellStyle name="Total 3 6 10 3" xfId="0"/>
    <cellStyle name="Total 3 6 10 4" xfId="0"/>
    <cellStyle name="Total 3 6 10 5" xfId="0"/>
    <cellStyle name="Total 3 6 11" xfId="0"/>
    <cellStyle name="Total 3 6 11 2" xfId="0"/>
    <cellStyle name="Total 3 6 11 3" xfId="0"/>
    <cellStyle name="Total 3 6 11 4" xfId="0"/>
    <cellStyle name="Total 3 6 11 5" xfId="0"/>
    <cellStyle name="Total 3 6 12" xfId="0"/>
    <cellStyle name="Total 3 6 12 2" xfId="0"/>
    <cellStyle name="Total 3 6 12 3" xfId="0"/>
    <cellStyle name="Total 3 6 12 4" xfId="0"/>
    <cellStyle name="Total 3 6 12 5" xfId="0"/>
    <cellStyle name="Total 3 6 13" xfId="0"/>
    <cellStyle name="Total 3 6 13 2" xfId="0"/>
    <cellStyle name="Total 3 6 13 3" xfId="0"/>
    <cellStyle name="Total 3 6 13 4" xfId="0"/>
    <cellStyle name="Total 3 6 13 5" xfId="0"/>
    <cellStyle name="Total 3 6 14" xfId="0"/>
    <cellStyle name="Total 3 6 14 2" xfId="0"/>
    <cellStyle name="Total 3 6 14 3" xfId="0"/>
    <cellStyle name="Total 3 6 15" xfId="0"/>
    <cellStyle name="Total 3 6 16" xfId="0"/>
    <cellStyle name="Total 3 6 17" xfId="0"/>
    <cellStyle name="Total 3 6 18" xfId="0"/>
    <cellStyle name="Total 3 6 2" xfId="0"/>
    <cellStyle name="Total 3 6 2 2" xfId="0"/>
    <cellStyle name="Total 3 6 2 3" xfId="0"/>
    <cellStyle name="Total 3 6 2 4" xfId="0"/>
    <cellStyle name="Total 3 6 2 5" xfId="0"/>
    <cellStyle name="Total 3 6 3" xfId="0"/>
    <cellStyle name="Total 3 6 3 2" xfId="0"/>
    <cellStyle name="Total 3 6 3 3" xfId="0"/>
    <cellStyle name="Total 3 6 3 4" xfId="0"/>
    <cellStyle name="Total 3 6 3 5" xfId="0"/>
    <cellStyle name="Total 3 6 4" xfId="0"/>
    <cellStyle name="Total 3 6 4 2" xfId="0"/>
    <cellStyle name="Total 3 6 4 3" xfId="0"/>
    <cellStyle name="Total 3 6 4 4" xfId="0"/>
    <cellStyle name="Total 3 6 4 5" xfId="0"/>
    <cellStyle name="Total 3 6 5" xfId="0"/>
    <cellStyle name="Total 3 6 5 2" xfId="0"/>
    <cellStyle name="Total 3 6 5 3" xfId="0"/>
    <cellStyle name="Total 3 6 5 4" xfId="0"/>
    <cellStyle name="Total 3 6 5 5" xfId="0"/>
    <cellStyle name="Total 3 6 6" xfId="0"/>
    <cellStyle name="Total 3 6 6 2" xfId="0"/>
    <cellStyle name="Total 3 6 6 3" xfId="0"/>
    <cellStyle name="Total 3 6 6 4" xfId="0"/>
    <cellStyle name="Total 3 6 6 5" xfId="0"/>
    <cellStyle name="Total 3 6 7" xfId="0"/>
    <cellStyle name="Total 3 6 7 2" xfId="0"/>
    <cellStyle name="Total 3 6 7 3" xfId="0"/>
    <cellStyle name="Total 3 6 7 4" xfId="0"/>
    <cellStyle name="Total 3 6 7 5" xfId="0"/>
    <cellStyle name="Total 3 6 8" xfId="0"/>
    <cellStyle name="Total 3 6 8 2" xfId="0"/>
    <cellStyle name="Total 3 6 8 3" xfId="0"/>
    <cellStyle name="Total 3 6 8 4" xfId="0"/>
    <cellStyle name="Total 3 6 8 5" xfId="0"/>
    <cellStyle name="Total 3 6 9" xfId="0"/>
    <cellStyle name="Total 3 6 9 2" xfId="0"/>
    <cellStyle name="Total 3 6 9 3" xfId="0"/>
    <cellStyle name="Total 3 6 9 4" xfId="0"/>
    <cellStyle name="Total 3 6 9 5" xfId="0"/>
    <cellStyle name="Total 3 60" xfId="0"/>
    <cellStyle name="Total 3 60 2" xfId="0"/>
    <cellStyle name="Total 3 60 3" xfId="0"/>
    <cellStyle name="Total 3 61" xfId="0"/>
    <cellStyle name="Total 3 61 2" xfId="0"/>
    <cellStyle name="Total 3 61 3" xfId="0"/>
    <cellStyle name="Total 3 62" xfId="0"/>
    <cellStyle name="Total 3 62 2" xfId="0"/>
    <cellStyle name="Total 3 62 3" xfId="0"/>
    <cellStyle name="Total 3 63" xfId="0"/>
    <cellStyle name="Total 3 63 2" xfId="0"/>
    <cellStyle name="Total 3 63 3" xfId="0"/>
    <cellStyle name="Total 3 64" xfId="0"/>
    <cellStyle name="Total 3 64 2" xfId="0"/>
    <cellStyle name="Total 3 64 3" xfId="0"/>
    <cellStyle name="Total 3 65" xfId="0"/>
    <cellStyle name="Total 3 65 2" xfId="0"/>
    <cellStyle name="Total 3 65 3" xfId="0"/>
    <cellStyle name="Total 3 66" xfId="0"/>
    <cellStyle name="Total 3 67" xfId="0"/>
    <cellStyle name="Total 3 68" xfId="0"/>
    <cellStyle name="Total 3 69" xfId="0"/>
    <cellStyle name="Total 3 7" xfId="0"/>
    <cellStyle name="Total 3 7 10" xfId="0"/>
    <cellStyle name="Total 3 7 10 2" xfId="0"/>
    <cellStyle name="Total 3 7 10 3" xfId="0"/>
    <cellStyle name="Total 3 7 10 4" xfId="0"/>
    <cellStyle name="Total 3 7 10 5" xfId="0"/>
    <cellStyle name="Total 3 7 11" xfId="0"/>
    <cellStyle name="Total 3 7 11 2" xfId="0"/>
    <cellStyle name="Total 3 7 11 3" xfId="0"/>
    <cellStyle name="Total 3 7 11 4" xfId="0"/>
    <cellStyle name="Total 3 7 11 5" xfId="0"/>
    <cellStyle name="Total 3 7 12" xfId="0"/>
    <cellStyle name="Total 3 7 12 2" xfId="0"/>
    <cellStyle name="Total 3 7 12 3" xfId="0"/>
    <cellStyle name="Total 3 7 12 4" xfId="0"/>
    <cellStyle name="Total 3 7 12 5" xfId="0"/>
    <cellStyle name="Total 3 7 13" xfId="0"/>
    <cellStyle name="Total 3 7 13 2" xfId="0"/>
    <cellStyle name="Total 3 7 13 3" xfId="0"/>
    <cellStyle name="Total 3 7 13 4" xfId="0"/>
    <cellStyle name="Total 3 7 13 5" xfId="0"/>
    <cellStyle name="Total 3 7 14" xfId="0"/>
    <cellStyle name="Total 3 7 14 2" xfId="0"/>
    <cellStyle name="Total 3 7 14 3" xfId="0"/>
    <cellStyle name="Total 3 7 15" xfId="0"/>
    <cellStyle name="Total 3 7 16" xfId="0"/>
    <cellStyle name="Total 3 7 17" xfId="0"/>
    <cellStyle name="Total 3 7 18" xfId="0"/>
    <cellStyle name="Total 3 7 2" xfId="0"/>
    <cellStyle name="Total 3 7 2 2" xfId="0"/>
    <cellStyle name="Total 3 7 2 3" xfId="0"/>
    <cellStyle name="Total 3 7 2 4" xfId="0"/>
    <cellStyle name="Total 3 7 2 5" xfId="0"/>
    <cellStyle name="Total 3 7 3" xfId="0"/>
    <cellStyle name="Total 3 7 3 2" xfId="0"/>
    <cellStyle name="Total 3 7 3 3" xfId="0"/>
    <cellStyle name="Total 3 7 3 4" xfId="0"/>
    <cellStyle name="Total 3 7 3 5" xfId="0"/>
    <cellStyle name="Total 3 7 4" xfId="0"/>
    <cellStyle name="Total 3 7 4 2" xfId="0"/>
    <cellStyle name="Total 3 7 4 3" xfId="0"/>
    <cellStyle name="Total 3 7 4 4" xfId="0"/>
    <cellStyle name="Total 3 7 4 5" xfId="0"/>
    <cellStyle name="Total 3 7 5" xfId="0"/>
    <cellStyle name="Total 3 7 5 2" xfId="0"/>
    <cellStyle name="Total 3 7 5 3" xfId="0"/>
    <cellStyle name="Total 3 7 5 4" xfId="0"/>
    <cellStyle name="Total 3 7 5 5" xfId="0"/>
    <cellStyle name="Total 3 7 6" xfId="0"/>
    <cellStyle name="Total 3 7 6 2" xfId="0"/>
    <cellStyle name="Total 3 7 6 3" xfId="0"/>
    <cellStyle name="Total 3 7 6 4" xfId="0"/>
    <cellStyle name="Total 3 7 6 5" xfId="0"/>
    <cellStyle name="Total 3 7 7" xfId="0"/>
    <cellStyle name="Total 3 7 7 2" xfId="0"/>
    <cellStyle name="Total 3 7 7 3" xfId="0"/>
    <cellStyle name="Total 3 7 7 4" xfId="0"/>
    <cellStyle name="Total 3 7 7 5" xfId="0"/>
    <cellStyle name="Total 3 7 8" xfId="0"/>
    <cellStyle name="Total 3 7 8 2" xfId="0"/>
    <cellStyle name="Total 3 7 8 3" xfId="0"/>
    <cellStyle name="Total 3 7 8 4" xfId="0"/>
    <cellStyle name="Total 3 7 8 5" xfId="0"/>
    <cellStyle name="Total 3 7 9" xfId="0"/>
    <cellStyle name="Total 3 7 9 2" xfId="0"/>
    <cellStyle name="Total 3 7 9 3" xfId="0"/>
    <cellStyle name="Total 3 7 9 4" xfId="0"/>
    <cellStyle name="Total 3 7 9 5" xfId="0"/>
    <cellStyle name="Total 3 70" xfId="0"/>
    <cellStyle name="Total 3 71" xfId="0"/>
    <cellStyle name="Total 3 8" xfId="0"/>
    <cellStyle name="Total 3 8 10" xfId="0"/>
    <cellStyle name="Total 3 8 10 2" xfId="0"/>
    <cellStyle name="Total 3 8 10 3" xfId="0"/>
    <cellStyle name="Total 3 8 10 4" xfId="0"/>
    <cellStyle name="Total 3 8 10 5" xfId="0"/>
    <cellStyle name="Total 3 8 11" xfId="0"/>
    <cellStyle name="Total 3 8 11 2" xfId="0"/>
    <cellStyle name="Total 3 8 11 3" xfId="0"/>
    <cellStyle name="Total 3 8 11 4" xfId="0"/>
    <cellStyle name="Total 3 8 11 5" xfId="0"/>
    <cellStyle name="Total 3 8 12" xfId="0"/>
    <cellStyle name="Total 3 8 12 2" xfId="0"/>
    <cellStyle name="Total 3 8 12 3" xfId="0"/>
    <cellStyle name="Total 3 8 12 4" xfId="0"/>
    <cellStyle name="Total 3 8 12 5" xfId="0"/>
    <cellStyle name="Total 3 8 13" xfId="0"/>
    <cellStyle name="Total 3 8 13 2" xfId="0"/>
    <cellStyle name="Total 3 8 13 3" xfId="0"/>
    <cellStyle name="Total 3 8 13 4" xfId="0"/>
    <cellStyle name="Total 3 8 13 5" xfId="0"/>
    <cellStyle name="Total 3 8 14" xfId="0"/>
    <cellStyle name="Total 3 8 14 2" xfId="0"/>
    <cellStyle name="Total 3 8 14 3" xfId="0"/>
    <cellStyle name="Total 3 8 15" xfId="0"/>
    <cellStyle name="Total 3 8 16" xfId="0"/>
    <cellStyle name="Total 3 8 17" xfId="0"/>
    <cellStyle name="Total 3 8 18" xfId="0"/>
    <cellStyle name="Total 3 8 2" xfId="0"/>
    <cellStyle name="Total 3 8 2 2" xfId="0"/>
    <cellStyle name="Total 3 8 2 3" xfId="0"/>
    <cellStyle name="Total 3 8 2 4" xfId="0"/>
    <cellStyle name="Total 3 8 2 5" xfId="0"/>
    <cellStyle name="Total 3 8 3" xfId="0"/>
    <cellStyle name="Total 3 8 3 2" xfId="0"/>
    <cellStyle name="Total 3 8 3 3" xfId="0"/>
    <cellStyle name="Total 3 8 3 4" xfId="0"/>
    <cellStyle name="Total 3 8 3 5" xfId="0"/>
    <cellStyle name="Total 3 8 4" xfId="0"/>
    <cellStyle name="Total 3 8 4 2" xfId="0"/>
    <cellStyle name="Total 3 8 4 3" xfId="0"/>
    <cellStyle name="Total 3 8 4 4" xfId="0"/>
    <cellStyle name="Total 3 8 4 5" xfId="0"/>
    <cellStyle name="Total 3 8 5" xfId="0"/>
    <cellStyle name="Total 3 8 5 2" xfId="0"/>
    <cellStyle name="Total 3 8 5 3" xfId="0"/>
    <cellStyle name="Total 3 8 5 4" xfId="0"/>
    <cellStyle name="Total 3 8 5 5" xfId="0"/>
    <cellStyle name="Total 3 8 6" xfId="0"/>
    <cellStyle name="Total 3 8 6 2" xfId="0"/>
    <cellStyle name="Total 3 8 6 3" xfId="0"/>
    <cellStyle name="Total 3 8 6 4" xfId="0"/>
    <cellStyle name="Total 3 8 6 5" xfId="0"/>
    <cellStyle name="Total 3 8 7" xfId="0"/>
    <cellStyle name="Total 3 8 7 2" xfId="0"/>
    <cellStyle name="Total 3 8 7 3" xfId="0"/>
    <cellStyle name="Total 3 8 7 4" xfId="0"/>
    <cellStyle name="Total 3 8 7 5" xfId="0"/>
    <cellStyle name="Total 3 8 8" xfId="0"/>
    <cellStyle name="Total 3 8 8 2" xfId="0"/>
    <cellStyle name="Total 3 8 8 3" xfId="0"/>
    <cellStyle name="Total 3 8 8 4" xfId="0"/>
    <cellStyle name="Total 3 8 8 5" xfId="0"/>
    <cellStyle name="Total 3 8 9" xfId="0"/>
    <cellStyle name="Total 3 8 9 2" xfId="0"/>
    <cellStyle name="Total 3 8 9 3" xfId="0"/>
    <cellStyle name="Total 3 8 9 4" xfId="0"/>
    <cellStyle name="Total 3 8 9 5" xfId="0"/>
    <cellStyle name="Total 3 9" xfId="0"/>
    <cellStyle name="Total 3 9 10" xfId="0"/>
    <cellStyle name="Total 3 9 10 2" xfId="0"/>
    <cellStyle name="Total 3 9 10 3" xfId="0"/>
    <cellStyle name="Total 3 9 10 4" xfId="0"/>
    <cellStyle name="Total 3 9 10 5" xfId="0"/>
    <cellStyle name="Total 3 9 11" xfId="0"/>
    <cellStyle name="Total 3 9 11 2" xfId="0"/>
    <cellStyle name="Total 3 9 11 3" xfId="0"/>
    <cellStyle name="Total 3 9 11 4" xfId="0"/>
    <cellStyle name="Total 3 9 11 5" xfId="0"/>
    <cellStyle name="Total 3 9 12" xfId="0"/>
    <cellStyle name="Total 3 9 12 2" xfId="0"/>
    <cellStyle name="Total 3 9 12 3" xfId="0"/>
    <cellStyle name="Total 3 9 12 4" xfId="0"/>
    <cellStyle name="Total 3 9 12 5" xfId="0"/>
    <cellStyle name="Total 3 9 13" xfId="0"/>
    <cellStyle name="Total 3 9 13 2" xfId="0"/>
    <cellStyle name="Total 3 9 13 3" xfId="0"/>
    <cellStyle name="Total 3 9 13 4" xfId="0"/>
    <cellStyle name="Total 3 9 13 5" xfId="0"/>
    <cellStyle name="Total 3 9 14" xfId="0"/>
    <cellStyle name="Total 3 9 14 2" xfId="0"/>
    <cellStyle name="Total 3 9 14 3" xfId="0"/>
    <cellStyle name="Total 3 9 15" xfId="0"/>
    <cellStyle name="Total 3 9 16" xfId="0"/>
    <cellStyle name="Total 3 9 17" xfId="0"/>
    <cellStyle name="Total 3 9 18" xfId="0"/>
    <cellStyle name="Total 3 9 2" xfId="0"/>
    <cellStyle name="Total 3 9 2 2" xfId="0"/>
    <cellStyle name="Total 3 9 2 3" xfId="0"/>
    <cellStyle name="Total 3 9 2 4" xfId="0"/>
    <cellStyle name="Total 3 9 2 5" xfId="0"/>
    <cellStyle name="Total 3 9 3" xfId="0"/>
    <cellStyle name="Total 3 9 3 2" xfId="0"/>
    <cellStyle name="Total 3 9 3 3" xfId="0"/>
    <cellStyle name="Total 3 9 3 4" xfId="0"/>
    <cellStyle name="Total 3 9 3 5" xfId="0"/>
    <cellStyle name="Total 3 9 4" xfId="0"/>
    <cellStyle name="Total 3 9 4 2" xfId="0"/>
    <cellStyle name="Total 3 9 4 3" xfId="0"/>
    <cellStyle name="Total 3 9 4 4" xfId="0"/>
    <cellStyle name="Total 3 9 4 5" xfId="0"/>
    <cellStyle name="Total 3 9 5" xfId="0"/>
    <cellStyle name="Total 3 9 5 2" xfId="0"/>
    <cellStyle name="Total 3 9 5 3" xfId="0"/>
    <cellStyle name="Total 3 9 5 4" xfId="0"/>
    <cellStyle name="Total 3 9 5 5" xfId="0"/>
    <cellStyle name="Total 3 9 6" xfId="0"/>
    <cellStyle name="Total 3 9 6 2" xfId="0"/>
    <cellStyle name="Total 3 9 6 3" xfId="0"/>
    <cellStyle name="Total 3 9 6 4" xfId="0"/>
    <cellStyle name="Total 3 9 6 5" xfId="0"/>
    <cellStyle name="Total 3 9 7" xfId="0"/>
    <cellStyle name="Total 3 9 7 2" xfId="0"/>
    <cellStyle name="Total 3 9 7 3" xfId="0"/>
    <cellStyle name="Total 3 9 7 4" xfId="0"/>
    <cellStyle name="Total 3 9 7 5" xfId="0"/>
    <cellStyle name="Total 3 9 8" xfId="0"/>
    <cellStyle name="Total 3 9 8 2" xfId="0"/>
    <cellStyle name="Total 3 9 8 3" xfId="0"/>
    <cellStyle name="Total 3 9 8 4" xfId="0"/>
    <cellStyle name="Total 3 9 8 5" xfId="0"/>
    <cellStyle name="Total 3 9 9" xfId="0"/>
    <cellStyle name="Total 3 9 9 2" xfId="0"/>
    <cellStyle name="Total 3 9 9 3" xfId="0"/>
    <cellStyle name="Total 3 9 9 4" xfId="0"/>
    <cellStyle name="Total 3 9 9 5" xfId="0"/>
    <cellStyle name="Total 3_PLANILHA CONSILL LICITAÇÃO" xfId="0"/>
    <cellStyle name="Total 4" xfId="0"/>
    <cellStyle name="Total 4 10" xfId="0"/>
    <cellStyle name="Total 4 11" xfId="0"/>
    <cellStyle name="Total 4 12" xfId="0"/>
    <cellStyle name="Total 4 13" xfId="0"/>
    <cellStyle name="Total 4 14" xfId="0"/>
    <cellStyle name="Total 4 15" xfId="0"/>
    <cellStyle name="Total 4 16" xfId="0"/>
    <cellStyle name="Total 4 17" xfId="0"/>
    <cellStyle name="Total 4 18" xfId="0"/>
    <cellStyle name="Total 4 19" xfId="0"/>
    <cellStyle name="Total 4 2" xfId="0"/>
    <cellStyle name="Total 4 2 10" xfId="0"/>
    <cellStyle name="Total 4 2 2" xfId="0"/>
    <cellStyle name="Total 4 2 2 2" xfId="0"/>
    <cellStyle name="Total 4 2 2 2 2" xfId="0"/>
    <cellStyle name="Total 4 2 2 3" xfId="0"/>
    <cellStyle name="Total 4 2 2 3 2" xfId="0"/>
    <cellStyle name="Total 4 2 2 4" xfId="0"/>
    <cellStyle name="Total 4 2 2 4 2" xfId="0"/>
    <cellStyle name="Total 4 2 2 5" xfId="0"/>
    <cellStyle name="Total 4 2 2 5 2" xfId="0"/>
    <cellStyle name="Total 4 2 2 6" xfId="0"/>
    <cellStyle name="Total 4 2 2 7" xfId="0"/>
    <cellStyle name="Total 4 2 2 8" xfId="0"/>
    <cellStyle name="Total 4 2 2 9" xfId="0"/>
    <cellStyle name="Total 4 2 3" xfId="0"/>
    <cellStyle name="Total 4 2 3 2" xfId="0"/>
    <cellStyle name="Total 4 2 4" xfId="0"/>
    <cellStyle name="Total 4 2 4 2" xfId="0"/>
    <cellStyle name="Total 4 2 5" xfId="0"/>
    <cellStyle name="Total 4 2 5 2" xfId="0"/>
    <cellStyle name="Total 4 2 6" xfId="0"/>
    <cellStyle name="Total 4 2 6 2" xfId="0"/>
    <cellStyle name="Total 4 2 7" xfId="0"/>
    <cellStyle name="Total 4 2 8" xfId="0"/>
    <cellStyle name="Total 4 2 9" xfId="0"/>
    <cellStyle name="Total 4 20" xfId="0"/>
    <cellStyle name="Total 4 3" xfId="0"/>
    <cellStyle name="Total 4 3 2" xfId="0"/>
    <cellStyle name="Total 4 3 2 2" xfId="0"/>
    <cellStyle name="Total 4 3 3" xfId="0"/>
    <cellStyle name="Total 4 3 3 2" xfId="0"/>
    <cellStyle name="Total 4 3 4" xfId="0"/>
    <cellStyle name="Total 4 3 4 2" xfId="0"/>
    <cellStyle name="Total 4 3 5" xfId="0"/>
    <cellStyle name="Total 4 3 5 2" xfId="0"/>
    <cellStyle name="Total 4 3 6" xfId="0"/>
    <cellStyle name="Total 4 4" xfId="0"/>
    <cellStyle name="Total 4 4 2" xfId="0"/>
    <cellStyle name="Total 4 5" xfId="0"/>
    <cellStyle name="Total 4 5 2" xfId="0"/>
    <cellStyle name="Total 4 6" xfId="0"/>
    <cellStyle name="Total 4 6 2" xfId="0"/>
    <cellStyle name="Total 4 7" xfId="0"/>
    <cellStyle name="Total 4 7 2" xfId="0"/>
    <cellStyle name="Total 4 8" xfId="0"/>
    <cellStyle name="Total 4 9" xfId="0"/>
    <cellStyle name="Total 5" xfId="0"/>
    <cellStyle name="Total 5 10" xfId="0"/>
    <cellStyle name="Total 5 11" xfId="0"/>
    <cellStyle name="Total 5 12" xfId="0"/>
    <cellStyle name="Total 5 13" xfId="0"/>
    <cellStyle name="Total 5 14" xfId="0"/>
    <cellStyle name="Total 5 15" xfId="0"/>
    <cellStyle name="Total 5 16" xfId="0"/>
    <cellStyle name="Total 5 17" xfId="0"/>
    <cellStyle name="Total 5 18" xfId="0"/>
    <cellStyle name="Total 5 19" xfId="0"/>
    <cellStyle name="Total 5 2" xfId="0"/>
    <cellStyle name="Total 5 2 2" xfId="0"/>
    <cellStyle name="Total 5 2 2 2" xfId="0"/>
    <cellStyle name="Total 5 2 3" xfId="0"/>
    <cellStyle name="Total 5 2 3 2" xfId="0"/>
    <cellStyle name="Total 5 2 4" xfId="0"/>
    <cellStyle name="Total 5 2 4 2" xfId="0"/>
    <cellStyle name="Total 5 2 5" xfId="0"/>
    <cellStyle name="Total 5 2 5 2" xfId="0"/>
    <cellStyle name="Total 5 2 6" xfId="0"/>
    <cellStyle name="Total 5 2 7" xfId="0"/>
    <cellStyle name="Total 5 2 8" xfId="0"/>
    <cellStyle name="Total 5 2 9" xfId="0"/>
    <cellStyle name="Total 5 20" xfId="0"/>
    <cellStyle name="Total 5 3" xfId="0"/>
    <cellStyle name="Total 5 3 2" xfId="0"/>
    <cellStyle name="Total 5 3 2 2" xfId="0"/>
    <cellStyle name="Total 5 3 3" xfId="0"/>
    <cellStyle name="Total 5 3 3 2" xfId="0"/>
    <cellStyle name="Total 5 3 4" xfId="0"/>
    <cellStyle name="Total 5 3 4 2" xfId="0"/>
    <cellStyle name="Total 5 3 5" xfId="0"/>
    <cellStyle name="Total 5 3 5 2" xfId="0"/>
    <cellStyle name="Total 5 3 6" xfId="0"/>
    <cellStyle name="Total 5 4" xfId="0"/>
    <cellStyle name="Total 5 4 2" xfId="0"/>
    <cellStyle name="Total 5 5" xfId="0"/>
    <cellStyle name="Total 5 5 2" xfId="0"/>
    <cellStyle name="Total 5 6" xfId="0"/>
    <cellStyle name="Total 5 6 2" xfId="0"/>
    <cellStyle name="Total 5 7" xfId="0"/>
    <cellStyle name="Total 5 7 2" xfId="0"/>
    <cellStyle name="Total 5 8" xfId="0"/>
    <cellStyle name="Total 5 9" xfId="0"/>
    <cellStyle name="Total 6" xfId="0"/>
    <cellStyle name="Total 6 10" xfId="0"/>
    <cellStyle name="Total 6 11" xfId="0"/>
    <cellStyle name="Total 6 12" xfId="0"/>
    <cellStyle name="Total 6 13" xfId="0"/>
    <cellStyle name="Total 6 14" xfId="0"/>
    <cellStyle name="Total 6 15" xfId="0"/>
    <cellStyle name="Total 6 16" xfId="0"/>
    <cellStyle name="Total 6 17" xfId="0"/>
    <cellStyle name="Total 6 18" xfId="0"/>
    <cellStyle name="Total 6 19" xfId="0"/>
    <cellStyle name="Total 6 2" xfId="0"/>
    <cellStyle name="Total 6 2 2" xfId="0"/>
    <cellStyle name="Total 6 2 2 2" xfId="0"/>
    <cellStyle name="Total 6 2 3" xfId="0"/>
    <cellStyle name="Total 6 2 3 2" xfId="0"/>
    <cellStyle name="Total 6 2 4" xfId="0"/>
    <cellStyle name="Total 6 2 4 2" xfId="0"/>
    <cellStyle name="Total 6 2 5" xfId="0"/>
    <cellStyle name="Total 6 2 5 2" xfId="0"/>
    <cellStyle name="Total 6 2 6" xfId="0"/>
    <cellStyle name="Total 6 3" xfId="0"/>
    <cellStyle name="Total 6 3 2" xfId="0"/>
    <cellStyle name="Total 6 4" xfId="0"/>
    <cellStyle name="Total 6 4 2" xfId="0"/>
    <cellStyle name="Total 6 5" xfId="0"/>
    <cellStyle name="Total 6 5 2" xfId="0"/>
    <cellStyle name="Total 6 6" xfId="0"/>
    <cellStyle name="Total 6 6 2" xfId="0"/>
    <cellStyle name="Total 6 7" xfId="0"/>
    <cellStyle name="Total 6 8" xfId="0"/>
    <cellStyle name="Total 6 9" xfId="0"/>
    <cellStyle name="Total 7" xfId="0"/>
    <cellStyle name="Total 7 10" xfId="0"/>
    <cellStyle name="Total 7 11" xfId="0"/>
    <cellStyle name="Total 7 12" xfId="0"/>
    <cellStyle name="Total 7 13" xfId="0"/>
    <cellStyle name="Total 7 14" xfId="0"/>
    <cellStyle name="Total 7 15" xfId="0"/>
    <cellStyle name="Total 7 16" xfId="0"/>
    <cellStyle name="Total 7 17" xfId="0"/>
    <cellStyle name="Total 7 18" xfId="0"/>
    <cellStyle name="Total 7 2" xfId="0"/>
    <cellStyle name="Total 7 2 2" xfId="0"/>
    <cellStyle name="Total 7 3" xfId="0"/>
    <cellStyle name="Total 7 3 2" xfId="0"/>
    <cellStyle name="Total 7 4" xfId="0"/>
    <cellStyle name="Total 7 4 2" xfId="0"/>
    <cellStyle name="Total 7 5" xfId="0"/>
    <cellStyle name="Total 7 5 2" xfId="0"/>
    <cellStyle name="Total 7 6" xfId="0"/>
    <cellStyle name="Total 7 7" xfId="0"/>
    <cellStyle name="Total 7 8" xfId="0"/>
    <cellStyle name="Total 7 9" xfId="0"/>
    <cellStyle name="Total 8" xfId="0"/>
    <cellStyle name="Total 8 10" xfId="0"/>
    <cellStyle name="Total 8 11" xfId="0"/>
    <cellStyle name="Total 8 12" xfId="0"/>
    <cellStyle name="Total 8 13" xfId="0"/>
    <cellStyle name="Total 8 14" xfId="0"/>
    <cellStyle name="Total 8 15" xfId="0"/>
    <cellStyle name="Total 8 16" xfId="0"/>
    <cellStyle name="Total 8 17" xfId="0"/>
    <cellStyle name="Total 8 18" xfId="0"/>
    <cellStyle name="Total 8 2" xfId="0"/>
    <cellStyle name="Total 8 2 2" xfId="0"/>
    <cellStyle name="Total 8 3" xfId="0"/>
    <cellStyle name="Total 8 3 2" xfId="0"/>
    <cellStyle name="Total 8 4" xfId="0"/>
    <cellStyle name="Total 8 4 2" xfId="0"/>
    <cellStyle name="Total 8 5" xfId="0"/>
    <cellStyle name="Total 8 5 2" xfId="0"/>
    <cellStyle name="Total 8 6" xfId="0"/>
    <cellStyle name="Total 8 7" xfId="0"/>
    <cellStyle name="Total 8 8" xfId="0"/>
    <cellStyle name="Total 8 9" xfId="0"/>
    <cellStyle name="Total 9" xfId="0"/>
    <cellStyle name="Título 1 1" xfId="0"/>
    <cellStyle name="Título 1 1 2" xfId="0"/>
    <cellStyle name="Título 1 1 3" xfId="0"/>
    <cellStyle name="Título 1 1 4" xfId="0"/>
    <cellStyle name="Título 1 10" xfId="0"/>
    <cellStyle name="Título 1 11" xfId="0"/>
    <cellStyle name="Título 1 12" xfId="0"/>
    <cellStyle name="Título 1 13" xfId="0"/>
    <cellStyle name="Título 1 14" xfId="0"/>
    <cellStyle name="Título 1 15" xfId="0"/>
    <cellStyle name="Título 1 16" xfId="0"/>
    <cellStyle name="Título 1 17" xfId="0"/>
    <cellStyle name="Título 1 2" xfId="0"/>
    <cellStyle name="Título 1 2 10" xfId="0"/>
    <cellStyle name="Título 1 2 11" xfId="0"/>
    <cellStyle name="Título 1 2 12" xfId="0"/>
    <cellStyle name="Título 1 2 13" xfId="0"/>
    <cellStyle name="Título 1 2 14" xfId="0"/>
    <cellStyle name="Título 1 2 15" xfId="0"/>
    <cellStyle name="Título 1 2 16" xfId="0"/>
    <cellStyle name="Título 1 2 17" xfId="0"/>
    <cellStyle name="Título 1 2 18" xfId="0"/>
    <cellStyle name="Título 1 2 19" xfId="0"/>
    <cellStyle name="Título 1 2 2" xfId="0"/>
    <cellStyle name="Título 1 2 2 10" xfId="0"/>
    <cellStyle name="Título 1 2 2 11" xfId="0"/>
    <cellStyle name="Título 1 2 2 12" xfId="0"/>
    <cellStyle name="Título 1 2 2 13" xfId="0"/>
    <cellStyle name="Título 1 2 2 14" xfId="0"/>
    <cellStyle name="Título 1 2 2 15" xfId="0"/>
    <cellStyle name="Título 1 2 2 16" xfId="0"/>
    <cellStyle name="Título 1 2 2 17" xfId="0"/>
    <cellStyle name="Título 1 2 2 18" xfId="0"/>
    <cellStyle name="Título 1 2 2 2" xfId="0"/>
    <cellStyle name="Título 1 2 2 2 2" xfId="0"/>
    <cellStyle name="Título 1 2 2 3" xfId="0"/>
    <cellStyle name="Título 1 2 2 3 2" xfId="0"/>
    <cellStyle name="Título 1 2 2 4" xfId="0"/>
    <cellStyle name="Título 1 2 2 4 2" xfId="0"/>
    <cellStyle name="Título 1 2 2 5" xfId="0"/>
    <cellStyle name="Título 1 2 2 5 2" xfId="0"/>
    <cellStyle name="Título 1 2 2 6" xfId="0"/>
    <cellStyle name="Título 1 2 2 6 2" xfId="0"/>
    <cellStyle name="Título 1 2 2 7" xfId="0"/>
    <cellStyle name="Título 1 2 2 7 2" xfId="0"/>
    <cellStyle name="Título 1 2 2 8" xfId="0"/>
    <cellStyle name="Título 1 2 2 9" xfId="0"/>
    <cellStyle name="Título 1 2 3" xfId="0"/>
    <cellStyle name="Título 1 2 3 2" xfId="0"/>
    <cellStyle name="Título 1 2 4" xfId="0"/>
    <cellStyle name="Título 1 2 4 2" xfId="0"/>
    <cellStyle name="Título 1 2 5" xfId="0"/>
    <cellStyle name="Título 1 2 5 2" xfId="0"/>
    <cellStyle name="Título 1 2 6" xfId="0"/>
    <cellStyle name="Título 1 2 6 2" xfId="0"/>
    <cellStyle name="Título 1 2 7" xfId="0"/>
    <cellStyle name="Título 1 2 7 2" xfId="0"/>
    <cellStyle name="Título 1 2 8" xfId="0"/>
    <cellStyle name="Título 1 2 8 2" xfId="0"/>
    <cellStyle name="Título 1 2 9" xfId="0"/>
    <cellStyle name="Título 1 2_PLANILHA CONSILL LICITAÇÃO" xfId="0"/>
    <cellStyle name="Título 1 3" xfId="0"/>
    <cellStyle name="Título 1 3 10" xfId="0"/>
    <cellStyle name="Título 1 3 11" xfId="0"/>
    <cellStyle name="Título 1 3 12" xfId="0"/>
    <cellStyle name="Título 1 3 13" xfId="0"/>
    <cellStyle name="Título 1 3 14" xfId="0"/>
    <cellStyle name="Título 1 3 15" xfId="0"/>
    <cellStyle name="Título 1 3 16" xfId="0"/>
    <cellStyle name="Título 1 3 17" xfId="0"/>
    <cellStyle name="Título 1 3 18" xfId="0"/>
    <cellStyle name="Título 1 3 19" xfId="0"/>
    <cellStyle name="Título 1 3 2" xfId="0"/>
    <cellStyle name="Título 1 3 2 10" xfId="0"/>
    <cellStyle name="Título 1 3 2 11" xfId="0"/>
    <cellStyle name="Título 1 3 2 12" xfId="0"/>
    <cellStyle name="Título 1 3 2 13" xfId="0"/>
    <cellStyle name="Título 1 3 2 14" xfId="0"/>
    <cellStyle name="Título 1 3 2 15" xfId="0"/>
    <cellStyle name="Título 1 3 2 16" xfId="0"/>
    <cellStyle name="Título 1 3 2 17" xfId="0"/>
    <cellStyle name="Título 1 3 2 18" xfId="0"/>
    <cellStyle name="Título 1 3 2 2" xfId="0"/>
    <cellStyle name="Título 1 3 2 2 2" xfId="0"/>
    <cellStyle name="Título 1 3 2 3" xfId="0"/>
    <cellStyle name="Título 1 3 2 3 2" xfId="0"/>
    <cellStyle name="Título 1 3 2 4" xfId="0"/>
    <cellStyle name="Título 1 3 2 4 2" xfId="0"/>
    <cellStyle name="Título 1 3 2 5" xfId="0"/>
    <cellStyle name="Título 1 3 2 5 2" xfId="0"/>
    <cellStyle name="Título 1 3 2 6" xfId="0"/>
    <cellStyle name="Título 1 3 2 6 2" xfId="0"/>
    <cellStyle name="Título 1 3 2 7" xfId="0"/>
    <cellStyle name="Título 1 3 2 7 2" xfId="0"/>
    <cellStyle name="Título 1 3 2 8" xfId="0"/>
    <cellStyle name="Título 1 3 2 9" xfId="0"/>
    <cellStyle name="Título 1 3 3" xfId="0"/>
    <cellStyle name="Título 1 3 3 2" xfId="0"/>
    <cellStyle name="Título 1 3 4" xfId="0"/>
    <cellStyle name="Título 1 3 4 2" xfId="0"/>
    <cellStyle name="Título 1 3 5" xfId="0"/>
    <cellStyle name="Título 1 3 5 2" xfId="0"/>
    <cellStyle name="Título 1 3 6" xfId="0"/>
    <cellStyle name="Título 1 3 6 2" xfId="0"/>
    <cellStyle name="Título 1 3 7" xfId="0"/>
    <cellStyle name="Título 1 3 7 2" xfId="0"/>
    <cellStyle name="Título 1 3 8" xfId="0"/>
    <cellStyle name="Título 1 3 8 2" xfId="0"/>
    <cellStyle name="Título 1 3 9" xfId="0"/>
    <cellStyle name="Título 1 3_PLANILHA CONSILL LICITAÇÃO" xfId="0"/>
    <cellStyle name="Título 1 4" xfId="0"/>
    <cellStyle name="Título 1 4 10" xfId="0"/>
    <cellStyle name="Título 1 4 11" xfId="0"/>
    <cellStyle name="Título 1 4 12" xfId="0"/>
    <cellStyle name="Título 1 4 13" xfId="0"/>
    <cellStyle name="Título 1 4 14" xfId="0"/>
    <cellStyle name="Título 1 4 15" xfId="0"/>
    <cellStyle name="Título 1 4 16" xfId="0"/>
    <cellStyle name="Título 1 4 17" xfId="0"/>
    <cellStyle name="Título 1 4 18" xfId="0"/>
    <cellStyle name="Título 1 4 19" xfId="0"/>
    <cellStyle name="Título 1 4 2" xfId="0"/>
    <cellStyle name="Título 1 4 2 2" xfId="0"/>
    <cellStyle name="Título 1 4 2 2 2" xfId="0"/>
    <cellStyle name="Título 1 4 2 2 2 2" xfId="0"/>
    <cellStyle name="Título 1 4 2 2 3" xfId="0"/>
    <cellStyle name="Título 1 4 2 2 3 2" xfId="0"/>
    <cellStyle name="Título 1 4 2 2 4" xfId="0"/>
    <cellStyle name="Título 1 4 2 2 4 2" xfId="0"/>
    <cellStyle name="Título 1 4 2 2 5" xfId="0"/>
    <cellStyle name="Título 1 4 2 2 5 2" xfId="0"/>
    <cellStyle name="Título 1 4 2 2 6" xfId="0"/>
    <cellStyle name="Título 1 4 2 3" xfId="0"/>
    <cellStyle name="Título 1 4 2 3 2" xfId="0"/>
    <cellStyle name="Título 1 4 2 4" xfId="0"/>
    <cellStyle name="Título 1 4 2 4 2" xfId="0"/>
    <cellStyle name="Título 1 4 2 5" xfId="0"/>
    <cellStyle name="Título 1 4 2 5 2" xfId="0"/>
    <cellStyle name="Título 1 4 2 6" xfId="0"/>
    <cellStyle name="Título 1 4 2 6 2" xfId="0"/>
    <cellStyle name="Título 1 4 2 7" xfId="0"/>
    <cellStyle name="Título 1 4 20" xfId="0"/>
    <cellStyle name="Título 1 4 3" xfId="0"/>
    <cellStyle name="Título 1 4 3 2" xfId="0"/>
    <cellStyle name="Título 1 4 3 2 2" xfId="0"/>
    <cellStyle name="Título 1 4 3 3" xfId="0"/>
    <cellStyle name="Título 1 4 3 3 2" xfId="0"/>
    <cellStyle name="Título 1 4 3 4" xfId="0"/>
    <cellStyle name="Título 1 4 3 4 2" xfId="0"/>
    <cellStyle name="Título 1 4 3 5" xfId="0"/>
    <cellStyle name="Título 1 4 3 5 2" xfId="0"/>
    <cellStyle name="Título 1 4 3 6" xfId="0"/>
    <cellStyle name="Título 1 4 4" xfId="0"/>
    <cellStyle name="Título 1 4 4 2" xfId="0"/>
    <cellStyle name="Título 1 4 5" xfId="0"/>
    <cellStyle name="Título 1 4 5 2" xfId="0"/>
    <cellStyle name="Título 1 4 6" xfId="0"/>
    <cellStyle name="Título 1 4 6 2" xfId="0"/>
    <cellStyle name="Título 1 4 7" xfId="0"/>
    <cellStyle name="Título 1 4 7 2" xfId="0"/>
    <cellStyle name="Título 1 4 8" xfId="0"/>
    <cellStyle name="Título 1 4 9" xfId="0"/>
    <cellStyle name="Título 1 5" xfId="0"/>
    <cellStyle name="Título 1 5 10" xfId="0"/>
    <cellStyle name="Título 1 5 11" xfId="0"/>
    <cellStyle name="Título 1 5 12" xfId="0"/>
    <cellStyle name="Título 1 5 13" xfId="0"/>
    <cellStyle name="Título 1 5 14" xfId="0"/>
    <cellStyle name="Título 1 5 15" xfId="0"/>
    <cellStyle name="Título 1 5 16" xfId="0"/>
    <cellStyle name="Título 1 5 17" xfId="0"/>
    <cellStyle name="Título 1 5 18" xfId="0"/>
    <cellStyle name="Título 1 5 19" xfId="0"/>
    <cellStyle name="Título 1 5 2" xfId="0"/>
    <cellStyle name="Título 1 5 2 2" xfId="0"/>
    <cellStyle name="Título 1 5 2 2 2" xfId="0"/>
    <cellStyle name="Título 1 5 2 3" xfId="0"/>
    <cellStyle name="Título 1 5 2 3 2" xfId="0"/>
    <cellStyle name="Título 1 5 2 4" xfId="0"/>
    <cellStyle name="Título 1 5 2 4 2" xfId="0"/>
    <cellStyle name="Título 1 5 2 5" xfId="0"/>
    <cellStyle name="Título 1 5 2 5 2" xfId="0"/>
    <cellStyle name="Título 1 5 2 6" xfId="0"/>
    <cellStyle name="Título 1 5 20" xfId="0"/>
    <cellStyle name="Título 1 5 3" xfId="0"/>
    <cellStyle name="Título 1 5 3 2" xfId="0"/>
    <cellStyle name="Título 1 5 3 2 2" xfId="0"/>
    <cellStyle name="Título 1 5 3 3" xfId="0"/>
    <cellStyle name="Título 1 5 3 3 2" xfId="0"/>
    <cellStyle name="Título 1 5 3 4" xfId="0"/>
    <cellStyle name="Título 1 5 3 4 2" xfId="0"/>
    <cellStyle name="Título 1 5 3 5" xfId="0"/>
    <cellStyle name="Título 1 5 3 5 2" xfId="0"/>
    <cellStyle name="Título 1 5 3 6" xfId="0"/>
    <cellStyle name="Título 1 5 4" xfId="0"/>
    <cellStyle name="Título 1 5 4 2" xfId="0"/>
    <cellStyle name="Título 1 5 5" xfId="0"/>
    <cellStyle name="Título 1 5 5 2" xfId="0"/>
    <cellStyle name="Título 1 5 6" xfId="0"/>
    <cellStyle name="Título 1 5 6 2" xfId="0"/>
    <cellStyle name="Título 1 5 7" xfId="0"/>
    <cellStyle name="Título 1 5 7 2" xfId="0"/>
    <cellStyle name="Título 1 5 8" xfId="0"/>
    <cellStyle name="Título 1 5 9" xfId="0"/>
    <cellStyle name="Título 1 6" xfId="0"/>
    <cellStyle name="Título 1 6 10" xfId="0"/>
    <cellStyle name="Título 1 6 11" xfId="0"/>
    <cellStyle name="Título 1 6 12" xfId="0"/>
    <cellStyle name="Título 1 6 13" xfId="0"/>
    <cellStyle name="Título 1 6 14" xfId="0"/>
    <cellStyle name="Título 1 6 15" xfId="0"/>
    <cellStyle name="Título 1 6 16" xfId="0"/>
    <cellStyle name="Título 1 6 17" xfId="0"/>
    <cellStyle name="Título 1 6 18" xfId="0"/>
    <cellStyle name="Título 1 6 19" xfId="0"/>
    <cellStyle name="Título 1 6 2" xfId="0"/>
    <cellStyle name="Título 1 6 2 2" xfId="0"/>
    <cellStyle name="Título 1 6 2 2 2" xfId="0"/>
    <cellStyle name="Título 1 6 2 3" xfId="0"/>
    <cellStyle name="Título 1 6 2 3 2" xfId="0"/>
    <cellStyle name="Título 1 6 2 4" xfId="0"/>
    <cellStyle name="Título 1 6 2 4 2" xfId="0"/>
    <cellStyle name="Título 1 6 2 5" xfId="0"/>
    <cellStyle name="Título 1 6 2 5 2" xfId="0"/>
    <cellStyle name="Título 1 6 2 6" xfId="0"/>
    <cellStyle name="Título 1 6 3" xfId="0"/>
    <cellStyle name="Título 1 6 3 2" xfId="0"/>
    <cellStyle name="Título 1 6 4" xfId="0"/>
    <cellStyle name="Título 1 6 4 2" xfId="0"/>
    <cellStyle name="Título 1 6 5" xfId="0"/>
    <cellStyle name="Título 1 6 5 2" xfId="0"/>
    <cellStyle name="Título 1 6 6" xfId="0"/>
    <cellStyle name="Título 1 6 6 2" xfId="0"/>
    <cellStyle name="Título 1 6 7" xfId="0"/>
    <cellStyle name="Título 1 6 8" xfId="0"/>
    <cellStyle name="Título 1 6 9" xfId="0"/>
    <cellStyle name="Título 1 7" xfId="0"/>
    <cellStyle name="Título 1 7 10" xfId="0"/>
    <cellStyle name="Título 1 7 11" xfId="0"/>
    <cellStyle name="Título 1 7 12" xfId="0"/>
    <cellStyle name="Título 1 7 13" xfId="0"/>
    <cellStyle name="Título 1 7 14" xfId="0"/>
    <cellStyle name="Título 1 7 15" xfId="0"/>
    <cellStyle name="Título 1 7 16" xfId="0"/>
    <cellStyle name="Título 1 7 17" xfId="0"/>
    <cellStyle name="Título 1 7 18" xfId="0"/>
    <cellStyle name="Título 1 7 2" xfId="0"/>
    <cellStyle name="Título 1 7 2 2" xfId="0"/>
    <cellStyle name="Título 1 7 3" xfId="0"/>
    <cellStyle name="Título 1 7 3 2" xfId="0"/>
    <cellStyle name="Título 1 7 4" xfId="0"/>
    <cellStyle name="Título 1 7 4 2" xfId="0"/>
    <cellStyle name="Título 1 7 5" xfId="0"/>
    <cellStyle name="Título 1 7 5 2" xfId="0"/>
    <cellStyle name="Título 1 7 6" xfId="0"/>
    <cellStyle name="Título 1 7 7" xfId="0"/>
    <cellStyle name="Título 1 7 8" xfId="0"/>
    <cellStyle name="Título 1 7 9" xfId="0"/>
    <cellStyle name="Título 1 8" xfId="0"/>
    <cellStyle name="Título 1 8 10" xfId="0"/>
    <cellStyle name="Título 1 8 11" xfId="0"/>
    <cellStyle name="Título 1 8 12" xfId="0"/>
    <cellStyle name="Título 1 8 13" xfId="0"/>
    <cellStyle name="Título 1 8 14" xfId="0"/>
    <cellStyle name="Título 1 8 15" xfId="0"/>
    <cellStyle name="Título 1 8 16" xfId="0"/>
    <cellStyle name="Título 1 8 17" xfId="0"/>
    <cellStyle name="Título 1 8 18" xfId="0"/>
    <cellStyle name="Título 1 8 2" xfId="0"/>
    <cellStyle name="Título 1 8 2 2" xfId="0"/>
    <cellStyle name="Título 1 8 3" xfId="0"/>
    <cellStyle name="Título 1 8 3 2" xfId="0"/>
    <cellStyle name="Título 1 8 4" xfId="0"/>
    <cellStyle name="Título 1 8 4 2" xfId="0"/>
    <cellStyle name="Título 1 8 5" xfId="0"/>
    <cellStyle name="Título 1 8 5 2" xfId="0"/>
    <cellStyle name="Título 1 8 6" xfId="0"/>
    <cellStyle name="Título 1 8 7" xfId="0"/>
    <cellStyle name="Título 1 8 8" xfId="0"/>
    <cellStyle name="Título 1 8 9" xfId="0"/>
    <cellStyle name="Título 1 9" xfId="0"/>
    <cellStyle name="Título 10" xfId="0"/>
    <cellStyle name="Título 10 10" xfId="0"/>
    <cellStyle name="Título 10 11" xfId="0"/>
    <cellStyle name="Título 10 12" xfId="0"/>
    <cellStyle name="Título 10 13" xfId="0"/>
    <cellStyle name="Título 10 14" xfId="0"/>
    <cellStyle name="Título 10 15" xfId="0"/>
    <cellStyle name="Título 10 16" xfId="0"/>
    <cellStyle name="Título 10 17" xfId="0"/>
    <cellStyle name="Título 10 18" xfId="0"/>
    <cellStyle name="Título 10 2" xfId="0"/>
    <cellStyle name="Título 10 2 2" xfId="0"/>
    <cellStyle name="Título 10 3" xfId="0"/>
    <cellStyle name="Título 10 3 2" xfId="0"/>
    <cellStyle name="Título 10 4" xfId="0"/>
    <cellStyle name="Título 10 4 2" xfId="0"/>
    <cellStyle name="Título 10 5" xfId="0"/>
    <cellStyle name="Título 10 5 2" xfId="0"/>
    <cellStyle name="Título 10 6" xfId="0"/>
    <cellStyle name="Título 10 7" xfId="0"/>
    <cellStyle name="Título 10 8" xfId="0"/>
    <cellStyle name="Título 10 9" xfId="0"/>
    <cellStyle name="Título 11" xfId="0"/>
    <cellStyle name="Título 11 10" xfId="0"/>
    <cellStyle name="Título 11 11" xfId="0"/>
    <cellStyle name="Título 11 12" xfId="0"/>
    <cellStyle name="Título 11 13" xfId="0"/>
    <cellStyle name="Título 11 14" xfId="0"/>
    <cellStyle name="Título 11 15" xfId="0"/>
    <cellStyle name="Título 11 16" xfId="0"/>
    <cellStyle name="Título 11 17" xfId="0"/>
    <cellStyle name="Título 11 18" xfId="0"/>
    <cellStyle name="Título 11 2" xfId="0"/>
    <cellStyle name="Título 11 2 2" xfId="0"/>
    <cellStyle name="Título 11 3" xfId="0"/>
    <cellStyle name="Título 11 3 2" xfId="0"/>
    <cellStyle name="Título 11 4" xfId="0"/>
    <cellStyle name="Título 11 4 2" xfId="0"/>
    <cellStyle name="Título 11 5" xfId="0"/>
    <cellStyle name="Título 11 5 2" xfId="0"/>
    <cellStyle name="Título 11 6" xfId="0"/>
    <cellStyle name="Título 11 7" xfId="0"/>
    <cellStyle name="Título 11 8" xfId="0"/>
    <cellStyle name="Título 11 9" xfId="0"/>
    <cellStyle name="Título 12" xfId="0"/>
    <cellStyle name="Título 13" xfId="0"/>
    <cellStyle name="Título 14" xfId="0"/>
    <cellStyle name="Título 15" xfId="0"/>
    <cellStyle name="Título 16" xfId="0"/>
    <cellStyle name="Título 17" xfId="0"/>
    <cellStyle name="Título 18" xfId="0"/>
    <cellStyle name="Título 19" xfId="0"/>
    <cellStyle name="Título 2 10" xfId="0"/>
    <cellStyle name="Título 2 11" xfId="0"/>
    <cellStyle name="Título 2 12" xfId="0"/>
    <cellStyle name="Título 2 13" xfId="0"/>
    <cellStyle name="Título 2 14" xfId="0"/>
    <cellStyle name="Título 2 15" xfId="0"/>
    <cellStyle name="Título 2 16" xfId="0"/>
    <cellStyle name="Título 2 17" xfId="0"/>
    <cellStyle name="Título 2 2" xfId="0"/>
    <cellStyle name="Título 2 2 10" xfId="0"/>
    <cellStyle name="Título 2 2 11" xfId="0"/>
    <cellStyle name="Título 2 2 12" xfId="0"/>
    <cellStyle name="Título 2 2 13" xfId="0"/>
    <cellStyle name="Título 2 2 14" xfId="0"/>
    <cellStyle name="Título 2 2 15" xfId="0"/>
    <cellStyle name="Título 2 2 16" xfId="0"/>
    <cellStyle name="Título 2 2 17" xfId="0"/>
    <cellStyle name="Título 2 2 18" xfId="0"/>
    <cellStyle name="Título 2 2 19" xfId="0"/>
    <cellStyle name="Título 2 2 2" xfId="0"/>
    <cellStyle name="Título 2 2 2 10" xfId="0"/>
    <cellStyle name="Título 2 2 2 11" xfId="0"/>
    <cellStyle name="Título 2 2 2 12" xfId="0"/>
    <cellStyle name="Título 2 2 2 13" xfId="0"/>
    <cellStyle name="Título 2 2 2 14" xfId="0"/>
    <cellStyle name="Título 2 2 2 15" xfId="0"/>
    <cellStyle name="Título 2 2 2 16" xfId="0"/>
    <cellStyle name="Título 2 2 2 17" xfId="0"/>
    <cellStyle name="Título 2 2 2 18" xfId="0"/>
    <cellStyle name="Título 2 2 2 2" xfId="0"/>
    <cellStyle name="Título 2 2 2 2 2" xfId="0"/>
    <cellStyle name="Título 2 2 2 3" xfId="0"/>
    <cellStyle name="Título 2 2 2 3 2" xfId="0"/>
    <cellStyle name="Título 2 2 2 4" xfId="0"/>
    <cellStyle name="Título 2 2 2 4 2" xfId="0"/>
    <cellStyle name="Título 2 2 2 5" xfId="0"/>
    <cellStyle name="Título 2 2 2 5 2" xfId="0"/>
    <cellStyle name="Título 2 2 2 6" xfId="0"/>
    <cellStyle name="Título 2 2 2 6 2" xfId="0"/>
    <cellStyle name="Título 2 2 2 7" xfId="0"/>
    <cellStyle name="Título 2 2 2 7 2" xfId="0"/>
    <cellStyle name="Título 2 2 2 8" xfId="0"/>
    <cellStyle name="Título 2 2 2 9" xfId="0"/>
    <cellStyle name="Título 2 2 3" xfId="0"/>
    <cellStyle name="Título 2 2 3 2" xfId="0"/>
    <cellStyle name="Título 2 2 4" xfId="0"/>
    <cellStyle name="Título 2 2 4 2" xfId="0"/>
    <cellStyle name="Título 2 2 5" xfId="0"/>
    <cellStyle name="Título 2 2 5 2" xfId="0"/>
    <cellStyle name="Título 2 2 6" xfId="0"/>
    <cellStyle name="Título 2 2 6 2" xfId="0"/>
    <cellStyle name="Título 2 2 7" xfId="0"/>
    <cellStyle name="Título 2 2 7 2" xfId="0"/>
    <cellStyle name="Título 2 2 8" xfId="0"/>
    <cellStyle name="Título 2 2 8 2" xfId="0"/>
    <cellStyle name="Título 2 2 9" xfId="0"/>
    <cellStyle name="Título 2 2_PLANILHA CONSILL LICITAÇÃO" xfId="0"/>
    <cellStyle name="Título 2 3" xfId="0"/>
    <cellStyle name="Título 2 3 10" xfId="0"/>
    <cellStyle name="Título 2 3 11" xfId="0"/>
    <cellStyle name="Título 2 3 12" xfId="0"/>
    <cellStyle name="Título 2 3 13" xfId="0"/>
    <cellStyle name="Título 2 3 14" xfId="0"/>
    <cellStyle name="Título 2 3 15" xfId="0"/>
    <cellStyle name="Título 2 3 16" xfId="0"/>
    <cellStyle name="Título 2 3 17" xfId="0"/>
    <cellStyle name="Título 2 3 18" xfId="0"/>
    <cellStyle name="Título 2 3 19" xfId="0"/>
    <cellStyle name="Título 2 3 2" xfId="0"/>
    <cellStyle name="Título 2 3 2 10" xfId="0"/>
    <cellStyle name="Título 2 3 2 11" xfId="0"/>
    <cellStyle name="Título 2 3 2 12" xfId="0"/>
    <cellStyle name="Título 2 3 2 13" xfId="0"/>
    <cellStyle name="Título 2 3 2 14" xfId="0"/>
    <cellStyle name="Título 2 3 2 15" xfId="0"/>
    <cellStyle name="Título 2 3 2 16" xfId="0"/>
    <cellStyle name="Título 2 3 2 17" xfId="0"/>
    <cellStyle name="Título 2 3 2 18" xfId="0"/>
    <cellStyle name="Título 2 3 2 2" xfId="0"/>
    <cellStyle name="Título 2 3 2 2 2" xfId="0"/>
    <cellStyle name="Título 2 3 2 3" xfId="0"/>
    <cellStyle name="Título 2 3 2 3 2" xfId="0"/>
    <cellStyle name="Título 2 3 2 4" xfId="0"/>
    <cellStyle name="Título 2 3 2 4 2" xfId="0"/>
    <cellStyle name="Título 2 3 2 5" xfId="0"/>
    <cellStyle name="Título 2 3 2 5 2" xfId="0"/>
    <cellStyle name="Título 2 3 2 6" xfId="0"/>
    <cellStyle name="Título 2 3 2 6 2" xfId="0"/>
    <cellStyle name="Título 2 3 2 7" xfId="0"/>
    <cellStyle name="Título 2 3 2 7 2" xfId="0"/>
    <cellStyle name="Título 2 3 2 8" xfId="0"/>
    <cellStyle name="Título 2 3 2 9" xfId="0"/>
    <cellStyle name="Título 2 3 3" xfId="0"/>
    <cellStyle name="Título 2 3 3 2" xfId="0"/>
    <cellStyle name="Título 2 3 4" xfId="0"/>
    <cellStyle name="Título 2 3 4 2" xfId="0"/>
    <cellStyle name="Título 2 3 5" xfId="0"/>
    <cellStyle name="Título 2 3 5 2" xfId="0"/>
    <cellStyle name="Título 2 3 6" xfId="0"/>
    <cellStyle name="Título 2 3 6 2" xfId="0"/>
    <cellStyle name="Título 2 3 7" xfId="0"/>
    <cellStyle name="Título 2 3 7 2" xfId="0"/>
    <cellStyle name="Título 2 3 8" xfId="0"/>
    <cellStyle name="Título 2 3 8 2" xfId="0"/>
    <cellStyle name="Título 2 3 9" xfId="0"/>
    <cellStyle name="Título 2 3_PLANILHA CONSILL LICITAÇÃO" xfId="0"/>
    <cellStyle name="Título 2 4" xfId="0"/>
    <cellStyle name="Título 2 4 10" xfId="0"/>
    <cellStyle name="Título 2 4 11" xfId="0"/>
    <cellStyle name="Título 2 4 12" xfId="0"/>
    <cellStyle name="Título 2 4 13" xfId="0"/>
    <cellStyle name="Título 2 4 14" xfId="0"/>
    <cellStyle name="Título 2 4 15" xfId="0"/>
    <cellStyle name="Título 2 4 16" xfId="0"/>
    <cellStyle name="Título 2 4 17" xfId="0"/>
    <cellStyle name="Título 2 4 18" xfId="0"/>
    <cellStyle name="Título 2 4 19" xfId="0"/>
    <cellStyle name="Título 2 4 2" xfId="0"/>
    <cellStyle name="Título 2 4 2 10" xfId="0"/>
    <cellStyle name="Título 2 4 2 2" xfId="0"/>
    <cellStyle name="Título 2 4 2 2 2" xfId="0"/>
    <cellStyle name="Título 2 4 2 2 2 2" xfId="0"/>
    <cellStyle name="Título 2 4 2 2 3" xfId="0"/>
    <cellStyle name="Título 2 4 2 2 3 2" xfId="0"/>
    <cellStyle name="Título 2 4 2 2 4" xfId="0"/>
    <cellStyle name="Título 2 4 2 2 4 2" xfId="0"/>
    <cellStyle name="Título 2 4 2 2 5" xfId="0"/>
    <cellStyle name="Título 2 4 2 2 5 2" xfId="0"/>
    <cellStyle name="Título 2 4 2 2 6" xfId="0"/>
    <cellStyle name="Título 2 4 2 2 7" xfId="0"/>
    <cellStyle name="Título 2 4 2 2 8" xfId="0"/>
    <cellStyle name="Título 2 4 2 2 9" xfId="0"/>
    <cellStyle name="Título 2 4 2 3" xfId="0"/>
    <cellStyle name="Título 2 4 2 3 2" xfId="0"/>
    <cellStyle name="Título 2 4 2 4" xfId="0"/>
    <cellStyle name="Título 2 4 2 4 2" xfId="0"/>
    <cellStyle name="Título 2 4 2 5" xfId="0"/>
    <cellStyle name="Título 2 4 2 5 2" xfId="0"/>
    <cellStyle name="Título 2 4 2 6" xfId="0"/>
    <cellStyle name="Título 2 4 2 6 2" xfId="0"/>
    <cellStyle name="Título 2 4 2 7" xfId="0"/>
    <cellStyle name="Título 2 4 2 8" xfId="0"/>
    <cellStyle name="Título 2 4 2 9" xfId="0"/>
    <cellStyle name="Título 2 4 20" xfId="0"/>
    <cellStyle name="Título 2 4 3" xfId="0"/>
    <cellStyle name="Título 2 4 3 2" xfId="0"/>
    <cellStyle name="Título 2 4 3 2 2" xfId="0"/>
    <cellStyle name="Título 2 4 3 3" xfId="0"/>
    <cellStyle name="Título 2 4 3 3 2" xfId="0"/>
    <cellStyle name="Título 2 4 3 4" xfId="0"/>
    <cellStyle name="Título 2 4 3 4 2" xfId="0"/>
    <cellStyle name="Título 2 4 3 5" xfId="0"/>
    <cellStyle name="Título 2 4 3 5 2" xfId="0"/>
    <cellStyle name="Título 2 4 3 6" xfId="0"/>
    <cellStyle name="Título 2 4 4" xfId="0"/>
    <cellStyle name="Título 2 4 4 2" xfId="0"/>
    <cellStyle name="Título 2 4 5" xfId="0"/>
    <cellStyle name="Título 2 4 5 2" xfId="0"/>
    <cellStyle name="Título 2 4 6" xfId="0"/>
    <cellStyle name="Título 2 4 6 2" xfId="0"/>
    <cellStyle name="Título 2 4 7" xfId="0"/>
    <cellStyle name="Título 2 4 7 2" xfId="0"/>
    <cellStyle name="Título 2 4 8" xfId="0"/>
    <cellStyle name="Título 2 4 9" xfId="0"/>
    <cellStyle name="Título 2 5" xfId="0"/>
    <cellStyle name="Título 2 5 10" xfId="0"/>
    <cellStyle name="Título 2 5 11" xfId="0"/>
    <cellStyle name="Título 2 5 12" xfId="0"/>
    <cellStyle name="Título 2 5 13" xfId="0"/>
    <cellStyle name="Título 2 5 14" xfId="0"/>
    <cellStyle name="Título 2 5 15" xfId="0"/>
    <cellStyle name="Título 2 5 16" xfId="0"/>
    <cellStyle name="Título 2 5 17" xfId="0"/>
    <cellStyle name="Título 2 5 18" xfId="0"/>
    <cellStyle name="Título 2 5 19" xfId="0"/>
    <cellStyle name="Título 2 5 2" xfId="0"/>
    <cellStyle name="Título 2 5 2 2" xfId="0"/>
    <cellStyle name="Título 2 5 2 2 2" xfId="0"/>
    <cellStyle name="Título 2 5 2 3" xfId="0"/>
    <cellStyle name="Título 2 5 2 3 2" xfId="0"/>
    <cellStyle name="Título 2 5 2 4" xfId="0"/>
    <cellStyle name="Título 2 5 2 4 2" xfId="0"/>
    <cellStyle name="Título 2 5 2 5" xfId="0"/>
    <cellStyle name="Título 2 5 2 5 2" xfId="0"/>
    <cellStyle name="Título 2 5 2 6" xfId="0"/>
    <cellStyle name="Título 2 5 2 7" xfId="0"/>
    <cellStyle name="Título 2 5 2 8" xfId="0"/>
    <cellStyle name="Título 2 5 2 9" xfId="0"/>
    <cellStyle name="Título 2 5 20" xfId="0"/>
    <cellStyle name="Título 2 5 3" xfId="0"/>
    <cellStyle name="Título 2 5 3 2" xfId="0"/>
    <cellStyle name="Título 2 5 3 2 2" xfId="0"/>
    <cellStyle name="Título 2 5 3 3" xfId="0"/>
    <cellStyle name="Título 2 5 3 3 2" xfId="0"/>
    <cellStyle name="Título 2 5 3 4" xfId="0"/>
    <cellStyle name="Título 2 5 3 4 2" xfId="0"/>
    <cellStyle name="Título 2 5 3 5" xfId="0"/>
    <cellStyle name="Título 2 5 3 5 2" xfId="0"/>
    <cellStyle name="Título 2 5 3 6" xfId="0"/>
    <cellStyle name="Título 2 5 4" xfId="0"/>
    <cellStyle name="Título 2 5 4 2" xfId="0"/>
    <cellStyle name="Título 2 5 5" xfId="0"/>
    <cellStyle name="Título 2 5 5 2" xfId="0"/>
    <cellStyle name="Título 2 5 6" xfId="0"/>
    <cellStyle name="Título 2 5 6 2" xfId="0"/>
    <cellStyle name="Título 2 5 7" xfId="0"/>
    <cellStyle name="Título 2 5 7 2" xfId="0"/>
    <cellStyle name="Título 2 5 8" xfId="0"/>
    <cellStyle name="Título 2 5 9" xfId="0"/>
    <cellStyle name="Título 2 6" xfId="0"/>
    <cellStyle name="Título 2 6 10" xfId="0"/>
    <cellStyle name="Título 2 6 11" xfId="0"/>
    <cellStyle name="Título 2 6 12" xfId="0"/>
    <cellStyle name="Título 2 6 13" xfId="0"/>
    <cellStyle name="Título 2 6 14" xfId="0"/>
    <cellStyle name="Título 2 6 15" xfId="0"/>
    <cellStyle name="Título 2 6 16" xfId="0"/>
    <cellStyle name="Título 2 6 17" xfId="0"/>
    <cellStyle name="Título 2 6 18" xfId="0"/>
    <cellStyle name="Título 2 6 19" xfId="0"/>
    <cellStyle name="Título 2 6 2" xfId="0"/>
    <cellStyle name="Título 2 6 2 2" xfId="0"/>
    <cellStyle name="Título 2 6 2 2 2" xfId="0"/>
    <cellStyle name="Título 2 6 2 3" xfId="0"/>
    <cellStyle name="Título 2 6 2 3 2" xfId="0"/>
    <cellStyle name="Título 2 6 2 4" xfId="0"/>
    <cellStyle name="Título 2 6 2 4 2" xfId="0"/>
    <cellStyle name="Título 2 6 2 5" xfId="0"/>
    <cellStyle name="Título 2 6 2 5 2" xfId="0"/>
    <cellStyle name="Título 2 6 2 6" xfId="0"/>
    <cellStyle name="Título 2 6 3" xfId="0"/>
    <cellStyle name="Título 2 6 3 2" xfId="0"/>
    <cellStyle name="Título 2 6 4" xfId="0"/>
    <cellStyle name="Título 2 6 4 2" xfId="0"/>
    <cellStyle name="Título 2 6 5" xfId="0"/>
    <cellStyle name="Título 2 6 5 2" xfId="0"/>
    <cellStyle name="Título 2 6 6" xfId="0"/>
    <cellStyle name="Título 2 6 6 2" xfId="0"/>
    <cellStyle name="Título 2 6 7" xfId="0"/>
    <cellStyle name="Título 2 6 8" xfId="0"/>
    <cellStyle name="Título 2 6 9" xfId="0"/>
    <cellStyle name="Título 2 7" xfId="0"/>
    <cellStyle name="Título 2 7 10" xfId="0"/>
    <cellStyle name="Título 2 7 11" xfId="0"/>
    <cellStyle name="Título 2 7 12" xfId="0"/>
    <cellStyle name="Título 2 7 13" xfId="0"/>
    <cellStyle name="Título 2 7 14" xfId="0"/>
    <cellStyle name="Título 2 7 15" xfId="0"/>
    <cellStyle name="Título 2 7 16" xfId="0"/>
    <cellStyle name="Título 2 7 17" xfId="0"/>
    <cellStyle name="Título 2 7 18" xfId="0"/>
    <cellStyle name="Título 2 7 2" xfId="0"/>
    <cellStyle name="Título 2 7 2 2" xfId="0"/>
    <cellStyle name="Título 2 7 3" xfId="0"/>
    <cellStyle name="Título 2 7 3 2" xfId="0"/>
    <cellStyle name="Título 2 7 4" xfId="0"/>
    <cellStyle name="Título 2 7 4 2" xfId="0"/>
    <cellStyle name="Título 2 7 5" xfId="0"/>
    <cellStyle name="Título 2 7 5 2" xfId="0"/>
    <cellStyle name="Título 2 7 6" xfId="0"/>
    <cellStyle name="Título 2 7 7" xfId="0"/>
    <cellStyle name="Título 2 7 8" xfId="0"/>
    <cellStyle name="Título 2 7 9" xfId="0"/>
    <cellStyle name="Título 2 8" xfId="0"/>
    <cellStyle name="Título 2 8 10" xfId="0"/>
    <cellStyle name="Título 2 8 11" xfId="0"/>
    <cellStyle name="Título 2 8 12" xfId="0"/>
    <cellStyle name="Título 2 8 13" xfId="0"/>
    <cellStyle name="Título 2 8 14" xfId="0"/>
    <cellStyle name="Título 2 8 15" xfId="0"/>
    <cellStyle name="Título 2 8 16" xfId="0"/>
    <cellStyle name="Título 2 8 17" xfId="0"/>
    <cellStyle name="Título 2 8 18" xfId="0"/>
    <cellStyle name="Título 2 8 2" xfId="0"/>
    <cellStyle name="Título 2 8 2 2" xfId="0"/>
    <cellStyle name="Título 2 8 3" xfId="0"/>
    <cellStyle name="Título 2 8 3 2" xfId="0"/>
    <cellStyle name="Título 2 8 4" xfId="0"/>
    <cellStyle name="Título 2 8 4 2" xfId="0"/>
    <cellStyle name="Título 2 8 5" xfId="0"/>
    <cellStyle name="Título 2 8 5 2" xfId="0"/>
    <cellStyle name="Título 2 8 6" xfId="0"/>
    <cellStyle name="Título 2 8 7" xfId="0"/>
    <cellStyle name="Título 2 8 8" xfId="0"/>
    <cellStyle name="Título 2 8 9" xfId="0"/>
    <cellStyle name="Título 2 9" xfId="0"/>
    <cellStyle name="Título 20" xfId="0"/>
    <cellStyle name="Título 3 10" xfId="0"/>
    <cellStyle name="Título 3 11" xfId="0"/>
    <cellStyle name="Título 3 12" xfId="0"/>
    <cellStyle name="Título 3 13" xfId="0"/>
    <cellStyle name="Título 3 14" xfId="0"/>
    <cellStyle name="Título 3 15" xfId="0"/>
    <cellStyle name="Título 3 16" xfId="0"/>
    <cellStyle name="Título 3 17" xfId="0"/>
    <cellStyle name="Título 3 2" xfId="0"/>
    <cellStyle name="Título 3 2 10" xfId="0"/>
    <cellStyle name="Título 3 2 10 2" xfId="0"/>
    <cellStyle name="Título 3 2 10 3" xfId="0"/>
    <cellStyle name="Título 3 2 11" xfId="0"/>
    <cellStyle name="Título 3 2 11 2" xfId="0"/>
    <cellStyle name="Título 3 2 11 3" xfId="0"/>
    <cellStyle name="Título 3 2 12" xfId="0"/>
    <cellStyle name="Título 3 2 13" xfId="0"/>
    <cellStyle name="Título 3 2 14" xfId="0"/>
    <cellStyle name="Título 3 2 15" xfId="0"/>
    <cellStyle name="Título 3 2 16" xfId="0"/>
    <cellStyle name="Título 3 2 17" xfId="0"/>
    <cellStyle name="Título 3 2 18" xfId="0"/>
    <cellStyle name="Título 3 2 19" xfId="0"/>
    <cellStyle name="Título 3 2 2" xfId="0"/>
    <cellStyle name="Título 3 2 2 10" xfId="0"/>
    <cellStyle name="Título 3 2 2 10 2" xfId="0"/>
    <cellStyle name="Título 3 2 2 10 3" xfId="0"/>
    <cellStyle name="Título 3 2 2 11" xfId="0"/>
    <cellStyle name="Título 3 2 2 12" xfId="0"/>
    <cellStyle name="Título 3 2 2 13" xfId="0"/>
    <cellStyle name="Título 3 2 2 14" xfId="0"/>
    <cellStyle name="Título 3 2 2 15" xfId="0"/>
    <cellStyle name="Título 3 2 2 16" xfId="0"/>
    <cellStyle name="Título 3 2 2 17" xfId="0"/>
    <cellStyle name="Título 3 2 2 18" xfId="0"/>
    <cellStyle name="Título 3 2 2 2" xfId="0"/>
    <cellStyle name="Título 3 2 2 2 2" xfId="0"/>
    <cellStyle name="Título 3 2 2 2 3" xfId="0"/>
    <cellStyle name="Título 3 2 2 3" xfId="0"/>
    <cellStyle name="Título 3 2 2 3 2" xfId="0"/>
    <cellStyle name="Título 3 2 2 3 3" xfId="0"/>
    <cellStyle name="Título 3 2 2 4" xfId="0"/>
    <cellStyle name="Título 3 2 2 4 2" xfId="0"/>
    <cellStyle name="Título 3 2 2 4 3" xfId="0"/>
    <cellStyle name="Título 3 2 2 5" xfId="0"/>
    <cellStyle name="Título 3 2 2 5 2" xfId="0"/>
    <cellStyle name="Título 3 2 2 5 3" xfId="0"/>
    <cellStyle name="Título 3 2 2 6" xfId="0"/>
    <cellStyle name="Título 3 2 2 6 2" xfId="0"/>
    <cellStyle name="Título 3 2 2 6 3" xfId="0"/>
    <cellStyle name="Título 3 2 2 7" xfId="0"/>
    <cellStyle name="Título 3 2 2 7 2" xfId="0"/>
    <cellStyle name="Título 3 2 2 7 3" xfId="0"/>
    <cellStyle name="Título 3 2 2 8" xfId="0"/>
    <cellStyle name="Título 3 2 2 8 2" xfId="0"/>
    <cellStyle name="Título 3 2 2 8 3" xfId="0"/>
    <cellStyle name="Título 3 2 2 9" xfId="0"/>
    <cellStyle name="Título 3 2 2 9 2" xfId="0"/>
    <cellStyle name="Título 3 2 2 9 3" xfId="0"/>
    <cellStyle name="Título 3 2 3" xfId="0"/>
    <cellStyle name="Título 3 2 3 2" xfId="0"/>
    <cellStyle name="Título 3 2 3 3" xfId="0"/>
    <cellStyle name="Título 3 2 4" xfId="0"/>
    <cellStyle name="Título 3 2 4 2" xfId="0"/>
    <cellStyle name="Título 3 2 4 3" xfId="0"/>
    <cellStyle name="Título 3 2 5" xfId="0"/>
    <cellStyle name="Título 3 2 5 2" xfId="0"/>
    <cellStyle name="Título 3 2 5 3" xfId="0"/>
    <cellStyle name="Título 3 2 6" xfId="0"/>
    <cellStyle name="Título 3 2 6 2" xfId="0"/>
    <cellStyle name="Título 3 2 6 3" xfId="0"/>
    <cellStyle name="Título 3 2 7" xfId="0"/>
    <cellStyle name="Título 3 2 7 2" xfId="0"/>
    <cellStyle name="Título 3 2 7 3" xfId="0"/>
    <cellStyle name="Título 3 2 8" xfId="0"/>
    <cellStyle name="Título 3 2 8 2" xfId="0"/>
    <cellStyle name="Título 3 2 8 3" xfId="0"/>
    <cellStyle name="Título 3 2 9" xfId="0"/>
    <cellStyle name="Título 3 2 9 2" xfId="0"/>
    <cellStyle name="Título 3 2 9 3" xfId="0"/>
    <cellStyle name="Título 3 2_PLANILHA CONSILL LICITAÇÃO" xfId="0"/>
    <cellStyle name="Título 3 3" xfId="0"/>
    <cellStyle name="Título 3 3 10" xfId="0"/>
    <cellStyle name="Título 3 3 10 2" xfId="0"/>
    <cellStyle name="Título 3 3 10 3" xfId="0"/>
    <cellStyle name="Título 3 3 11" xfId="0"/>
    <cellStyle name="Título 3 3 11 2" xfId="0"/>
    <cellStyle name="Título 3 3 11 3" xfId="0"/>
    <cellStyle name="Título 3 3 12" xfId="0"/>
    <cellStyle name="Título 3 3 13" xfId="0"/>
    <cellStyle name="Título 3 3 14" xfId="0"/>
    <cellStyle name="Título 3 3 15" xfId="0"/>
    <cellStyle name="Título 3 3 16" xfId="0"/>
    <cellStyle name="Título 3 3 17" xfId="0"/>
    <cellStyle name="Título 3 3 18" xfId="0"/>
    <cellStyle name="Título 3 3 19" xfId="0"/>
    <cellStyle name="Título 3 3 2" xfId="0"/>
    <cellStyle name="Título 3 3 2 10" xfId="0"/>
    <cellStyle name="Título 3 3 2 10 2" xfId="0"/>
    <cellStyle name="Título 3 3 2 10 3" xfId="0"/>
    <cellStyle name="Título 3 3 2 11" xfId="0"/>
    <cellStyle name="Título 3 3 2 12" xfId="0"/>
    <cellStyle name="Título 3 3 2 13" xfId="0"/>
    <cellStyle name="Título 3 3 2 14" xfId="0"/>
    <cellStyle name="Título 3 3 2 15" xfId="0"/>
    <cellStyle name="Título 3 3 2 16" xfId="0"/>
    <cellStyle name="Título 3 3 2 17" xfId="0"/>
    <cellStyle name="Título 3 3 2 18" xfId="0"/>
    <cellStyle name="Título 3 3 2 2" xfId="0"/>
    <cellStyle name="Título 3 3 2 2 2" xfId="0"/>
    <cellStyle name="Título 3 3 2 2 3" xfId="0"/>
    <cellStyle name="Título 3 3 2 3" xfId="0"/>
    <cellStyle name="Título 3 3 2 3 2" xfId="0"/>
    <cellStyle name="Título 3 3 2 3 3" xfId="0"/>
    <cellStyle name="Título 3 3 2 4" xfId="0"/>
    <cellStyle name="Título 3 3 2 4 2" xfId="0"/>
    <cellStyle name="Título 3 3 2 4 3" xfId="0"/>
    <cellStyle name="Título 3 3 2 5" xfId="0"/>
    <cellStyle name="Título 3 3 2 5 2" xfId="0"/>
    <cellStyle name="Título 3 3 2 5 3" xfId="0"/>
    <cellStyle name="Título 3 3 2 6" xfId="0"/>
    <cellStyle name="Título 3 3 2 6 2" xfId="0"/>
    <cellStyle name="Título 3 3 2 6 3" xfId="0"/>
    <cellStyle name="Título 3 3 2 7" xfId="0"/>
    <cellStyle name="Título 3 3 2 7 2" xfId="0"/>
    <cellStyle name="Título 3 3 2 7 3" xfId="0"/>
    <cellStyle name="Título 3 3 2 8" xfId="0"/>
    <cellStyle name="Título 3 3 2 8 2" xfId="0"/>
    <cellStyle name="Título 3 3 2 8 3" xfId="0"/>
    <cellStyle name="Título 3 3 2 9" xfId="0"/>
    <cellStyle name="Título 3 3 2 9 2" xfId="0"/>
    <cellStyle name="Título 3 3 2 9 3" xfId="0"/>
    <cellStyle name="Título 3 3 3" xfId="0"/>
    <cellStyle name="Título 3 3 3 2" xfId="0"/>
    <cellStyle name="Título 3 3 3 3" xfId="0"/>
    <cellStyle name="Título 3 3 4" xfId="0"/>
    <cellStyle name="Título 3 3 4 2" xfId="0"/>
    <cellStyle name="Título 3 3 4 3" xfId="0"/>
    <cellStyle name="Título 3 3 5" xfId="0"/>
    <cellStyle name="Título 3 3 5 2" xfId="0"/>
    <cellStyle name="Título 3 3 5 3" xfId="0"/>
    <cellStyle name="Título 3 3 6" xfId="0"/>
    <cellStyle name="Título 3 3 6 2" xfId="0"/>
    <cellStyle name="Título 3 3 6 3" xfId="0"/>
    <cellStyle name="Título 3 3 7" xfId="0"/>
    <cellStyle name="Título 3 3 7 2" xfId="0"/>
    <cellStyle name="Título 3 3 7 3" xfId="0"/>
    <cellStyle name="Título 3 3 8" xfId="0"/>
    <cellStyle name="Título 3 3 8 2" xfId="0"/>
    <cellStyle name="Título 3 3 8 3" xfId="0"/>
    <cellStyle name="Título 3 3 9" xfId="0"/>
    <cellStyle name="Título 3 3 9 2" xfId="0"/>
    <cellStyle name="Título 3 3 9 3" xfId="0"/>
    <cellStyle name="Título 3 3_PLANILHA CONSILL LICITAÇÃO" xfId="0"/>
    <cellStyle name="Título 3 4" xfId="0"/>
    <cellStyle name="Título 3 4 10" xfId="0"/>
    <cellStyle name="Título 3 4 11" xfId="0"/>
    <cellStyle name="Título 3 4 12" xfId="0"/>
    <cellStyle name="Título 3 4 13" xfId="0"/>
    <cellStyle name="Título 3 4 14" xfId="0"/>
    <cellStyle name="Título 3 4 15" xfId="0"/>
    <cellStyle name="Título 3 4 16" xfId="0"/>
    <cellStyle name="Título 3 4 17" xfId="0"/>
    <cellStyle name="Título 3 4 18" xfId="0"/>
    <cellStyle name="Título 3 4 19" xfId="0"/>
    <cellStyle name="Título 3 4 2" xfId="0"/>
    <cellStyle name="Título 3 4 2 2" xfId="0"/>
    <cellStyle name="Título 3 4 2 2 2" xfId="0"/>
    <cellStyle name="Título 3 4 2 2 2 2" xfId="0"/>
    <cellStyle name="Título 3 4 2 2 3" xfId="0"/>
    <cellStyle name="Título 3 4 2 2 3 2" xfId="0"/>
    <cellStyle name="Título 3 4 2 2 4" xfId="0"/>
    <cellStyle name="Título 3 4 2 2 4 2" xfId="0"/>
    <cellStyle name="Título 3 4 2 2 5" xfId="0"/>
    <cellStyle name="Título 3 4 2 2 5 2" xfId="0"/>
    <cellStyle name="Título 3 4 2 2 6" xfId="0"/>
    <cellStyle name="Título 3 4 2 3" xfId="0"/>
    <cellStyle name="Título 3 4 2 3 2" xfId="0"/>
    <cellStyle name="Título 3 4 2 4" xfId="0"/>
    <cellStyle name="Título 3 4 2 4 2" xfId="0"/>
    <cellStyle name="Título 3 4 2 5" xfId="0"/>
    <cellStyle name="Título 3 4 2 5 2" xfId="0"/>
    <cellStyle name="Título 3 4 2 6" xfId="0"/>
    <cellStyle name="Título 3 4 2 6 2" xfId="0"/>
    <cellStyle name="Título 3 4 2 7" xfId="0"/>
    <cellStyle name="Título 3 4 20" xfId="0"/>
    <cellStyle name="Título 3 4 3" xfId="0"/>
    <cellStyle name="Título 3 4 3 2" xfId="0"/>
    <cellStyle name="Título 3 4 3 2 2" xfId="0"/>
    <cellStyle name="Título 3 4 3 3" xfId="0"/>
    <cellStyle name="Título 3 4 3 3 2" xfId="0"/>
    <cellStyle name="Título 3 4 3 4" xfId="0"/>
    <cellStyle name="Título 3 4 3 4 2" xfId="0"/>
    <cellStyle name="Título 3 4 3 5" xfId="0"/>
    <cellStyle name="Título 3 4 3 5 2" xfId="0"/>
    <cellStyle name="Título 3 4 3 6" xfId="0"/>
    <cellStyle name="Título 3 4 4" xfId="0"/>
    <cellStyle name="Título 3 4 4 2" xfId="0"/>
    <cellStyle name="Título 3 4 5" xfId="0"/>
    <cellStyle name="Título 3 4 5 2" xfId="0"/>
    <cellStyle name="Título 3 4 6" xfId="0"/>
    <cellStyle name="Título 3 4 6 2" xfId="0"/>
    <cellStyle name="Título 3 4 7" xfId="0"/>
    <cellStyle name="Título 3 4 7 2" xfId="0"/>
    <cellStyle name="Título 3 4 8" xfId="0"/>
    <cellStyle name="Título 3 4 9" xfId="0"/>
    <cellStyle name="Título 3 5" xfId="0"/>
    <cellStyle name="Título 3 5 10" xfId="0"/>
    <cellStyle name="Título 3 5 11" xfId="0"/>
    <cellStyle name="Título 3 5 12" xfId="0"/>
    <cellStyle name="Título 3 5 13" xfId="0"/>
    <cellStyle name="Título 3 5 14" xfId="0"/>
    <cellStyle name="Título 3 5 15" xfId="0"/>
    <cellStyle name="Título 3 5 16" xfId="0"/>
    <cellStyle name="Título 3 5 17" xfId="0"/>
    <cellStyle name="Título 3 5 18" xfId="0"/>
    <cellStyle name="Título 3 5 19" xfId="0"/>
    <cellStyle name="Título 3 5 2" xfId="0"/>
    <cellStyle name="Título 3 5 2 2" xfId="0"/>
    <cellStyle name="Título 3 5 2 2 2" xfId="0"/>
    <cellStyle name="Título 3 5 2 3" xfId="0"/>
    <cellStyle name="Título 3 5 2 3 2" xfId="0"/>
    <cellStyle name="Título 3 5 2 4" xfId="0"/>
    <cellStyle name="Título 3 5 2 4 2" xfId="0"/>
    <cellStyle name="Título 3 5 2 5" xfId="0"/>
    <cellStyle name="Título 3 5 2 5 2" xfId="0"/>
    <cellStyle name="Título 3 5 2 6" xfId="0"/>
    <cellStyle name="Título 3 5 20" xfId="0"/>
    <cellStyle name="Título 3 5 3" xfId="0"/>
    <cellStyle name="Título 3 5 3 2" xfId="0"/>
    <cellStyle name="Título 3 5 3 2 2" xfId="0"/>
    <cellStyle name="Título 3 5 3 3" xfId="0"/>
    <cellStyle name="Título 3 5 3 3 2" xfId="0"/>
    <cellStyle name="Título 3 5 3 4" xfId="0"/>
    <cellStyle name="Título 3 5 3 4 2" xfId="0"/>
    <cellStyle name="Título 3 5 3 5" xfId="0"/>
    <cellStyle name="Título 3 5 3 5 2" xfId="0"/>
    <cellStyle name="Título 3 5 3 6" xfId="0"/>
    <cellStyle name="Título 3 5 4" xfId="0"/>
    <cellStyle name="Título 3 5 4 2" xfId="0"/>
    <cellStyle name="Título 3 5 5" xfId="0"/>
    <cellStyle name="Título 3 5 5 2" xfId="0"/>
    <cellStyle name="Título 3 5 6" xfId="0"/>
    <cellStyle name="Título 3 5 6 2" xfId="0"/>
    <cellStyle name="Título 3 5 7" xfId="0"/>
    <cellStyle name="Título 3 5 7 2" xfId="0"/>
    <cellStyle name="Título 3 5 8" xfId="0"/>
    <cellStyle name="Título 3 5 9" xfId="0"/>
    <cellStyle name="Título 3 6" xfId="0"/>
    <cellStyle name="Título 3 6 10" xfId="0"/>
    <cellStyle name="Título 3 6 11" xfId="0"/>
    <cellStyle name="Título 3 6 12" xfId="0"/>
    <cellStyle name="Título 3 6 13" xfId="0"/>
    <cellStyle name="Título 3 6 14" xfId="0"/>
    <cellStyle name="Título 3 6 15" xfId="0"/>
    <cellStyle name="Título 3 6 16" xfId="0"/>
    <cellStyle name="Título 3 6 17" xfId="0"/>
    <cellStyle name="Título 3 6 18" xfId="0"/>
    <cellStyle name="Título 3 6 19" xfId="0"/>
    <cellStyle name="Título 3 6 2" xfId="0"/>
    <cellStyle name="Título 3 6 2 2" xfId="0"/>
    <cellStyle name="Título 3 6 2 2 2" xfId="0"/>
    <cellStyle name="Título 3 6 2 3" xfId="0"/>
    <cellStyle name="Título 3 6 2 3 2" xfId="0"/>
    <cellStyle name="Título 3 6 2 4" xfId="0"/>
    <cellStyle name="Título 3 6 2 4 2" xfId="0"/>
    <cellStyle name="Título 3 6 2 5" xfId="0"/>
    <cellStyle name="Título 3 6 2 5 2" xfId="0"/>
    <cellStyle name="Título 3 6 2 6" xfId="0"/>
    <cellStyle name="Título 3 6 3" xfId="0"/>
    <cellStyle name="Título 3 6 3 2" xfId="0"/>
    <cellStyle name="Título 3 6 4" xfId="0"/>
    <cellStyle name="Título 3 6 4 2" xfId="0"/>
    <cellStyle name="Título 3 6 5" xfId="0"/>
    <cellStyle name="Título 3 6 5 2" xfId="0"/>
    <cellStyle name="Título 3 6 6" xfId="0"/>
    <cellStyle name="Título 3 6 6 2" xfId="0"/>
    <cellStyle name="Título 3 6 7" xfId="0"/>
    <cellStyle name="Título 3 6 8" xfId="0"/>
    <cellStyle name="Título 3 6 9" xfId="0"/>
    <cellStyle name="Título 3 7" xfId="0"/>
    <cellStyle name="Título 3 7 10" xfId="0"/>
    <cellStyle name="Título 3 7 11" xfId="0"/>
    <cellStyle name="Título 3 7 12" xfId="0"/>
    <cellStyle name="Título 3 7 13" xfId="0"/>
    <cellStyle name="Título 3 7 14" xfId="0"/>
    <cellStyle name="Título 3 7 15" xfId="0"/>
    <cellStyle name="Título 3 7 16" xfId="0"/>
    <cellStyle name="Título 3 7 17" xfId="0"/>
    <cellStyle name="Título 3 7 18" xfId="0"/>
    <cellStyle name="Título 3 7 2" xfId="0"/>
    <cellStyle name="Título 3 7 2 2" xfId="0"/>
    <cellStyle name="Título 3 7 3" xfId="0"/>
    <cellStyle name="Título 3 7 3 2" xfId="0"/>
    <cellStyle name="Título 3 7 4" xfId="0"/>
    <cellStyle name="Título 3 7 4 2" xfId="0"/>
    <cellStyle name="Título 3 7 5" xfId="0"/>
    <cellStyle name="Título 3 7 5 2" xfId="0"/>
    <cellStyle name="Título 3 7 6" xfId="0"/>
    <cellStyle name="Título 3 7 7" xfId="0"/>
    <cellStyle name="Título 3 7 8" xfId="0"/>
    <cellStyle name="Título 3 7 9" xfId="0"/>
    <cellStyle name="Título 3 8" xfId="0"/>
    <cellStyle name="Título 3 8 10" xfId="0"/>
    <cellStyle name="Título 3 8 11" xfId="0"/>
    <cellStyle name="Título 3 8 12" xfId="0"/>
    <cellStyle name="Título 3 8 13" xfId="0"/>
    <cellStyle name="Título 3 8 14" xfId="0"/>
    <cellStyle name="Título 3 8 15" xfId="0"/>
    <cellStyle name="Título 3 8 16" xfId="0"/>
    <cellStyle name="Título 3 8 17" xfId="0"/>
    <cellStyle name="Título 3 8 18" xfId="0"/>
    <cellStyle name="Título 3 8 2" xfId="0"/>
    <cellStyle name="Título 3 8 2 2" xfId="0"/>
    <cellStyle name="Título 3 8 3" xfId="0"/>
    <cellStyle name="Título 3 8 3 2" xfId="0"/>
    <cellStyle name="Título 3 8 4" xfId="0"/>
    <cellStyle name="Título 3 8 4 2" xfId="0"/>
    <cellStyle name="Título 3 8 5" xfId="0"/>
    <cellStyle name="Título 3 8 5 2" xfId="0"/>
    <cellStyle name="Título 3 8 6" xfId="0"/>
    <cellStyle name="Título 3 8 7" xfId="0"/>
    <cellStyle name="Título 3 8 8" xfId="0"/>
    <cellStyle name="Título 3 8 9" xfId="0"/>
    <cellStyle name="Título 3 9" xfId="0"/>
    <cellStyle name="Título 4 10" xfId="0"/>
    <cellStyle name="Título 4 11" xfId="0"/>
    <cellStyle name="Título 4 12" xfId="0"/>
    <cellStyle name="Título 4 13" xfId="0"/>
    <cellStyle name="Título 4 14" xfId="0"/>
    <cellStyle name="Título 4 15" xfId="0"/>
    <cellStyle name="Título 4 16" xfId="0"/>
    <cellStyle name="Título 4 17" xfId="0"/>
    <cellStyle name="Título 4 2" xfId="0"/>
    <cellStyle name="Título 4 2 10" xfId="0"/>
    <cellStyle name="Título 4 2 11" xfId="0"/>
    <cellStyle name="Título 4 2 12" xfId="0"/>
    <cellStyle name="Título 4 2 13" xfId="0"/>
    <cellStyle name="Título 4 2 14" xfId="0"/>
    <cellStyle name="Título 4 2 15" xfId="0"/>
    <cellStyle name="Título 4 2 16" xfId="0"/>
    <cellStyle name="Título 4 2 17" xfId="0"/>
    <cellStyle name="Título 4 2 18" xfId="0"/>
    <cellStyle name="Título 4 2 19" xfId="0"/>
    <cellStyle name="Título 4 2 2" xfId="0"/>
    <cellStyle name="Título 4 2 2 10" xfId="0"/>
    <cellStyle name="Título 4 2 2 11" xfId="0"/>
    <cellStyle name="Título 4 2 2 12" xfId="0"/>
    <cellStyle name="Título 4 2 2 13" xfId="0"/>
    <cellStyle name="Título 4 2 2 14" xfId="0"/>
    <cellStyle name="Título 4 2 2 15" xfId="0"/>
    <cellStyle name="Título 4 2 2 16" xfId="0"/>
    <cellStyle name="Título 4 2 2 17" xfId="0"/>
    <cellStyle name="Título 4 2 2 18" xfId="0"/>
    <cellStyle name="Título 4 2 2 2" xfId="0"/>
    <cellStyle name="Título 4 2 2 2 2" xfId="0"/>
    <cellStyle name="Título 4 2 2 3" xfId="0"/>
    <cellStyle name="Título 4 2 2 3 2" xfId="0"/>
    <cellStyle name="Título 4 2 2 4" xfId="0"/>
    <cellStyle name="Título 4 2 2 4 2" xfId="0"/>
    <cellStyle name="Título 4 2 2 5" xfId="0"/>
    <cellStyle name="Título 4 2 2 5 2" xfId="0"/>
    <cellStyle name="Título 4 2 2 6" xfId="0"/>
    <cellStyle name="Título 4 2 2 6 2" xfId="0"/>
    <cellStyle name="Título 4 2 2 7" xfId="0"/>
    <cellStyle name="Título 4 2 2 7 2" xfId="0"/>
    <cellStyle name="Título 4 2 2 8" xfId="0"/>
    <cellStyle name="Título 4 2 2 9" xfId="0"/>
    <cellStyle name="Título 4 2 3" xfId="0"/>
    <cellStyle name="Título 4 2 3 2" xfId="0"/>
    <cellStyle name="Título 4 2 4" xfId="0"/>
    <cellStyle name="Título 4 2 4 2" xfId="0"/>
    <cellStyle name="Título 4 2 5" xfId="0"/>
    <cellStyle name="Título 4 2 5 2" xfId="0"/>
    <cellStyle name="Título 4 2 6" xfId="0"/>
    <cellStyle name="Título 4 2 6 2" xfId="0"/>
    <cellStyle name="Título 4 2 7" xfId="0"/>
    <cellStyle name="Título 4 2 7 2" xfId="0"/>
    <cellStyle name="Título 4 2 8" xfId="0"/>
    <cellStyle name="Título 4 2 8 2" xfId="0"/>
    <cellStyle name="Título 4 2 9" xfId="0"/>
    <cellStyle name="Título 4 3" xfId="0"/>
    <cellStyle name="Título 4 3 10" xfId="0"/>
    <cellStyle name="Título 4 3 11" xfId="0"/>
    <cellStyle name="Título 4 3 12" xfId="0"/>
    <cellStyle name="Título 4 3 13" xfId="0"/>
    <cellStyle name="Título 4 3 14" xfId="0"/>
    <cellStyle name="Título 4 3 15" xfId="0"/>
    <cellStyle name="Título 4 3 16" xfId="0"/>
    <cellStyle name="Título 4 3 17" xfId="0"/>
    <cellStyle name="Título 4 3 18" xfId="0"/>
    <cellStyle name="Título 4 3 19" xfId="0"/>
    <cellStyle name="Título 4 3 2" xfId="0"/>
    <cellStyle name="Título 4 3 2 10" xfId="0"/>
    <cellStyle name="Título 4 3 2 11" xfId="0"/>
    <cellStyle name="Título 4 3 2 12" xfId="0"/>
    <cellStyle name="Título 4 3 2 13" xfId="0"/>
    <cellStyle name="Título 4 3 2 14" xfId="0"/>
    <cellStyle name="Título 4 3 2 15" xfId="0"/>
    <cellStyle name="Título 4 3 2 16" xfId="0"/>
    <cellStyle name="Título 4 3 2 17" xfId="0"/>
    <cellStyle name="Título 4 3 2 18" xfId="0"/>
    <cellStyle name="Título 4 3 2 2" xfId="0"/>
    <cellStyle name="Título 4 3 2 2 2" xfId="0"/>
    <cellStyle name="Título 4 3 2 3" xfId="0"/>
    <cellStyle name="Título 4 3 2 3 2" xfId="0"/>
    <cellStyle name="Título 4 3 2 4" xfId="0"/>
    <cellStyle name="Título 4 3 2 4 2" xfId="0"/>
    <cellStyle name="Título 4 3 2 5" xfId="0"/>
    <cellStyle name="Título 4 3 2 5 2" xfId="0"/>
    <cellStyle name="Título 4 3 2 6" xfId="0"/>
    <cellStyle name="Título 4 3 2 6 2" xfId="0"/>
    <cellStyle name="Título 4 3 2 7" xfId="0"/>
    <cellStyle name="Título 4 3 2 7 2" xfId="0"/>
    <cellStyle name="Título 4 3 2 8" xfId="0"/>
    <cellStyle name="Título 4 3 2 9" xfId="0"/>
    <cellStyle name="Título 4 3 3" xfId="0"/>
    <cellStyle name="Título 4 3 3 2" xfId="0"/>
    <cellStyle name="Título 4 3 4" xfId="0"/>
    <cellStyle name="Título 4 3 4 2" xfId="0"/>
    <cellStyle name="Título 4 3 5" xfId="0"/>
    <cellStyle name="Título 4 3 5 2" xfId="0"/>
    <cellStyle name="Título 4 3 6" xfId="0"/>
    <cellStyle name="Título 4 3 6 2" xfId="0"/>
    <cellStyle name="Título 4 3 7" xfId="0"/>
    <cellStyle name="Título 4 3 7 2" xfId="0"/>
    <cellStyle name="Título 4 3 8" xfId="0"/>
    <cellStyle name="Título 4 3 8 2" xfId="0"/>
    <cellStyle name="Título 4 3 9" xfId="0"/>
    <cellStyle name="Título 4 4" xfId="0"/>
    <cellStyle name="Título 4 4 10" xfId="0"/>
    <cellStyle name="Título 4 4 11" xfId="0"/>
    <cellStyle name="Título 4 4 12" xfId="0"/>
    <cellStyle name="Título 4 4 13" xfId="0"/>
    <cellStyle name="Título 4 4 14" xfId="0"/>
    <cellStyle name="Título 4 4 15" xfId="0"/>
    <cellStyle name="Título 4 4 16" xfId="0"/>
    <cellStyle name="Título 4 4 17" xfId="0"/>
    <cellStyle name="Título 4 4 18" xfId="0"/>
    <cellStyle name="Título 4 4 19" xfId="0"/>
    <cellStyle name="Título 4 4 2" xfId="0"/>
    <cellStyle name="Título 4 4 2 2" xfId="0"/>
    <cellStyle name="Título 4 4 2 2 2" xfId="0"/>
    <cellStyle name="Título 4 4 2 2 2 2" xfId="0"/>
    <cellStyle name="Título 4 4 2 2 3" xfId="0"/>
    <cellStyle name="Título 4 4 2 2 3 2" xfId="0"/>
    <cellStyle name="Título 4 4 2 2 4" xfId="0"/>
    <cellStyle name="Título 4 4 2 2 4 2" xfId="0"/>
    <cellStyle name="Título 4 4 2 2 5" xfId="0"/>
    <cellStyle name="Título 4 4 2 2 5 2" xfId="0"/>
    <cellStyle name="Título 4 4 2 2 6" xfId="0"/>
    <cellStyle name="Título 4 4 2 3" xfId="0"/>
    <cellStyle name="Título 4 4 2 3 2" xfId="0"/>
    <cellStyle name="Título 4 4 2 4" xfId="0"/>
    <cellStyle name="Título 4 4 2 4 2" xfId="0"/>
    <cellStyle name="Título 4 4 2 5" xfId="0"/>
    <cellStyle name="Título 4 4 2 5 2" xfId="0"/>
    <cellStyle name="Título 4 4 2 6" xfId="0"/>
    <cellStyle name="Título 4 4 2 6 2" xfId="0"/>
    <cellStyle name="Título 4 4 2 7" xfId="0"/>
    <cellStyle name="Título 4 4 20" xfId="0"/>
    <cellStyle name="Título 4 4 3" xfId="0"/>
    <cellStyle name="Título 4 4 3 2" xfId="0"/>
    <cellStyle name="Título 4 4 3 2 2" xfId="0"/>
    <cellStyle name="Título 4 4 3 3" xfId="0"/>
    <cellStyle name="Título 4 4 3 3 2" xfId="0"/>
    <cellStyle name="Título 4 4 3 4" xfId="0"/>
    <cellStyle name="Título 4 4 3 4 2" xfId="0"/>
    <cellStyle name="Título 4 4 3 5" xfId="0"/>
    <cellStyle name="Título 4 4 3 5 2" xfId="0"/>
    <cellStyle name="Título 4 4 3 6" xfId="0"/>
    <cellStyle name="Título 4 4 4" xfId="0"/>
    <cellStyle name="Título 4 4 4 2" xfId="0"/>
    <cellStyle name="Título 4 4 5" xfId="0"/>
    <cellStyle name="Título 4 4 5 2" xfId="0"/>
    <cellStyle name="Título 4 4 6" xfId="0"/>
    <cellStyle name="Título 4 4 6 2" xfId="0"/>
    <cellStyle name="Título 4 4 7" xfId="0"/>
    <cellStyle name="Título 4 4 7 2" xfId="0"/>
    <cellStyle name="Título 4 4 8" xfId="0"/>
    <cellStyle name="Título 4 4 9" xfId="0"/>
    <cellStyle name="Título 4 5" xfId="0"/>
    <cellStyle name="Título 4 5 10" xfId="0"/>
    <cellStyle name="Título 4 5 11" xfId="0"/>
    <cellStyle name="Título 4 5 12" xfId="0"/>
    <cellStyle name="Título 4 5 13" xfId="0"/>
    <cellStyle name="Título 4 5 14" xfId="0"/>
    <cellStyle name="Título 4 5 15" xfId="0"/>
    <cellStyle name="Título 4 5 16" xfId="0"/>
    <cellStyle name="Título 4 5 17" xfId="0"/>
    <cellStyle name="Título 4 5 18" xfId="0"/>
    <cellStyle name="Título 4 5 19" xfId="0"/>
    <cellStyle name="Título 4 5 2" xfId="0"/>
    <cellStyle name="Título 4 5 2 2" xfId="0"/>
    <cellStyle name="Título 4 5 2 2 2" xfId="0"/>
    <cellStyle name="Título 4 5 2 3" xfId="0"/>
    <cellStyle name="Título 4 5 2 3 2" xfId="0"/>
    <cellStyle name="Título 4 5 2 4" xfId="0"/>
    <cellStyle name="Título 4 5 2 4 2" xfId="0"/>
    <cellStyle name="Título 4 5 2 5" xfId="0"/>
    <cellStyle name="Título 4 5 2 5 2" xfId="0"/>
    <cellStyle name="Título 4 5 2 6" xfId="0"/>
    <cellStyle name="Título 4 5 20" xfId="0"/>
    <cellStyle name="Título 4 5 3" xfId="0"/>
    <cellStyle name="Título 4 5 3 2" xfId="0"/>
    <cellStyle name="Título 4 5 3 2 2" xfId="0"/>
    <cellStyle name="Título 4 5 3 3" xfId="0"/>
    <cellStyle name="Título 4 5 3 3 2" xfId="0"/>
    <cellStyle name="Título 4 5 3 4" xfId="0"/>
    <cellStyle name="Título 4 5 3 4 2" xfId="0"/>
    <cellStyle name="Título 4 5 3 5" xfId="0"/>
    <cellStyle name="Título 4 5 3 5 2" xfId="0"/>
    <cellStyle name="Título 4 5 3 6" xfId="0"/>
    <cellStyle name="Título 4 5 4" xfId="0"/>
    <cellStyle name="Título 4 5 4 2" xfId="0"/>
    <cellStyle name="Título 4 5 5" xfId="0"/>
    <cellStyle name="Título 4 5 5 2" xfId="0"/>
    <cellStyle name="Título 4 5 6" xfId="0"/>
    <cellStyle name="Título 4 5 6 2" xfId="0"/>
    <cellStyle name="Título 4 5 7" xfId="0"/>
    <cellStyle name="Título 4 5 7 2" xfId="0"/>
    <cellStyle name="Título 4 5 8" xfId="0"/>
    <cellStyle name="Título 4 5 9" xfId="0"/>
    <cellStyle name="Título 4 6" xfId="0"/>
    <cellStyle name="Título 4 6 10" xfId="0"/>
    <cellStyle name="Título 4 6 11" xfId="0"/>
    <cellStyle name="Título 4 6 12" xfId="0"/>
    <cellStyle name="Título 4 6 13" xfId="0"/>
    <cellStyle name="Título 4 6 14" xfId="0"/>
    <cellStyle name="Título 4 6 15" xfId="0"/>
    <cellStyle name="Título 4 6 16" xfId="0"/>
    <cellStyle name="Título 4 6 17" xfId="0"/>
    <cellStyle name="Título 4 6 18" xfId="0"/>
    <cellStyle name="Título 4 6 19" xfId="0"/>
    <cellStyle name="Título 4 6 2" xfId="0"/>
    <cellStyle name="Título 4 6 2 2" xfId="0"/>
    <cellStyle name="Título 4 6 2 2 2" xfId="0"/>
    <cellStyle name="Título 4 6 2 3" xfId="0"/>
    <cellStyle name="Título 4 6 2 3 2" xfId="0"/>
    <cellStyle name="Título 4 6 2 4" xfId="0"/>
    <cellStyle name="Título 4 6 2 4 2" xfId="0"/>
    <cellStyle name="Título 4 6 2 5" xfId="0"/>
    <cellStyle name="Título 4 6 2 5 2" xfId="0"/>
    <cellStyle name="Título 4 6 2 6" xfId="0"/>
    <cellStyle name="Título 4 6 3" xfId="0"/>
    <cellStyle name="Título 4 6 3 2" xfId="0"/>
    <cellStyle name="Título 4 6 4" xfId="0"/>
    <cellStyle name="Título 4 6 4 2" xfId="0"/>
    <cellStyle name="Título 4 6 5" xfId="0"/>
    <cellStyle name="Título 4 6 5 2" xfId="0"/>
    <cellStyle name="Título 4 6 6" xfId="0"/>
    <cellStyle name="Título 4 6 6 2" xfId="0"/>
    <cellStyle name="Título 4 6 7" xfId="0"/>
    <cellStyle name="Título 4 6 8" xfId="0"/>
    <cellStyle name="Título 4 6 9" xfId="0"/>
    <cellStyle name="Título 4 7" xfId="0"/>
    <cellStyle name="Título 4 7 10" xfId="0"/>
    <cellStyle name="Título 4 7 11" xfId="0"/>
    <cellStyle name="Título 4 7 12" xfId="0"/>
    <cellStyle name="Título 4 7 13" xfId="0"/>
    <cellStyle name="Título 4 7 14" xfId="0"/>
    <cellStyle name="Título 4 7 15" xfId="0"/>
    <cellStyle name="Título 4 7 16" xfId="0"/>
    <cellStyle name="Título 4 7 17" xfId="0"/>
    <cellStyle name="Título 4 7 18" xfId="0"/>
    <cellStyle name="Título 4 7 2" xfId="0"/>
    <cellStyle name="Título 4 7 2 2" xfId="0"/>
    <cellStyle name="Título 4 7 3" xfId="0"/>
    <cellStyle name="Título 4 7 3 2" xfId="0"/>
    <cellStyle name="Título 4 7 4" xfId="0"/>
    <cellStyle name="Título 4 7 4 2" xfId="0"/>
    <cellStyle name="Título 4 7 5" xfId="0"/>
    <cellStyle name="Título 4 7 5 2" xfId="0"/>
    <cellStyle name="Título 4 7 6" xfId="0"/>
    <cellStyle name="Título 4 7 7" xfId="0"/>
    <cellStyle name="Título 4 7 8" xfId="0"/>
    <cellStyle name="Título 4 7 9" xfId="0"/>
    <cellStyle name="Título 4 8" xfId="0"/>
    <cellStyle name="Título 4 8 10" xfId="0"/>
    <cellStyle name="Título 4 8 11" xfId="0"/>
    <cellStyle name="Título 4 8 12" xfId="0"/>
    <cellStyle name="Título 4 8 13" xfId="0"/>
    <cellStyle name="Título 4 8 14" xfId="0"/>
    <cellStyle name="Título 4 8 15" xfId="0"/>
    <cellStyle name="Título 4 8 16" xfId="0"/>
    <cellStyle name="Título 4 8 17" xfId="0"/>
    <cellStyle name="Título 4 8 18" xfId="0"/>
    <cellStyle name="Título 4 8 2" xfId="0"/>
    <cellStyle name="Título 4 8 2 2" xfId="0"/>
    <cellStyle name="Título 4 8 3" xfId="0"/>
    <cellStyle name="Título 4 8 3 2" xfId="0"/>
    <cellStyle name="Título 4 8 4" xfId="0"/>
    <cellStyle name="Título 4 8 4 2" xfId="0"/>
    <cellStyle name="Título 4 8 5" xfId="0"/>
    <cellStyle name="Título 4 8 5 2" xfId="0"/>
    <cellStyle name="Título 4 8 6" xfId="0"/>
    <cellStyle name="Título 4 8 7" xfId="0"/>
    <cellStyle name="Título 4 8 8" xfId="0"/>
    <cellStyle name="Título 4 8 9" xfId="0"/>
    <cellStyle name="Título 4 9" xfId="0"/>
    <cellStyle name="Título 5" xfId="0"/>
    <cellStyle name="Título 5 10" xfId="0"/>
    <cellStyle name="Título 5 11" xfId="0"/>
    <cellStyle name="Título 5 12" xfId="0"/>
    <cellStyle name="Título 5 13" xfId="0"/>
    <cellStyle name="Título 5 14" xfId="0"/>
    <cellStyle name="Título 5 15" xfId="0"/>
    <cellStyle name="Título 5 16" xfId="0"/>
    <cellStyle name="Título 5 17" xfId="0"/>
    <cellStyle name="Título 5 18" xfId="0"/>
    <cellStyle name="Título 5 19" xfId="0"/>
    <cellStyle name="Título 5 2" xfId="0"/>
    <cellStyle name="Título 5 2 10" xfId="0"/>
    <cellStyle name="Título 5 2 11" xfId="0"/>
    <cellStyle name="Título 5 2 12" xfId="0"/>
    <cellStyle name="Título 5 2 13" xfId="0"/>
    <cellStyle name="Título 5 2 14" xfId="0"/>
    <cellStyle name="Título 5 2 15" xfId="0"/>
    <cellStyle name="Título 5 2 16" xfId="0"/>
    <cellStyle name="Título 5 2 17" xfId="0"/>
    <cellStyle name="Título 5 2 18" xfId="0"/>
    <cellStyle name="Título 5 2 2" xfId="0"/>
    <cellStyle name="Título 5 2 2 2" xfId="0"/>
    <cellStyle name="Título 5 2 3" xfId="0"/>
    <cellStyle name="Título 5 2 3 2" xfId="0"/>
    <cellStyle name="Título 5 2 4" xfId="0"/>
    <cellStyle name="Título 5 2 4 2" xfId="0"/>
    <cellStyle name="Título 5 2 5" xfId="0"/>
    <cellStyle name="Título 5 2 5 2" xfId="0"/>
    <cellStyle name="Título 5 2 6" xfId="0"/>
    <cellStyle name="Título 5 2 6 2" xfId="0"/>
    <cellStyle name="Título 5 2 7" xfId="0"/>
    <cellStyle name="Título 5 2 7 2" xfId="0"/>
    <cellStyle name="Título 5 2 8" xfId="0"/>
    <cellStyle name="Título 5 2 9" xfId="0"/>
    <cellStyle name="Título 5 20" xfId="0"/>
    <cellStyle name="Título 5 3" xfId="0"/>
    <cellStyle name="Título 5 3 2" xfId="0"/>
    <cellStyle name="Título 5 3 2 2" xfId="0"/>
    <cellStyle name="Título 5 3 3" xfId="0"/>
    <cellStyle name="Título 5 3 3 2" xfId="0"/>
    <cellStyle name="Título 5 3 4" xfId="0"/>
    <cellStyle name="Título 5 3 5" xfId="0"/>
    <cellStyle name="Título 5 3 6" xfId="0"/>
    <cellStyle name="Título 5 4" xfId="0"/>
    <cellStyle name="Título 5 4 2" xfId="0"/>
    <cellStyle name="Título 5 4 3" xfId="0"/>
    <cellStyle name="Título 5 4 4" xfId="0"/>
    <cellStyle name="Título 5 5" xfId="0"/>
    <cellStyle name="Título 5 5 2" xfId="0"/>
    <cellStyle name="Título 5 6" xfId="0"/>
    <cellStyle name="Título 5 6 2" xfId="0"/>
    <cellStyle name="Título 5 7" xfId="0"/>
    <cellStyle name="Título 5 7 2" xfId="0"/>
    <cellStyle name="Título 5 8" xfId="0"/>
    <cellStyle name="Título 5 8 2" xfId="0"/>
    <cellStyle name="Título 5 9" xfId="0"/>
    <cellStyle name="Título 5 9 2" xfId="0"/>
    <cellStyle name="Título 6" xfId="0"/>
    <cellStyle name="Título 6 10" xfId="0"/>
    <cellStyle name="Título 6 11" xfId="0"/>
    <cellStyle name="Título 6 12" xfId="0"/>
    <cellStyle name="Título 6 13" xfId="0"/>
    <cellStyle name="Título 6 14" xfId="0"/>
    <cellStyle name="Título 6 15" xfId="0"/>
    <cellStyle name="Título 6 16" xfId="0"/>
    <cellStyle name="Título 6 17" xfId="0"/>
    <cellStyle name="Título 6 18" xfId="0"/>
    <cellStyle name="Título 6 19" xfId="0"/>
    <cellStyle name="Título 6 2" xfId="0"/>
    <cellStyle name="Título 6 2 10" xfId="0"/>
    <cellStyle name="Título 6 2 11" xfId="0"/>
    <cellStyle name="Título 6 2 12" xfId="0"/>
    <cellStyle name="Título 6 2 13" xfId="0"/>
    <cellStyle name="Título 6 2 14" xfId="0"/>
    <cellStyle name="Título 6 2 15" xfId="0"/>
    <cellStyle name="Título 6 2 16" xfId="0"/>
    <cellStyle name="Título 6 2 17" xfId="0"/>
    <cellStyle name="Título 6 2 18" xfId="0"/>
    <cellStyle name="Título 6 2 2" xfId="0"/>
    <cellStyle name="Título 6 2 2 2" xfId="0"/>
    <cellStyle name="Título 6 2 3" xfId="0"/>
    <cellStyle name="Título 6 2 3 2" xfId="0"/>
    <cellStyle name="Título 6 2 4" xfId="0"/>
    <cellStyle name="Título 6 2 4 2" xfId="0"/>
    <cellStyle name="Título 6 2 5" xfId="0"/>
    <cellStyle name="Título 6 2 5 2" xfId="0"/>
    <cellStyle name="Título 6 2 6" xfId="0"/>
    <cellStyle name="Título 6 2 6 2" xfId="0"/>
    <cellStyle name="Título 6 2 7" xfId="0"/>
    <cellStyle name="Título 6 2 7 2" xfId="0"/>
    <cellStyle name="Título 6 2 8" xfId="0"/>
    <cellStyle name="Título 6 2 9" xfId="0"/>
    <cellStyle name="Título 6 3" xfId="0"/>
    <cellStyle name="Título 6 3 2" xfId="0"/>
    <cellStyle name="Título 6 4" xfId="0"/>
    <cellStyle name="Título 6 4 2" xfId="0"/>
    <cellStyle name="Título 6 5" xfId="0"/>
    <cellStyle name="Título 6 5 2" xfId="0"/>
    <cellStyle name="Título 6 6" xfId="0"/>
    <cellStyle name="Título 6 6 2" xfId="0"/>
    <cellStyle name="Título 6 7" xfId="0"/>
    <cellStyle name="Título 6 7 2" xfId="0"/>
    <cellStyle name="Título 6 8" xfId="0"/>
    <cellStyle name="Título 6 8 2" xfId="0"/>
    <cellStyle name="Título 6 9" xfId="0"/>
    <cellStyle name="Título 7" xfId="0"/>
    <cellStyle name="Título 7 10" xfId="0"/>
    <cellStyle name="Título 7 11" xfId="0"/>
    <cellStyle name="Título 7 12" xfId="0"/>
    <cellStyle name="Título 7 13" xfId="0"/>
    <cellStyle name="Título 7 14" xfId="0"/>
    <cellStyle name="Título 7 15" xfId="0"/>
    <cellStyle name="Título 7 16" xfId="0"/>
    <cellStyle name="Título 7 17" xfId="0"/>
    <cellStyle name="Título 7 18" xfId="0"/>
    <cellStyle name="Título 7 19" xfId="0"/>
    <cellStyle name="Título 7 2" xfId="0"/>
    <cellStyle name="Título 7 2 2" xfId="0"/>
    <cellStyle name="Título 7 2 2 2" xfId="0"/>
    <cellStyle name="Título 7 2 2 2 2" xfId="0"/>
    <cellStyle name="Título 7 2 2 3" xfId="0"/>
    <cellStyle name="Título 7 2 2 3 2" xfId="0"/>
    <cellStyle name="Título 7 2 2 4" xfId="0"/>
    <cellStyle name="Título 7 2 2 4 2" xfId="0"/>
    <cellStyle name="Título 7 2 2 5" xfId="0"/>
    <cellStyle name="Título 7 2 2 5 2" xfId="0"/>
    <cellStyle name="Título 7 2 2 6" xfId="0"/>
    <cellStyle name="Título 7 2 3" xfId="0"/>
    <cellStyle name="Título 7 2 3 2" xfId="0"/>
    <cellStyle name="Título 7 2 4" xfId="0"/>
    <cellStyle name="Título 7 2 4 2" xfId="0"/>
    <cellStyle name="Título 7 2 5" xfId="0"/>
    <cellStyle name="Título 7 2 5 2" xfId="0"/>
    <cellStyle name="Título 7 2 6" xfId="0"/>
    <cellStyle name="Título 7 2 6 2" xfId="0"/>
    <cellStyle name="Título 7 2 7" xfId="0"/>
    <cellStyle name="Título 7 20" xfId="0"/>
    <cellStyle name="Título 7 3" xfId="0"/>
    <cellStyle name="Título 7 3 2" xfId="0"/>
    <cellStyle name="Título 7 3 2 2" xfId="0"/>
    <cellStyle name="Título 7 3 3" xfId="0"/>
    <cellStyle name="Título 7 3 3 2" xfId="0"/>
    <cellStyle name="Título 7 3 4" xfId="0"/>
    <cellStyle name="Título 7 3 4 2" xfId="0"/>
    <cellStyle name="Título 7 3 5" xfId="0"/>
    <cellStyle name="Título 7 3 5 2" xfId="0"/>
    <cellStyle name="Título 7 3 6" xfId="0"/>
    <cellStyle name="Título 7 4" xfId="0"/>
    <cellStyle name="Título 7 4 2" xfId="0"/>
    <cellStyle name="Título 7 5" xfId="0"/>
    <cellStyle name="Título 7 5 2" xfId="0"/>
    <cellStyle name="Título 7 6" xfId="0"/>
    <cellStyle name="Título 7 6 2" xfId="0"/>
    <cellStyle name="Título 7 7" xfId="0"/>
    <cellStyle name="Título 7 7 2" xfId="0"/>
    <cellStyle name="Título 7 8" xfId="0"/>
    <cellStyle name="Título 7 9" xfId="0"/>
    <cellStyle name="Título 8" xfId="0"/>
    <cellStyle name="Título 8 10" xfId="0"/>
    <cellStyle name="Título 8 11" xfId="0"/>
    <cellStyle name="Título 8 12" xfId="0"/>
    <cellStyle name="Título 8 13" xfId="0"/>
    <cellStyle name="Título 8 14" xfId="0"/>
    <cellStyle name="Título 8 15" xfId="0"/>
    <cellStyle name="Título 8 16" xfId="0"/>
    <cellStyle name="Título 8 17" xfId="0"/>
    <cellStyle name="Título 8 18" xfId="0"/>
    <cellStyle name="Título 8 19" xfId="0"/>
    <cellStyle name="Título 8 2" xfId="0"/>
    <cellStyle name="Título 8 2 2" xfId="0"/>
    <cellStyle name="Título 8 2 2 2" xfId="0"/>
    <cellStyle name="Título 8 2 3" xfId="0"/>
    <cellStyle name="Título 8 2 3 2" xfId="0"/>
    <cellStyle name="Título 8 2 4" xfId="0"/>
    <cellStyle name="Título 8 2 4 2" xfId="0"/>
    <cellStyle name="Título 8 2 5" xfId="0"/>
    <cellStyle name="Título 8 2 5 2" xfId="0"/>
    <cellStyle name="Título 8 2 6" xfId="0"/>
    <cellStyle name="Título 8 20" xfId="0"/>
    <cellStyle name="Título 8 3" xfId="0"/>
    <cellStyle name="Título 8 3 2" xfId="0"/>
    <cellStyle name="Título 8 3 2 2" xfId="0"/>
    <cellStyle name="Título 8 3 3" xfId="0"/>
    <cellStyle name="Título 8 3 3 2" xfId="0"/>
    <cellStyle name="Título 8 3 4" xfId="0"/>
    <cellStyle name="Título 8 3 4 2" xfId="0"/>
    <cellStyle name="Título 8 3 5" xfId="0"/>
    <cellStyle name="Título 8 3 5 2" xfId="0"/>
    <cellStyle name="Título 8 3 6" xfId="0"/>
    <cellStyle name="Título 8 4" xfId="0"/>
    <cellStyle name="Título 8 4 2" xfId="0"/>
    <cellStyle name="Título 8 5" xfId="0"/>
    <cellStyle name="Título 8 5 2" xfId="0"/>
    <cellStyle name="Título 8 6" xfId="0"/>
    <cellStyle name="Título 8 6 2" xfId="0"/>
    <cellStyle name="Título 8 7" xfId="0"/>
    <cellStyle name="Título 8 7 2" xfId="0"/>
    <cellStyle name="Título 8 8" xfId="0"/>
    <cellStyle name="Título 8 9" xfId="0"/>
    <cellStyle name="Título 9" xfId="0"/>
    <cellStyle name="Título 9 10" xfId="0"/>
    <cellStyle name="Título 9 11" xfId="0"/>
    <cellStyle name="Título 9 12" xfId="0"/>
    <cellStyle name="Título 9 13" xfId="0"/>
    <cellStyle name="Título 9 14" xfId="0"/>
    <cellStyle name="Título 9 15" xfId="0"/>
    <cellStyle name="Título 9 16" xfId="0"/>
    <cellStyle name="Título 9 17" xfId="0"/>
    <cellStyle name="Título 9 18" xfId="0"/>
    <cellStyle name="Título 9 19" xfId="0"/>
    <cellStyle name="Título 9 2" xfId="0"/>
    <cellStyle name="Título 9 2 2" xfId="0"/>
    <cellStyle name="Título 9 2 2 2" xfId="0"/>
    <cellStyle name="Título 9 2 3" xfId="0"/>
    <cellStyle name="Título 9 2 3 2" xfId="0"/>
    <cellStyle name="Título 9 2 4" xfId="0"/>
    <cellStyle name="Título 9 2 4 2" xfId="0"/>
    <cellStyle name="Título 9 2 5" xfId="0"/>
    <cellStyle name="Título 9 2 5 2" xfId="0"/>
    <cellStyle name="Título 9 2 6" xfId="0"/>
    <cellStyle name="Título 9 3" xfId="0"/>
    <cellStyle name="Título 9 3 2" xfId="0"/>
    <cellStyle name="Título 9 4" xfId="0"/>
    <cellStyle name="Título 9 4 2" xfId="0"/>
    <cellStyle name="Título 9 5" xfId="0"/>
    <cellStyle name="Título 9 5 2" xfId="0"/>
    <cellStyle name="Título 9 6" xfId="0"/>
    <cellStyle name="Título 9 6 2" xfId="0"/>
    <cellStyle name="Título 9 7" xfId="0"/>
    <cellStyle name="Título 9 8" xfId="0"/>
    <cellStyle name="Título 9 9" xfId="0"/>
    <cellStyle name="Vírgula 2" xfId="0"/>
    <cellStyle name="Vírgula 2 10" xfId="0"/>
    <cellStyle name="Vírgula 2 10 2" xfId="0"/>
    <cellStyle name="Vírgula 2 10 3" xfId="0"/>
    <cellStyle name="Vírgula 2 10 4" xfId="0"/>
    <cellStyle name="Vírgula 2 10 5" xfId="0"/>
    <cellStyle name="Vírgula 2 11" xfId="0"/>
    <cellStyle name="Vírgula 2 11 2" xfId="0"/>
    <cellStyle name="Vírgula 2 12" xfId="0"/>
    <cellStyle name="Vírgula 2 12 2" xfId="0"/>
    <cellStyle name="Vírgula 2 13" xfId="0"/>
    <cellStyle name="Vírgula 2 13 2" xfId="0"/>
    <cellStyle name="Vírgula 2 14" xfId="0"/>
    <cellStyle name="Vírgula 2 14 2" xfId="0"/>
    <cellStyle name="Vírgula 2 15" xfId="0"/>
    <cellStyle name="Vírgula 2 16" xfId="0"/>
    <cellStyle name="Vírgula 2 17" xfId="0"/>
    <cellStyle name="Vírgula 2 18" xfId="0"/>
    <cellStyle name="Vírgula 2 19" xfId="0"/>
    <cellStyle name="Vírgula 2 2" xfId="0"/>
    <cellStyle name="Vírgula 2 2 10" xfId="0"/>
    <cellStyle name="Vírgula 2 2 10 10" xfId="0"/>
    <cellStyle name="Vírgula 2 2 10 2" xfId="0"/>
    <cellStyle name="Vírgula 2 2 10 2 10" xfId="0"/>
    <cellStyle name="Vírgula 2 2 10 2 11" xfId="0"/>
    <cellStyle name="Vírgula 2 2 10 2 12" xfId="0"/>
    <cellStyle name="Vírgula 2 2 10 2 13" xfId="0"/>
    <cellStyle name="Vírgula 2 2 10 2 2" xfId="0"/>
    <cellStyle name="Vírgula 2 2 10 2 2 2" xfId="0"/>
    <cellStyle name="Vírgula 2 2 10 2 2 3" xfId="0"/>
    <cellStyle name="Vírgula 2 2 10 2 2 4" xfId="0"/>
    <cellStyle name="Vírgula 2 2 10 2 2 5" xfId="0"/>
    <cellStyle name="Vírgula 2 2 10 2 3" xfId="0"/>
    <cellStyle name="Vírgula 2 2 10 2 3 2" xfId="0"/>
    <cellStyle name="Vírgula 2 2 10 2 4" xfId="0"/>
    <cellStyle name="Vírgula 2 2 10 2 4 2" xfId="0"/>
    <cellStyle name="Vírgula 2 2 10 2 5" xfId="0"/>
    <cellStyle name="Vírgula 2 2 10 2 5 2" xfId="0"/>
    <cellStyle name="Vírgula 2 2 10 2 6" xfId="0"/>
    <cellStyle name="Vírgula 2 2 10 2 6 2" xfId="0"/>
    <cellStyle name="Vírgula 2 2 10 2 7" xfId="0"/>
    <cellStyle name="Vírgula 2 2 10 2 7 2" xfId="0"/>
    <cellStyle name="Vírgula 2 2 10 2 8" xfId="0"/>
    <cellStyle name="Vírgula 2 2 10 2 8 2" xfId="0"/>
    <cellStyle name="Vírgula 2 2 10 2 9" xfId="0"/>
    <cellStyle name="Vírgula 2 2 10 2 9 2" xfId="0"/>
    <cellStyle name="Vírgula 2 2 10 3" xfId="0"/>
    <cellStyle name="Vírgula 2 2 10 3 2" xfId="0"/>
    <cellStyle name="Vírgula 2 2 10 4" xfId="0"/>
    <cellStyle name="Vírgula 2 2 10 4 2" xfId="0"/>
    <cellStyle name="Vírgula 2 2 10 5" xfId="0"/>
    <cellStyle name="Vírgula 2 2 10 5 2" xfId="0"/>
    <cellStyle name="Vírgula 2 2 10 6" xfId="0"/>
    <cellStyle name="Vírgula 2 2 10 7" xfId="0"/>
    <cellStyle name="Vírgula 2 2 10 8" xfId="0"/>
    <cellStyle name="Vírgula 2 2 10 9" xfId="0"/>
    <cellStyle name="Vírgula 2 2 11" xfId="0"/>
    <cellStyle name="Vírgula 2 2 11 2" xfId="0"/>
    <cellStyle name="Vírgula 2 2 11 2 10" xfId="0"/>
    <cellStyle name="Vírgula 2 2 11 2 2" xfId="0"/>
    <cellStyle name="Vírgula 2 2 11 2 2 2" xfId="0"/>
    <cellStyle name="Vírgula 2 2 11 2 3" xfId="0"/>
    <cellStyle name="Vírgula 2 2 11 2 3 2" xfId="0"/>
    <cellStyle name="Vírgula 2 2 11 2 4" xfId="0"/>
    <cellStyle name="Vírgula 2 2 11 2 4 2" xfId="0"/>
    <cellStyle name="Vírgula 2 2 11 2 5" xfId="0"/>
    <cellStyle name="Vírgula 2 2 11 2 5 2" xfId="0"/>
    <cellStyle name="Vírgula 2 2 11 2 6" xfId="0"/>
    <cellStyle name="Vírgula 2 2 11 2 6 2" xfId="0"/>
    <cellStyle name="Vírgula 2 2 11 2 7" xfId="0"/>
    <cellStyle name="Vírgula 2 2 11 2 7 2" xfId="0"/>
    <cellStyle name="Vírgula 2 2 11 2 8" xfId="0"/>
    <cellStyle name="Vírgula 2 2 11 2 8 2" xfId="0"/>
    <cellStyle name="Vírgula 2 2 11 2 9" xfId="0"/>
    <cellStyle name="Vírgula 2 2 11 2 9 2" xfId="0"/>
    <cellStyle name="Vírgula 2 2 11 3" xfId="0"/>
    <cellStyle name="Vírgula 2 2 11 3 2" xfId="0"/>
    <cellStyle name="Vírgula 2 2 11 4" xfId="0"/>
    <cellStyle name="Vírgula 2 2 11 4 2" xfId="0"/>
    <cellStyle name="Vírgula 2 2 11 5" xfId="0"/>
    <cellStyle name="Vírgula 2 2 11 5 2" xfId="0"/>
    <cellStyle name="Vírgula 2 2 11 6" xfId="0"/>
    <cellStyle name="Vírgula 2 2 11 7" xfId="0"/>
    <cellStyle name="Vírgula 2 2 12" xfId="0"/>
    <cellStyle name="Vírgula 2 2 12 2" xfId="0"/>
    <cellStyle name="Vírgula 2 2 12 2 10" xfId="0"/>
    <cellStyle name="Vírgula 2 2 12 2 2" xfId="0"/>
    <cellStyle name="Vírgula 2 2 12 2 2 2" xfId="0"/>
    <cellStyle name="Vírgula 2 2 12 2 3" xfId="0"/>
    <cellStyle name="Vírgula 2 2 12 2 3 2" xfId="0"/>
    <cellStyle name="Vírgula 2 2 12 2 4" xfId="0"/>
    <cellStyle name="Vírgula 2 2 12 2 4 2" xfId="0"/>
    <cellStyle name="Vírgula 2 2 12 2 5" xfId="0"/>
    <cellStyle name="Vírgula 2 2 12 2 5 2" xfId="0"/>
    <cellStyle name="Vírgula 2 2 12 2 6" xfId="0"/>
    <cellStyle name="Vírgula 2 2 12 2 6 2" xfId="0"/>
    <cellStyle name="Vírgula 2 2 12 2 7" xfId="0"/>
    <cellStyle name="Vírgula 2 2 12 2 7 2" xfId="0"/>
    <cellStyle name="Vírgula 2 2 12 2 8" xfId="0"/>
    <cellStyle name="Vírgula 2 2 12 2 8 2" xfId="0"/>
    <cellStyle name="Vírgula 2 2 12 2 9" xfId="0"/>
    <cellStyle name="Vírgula 2 2 12 2 9 2" xfId="0"/>
    <cellStyle name="Vírgula 2 2 12 3" xfId="0"/>
    <cellStyle name="Vírgula 2 2 12 3 2" xfId="0"/>
    <cellStyle name="Vírgula 2 2 12 4" xfId="0"/>
    <cellStyle name="Vírgula 2 2 12 4 2" xfId="0"/>
    <cellStyle name="Vírgula 2 2 12 5" xfId="0"/>
    <cellStyle name="Vírgula 2 2 12 5 2" xfId="0"/>
    <cellStyle name="Vírgula 2 2 12 6" xfId="0"/>
    <cellStyle name="Vírgula 2 2 12 7" xfId="0"/>
    <cellStyle name="Vírgula 2 2 13" xfId="0"/>
    <cellStyle name="Vírgula 2 2 13 2" xfId="0"/>
    <cellStyle name="Vírgula 2 2 13 2 2" xfId="0"/>
    <cellStyle name="Vírgula 2 2 13 3" xfId="0"/>
    <cellStyle name="Vírgula 2 2 13 3 2" xfId="0"/>
    <cellStyle name="Vírgula 2 2 13 4" xfId="0"/>
    <cellStyle name="Vírgula 2 2 13 4 2" xfId="0"/>
    <cellStyle name="Vírgula 2 2 13 5" xfId="0"/>
    <cellStyle name="Vírgula 2 2 13 5 2" xfId="0"/>
    <cellStyle name="Vírgula 2 2 13 6" xfId="0"/>
    <cellStyle name="Vírgula 2 2 13 7" xfId="0"/>
    <cellStyle name="Vírgula 2 2 14" xfId="0"/>
    <cellStyle name="Vírgula 2 2 14 2" xfId="0"/>
    <cellStyle name="Vírgula 2 2 14 2 2" xfId="0"/>
    <cellStyle name="Vírgula 2 2 14 3" xfId="0"/>
    <cellStyle name="Vírgula 2 2 14 3 2" xfId="0"/>
    <cellStyle name="Vírgula 2 2 14 4" xfId="0"/>
    <cellStyle name="Vírgula 2 2 14 4 2" xfId="0"/>
    <cellStyle name="Vírgula 2 2 14 5" xfId="0"/>
    <cellStyle name="Vírgula 2 2 14 5 2" xfId="0"/>
    <cellStyle name="Vírgula 2 2 14 6" xfId="0"/>
    <cellStyle name="Vírgula 2 2 14 7" xfId="0"/>
    <cellStyle name="Vírgula 2 2 15" xfId="0"/>
    <cellStyle name="Vírgula 2 2 15 2" xfId="0"/>
    <cellStyle name="Vírgula 2 2 15 2 2" xfId="0"/>
    <cellStyle name="Vírgula 2 2 15 3" xfId="0"/>
    <cellStyle name="Vírgula 2 2 15 3 2" xfId="0"/>
    <cellStyle name="Vírgula 2 2 15 4" xfId="0"/>
    <cellStyle name="Vírgula 2 2 15 4 2" xfId="0"/>
    <cellStyle name="Vírgula 2 2 15 5" xfId="0"/>
    <cellStyle name="Vírgula 2 2 15 5 2" xfId="0"/>
    <cellStyle name="Vírgula 2 2 15 6" xfId="0"/>
    <cellStyle name="Vírgula 2 2 15 7" xfId="0"/>
    <cellStyle name="Vírgula 2 2 16" xfId="0"/>
    <cellStyle name="Vírgula 2 2 16 2" xfId="0"/>
    <cellStyle name="Vírgula 2 2 16 2 2" xfId="0"/>
    <cellStyle name="Vírgula 2 2 16 3" xfId="0"/>
    <cellStyle name="Vírgula 2 2 16 3 2" xfId="0"/>
    <cellStyle name="Vírgula 2 2 16 4" xfId="0"/>
    <cellStyle name="Vírgula 2 2 16 4 2" xfId="0"/>
    <cellStyle name="Vírgula 2 2 16 5" xfId="0"/>
    <cellStyle name="Vírgula 2 2 16 5 2" xfId="0"/>
    <cellStyle name="Vírgula 2 2 16 6" xfId="0"/>
    <cellStyle name="Vírgula 2 2 16 7" xfId="0"/>
    <cellStyle name="Vírgula 2 2 17" xfId="0"/>
    <cellStyle name="Vírgula 2 2 17 2" xfId="0"/>
    <cellStyle name="Vírgula 2 2 17 2 2" xfId="0"/>
    <cellStyle name="Vírgula 2 2 17 3" xfId="0"/>
    <cellStyle name="Vírgula 2 2 17 3 2" xfId="0"/>
    <cellStyle name="Vírgula 2 2 17 4" xfId="0"/>
    <cellStyle name="Vírgula 2 2 17 4 2" xfId="0"/>
    <cellStyle name="Vírgula 2 2 17 5" xfId="0"/>
    <cellStyle name="Vírgula 2 2 17 5 2" xfId="0"/>
    <cellStyle name="Vírgula 2 2 17 6" xfId="0"/>
    <cellStyle name="Vírgula 2 2 17 7" xfId="0"/>
    <cellStyle name="Vírgula 2 2 18" xfId="0"/>
    <cellStyle name="Vírgula 2 2 18 10" xfId="0"/>
    <cellStyle name="Vírgula 2 2 18 10 2" xfId="0"/>
    <cellStyle name="Vírgula 2 2 18 11" xfId="0"/>
    <cellStyle name="Vírgula 2 2 18 11 2" xfId="0"/>
    <cellStyle name="Vírgula 2 2 18 12" xfId="0"/>
    <cellStyle name="Vírgula 2 2 18 12 2" xfId="0"/>
    <cellStyle name="Vírgula 2 2 18 13" xfId="0"/>
    <cellStyle name="Vírgula 2 2 18 13 2" xfId="0"/>
    <cellStyle name="Vírgula 2 2 18 14" xfId="0"/>
    <cellStyle name="Vírgula 2 2 18 14 2" xfId="0"/>
    <cellStyle name="Vírgula 2 2 18 15" xfId="0"/>
    <cellStyle name="Vírgula 2 2 18 15 2" xfId="0"/>
    <cellStyle name="Vírgula 2 2 18 16" xfId="0"/>
    <cellStyle name="Vírgula 2 2 18 16 2" xfId="0"/>
    <cellStyle name="Vírgula 2 2 18 17" xfId="0"/>
    <cellStyle name="Vírgula 2 2 18 17 2" xfId="0"/>
    <cellStyle name="Vírgula 2 2 18 18" xfId="0"/>
    <cellStyle name="Vírgula 2 2 18 19" xfId="0"/>
    <cellStyle name="Vírgula 2 2 18 2" xfId="0"/>
    <cellStyle name="Vírgula 2 2 18 2 10" xfId="0"/>
    <cellStyle name="Vírgula 2 2 18 2 11" xfId="0"/>
    <cellStyle name="Vírgula 2 2 18 2 2" xfId="0"/>
    <cellStyle name="Vírgula 2 2 18 2 2 2" xfId="0"/>
    <cellStyle name="Vírgula 2 2 18 2 2 3" xfId="0"/>
    <cellStyle name="Vírgula 2 2 18 2 2 4" xfId="0"/>
    <cellStyle name="Vírgula 2 2 18 2 3" xfId="0"/>
    <cellStyle name="Vírgula 2 2 18 2 3 2" xfId="0"/>
    <cellStyle name="Vírgula 2 2 18 2 4" xfId="0"/>
    <cellStyle name="Vírgula 2 2 18 2 4 2" xfId="0"/>
    <cellStyle name="Vírgula 2 2 18 2 5" xfId="0"/>
    <cellStyle name="Vírgula 2 2 18 2 5 2" xfId="0"/>
    <cellStyle name="Vírgula 2 2 18 2 6" xfId="0"/>
    <cellStyle name="Vírgula 2 2 18 2 6 2" xfId="0"/>
    <cellStyle name="Vírgula 2 2 18 2 7" xfId="0"/>
    <cellStyle name="Vírgula 2 2 18 2 7 2" xfId="0"/>
    <cellStyle name="Vírgula 2 2 18 2 8" xfId="0"/>
    <cellStyle name="Vírgula 2 2 18 2 8 2" xfId="0"/>
    <cellStyle name="Vírgula 2 2 18 2 9" xfId="0"/>
    <cellStyle name="Vírgula 2 2 18 2 9 2" xfId="0"/>
    <cellStyle name="Vírgula 2 2 18 3" xfId="0"/>
    <cellStyle name="Vírgula 2 2 18 3 10" xfId="0"/>
    <cellStyle name="Vírgula 2 2 18 3 2" xfId="0"/>
    <cellStyle name="Vírgula 2 2 18 3 2 2" xfId="0"/>
    <cellStyle name="Vírgula 2 2 18 3 2 2 2" xfId="0"/>
    <cellStyle name="Vírgula 2 2 18 3 2 3" xfId="0"/>
    <cellStyle name="Vírgula 2 2 18 3 3" xfId="0"/>
    <cellStyle name="Vírgula 2 2 18 3 3 2" xfId="0"/>
    <cellStyle name="Vírgula 2 2 18 3 4" xfId="0"/>
    <cellStyle name="Vírgula 2 2 18 3 4 2" xfId="0"/>
    <cellStyle name="Vírgula 2 2 18 3 5" xfId="0"/>
    <cellStyle name="Vírgula 2 2 18 3 5 2" xfId="0"/>
    <cellStyle name="Vírgula 2 2 18 3 6" xfId="0"/>
    <cellStyle name="Vírgula 2 2 18 3 6 2" xfId="0"/>
    <cellStyle name="Vírgula 2 2 18 3 7" xfId="0"/>
    <cellStyle name="Vírgula 2 2 18 3 7 2" xfId="0"/>
    <cellStyle name="Vírgula 2 2 18 3 8" xfId="0"/>
    <cellStyle name="Vírgula 2 2 18 3 8 2" xfId="0"/>
    <cellStyle name="Vírgula 2 2 18 3 9" xfId="0"/>
    <cellStyle name="Vírgula 2 2 18 3 9 2" xfId="0"/>
    <cellStyle name="Vírgula 2 2 18 4" xfId="0"/>
    <cellStyle name="Vírgula 2 2 18 4 2" xfId="0"/>
    <cellStyle name="Vírgula 2 2 18 4 2 2" xfId="0"/>
    <cellStyle name="Vírgula 2 2 18 4 3" xfId="0"/>
    <cellStyle name="Vírgula 2 2 18 5" xfId="0"/>
    <cellStyle name="Vírgula 2 2 18 5 2" xfId="0"/>
    <cellStyle name="Vírgula 2 2 18 6" xfId="0"/>
    <cellStyle name="Vírgula 2 2 18 6 2" xfId="0"/>
    <cellStyle name="Vírgula 2 2 18 7" xfId="0"/>
    <cellStyle name="Vírgula 2 2 18 7 2" xfId="0"/>
    <cellStyle name="Vírgula 2 2 18 8" xfId="0"/>
    <cellStyle name="Vírgula 2 2 18 8 2" xfId="0"/>
    <cellStyle name="Vírgula 2 2 18 9" xfId="0"/>
    <cellStyle name="Vírgula 2 2 18 9 2" xfId="0"/>
    <cellStyle name="Vírgula 2 2 19" xfId="0"/>
    <cellStyle name="Vírgula 2 2 19 10" xfId="0"/>
    <cellStyle name="Vírgula 2 2 19 10 2" xfId="0"/>
    <cellStyle name="Vírgula 2 2 19 11" xfId="0"/>
    <cellStyle name="Vírgula 2 2 19 11 2" xfId="0"/>
    <cellStyle name="Vírgula 2 2 19 12" xfId="0"/>
    <cellStyle name="Vírgula 2 2 19 12 2" xfId="0"/>
    <cellStyle name="Vírgula 2 2 19 13" xfId="0"/>
    <cellStyle name="Vírgula 2 2 19 13 2" xfId="0"/>
    <cellStyle name="Vírgula 2 2 19 14" xfId="0"/>
    <cellStyle name="Vírgula 2 2 19 14 2" xfId="0"/>
    <cellStyle name="Vírgula 2 2 19 15" xfId="0"/>
    <cellStyle name="Vírgula 2 2 19 15 2" xfId="0"/>
    <cellStyle name="Vírgula 2 2 19 16" xfId="0"/>
    <cellStyle name="Vírgula 2 2 19 16 2" xfId="0"/>
    <cellStyle name="Vírgula 2 2 19 17" xfId="0"/>
    <cellStyle name="Vírgula 2 2 19 17 2" xfId="0"/>
    <cellStyle name="Vírgula 2 2 19 18" xfId="0"/>
    <cellStyle name="Vírgula 2 2 19 19" xfId="0"/>
    <cellStyle name="Vírgula 2 2 19 2" xfId="0"/>
    <cellStyle name="Vírgula 2 2 19 2 10" xfId="0"/>
    <cellStyle name="Vírgula 2 2 19 2 10 2" xfId="0"/>
    <cellStyle name="Vírgula 2 2 19 2 11" xfId="0"/>
    <cellStyle name="Vírgula 2 2 19 2 11 2" xfId="0"/>
    <cellStyle name="Vírgula 2 2 19 2 12" xfId="0"/>
    <cellStyle name="Vírgula 2 2 19 2 12 2" xfId="0"/>
    <cellStyle name="Vírgula 2 2 19 2 13" xfId="0"/>
    <cellStyle name="Vírgula 2 2 19 2 13 2" xfId="0"/>
    <cellStyle name="Vírgula 2 2 19 2 14" xfId="0"/>
    <cellStyle name="Vírgula 2 2 19 2 14 2" xfId="0"/>
    <cellStyle name="Vírgula 2 2 19 2 15" xfId="0"/>
    <cellStyle name="Vírgula 2 2 19 2 15 2" xfId="0"/>
    <cellStyle name="Vírgula 2 2 19 2 16" xfId="0"/>
    <cellStyle name="Vírgula 2 2 19 2 16 2" xfId="0"/>
    <cellStyle name="Vírgula 2 2 19 2 17" xfId="0"/>
    <cellStyle name="Vírgula 2 2 19 2 17 2" xfId="0"/>
    <cellStyle name="Vírgula 2 2 19 2 18" xfId="0"/>
    <cellStyle name="Vírgula 2 2 19 2 2" xfId="0"/>
    <cellStyle name="Vírgula 2 2 19 2 2 10" xfId="0"/>
    <cellStyle name="Vírgula 2 2 19 2 2 10 2" xfId="0"/>
    <cellStyle name="Vírgula 2 2 19 2 2 11" xfId="0"/>
    <cellStyle name="Vírgula 2 2 19 2 2 11 2" xfId="0"/>
    <cellStyle name="Vírgula 2 2 19 2 2 12" xfId="0"/>
    <cellStyle name="Vírgula 2 2 19 2 2 12 2" xfId="0"/>
    <cellStyle name="Vírgula 2 2 19 2 2 13" xfId="0"/>
    <cellStyle name="Vírgula 2 2 19 2 2 2" xfId="0"/>
    <cellStyle name="Vírgula 2 2 19 2 2 2 2" xfId="0"/>
    <cellStyle name="Vírgula 2 2 19 2 2 2 2 2" xfId="0"/>
    <cellStyle name="Vírgula 2 2 19 2 2 2 2 2 2" xfId="0"/>
    <cellStyle name="Vírgula 2 2 19 2 2 2 2 3" xfId="0"/>
    <cellStyle name="Vírgula 2 2 19 2 2 2 2 3 2" xfId="0"/>
    <cellStyle name="Vírgula 2 2 19 2 2 2 2 4" xfId="0"/>
    <cellStyle name="Vírgula 2 2 19 2 2 2 2 4 2" xfId="0"/>
    <cellStyle name="Vírgula 2 2 19 2 2 2 2 5" xfId="0"/>
    <cellStyle name="Vírgula 2 2 19 2 2 2 2 5 2" xfId="0"/>
    <cellStyle name="Vírgula 2 2 19 2 2 2 2 6" xfId="0"/>
    <cellStyle name="Vírgula 2 2 19 2 2 2 3" xfId="0"/>
    <cellStyle name="Vírgula 2 2 19 2 2 2 3 2" xfId="0"/>
    <cellStyle name="Vírgula 2 2 19 2 2 2 4" xfId="0"/>
    <cellStyle name="Vírgula 2 2 19 2 2 2 4 2" xfId="0"/>
    <cellStyle name="Vírgula 2 2 19 2 2 2 5" xfId="0"/>
    <cellStyle name="Vírgula 2 2 19 2 2 2 5 2" xfId="0"/>
    <cellStyle name="Vírgula 2 2 19 2 2 2 6" xfId="0"/>
    <cellStyle name="Vírgula 2 2 19 2 2 3" xfId="0"/>
    <cellStyle name="Vírgula 2 2 19 2 2 3 2" xfId="0"/>
    <cellStyle name="Vírgula 2 2 19 2 2 4" xfId="0"/>
    <cellStyle name="Vírgula 2 2 19 2 2 4 2" xfId="0"/>
    <cellStyle name="Vírgula 2 2 19 2 2 5" xfId="0"/>
    <cellStyle name="Vírgula 2 2 19 2 2 5 2" xfId="0"/>
    <cellStyle name="Vírgula 2 2 19 2 2 6" xfId="0"/>
    <cellStyle name="Vírgula 2 2 19 2 2 6 2" xfId="0"/>
    <cellStyle name="Vírgula 2 2 19 2 2 7" xfId="0"/>
    <cellStyle name="Vírgula 2 2 19 2 2 7 2" xfId="0"/>
    <cellStyle name="Vírgula 2 2 19 2 2 8" xfId="0"/>
    <cellStyle name="Vírgula 2 2 19 2 2 8 2" xfId="0"/>
    <cellStyle name="Vírgula 2 2 19 2 2 9" xfId="0"/>
    <cellStyle name="Vírgula 2 2 19 2 2 9 2" xfId="0"/>
    <cellStyle name="Vírgula 2 2 19 2 3" xfId="0"/>
    <cellStyle name="Vírgula 2 2 19 2 3 2" xfId="0"/>
    <cellStyle name="Vírgula 2 2 19 2 4" xfId="0"/>
    <cellStyle name="Vírgula 2 2 19 2 4 2" xfId="0"/>
    <cellStyle name="Vírgula 2 2 19 2 4 2 2" xfId="0"/>
    <cellStyle name="Vírgula 2 2 19 2 4 3" xfId="0"/>
    <cellStyle name="Vírgula 2 2 19 2 5" xfId="0"/>
    <cellStyle name="Vírgula 2 2 19 2 5 2" xfId="0"/>
    <cellStyle name="Vírgula 2 2 19 2 6" xfId="0"/>
    <cellStyle name="Vírgula 2 2 19 2 6 2" xfId="0"/>
    <cellStyle name="Vírgula 2 2 19 2 7" xfId="0"/>
    <cellStyle name="Vírgula 2 2 19 2 7 2" xfId="0"/>
    <cellStyle name="Vírgula 2 2 19 2 8" xfId="0"/>
    <cellStyle name="Vírgula 2 2 19 2 8 2" xfId="0"/>
    <cellStyle name="Vírgula 2 2 19 2 9" xfId="0"/>
    <cellStyle name="Vírgula 2 2 19 2 9 2" xfId="0"/>
    <cellStyle name="Vírgula 2 2 19 3" xfId="0"/>
    <cellStyle name="Vírgula 2 2 19 3 10" xfId="0"/>
    <cellStyle name="Vírgula 2 2 19 3 2" xfId="0"/>
    <cellStyle name="Vírgula 2 2 19 3 2 2" xfId="0"/>
    <cellStyle name="Vírgula 2 2 19 3 2 2 2" xfId="0"/>
    <cellStyle name="Vírgula 2 2 19 3 2 3" xfId="0"/>
    <cellStyle name="Vírgula 2 2 19 3 3" xfId="0"/>
    <cellStyle name="Vírgula 2 2 19 3 3 2" xfId="0"/>
    <cellStyle name="Vírgula 2 2 19 3 4" xfId="0"/>
    <cellStyle name="Vírgula 2 2 19 3 4 2" xfId="0"/>
    <cellStyle name="Vírgula 2 2 19 3 5" xfId="0"/>
    <cellStyle name="Vírgula 2 2 19 3 5 2" xfId="0"/>
    <cellStyle name="Vírgula 2 2 19 3 6" xfId="0"/>
    <cellStyle name="Vírgula 2 2 19 3 6 2" xfId="0"/>
    <cellStyle name="Vírgula 2 2 19 3 7" xfId="0"/>
    <cellStyle name="Vírgula 2 2 19 3 7 2" xfId="0"/>
    <cellStyle name="Vírgula 2 2 19 3 8" xfId="0"/>
    <cellStyle name="Vírgula 2 2 19 3 8 2" xfId="0"/>
    <cellStyle name="Vírgula 2 2 19 3 9" xfId="0"/>
    <cellStyle name="Vírgula 2 2 19 3 9 2" xfId="0"/>
    <cellStyle name="Vírgula 2 2 19 4" xfId="0"/>
    <cellStyle name="Vírgula 2 2 19 4 2" xfId="0"/>
    <cellStyle name="Vírgula 2 2 19 4 2 2" xfId="0"/>
    <cellStyle name="Vírgula 2 2 19 4 3" xfId="0"/>
    <cellStyle name="Vírgula 2 2 19 5" xfId="0"/>
    <cellStyle name="Vírgula 2 2 19 5 2" xfId="0"/>
    <cellStyle name="Vírgula 2 2 19 6" xfId="0"/>
    <cellStyle name="Vírgula 2 2 19 6 2" xfId="0"/>
    <cellStyle name="Vírgula 2 2 19 7" xfId="0"/>
    <cellStyle name="Vírgula 2 2 19 7 2" xfId="0"/>
    <cellStyle name="Vírgula 2 2 19 8" xfId="0"/>
    <cellStyle name="Vírgula 2 2 19 8 2" xfId="0"/>
    <cellStyle name="Vírgula 2 2 19 9" xfId="0"/>
    <cellStyle name="Vírgula 2 2 19 9 2" xfId="0"/>
    <cellStyle name="Vírgula 2 2 2" xfId="0"/>
    <cellStyle name="Vírgula 2 2 2 10" xfId="0"/>
    <cellStyle name="Vírgula 2 2 2 10 2" xfId="0"/>
    <cellStyle name="Vírgula 2 2 2 10 2 2" xfId="0"/>
    <cellStyle name="Vírgula 2 2 2 10 3" xfId="0"/>
    <cellStyle name="Vírgula 2 2 2 10 3 2" xfId="0"/>
    <cellStyle name="Vírgula 2 2 2 10 4" xfId="0"/>
    <cellStyle name="Vírgula 2 2 2 10 4 2" xfId="0"/>
    <cellStyle name="Vírgula 2 2 2 10 5" xfId="0"/>
    <cellStyle name="Vírgula 2 2 2 10 5 2" xfId="0"/>
    <cellStyle name="Vírgula 2 2 2 10 6" xfId="0"/>
    <cellStyle name="Vírgula 2 2 2 10 7" xfId="0"/>
    <cellStyle name="Vírgula 2 2 2 11" xfId="0"/>
    <cellStyle name="Vírgula 2 2 2 11 2" xfId="0"/>
    <cellStyle name="Vírgula 2 2 2 11 2 2" xfId="0"/>
    <cellStyle name="Vírgula 2 2 2 11 3" xfId="0"/>
    <cellStyle name="Vírgula 2 2 2 11 3 2" xfId="0"/>
    <cellStyle name="Vírgula 2 2 2 11 4" xfId="0"/>
    <cellStyle name="Vírgula 2 2 2 11 4 2" xfId="0"/>
    <cellStyle name="Vírgula 2 2 2 11 5" xfId="0"/>
    <cellStyle name="Vírgula 2 2 2 11 5 2" xfId="0"/>
    <cellStyle name="Vírgula 2 2 2 11 6" xfId="0"/>
    <cellStyle name="Vírgula 2 2 2 11 7" xfId="0"/>
    <cellStyle name="Vírgula 2 2 2 12" xfId="0"/>
    <cellStyle name="Vírgula 2 2 2 12 2" xfId="0"/>
    <cellStyle name="Vírgula 2 2 2 12 2 2" xfId="0"/>
    <cellStyle name="Vírgula 2 2 2 12 3" xfId="0"/>
    <cellStyle name="Vírgula 2 2 2 12 3 2" xfId="0"/>
    <cellStyle name="Vírgula 2 2 2 12 4" xfId="0"/>
    <cellStyle name="Vírgula 2 2 2 12 4 2" xfId="0"/>
    <cellStyle name="Vírgula 2 2 2 12 5" xfId="0"/>
    <cellStyle name="Vírgula 2 2 2 12 5 2" xfId="0"/>
    <cellStyle name="Vírgula 2 2 2 12 6" xfId="0"/>
    <cellStyle name="Vírgula 2 2 2 12 7" xfId="0"/>
    <cellStyle name="Vírgula 2 2 2 13" xfId="0"/>
    <cellStyle name="Vírgula 2 2 2 13 2" xfId="0"/>
    <cellStyle name="Vírgula 2 2 2 13 2 2" xfId="0"/>
    <cellStyle name="Vírgula 2 2 2 13 3" xfId="0"/>
    <cellStyle name="Vírgula 2 2 2 13 3 2" xfId="0"/>
    <cellStyle name="Vírgula 2 2 2 13 4" xfId="0"/>
    <cellStyle name="Vírgula 2 2 2 13 4 2" xfId="0"/>
    <cellStyle name="Vírgula 2 2 2 13 5" xfId="0"/>
    <cellStyle name="Vírgula 2 2 2 13 5 2" xfId="0"/>
    <cellStyle name="Vírgula 2 2 2 13 6" xfId="0"/>
    <cellStyle name="Vírgula 2 2 2 13 7" xfId="0"/>
    <cellStyle name="Vírgula 2 2 2 14" xfId="0"/>
    <cellStyle name="Vírgula 2 2 2 14 2" xfId="0"/>
    <cellStyle name="Vírgula 2 2 2 14 2 2" xfId="0"/>
    <cellStyle name="Vírgula 2 2 2 14 3" xfId="0"/>
    <cellStyle name="Vírgula 2 2 2 14 3 2" xfId="0"/>
    <cellStyle name="Vírgula 2 2 2 14 4" xfId="0"/>
    <cellStyle name="Vírgula 2 2 2 14 4 2" xfId="0"/>
    <cellStyle name="Vírgula 2 2 2 14 5" xfId="0"/>
    <cellStyle name="Vírgula 2 2 2 14 5 2" xfId="0"/>
    <cellStyle name="Vírgula 2 2 2 14 6" xfId="0"/>
    <cellStyle name="Vírgula 2 2 2 14 7" xfId="0"/>
    <cellStyle name="Vírgula 2 2 2 15" xfId="0"/>
    <cellStyle name="Vírgula 2 2 2 15 2" xfId="0"/>
    <cellStyle name="Vírgula 2 2 2 15 2 2" xfId="0"/>
    <cellStyle name="Vírgula 2 2 2 15 3" xfId="0"/>
    <cellStyle name="Vírgula 2 2 2 15 3 2" xfId="0"/>
    <cellStyle name="Vírgula 2 2 2 15 4" xfId="0"/>
    <cellStyle name="Vírgula 2 2 2 15 4 2" xfId="0"/>
    <cellStyle name="Vírgula 2 2 2 15 5" xfId="0"/>
    <cellStyle name="Vírgula 2 2 2 15 5 2" xfId="0"/>
    <cellStyle name="Vírgula 2 2 2 15 6" xfId="0"/>
    <cellStyle name="Vírgula 2 2 2 15 7" xfId="0"/>
    <cellStyle name="Vírgula 2 2 2 16" xfId="0"/>
    <cellStyle name="Vírgula 2 2 2 16 10" xfId="0"/>
    <cellStyle name="Vírgula 2 2 2 16 11" xfId="0"/>
    <cellStyle name="Vírgula 2 2 2 16 2" xfId="0"/>
    <cellStyle name="Vírgula 2 2 2 16 2 2" xfId="0"/>
    <cellStyle name="Vírgula 2 2 2 16 3" xfId="0"/>
    <cellStyle name="Vírgula 2 2 2 16 3 2" xfId="0"/>
    <cellStyle name="Vírgula 2 2 2 16 4" xfId="0"/>
    <cellStyle name="Vírgula 2 2 2 16 4 2" xfId="0"/>
    <cellStyle name="Vírgula 2 2 2 16 5" xfId="0"/>
    <cellStyle name="Vírgula 2 2 2 16 5 2" xfId="0"/>
    <cellStyle name="Vírgula 2 2 2 16 6" xfId="0"/>
    <cellStyle name="Vírgula 2 2 2 16 6 2" xfId="0"/>
    <cellStyle name="Vírgula 2 2 2 16 7" xfId="0"/>
    <cellStyle name="Vírgula 2 2 2 16 7 2" xfId="0"/>
    <cellStyle name="Vírgula 2 2 2 16 8" xfId="0"/>
    <cellStyle name="Vírgula 2 2 2 16 8 2" xfId="0"/>
    <cellStyle name="Vírgula 2 2 2 16 9" xfId="0"/>
    <cellStyle name="Vírgula 2 2 2 16 9 2" xfId="0"/>
    <cellStyle name="Vírgula 2 2 2 17" xfId="0"/>
    <cellStyle name="Vírgula 2 2 2 17 2" xfId="0"/>
    <cellStyle name="Vírgula 2 2 2 17 2 2" xfId="0"/>
    <cellStyle name="Vírgula 2 2 2 17 3" xfId="0"/>
    <cellStyle name="Vírgula 2 2 2 17 3 2" xfId="0"/>
    <cellStyle name="Vírgula 2 2 2 17 4" xfId="0"/>
    <cellStyle name="Vírgula 2 2 2 17 4 2" xfId="0"/>
    <cellStyle name="Vírgula 2 2 2 17 5" xfId="0"/>
    <cellStyle name="Vírgula 2 2 2 17 5 2" xfId="0"/>
    <cellStyle name="Vírgula 2 2 2 17 6" xfId="0"/>
    <cellStyle name="Vírgula 2 2 2 17 7" xfId="0"/>
    <cellStyle name="Vírgula 2 2 2 18" xfId="0"/>
    <cellStyle name="Vírgula 2 2 2 18 2" xfId="0"/>
    <cellStyle name="Vírgula 2 2 2 18 2 2" xfId="0"/>
    <cellStyle name="Vírgula 2 2 2 18 3" xfId="0"/>
    <cellStyle name="Vírgula 2 2 2 18 3 2" xfId="0"/>
    <cellStyle name="Vírgula 2 2 2 18 4" xfId="0"/>
    <cellStyle name="Vírgula 2 2 2 18 4 2" xfId="0"/>
    <cellStyle name="Vírgula 2 2 2 18 5" xfId="0"/>
    <cellStyle name="Vírgula 2 2 2 18 5 2" xfId="0"/>
    <cellStyle name="Vírgula 2 2 2 18 6" xfId="0"/>
    <cellStyle name="Vírgula 2 2 2 19" xfId="0"/>
    <cellStyle name="Vírgula 2 2 2 19 2" xfId="0"/>
    <cellStyle name="Vírgula 2 2 2 19 2 2" xfId="0"/>
    <cellStyle name="Vírgula 2 2 2 19 3" xfId="0"/>
    <cellStyle name="Vírgula 2 2 2 19 3 2" xfId="0"/>
    <cellStyle name="Vírgula 2 2 2 19 4" xfId="0"/>
    <cellStyle name="Vírgula 2 2 2 19 4 2" xfId="0"/>
    <cellStyle name="Vírgula 2 2 2 19 5" xfId="0"/>
    <cellStyle name="Vírgula 2 2 2 19 5 2" xfId="0"/>
    <cellStyle name="Vírgula 2 2 2 19 6" xfId="0"/>
    <cellStyle name="Vírgula 2 2 2 2" xfId="0"/>
    <cellStyle name="Vírgula 2 2 2 2 10" xfId="0"/>
    <cellStyle name="Vírgula 2 2 2 2 11" xfId="0"/>
    <cellStyle name="Vírgula 2 2 2 2 12" xfId="0"/>
    <cellStyle name="Vírgula 2 2 2 2 13" xfId="0"/>
    <cellStyle name="Vírgula 2 2 2 2 14" xfId="0"/>
    <cellStyle name="Vírgula 2 2 2 2 15" xfId="0"/>
    <cellStyle name="Vírgula 2 2 2 2 16" xfId="0"/>
    <cellStyle name="Vírgula 2 2 2 2 2" xfId="0"/>
    <cellStyle name="Vírgula 2 2 2 2 2 2" xfId="0"/>
    <cellStyle name="Vírgula 2 2 2 2 3" xfId="0"/>
    <cellStyle name="Vírgula 2 2 2 2 3 2" xfId="0"/>
    <cellStyle name="Vírgula 2 2 2 2 4" xfId="0"/>
    <cellStyle name="Vírgula 2 2 2 2 4 2" xfId="0"/>
    <cellStyle name="Vírgula 2 2 2 2 5" xfId="0"/>
    <cellStyle name="Vírgula 2 2 2 2 5 2" xfId="0"/>
    <cellStyle name="Vírgula 2 2 2 2 6" xfId="0"/>
    <cellStyle name="Vírgula 2 2 2 2 7" xfId="0"/>
    <cellStyle name="Vírgula 2 2 2 2 8" xfId="0"/>
    <cellStyle name="Vírgula 2 2 2 2 9" xfId="0"/>
    <cellStyle name="Vírgula 2 2 2 20" xfId="0"/>
    <cellStyle name="Vírgula 2 2 2 20 2" xfId="0"/>
    <cellStyle name="Vírgula 2 2 2 20 2 2" xfId="0"/>
    <cellStyle name="Vírgula 2 2 2 20 3" xfId="0"/>
    <cellStyle name="Vírgula 2 2 2 20 3 2" xfId="0"/>
    <cellStyle name="Vírgula 2 2 2 20 4" xfId="0"/>
    <cellStyle name="Vírgula 2 2 2 20 4 2" xfId="0"/>
    <cellStyle name="Vírgula 2 2 2 20 5" xfId="0"/>
    <cellStyle name="Vírgula 2 2 2 20 5 2" xfId="0"/>
    <cellStyle name="Vírgula 2 2 2 20 6" xfId="0"/>
    <cellStyle name="Vírgula 2 2 2 21" xfId="0"/>
    <cellStyle name="Vírgula 2 2 2 21 2" xfId="0"/>
    <cellStyle name="Vírgula 2 2 2 22" xfId="0"/>
    <cellStyle name="Vírgula 2 2 2 22 2" xfId="0"/>
    <cellStyle name="Vírgula 2 2 2 23" xfId="0"/>
    <cellStyle name="Vírgula 2 2 2 23 2" xfId="0"/>
    <cellStyle name="Vírgula 2 2 2 24" xfId="0"/>
    <cellStyle name="Vírgula 2 2 2 24 2" xfId="0"/>
    <cellStyle name="Vírgula 2 2 2 25" xfId="0"/>
    <cellStyle name="Vírgula 2 2 2 25 2" xfId="0"/>
    <cellStyle name="Vírgula 2 2 2 26" xfId="0"/>
    <cellStyle name="Vírgula 2 2 2 26 2" xfId="0"/>
    <cellStyle name="Vírgula 2 2 2 27" xfId="0"/>
    <cellStyle name="Vírgula 2 2 2 27 2" xfId="0"/>
    <cellStyle name="Vírgula 2 2 2 28" xfId="0"/>
    <cellStyle name="Vírgula 2 2 2 28 2" xfId="0"/>
    <cellStyle name="Vírgula 2 2 2 29" xfId="0"/>
    <cellStyle name="Vírgula 2 2 2 29 2" xfId="0"/>
    <cellStyle name="Vírgula 2 2 2 3" xfId="0"/>
    <cellStyle name="Vírgula 2 2 2 3 10" xfId="0"/>
    <cellStyle name="Vírgula 2 2 2 3 11" xfId="0"/>
    <cellStyle name="Vírgula 2 2 2 3 12" xfId="0"/>
    <cellStyle name="Vírgula 2 2 2 3 13" xfId="0"/>
    <cellStyle name="Vírgula 2 2 2 3 14" xfId="0"/>
    <cellStyle name="Vírgula 2 2 2 3 15" xfId="0"/>
    <cellStyle name="Vírgula 2 2 2 3 16" xfId="0"/>
    <cellStyle name="Vírgula 2 2 2 3 2" xfId="0"/>
    <cellStyle name="Vírgula 2 2 2 3 2 2" xfId="0"/>
    <cellStyle name="Vírgula 2 2 2 3 3" xfId="0"/>
    <cellStyle name="Vírgula 2 2 2 3 3 2" xfId="0"/>
    <cellStyle name="Vírgula 2 2 2 3 4" xfId="0"/>
    <cellStyle name="Vírgula 2 2 2 3 4 2" xfId="0"/>
    <cellStyle name="Vírgula 2 2 2 3 5" xfId="0"/>
    <cellStyle name="Vírgula 2 2 2 3 5 2" xfId="0"/>
    <cellStyle name="Vírgula 2 2 2 3 6" xfId="0"/>
    <cellStyle name="Vírgula 2 2 2 3 7" xfId="0"/>
    <cellStyle name="Vírgula 2 2 2 3 8" xfId="0"/>
    <cellStyle name="Vírgula 2 2 2 3 9" xfId="0"/>
    <cellStyle name="Vírgula 2 2 2 30" xfId="0"/>
    <cellStyle name="Vírgula 2 2 2 30 2" xfId="0"/>
    <cellStyle name="Vírgula 2 2 2 31" xfId="0"/>
    <cellStyle name="Vírgula 2 2 2 31 2" xfId="0"/>
    <cellStyle name="Vírgula 2 2 2 32" xfId="0"/>
    <cellStyle name="Vírgula 2 2 2 32 2" xfId="0"/>
    <cellStyle name="Vírgula 2 2 2 33" xfId="0"/>
    <cellStyle name="Vírgula 2 2 2 33 2" xfId="0"/>
    <cellStyle name="Vírgula 2 2 2 34" xfId="0"/>
    <cellStyle name="Vírgula 2 2 2 34 2" xfId="0"/>
    <cellStyle name="Vírgula 2 2 2 35" xfId="0"/>
    <cellStyle name="Vírgula 2 2 2 35 2" xfId="0"/>
    <cellStyle name="Vírgula 2 2 2 36" xfId="0"/>
    <cellStyle name="Vírgula 2 2 2 36 2" xfId="0"/>
    <cellStyle name="Vírgula 2 2 2 37" xfId="0"/>
    <cellStyle name="Vírgula 2 2 2 37 2" xfId="0"/>
    <cellStyle name="Vírgula 2 2 2 38" xfId="0"/>
    <cellStyle name="Vírgula 2 2 2 38 2" xfId="0"/>
    <cellStyle name="Vírgula 2 2 2 39" xfId="0"/>
    <cellStyle name="Vírgula 2 2 2 39 2" xfId="0"/>
    <cellStyle name="Vírgula 2 2 2 4" xfId="0"/>
    <cellStyle name="Vírgula 2 2 2 4 10" xfId="0"/>
    <cellStyle name="Vírgula 2 2 2 4 11" xfId="0"/>
    <cellStyle name="Vírgula 2 2 2 4 12" xfId="0"/>
    <cellStyle name="Vírgula 2 2 2 4 13" xfId="0"/>
    <cellStyle name="Vírgula 2 2 2 4 14" xfId="0"/>
    <cellStyle name="Vírgula 2 2 2 4 15" xfId="0"/>
    <cellStyle name="Vírgula 2 2 2 4 16" xfId="0"/>
    <cellStyle name="Vírgula 2 2 2 4 2" xfId="0"/>
    <cellStyle name="Vírgula 2 2 2 4 2 2" xfId="0"/>
    <cellStyle name="Vírgula 2 2 2 4 3" xfId="0"/>
    <cellStyle name="Vírgula 2 2 2 4 3 2" xfId="0"/>
    <cellStyle name="Vírgula 2 2 2 4 4" xfId="0"/>
    <cellStyle name="Vírgula 2 2 2 4 4 2" xfId="0"/>
    <cellStyle name="Vírgula 2 2 2 4 5" xfId="0"/>
    <cellStyle name="Vírgula 2 2 2 4 5 2" xfId="0"/>
    <cellStyle name="Vírgula 2 2 2 4 6" xfId="0"/>
    <cellStyle name="Vírgula 2 2 2 4 7" xfId="0"/>
    <cellStyle name="Vírgula 2 2 2 4 8" xfId="0"/>
    <cellStyle name="Vírgula 2 2 2 4 9" xfId="0"/>
    <cellStyle name="Vírgula 2 2 2 40" xfId="0"/>
    <cellStyle name="Vírgula 2 2 2 41" xfId="0"/>
    <cellStyle name="Vírgula 2 2 2 42" xfId="0"/>
    <cellStyle name="Vírgula 2 2 2 43" xfId="0"/>
    <cellStyle name="Vírgula 2 2 2 44" xfId="0"/>
    <cellStyle name="Vírgula 2 2 2 45" xfId="0"/>
    <cellStyle name="Vírgula 2 2 2 46" xfId="0"/>
    <cellStyle name="Vírgula 2 2 2 47" xfId="0"/>
    <cellStyle name="Vírgula 2 2 2 48" xfId="0"/>
    <cellStyle name="Vírgula 2 2 2 49" xfId="0"/>
    <cellStyle name="Vírgula 2 2 2 5" xfId="0"/>
    <cellStyle name="Vírgula 2 2 2 5 10" xfId="0"/>
    <cellStyle name="Vírgula 2 2 2 5 11" xfId="0"/>
    <cellStyle name="Vírgula 2 2 2 5 12" xfId="0"/>
    <cellStyle name="Vírgula 2 2 2 5 13" xfId="0"/>
    <cellStyle name="Vírgula 2 2 2 5 14" xfId="0"/>
    <cellStyle name="Vírgula 2 2 2 5 15" xfId="0"/>
    <cellStyle name="Vírgula 2 2 2 5 16" xfId="0"/>
    <cellStyle name="Vírgula 2 2 2 5 2" xfId="0"/>
    <cellStyle name="Vírgula 2 2 2 5 2 2" xfId="0"/>
    <cellStyle name="Vírgula 2 2 2 5 3" xfId="0"/>
    <cellStyle name="Vírgula 2 2 2 5 3 2" xfId="0"/>
    <cellStyle name="Vírgula 2 2 2 5 4" xfId="0"/>
    <cellStyle name="Vírgula 2 2 2 5 4 2" xfId="0"/>
    <cellStyle name="Vírgula 2 2 2 5 5" xfId="0"/>
    <cellStyle name="Vírgula 2 2 2 5 5 2" xfId="0"/>
    <cellStyle name="Vírgula 2 2 2 5 6" xfId="0"/>
    <cellStyle name="Vírgula 2 2 2 5 7" xfId="0"/>
    <cellStyle name="Vírgula 2 2 2 5 8" xfId="0"/>
    <cellStyle name="Vírgula 2 2 2 5 9" xfId="0"/>
    <cellStyle name="Vírgula 2 2 2 50" xfId="0"/>
    <cellStyle name="Vírgula 2 2 2 51" xfId="0"/>
    <cellStyle name="Vírgula 2 2 2 52" xfId="0"/>
    <cellStyle name="Vírgula 2 2 2 53" xfId="0"/>
    <cellStyle name="Vírgula 2 2 2 6" xfId="0"/>
    <cellStyle name="Vírgula 2 2 2 6 10" xfId="0"/>
    <cellStyle name="Vírgula 2 2 2 6 11" xfId="0"/>
    <cellStyle name="Vírgula 2 2 2 6 12" xfId="0"/>
    <cellStyle name="Vírgula 2 2 2 6 13" xfId="0"/>
    <cellStyle name="Vírgula 2 2 2 6 14" xfId="0"/>
    <cellStyle name="Vírgula 2 2 2 6 15" xfId="0"/>
    <cellStyle name="Vírgula 2 2 2 6 16" xfId="0"/>
    <cellStyle name="Vírgula 2 2 2 6 2" xfId="0"/>
    <cellStyle name="Vírgula 2 2 2 6 2 2" xfId="0"/>
    <cellStyle name="Vírgula 2 2 2 6 3" xfId="0"/>
    <cellStyle name="Vírgula 2 2 2 6 3 2" xfId="0"/>
    <cellStyle name="Vírgula 2 2 2 6 4" xfId="0"/>
    <cellStyle name="Vírgula 2 2 2 6 4 2" xfId="0"/>
    <cellStyle name="Vírgula 2 2 2 6 5" xfId="0"/>
    <cellStyle name="Vírgula 2 2 2 6 5 2" xfId="0"/>
    <cellStyle name="Vírgula 2 2 2 6 6" xfId="0"/>
    <cellStyle name="Vírgula 2 2 2 6 7" xfId="0"/>
    <cellStyle name="Vírgula 2 2 2 6 8" xfId="0"/>
    <cellStyle name="Vírgula 2 2 2 6 9" xfId="0"/>
    <cellStyle name="Vírgula 2 2 2 7" xfId="0"/>
    <cellStyle name="Vírgula 2 2 2 7 2" xfId="0"/>
    <cellStyle name="Vírgula 2 2 2 7 2 2" xfId="0"/>
    <cellStyle name="Vírgula 2 2 2 7 3" xfId="0"/>
    <cellStyle name="Vírgula 2 2 2 7 3 2" xfId="0"/>
    <cellStyle name="Vírgula 2 2 2 7 4" xfId="0"/>
    <cellStyle name="Vírgula 2 2 2 7 4 2" xfId="0"/>
    <cellStyle name="Vírgula 2 2 2 7 5" xfId="0"/>
    <cellStyle name="Vírgula 2 2 2 7 5 2" xfId="0"/>
    <cellStyle name="Vírgula 2 2 2 7 6" xfId="0"/>
    <cellStyle name="Vírgula 2 2 2 7 7" xfId="0"/>
    <cellStyle name="Vírgula 2 2 2 8" xfId="0"/>
    <cellStyle name="Vírgula 2 2 2 8 2" xfId="0"/>
    <cellStyle name="Vírgula 2 2 2 8 2 2" xfId="0"/>
    <cellStyle name="Vírgula 2 2 2 8 3" xfId="0"/>
    <cellStyle name="Vírgula 2 2 2 8 3 2" xfId="0"/>
    <cellStyle name="Vírgula 2 2 2 8 4" xfId="0"/>
    <cellStyle name="Vírgula 2 2 2 8 4 2" xfId="0"/>
    <cellStyle name="Vírgula 2 2 2 8 5" xfId="0"/>
    <cellStyle name="Vírgula 2 2 2 8 5 2" xfId="0"/>
    <cellStyle name="Vírgula 2 2 2 8 6" xfId="0"/>
    <cellStyle name="Vírgula 2 2 2 8 7" xfId="0"/>
    <cellStyle name="Vírgula 2 2 2 9" xfId="0"/>
    <cellStyle name="Vírgula 2 2 2 9 2" xfId="0"/>
    <cellStyle name="Vírgula 2 2 2 9 2 2" xfId="0"/>
    <cellStyle name="Vírgula 2 2 2 9 3" xfId="0"/>
    <cellStyle name="Vírgula 2 2 2 9 3 2" xfId="0"/>
    <cellStyle name="Vírgula 2 2 2 9 4" xfId="0"/>
    <cellStyle name="Vírgula 2 2 2 9 4 2" xfId="0"/>
    <cellStyle name="Vírgula 2 2 2 9 5" xfId="0"/>
    <cellStyle name="Vírgula 2 2 2 9 5 2" xfId="0"/>
    <cellStyle name="Vírgula 2 2 2 9 6" xfId="0"/>
    <cellStyle name="Vírgula 2 2 2 9 7" xfId="0"/>
    <cellStyle name="Vírgula 2 2 20" xfId="0"/>
    <cellStyle name="Vírgula 2 2 20 10" xfId="0"/>
    <cellStyle name="Vírgula 2 2 20 10 2" xfId="0"/>
    <cellStyle name="Vírgula 2 2 20 11" xfId="0"/>
    <cellStyle name="Vírgula 2 2 20 11 2" xfId="0"/>
    <cellStyle name="Vírgula 2 2 20 12" xfId="0"/>
    <cellStyle name="Vírgula 2 2 20 12 2" xfId="0"/>
    <cellStyle name="Vírgula 2 2 20 13" xfId="0"/>
    <cellStyle name="Vírgula 2 2 20 13 2" xfId="0"/>
    <cellStyle name="Vírgula 2 2 20 14" xfId="0"/>
    <cellStyle name="Vírgula 2 2 20 14 2" xfId="0"/>
    <cellStyle name="Vírgula 2 2 20 15" xfId="0"/>
    <cellStyle name="Vírgula 2 2 20 15 2" xfId="0"/>
    <cellStyle name="Vírgula 2 2 20 16" xfId="0"/>
    <cellStyle name="Vírgula 2 2 20 16 2" xfId="0"/>
    <cellStyle name="Vírgula 2 2 20 17" xfId="0"/>
    <cellStyle name="Vírgula 2 2 20 17 2" xfId="0"/>
    <cellStyle name="Vírgula 2 2 20 18" xfId="0"/>
    <cellStyle name="Vírgula 2 2 20 19" xfId="0"/>
    <cellStyle name="Vírgula 2 2 20 2" xfId="0"/>
    <cellStyle name="Vírgula 2 2 20 2 10" xfId="0"/>
    <cellStyle name="Vírgula 2 2 20 2 10 2" xfId="0"/>
    <cellStyle name="Vírgula 2 2 20 2 11" xfId="0"/>
    <cellStyle name="Vírgula 2 2 20 2 11 2" xfId="0"/>
    <cellStyle name="Vírgula 2 2 20 2 12" xfId="0"/>
    <cellStyle name="Vírgula 2 2 20 2 12 2" xfId="0"/>
    <cellStyle name="Vírgula 2 2 20 2 13" xfId="0"/>
    <cellStyle name="Vírgula 2 2 20 2 2" xfId="0"/>
    <cellStyle name="Vírgula 2 2 20 2 2 2" xfId="0"/>
    <cellStyle name="Vírgula 2 2 20 2 2 2 2" xfId="0"/>
    <cellStyle name="Vírgula 2 2 20 2 2 2 2 2" xfId="0"/>
    <cellStyle name="Vírgula 2 2 20 2 2 2 3" xfId="0"/>
    <cellStyle name="Vírgula 2 2 20 2 2 2 3 2" xfId="0"/>
    <cellStyle name="Vírgula 2 2 20 2 2 2 4" xfId="0"/>
    <cellStyle name="Vírgula 2 2 20 2 2 2 4 2" xfId="0"/>
    <cellStyle name="Vírgula 2 2 20 2 2 2 5" xfId="0"/>
    <cellStyle name="Vírgula 2 2 20 2 2 2 5 2" xfId="0"/>
    <cellStyle name="Vírgula 2 2 20 2 2 2 6" xfId="0"/>
    <cellStyle name="Vírgula 2 2 20 2 2 3" xfId="0"/>
    <cellStyle name="Vírgula 2 2 20 2 2 3 2" xfId="0"/>
    <cellStyle name="Vírgula 2 2 20 2 2 4" xfId="0"/>
    <cellStyle name="Vírgula 2 2 20 2 2 4 2" xfId="0"/>
    <cellStyle name="Vírgula 2 2 20 2 2 5" xfId="0"/>
    <cellStyle name="Vírgula 2 2 20 2 2 5 2" xfId="0"/>
    <cellStyle name="Vírgula 2 2 20 2 2 6" xfId="0"/>
    <cellStyle name="Vírgula 2 2 20 2 3" xfId="0"/>
    <cellStyle name="Vírgula 2 2 20 2 3 2" xfId="0"/>
    <cellStyle name="Vírgula 2 2 20 2 4" xfId="0"/>
    <cellStyle name="Vírgula 2 2 20 2 4 2" xfId="0"/>
    <cellStyle name="Vírgula 2 2 20 2 5" xfId="0"/>
    <cellStyle name="Vírgula 2 2 20 2 5 2" xfId="0"/>
    <cellStyle name="Vírgula 2 2 20 2 6" xfId="0"/>
    <cellStyle name="Vírgula 2 2 20 2 6 2" xfId="0"/>
    <cellStyle name="Vírgula 2 2 20 2 7" xfId="0"/>
    <cellStyle name="Vírgula 2 2 20 2 7 2" xfId="0"/>
    <cellStyle name="Vírgula 2 2 20 2 8" xfId="0"/>
    <cellStyle name="Vírgula 2 2 20 2 8 2" xfId="0"/>
    <cellStyle name="Vírgula 2 2 20 2 9" xfId="0"/>
    <cellStyle name="Vírgula 2 2 20 2 9 2" xfId="0"/>
    <cellStyle name="Vírgula 2 2 20 3" xfId="0"/>
    <cellStyle name="Vírgula 2 2 20 3 2" xfId="0"/>
    <cellStyle name="Vírgula 2 2 20 4" xfId="0"/>
    <cellStyle name="Vírgula 2 2 20 4 2" xfId="0"/>
    <cellStyle name="Vírgula 2 2 20 4 2 2" xfId="0"/>
    <cellStyle name="Vírgula 2 2 20 4 3" xfId="0"/>
    <cellStyle name="Vírgula 2 2 20 5" xfId="0"/>
    <cellStyle name="Vírgula 2 2 20 5 2" xfId="0"/>
    <cellStyle name="Vírgula 2 2 20 6" xfId="0"/>
    <cellStyle name="Vírgula 2 2 20 6 2" xfId="0"/>
    <cellStyle name="Vírgula 2 2 20 7" xfId="0"/>
    <cellStyle name="Vírgula 2 2 20 7 2" xfId="0"/>
    <cellStyle name="Vírgula 2 2 20 8" xfId="0"/>
    <cellStyle name="Vírgula 2 2 20 8 2" xfId="0"/>
    <cellStyle name="Vírgula 2 2 20 9" xfId="0"/>
    <cellStyle name="Vírgula 2 2 20 9 2" xfId="0"/>
    <cellStyle name="Vírgula 2 2 21" xfId="0"/>
    <cellStyle name="Vírgula 2 2 21 10" xfId="0"/>
    <cellStyle name="Vírgula 2 2 21 10 2" xfId="0"/>
    <cellStyle name="Vírgula 2 2 21 11" xfId="0"/>
    <cellStyle name="Vírgula 2 2 21 11 2" xfId="0"/>
    <cellStyle name="Vírgula 2 2 21 12" xfId="0"/>
    <cellStyle name="Vírgula 2 2 21 12 2" xfId="0"/>
    <cellStyle name="Vírgula 2 2 21 13" xfId="0"/>
    <cellStyle name="Vírgula 2 2 21 13 2" xfId="0"/>
    <cellStyle name="Vírgula 2 2 21 14" xfId="0"/>
    <cellStyle name="Vírgula 2 2 21 14 2" xfId="0"/>
    <cellStyle name="Vírgula 2 2 21 15" xfId="0"/>
    <cellStyle name="Vírgula 2 2 21 15 2" xfId="0"/>
    <cellStyle name="Vírgula 2 2 21 16" xfId="0"/>
    <cellStyle name="Vírgula 2 2 21 16 2" xfId="0"/>
    <cellStyle name="Vírgula 2 2 21 17" xfId="0"/>
    <cellStyle name="Vírgula 2 2 21 17 2" xfId="0"/>
    <cellStyle name="Vírgula 2 2 21 18" xfId="0"/>
    <cellStyle name="Vírgula 2 2 21 19" xfId="0"/>
    <cellStyle name="Vírgula 2 2 21 2" xfId="0"/>
    <cellStyle name="Vírgula 2 2 21 2 10" xfId="0"/>
    <cellStyle name="Vírgula 2 2 21 2 10 2" xfId="0"/>
    <cellStyle name="Vírgula 2 2 21 2 11" xfId="0"/>
    <cellStyle name="Vírgula 2 2 21 2 11 2" xfId="0"/>
    <cellStyle name="Vírgula 2 2 21 2 12" xfId="0"/>
    <cellStyle name="Vírgula 2 2 21 2 12 2" xfId="0"/>
    <cellStyle name="Vírgula 2 2 21 2 13" xfId="0"/>
    <cellStyle name="Vírgula 2 2 21 2 2" xfId="0"/>
    <cellStyle name="Vírgula 2 2 21 2 2 2" xfId="0"/>
    <cellStyle name="Vírgula 2 2 21 2 2 2 2" xfId="0"/>
    <cellStyle name="Vírgula 2 2 21 2 2 2 2 2" xfId="0"/>
    <cellStyle name="Vírgula 2 2 21 2 2 2 3" xfId="0"/>
    <cellStyle name="Vírgula 2 2 21 2 2 2 3 2" xfId="0"/>
    <cellStyle name="Vírgula 2 2 21 2 2 2 4" xfId="0"/>
    <cellStyle name="Vírgula 2 2 21 2 2 2 4 2" xfId="0"/>
    <cellStyle name="Vírgula 2 2 21 2 2 2 5" xfId="0"/>
    <cellStyle name="Vírgula 2 2 21 2 2 2 5 2" xfId="0"/>
    <cellStyle name="Vírgula 2 2 21 2 2 2 6" xfId="0"/>
    <cellStyle name="Vírgula 2 2 21 2 2 3" xfId="0"/>
    <cellStyle name="Vírgula 2 2 21 2 2 3 2" xfId="0"/>
    <cellStyle name="Vírgula 2 2 21 2 2 4" xfId="0"/>
    <cellStyle name="Vírgula 2 2 21 2 2 4 2" xfId="0"/>
    <cellStyle name="Vírgula 2 2 21 2 2 5" xfId="0"/>
    <cellStyle name="Vírgula 2 2 21 2 2 5 2" xfId="0"/>
    <cellStyle name="Vírgula 2 2 21 2 2 6" xfId="0"/>
    <cellStyle name="Vírgula 2 2 21 2 3" xfId="0"/>
    <cellStyle name="Vírgula 2 2 21 2 3 2" xfId="0"/>
    <cellStyle name="Vírgula 2 2 21 2 4" xfId="0"/>
    <cellStyle name="Vírgula 2 2 21 2 4 2" xfId="0"/>
    <cellStyle name="Vírgula 2 2 21 2 5" xfId="0"/>
    <cellStyle name="Vírgula 2 2 21 2 5 2" xfId="0"/>
    <cellStyle name="Vírgula 2 2 21 2 6" xfId="0"/>
    <cellStyle name="Vírgula 2 2 21 2 6 2" xfId="0"/>
    <cellStyle name="Vírgula 2 2 21 2 7" xfId="0"/>
    <cellStyle name="Vírgula 2 2 21 2 7 2" xfId="0"/>
    <cellStyle name="Vírgula 2 2 21 2 8" xfId="0"/>
    <cellStyle name="Vírgula 2 2 21 2 8 2" xfId="0"/>
    <cellStyle name="Vírgula 2 2 21 2 9" xfId="0"/>
    <cellStyle name="Vírgula 2 2 21 2 9 2" xfId="0"/>
    <cellStyle name="Vírgula 2 2 21 3" xfId="0"/>
    <cellStyle name="Vírgula 2 2 21 3 2" xfId="0"/>
    <cellStyle name="Vírgula 2 2 21 4" xfId="0"/>
    <cellStyle name="Vírgula 2 2 21 4 2" xfId="0"/>
    <cellStyle name="Vírgula 2 2 21 4 2 2" xfId="0"/>
    <cellStyle name="Vírgula 2 2 21 4 3" xfId="0"/>
    <cellStyle name="Vírgula 2 2 21 5" xfId="0"/>
    <cellStyle name="Vírgula 2 2 21 5 2" xfId="0"/>
    <cellStyle name="Vírgula 2 2 21 6" xfId="0"/>
    <cellStyle name="Vírgula 2 2 21 6 2" xfId="0"/>
    <cellStyle name="Vírgula 2 2 21 7" xfId="0"/>
    <cellStyle name="Vírgula 2 2 21 7 2" xfId="0"/>
    <cellStyle name="Vírgula 2 2 21 8" xfId="0"/>
    <cellStyle name="Vírgula 2 2 21 8 2" xfId="0"/>
    <cellStyle name="Vírgula 2 2 21 9" xfId="0"/>
    <cellStyle name="Vírgula 2 2 21 9 2" xfId="0"/>
    <cellStyle name="Vírgula 2 2 22" xfId="0"/>
    <cellStyle name="Vírgula 2 2 22 10" xfId="0"/>
    <cellStyle name="Vírgula 2 2 22 2" xfId="0"/>
    <cellStyle name="Vírgula 2 2 22 2 2" xfId="0"/>
    <cellStyle name="Vírgula 2 2 22 3" xfId="0"/>
    <cellStyle name="Vírgula 2 2 22 3 2" xfId="0"/>
    <cellStyle name="Vírgula 2 2 22 4" xfId="0"/>
    <cellStyle name="Vírgula 2 2 22 4 2" xfId="0"/>
    <cellStyle name="Vírgula 2 2 22 5" xfId="0"/>
    <cellStyle name="Vírgula 2 2 22 5 2" xfId="0"/>
    <cellStyle name="Vírgula 2 2 22 6" xfId="0"/>
    <cellStyle name="Vírgula 2 2 22 6 2" xfId="0"/>
    <cellStyle name="Vírgula 2 2 22 7" xfId="0"/>
    <cellStyle name="Vírgula 2 2 22 7 2" xfId="0"/>
    <cellStyle name="Vírgula 2 2 22 8" xfId="0"/>
    <cellStyle name="Vírgula 2 2 22 8 2" xfId="0"/>
    <cellStyle name="Vírgula 2 2 22 9" xfId="0"/>
    <cellStyle name="Vírgula 2 2 22 9 2" xfId="0"/>
    <cellStyle name="Vírgula 2 2 23" xfId="0"/>
    <cellStyle name="Vírgula 2 2 23 2" xfId="0"/>
    <cellStyle name="Vírgula 2 2 24" xfId="0"/>
    <cellStyle name="Vírgula 2 2 24 2" xfId="0"/>
    <cellStyle name="Vírgula 2 2 25" xfId="0"/>
    <cellStyle name="Vírgula 2 2 25 2" xfId="0"/>
    <cellStyle name="Vírgula 2 2 26" xfId="0"/>
    <cellStyle name="Vírgula 2 2 26 2" xfId="0"/>
    <cellStyle name="Vírgula 2 2 27" xfId="0"/>
    <cellStyle name="Vírgula 2 2 27 2" xfId="0"/>
    <cellStyle name="Vírgula 2 2 28" xfId="0"/>
    <cellStyle name="Vírgula 2 2 28 2" xfId="0"/>
    <cellStyle name="Vírgula 2 2 29" xfId="0"/>
    <cellStyle name="Vírgula 2 2 29 2" xfId="0"/>
    <cellStyle name="Vírgula 2 2 3" xfId="0"/>
    <cellStyle name="Vírgula 2 2 3 10" xfId="0"/>
    <cellStyle name="Vírgula 2 2 3 10 2" xfId="0"/>
    <cellStyle name="Vírgula 2 2 3 10 2 2" xfId="0"/>
    <cellStyle name="Vírgula 2 2 3 10 3" xfId="0"/>
    <cellStyle name="Vírgula 2 2 3 10 3 2" xfId="0"/>
    <cellStyle name="Vírgula 2 2 3 10 4" xfId="0"/>
    <cellStyle name="Vírgula 2 2 3 10 4 2" xfId="0"/>
    <cellStyle name="Vírgula 2 2 3 10 5" xfId="0"/>
    <cellStyle name="Vírgula 2 2 3 10 5 2" xfId="0"/>
    <cellStyle name="Vírgula 2 2 3 10 6" xfId="0"/>
    <cellStyle name="Vírgula 2 2 3 10 7" xfId="0"/>
    <cellStyle name="Vírgula 2 2 3 11" xfId="0"/>
    <cellStyle name="Vírgula 2 2 3 11 2" xfId="0"/>
    <cellStyle name="Vírgula 2 2 3 11 2 2" xfId="0"/>
    <cellStyle name="Vírgula 2 2 3 11 3" xfId="0"/>
    <cellStyle name="Vírgula 2 2 3 11 3 2" xfId="0"/>
    <cellStyle name="Vírgula 2 2 3 11 4" xfId="0"/>
    <cellStyle name="Vírgula 2 2 3 11 4 2" xfId="0"/>
    <cellStyle name="Vírgula 2 2 3 11 5" xfId="0"/>
    <cellStyle name="Vírgula 2 2 3 11 5 2" xfId="0"/>
    <cellStyle name="Vírgula 2 2 3 11 6" xfId="0"/>
    <cellStyle name="Vírgula 2 2 3 11 7" xfId="0"/>
    <cellStyle name="Vírgula 2 2 3 12" xfId="0"/>
    <cellStyle name="Vírgula 2 2 3 12 2" xfId="0"/>
    <cellStyle name="Vírgula 2 2 3 12 2 2" xfId="0"/>
    <cellStyle name="Vírgula 2 2 3 12 3" xfId="0"/>
    <cellStyle name="Vírgula 2 2 3 12 3 2" xfId="0"/>
    <cellStyle name="Vírgula 2 2 3 12 4" xfId="0"/>
    <cellStyle name="Vírgula 2 2 3 12 4 2" xfId="0"/>
    <cellStyle name="Vírgula 2 2 3 12 5" xfId="0"/>
    <cellStyle name="Vírgula 2 2 3 12 5 2" xfId="0"/>
    <cellStyle name="Vírgula 2 2 3 12 6" xfId="0"/>
    <cellStyle name="Vírgula 2 2 3 12 7" xfId="0"/>
    <cellStyle name="Vírgula 2 2 3 13" xfId="0"/>
    <cellStyle name="Vírgula 2 2 3 13 2" xfId="0"/>
    <cellStyle name="Vírgula 2 2 3 13 2 2" xfId="0"/>
    <cellStyle name="Vírgula 2 2 3 13 3" xfId="0"/>
    <cellStyle name="Vírgula 2 2 3 13 3 2" xfId="0"/>
    <cellStyle name="Vírgula 2 2 3 13 4" xfId="0"/>
    <cellStyle name="Vírgula 2 2 3 13 4 2" xfId="0"/>
    <cellStyle name="Vírgula 2 2 3 13 5" xfId="0"/>
    <cellStyle name="Vírgula 2 2 3 13 5 2" xfId="0"/>
    <cellStyle name="Vírgula 2 2 3 13 6" xfId="0"/>
    <cellStyle name="Vírgula 2 2 3 13 7" xfId="0"/>
    <cellStyle name="Vírgula 2 2 3 14" xfId="0"/>
    <cellStyle name="Vírgula 2 2 3 14 2" xfId="0"/>
    <cellStyle name="Vírgula 2 2 3 14 2 2" xfId="0"/>
    <cellStyle name="Vírgula 2 2 3 14 3" xfId="0"/>
    <cellStyle name="Vírgula 2 2 3 14 3 2" xfId="0"/>
    <cellStyle name="Vírgula 2 2 3 14 4" xfId="0"/>
    <cellStyle name="Vírgula 2 2 3 14 4 2" xfId="0"/>
    <cellStyle name="Vírgula 2 2 3 14 5" xfId="0"/>
    <cellStyle name="Vírgula 2 2 3 14 5 2" xfId="0"/>
    <cellStyle name="Vírgula 2 2 3 14 6" xfId="0"/>
    <cellStyle name="Vírgula 2 2 3 14 7" xfId="0"/>
    <cellStyle name="Vírgula 2 2 3 15" xfId="0"/>
    <cellStyle name="Vírgula 2 2 3 15 2" xfId="0"/>
    <cellStyle name="Vírgula 2 2 3 15 2 2" xfId="0"/>
    <cellStyle name="Vírgula 2 2 3 15 3" xfId="0"/>
    <cellStyle name="Vírgula 2 2 3 15 3 2" xfId="0"/>
    <cellStyle name="Vírgula 2 2 3 15 4" xfId="0"/>
    <cellStyle name="Vírgula 2 2 3 15 4 2" xfId="0"/>
    <cellStyle name="Vírgula 2 2 3 15 5" xfId="0"/>
    <cellStyle name="Vírgula 2 2 3 15 5 2" xfId="0"/>
    <cellStyle name="Vírgula 2 2 3 15 6" xfId="0"/>
    <cellStyle name="Vírgula 2 2 3 15 7" xfId="0"/>
    <cellStyle name="Vírgula 2 2 3 16" xfId="0"/>
    <cellStyle name="Vírgula 2 2 3 16 10" xfId="0"/>
    <cellStyle name="Vírgula 2 2 3 16 11" xfId="0"/>
    <cellStyle name="Vírgula 2 2 3 16 2" xfId="0"/>
    <cellStyle name="Vírgula 2 2 3 16 2 2" xfId="0"/>
    <cellStyle name="Vírgula 2 2 3 16 3" xfId="0"/>
    <cellStyle name="Vírgula 2 2 3 16 3 2" xfId="0"/>
    <cellStyle name="Vírgula 2 2 3 16 4" xfId="0"/>
    <cellStyle name="Vírgula 2 2 3 16 4 2" xfId="0"/>
    <cellStyle name="Vírgula 2 2 3 16 5" xfId="0"/>
    <cellStyle name="Vírgula 2 2 3 16 5 2" xfId="0"/>
    <cellStyle name="Vírgula 2 2 3 16 6" xfId="0"/>
    <cellStyle name="Vírgula 2 2 3 16 6 2" xfId="0"/>
    <cellStyle name="Vírgula 2 2 3 16 7" xfId="0"/>
    <cellStyle name="Vírgula 2 2 3 16 7 2" xfId="0"/>
    <cellStyle name="Vírgula 2 2 3 16 8" xfId="0"/>
    <cellStyle name="Vírgula 2 2 3 16 8 2" xfId="0"/>
    <cellStyle name="Vírgula 2 2 3 16 9" xfId="0"/>
    <cellStyle name="Vírgula 2 2 3 16 9 2" xfId="0"/>
    <cellStyle name="Vírgula 2 2 3 17" xfId="0"/>
    <cellStyle name="Vírgula 2 2 3 17 2" xfId="0"/>
    <cellStyle name="Vírgula 2 2 3 17 2 2" xfId="0"/>
    <cellStyle name="Vírgula 2 2 3 17 3" xfId="0"/>
    <cellStyle name="Vírgula 2 2 3 17 3 2" xfId="0"/>
    <cellStyle name="Vírgula 2 2 3 17 4" xfId="0"/>
    <cellStyle name="Vírgula 2 2 3 17 4 2" xfId="0"/>
    <cellStyle name="Vírgula 2 2 3 17 5" xfId="0"/>
    <cellStyle name="Vírgula 2 2 3 17 5 2" xfId="0"/>
    <cellStyle name="Vírgula 2 2 3 17 6" xfId="0"/>
    <cellStyle name="Vírgula 2 2 3 17 7" xfId="0"/>
    <cellStyle name="Vírgula 2 2 3 18" xfId="0"/>
    <cellStyle name="Vírgula 2 2 3 18 2" xfId="0"/>
    <cellStyle name="Vírgula 2 2 3 18 2 2" xfId="0"/>
    <cellStyle name="Vírgula 2 2 3 18 3" xfId="0"/>
    <cellStyle name="Vírgula 2 2 3 18 3 2" xfId="0"/>
    <cellStyle name="Vírgula 2 2 3 18 4" xfId="0"/>
    <cellStyle name="Vírgula 2 2 3 18 4 2" xfId="0"/>
    <cellStyle name="Vírgula 2 2 3 18 5" xfId="0"/>
    <cellStyle name="Vírgula 2 2 3 18 5 2" xfId="0"/>
    <cellStyle name="Vírgula 2 2 3 18 6" xfId="0"/>
    <cellStyle name="Vírgula 2 2 3 19" xfId="0"/>
    <cellStyle name="Vírgula 2 2 3 19 2" xfId="0"/>
    <cellStyle name="Vírgula 2 2 3 19 2 2" xfId="0"/>
    <cellStyle name="Vírgula 2 2 3 19 3" xfId="0"/>
    <cellStyle name="Vírgula 2 2 3 19 3 2" xfId="0"/>
    <cellStyle name="Vírgula 2 2 3 19 4" xfId="0"/>
    <cellStyle name="Vírgula 2 2 3 19 4 2" xfId="0"/>
    <cellStyle name="Vírgula 2 2 3 19 5" xfId="0"/>
    <cellStyle name="Vírgula 2 2 3 19 5 2" xfId="0"/>
    <cellStyle name="Vírgula 2 2 3 19 6" xfId="0"/>
    <cellStyle name="Vírgula 2 2 3 2" xfId="0"/>
    <cellStyle name="Vírgula 2 2 3 2 2" xfId="0"/>
    <cellStyle name="Vírgula 2 2 3 2 2 2" xfId="0"/>
    <cellStyle name="Vírgula 2 2 3 2 3" xfId="0"/>
    <cellStyle name="Vírgula 2 2 3 2 3 2" xfId="0"/>
    <cellStyle name="Vírgula 2 2 3 2 4" xfId="0"/>
    <cellStyle name="Vírgula 2 2 3 2 4 2" xfId="0"/>
    <cellStyle name="Vírgula 2 2 3 2 5" xfId="0"/>
    <cellStyle name="Vírgula 2 2 3 2 5 2" xfId="0"/>
    <cellStyle name="Vírgula 2 2 3 2 6" xfId="0"/>
    <cellStyle name="Vírgula 2 2 3 2 7" xfId="0"/>
    <cellStyle name="Vírgula 2 2 3 20" xfId="0"/>
    <cellStyle name="Vírgula 2 2 3 20 2" xfId="0"/>
    <cellStyle name="Vírgula 2 2 3 20 2 2" xfId="0"/>
    <cellStyle name="Vírgula 2 2 3 20 3" xfId="0"/>
    <cellStyle name="Vírgula 2 2 3 20 3 2" xfId="0"/>
    <cellStyle name="Vírgula 2 2 3 20 4" xfId="0"/>
    <cellStyle name="Vírgula 2 2 3 20 4 2" xfId="0"/>
    <cellStyle name="Vírgula 2 2 3 20 5" xfId="0"/>
    <cellStyle name="Vírgula 2 2 3 20 5 2" xfId="0"/>
    <cellStyle name="Vírgula 2 2 3 20 6" xfId="0"/>
    <cellStyle name="Vírgula 2 2 3 21" xfId="0"/>
    <cellStyle name="Vírgula 2 2 3 21 2" xfId="0"/>
    <cellStyle name="Vírgula 2 2 3 22" xfId="0"/>
    <cellStyle name="Vírgula 2 2 3 22 2" xfId="0"/>
    <cellStyle name="Vírgula 2 2 3 23" xfId="0"/>
    <cellStyle name="Vírgula 2 2 3 23 2" xfId="0"/>
    <cellStyle name="Vírgula 2 2 3 24" xfId="0"/>
    <cellStyle name="Vírgula 2 2 3 24 2" xfId="0"/>
    <cellStyle name="Vírgula 2 2 3 25" xfId="0"/>
    <cellStyle name="Vírgula 2 2 3 25 2" xfId="0"/>
    <cellStyle name="Vírgula 2 2 3 26" xfId="0"/>
    <cellStyle name="Vírgula 2 2 3 26 2" xfId="0"/>
    <cellStyle name="Vírgula 2 2 3 27" xfId="0"/>
    <cellStyle name="Vírgula 2 2 3 27 2" xfId="0"/>
    <cellStyle name="Vírgula 2 2 3 28" xfId="0"/>
    <cellStyle name="Vírgula 2 2 3 28 2" xfId="0"/>
    <cellStyle name="Vírgula 2 2 3 29" xfId="0"/>
    <cellStyle name="Vírgula 2 2 3 29 2" xfId="0"/>
    <cellStyle name="Vírgula 2 2 3 3" xfId="0"/>
    <cellStyle name="Vírgula 2 2 3 3 2" xfId="0"/>
    <cellStyle name="Vírgula 2 2 3 3 2 2" xfId="0"/>
    <cellStyle name="Vírgula 2 2 3 3 3" xfId="0"/>
    <cellStyle name="Vírgula 2 2 3 3 3 2" xfId="0"/>
    <cellStyle name="Vírgula 2 2 3 3 4" xfId="0"/>
    <cellStyle name="Vírgula 2 2 3 3 4 2" xfId="0"/>
    <cellStyle name="Vírgula 2 2 3 3 5" xfId="0"/>
    <cellStyle name="Vírgula 2 2 3 3 5 2" xfId="0"/>
    <cellStyle name="Vírgula 2 2 3 3 6" xfId="0"/>
    <cellStyle name="Vírgula 2 2 3 3 7" xfId="0"/>
    <cellStyle name="Vírgula 2 2 3 30" xfId="0"/>
    <cellStyle name="Vírgula 2 2 3 30 2" xfId="0"/>
    <cellStyle name="Vírgula 2 2 3 31" xfId="0"/>
    <cellStyle name="Vírgula 2 2 3 31 2" xfId="0"/>
    <cellStyle name="Vírgula 2 2 3 32" xfId="0"/>
    <cellStyle name="Vírgula 2 2 3 32 2" xfId="0"/>
    <cellStyle name="Vírgula 2 2 3 33" xfId="0"/>
    <cellStyle name="Vírgula 2 2 3 33 2" xfId="0"/>
    <cellStyle name="Vírgula 2 2 3 34" xfId="0"/>
    <cellStyle name="Vírgula 2 2 3 34 2" xfId="0"/>
    <cellStyle name="Vírgula 2 2 3 35" xfId="0"/>
    <cellStyle name="Vírgula 2 2 3 35 2" xfId="0"/>
    <cellStyle name="Vírgula 2 2 3 36" xfId="0"/>
    <cellStyle name="Vírgula 2 2 3 36 2" xfId="0"/>
    <cellStyle name="Vírgula 2 2 3 37" xfId="0"/>
    <cellStyle name="Vírgula 2 2 3 37 2" xfId="0"/>
    <cellStyle name="Vírgula 2 2 3 38" xfId="0"/>
    <cellStyle name="Vírgula 2 2 3 38 2" xfId="0"/>
    <cellStyle name="Vírgula 2 2 3 39" xfId="0"/>
    <cellStyle name="Vírgula 2 2 3 39 2" xfId="0"/>
    <cellStyle name="Vírgula 2 2 3 4" xfId="0"/>
    <cellStyle name="Vírgula 2 2 3 4 2" xfId="0"/>
    <cellStyle name="Vírgula 2 2 3 4 2 2" xfId="0"/>
    <cellStyle name="Vírgula 2 2 3 4 3" xfId="0"/>
    <cellStyle name="Vírgula 2 2 3 4 3 2" xfId="0"/>
    <cellStyle name="Vírgula 2 2 3 4 4" xfId="0"/>
    <cellStyle name="Vírgula 2 2 3 4 4 2" xfId="0"/>
    <cellStyle name="Vírgula 2 2 3 4 5" xfId="0"/>
    <cellStyle name="Vírgula 2 2 3 4 5 2" xfId="0"/>
    <cellStyle name="Vírgula 2 2 3 4 6" xfId="0"/>
    <cellStyle name="Vírgula 2 2 3 4 7" xfId="0"/>
    <cellStyle name="Vírgula 2 2 3 40" xfId="0"/>
    <cellStyle name="Vírgula 2 2 3 41" xfId="0"/>
    <cellStyle name="Vírgula 2 2 3 42" xfId="0"/>
    <cellStyle name="Vírgula 2 2 3 43" xfId="0"/>
    <cellStyle name="Vírgula 2 2 3 44" xfId="0"/>
    <cellStyle name="Vírgula 2 2 3 45" xfId="0"/>
    <cellStyle name="Vírgula 2 2 3 46" xfId="0"/>
    <cellStyle name="Vírgula 2 2 3 47" xfId="0"/>
    <cellStyle name="Vírgula 2 2 3 48" xfId="0"/>
    <cellStyle name="Vírgula 2 2 3 49" xfId="0"/>
    <cellStyle name="Vírgula 2 2 3 5" xfId="0"/>
    <cellStyle name="Vírgula 2 2 3 5 2" xfId="0"/>
    <cellStyle name="Vírgula 2 2 3 5 2 2" xfId="0"/>
    <cellStyle name="Vírgula 2 2 3 5 3" xfId="0"/>
    <cellStyle name="Vírgula 2 2 3 5 3 2" xfId="0"/>
    <cellStyle name="Vírgula 2 2 3 5 4" xfId="0"/>
    <cellStyle name="Vírgula 2 2 3 5 4 2" xfId="0"/>
    <cellStyle name="Vírgula 2 2 3 5 5" xfId="0"/>
    <cellStyle name="Vírgula 2 2 3 5 5 2" xfId="0"/>
    <cellStyle name="Vírgula 2 2 3 5 6" xfId="0"/>
    <cellStyle name="Vírgula 2 2 3 5 7" xfId="0"/>
    <cellStyle name="Vírgula 2 2 3 50" xfId="0"/>
    <cellStyle name="Vírgula 2 2 3 6" xfId="0"/>
    <cellStyle name="Vírgula 2 2 3 6 2" xfId="0"/>
    <cellStyle name="Vírgula 2 2 3 6 2 2" xfId="0"/>
    <cellStyle name="Vírgula 2 2 3 6 3" xfId="0"/>
    <cellStyle name="Vírgula 2 2 3 6 3 2" xfId="0"/>
    <cellStyle name="Vírgula 2 2 3 6 4" xfId="0"/>
    <cellStyle name="Vírgula 2 2 3 6 4 2" xfId="0"/>
    <cellStyle name="Vírgula 2 2 3 6 5" xfId="0"/>
    <cellStyle name="Vírgula 2 2 3 6 5 2" xfId="0"/>
    <cellStyle name="Vírgula 2 2 3 6 6" xfId="0"/>
    <cellStyle name="Vírgula 2 2 3 6 7" xfId="0"/>
    <cellStyle name="Vírgula 2 2 3 7" xfId="0"/>
    <cellStyle name="Vírgula 2 2 3 7 2" xfId="0"/>
    <cellStyle name="Vírgula 2 2 3 7 2 2" xfId="0"/>
    <cellStyle name="Vírgula 2 2 3 7 3" xfId="0"/>
    <cellStyle name="Vírgula 2 2 3 7 3 2" xfId="0"/>
    <cellStyle name="Vírgula 2 2 3 7 4" xfId="0"/>
    <cellStyle name="Vírgula 2 2 3 7 4 2" xfId="0"/>
    <cellStyle name="Vírgula 2 2 3 7 5" xfId="0"/>
    <cellStyle name="Vírgula 2 2 3 7 5 2" xfId="0"/>
    <cellStyle name="Vírgula 2 2 3 7 6" xfId="0"/>
    <cellStyle name="Vírgula 2 2 3 7 7" xfId="0"/>
    <cellStyle name="Vírgula 2 2 3 8" xfId="0"/>
    <cellStyle name="Vírgula 2 2 3 8 2" xfId="0"/>
    <cellStyle name="Vírgula 2 2 3 8 2 2" xfId="0"/>
    <cellStyle name="Vírgula 2 2 3 8 3" xfId="0"/>
    <cellStyle name="Vírgula 2 2 3 8 3 2" xfId="0"/>
    <cellStyle name="Vírgula 2 2 3 8 4" xfId="0"/>
    <cellStyle name="Vírgula 2 2 3 8 4 2" xfId="0"/>
    <cellStyle name="Vírgula 2 2 3 8 5" xfId="0"/>
    <cellStyle name="Vírgula 2 2 3 8 5 2" xfId="0"/>
    <cellStyle name="Vírgula 2 2 3 8 6" xfId="0"/>
    <cellStyle name="Vírgula 2 2 3 8 7" xfId="0"/>
    <cellStyle name="Vírgula 2 2 3 9" xfId="0"/>
    <cellStyle name="Vírgula 2 2 3 9 2" xfId="0"/>
    <cellStyle name="Vírgula 2 2 3 9 2 2" xfId="0"/>
    <cellStyle name="Vírgula 2 2 3 9 3" xfId="0"/>
    <cellStyle name="Vírgula 2 2 3 9 3 2" xfId="0"/>
    <cellStyle name="Vírgula 2 2 3 9 4" xfId="0"/>
    <cellStyle name="Vírgula 2 2 3 9 4 2" xfId="0"/>
    <cellStyle name="Vírgula 2 2 3 9 5" xfId="0"/>
    <cellStyle name="Vírgula 2 2 3 9 5 2" xfId="0"/>
    <cellStyle name="Vírgula 2 2 3 9 6" xfId="0"/>
    <cellStyle name="Vírgula 2 2 3 9 7" xfId="0"/>
    <cellStyle name="Vírgula 2 2 30" xfId="0"/>
    <cellStyle name="Vírgula 2 2 30 2" xfId="0"/>
    <cellStyle name="Vírgula 2 2 31" xfId="0"/>
    <cellStyle name="Vírgula 2 2 31 2" xfId="0"/>
    <cellStyle name="Vírgula 2 2 32" xfId="0"/>
    <cellStyle name="Vírgula 2 2 32 2" xfId="0"/>
    <cellStyle name="Vírgula 2 2 33" xfId="0"/>
    <cellStyle name="Vírgula 2 2 33 2" xfId="0"/>
    <cellStyle name="Vírgula 2 2 34" xfId="0"/>
    <cellStyle name="Vírgula 2 2 34 2" xfId="0"/>
    <cellStyle name="Vírgula 2 2 35" xfId="0"/>
    <cellStyle name="Vírgula 2 2 35 2" xfId="0"/>
    <cellStyle name="Vírgula 2 2 36" xfId="0"/>
    <cellStyle name="Vírgula 2 2 36 2" xfId="0"/>
    <cellStyle name="Vírgula 2 2 37" xfId="0"/>
    <cellStyle name="Vírgula 2 2 37 2" xfId="0"/>
    <cellStyle name="Vírgula 2 2 38" xfId="0"/>
    <cellStyle name="Vírgula 2 2 38 2" xfId="0"/>
    <cellStyle name="Vírgula 2 2 39" xfId="0"/>
    <cellStyle name="Vírgula 2 2 39 2" xfId="0"/>
    <cellStyle name="Vírgula 2 2 4" xfId="0"/>
    <cellStyle name="Vírgula 2 2 4 10" xfId="0"/>
    <cellStyle name="Vírgula 2 2 4 10 2" xfId="0"/>
    <cellStyle name="Vírgula 2 2 4 10 2 2" xfId="0"/>
    <cellStyle name="Vírgula 2 2 4 10 3" xfId="0"/>
    <cellStyle name="Vírgula 2 2 4 10 3 2" xfId="0"/>
    <cellStyle name="Vírgula 2 2 4 10 4" xfId="0"/>
    <cellStyle name="Vírgula 2 2 4 10 4 2" xfId="0"/>
    <cellStyle name="Vírgula 2 2 4 10 5" xfId="0"/>
    <cellStyle name="Vírgula 2 2 4 10 5 2" xfId="0"/>
    <cellStyle name="Vírgula 2 2 4 10 6" xfId="0"/>
    <cellStyle name="Vírgula 2 2 4 10 7" xfId="0"/>
    <cellStyle name="Vírgula 2 2 4 11" xfId="0"/>
    <cellStyle name="Vírgula 2 2 4 11 2" xfId="0"/>
    <cellStyle name="Vírgula 2 2 4 11 2 2" xfId="0"/>
    <cellStyle name="Vírgula 2 2 4 11 3" xfId="0"/>
    <cellStyle name="Vírgula 2 2 4 11 3 2" xfId="0"/>
    <cellStyle name="Vírgula 2 2 4 11 4" xfId="0"/>
    <cellStyle name="Vírgula 2 2 4 11 4 2" xfId="0"/>
    <cellStyle name="Vírgula 2 2 4 11 5" xfId="0"/>
    <cellStyle name="Vírgula 2 2 4 11 5 2" xfId="0"/>
    <cellStyle name="Vírgula 2 2 4 11 6" xfId="0"/>
    <cellStyle name="Vírgula 2 2 4 11 7" xfId="0"/>
    <cellStyle name="Vírgula 2 2 4 12" xfId="0"/>
    <cellStyle name="Vírgula 2 2 4 12 2" xfId="0"/>
    <cellStyle name="Vírgula 2 2 4 12 2 2" xfId="0"/>
    <cellStyle name="Vírgula 2 2 4 12 3" xfId="0"/>
    <cellStyle name="Vírgula 2 2 4 12 3 2" xfId="0"/>
    <cellStyle name="Vírgula 2 2 4 12 4" xfId="0"/>
    <cellStyle name="Vírgula 2 2 4 12 4 2" xfId="0"/>
    <cellStyle name="Vírgula 2 2 4 12 5" xfId="0"/>
    <cellStyle name="Vírgula 2 2 4 12 5 2" xfId="0"/>
    <cellStyle name="Vírgula 2 2 4 12 6" xfId="0"/>
    <cellStyle name="Vírgula 2 2 4 12 7" xfId="0"/>
    <cellStyle name="Vírgula 2 2 4 13" xfId="0"/>
    <cellStyle name="Vírgula 2 2 4 13 2" xfId="0"/>
    <cellStyle name="Vírgula 2 2 4 13 2 2" xfId="0"/>
    <cellStyle name="Vírgula 2 2 4 13 3" xfId="0"/>
    <cellStyle name="Vírgula 2 2 4 13 3 2" xfId="0"/>
    <cellStyle name="Vírgula 2 2 4 13 4" xfId="0"/>
    <cellStyle name="Vírgula 2 2 4 13 4 2" xfId="0"/>
    <cellStyle name="Vírgula 2 2 4 13 5" xfId="0"/>
    <cellStyle name="Vírgula 2 2 4 13 5 2" xfId="0"/>
    <cellStyle name="Vírgula 2 2 4 13 6" xfId="0"/>
    <cellStyle name="Vírgula 2 2 4 13 7" xfId="0"/>
    <cellStyle name="Vírgula 2 2 4 14" xfId="0"/>
    <cellStyle name="Vírgula 2 2 4 14 2" xfId="0"/>
    <cellStyle name="Vírgula 2 2 4 14 2 2" xfId="0"/>
    <cellStyle name="Vírgula 2 2 4 14 3" xfId="0"/>
    <cellStyle name="Vírgula 2 2 4 14 3 2" xfId="0"/>
    <cellStyle name="Vírgula 2 2 4 14 4" xfId="0"/>
    <cellStyle name="Vírgula 2 2 4 14 4 2" xfId="0"/>
    <cellStyle name="Vírgula 2 2 4 14 5" xfId="0"/>
    <cellStyle name="Vírgula 2 2 4 14 5 2" xfId="0"/>
    <cellStyle name="Vírgula 2 2 4 14 6" xfId="0"/>
    <cellStyle name="Vírgula 2 2 4 14 7" xfId="0"/>
    <cellStyle name="Vírgula 2 2 4 15" xfId="0"/>
    <cellStyle name="Vírgula 2 2 4 15 2" xfId="0"/>
    <cellStyle name="Vírgula 2 2 4 15 2 2" xfId="0"/>
    <cellStyle name="Vírgula 2 2 4 15 3" xfId="0"/>
    <cellStyle name="Vírgula 2 2 4 15 3 2" xfId="0"/>
    <cellStyle name="Vírgula 2 2 4 15 4" xfId="0"/>
    <cellStyle name="Vírgula 2 2 4 15 4 2" xfId="0"/>
    <cellStyle name="Vírgula 2 2 4 15 5" xfId="0"/>
    <cellStyle name="Vírgula 2 2 4 15 5 2" xfId="0"/>
    <cellStyle name="Vírgula 2 2 4 15 6" xfId="0"/>
    <cellStyle name="Vírgula 2 2 4 15 7" xfId="0"/>
    <cellStyle name="Vírgula 2 2 4 16" xfId="0"/>
    <cellStyle name="Vírgula 2 2 4 16 10" xfId="0"/>
    <cellStyle name="Vírgula 2 2 4 16 10 2" xfId="0"/>
    <cellStyle name="Vírgula 2 2 4 16 11" xfId="0"/>
    <cellStyle name="Vírgula 2 2 4 16 11 2" xfId="0"/>
    <cellStyle name="Vírgula 2 2 4 16 12" xfId="0"/>
    <cellStyle name="Vírgula 2 2 4 16 12 2" xfId="0"/>
    <cellStyle name="Vírgula 2 2 4 16 13" xfId="0"/>
    <cellStyle name="Vírgula 2 2 4 16 13 2" xfId="0"/>
    <cellStyle name="Vírgula 2 2 4 16 14" xfId="0"/>
    <cellStyle name="Vírgula 2 2 4 16 14 2" xfId="0"/>
    <cellStyle name="Vírgula 2 2 4 16 15" xfId="0"/>
    <cellStyle name="Vírgula 2 2 4 16 15 2" xfId="0"/>
    <cellStyle name="Vírgula 2 2 4 16 16" xfId="0"/>
    <cellStyle name="Vírgula 2 2 4 16 16 2" xfId="0"/>
    <cellStyle name="Vírgula 2 2 4 16 17" xfId="0"/>
    <cellStyle name="Vírgula 2 2 4 16 17 2" xfId="0"/>
    <cellStyle name="Vírgula 2 2 4 16 18" xfId="0"/>
    <cellStyle name="Vírgula 2 2 4 16 19" xfId="0"/>
    <cellStyle name="Vírgula 2 2 4 16 2" xfId="0"/>
    <cellStyle name="Vírgula 2 2 4 16 2 10" xfId="0"/>
    <cellStyle name="Vírgula 2 2 4 16 2 10 2" xfId="0"/>
    <cellStyle name="Vírgula 2 2 4 16 2 11" xfId="0"/>
    <cellStyle name="Vírgula 2 2 4 16 2 11 2" xfId="0"/>
    <cellStyle name="Vírgula 2 2 4 16 2 12" xfId="0"/>
    <cellStyle name="Vírgula 2 2 4 16 2 12 2" xfId="0"/>
    <cellStyle name="Vírgula 2 2 4 16 2 13" xfId="0"/>
    <cellStyle name="Vírgula 2 2 4 16 2 13 2" xfId="0"/>
    <cellStyle name="Vírgula 2 2 4 16 2 14" xfId="0"/>
    <cellStyle name="Vírgula 2 2 4 16 2 14 2" xfId="0"/>
    <cellStyle name="Vírgula 2 2 4 16 2 15" xfId="0"/>
    <cellStyle name="Vírgula 2 2 4 16 2 2" xfId="0"/>
    <cellStyle name="Vírgula 2 2 4 16 2 2 10" xfId="0"/>
    <cellStyle name="Vírgula 2 2 4 16 2 2 2" xfId="0"/>
    <cellStyle name="Vírgula 2 2 4 16 2 2 2 2" xfId="0"/>
    <cellStyle name="Vírgula 2 2 4 16 2 2 2 2 2" xfId="0"/>
    <cellStyle name="Vírgula 2 2 4 16 2 2 2 3" xfId="0"/>
    <cellStyle name="Vírgula 2 2 4 16 2 2 3" xfId="0"/>
    <cellStyle name="Vírgula 2 2 4 16 2 2 3 2" xfId="0"/>
    <cellStyle name="Vírgula 2 2 4 16 2 2 4" xfId="0"/>
    <cellStyle name="Vírgula 2 2 4 16 2 2 4 2" xfId="0"/>
    <cellStyle name="Vírgula 2 2 4 16 2 2 5" xfId="0"/>
    <cellStyle name="Vírgula 2 2 4 16 2 2 5 2" xfId="0"/>
    <cellStyle name="Vírgula 2 2 4 16 2 2 6" xfId="0"/>
    <cellStyle name="Vírgula 2 2 4 16 2 2 6 2" xfId="0"/>
    <cellStyle name="Vírgula 2 2 4 16 2 2 7" xfId="0"/>
    <cellStyle name="Vírgula 2 2 4 16 2 2 7 2" xfId="0"/>
    <cellStyle name="Vírgula 2 2 4 16 2 2 8" xfId="0"/>
    <cellStyle name="Vírgula 2 2 4 16 2 2 8 2" xfId="0"/>
    <cellStyle name="Vírgula 2 2 4 16 2 2 9" xfId="0"/>
    <cellStyle name="Vírgula 2 2 4 16 2 2 9 2" xfId="0"/>
    <cellStyle name="Vírgula 2 2 4 16 2 3" xfId="0"/>
    <cellStyle name="Vírgula 2 2 4 16 2 3 2" xfId="0"/>
    <cellStyle name="Vírgula 2 2 4 16 2 4" xfId="0"/>
    <cellStyle name="Vírgula 2 2 4 16 2 4 2" xfId="0"/>
    <cellStyle name="Vírgula 2 2 4 16 2 4 2 2" xfId="0"/>
    <cellStyle name="Vírgula 2 2 4 16 2 4 3" xfId="0"/>
    <cellStyle name="Vírgula 2 2 4 16 2 5" xfId="0"/>
    <cellStyle name="Vírgula 2 2 4 16 2 5 2" xfId="0"/>
    <cellStyle name="Vírgula 2 2 4 16 2 6" xfId="0"/>
    <cellStyle name="Vírgula 2 2 4 16 2 6 2" xfId="0"/>
    <cellStyle name="Vírgula 2 2 4 16 2 7" xfId="0"/>
    <cellStyle name="Vírgula 2 2 4 16 2 7 2" xfId="0"/>
    <cellStyle name="Vírgula 2 2 4 16 2 8" xfId="0"/>
    <cellStyle name="Vírgula 2 2 4 16 2 8 2" xfId="0"/>
    <cellStyle name="Vírgula 2 2 4 16 2 9" xfId="0"/>
    <cellStyle name="Vírgula 2 2 4 16 2 9 2" xfId="0"/>
    <cellStyle name="Vírgula 2 2 4 16 3" xfId="0"/>
    <cellStyle name="Vírgula 2 2 4 16 3 10" xfId="0"/>
    <cellStyle name="Vírgula 2 2 4 16 3 2" xfId="0"/>
    <cellStyle name="Vírgula 2 2 4 16 3 2 2" xfId="0"/>
    <cellStyle name="Vírgula 2 2 4 16 3 2 2 2" xfId="0"/>
    <cellStyle name="Vírgula 2 2 4 16 3 2 3" xfId="0"/>
    <cellStyle name="Vírgula 2 2 4 16 3 3" xfId="0"/>
    <cellStyle name="Vírgula 2 2 4 16 3 3 2" xfId="0"/>
    <cellStyle name="Vírgula 2 2 4 16 3 4" xfId="0"/>
    <cellStyle name="Vírgula 2 2 4 16 3 4 2" xfId="0"/>
    <cellStyle name="Vírgula 2 2 4 16 3 5" xfId="0"/>
    <cellStyle name="Vírgula 2 2 4 16 3 5 2" xfId="0"/>
    <cellStyle name="Vírgula 2 2 4 16 3 6" xfId="0"/>
    <cellStyle name="Vírgula 2 2 4 16 3 6 2" xfId="0"/>
    <cellStyle name="Vírgula 2 2 4 16 3 7" xfId="0"/>
    <cellStyle name="Vírgula 2 2 4 16 3 7 2" xfId="0"/>
    <cellStyle name="Vírgula 2 2 4 16 3 8" xfId="0"/>
    <cellStyle name="Vírgula 2 2 4 16 3 8 2" xfId="0"/>
    <cellStyle name="Vírgula 2 2 4 16 3 9" xfId="0"/>
    <cellStyle name="Vírgula 2 2 4 16 3 9 2" xfId="0"/>
    <cellStyle name="Vírgula 2 2 4 16 4" xfId="0"/>
    <cellStyle name="Vírgula 2 2 4 16 4 2" xfId="0"/>
    <cellStyle name="Vírgula 2 2 4 16 4 2 2" xfId="0"/>
    <cellStyle name="Vírgula 2 2 4 16 4 3" xfId="0"/>
    <cellStyle name="Vírgula 2 2 4 16 5" xfId="0"/>
    <cellStyle name="Vírgula 2 2 4 16 5 2" xfId="0"/>
    <cellStyle name="Vírgula 2 2 4 16 6" xfId="0"/>
    <cellStyle name="Vírgula 2 2 4 16 6 2" xfId="0"/>
    <cellStyle name="Vírgula 2 2 4 16 7" xfId="0"/>
    <cellStyle name="Vírgula 2 2 4 16 7 2" xfId="0"/>
    <cellStyle name="Vírgula 2 2 4 16 8" xfId="0"/>
    <cellStyle name="Vírgula 2 2 4 16 8 2" xfId="0"/>
    <cellStyle name="Vírgula 2 2 4 16 9" xfId="0"/>
    <cellStyle name="Vírgula 2 2 4 16 9 2" xfId="0"/>
    <cellStyle name="Vírgula 2 2 4 17" xfId="0"/>
    <cellStyle name="Vírgula 2 2 4 17 2" xfId="0"/>
    <cellStyle name="Vírgula 2 2 4 17 2 10" xfId="0"/>
    <cellStyle name="Vírgula 2 2 4 17 2 2" xfId="0"/>
    <cellStyle name="Vírgula 2 2 4 17 2 2 2" xfId="0"/>
    <cellStyle name="Vírgula 2 2 4 17 2 3" xfId="0"/>
    <cellStyle name="Vírgula 2 2 4 17 2 3 2" xfId="0"/>
    <cellStyle name="Vírgula 2 2 4 17 2 4" xfId="0"/>
    <cellStyle name="Vírgula 2 2 4 17 2 4 2" xfId="0"/>
    <cellStyle name="Vírgula 2 2 4 17 2 5" xfId="0"/>
    <cellStyle name="Vírgula 2 2 4 17 2 5 2" xfId="0"/>
    <cellStyle name="Vírgula 2 2 4 17 2 6" xfId="0"/>
    <cellStyle name="Vírgula 2 2 4 17 2 6 2" xfId="0"/>
    <cellStyle name="Vírgula 2 2 4 17 2 7" xfId="0"/>
    <cellStyle name="Vírgula 2 2 4 17 2 7 2" xfId="0"/>
    <cellStyle name="Vírgula 2 2 4 17 2 8" xfId="0"/>
    <cellStyle name="Vírgula 2 2 4 17 2 8 2" xfId="0"/>
    <cellStyle name="Vírgula 2 2 4 17 2 9" xfId="0"/>
    <cellStyle name="Vírgula 2 2 4 17 2 9 2" xfId="0"/>
    <cellStyle name="Vírgula 2 2 4 17 3" xfId="0"/>
    <cellStyle name="Vírgula 2 2 4 17 3 2" xfId="0"/>
    <cellStyle name="Vírgula 2 2 4 17 4" xfId="0"/>
    <cellStyle name="Vírgula 2 2 4 17 4 2" xfId="0"/>
    <cellStyle name="Vírgula 2 2 4 17 5" xfId="0"/>
    <cellStyle name="Vírgula 2 2 4 17 5 2" xfId="0"/>
    <cellStyle name="Vírgula 2 2 4 17 6" xfId="0"/>
    <cellStyle name="Vírgula 2 2 4 17 7" xfId="0"/>
    <cellStyle name="Vírgula 2 2 4 18" xfId="0"/>
    <cellStyle name="Vírgula 2 2 4 18 10" xfId="0"/>
    <cellStyle name="Vírgula 2 2 4 18 10 2" xfId="0"/>
    <cellStyle name="Vírgula 2 2 4 18 11" xfId="0"/>
    <cellStyle name="Vírgula 2 2 4 18 11 2" xfId="0"/>
    <cellStyle name="Vírgula 2 2 4 18 12" xfId="0"/>
    <cellStyle name="Vírgula 2 2 4 18 12 2" xfId="0"/>
    <cellStyle name="Vírgula 2 2 4 18 13" xfId="0"/>
    <cellStyle name="Vírgula 2 2 4 18 13 2" xfId="0"/>
    <cellStyle name="Vírgula 2 2 4 18 14" xfId="0"/>
    <cellStyle name="Vírgula 2 2 4 18 14 2" xfId="0"/>
    <cellStyle name="Vírgula 2 2 4 18 15" xfId="0"/>
    <cellStyle name="Vírgula 2 2 4 18 15 2" xfId="0"/>
    <cellStyle name="Vírgula 2 2 4 18 16" xfId="0"/>
    <cellStyle name="Vírgula 2 2 4 18 16 2" xfId="0"/>
    <cellStyle name="Vírgula 2 2 4 18 17" xfId="0"/>
    <cellStyle name="Vírgula 2 2 4 18 17 2" xfId="0"/>
    <cellStyle name="Vírgula 2 2 4 18 18" xfId="0"/>
    <cellStyle name="Vírgula 2 2 4 18 2" xfId="0"/>
    <cellStyle name="Vírgula 2 2 4 18 2 10" xfId="0"/>
    <cellStyle name="Vírgula 2 2 4 18 2 10 2" xfId="0"/>
    <cellStyle name="Vírgula 2 2 4 18 2 11" xfId="0"/>
    <cellStyle name="Vírgula 2 2 4 18 2 11 2" xfId="0"/>
    <cellStyle name="Vírgula 2 2 4 18 2 12" xfId="0"/>
    <cellStyle name="Vírgula 2 2 4 18 2 12 2" xfId="0"/>
    <cellStyle name="Vírgula 2 2 4 18 2 13" xfId="0"/>
    <cellStyle name="Vírgula 2 2 4 18 2 2" xfId="0"/>
    <cellStyle name="Vírgula 2 2 4 18 2 2 2" xfId="0"/>
    <cellStyle name="Vírgula 2 2 4 18 2 2 2 2" xfId="0"/>
    <cellStyle name="Vírgula 2 2 4 18 2 2 2 2 2" xfId="0"/>
    <cellStyle name="Vírgula 2 2 4 18 2 2 2 3" xfId="0"/>
    <cellStyle name="Vírgula 2 2 4 18 2 2 2 3 2" xfId="0"/>
    <cellStyle name="Vírgula 2 2 4 18 2 2 2 4" xfId="0"/>
    <cellStyle name="Vírgula 2 2 4 18 2 2 2 4 2" xfId="0"/>
    <cellStyle name="Vírgula 2 2 4 18 2 2 2 5" xfId="0"/>
    <cellStyle name="Vírgula 2 2 4 18 2 2 2 5 2" xfId="0"/>
    <cellStyle name="Vírgula 2 2 4 18 2 2 2 6" xfId="0"/>
    <cellStyle name="Vírgula 2 2 4 18 2 2 3" xfId="0"/>
    <cellStyle name="Vírgula 2 2 4 18 2 2 3 2" xfId="0"/>
    <cellStyle name="Vírgula 2 2 4 18 2 2 4" xfId="0"/>
    <cellStyle name="Vírgula 2 2 4 18 2 2 4 2" xfId="0"/>
    <cellStyle name="Vírgula 2 2 4 18 2 2 5" xfId="0"/>
    <cellStyle name="Vírgula 2 2 4 18 2 2 5 2" xfId="0"/>
    <cellStyle name="Vírgula 2 2 4 18 2 2 6" xfId="0"/>
    <cellStyle name="Vírgula 2 2 4 18 2 3" xfId="0"/>
    <cellStyle name="Vírgula 2 2 4 18 2 3 2" xfId="0"/>
    <cellStyle name="Vírgula 2 2 4 18 2 4" xfId="0"/>
    <cellStyle name="Vírgula 2 2 4 18 2 4 2" xfId="0"/>
    <cellStyle name="Vírgula 2 2 4 18 2 5" xfId="0"/>
    <cellStyle name="Vírgula 2 2 4 18 2 5 2" xfId="0"/>
    <cellStyle name="Vírgula 2 2 4 18 2 6" xfId="0"/>
    <cellStyle name="Vírgula 2 2 4 18 2 6 2" xfId="0"/>
    <cellStyle name="Vírgula 2 2 4 18 2 7" xfId="0"/>
    <cellStyle name="Vírgula 2 2 4 18 2 7 2" xfId="0"/>
    <cellStyle name="Vírgula 2 2 4 18 2 8" xfId="0"/>
    <cellStyle name="Vírgula 2 2 4 18 2 8 2" xfId="0"/>
    <cellStyle name="Vírgula 2 2 4 18 2 9" xfId="0"/>
    <cellStyle name="Vírgula 2 2 4 18 2 9 2" xfId="0"/>
    <cellStyle name="Vírgula 2 2 4 18 3" xfId="0"/>
    <cellStyle name="Vírgula 2 2 4 18 3 2" xfId="0"/>
    <cellStyle name="Vírgula 2 2 4 18 4" xfId="0"/>
    <cellStyle name="Vírgula 2 2 4 18 4 2" xfId="0"/>
    <cellStyle name="Vírgula 2 2 4 18 4 2 2" xfId="0"/>
    <cellStyle name="Vírgula 2 2 4 18 4 3" xfId="0"/>
    <cellStyle name="Vírgula 2 2 4 18 5" xfId="0"/>
    <cellStyle name="Vírgula 2 2 4 18 5 2" xfId="0"/>
    <cellStyle name="Vírgula 2 2 4 18 6" xfId="0"/>
    <cellStyle name="Vírgula 2 2 4 18 6 2" xfId="0"/>
    <cellStyle name="Vírgula 2 2 4 18 7" xfId="0"/>
    <cellStyle name="Vírgula 2 2 4 18 7 2" xfId="0"/>
    <cellStyle name="Vírgula 2 2 4 18 8" xfId="0"/>
    <cellStyle name="Vírgula 2 2 4 18 8 2" xfId="0"/>
    <cellStyle name="Vírgula 2 2 4 18 9" xfId="0"/>
    <cellStyle name="Vírgula 2 2 4 18 9 2" xfId="0"/>
    <cellStyle name="Vírgula 2 2 4 19" xfId="0"/>
    <cellStyle name="Vírgula 2 2 4 19 2" xfId="0"/>
    <cellStyle name="Vírgula 2 2 4 19 2 2" xfId="0"/>
    <cellStyle name="Vírgula 2 2 4 19 3" xfId="0"/>
    <cellStyle name="Vírgula 2 2 4 19 3 2" xfId="0"/>
    <cellStyle name="Vírgula 2 2 4 19 4" xfId="0"/>
    <cellStyle name="Vírgula 2 2 4 19 4 2" xfId="0"/>
    <cellStyle name="Vírgula 2 2 4 19 5" xfId="0"/>
    <cellStyle name="Vírgula 2 2 4 19 5 2" xfId="0"/>
    <cellStyle name="Vírgula 2 2 4 19 6" xfId="0"/>
    <cellStyle name="Vírgula 2 2 4 2" xfId="0"/>
    <cellStyle name="Vírgula 2 2 4 2 10" xfId="0"/>
    <cellStyle name="Vírgula 2 2 4 2 10 2" xfId="0"/>
    <cellStyle name="Vírgula 2 2 4 2 11" xfId="0"/>
    <cellStyle name="Vírgula 2 2 4 2 12" xfId="0"/>
    <cellStyle name="Vírgula 2 2 4 2 13" xfId="0"/>
    <cellStyle name="Vírgula 2 2 4 2 14" xfId="0"/>
    <cellStyle name="Vírgula 2 2 4 2 15" xfId="0"/>
    <cellStyle name="Vírgula 2 2 4 2 2" xfId="0"/>
    <cellStyle name="Vírgula 2 2 4 2 2 10" xfId="0"/>
    <cellStyle name="Vírgula 2 2 4 2 2 11" xfId="0"/>
    <cellStyle name="Vírgula 2 2 4 2 2 12" xfId="0"/>
    <cellStyle name="Vírgula 2 2 4 2 2 13" xfId="0"/>
    <cellStyle name="Vírgula 2 2 4 2 2 2" xfId="0"/>
    <cellStyle name="Vírgula 2 2 4 2 2 2 10" xfId="0"/>
    <cellStyle name="Vírgula 2 2 4 2 2 2 11" xfId="0"/>
    <cellStyle name="Vírgula 2 2 4 2 2 2 12" xfId="0"/>
    <cellStyle name="Vírgula 2 2 4 2 2 2 13" xfId="0"/>
    <cellStyle name="Vírgula 2 2 4 2 2 2 2" xfId="0"/>
    <cellStyle name="Vírgula 2 2 4 2 2 2 2 2" xfId="0"/>
    <cellStyle name="Vírgula 2 2 4 2 2 2 2 3" xfId="0"/>
    <cellStyle name="Vírgula 2 2 4 2 2 2 2 4" xfId="0"/>
    <cellStyle name="Vírgula 2 2 4 2 2 2 2 5" xfId="0"/>
    <cellStyle name="Vírgula 2 2 4 2 2 2 3" xfId="0"/>
    <cellStyle name="Vírgula 2 2 4 2 2 2 3 2" xfId="0"/>
    <cellStyle name="Vírgula 2 2 4 2 2 2 4" xfId="0"/>
    <cellStyle name="Vírgula 2 2 4 2 2 2 4 2" xfId="0"/>
    <cellStyle name="Vírgula 2 2 4 2 2 2 5" xfId="0"/>
    <cellStyle name="Vírgula 2 2 4 2 2 2 5 2" xfId="0"/>
    <cellStyle name="Vírgula 2 2 4 2 2 2 6" xfId="0"/>
    <cellStyle name="Vírgula 2 2 4 2 2 2 6 2" xfId="0"/>
    <cellStyle name="Vírgula 2 2 4 2 2 2 7" xfId="0"/>
    <cellStyle name="Vírgula 2 2 4 2 2 2 7 2" xfId="0"/>
    <cellStyle name="Vírgula 2 2 4 2 2 2 8" xfId="0"/>
    <cellStyle name="Vírgula 2 2 4 2 2 2 8 2" xfId="0"/>
    <cellStyle name="Vírgula 2 2 4 2 2 2 9" xfId="0"/>
    <cellStyle name="Vírgula 2 2 4 2 2 2 9 2" xfId="0"/>
    <cellStyle name="Vírgula 2 2 4 2 2 3" xfId="0"/>
    <cellStyle name="Vírgula 2 2 4 2 2 3 2" xfId="0"/>
    <cellStyle name="Vírgula 2 2 4 2 2 4" xfId="0"/>
    <cellStyle name="Vírgula 2 2 4 2 2 4 2" xfId="0"/>
    <cellStyle name="Vírgula 2 2 4 2 2 5" xfId="0"/>
    <cellStyle name="Vírgula 2 2 4 2 2 5 2" xfId="0"/>
    <cellStyle name="Vírgula 2 2 4 2 2 6" xfId="0"/>
    <cellStyle name="Vírgula 2 2 4 2 2 6 2" xfId="0"/>
    <cellStyle name="Vírgula 2 2 4 2 2 7" xfId="0"/>
    <cellStyle name="Vírgula 2 2 4 2 2 7 2" xfId="0"/>
    <cellStyle name="Vírgula 2 2 4 2 2 8" xfId="0"/>
    <cellStyle name="Vírgula 2 2 4 2 2 8 2" xfId="0"/>
    <cellStyle name="Vírgula 2 2 4 2 2 9" xfId="0"/>
    <cellStyle name="Vírgula 2 2 4 2 2 9 2" xfId="0"/>
    <cellStyle name="Vírgula 2 2 4 2 3" xfId="0"/>
    <cellStyle name="Vírgula 2 2 4 2 3 2" xfId="0"/>
    <cellStyle name="Vírgula 2 2 4 2 3 2 2" xfId="0"/>
    <cellStyle name="Vírgula 2 2 4 2 3 3" xfId="0"/>
    <cellStyle name="Vírgula 2 2 4 2 3 3 2" xfId="0"/>
    <cellStyle name="Vírgula 2 2 4 2 3 4" xfId="0"/>
    <cellStyle name="Vírgula 2 2 4 2 3 4 2" xfId="0"/>
    <cellStyle name="Vírgula 2 2 4 2 3 5" xfId="0"/>
    <cellStyle name="Vírgula 2 2 4 2 3 5 2" xfId="0"/>
    <cellStyle name="Vírgula 2 2 4 2 3 6" xfId="0"/>
    <cellStyle name="Vírgula 2 2 4 2 4" xfId="0"/>
    <cellStyle name="Vírgula 2 2 4 2 4 2" xfId="0"/>
    <cellStyle name="Vírgula 2 2 4 2 4 2 2" xfId="0"/>
    <cellStyle name="Vírgula 2 2 4 2 4 3" xfId="0"/>
    <cellStyle name="Vírgula 2 2 4 2 4 3 2" xfId="0"/>
    <cellStyle name="Vírgula 2 2 4 2 4 4" xfId="0"/>
    <cellStyle name="Vírgula 2 2 4 2 4 4 2" xfId="0"/>
    <cellStyle name="Vírgula 2 2 4 2 4 5" xfId="0"/>
    <cellStyle name="Vírgula 2 2 4 2 4 5 2" xfId="0"/>
    <cellStyle name="Vírgula 2 2 4 2 4 6" xfId="0"/>
    <cellStyle name="Vírgula 2 2 4 2 5" xfId="0"/>
    <cellStyle name="Vírgula 2 2 4 2 5 2" xfId="0"/>
    <cellStyle name="Vírgula 2 2 4 2 5 2 2" xfId="0"/>
    <cellStyle name="Vírgula 2 2 4 2 5 3" xfId="0"/>
    <cellStyle name="Vírgula 2 2 4 2 5 3 2" xfId="0"/>
    <cellStyle name="Vírgula 2 2 4 2 5 4" xfId="0"/>
    <cellStyle name="Vírgula 2 2 4 2 5 4 2" xfId="0"/>
    <cellStyle name="Vírgula 2 2 4 2 5 5" xfId="0"/>
    <cellStyle name="Vírgula 2 2 4 2 5 5 2" xfId="0"/>
    <cellStyle name="Vírgula 2 2 4 2 5 6" xfId="0"/>
    <cellStyle name="Vírgula 2 2 4 2 6" xfId="0"/>
    <cellStyle name="Vírgula 2 2 4 2 6 2" xfId="0"/>
    <cellStyle name="Vírgula 2 2 4 2 6 2 2" xfId="0"/>
    <cellStyle name="Vírgula 2 2 4 2 6 3" xfId="0"/>
    <cellStyle name="Vírgula 2 2 4 2 6 3 2" xfId="0"/>
    <cellStyle name="Vírgula 2 2 4 2 6 4" xfId="0"/>
    <cellStyle name="Vírgula 2 2 4 2 6 4 2" xfId="0"/>
    <cellStyle name="Vírgula 2 2 4 2 6 5" xfId="0"/>
    <cellStyle name="Vírgula 2 2 4 2 6 5 2" xfId="0"/>
    <cellStyle name="Vírgula 2 2 4 2 6 6" xfId="0"/>
    <cellStyle name="Vírgula 2 2 4 2 7" xfId="0"/>
    <cellStyle name="Vírgula 2 2 4 2 7 2" xfId="0"/>
    <cellStyle name="Vírgula 2 2 4 2 7 2 2" xfId="0"/>
    <cellStyle name="Vírgula 2 2 4 2 7 3" xfId="0"/>
    <cellStyle name="Vírgula 2 2 4 2 7 3 2" xfId="0"/>
    <cellStyle name="Vírgula 2 2 4 2 7 4" xfId="0"/>
    <cellStyle name="Vírgula 2 2 4 2 7 4 2" xfId="0"/>
    <cellStyle name="Vírgula 2 2 4 2 7 5" xfId="0"/>
    <cellStyle name="Vírgula 2 2 4 2 7 5 2" xfId="0"/>
    <cellStyle name="Vírgula 2 2 4 2 7 6" xfId="0"/>
    <cellStyle name="Vírgula 2 2 4 2 8" xfId="0"/>
    <cellStyle name="Vírgula 2 2 4 2 8 2" xfId="0"/>
    <cellStyle name="Vírgula 2 2 4 2 9" xfId="0"/>
    <cellStyle name="Vírgula 2 2 4 2 9 2" xfId="0"/>
    <cellStyle name="Vírgula 2 2 4 20" xfId="0"/>
    <cellStyle name="Vírgula 2 2 4 20 2" xfId="0"/>
    <cellStyle name="Vírgula 2 2 4 20 2 2" xfId="0"/>
    <cellStyle name="Vírgula 2 2 4 20 3" xfId="0"/>
    <cellStyle name="Vírgula 2 2 4 20 3 2" xfId="0"/>
    <cellStyle name="Vírgula 2 2 4 20 4" xfId="0"/>
    <cellStyle name="Vírgula 2 2 4 20 4 2" xfId="0"/>
    <cellStyle name="Vírgula 2 2 4 20 5" xfId="0"/>
    <cellStyle name="Vírgula 2 2 4 20 5 2" xfId="0"/>
    <cellStyle name="Vírgula 2 2 4 20 6" xfId="0"/>
    <cellStyle name="Vírgula 2 2 4 21" xfId="0"/>
    <cellStyle name="Vírgula 2 2 4 21 2" xfId="0"/>
    <cellStyle name="Vírgula 2 2 4 22" xfId="0"/>
    <cellStyle name="Vírgula 2 2 4 22 2" xfId="0"/>
    <cellStyle name="Vírgula 2 2 4 23" xfId="0"/>
    <cellStyle name="Vírgula 2 2 4 23 2" xfId="0"/>
    <cellStyle name="Vírgula 2 2 4 24" xfId="0"/>
    <cellStyle name="Vírgula 2 2 4 24 2" xfId="0"/>
    <cellStyle name="Vírgula 2 2 4 25" xfId="0"/>
    <cellStyle name="Vírgula 2 2 4 25 2" xfId="0"/>
    <cellStyle name="Vírgula 2 2 4 26" xfId="0"/>
    <cellStyle name="Vírgula 2 2 4 26 2" xfId="0"/>
    <cellStyle name="Vírgula 2 2 4 27" xfId="0"/>
    <cellStyle name="Vírgula 2 2 4 27 2" xfId="0"/>
    <cellStyle name="Vírgula 2 2 4 28" xfId="0"/>
    <cellStyle name="Vírgula 2 2 4 29" xfId="0"/>
    <cellStyle name="Vírgula 2 2 4 3" xfId="0"/>
    <cellStyle name="Vírgula 2 2 4 3 2" xfId="0"/>
    <cellStyle name="Vírgula 2 2 4 3 2 2" xfId="0"/>
    <cellStyle name="Vírgula 2 2 4 3 3" xfId="0"/>
    <cellStyle name="Vírgula 2 2 4 3 3 2" xfId="0"/>
    <cellStyle name="Vírgula 2 2 4 3 4" xfId="0"/>
    <cellStyle name="Vírgula 2 2 4 3 4 2" xfId="0"/>
    <cellStyle name="Vírgula 2 2 4 3 5" xfId="0"/>
    <cellStyle name="Vírgula 2 2 4 3 5 2" xfId="0"/>
    <cellStyle name="Vírgula 2 2 4 3 6" xfId="0"/>
    <cellStyle name="Vírgula 2 2 4 3 7" xfId="0"/>
    <cellStyle name="Vírgula 2 2 4 30" xfId="0"/>
    <cellStyle name="Vírgula 2 2 4 31" xfId="0"/>
    <cellStyle name="Vírgula 2 2 4 32" xfId="0"/>
    <cellStyle name="Vírgula 2 2 4 33" xfId="0"/>
    <cellStyle name="Vírgula 2 2 4 34" xfId="0"/>
    <cellStyle name="Vírgula 2 2 4 35" xfId="0"/>
    <cellStyle name="Vírgula 2 2 4 36" xfId="0"/>
    <cellStyle name="Vírgula 2 2 4 37" xfId="0"/>
    <cellStyle name="Vírgula 2 2 4 38" xfId="0"/>
    <cellStyle name="Vírgula 2 2 4 39" xfId="0"/>
    <cellStyle name="Vírgula 2 2 4 4" xfId="0"/>
    <cellStyle name="Vírgula 2 2 4 4 2" xfId="0"/>
    <cellStyle name="Vírgula 2 2 4 4 2 2" xfId="0"/>
    <cellStyle name="Vírgula 2 2 4 4 3" xfId="0"/>
    <cellStyle name="Vírgula 2 2 4 4 3 2" xfId="0"/>
    <cellStyle name="Vírgula 2 2 4 4 4" xfId="0"/>
    <cellStyle name="Vírgula 2 2 4 4 4 2" xfId="0"/>
    <cellStyle name="Vírgula 2 2 4 4 5" xfId="0"/>
    <cellStyle name="Vírgula 2 2 4 4 5 2" xfId="0"/>
    <cellStyle name="Vírgula 2 2 4 4 6" xfId="0"/>
    <cellStyle name="Vírgula 2 2 4 4 7" xfId="0"/>
    <cellStyle name="Vírgula 2 2 4 40" xfId="0"/>
    <cellStyle name="Vírgula 2 2 4 41" xfId="0"/>
    <cellStyle name="Vírgula 2 2 4 5" xfId="0"/>
    <cellStyle name="Vírgula 2 2 4 5 2" xfId="0"/>
    <cellStyle name="Vírgula 2 2 4 5 2 2" xfId="0"/>
    <cellStyle name="Vírgula 2 2 4 5 3" xfId="0"/>
    <cellStyle name="Vírgula 2 2 4 5 3 2" xfId="0"/>
    <cellStyle name="Vírgula 2 2 4 5 4" xfId="0"/>
    <cellStyle name="Vírgula 2 2 4 5 4 2" xfId="0"/>
    <cellStyle name="Vírgula 2 2 4 5 5" xfId="0"/>
    <cellStyle name="Vírgula 2 2 4 5 5 2" xfId="0"/>
    <cellStyle name="Vírgula 2 2 4 5 6" xfId="0"/>
    <cellStyle name="Vírgula 2 2 4 5 7" xfId="0"/>
    <cellStyle name="Vírgula 2 2 4 6" xfId="0"/>
    <cellStyle name="Vírgula 2 2 4 6 2" xfId="0"/>
    <cellStyle name="Vírgula 2 2 4 6 2 2" xfId="0"/>
    <cellStyle name="Vírgula 2 2 4 6 3" xfId="0"/>
    <cellStyle name="Vírgula 2 2 4 6 3 2" xfId="0"/>
    <cellStyle name="Vírgula 2 2 4 6 4" xfId="0"/>
    <cellStyle name="Vírgula 2 2 4 6 4 2" xfId="0"/>
    <cellStyle name="Vírgula 2 2 4 6 5" xfId="0"/>
    <cellStyle name="Vírgula 2 2 4 6 5 2" xfId="0"/>
    <cellStyle name="Vírgula 2 2 4 6 6" xfId="0"/>
    <cellStyle name="Vírgula 2 2 4 6 7" xfId="0"/>
    <cellStyle name="Vírgula 2 2 4 7" xfId="0"/>
    <cellStyle name="Vírgula 2 2 4 7 2" xfId="0"/>
    <cellStyle name="Vírgula 2 2 4 7 2 2" xfId="0"/>
    <cellStyle name="Vírgula 2 2 4 7 3" xfId="0"/>
    <cellStyle name="Vírgula 2 2 4 7 3 2" xfId="0"/>
    <cellStyle name="Vírgula 2 2 4 7 4" xfId="0"/>
    <cellStyle name="Vírgula 2 2 4 7 4 2" xfId="0"/>
    <cellStyle name="Vírgula 2 2 4 7 5" xfId="0"/>
    <cellStyle name="Vírgula 2 2 4 7 5 2" xfId="0"/>
    <cellStyle name="Vírgula 2 2 4 7 6" xfId="0"/>
    <cellStyle name="Vírgula 2 2 4 7 7" xfId="0"/>
    <cellStyle name="Vírgula 2 2 4 8" xfId="0"/>
    <cellStyle name="Vírgula 2 2 4 8 2" xfId="0"/>
    <cellStyle name="Vírgula 2 2 4 8 2 2" xfId="0"/>
    <cellStyle name="Vírgula 2 2 4 8 3" xfId="0"/>
    <cellStyle name="Vírgula 2 2 4 8 3 2" xfId="0"/>
    <cellStyle name="Vírgula 2 2 4 8 4" xfId="0"/>
    <cellStyle name="Vírgula 2 2 4 8 4 2" xfId="0"/>
    <cellStyle name="Vírgula 2 2 4 8 5" xfId="0"/>
    <cellStyle name="Vírgula 2 2 4 8 5 2" xfId="0"/>
    <cellStyle name="Vírgula 2 2 4 8 6" xfId="0"/>
    <cellStyle name="Vírgula 2 2 4 8 7" xfId="0"/>
    <cellStyle name="Vírgula 2 2 4 9" xfId="0"/>
    <cellStyle name="Vírgula 2 2 4 9 2" xfId="0"/>
    <cellStyle name="Vírgula 2 2 4 9 2 2" xfId="0"/>
    <cellStyle name="Vírgula 2 2 4 9 3" xfId="0"/>
    <cellStyle name="Vírgula 2 2 4 9 3 2" xfId="0"/>
    <cellStyle name="Vírgula 2 2 4 9 4" xfId="0"/>
    <cellStyle name="Vírgula 2 2 4 9 4 2" xfId="0"/>
    <cellStyle name="Vírgula 2 2 4 9 5" xfId="0"/>
    <cellStyle name="Vírgula 2 2 4 9 5 2" xfId="0"/>
    <cellStyle name="Vírgula 2 2 4 9 6" xfId="0"/>
    <cellStyle name="Vírgula 2 2 4 9 7" xfId="0"/>
    <cellStyle name="Vírgula 2 2 40" xfId="0"/>
    <cellStyle name="Vírgula 2 2 40 2" xfId="0"/>
    <cellStyle name="Vírgula 2 2 41" xfId="0"/>
    <cellStyle name="Vírgula 2 2 41 2" xfId="0"/>
    <cellStyle name="Vírgula 2 2 42" xfId="0"/>
    <cellStyle name="Vírgula 2 2 43" xfId="0"/>
    <cellStyle name="Vírgula 2 2 44" xfId="0"/>
    <cellStyle name="Vírgula 2 2 45" xfId="0"/>
    <cellStyle name="Vírgula 2 2 46" xfId="0"/>
    <cellStyle name="Vírgula 2 2 47" xfId="0"/>
    <cellStyle name="Vírgula 2 2 48" xfId="0"/>
    <cellStyle name="Vírgula 2 2 49" xfId="0"/>
    <cellStyle name="Vírgula 2 2 5" xfId="0"/>
    <cellStyle name="Vírgula 2 2 5 10" xfId="0"/>
    <cellStyle name="Vírgula 2 2 5 10 2" xfId="0"/>
    <cellStyle name="Vírgula 2 2 5 11" xfId="0"/>
    <cellStyle name="Vírgula 2 2 5 12" xfId="0"/>
    <cellStyle name="Vírgula 2 2 5 13" xfId="0"/>
    <cellStyle name="Vírgula 2 2 5 14" xfId="0"/>
    <cellStyle name="Vírgula 2 2 5 15" xfId="0"/>
    <cellStyle name="Vírgula 2 2 5 16" xfId="0"/>
    <cellStyle name="Vírgula 2 2 5 17" xfId="0"/>
    <cellStyle name="Vírgula 2 2 5 18" xfId="0"/>
    <cellStyle name="Vírgula 2 2 5 19" xfId="0"/>
    <cellStyle name="Vírgula 2 2 5 2" xfId="0"/>
    <cellStyle name="Vírgula 2 2 5 2 10" xfId="0"/>
    <cellStyle name="Vírgula 2 2 5 2 11" xfId="0"/>
    <cellStyle name="Vírgula 2 2 5 2 12" xfId="0"/>
    <cellStyle name="Vírgula 2 2 5 2 13" xfId="0"/>
    <cellStyle name="Vírgula 2 2 5 2 14" xfId="0"/>
    <cellStyle name="Vírgula 2 2 5 2 15" xfId="0"/>
    <cellStyle name="Vírgula 2 2 5 2 16" xfId="0"/>
    <cellStyle name="Vírgula 2 2 5 2 17" xfId="0"/>
    <cellStyle name="Vírgula 2 2 5 2 18" xfId="0"/>
    <cellStyle name="Vírgula 2 2 5 2 19" xfId="0"/>
    <cellStyle name="Vírgula 2 2 5 2 2" xfId="0"/>
    <cellStyle name="Vírgula 2 2 5 2 2 10" xfId="0"/>
    <cellStyle name="Vírgula 2 2 5 2 2 11" xfId="0"/>
    <cellStyle name="Vírgula 2 2 5 2 2 12" xfId="0"/>
    <cellStyle name="Vírgula 2 2 5 2 2 13" xfId="0"/>
    <cellStyle name="Vírgula 2 2 5 2 2 2" xfId="0"/>
    <cellStyle name="Vírgula 2 2 5 2 2 2 2" xfId="0"/>
    <cellStyle name="Vírgula 2 2 5 2 2 2 3" xfId="0"/>
    <cellStyle name="Vírgula 2 2 5 2 2 2 4" xfId="0"/>
    <cellStyle name="Vírgula 2 2 5 2 2 2 5" xfId="0"/>
    <cellStyle name="Vírgula 2 2 5 2 2 3" xfId="0"/>
    <cellStyle name="Vírgula 2 2 5 2 2 3 2" xfId="0"/>
    <cellStyle name="Vírgula 2 2 5 2 2 4" xfId="0"/>
    <cellStyle name="Vírgula 2 2 5 2 2 4 2" xfId="0"/>
    <cellStyle name="Vírgula 2 2 5 2 2 5" xfId="0"/>
    <cellStyle name="Vírgula 2 2 5 2 2 5 2" xfId="0"/>
    <cellStyle name="Vírgula 2 2 5 2 2 6" xfId="0"/>
    <cellStyle name="Vírgula 2 2 5 2 2 6 2" xfId="0"/>
    <cellStyle name="Vírgula 2 2 5 2 2 7" xfId="0"/>
    <cellStyle name="Vírgula 2 2 5 2 2 7 2" xfId="0"/>
    <cellStyle name="Vírgula 2 2 5 2 2 8" xfId="0"/>
    <cellStyle name="Vírgula 2 2 5 2 2 8 2" xfId="0"/>
    <cellStyle name="Vírgula 2 2 5 2 2 9" xfId="0"/>
    <cellStyle name="Vírgula 2 2 5 2 2 9 2" xfId="0"/>
    <cellStyle name="Vírgula 2 2 5 2 20" xfId="0"/>
    <cellStyle name="Vírgula 2 2 5 2 21" xfId="0"/>
    <cellStyle name="Vírgula 2 2 5 2 22" xfId="0"/>
    <cellStyle name="Vírgula 2 2 5 2 3" xfId="0"/>
    <cellStyle name="Vírgula 2 2 5 2 3 2" xfId="0"/>
    <cellStyle name="Vírgula 2 2 5 2 4" xfId="0"/>
    <cellStyle name="Vírgula 2 2 5 2 4 2" xfId="0"/>
    <cellStyle name="Vírgula 2 2 5 2 5" xfId="0"/>
    <cellStyle name="Vírgula 2 2 5 2 5 2" xfId="0"/>
    <cellStyle name="Vírgula 2 2 5 2 6" xfId="0"/>
    <cellStyle name="Vírgula 2 2 5 2 6 2" xfId="0"/>
    <cellStyle name="Vírgula 2 2 5 2 7" xfId="0"/>
    <cellStyle name="Vírgula 2 2 5 2 7 2" xfId="0"/>
    <cellStyle name="Vírgula 2 2 5 2 8" xfId="0"/>
    <cellStyle name="Vírgula 2 2 5 2 8 2" xfId="0"/>
    <cellStyle name="Vírgula 2 2 5 2 9" xfId="0"/>
    <cellStyle name="Vírgula 2 2 5 2 9 2" xfId="0"/>
    <cellStyle name="Vírgula 2 2 5 20" xfId="0"/>
    <cellStyle name="Vírgula 2 2 5 21" xfId="0"/>
    <cellStyle name="Vírgula 2 2 5 3" xfId="0"/>
    <cellStyle name="Vírgula 2 2 5 3 10" xfId="0"/>
    <cellStyle name="Vírgula 2 2 5 3 11" xfId="0"/>
    <cellStyle name="Vírgula 2 2 5 3 12" xfId="0"/>
    <cellStyle name="Vírgula 2 2 5 3 13" xfId="0"/>
    <cellStyle name="Vírgula 2 2 5 3 14" xfId="0"/>
    <cellStyle name="Vírgula 2 2 5 3 15" xfId="0"/>
    <cellStyle name="Vírgula 2 2 5 3 16" xfId="0"/>
    <cellStyle name="Vírgula 2 2 5 3 17" xfId="0"/>
    <cellStyle name="Vírgula 2 2 5 3 18" xfId="0"/>
    <cellStyle name="Vírgula 2 2 5 3 19" xfId="0"/>
    <cellStyle name="Vírgula 2 2 5 3 2" xfId="0"/>
    <cellStyle name="Vírgula 2 2 5 3 2 2" xfId="0"/>
    <cellStyle name="Vírgula 2 2 5 3 2 2 2" xfId="0"/>
    <cellStyle name="Vírgula 2 2 5 3 2 3" xfId="0"/>
    <cellStyle name="Vírgula 2 2 5 3 2 3 2" xfId="0"/>
    <cellStyle name="Vírgula 2 2 5 3 2 4" xfId="0"/>
    <cellStyle name="Vírgula 2 2 5 3 2 4 2" xfId="0"/>
    <cellStyle name="Vírgula 2 2 5 3 2 5" xfId="0"/>
    <cellStyle name="Vírgula 2 2 5 3 2 5 2" xfId="0"/>
    <cellStyle name="Vírgula 2 2 5 3 2 6" xfId="0"/>
    <cellStyle name="Vírgula 2 2 5 3 2 7" xfId="0"/>
    <cellStyle name="Vírgula 2 2 5 3 2 8" xfId="0"/>
    <cellStyle name="Vírgula 2 2 5 3 2 9" xfId="0"/>
    <cellStyle name="Vírgula 2 2 5 3 3" xfId="0"/>
    <cellStyle name="Vírgula 2 2 5 3 3 2" xfId="0"/>
    <cellStyle name="Vírgula 2 2 5 3 4" xfId="0"/>
    <cellStyle name="Vírgula 2 2 5 3 4 2" xfId="0"/>
    <cellStyle name="Vírgula 2 2 5 3 5" xfId="0"/>
    <cellStyle name="Vírgula 2 2 5 3 5 2" xfId="0"/>
    <cellStyle name="Vírgula 2 2 5 3 6" xfId="0"/>
    <cellStyle name="Vírgula 2 2 5 3 6 2" xfId="0"/>
    <cellStyle name="Vírgula 2 2 5 3 7" xfId="0"/>
    <cellStyle name="Vírgula 2 2 5 3 8" xfId="0"/>
    <cellStyle name="Vírgula 2 2 5 3 9" xfId="0"/>
    <cellStyle name="Vírgula 2 2 5 4" xfId="0"/>
    <cellStyle name="Vírgula 2 2 5 4 10" xfId="0"/>
    <cellStyle name="Vírgula 2 2 5 4 11" xfId="0"/>
    <cellStyle name="Vírgula 2 2 5 4 12" xfId="0"/>
    <cellStyle name="Vírgula 2 2 5 4 13" xfId="0"/>
    <cellStyle name="Vírgula 2 2 5 4 14" xfId="0"/>
    <cellStyle name="Vírgula 2 2 5 4 15" xfId="0"/>
    <cellStyle name="Vírgula 2 2 5 4 16" xfId="0"/>
    <cellStyle name="Vírgula 2 2 5 4 17" xfId="0"/>
    <cellStyle name="Vírgula 2 2 5 4 18" xfId="0"/>
    <cellStyle name="Vírgula 2 2 5 4 2" xfId="0"/>
    <cellStyle name="Vírgula 2 2 5 4 2 2" xfId="0"/>
    <cellStyle name="Vírgula 2 2 5 4 3" xfId="0"/>
    <cellStyle name="Vírgula 2 2 5 4 3 2" xfId="0"/>
    <cellStyle name="Vírgula 2 2 5 4 4" xfId="0"/>
    <cellStyle name="Vírgula 2 2 5 4 4 2" xfId="0"/>
    <cellStyle name="Vírgula 2 2 5 4 5" xfId="0"/>
    <cellStyle name="Vírgula 2 2 5 4 5 2" xfId="0"/>
    <cellStyle name="Vírgula 2 2 5 4 6" xfId="0"/>
    <cellStyle name="Vírgula 2 2 5 4 7" xfId="0"/>
    <cellStyle name="Vírgula 2 2 5 4 8" xfId="0"/>
    <cellStyle name="Vírgula 2 2 5 4 9" xfId="0"/>
    <cellStyle name="Vírgula 2 2 5 5" xfId="0"/>
    <cellStyle name="Vírgula 2 2 5 5 10" xfId="0"/>
    <cellStyle name="Vírgula 2 2 5 5 11" xfId="0"/>
    <cellStyle name="Vírgula 2 2 5 5 12" xfId="0"/>
    <cellStyle name="Vírgula 2 2 5 5 13" xfId="0"/>
    <cellStyle name="Vírgula 2 2 5 5 14" xfId="0"/>
    <cellStyle name="Vírgula 2 2 5 5 15" xfId="0"/>
    <cellStyle name="Vírgula 2 2 5 5 16" xfId="0"/>
    <cellStyle name="Vírgula 2 2 5 5 17" xfId="0"/>
    <cellStyle name="Vírgula 2 2 5 5 18" xfId="0"/>
    <cellStyle name="Vírgula 2 2 5 5 2" xfId="0"/>
    <cellStyle name="Vírgula 2 2 5 5 2 2" xfId="0"/>
    <cellStyle name="Vírgula 2 2 5 5 3" xfId="0"/>
    <cellStyle name="Vírgula 2 2 5 5 3 2" xfId="0"/>
    <cellStyle name="Vírgula 2 2 5 5 4" xfId="0"/>
    <cellStyle name="Vírgula 2 2 5 5 4 2" xfId="0"/>
    <cellStyle name="Vírgula 2 2 5 5 5" xfId="0"/>
    <cellStyle name="Vírgula 2 2 5 5 5 2" xfId="0"/>
    <cellStyle name="Vírgula 2 2 5 5 6" xfId="0"/>
    <cellStyle name="Vírgula 2 2 5 5 7" xfId="0"/>
    <cellStyle name="Vírgula 2 2 5 5 8" xfId="0"/>
    <cellStyle name="Vírgula 2 2 5 5 9" xfId="0"/>
    <cellStyle name="Vírgula 2 2 5 6" xfId="0"/>
    <cellStyle name="Vírgula 2 2 5 6 2" xfId="0"/>
    <cellStyle name="Vírgula 2 2 5 6 2 2" xfId="0"/>
    <cellStyle name="Vírgula 2 2 5 6 3" xfId="0"/>
    <cellStyle name="Vírgula 2 2 5 6 3 2" xfId="0"/>
    <cellStyle name="Vírgula 2 2 5 6 4" xfId="0"/>
    <cellStyle name="Vírgula 2 2 5 6 4 2" xfId="0"/>
    <cellStyle name="Vírgula 2 2 5 6 5" xfId="0"/>
    <cellStyle name="Vírgula 2 2 5 6 5 2" xfId="0"/>
    <cellStyle name="Vírgula 2 2 5 6 6" xfId="0"/>
    <cellStyle name="Vírgula 2 2 5 7" xfId="0"/>
    <cellStyle name="Vírgula 2 2 5 7 2" xfId="0"/>
    <cellStyle name="Vírgula 2 2 5 7 2 2" xfId="0"/>
    <cellStyle name="Vírgula 2 2 5 7 3" xfId="0"/>
    <cellStyle name="Vírgula 2 2 5 7 3 2" xfId="0"/>
    <cellStyle name="Vírgula 2 2 5 7 4" xfId="0"/>
    <cellStyle name="Vírgula 2 2 5 7 4 2" xfId="0"/>
    <cellStyle name="Vírgula 2 2 5 7 5" xfId="0"/>
    <cellStyle name="Vírgula 2 2 5 7 5 2" xfId="0"/>
    <cellStyle name="Vírgula 2 2 5 7 6" xfId="0"/>
    <cellStyle name="Vírgula 2 2 5 8" xfId="0"/>
    <cellStyle name="Vírgula 2 2 5 8 2" xfId="0"/>
    <cellStyle name="Vírgula 2 2 5 9" xfId="0"/>
    <cellStyle name="Vírgula 2 2 5 9 2" xfId="0"/>
    <cellStyle name="Vírgula 2 2 50" xfId="0"/>
    <cellStyle name="Vírgula 2 2 51" xfId="0"/>
    <cellStyle name="Vírgula 2 2 52" xfId="0"/>
    <cellStyle name="Vírgula 2 2 53" xfId="0"/>
    <cellStyle name="Vírgula 2 2 54" xfId="0"/>
    <cellStyle name="Vírgula 2 2 55" xfId="0"/>
    <cellStyle name="Vírgula 2 2 56" xfId="0"/>
    <cellStyle name="Vírgula 2 2 57" xfId="0"/>
    <cellStyle name="Vírgula 2 2 58" xfId="0"/>
    <cellStyle name="Vírgula 2 2 59" xfId="0"/>
    <cellStyle name="Vírgula 2 2 6" xfId="0"/>
    <cellStyle name="Vírgula 2 2 6 10" xfId="0"/>
    <cellStyle name="Vírgula 2 2 6 11" xfId="0"/>
    <cellStyle name="Vírgula 2 2 6 12" xfId="0"/>
    <cellStyle name="Vírgula 2 2 6 13" xfId="0"/>
    <cellStyle name="Vírgula 2 2 6 14" xfId="0"/>
    <cellStyle name="Vírgula 2 2 6 15" xfId="0"/>
    <cellStyle name="Vírgula 2 2 6 16" xfId="0"/>
    <cellStyle name="Vírgula 2 2 6 17" xfId="0"/>
    <cellStyle name="Vírgula 2 2 6 18" xfId="0"/>
    <cellStyle name="Vírgula 2 2 6 19" xfId="0"/>
    <cellStyle name="Vírgula 2 2 6 2" xfId="0"/>
    <cellStyle name="Vírgula 2 2 6 2 10" xfId="0"/>
    <cellStyle name="Vírgula 2 2 6 2 11" xfId="0"/>
    <cellStyle name="Vírgula 2 2 6 2 12" xfId="0"/>
    <cellStyle name="Vírgula 2 2 6 2 13" xfId="0"/>
    <cellStyle name="Vírgula 2 2 6 2 2" xfId="0"/>
    <cellStyle name="Vírgula 2 2 6 2 2 2" xfId="0"/>
    <cellStyle name="Vírgula 2 2 6 2 2 3" xfId="0"/>
    <cellStyle name="Vírgula 2 2 6 2 2 4" xfId="0"/>
    <cellStyle name="Vírgula 2 2 6 2 2 5" xfId="0"/>
    <cellStyle name="Vírgula 2 2 6 2 3" xfId="0"/>
    <cellStyle name="Vírgula 2 2 6 2 3 2" xfId="0"/>
    <cellStyle name="Vírgula 2 2 6 2 4" xfId="0"/>
    <cellStyle name="Vírgula 2 2 6 2 4 2" xfId="0"/>
    <cellStyle name="Vírgula 2 2 6 2 5" xfId="0"/>
    <cellStyle name="Vírgula 2 2 6 2 5 2" xfId="0"/>
    <cellStyle name="Vírgula 2 2 6 2 6" xfId="0"/>
    <cellStyle name="Vírgula 2 2 6 2 6 2" xfId="0"/>
    <cellStyle name="Vírgula 2 2 6 2 7" xfId="0"/>
    <cellStyle name="Vírgula 2 2 6 2 7 2" xfId="0"/>
    <cellStyle name="Vírgula 2 2 6 2 8" xfId="0"/>
    <cellStyle name="Vírgula 2 2 6 2 8 2" xfId="0"/>
    <cellStyle name="Vírgula 2 2 6 2 9" xfId="0"/>
    <cellStyle name="Vírgula 2 2 6 2 9 2" xfId="0"/>
    <cellStyle name="Vírgula 2 2 6 3" xfId="0"/>
    <cellStyle name="Vírgula 2 2 6 3 2" xfId="0"/>
    <cellStyle name="Vírgula 2 2 6 4" xfId="0"/>
    <cellStyle name="Vírgula 2 2 6 4 2" xfId="0"/>
    <cellStyle name="Vírgula 2 2 6 5" xfId="0"/>
    <cellStyle name="Vírgula 2 2 6 5 2" xfId="0"/>
    <cellStyle name="Vírgula 2 2 6 6" xfId="0"/>
    <cellStyle name="Vírgula 2 2 6 7" xfId="0"/>
    <cellStyle name="Vírgula 2 2 6 8" xfId="0"/>
    <cellStyle name="Vírgula 2 2 6 9" xfId="0"/>
    <cellStyle name="Vírgula 2 2 60" xfId="0"/>
    <cellStyle name="Vírgula 2 2 61" xfId="0"/>
    <cellStyle name="Vírgula 2 2 62" xfId="0"/>
    <cellStyle name="Vírgula 2 2 63" xfId="0"/>
    <cellStyle name="Vírgula 2 2 64" xfId="0"/>
    <cellStyle name="Vírgula 2 2 65" xfId="0"/>
    <cellStyle name="Vírgula 2 2 66" xfId="0"/>
    <cellStyle name="Vírgula 2 2 67" xfId="0"/>
    <cellStyle name="Vírgula 2 2 68" xfId="0"/>
    <cellStyle name="Vírgula 2 2 69" xfId="0"/>
    <cellStyle name="Vírgula 2 2 7" xfId="0"/>
    <cellStyle name="Vírgula 2 2 7 10" xfId="0"/>
    <cellStyle name="Vírgula 2 2 7 11" xfId="0"/>
    <cellStyle name="Vírgula 2 2 7 12" xfId="0"/>
    <cellStyle name="Vírgula 2 2 7 13" xfId="0"/>
    <cellStyle name="Vírgula 2 2 7 14" xfId="0"/>
    <cellStyle name="Vírgula 2 2 7 15" xfId="0"/>
    <cellStyle name="Vírgula 2 2 7 16" xfId="0"/>
    <cellStyle name="Vírgula 2 2 7 2" xfId="0"/>
    <cellStyle name="Vírgula 2 2 7 2 10" xfId="0"/>
    <cellStyle name="Vírgula 2 2 7 2 2" xfId="0"/>
    <cellStyle name="Vírgula 2 2 7 2 2 2" xfId="0"/>
    <cellStyle name="Vírgula 2 2 7 2 3" xfId="0"/>
    <cellStyle name="Vírgula 2 2 7 2 3 2" xfId="0"/>
    <cellStyle name="Vírgula 2 2 7 2 4" xfId="0"/>
    <cellStyle name="Vírgula 2 2 7 2 4 2" xfId="0"/>
    <cellStyle name="Vírgula 2 2 7 2 5" xfId="0"/>
    <cellStyle name="Vírgula 2 2 7 2 5 2" xfId="0"/>
    <cellStyle name="Vírgula 2 2 7 2 6" xfId="0"/>
    <cellStyle name="Vírgula 2 2 7 2 6 2" xfId="0"/>
    <cellStyle name="Vírgula 2 2 7 2 7" xfId="0"/>
    <cellStyle name="Vírgula 2 2 7 2 7 2" xfId="0"/>
    <cellStyle name="Vírgula 2 2 7 2 8" xfId="0"/>
    <cellStyle name="Vírgula 2 2 7 2 8 2" xfId="0"/>
    <cellStyle name="Vírgula 2 2 7 2 9" xfId="0"/>
    <cellStyle name="Vírgula 2 2 7 2 9 2" xfId="0"/>
    <cellStyle name="Vírgula 2 2 7 3" xfId="0"/>
    <cellStyle name="Vírgula 2 2 7 3 2" xfId="0"/>
    <cellStyle name="Vírgula 2 2 7 4" xfId="0"/>
    <cellStyle name="Vírgula 2 2 7 4 2" xfId="0"/>
    <cellStyle name="Vírgula 2 2 7 5" xfId="0"/>
    <cellStyle name="Vírgula 2 2 7 5 2" xfId="0"/>
    <cellStyle name="Vírgula 2 2 7 6" xfId="0"/>
    <cellStyle name="Vírgula 2 2 7 7" xfId="0"/>
    <cellStyle name="Vírgula 2 2 7 8" xfId="0"/>
    <cellStyle name="Vírgula 2 2 7 9" xfId="0"/>
    <cellStyle name="Vírgula 2 2 70" xfId="0"/>
    <cellStyle name="Vírgula 2 2 71" xfId="0"/>
    <cellStyle name="Vírgula 2 2 72" xfId="0"/>
    <cellStyle name="Vírgula 2 2 73" xfId="0"/>
    <cellStyle name="Vírgula 2 2 74" xfId="0"/>
    <cellStyle name="Vírgula 2 2 75" xfId="0"/>
    <cellStyle name="Vírgula 2 2 76" xfId="0"/>
    <cellStyle name="Vírgula 2 2 77" xfId="0"/>
    <cellStyle name="Vírgula 2 2 78" xfId="0"/>
    <cellStyle name="Vírgula 2 2 79" xfId="0"/>
    <cellStyle name="Vírgula 2 2 8" xfId="0"/>
    <cellStyle name="Vírgula 2 2 8 10" xfId="0"/>
    <cellStyle name="Vírgula 2 2 8 11" xfId="0"/>
    <cellStyle name="Vírgula 2 2 8 12" xfId="0"/>
    <cellStyle name="Vírgula 2 2 8 13" xfId="0"/>
    <cellStyle name="Vírgula 2 2 8 14" xfId="0"/>
    <cellStyle name="Vírgula 2 2 8 15" xfId="0"/>
    <cellStyle name="Vírgula 2 2 8 16" xfId="0"/>
    <cellStyle name="Vírgula 2 2 8 2" xfId="0"/>
    <cellStyle name="Vírgula 2 2 8 2 10" xfId="0"/>
    <cellStyle name="Vírgula 2 2 8 2 2" xfId="0"/>
    <cellStyle name="Vírgula 2 2 8 2 2 2" xfId="0"/>
    <cellStyle name="Vírgula 2 2 8 2 3" xfId="0"/>
    <cellStyle name="Vírgula 2 2 8 2 3 2" xfId="0"/>
    <cellStyle name="Vírgula 2 2 8 2 4" xfId="0"/>
    <cellStyle name="Vírgula 2 2 8 2 4 2" xfId="0"/>
    <cellStyle name="Vírgula 2 2 8 2 5" xfId="0"/>
    <cellStyle name="Vírgula 2 2 8 2 5 2" xfId="0"/>
    <cellStyle name="Vírgula 2 2 8 2 6" xfId="0"/>
    <cellStyle name="Vírgula 2 2 8 2 6 2" xfId="0"/>
    <cellStyle name="Vírgula 2 2 8 2 7" xfId="0"/>
    <cellStyle name="Vírgula 2 2 8 2 7 2" xfId="0"/>
    <cellStyle name="Vírgula 2 2 8 2 8" xfId="0"/>
    <cellStyle name="Vírgula 2 2 8 2 8 2" xfId="0"/>
    <cellStyle name="Vírgula 2 2 8 2 9" xfId="0"/>
    <cellStyle name="Vírgula 2 2 8 2 9 2" xfId="0"/>
    <cellStyle name="Vírgula 2 2 8 3" xfId="0"/>
    <cellStyle name="Vírgula 2 2 8 3 2" xfId="0"/>
    <cellStyle name="Vírgula 2 2 8 4" xfId="0"/>
    <cellStyle name="Vírgula 2 2 8 4 2" xfId="0"/>
    <cellStyle name="Vírgula 2 2 8 5" xfId="0"/>
    <cellStyle name="Vírgula 2 2 8 5 2" xfId="0"/>
    <cellStyle name="Vírgula 2 2 8 6" xfId="0"/>
    <cellStyle name="Vírgula 2 2 8 7" xfId="0"/>
    <cellStyle name="Vírgula 2 2 8 8" xfId="0"/>
    <cellStyle name="Vírgula 2 2 8 9" xfId="0"/>
    <cellStyle name="Vírgula 2 2 80" xfId="0"/>
    <cellStyle name="Vírgula 2 2 81" xfId="0"/>
    <cellStyle name="Vírgula 2 2 82" xfId="0"/>
    <cellStyle name="Vírgula 2 2 83" xfId="0"/>
    <cellStyle name="Vírgula 2 2 84" xfId="0"/>
    <cellStyle name="Vírgula 2 2 85" xfId="0"/>
    <cellStyle name="Vírgula 2 2 86" xfId="0"/>
    <cellStyle name="Vírgula 2 2 87" xfId="0"/>
    <cellStyle name="Vírgula 2 2 88" xfId="0"/>
    <cellStyle name="Vírgula 2 2 89" xfId="0"/>
    <cellStyle name="Vírgula 2 2 9" xfId="0"/>
    <cellStyle name="Vírgula 2 2 9 10" xfId="0"/>
    <cellStyle name="Vírgula 2 2 9 11" xfId="0"/>
    <cellStyle name="Vírgula 2 2 9 12" xfId="0"/>
    <cellStyle name="Vírgula 2 2 9 13" xfId="0"/>
    <cellStyle name="Vírgula 2 2 9 14" xfId="0"/>
    <cellStyle name="Vírgula 2 2 9 15" xfId="0"/>
    <cellStyle name="Vírgula 2 2 9 16" xfId="0"/>
    <cellStyle name="Vírgula 2 2 9 2" xfId="0"/>
    <cellStyle name="Vírgula 2 2 9 2 10" xfId="0"/>
    <cellStyle name="Vírgula 2 2 9 2 2" xfId="0"/>
    <cellStyle name="Vírgula 2 2 9 2 2 2" xfId="0"/>
    <cellStyle name="Vírgula 2 2 9 2 3" xfId="0"/>
    <cellStyle name="Vírgula 2 2 9 2 3 2" xfId="0"/>
    <cellStyle name="Vírgula 2 2 9 2 4" xfId="0"/>
    <cellStyle name="Vírgula 2 2 9 2 4 2" xfId="0"/>
    <cellStyle name="Vírgula 2 2 9 2 5" xfId="0"/>
    <cellStyle name="Vírgula 2 2 9 2 5 2" xfId="0"/>
    <cellStyle name="Vírgula 2 2 9 2 6" xfId="0"/>
    <cellStyle name="Vírgula 2 2 9 2 6 2" xfId="0"/>
    <cellStyle name="Vírgula 2 2 9 2 7" xfId="0"/>
    <cellStyle name="Vírgula 2 2 9 2 7 2" xfId="0"/>
    <cellStyle name="Vírgula 2 2 9 2 8" xfId="0"/>
    <cellStyle name="Vírgula 2 2 9 2 8 2" xfId="0"/>
    <cellStyle name="Vírgula 2 2 9 2 9" xfId="0"/>
    <cellStyle name="Vírgula 2 2 9 2 9 2" xfId="0"/>
    <cellStyle name="Vírgula 2 2 9 3" xfId="0"/>
    <cellStyle name="Vírgula 2 2 9 3 2" xfId="0"/>
    <cellStyle name="Vírgula 2 2 9 4" xfId="0"/>
    <cellStyle name="Vírgula 2 2 9 4 2" xfId="0"/>
    <cellStyle name="Vírgula 2 2 9 5" xfId="0"/>
    <cellStyle name="Vírgula 2 2 9 5 2" xfId="0"/>
    <cellStyle name="Vírgula 2 2 9 6" xfId="0"/>
    <cellStyle name="Vírgula 2 2 9 7" xfId="0"/>
    <cellStyle name="Vírgula 2 2 9 8" xfId="0"/>
    <cellStyle name="Vírgula 2 2 9 9" xfId="0"/>
    <cellStyle name="Vírgula 2 2 90" xfId="0"/>
    <cellStyle name="Vírgula 2 20" xfId="0"/>
    <cellStyle name="Vírgula 2 21" xfId="0"/>
    <cellStyle name="Vírgula 2 22" xfId="0"/>
    <cellStyle name="Vírgula 2 23" xfId="0"/>
    <cellStyle name="Vírgula 2 24" xfId="0"/>
    <cellStyle name="Vírgula 2 25" xfId="0"/>
    <cellStyle name="Vírgula 2 26" xfId="0"/>
    <cellStyle name="Vírgula 2 27" xfId="0"/>
    <cellStyle name="Vírgula 2 28" xfId="0"/>
    <cellStyle name="Vírgula 2 3" xfId="0"/>
    <cellStyle name="Vírgula 2 3 10" xfId="0"/>
    <cellStyle name="Vírgula 2 3 10 2" xfId="0"/>
    <cellStyle name="Vírgula 2 3 10 2 2" xfId="0"/>
    <cellStyle name="Vírgula 2 3 10 3" xfId="0"/>
    <cellStyle name="Vírgula 2 3 10 3 2" xfId="0"/>
    <cellStyle name="Vírgula 2 3 10 4" xfId="0"/>
    <cellStyle name="Vírgula 2 3 10 4 2" xfId="0"/>
    <cellStyle name="Vírgula 2 3 10 5" xfId="0"/>
    <cellStyle name="Vírgula 2 3 10 5 2" xfId="0"/>
    <cellStyle name="Vírgula 2 3 10 6" xfId="0"/>
    <cellStyle name="Vírgula 2 3 10 7" xfId="0"/>
    <cellStyle name="Vírgula 2 3 11" xfId="0"/>
    <cellStyle name="Vírgula 2 3 11 2" xfId="0"/>
    <cellStyle name="Vírgula 2 3 11 2 2" xfId="0"/>
    <cellStyle name="Vírgula 2 3 11 3" xfId="0"/>
    <cellStyle name="Vírgula 2 3 11 3 2" xfId="0"/>
    <cellStyle name="Vírgula 2 3 11 4" xfId="0"/>
    <cellStyle name="Vírgula 2 3 11 4 2" xfId="0"/>
    <cellStyle name="Vírgula 2 3 11 5" xfId="0"/>
    <cellStyle name="Vírgula 2 3 11 5 2" xfId="0"/>
    <cellStyle name="Vírgula 2 3 11 6" xfId="0"/>
    <cellStyle name="Vírgula 2 3 11 7" xfId="0"/>
    <cellStyle name="Vírgula 2 3 12" xfId="0"/>
    <cellStyle name="Vírgula 2 3 12 2" xfId="0"/>
    <cellStyle name="Vírgula 2 3 12 2 2" xfId="0"/>
    <cellStyle name="Vírgula 2 3 12 3" xfId="0"/>
    <cellStyle name="Vírgula 2 3 12 3 2" xfId="0"/>
    <cellStyle name="Vírgula 2 3 12 4" xfId="0"/>
    <cellStyle name="Vírgula 2 3 12 4 2" xfId="0"/>
    <cellStyle name="Vírgula 2 3 12 5" xfId="0"/>
    <cellStyle name="Vírgula 2 3 12 5 2" xfId="0"/>
    <cellStyle name="Vírgula 2 3 12 6" xfId="0"/>
    <cellStyle name="Vírgula 2 3 12 7" xfId="0"/>
    <cellStyle name="Vírgula 2 3 13" xfId="0"/>
    <cellStyle name="Vírgula 2 3 13 2" xfId="0"/>
    <cellStyle name="Vírgula 2 3 13 2 2" xfId="0"/>
    <cellStyle name="Vírgula 2 3 13 3" xfId="0"/>
    <cellStyle name="Vírgula 2 3 13 3 2" xfId="0"/>
    <cellStyle name="Vírgula 2 3 13 4" xfId="0"/>
    <cellStyle name="Vírgula 2 3 13 4 2" xfId="0"/>
    <cellStyle name="Vírgula 2 3 13 5" xfId="0"/>
    <cellStyle name="Vírgula 2 3 13 5 2" xfId="0"/>
    <cellStyle name="Vírgula 2 3 13 6" xfId="0"/>
    <cellStyle name="Vírgula 2 3 13 7" xfId="0"/>
    <cellStyle name="Vírgula 2 3 14" xfId="0"/>
    <cellStyle name="Vírgula 2 3 14 2" xfId="0"/>
    <cellStyle name="Vírgula 2 3 14 2 2" xfId="0"/>
    <cellStyle name="Vírgula 2 3 14 3" xfId="0"/>
    <cellStyle name="Vírgula 2 3 14 3 2" xfId="0"/>
    <cellStyle name="Vírgula 2 3 14 4" xfId="0"/>
    <cellStyle name="Vírgula 2 3 14 4 2" xfId="0"/>
    <cellStyle name="Vírgula 2 3 14 5" xfId="0"/>
    <cellStyle name="Vírgula 2 3 14 5 2" xfId="0"/>
    <cellStyle name="Vírgula 2 3 14 6" xfId="0"/>
    <cellStyle name="Vírgula 2 3 14 7" xfId="0"/>
    <cellStyle name="Vírgula 2 3 15" xfId="0"/>
    <cellStyle name="Vírgula 2 3 15 2" xfId="0"/>
    <cellStyle name="Vírgula 2 3 15 2 2" xfId="0"/>
    <cellStyle name="Vírgula 2 3 15 3" xfId="0"/>
    <cellStyle name="Vírgula 2 3 15 3 2" xfId="0"/>
    <cellStyle name="Vírgula 2 3 15 4" xfId="0"/>
    <cellStyle name="Vírgula 2 3 15 4 2" xfId="0"/>
    <cellStyle name="Vírgula 2 3 15 5" xfId="0"/>
    <cellStyle name="Vírgula 2 3 15 5 2" xfId="0"/>
    <cellStyle name="Vírgula 2 3 15 6" xfId="0"/>
    <cellStyle name="Vírgula 2 3 15 7" xfId="0"/>
    <cellStyle name="Vírgula 2 3 16" xfId="0"/>
    <cellStyle name="Vírgula 2 3 16 2" xfId="0"/>
    <cellStyle name="Vírgula 2 3 16 2 2" xfId="0"/>
    <cellStyle name="Vírgula 2 3 16 3" xfId="0"/>
    <cellStyle name="Vírgula 2 3 16 3 2" xfId="0"/>
    <cellStyle name="Vírgula 2 3 16 4" xfId="0"/>
    <cellStyle name="Vírgula 2 3 16 4 2" xfId="0"/>
    <cellStyle name="Vírgula 2 3 16 5" xfId="0"/>
    <cellStyle name="Vírgula 2 3 16 5 2" xfId="0"/>
    <cellStyle name="Vírgula 2 3 16 6" xfId="0"/>
    <cellStyle name="Vírgula 2 3 16 7" xfId="0"/>
    <cellStyle name="Vírgula 2 3 17" xfId="0"/>
    <cellStyle name="Vírgula 2 3 17 10" xfId="0"/>
    <cellStyle name="Vírgula 2 3 17 11" xfId="0"/>
    <cellStyle name="Vírgula 2 3 17 2" xfId="0"/>
    <cellStyle name="Vírgula 2 3 17 2 2" xfId="0"/>
    <cellStyle name="Vírgula 2 3 17 3" xfId="0"/>
    <cellStyle name="Vírgula 2 3 17 3 2" xfId="0"/>
    <cellStyle name="Vírgula 2 3 17 4" xfId="0"/>
    <cellStyle name="Vírgula 2 3 17 4 2" xfId="0"/>
    <cellStyle name="Vírgula 2 3 17 5" xfId="0"/>
    <cellStyle name="Vírgula 2 3 17 5 2" xfId="0"/>
    <cellStyle name="Vírgula 2 3 17 6" xfId="0"/>
    <cellStyle name="Vírgula 2 3 17 6 2" xfId="0"/>
    <cellStyle name="Vírgula 2 3 17 7" xfId="0"/>
    <cellStyle name="Vírgula 2 3 17 7 2" xfId="0"/>
    <cellStyle name="Vírgula 2 3 17 8" xfId="0"/>
    <cellStyle name="Vírgula 2 3 17 8 2" xfId="0"/>
    <cellStyle name="Vírgula 2 3 17 9" xfId="0"/>
    <cellStyle name="Vírgula 2 3 17 9 2" xfId="0"/>
    <cellStyle name="Vírgula 2 3 18" xfId="0"/>
    <cellStyle name="Vírgula 2 3 18 2" xfId="0"/>
    <cellStyle name="Vírgula 2 3 18 2 2" xfId="0"/>
    <cellStyle name="Vírgula 2 3 18 3" xfId="0"/>
    <cellStyle name="Vírgula 2 3 18 3 2" xfId="0"/>
    <cellStyle name="Vírgula 2 3 18 4" xfId="0"/>
    <cellStyle name="Vírgula 2 3 18 4 2" xfId="0"/>
    <cellStyle name="Vírgula 2 3 18 5" xfId="0"/>
    <cellStyle name="Vírgula 2 3 18 5 2" xfId="0"/>
    <cellStyle name="Vírgula 2 3 18 6" xfId="0"/>
    <cellStyle name="Vírgula 2 3 18 7" xfId="0"/>
    <cellStyle name="Vírgula 2 3 19" xfId="0"/>
    <cellStyle name="Vírgula 2 3 19 2" xfId="0"/>
    <cellStyle name="Vírgula 2 3 19 2 2" xfId="0"/>
    <cellStyle name="Vírgula 2 3 19 3" xfId="0"/>
    <cellStyle name="Vírgula 2 3 19 3 2" xfId="0"/>
    <cellStyle name="Vírgula 2 3 19 4" xfId="0"/>
    <cellStyle name="Vírgula 2 3 19 4 2" xfId="0"/>
    <cellStyle name="Vírgula 2 3 19 5" xfId="0"/>
    <cellStyle name="Vírgula 2 3 19 5 2" xfId="0"/>
    <cellStyle name="Vírgula 2 3 19 6" xfId="0"/>
    <cellStyle name="Vírgula 2 3 2" xfId="0"/>
    <cellStyle name="Vírgula 2 3 2 10" xfId="0"/>
    <cellStyle name="Vírgula 2 3 2 10 2" xfId="0"/>
    <cellStyle name="Vírgula 2 3 2 10 2 2" xfId="0"/>
    <cellStyle name="Vírgula 2 3 2 10 3" xfId="0"/>
    <cellStyle name="Vírgula 2 3 2 10 3 2" xfId="0"/>
    <cellStyle name="Vírgula 2 3 2 10 4" xfId="0"/>
    <cellStyle name="Vírgula 2 3 2 10 4 2" xfId="0"/>
    <cellStyle name="Vírgula 2 3 2 10 5" xfId="0"/>
    <cellStyle name="Vírgula 2 3 2 10 5 2" xfId="0"/>
    <cellStyle name="Vírgula 2 3 2 10 6" xfId="0"/>
    <cellStyle name="Vírgula 2 3 2 10 7" xfId="0"/>
    <cellStyle name="Vírgula 2 3 2 11" xfId="0"/>
    <cellStyle name="Vírgula 2 3 2 11 2" xfId="0"/>
    <cellStyle name="Vírgula 2 3 2 11 2 2" xfId="0"/>
    <cellStyle name="Vírgula 2 3 2 11 3" xfId="0"/>
    <cellStyle name="Vírgula 2 3 2 11 3 2" xfId="0"/>
    <cellStyle name="Vírgula 2 3 2 11 4" xfId="0"/>
    <cellStyle name="Vírgula 2 3 2 11 4 2" xfId="0"/>
    <cellStyle name="Vírgula 2 3 2 11 5" xfId="0"/>
    <cellStyle name="Vírgula 2 3 2 11 5 2" xfId="0"/>
    <cellStyle name="Vírgula 2 3 2 11 6" xfId="0"/>
    <cellStyle name="Vírgula 2 3 2 11 7" xfId="0"/>
    <cellStyle name="Vírgula 2 3 2 12" xfId="0"/>
    <cellStyle name="Vírgula 2 3 2 12 2" xfId="0"/>
    <cellStyle name="Vírgula 2 3 2 12 2 2" xfId="0"/>
    <cellStyle name="Vírgula 2 3 2 12 3" xfId="0"/>
    <cellStyle name="Vírgula 2 3 2 12 3 2" xfId="0"/>
    <cellStyle name="Vírgula 2 3 2 12 4" xfId="0"/>
    <cellStyle name="Vírgula 2 3 2 12 4 2" xfId="0"/>
    <cellStyle name="Vírgula 2 3 2 12 5" xfId="0"/>
    <cellStyle name="Vírgula 2 3 2 12 5 2" xfId="0"/>
    <cellStyle name="Vírgula 2 3 2 12 6" xfId="0"/>
    <cellStyle name="Vírgula 2 3 2 12 7" xfId="0"/>
    <cellStyle name="Vírgula 2 3 2 13" xfId="0"/>
    <cellStyle name="Vírgula 2 3 2 13 2" xfId="0"/>
    <cellStyle name="Vírgula 2 3 2 13 2 2" xfId="0"/>
    <cellStyle name="Vírgula 2 3 2 13 3" xfId="0"/>
    <cellStyle name="Vírgula 2 3 2 13 3 2" xfId="0"/>
    <cellStyle name="Vírgula 2 3 2 13 4" xfId="0"/>
    <cellStyle name="Vírgula 2 3 2 13 4 2" xfId="0"/>
    <cellStyle name="Vírgula 2 3 2 13 5" xfId="0"/>
    <cellStyle name="Vírgula 2 3 2 13 5 2" xfId="0"/>
    <cellStyle name="Vírgula 2 3 2 13 6" xfId="0"/>
    <cellStyle name="Vírgula 2 3 2 13 7" xfId="0"/>
    <cellStyle name="Vírgula 2 3 2 14" xfId="0"/>
    <cellStyle name="Vírgula 2 3 2 14 2" xfId="0"/>
    <cellStyle name="Vírgula 2 3 2 14 2 2" xfId="0"/>
    <cellStyle name="Vírgula 2 3 2 14 3" xfId="0"/>
    <cellStyle name="Vírgula 2 3 2 14 3 2" xfId="0"/>
    <cellStyle name="Vírgula 2 3 2 14 4" xfId="0"/>
    <cellStyle name="Vírgula 2 3 2 14 4 2" xfId="0"/>
    <cellStyle name="Vírgula 2 3 2 14 5" xfId="0"/>
    <cellStyle name="Vírgula 2 3 2 14 5 2" xfId="0"/>
    <cellStyle name="Vírgula 2 3 2 14 6" xfId="0"/>
    <cellStyle name="Vírgula 2 3 2 14 7" xfId="0"/>
    <cellStyle name="Vírgula 2 3 2 15" xfId="0"/>
    <cellStyle name="Vírgula 2 3 2 15 2" xfId="0"/>
    <cellStyle name="Vírgula 2 3 2 15 2 2" xfId="0"/>
    <cellStyle name="Vírgula 2 3 2 15 3" xfId="0"/>
    <cellStyle name="Vírgula 2 3 2 15 3 2" xfId="0"/>
    <cellStyle name="Vírgula 2 3 2 15 4" xfId="0"/>
    <cellStyle name="Vírgula 2 3 2 15 4 2" xfId="0"/>
    <cellStyle name="Vírgula 2 3 2 15 5" xfId="0"/>
    <cellStyle name="Vírgula 2 3 2 15 5 2" xfId="0"/>
    <cellStyle name="Vírgula 2 3 2 15 6" xfId="0"/>
    <cellStyle name="Vírgula 2 3 2 15 7" xfId="0"/>
    <cellStyle name="Vírgula 2 3 2 16" xfId="0"/>
    <cellStyle name="Vírgula 2 3 2 16 2" xfId="0"/>
    <cellStyle name="Vírgula 2 3 2 16 2 2" xfId="0"/>
    <cellStyle name="Vírgula 2 3 2 16 3" xfId="0"/>
    <cellStyle name="Vírgula 2 3 2 16 3 2" xfId="0"/>
    <cellStyle name="Vírgula 2 3 2 16 4" xfId="0"/>
    <cellStyle name="Vírgula 2 3 2 16 4 2" xfId="0"/>
    <cellStyle name="Vírgula 2 3 2 16 5" xfId="0"/>
    <cellStyle name="Vírgula 2 3 2 16 5 2" xfId="0"/>
    <cellStyle name="Vírgula 2 3 2 16 6" xfId="0"/>
    <cellStyle name="Vírgula 2 3 2 16 7" xfId="0"/>
    <cellStyle name="Vírgula 2 3 2 17" xfId="0"/>
    <cellStyle name="Vírgula 2 3 2 17 2" xfId="0"/>
    <cellStyle name="Vírgula 2 3 2 17 2 2" xfId="0"/>
    <cellStyle name="Vírgula 2 3 2 17 3" xfId="0"/>
    <cellStyle name="Vírgula 2 3 2 17 3 2" xfId="0"/>
    <cellStyle name="Vírgula 2 3 2 17 4" xfId="0"/>
    <cellStyle name="Vírgula 2 3 2 17 4 2" xfId="0"/>
    <cellStyle name="Vírgula 2 3 2 17 5" xfId="0"/>
    <cellStyle name="Vírgula 2 3 2 17 5 2" xfId="0"/>
    <cellStyle name="Vírgula 2 3 2 17 6" xfId="0"/>
    <cellStyle name="Vírgula 2 3 2 18" xfId="0"/>
    <cellStyle name="Vírgula 2 3 2 18 2" xfId="0"/>
    <cellStyle name="Vírgula 2 3 2 18 2 2" xfId="0"/>
    <cellStyle name="Vírgula 2 3 2 18 3" xfId="0"/>
    <cellStyle name="Vírgula 2 3 2 18 3 2" xfId="0"/>
    <cellStyle name="Vírgula 2 3 2 18 4" xfId="0"/>
    <cellStyle name="Vírgula 2 3 2 18 4 2" xfId="0"/>
    <cellStyle name="Vírgula 2 3 2 18 5" xfId="0"/>
    <cellStyle name="Vírgula 2 3 2 18 5 2" xfId="0"/>
    <cellStyle name="Vírgula 2 3 2 18 6" xfId="0"/>
    <cellStyle name="Vírgula 2 3 2 19" xfId="0"/>
    <cellStyle name="Vírgula 2 3 2 19 2" xfId="0"/>
    <cellStyle name="Vírgula 2 3 2 19 2 2" xfId="0"/>
    <cellStyle name="Vírgula 2 3 2 19 3" xfId="0"/>
    <cellStyle name="Vírgula 2 3 2 19 3 2" xfId="0"/>
    <cellStyle name="Vírgula 2 3 2 19 4" xfId="0"/>
    <cellStyle name="Vírgula 2 3 2 19 4 2" xfId="0"/>
    <cellStyle name="Vírgula 2 3 2 19 5" xfId="0"/>
    <cellStyle name="Vírgula 2 3 2 19 5 2" xfId="0"/>
    <cellStyle name="Vírgula 2 3 2 19 6" xfId="0"/>
    <cellStyle name="Vírgula 2 3 2 2" xfId="0"/>
    <cellStyle name="Vírgula 2 3 2 2 2" xfId="0"/>
    <cellStyle name="Vírgula 2 3 2 2 2 2" xfId="0"/>
    <cellStyle name="Vírgula 2 3 2 2 3" xfId="0"/>
    <cellStyle name="Vírgula 2 3 2 2 3 2" xfId="0"/>
    <cellStyle name="Vírgula 2 3 2 2 4" xfId="0"/>
    <cellStyle name="Vírgula 2 3 2 2 4 2" xfId="0"/>
    <cellStyle name="Vírgula 2 3 2 2 5" xfId="0"/>
    <cellStyle name="Vírgula 2 3 2 2 5 2" xfId="0"/>
    <cellStyle name="Vírgula 2 3 2 2 6" xfId="0"/>
    <cellStyle name="Vírgula 2 3 2 2 7" xfId="0"/>
    <cellStyle name="Vírgula 2 3 2 20" xfId="0"/>
    <cellStyle name="Vírgula 2 3 2 20 2" xfId="0"/>
    <cellStyle name="Vírgula 2 3 2 21" xfId="0"/>
    <cellStyle name="Vírgula 2 3 2 21 2" xfId="0"/>
    <cellStyle name="Vírgula 2 3 2 22" xfId="0"/>
    <cellStyle name="Vírgula 2 3 2 22 2" xfId="0"/>
    <cellStyle name="Vírgula 2 3 2 23" xfId="0"/>
    <cellStyle name="Vírgula 2 3 2 23 2" xfId="0"/>
    <cellStyle name="Vírgula 2 3 2 24" xfId="0"/>
    <cellStyle name="Vírgula 2 3 2 24 2" xfId="0"/>
    <cellStyle name="Vírgula 2 3 2 25" xfId="0"/>
    <cellStyle name="Vírgula 2 3 2 25 2" xfId="0"/>
    <cellStyle name="Vírgula 2 3 2 26" xfId="0"/>
    <cellStyle name="Vírgula 2 3 2 26 2" xfId="0"/>
    <cellStyle name="Vírgula 2 3 2 27" xfId="0"/>
    <cellStyle name="Vírgula 2 3 2 27 2" xfId="0"/>
    <cellStyle name="Vírgula 2 3 2 28" xfId="0"/>
    <cellStyle name="Vírgula 2 3 2 28 2" xfId="0"/>
    <cellStyle name="Vírgula 2 3 2 29" xfId="0"/>
    <cellStyle name="Vírgula 2 3 2 29 2" xfId="0"/>
    <cellStyle name="Vírgula 2 3 2 3" xfId="0"/>
    <cellStyle name="Vírgula 2 3 2 3 2" xfId="0"/>
    <cellStyle name="Vírgula 2 3 2 3 2 2" xfId="0"/>
    <cellStyle name="Vírgula 2 3 2 3 3" xfId="0"/>
    <cellStyle name="Vírgula 2 3 2 3 3 2" xfId="0"/>
    <cellStyle name="Vírgula 2 3 2 3 4" xfId="0"/>
    <cellStyle name="Vírgula 2 3 2 3 4 2" xfId="0"/>
    <cellStyle name="Vírgula 2 3 2 3 5" xfId="0"/>
    <cellStyle name="Vírgula 2 3 2 3 5 2" xfId="0"/>
    <cellStyle name="Vírgula 2 3 2 3 6" xfId="0"/>
    <cellStyle name="Vírgula 2 3 2 3 7" xfId="0"/>
    <cellStyle name="Vírgula 2 3 2 30" xfId="0"/>
    <cellStyle name="Vírgula 2 3 2 30 2" xfId="0"/>
    <cellStyle name="Vírgula 2 3 2 31" xfId="0"/>
    <cellStyle name="Vírgula 2 3 2 31 2" xfId="0"/>
    <cellStyle name="Vírgula 2 3 2 32" xfId="0"/>
    <cellStyle name="Vírgula 2 3 2 32 2" xfId="0"/>
    <cellStyle name="Vírgula 2 3 2 33" xfId="0"/>
    <cellStyle name="Vírgula 2 3 2 33 2" xfId="0"/>
    <cellStyle name="Vírgula 2 3 2 34" xfId="0"/>
    <cellStyle name="Vírgula 2 3 2 34 2" xfId="0"/>
    <cellStyle name="Vírgula 2 3 2 35" xfId="0"/>
    <cellStyle name="Vírgula 2 3 2 35 2" xfId="0"/>
    <cellStyle name="Vírgula 2 3 2 36" xfId="0"/>
    <cellStyle name="Vírgula 2 3 2 36 2" xfId="0"/>
    <cellStyle name="Vírgula 2 3 2 37" xfId="0"/>
    <cellStyle name="Vírgula 2 3 2 37 2" xfId="0"/>
    <cellStyle name="Vírgula 2 3 2 38" xfId="0"/>
    <cellStyle name="Vírgula 2 3 2 38 2" xfId="0"/>
    <cellStyle name="Vírgula 2 3 2 39" xfId="0"/>
    <cellStyle name="Vírgula 2 3 2 39 2" xfId="0"/>
    <cellStyle name="Vírgula 2 3 2 4" xfId="0"/>
    <cellStyle name="Vírgula 2 3 2 4 2" xfId="0"/>
    <cellStyle name="Vírgula 2 3 2 4 2 2" xfId="0"/>
    <cellStyle name="Vírgula 2 3 2 4 3" xfId="0"/>
    <cellStyle name="Vírgula 2 3 2 4 3 2" xfId="0"/>
    <cellStyle name="Vírgula 2 3 2 4 4" xfId="0"/>
    <cellStyle name="Vírgula 2 3 2 4 4 2" xfId="0"/>
    <cellStyle name="Vírgula 2 3 2 4 5" xfId="0"/>
    <cellStyle name="Vírgula 2 3 2 4 5 2" xfId="0"/>
    <cellStyle name="Vírgula 2 3 2 4 6" xfId="0"/>
    <cellStyle name="Vírgula 2 3 2 4 7" xfId="0"/>
    <cellStyle name="Vírgula 2 3 2 40" xfId="0"/>
    <cellStyle name="Vírgula 2 3 2 41" xfId="0"/>
    <cellStyle name="Vírgula 2 3 2 42" xfId="0"/>
    <cellStyle name="Vírgula 2 3 2 43" xfId="0"/>
    <cellStyle name="Vírgula 2 3 2 44" xfId="0"/>
    <cellStyle name="Vírgula 2 3 2 45" xfId="0"/>
    <cellStyle name="Vírgula 2 3 2 46" xfId="0"/>
    <cellStyle name="Vírgula 2 3 2 47" xfId="0"/>
    <cellStyle name="Vírgula 2 3 2 48" xfId="0"/>
    <cellStyle name="Vírgula 2 3 2 49" xfId="0"/>
    <cellStyle name="Vírgula 2 3 2 5" xfId="0"/>
    <cellStyle name="Vírgula 2 3 2 5 2" xfId="0"/>
    <cellStyle name="Vírgula 2 3 2 5 2 2" xfId="0"/>
    <cellStyle name="Vírgula 2 3 2 5 3" xfId="0"/>
    <cellStyle name="Vírgula 2 3 2 5 3 2" xfId="0"/>
    <cellStyle name="Vírgula 2 3 2 5 4" xfId="0"/>
    <cellStyle name="Vírgula 2 3 2 5 4 2" xfId="0"/>
    <cellStyle name="Vírgula 2 3 2 5 5" xfId="0"/>
    <cellStyle name="Vírgula 2 3 2 5 5 2" xfId="0"/>
    <cellStyle name="Vírgula 2 3 2 5 6" xfId="0"/>
    <cellStyle name="Vírgula 2 3 2 5 7" xfId="0"/>
    <cellStyle name="Vírgula 2 3 2 50" xfId="0"/>
    <cellStyle name="Vírgula 2 3 2 6" xfId="0"/>
    <cellStyle name="Vírgula 2 3 2 6 2" xfId="0"/>
    <cellStyle name="Vírgula 2 3 2 6 2 2" xfId="0"/>
    <cellStyle name="Vírgula 2 3 2 6 3" xfId="0"/>
    <cellStyle name="Vírgula 2 3 2 6 3 2" xfId="0"/>
    <cellStyle name="Vírgula 2 3 2 6 4" xfId="0"/>
    <cellStyle name="Vírgula 2 3 2 6 4 2" xfId="0"/>
    <cellStyle name="Vírgula 2 3 2 6 5" xfId="0"/>
    <cellStyle name="Vírgula 2 3 2 6 5 2" xfId="0"/>
    <cellStyle name="Vírgula 2 3 2 6 6" xfId="0"/>
    <cellStyle name="Vírgula 2 3 2 6 7" xfId="0"/>
    <cellStyle name="Vírgula 2 3 2 7" xfId="0"/>
    <cellStyle name="Vírgula 2 3 2 7 2" xfId="0"/>
    <cellStyle name="Vírgula 2 3 2 7 2 2" xfId="0"/>
    <cellStyle name="Vírgula 2 3 2 7 3" xfId="0"/>
    <cellStyle name="Vírgula 2 3 2 7 3 2" xfId="0"/>
    <cellStyle name="Vírgula 2 3 2 7 4" xfId="0"/>
    <cellStyle name="Vírgula 2 3 2 7 4 2" xfId="0"/>
    <cellStyle name="Vírgula 2 3 2 7 5" xfId="0"/>
    <cellStyle name="Vírgula 2 3 2 7 5 2" xfId="0"/>
    <cellStyle name="Vírgula 2 3 2 7 6" xfId="0"/>
    <cellStyle name="Vírgula 2 3 2 7 7" xfId="0"/>
    <cellStyle name="Vírgula 2 3 2 8" xfId="0"/>
    <cellStyle name="Vírgula 2 3 2 8 2" xfId="0"/>
    <cellStyle name="Vírgula 2 3 2 8 2 2" xfId="0"/>
    <cellStyle name="Vírgula 2 3 2 8 3" xfId="0"/>
    <cellStyle name="Vírgula 2 3 2 8 3 2" xfId="0"/>
    <cellStyle name="Vírgula 2 3 2 8 4" xfId="0"/>
    <cellStyle name="Vírgula 2 3 2 8 4 2" xfId="0"/>
    <cellStyle name="Vírgula 2 3 2 8 5" xfId="0"/>
    <cellStyle name="Vírgula 2 3 2 8 5 2" xfId="0"/>
    <cellStyle name="Vírgula 2 3 2 8 6" xfId="0"/>
    <cellStyle name="Vírgula 2 3 2 8 7" xfId="0"/>
    <cellStyle name="Vírgula 2 3 2 9" xfId="0"/>
    <cellStyle name="Vírgula 2 3 2 9 2" xfId="0"/>
    <cellStyle name="Vírgula 2 3 2 9 2 2" xfId="0"/>
    <cellStyle name="Vírgula 2 3 2 9 3" xfId="0"/>
    <cellStyle name="Vírgula 2 3 2 9 3 2" xfId="0"/>
    <cellStyle name="Vírgula 2 3 2 9 4" xfId="0"/>
    <cellStyle name="Vírgula 2 3 2 9 4 2" xfId="0"/>
    <cellStyle name="Vírgula 2 3 2 9 5" xfId="0"/>
    <cellStyle name="Vírgula 2 3 2 9 5 2" xfId="0"/>
    <cellStyle name="Vírgula 2 3 2 9 6" xfId="0"/>
    <cellStyle name="Vírgula 2 3 2 9 7" xfId="0"/>
    <cellStyle name="Vírgula 2 3 20" xfId="0"/>
    <cellStyle name="Vírgula 2 3 20 2" xfId="0"/>
    <cellStyle name="Vírgula 2 3 20 2 2" xfId="0"/>
    <cellStyle name="Vírgula 2 3 20 3" xfId="0"/>
    <cellStyle name="Vírgula 2 3 20 3 2" xfId="0"/>
    <cellStyle name="Vírgula 2 3 20 4" xfId="0"/>
    <cellStyle name="Vírgula 2 3 20 4 2" xfId="0"/>
    <cellStyle name="Vírgula 2 3 20 5" xfId="0"/>
    <cellStyle name="Vírgula 2 3 20 5 2" xfId="0"/>
    <cellStyle name="Vírgula 2 3 20 6" xfId="0"/>
    <cellStyle name="Vírgula 2 3 21" xfId="0"/>
    <cellStyle name="Vírgula 2 3 21 2" xfId="0"/>
    <cellStyle name="Vírgula 2 3 21 2 2" xfId="0"/>
    <cellStyle name="Vírgula 2 3 21 3" xfId="0"/>
    <cellStyle name="Vírgula 2 3 21 3 2" xfId="0"/>
    <cellStyle name="Vírgula 2 3 21 4" xfId="0"/>
    <cellStyle name="Vírgula 2 3 21 4 2" xfId="0"/>
    <cellStyle name="Vírgula 2 3 21 5" xfId="0"/>
    <cellStyle name="Vírgula 2 3 21 5 2" xfId="0"/>
    <cellStyle name="Vírgula 2 3 21 6" xfId="0"/>
    <cellStyle name="Vírgula 2 3 22" xfId="0"/>
    <cellStyle name="Vírgula 2 3 22 2" xfId="0"/>
    <cellStyle name="Vírgula 2 3 23" xfId="0"/>
    <cellStyle name="Vírgula 2 3 23 2" xfId="0"/>
    <cellStyle name="Vírgula 2 3 24" xfId="0"/>
    <cellStyle name="Vírgula 2 3 24 2" xfId="0"/>
    <cellStyle name="Vírgula 2 3 25" xfId="0"/>
    <cellStyle name="Vírgula 2 3 25 2" xfId="0"/>
    <cellStyle name="Vírgula 2 3 26" xfId="0"/>
    <cellStyle name="Vírgula 2 3 26 2" xfId="0"/>
    <cellStyle name="Vírgula 2 3 27" xfId="0"/>
    <cellStyle name="Vírgula 2 3 27 2" xfId="0"/>
    <cellStyle name="Vírgula 2 3 28" xfId="0"/>
    <cellStyle name="Vírgula 2 3 28 2" xfId="0"/>
    <cellStyle name="Vírgula 2 3 29" xfId="0"/>
    <cellStyle name="Vírgula 2 3 29 2" xfId="0"/>
    <cellStyle name="Vírgula 2 3 3" xfId="0"/>
    <cellStyle name="Vírgula 2 3 3 10" xfId="0"/>
    <cellStyle name="Vírgula 2 3 3 11" xfId="0"/>
    <cellStyle name="Vírgula 2 3 3 12" xfId="0"/>
    <cellStyle name="Vírgula 2 3 3 13" xfId="0"/>
    <cellStyle name="Vírgula 2 3 3 14" xfId="0"/>
    <cellStyle name="Vírgula 2 3 3 15" xfId="0"/>
    <cellStyle name="Vírgula 2 3 3 16" xfId="0"/>
    <cellStyle name="Vírgula 2 3 3 17" xfId="0"/>
    <cellStyle name="Vírgula 2 3 3 18" xfId="0"/>
    <cellStyle name="Vírgula 2 3 3 19" xfId="0"/>
    <cellStyle name="Vírgula 2 3 3 2" xfId="0"/>
    <cellStyle name="Vírgula 2 3 3 2 2" xfId="0"/>
    <cellStyle name="Vírgula 2 3 3 2 3" xfId="0"/>
    <cellStyle name="Vírgula 2 3 3 2 4" xfId="0"/>
    <cellStyle name="Vírgula 2 3 3 2 5" xfId="0"/>
    <cellStyle name="Vírgula 2 3 3 3" xfId="0"/>
    <cellStyle name="Vírgula 2 3 3 3 2" xfId="0"/>
    <cellStyle name="Vírgula 2 3 3 4" xfId="0"/>
    <cellStyle name="Vírgula 2 3 3 4 2" xfId="0"/>
    <cellStyle name="Vírgula 2 3 3 5" xfId="0"/>
    <cellStyle name="Vírgula 2 3 3 5 2" xfId="0"/>
    <cellStyle name="Vírgula 2 3 3 6" xfId="0"/>
    <cellStyle name="Vírgula 2 3 3 7" xfId="0"/>
    <cellStyle name="Vírgula 2 3 3 8" xfId="0"/>
    <cellStyle name="Vírgula 2 3 3 9" xfId="0"/>
    <cellStyle name="Vírgula 2 3 30" xfId="0"/>
    <cellStyle name="Vírgula 2 3 30 2" xfId="0"/>
    <cellStyle name="Vírgula 2 3 31" xfId="0"/>
    <cellStyle name="Vírgula 2 3 31 2" xfId="0"/>
    <cellStyle name="Vírgula 2 3 32" xfId="0"/>
    <cellStyle name="Vírgula 2 3 32 2" xfId="0"/>
    <cellStyle name="Vírgula 2 3 33" xfId="0"/>
    <cellStyle name="Vírgula 2 3 33 2" xfId="0"/>
    <cellStyle name="Vírgula 2 3 34" xfId="0"/>
    <cellStyle name="Vírgula 2 3 34 2" xfId="0"/>
    <cellStyle name="Vírgula 2 3 35" xfId="0"/>
    <cellStyle name="Vírgula 2 3 35 2" xfId="0"/>
    <cellStyle name="Vírgula 2 3 36" xfId="0"/>
    <cellStyle name="Vírgula 2 3 36 2" xfId="0"/>
    <cellStyle name="Vírgula 2 3 37" xfId="0"/>
    <cellStyle name="Vírgula 2 3 37 2" xfId="0"/>
    <cellStyle name="Vírgula 2 3 38" xfId="0"/>
    <cellStyle name="Vírgula 2 3 38 2" xfId="0"/>
    <cellStyle name="Vírgula 2 3 39" xfId="0"/>
    <cellStyle name="Vírgula 2 3 39 2" xfId="0"/>
    <cellStyle name="Vírgula 2 3 4" xfId="0"/>
    <cellStyle name="Vírgula 2 3 4 10" xfId="0"/>
    <cellStyle name="Vírgula 2 3 4 11" xfId="0"/>
    <cellStyle name="Vírgula 2 3 4 12" xfId="0"/>
    <cellStyle name="Vírgula 2 3 4 13" xfId="0"/>
    <cellStyle name="Vírgula 2 3 4 14" xfId="0"/>
    <cellStyle name="Vírgula 2 3 4 15" xfId="0"/>
    <cellStyle name="Vírgula 2 3 4 16" xfId="0"/>
    <cellStyle name="Vírgula 2 3 4 17" xfId="0"/>
    <cellStyle name="Vírgula 2 3 4 18" xfId="0"/>
    <cellStyle name="Vírgula 2 3 4 19" xfId="0"/>
    <cellStyle name="Vírgula 2 3 4 2" xfId="0"/>
    <cellStyle name="Vírgula 2 3 4 2 2" xfId="0"/>
    <cellStyle name="Vírgula 2 3 4 2 3" xfId="0"/>
    <cellStyle name="Vírgula 2 3 4 2 4" xfId="0"/>
    <cellStyle name="Vírgula 2 3 4 2 5" xfId="0"/>
    <cellStyle name="Vírgula 2 3 4 3" xfId="0"/>
    <cellStyle name="Vírgula 2 3 4 3 2" xfId="0"/>
    <cellStyle name="Vírgula 2 3 4 4" xfId="0"/>
    <cellStyle name="Vírgula 2 3 4 4 2" xfId="0"/>
    <cellStyle name="Vírgula 2 3 4 5" xfId="0"/>
    <cellStyle name="Vírgula 2 3 4 5 2" xfId="0"/>
    <cellStyle name="Vírgula 2 3 4 6" xfId="0"/>
    <cellStyle name="Vírgula 2 3 4 7" xfId="0"/>
    <cellStyle name="Vírgula 2 3 4 8" xfId="0"/>
    <cellStyle name="Vírgula 2 3 4 9" xfId="0"/>
    <cellStyle name="Vírgula 2 3 40" xfId="0"/>
    <cellStyle name="Vírgula 2 3 40 2" xfId="0"/>
    <cellStyle name="Vírgula 2 3 41" xfId="0"/>
    <cellStyle name="Vírgula 2 3 42" xfId="0"/>
    <cellStyle name="Vírgula 2 3 43" xfId="0"/>
    <cellStyle name="Vírgula 2 3 44" xfId="0"/>
    <cellStyle name="Vírgula 2 3 45" xfId="0"/>
    <cellStyle name="Vírgula 2 3 46" xfId="0"/>
    <cellStyle name="Vírgula 2 3 47" xfId="0"/>
    <cellStyle name="Vírgula 2 3 48" xfId="0"/>
    <cellStyle name="Vírgula 2 3 49" xfId="0"/>
    <cellStyle name="Vírgula 2 3 5" xfId="0"/>
    <cellStyle name="Vírgula 2 3 5 2" xfId="0"/>
    <cellStyle name="Vírgula 2 3 5 2 2" xfId="0"/>
    <cellStyle name="Vírgula 2 3 5 3" xfId="0"/>
    <cellStyle name="Vírgula 2 3 5 3 2" xfId="0"/>
    <cellStyle name="Vírgula 2 3 5 4" xfId="0"/>
    <cellStyle name="Vírgula 2 3 5 4 2" xfId="0"/>
    <cellStyle name="Vírgula 2 3 5 5" xfId="0"/>
    <cellStyle name="Vírgula 2 3 5 5 2" xfId="0"/>
    <cellStyle name="Vírgula 2 3 5 6" xfId="0"/>
    <cellStyle name="Vírgula 2 3 5 7" xfId="0"/>
    <cellStyle name="Vírgula 2 3 50" xfId="0"/>
    <cellStyle name="Vírgula 2 3 51" xfId="0"/>
    <cellStyle name="Vírgula 2 3 6" xfId="0"/>
    <cellStyle name="Vírgula 2 3 6 2" xfId="0"/>
    <cellStyle name="Vírgula 2 3 6 2 2" xfId="0"/>
    <cellStyle name="Vírgula 2 3 6 3" xfId="0"/>
    <cellStyle name="Vírgula 2 3 6 3 2" xfId="0"/>
    <cellStyle name="Vírgula 2 3 6 4" xfId="0"/>
    <cellStyle name="Vírgula 2 3 6 4 2" xfId="0"/>
    <cellStyle name="Vírgula 2 3 6 5" xfId="0"/>
    <cellStyle name="Vírgula 2 3 6 5 2" xfId="0"/>
    <cellStyle name="Vírgula 2 3 6 6" xfId="0"/>
    <cellStyle name="Vírgula 2 3 6 7" xfId="0"/>
    <cellStyle name="Vírgula 2 3 7" xfId="0"/>
    <cellStyle name="Vírgula 2 3 7 2" xfId="0"/>
    <cellStyle name="Vírgula 2 3 7 2 2" xfId="0"/>
    <cellStyle name="Vírgula 2 3 7 3" xfId="0"/>
    <cellStyle name="Vírgula 2 3 7 3 2" xfId="0"/>
    <cellStyle name="Vírgula 2 3 7 4" xfId="0"/>
    <cellStyle name="Vírgula 2 3 7 4 2" xfId="0"/>
    <cellStyle name="Vírgula 2 3 7 5" xfId="0"/>
    <cellStyle name="Vírgula 2 3 7 5 2" xfId="0"/>
    <cellStyle name="Vírgula 2 3 7 6" xfId="0"/>
    <cellStyle name="Vírgula 2 3 7 7" xfId="0"/>
    <cellStyle name="Vírgula 2 3 8" xfId="0"/>
    <cellStyle name="Vírgula 2 3 8 2" xfId="0"/>
    <cellStyle name="Vírgula 2 3 8 2 2" xfId="0"/>
    <cellStyle name="Vírgula 2 3 8 3" xfId="0"/>
    <cellStyle name="Vírgula 2 3 8 3 2" xfId="0"/>
    <cellStyle name="Vírgula 2 3 8 4" xfId="0"/>
    <cellStyle name="Vírgula 2 3 8 4 2" xfId="0"/>
    <cellStyle name="Vírgula 2 3 8 5" xfId="0"/>
    <cellStyle name="Vírgula 2 3 8 5 2" xfId="0"/>
    <cellStyle name="Vírgula 2 3 8 6" xfId="0"/>
    <cellStyle name="Vírgula 2 3 8 7" xfId="0"/>
    <cellStyle name="Vírgula 2 3 9" xfId="0"/>
    <cellStyle name="Vírgula 2 3 9 2" xfId="0"/>
    <cellStyle name="Vírgula 2 3 9 2 2" xfId="0"/>
    <cellStyle name="Vírgula 2 3 9 3" xfId="0"/>
    <cellStyle name="Vírgula 2 3 9 3 2" xfId="0"/>
    <cellStyle name="Vírgula 2 3 9 4" xfId="0"/>
    <cellStyle name="Vírgula 2 3 9 4 2" xfId="0"/>
    <cellStyle name="Vírgula 2 3 9 5" xfId="0"/>
    <cellStyle name="Vírgula 2 3 9 5 2" xfId="0"/>
    <cellStyle name="Vírgula 2 3 9 6" xfId="0"/>
    <cellStyle name="Vírgula 2 3 9 7" xfId="0"/>
    <cellStyle name="Vírgula 2 4" xfId="0"/>
    <cellStyle name="Vírgula 2 4 10" xfId="0"/>
    <cellStyle name="Vírgula 2 4 10 2" xfId="0"/>
    <cellStyle name="Vírgula 2 4 10 2 2" xfId="0"/>
    <cellStyle name="Vírgula 2 4 10 3" xfId="0"/>
    <cellStyle name="Vírgula 2 4 10 3 2" xfId="0"/>
    <cellStyle name="Vírgula 2 4 10 4" xfId="0"/>
    <cellStyle name="Vírgula 2 4 10 4 2" xfId="0"/>
    <cellStyle name="Vírgula 2 4 10 5" xfId="0"/>
    <cellStyle name="Vírgula 2 4 10 5 2" xfId="0"/>
    <cellStyle name="Vírgula 2 4 10 6" xfId="0"/>
    <cellStyle name="Vírgula 2 4 10 7" xfId="0"/>
    <cellStyle name="Vírgula 2 4 11" xfId="0"/>
    <cellStyle name="Vírgula 2 4 11 2" xfId="0"/>
    <cellStyle name="Vírgula 2 4 11 2 2" xfId="0"/>
    <cellStyle name="Vírgula 2 4 11 3" xfId="0"/>
    <cellStyle name="Vírgula 2 4 11 3 2" xfId="0"/>
    <cellStyle name="Vírgula 2 4 11 4" xfId="0"/>
    <cellStyle name="Vírgula 2 4 11 4 2" xfId="0"/>
    <cellStyle name="Vírgula 2 4 11 5" xfId="0"/>
    <cellStyle name="Vírgula 2 4 11 5 2" xfId="0"/>
    <cellStyle name="Vírgula 2 4 11 6" xfId="0"/>
    <cellStyle name="Vírgula 2 4 11 7" xfId="0"/>
    <cellStyle name="Vírgula 2 4 12" xfId="0"/>
    <cellStyle name="Vírgula 2 4 12 2" xfId="0"/>
    <cellStyle name="Vírgula 2 4 12 2 2" xfId="0"/>
    <cellStyle name="Vírgula 2 4 12 3" xfId="0"/>
    <cellStyle name="Vírgula 2 4 12 3 2" xfId="0"/>
    <cellStyle name="Vírgula 2 4 12 4" xfId="0"/>
    <cellStyle name="Vírgula 2 4 12 4 2" xfId="0"/>
    <cellStyle name="Vírgula 2 4 12 5" xfId="0"/>
    <cellStyle name="Vírgula 2 4 12 5 2" xfId="0"/>
    <cellStyle name="Vírgula 2 4 12 6" xfId="0"/>
    <cellStyle name="Vírgula 2 4 12 7" xfId="0"/>
    <cellStyle name="Vírgula 2 4 13" xfId="0"/>
    <cellStyle name="Vírgula 2 4 13 2" xfId="0"/>
    <cellStyle name="Vírgula 2 4 13 2 2" xfId="0"/>
    <cellStyle name="Vírgula 2 4 13 3" xfId="0"/>
    <cellStyle name="Vírgula 2 4 13 3 2" xfId="0"/>
    <cellStyle name="Vírgula 2 4 13 4" xfId="0"/>
    <cellStyle name="Vírgula 2 4 13 4 2" xfId="0"/>
    <cellStyle name="Vírgula 2 4 13 5" xfId="0"/>
    <cellStyle name="Vírgula 2 4 13 5 2" xfId="0"/>
    <cellStyle name="Vírgula 2 4 13 6" xfId="0"/>
    <cellStyle name="Vírgula 2 4 13 7" xfId="0"/>
    <cellStyle name="Vírgula 2 4 14" xfId="0"/>
    <cellStyle name="Vírgula 2 4 14 2" xfId="0"/>
    <cellStyle name="Vírgula 2 4 14 2 2" xfId="0"/>
    <cellStyle name="Vírgula 2 4 14 3" xfId="0"/>
    <cellStyle name="Vírgula 2 4 14 3 2" xfId="0"/>
    <cellStyle name="Vírgula 2 4 14 4" xfId="0"/>
    <cellStyle name="Vírgula 2 4 14 4 2" xfId="0"/>
    <cellStyle name="Vírgula 2 4 14 5" xfId="0"/>
    <cellStyle name="Vírgula 2 4 14 5 2" xfId="0"/>
    <cellStyle name="Vírgula 2 4 14 6" xfId="0"/>
    <cellStyle name="Vírgula 2 4 14 7" xfId="0"/>
    <cellStyle name="Vírgula 2 4 15" xfId="0"/>
    <cellStyle name="Vírgula 2 4 15 2" xfId="0"/>
    <cellStyle name="Vírgula 2 4 15 2 2" xfId="0"/>
    <cellStyle name="Vírgula 2 4 15 3" xfId="0"/>
    <cellStyle name="Vírgula 2 4 15 3 2" xfId="0"/>
    <cellStyle name="Vírgula 2 4 15 4" xfId="0"/>
    <cellStyle name="Vírgula 2 4 15 4 2" xfId="0"/>
    <cellStyle name="Vírgula 2 4 15 5" xfId="0"/>
    <cellStyle name="Vírgula 2 4 15 5 2" xfId="0"/>
    <cellStyle name="Vírgula 2 4 15 6" xfId="0"/>
    <cellStyle name="Vírgula 2 4 15 7" xfId="0"/>
    <cellStyle name="Vírgula 2 4 16" xfId="0"/>
    <cellStyle name="Vírgula 2 4 16 10" xfId="0"/>
    <cellStyle name="Vírgula 2 4 16 11" xfId="0"/>
    <cellStyle name="Vírgula 2 4 16 2" xfId="0"/>
    <cellStyle name="Vírgula 2 4 16 2 2" xfId="0"/>
    <cellStyle name="Vírgula 2 4 16 3" xfId="0"/>
    <cellStyle name="Vírgula 2 4 16 3 2" xfId="0"/>
    <cellStyle name="Vírgula 2 4 16 4" xfId="0"/>
    <cellStyle name="Vírgula 2 4 16 4 2" xfId="0"/>
    <cellStyle name="Vírgula 2 4 16 5" xfId="0"/>
    <cellStyle name="Vírgula 2 4 16 5 2" xfId="0"/>
    <cellStyle name="Vírgula 2 4 16 6" xfId="0"/>
    <cellStyle name="Vírgula 2 4 16 6 2" xfId="0"/>
    <cellStyle name="Vírgula 2 4 16 7" xfId="0"/>
    <cellStyle name="Vírgula 2 4 16 7 2" xfId="0"/>
    <cellStyle name="Vírgula 2 4 16 8" xfId="0"/>
    <cellStyle name="Vírgula 2 4 16 8 2" xfId="0"/>
    <cellStyle name="Vírgula 2 4 16 9" xfId="0"/>
    <cellStyle name="Vírgula 2 4 16 9 2" xfId="0"/>
    <cellStyle name="Vírgula 2 4 17" xfId="0"/>
    <cellStyle name="Vírgula 2 4 17 2" xfId="0"/>
    <cellStyle name="Vírgula 2 4 17 2 2" xfId="0"/>
    <cellStyle name="Vírgula 2 4 17 3" xfId="0"/>
    <cellStyle name="Vírgula 2 4 17 3 2" xfId="0"/>
    <cellStyle name="Vírgula 2 4 17 4" xfId="0"/>
    <cellStyle name="Vírgula 2 4 17 4 2" xfId="0"/>
    <cellStyle name="Vírgula 2 4 17 5" xfId="0"/>
    <cellStyle name="Vírgula 2 4 17 5 2" xfId="0"/>
    <cellStyle name="Vírgula 2 4 17 6" xfId="0"/>
    <cellStyle name="Vírgula 2 4 17 7" xfId="0"/>
    <cellStyle name="Vírgula 2 4 18" xfId="0"/>
    <cellStyle name="Vírgula 2 4 18 2" xfId="0"/>
    <cellStyle name="Vírgula 2 4 18 2 2" xfId="0"/>
    <cellStyle name="Vírgula 2 4 18 3" xfId="0"/>
    <cellStyle name="Vírgula 2 4 18 3 2" xfId="0"/>
    <cellStyle name="Vírgula 2 4 18 4" xfId="0"/>
    <cellStyle name="Vírgula 2 4 18 4 2" xfId="0"/>
    <cellStyle name="Vírgula 2 4 18 5" xfId="0"/>
    <cellStyle name="Vírgula 2 4 18 5 2" xfId="0"/>
    <cellStyle name="Vírgula 2 4 18 6" xfId="0"/>
    <cellStyle name="Vírgula 2 4 19" xfId="0"/>
    <cellStyle name="Vírgula 2 4 19 2" xfId="0"/>
    <cellStyle name="Vírgula 2 4 19 2 2" xfId="0"/>
    <cellStyle name="Vírgula 2 4 19 3" xfId="0"/>
    <cellStyle name="Vírgula 2 4 19 3 2" xfId="0"/>
    <cellStyle name="Vírgula 2 4 19 4" xfId="0"/>
    <cellStyle name="Vírgula 2 4 19 4 2" xfId="0"/>
    <cellStyle name="Vírgula 2 4 19 5" xfId="0"/>
    <cellStyle name="Vírgula 2 4 19 5 2" xfId="0"/>
    <cellStyle name="Vírgula 2 4 19 6" xfId="0"/>
    <cellStyle name="Vírgula 2 4 2" xfId="0"/>
    <cellStyle name="Vírgula 2 4 2 2" xfId="0"/>
    <cellStyle name="Vírgula 2 4 2 2 2" xfId="0"/>
    <cellStyle name="Vírgula 2 4 2 3" xfId="0"/>
    <cellStyle name="Vírgula 2 4 2 3 2" xfId="0"/>
    <cellStyle name="Vírgula 2 4 2 4" xfId="0"/>
    <cellStyle name="Vírgula 2 4 2 4 2" xfId="0"/>
    <cellStyle name="Vírgula 2 4 2 5" xfId="0"/>
    <cellStyle name="Vírgula 2 4 2 5 2" xfId="0"/>
    <cellStyle name="Vírgula 2 4 2 6" xfId="0"/>
    <cellStyle name="Vírgula 2 4 2 7" xfId="0"/>
    <cellStyle name="Vírgula 2 4 20" xfId="0"/>
    <cellStyle name="Vírgula 2 4 20 2" xfId="0"/>
    <cellStyle name="Vírgula 2 4 20 2 2" xfId="0"/>
    <cellStyle name="Vírgula 2 4 20 3" xfId="0"/>
    <cellStyle name="Vírgula 2 4 20 3 2" xfId="0"/>
    <cellStyle name="Vírgula 2 4 20 4" xfId="0"/>
    <cellStyle name="Vírgula 2 4 20 4 2" xfId="0"/>
    <cellStyle name="Vírgula 2 4 20 5" xfId="0"/>
    <cellStyle name="Vírgula 2 4 20 5 2" xfId="0"/>
    <cellStyle name="Vírgula 2 4 20 6" xfId="0"/>
    <cellStyle name="Vírgula 2 4 21" xfId="0"/>
    <cellStyle name="Vírgula 2 4 21 2" xfId="0"/>
    <cellStyle name="Vírgula 2 4 22" xfId="0"/>
    <cellStyle name="Vírgula 2 4 22 2" xfId="0"/>
    <cellStyle name="Vírgula 2 4 23" xfId="0"/>
    <cellStyle name="Vírgula 2 4 23 2" xfId="0"/>
    <cellStyle name="Vírgula 2 4 24" xfId="0"/>
    <cellStyle name="Vírgula 2 4 24 2" xfId="0"/>
    <cellStyle name="Vírgula 2 4 25" xfId="0"/>
    <cellStyle name="Vírgula 2 4 25 2" xfId="0"/>
    <cellStyle name="Vírgula 2 4 26" xfId="0"/>
    <cellStyle name="Vírgula 2 4 26 2" xfId="0"/>
    <cellStyle name="Vírgula 2 4 27" xfId="0"/>
    <cellStyle name="Vírgula 2 4 27 2" xfId="0"/>
    <cellStyle name="Vírgula 2 4 28" xfId="0"/>
    <cellStyle name="Vírgula 2 4 28 2" xfId="0"/>
    <cellStyle name="Vírgula 2 4 29" xfId="0"/>
    <cellStyle name="Vírgula 2 4 29 2" xfId="0"/>
    <cellStyle name="Vírgula 2 4 3" xfId="0"/>
    <cellStyle name="Vírgula 2 4 3 2" xfId="0"/>
    <cellStyle name="Vírgula 2 4 3 2 2" xfId="0"/>
    <cellStyle name="Vírgula 2 4 3 3" xfId="0"/>
    <cellStyle name="Vírgula 2 4 3 3 2" xfId="0"/>
    <cellStyle name="Vírgula 2 4 3 4" xfId="0"/>
    <cellStyle name="Vírgula 2 4 3 4 2" xfId="0"/>
    <cellStyle name="Vírgula 2 4 3 5" xfId="0"/>
    <cellStyle name="Vírgula 2 4 3 5 2" xfId="0"/>
    <cellStyle name="Vírgula 2 4 3 6" xfId="0"/>
    <cellStyle name="Vírgula 2 4 3 7" xfId="0"/>
    <cellStyle name="Vírgula 2 4 30" xfId="0"/>
    <cellStyle name="Vírgula 2 4 30 2" xfId="0"/>
    <cellStyle name="Vírgula 2 4 31" xfId="0"/>
    <cellStyle name="Vírgula 2 4 31 2" xfId="0"/>
    <cellStyle name="Vírgula 2 4 32" xfId="0"/>
    <cellStyle name="Vírgula 2 4 32 2" xfId="0"/>
    <cellStyle name="Vírgula 2 4 33" xfId="0"/>
    <cellStyle name="Vírgula 2 4 33 2" xfId="0"/>
    <cellStyle name="Vírgula 2 4 34" xfId="0"/>
    <cellStyle name="Vírgula 2 4 34 2" xfId="0"/>
    <cellStyle name="Vírgula 2 4 35" xfId="0"/>
    <cellStyle name="Vírgula 2 4 35 2" xfId="0"/>
    <cellStyle name="Vírgula 2 4 36" xfId="0"/>
    <cellStyle name="Vírgula 2 4 36 2" xfId="0"/>
    <cellStyle name="Vírgula 2 4 37" xfId="0"/>
    <cellStyle name="Vírgula 2 4 37 2" xfId="0"/>
    <cellStyle name="Vírgula 2 4 38" xfId="0"/>
    <cellStyle name="Vírgula 2 4 38 2" xfId="0"/>
    <cellStyle name="Vírgula 2 4 39" xfId="0"/>
    <cellStyle name="Vírgula 2 4 39 2" xfId="0"/>
    <cellStyle name="Vírgula 2 4 4" xfId="0"/>
    <cellStyle name="Vírgula 2 4 4 2" xfId="0"/>
    <cellStyle name="Vírgula 2 4 4 2 2" xfId="0"/>
    <cellStyle name="Vírgula 2 4 4 3" xfId="0"/>
    <cellStyle name="Vírgula 2 4 4 3 2" xfId="0"/>
    <cellStyle name="Vírgula 2 4 4 4" xfId="0"/>
    <cellStyle name="Vírgula 2 4 4 4 2" xfId="0"/>
    <cellStyle name="Vírgula 2 4 4 5" xfId="0"/>
    <cellStyle name="Vírgula 2 4 4 5 2" xfId="0"/>
    <cellStyle name="Vírgula 2 4 4 6" xfId="0"/>
    <cellStyle name="Vírgula 2 4 4 7" xfId="0"/>
    <cellStyle name="Vírgula 2 4 40" xfId="0"/>
    <cellStyle name="Vírgula 2 4 41" xfId="0"/>
    <cellStyle name="Vírgula 2 4 42" xfId="0"/>
    <cellStyle name="Vírgula 2 4 43" xfId="0"/>
    <cellStyle name="Vírgula 2 4 44" xfId="0"/>
    <cellStyle name="Vírgula 2 4 45" xfId="0"/>
    <cellStyle name="Vírgula 2 4 46" xfId="0"/>
    <cellStyle name="Vírgula 2 4 47" xfId="0"/>
    <cellStyle name="Vírgula 2 4 48" xfId="0"/>
    <cellStyle name="Vírgula 2 4 49" xfId="0"/>
    <cellStyle name="Vírgula 2 4 5" xfId="0"/>
    <cellStyle name="Vírgula 2 4 5 2" xfId="0"/>
    <cellStyle name="Vírgula 2 4 5 2 2" xfId="0"/>
    <cellStyle name="Vírgula 2 4 5 3" xfId="0"/>
    <cellStyle name="Vírgula 2 4 5 3 2" xfId="0"/>
    <cellStyle name="Vírgula 2 4 5 4" xfId="0"/>
    <cellStyle name="Vírgula 2 4 5 4 2" xfId="0"/>
    <cellStyle name="Vírgula 2 4 5 5" xfId="0"/>
    <cellStyle name="Vírgula 2 4 5 5 2" xfId="0"/>
    <cellStyle name="Vírgula 2 4 5 6" xfId="0"/>
    <cellStyle name="Vírgula 2 4 5 7" xfId="0"/>
    <cellStyle name="Vírgula 2 4 50" xfId="0"/>
    <cellStyle name="Vírgula 2 4 6" xfId="0"/>
    <cellStyle name="Vírgula 2 4 6 2" xfId="0"/>
    <cellStyle name="Vírgula 2 4 6 2 2" xfId="0"/>
    <cellStyle name="Vírgula 2 4 6 3" xfId="0"/>
    <cellStyle name="Vírgula 2 4 6 3 2" xfId="0"/>
    <cellStyle name="Vírgula 2 4 6 4" xfId="0"/>
    <cellStyle name="Vírgula 2 4 6 4 2" xfId="0"/>
    <cellStyle name="Vírgula 2 4 6 5" xfId="0"/>
    <cellStyle name="Vírgula 2 4 6 5 2" xfId="0"/>
    <cellStyle name="Vírgula 2 4 6 6" xfId="0"/>
    <cellStyle name="Vírgula 2 4 6 7" xfId="0"/>
    <cellStyle name="Vírgula 2 4 7" xfId="0"/>
    <cellStyle name="Vírgula 2 4 7 2" xfId="0"/>
    <cellStyle name="Vírgula 2 4 7 2 2" xfId="0"/>
    <cellStyle name="Vírgula 2 4 7 3" xfId="0"/>
    <cellStyle name="Vírgula 2 4 7 3 2" xfId="0"/>
    <cellStyle name="Vírgula 2 4 7 4" xfId="0"/>
    <cellStyle name="Vírgula 2 4 7 4 2" xfId="0"/>
    <cellStyle name="Vírgula 2 4 7 5" xfId="0"/>
    <cellStyle name="Vírgula 2 4 7 5 2" xfId="0"/>
    <cellStyle name="Vírgula 2 4 7 6" xfId="0"/>
    <cellStyle name="Vírgula 2 4 7 7" xfId="0"/>
    <cellStyle name="Vírgula 2 4 8" xfId="0"/>
    <cellStyle name="Vírgula 2 4 8 2" xfId="0"/>
    <cellStyle name="Vírgula 2 4 8 2 2" xfId="0"/>
    <cellStyle name="Vírgula 2 4 8 3" xfId="0"/>
    <cellStyle name="Vírgula 2 4 8 3 2" xfId="0"/>
    <cellStyle name="Vírgula 2 4 8 4" xfId="0"/>
    <cellStyle name="Vírgula 2 4 8 4 2" xfId="0"/>
    <cellStyle name="Vírgula 2 4 8 5" xfId="0"/>
    <cellStyle name="Vírgula 2 4 8 5 2" xfId="0"/>
    <cellStyle name="Vírgula 2 4 8 6" xfId="0"/>
    <cellStyle name="Vírgula 2 4 8 7" xfId="0"/>
    <cellStyle name="Vírgula 2 4 9" xfId="0"/>
    <cellStyle name="Vírgula 2 4 9 2" xfId="0"/>
    <cellStyle name="Vírgula 2 4 9 2 2" xfId="0"/>
    <cellStyle name="Vírgula 2 4 9 3" xfId="0"/>
    <cellStyle name="Vírgula 2 4 9 3 2" xfId="0"/>
    <cellStyle name="Vírgula 2 4 9 4" xfId="0"/>
    <cellStyle name="Vírgula 2 4 9 4 2" xfId="0"/>
    <cellStyle name="Vírgula 2 4 9 5" xfId="0"/>
    <cellStyle name="Vírgula 2 4 9 5 2" xfId="0"/>
    <cellStyle name="Vírgula 2 4 9 6" xfId="0"/>
    <cellStyle name="Vírgula 2 4 9 7" xfId="0"/>
    <cellStyle name="Vírgula 2 5" xfId="0"/>
    <cellStyle name="Vírgula 2 5 10" xfId="0"/>
    <cellStyle name="Vírgula 2 5 11" xfId="0"/>
    <cellStyle name="Vírgula 2 5 12" xfId="0"/>
    <cellStyle name="Vírgula 2 5 13" xfId="0"/>
    <cellStyle name="Vírgula 2 5 14" xfId="0"/>
    <cellStyle name="Vírgula 2 5 15" xfId="0"/>
    <cellStyle name="Vírgula 2 5 16" xfId="0"/>
    <cellStyle name="Vírgula 2 5 17" xfId="0"/>
    <cellStyle name="Vírgula 2 5 18" xfId="0"/>
    <cellStyle name="Vírgula 2 5 19" xfId="0"/>
    <cellStyle name="Vírgula 2 5 2" xfId="0"/>
    <cellStyle name="Vírgula 2 5 2 10" xfId="0"/>
    <cellStyle name="Vírgula 2 5 2 11" xfId="0"/>
    <cellStyle name="Vírgula 2 5 2 12" xfId="0"/>
    <cellStyle name="Vírgula 2 5 2 13" xfId="0"/>
    <cellStyle name="Vírgula 2 5 2 14" xfId="0"/>
    <cellStyle name="Vírgula 2 5 2 15" xfId="0"/>
    <cellStyle name="Vírgula 2 5 2 16" xfId="0"/>
    <cellStyle name="Vírgula 2 5 2 17" xfId="0"/>
    <cellStyle name="Vírgula 2 5 2 18" xfId="0"/>
    <cellStyle name="Vírgula 2 5 2 19" xfId="0"/>
    <cellStyle name="Vírgula 2 5 2 2" xfId="0"/>
    <cellStyle name="Vírgula 2 5 2 2 2" xfId="0"/>
    <cellStyle name="Vírgula 2 5 2 2 3" xfId="0"/>
    <cellStyle name="Vírgula 2 5 2 2 4" xfId="0"/>
    <cellStyle name="Vírgula 2 5 2 2 5" xfId="0"/>
    <cellStyle name="Vírgula 2 5 2 20" xfId="0"/>
    <cellStyle name="Vírgula 2 5 2 21" xfId="0"/>
    <cellStyle name="Vírgula 2 5 2 22" xfId="0"/>
    <cellStyle name="Vírgula 2 5 2 23" xfId="0"/>
    <cellStyle name="Vírgula 2 5 2 3" xfId="0"/>
    <cellStyle name="Vírgula 2 5 2 3 2" xfId="0"/>
    <cellStyle name="Vírgula 2 5 2 4" xfId="0"/>
    <cellStyle name="Vírgula 2 5 2 4 2" xfId="0"/>
    <cellStyle name="Vírgula 2 5 2 5" xfId="0"/>
    <cellStyle name="Vírgula 2 5 2 5 2" xfId="0"/>
    <cellStyle name="Vírgula 2 5 2 6" xfId="0"/>
    <cellStyle name="Vírgula 2 5 2 6 2" xfId="0"/>
    <cellStyle name="Vírgula 2 5 2 7" xfId="0"/>
    <cellStyle name="Vírgula 2 5 2 7 2" xfId="0"/>
    <cellStyle name="Vírgula 2 5 2 8" xfId="0"/>
    <cellStyle name="Vírgula 2 5 2 8 2" xfId="0"/>
    <cellStyle name="Vírgula 2 5 2 9" xfId="0"/>
    <cellStyle name="Vírgula 2 5 2 9 2" xfId="0"/>
    <cellStyle name="Vírgula 2 5 20" xfId="0"/>
    <cellStyle name="Vírgula 2 5 3" xfId="0"/>
    <cellStyle name="Vírgula 2 5 3 10" xfId="0"/>
    <cellStyle name="Vírgula 2 5 3 11" xfId="0"/>
    <cellStyle name="Vírgula 2 5 3 12" xfId="0"/>
    <cellStyle name="Vírgula 2 5 3 13" xfId="0"/>
    <cellStyle name="Vírgula 2 5 3 14" xfId="0"/>
    <cellStyle name="Vírgula 2 5 3 2" xfId="0"/>
    <cellStyle name="Vírgula 2 5 3 3" xfId="0"/>
    <cellStyle name="Vírgula 2 5 3 4" xfId="0"/>
    <cellStyle name="Vírgula 2 5 3 5" xfId="0"/>
    <cellStyle name="Vírgula 2 5 3 6" xfId="0"/>
    <cellStyle name="Vírgula 2 5 3 7" xfId="0"/>
    <cellStyle name="Vírgula 2 5 3 8" xfId="0"/>
    <cellStyle name="Vírgula 2 5 3 9" xfId="0"/>
    <cellStyle name="Vírgula 2 5 4" xfId="0"/>
    <cellStyle name="Vírgula 2 5 4 10" xfId="0"/>
    <cellStyle name="Vírgula 2 5 4 11" xfId="0"/>
    <cellStyle name="Vírgula 2 5 4 12" xfId="0"/>
    <cellStyle name="Vírgula 2 5 4 13" xfId="0"/>
    <cellStyle name="Vírgula 2 5 4 14" xfId="0"/>
    <cellStyle name="Vírgula 2 5 4 2" xfId="0"/>
    <cellStyle name="Vírgula 2 5 4 3" xfId="0"/>
    <cellStyle name="Vírgula 2 5 4 4" xfId="0"/>
    <cellStyle name="Vírgula 2 5 4 5" xfId="0"/>
    <cellStyle name="Vírgula 2 5 4 6" xfId="0"/>
    <cellStyle name="Vírgula 2 5 4 7" xfId="0"/>
    <cellStyle name="Vírgula 2 5 4 8" xfId="0"/>
    <cellStyle name="Vírgula 2 5 4 9" xfId="0"/>
    <cellStyle name="Vírgula 2 5 5" xfId="0"/>
    <cellStyle name="Vírgula 2 5 5 10" xfId="0"/>
    <cellStyle name="Vírgula 2 5 5 11" xfId="0"/>
    <cellStyle name="Vírgula 2 5 5 12" xfId="0"/>
    <cellStyle name="Vírgula 2 5 5 13" xfId="0"/>
    <cellStyle name="Vírgula 2 5 5 14" xfId="0"/>
    <cellStyle name="Vírgula 2 5 5 2" xfId="0"/>
    <cellStyle name="Vírgula 2 5 5 3" xfId="0"/>
    <cellStyle name="Vírgula 2 5 5 4" xfId="0"/>
    <cellStyle name="Vírgula 2 5 5 5" xfId="0"/>
    <cellStyle name="Vírgula 2 5 5 6" xfId="0"/>
    <cellStyle name="Vírgula 2 5 5 7" xfId="0"/>
    <cellStyle name="Vírgula 2 5 5 8" xfId="0"/>
    <cellStyle name="Vírgula 2 5 5 9" xfId="0"/>
    <cellStyle name="Vírgula 2 5 6" xfId="0"/>
    <cellStyle name="Vírgula 2 5 6 2" xfId="0"/>
    <cellStyle name="Vírgula 2 5 6 3" xfId="0"/>
    <cellStyle name="Vírgula 2 5 6 4" xfId="0"/>
    <cellStyle name="Vírgula 2 5 6 5" xfId="0"/>
    <cellStyle name="Vírgula 2 5 7" xfId="0"/>
    <cellStyle name="Vírgula 2 5 8" xfId="0"/>
    <cellStyle name="Vírgula 2 5 9" xfId="0"/>
    <cellStyle name="Vírgula 2 6" xfId="0"/>
    <cellStyle name="Vírgula 2 6 10" xfId="0"/>
    <cellStyle name="Vírgula 2 6 11" xfId="0"/>
    <cellStyle name="Vírgula 2 6 12" xfId="0"/>
    <cellStyle name="Vírgula 2 6 13" xfId="0"/>
    <cellStyle name="Vírgula 2 6 14" xfId="0"/>
    <cellStyle name="Vírgula 2 6 15" xfId="0"/>
    <cellStyle name="Vírgula 2 6 16" xfId="0"/>
    <cellStyle name="Vírgula 2 6 17" xfId="0"/>
    <cellStyle name="Vírgula 2 6 18" xfId="0"/>
    <cellStyle name="Vírgula 2 6 19" xfId="0"/>
    <cellStyle name="Vírgula 2 6 2" xfId="0"/>
    <cellStyle name="Vírgula 2 6 2 2" xfId="0"/>
    <cellStyle name="Vírgula 2 6 2 2 2" xfId="0"/>
    <cellStyle name="Vírgula 2 6 2 3" xfId="0"/>
    <cellStyle name="Vírgula 2 6 2 3 2" xfId="0"/>
    <cellStyle name="Vírgula 2 6 2 4" xfId="0"/>
    <cellStyle name="Vírgula 2 6 2 4 2" xfId="0"/>
    <cellStyle name="Vírgula 2 6 2 5" xfId="0"/>
    <cellStyle name="Vírgula 2 6 2 5 2" xfId="0"/>
    <cellStyle name="Vírgula 2 6 2 6" xfId="0"/>
    <cellStyle name="Vírgula 2 6 3" xfId="0"/>
    <cellStyle name="Vírgula 2 6 3 2" xfId="0"/>
    <cellStyle name="Vírgula 2 6 4" xfId="0"/>
    <cellStyle name="Vírgula 2 6 4 2" xfId="0"/>
    <cellStyle name="Vírgula 2 6 5" xfId="0"/>
    <cellStyle name="Vírgula 2 6 5 2" xfId="0"/>
    <cellStyle name="Vírgula 2 6 6" xfId="0"/>
    <cellStyle name="Vírgula 2 6 6 2" xfId="0"/>
    <cellStyle name="Vírgula 2 6 7" xfId="0"/>
    <cellStyle name="Vírgula 2 6 8" xfId="0"/>
    <cellStyle name="Vírgula 2 6 9" xfId="0"/>
    <cellStyle name="Vírgula 2 7" xfId="0"/>
    <cellStyle name="Vírgula 2 7 10" xfId="0"/>
    <cellStyle name="Vírgula 2 7 11" xfId="0"/>
    <cellStyle name="Vírgula 2 7 12" xfId="0"/>
    <cellStyle name="Vírgula 2 7 13" xfId="0"/>
    <cellStyle name="Vírgula 2 7 14" xfId="0"/>
    <cellStyle name="Vírgula 2 7 15" xfId="0"/>
    <cellStyle name="Vírgula 2 7 16" xfId="0"/>
    <cellStyle name="Vírgula 2 7 17" xfId="0"/>
    <cellStyle name="Vírgula 2 7 18" xfId="0"/>
    <cellStyle name="Vírgula 2 7 2" xfId="0"/>
    <cellStyle name="Vírgula 2 7 2 2" xfId="0"/>
    <cellStyle name="Vírgula 2 7 3" xfId="0"/>
    <cellStyle name="Vírgula 2 7 3 2" xfId="0"/>
    <cellStyle name="Vírgula 2 7 4" xfId="0"/>
    <cellStyle name="Vírgula 2 7 4 2" xfId="0"/>
    <cellStyle name="Vírgula 2 7 5" xfId="0"/>
    <cellStyle name="Vírgula 2 7 5 2" xfId="0"/>
    <cellStyle name="Vírgula 2 7 6" xfId="0"/>
    <cellStyle name="Vírgula 2 7 7" xfId="0"/>
    <cellStyle name="Vírgula 2 7 8" xfId="0"/>
    <cellStyle name="Vírgula 2 7 9" xfId="0"/>
    <cellStyle name="Vírgula 2 8" xfId="0"/>
    <cellStyle name="Vírgula 2 8 10" xfId="0"/>
    <cellStyle name="Vírgula 2 8 11" xfId="0"/>
    <cellStyle name="Vírgula 2 8 12" xfId="0"/>
    <cellStyle name="Vírgula 2 8 13" xfId="0"/>
    <cellStyle name="Vírgula 2 8 14" xfId="0"/>
    <cellStyle name="Vírgula 2 8 15" xfId="0"/>
    <cellStyle name="Vírgula 2 8 16" xfId="0"/>
    <cellStyle name="Vírgula 2 8 17" xfId="0"/>
    <cellStyle name="Vírgula 2 8 18" xfId="0"/>
    <cellStyle name="Vírgula 2 8 2" xfId="0"/>
    <cellStyle name="Vírgula 2 8 2 2" xfId="0"/>
    <cellStyle name="Vírgula 2 8 3" xfId="0"/>
    <cellStyle name="Vírgula 2 8 3 2" xfId="0"/>
    <cellStyle name="Vírgula 2 8 4" xfId="0"/>
    <cellStyle name="Vírgula 2 8 4 2" xfId="0"/>
    <cellStyle name="Vírgula 2 8 5" xfId="0"/>
    <cellStyle name="Vírgula 2 8 5 2" xfId="0"/>
    <cellStyle name="Vírgula 2 8 6" xfId="0"/>
    <cellStyle name="Vírgula 2 8 7" xfId="0"/>
    <cellStyle name="Vírgula 2 8 8" xfId="0"/>
    <cellStyle name="Vírgula 2 8 9" xfId="0"/>
    <cellStyle name="Vírgula 2 9" xfId="0"/>
    <cellStyle name="Vírgula 2 9 10" xfId="0"/>
    <cellStyle name="Vírgula 2 9 11" xfId="0"/>
    <cellStyle name="Vírgula 2 9 12" xfId="0"/>
    <cellStyle name="Vírgula 2 9 13" xfId="0"/>
    <cellStyle name="Vírgula 2 9 14" xfId="0"/>
    <cellStyle name="Vírgula 2 9 15" xfId="0"/>
    <cellStyle name="Vírgula 2 9 16" xfId="0"/>
    <cellStyle name="Vírgula 2 9 17" xfId="0"/>
    <cellStyle name="Vírgula 2 9 18" xfId="0"/>
    <cellStyle name="Vírgula 2 9 2" xfId="0"/>
    <cellStyle name="Vírgula 2 9 2 2" xfId="0"/>
    <cellStyle name="Vírgula 2 9 3" xfId="0"/>
    <cellStyle name="Vírgula 2 9 3 2" xfId="0"/>
    <cellStyle name="Vírgula 2 9 4" xfId="0"/>
    <cellStyle name="Vírgula 2 9 4 2" xfId="0"/>
    <cellStyle name="Vírgula 2 9 5" xfId="0"/>
    <cellStyle name="Vírgula 2 9 5 2" xfId="0"/>
    <cellStyle name="Vírgula 2 9 6" xfId="0"/>
    <cellStyle name="Vírgula 2 9 7" xfId="0"/>
    <cellStyle name="Vírgula 2 9 8" xfId="0"/>
    <cellStyle name="Vírgula 2 9 9" xfId="0"/>
    <cellStyle name="Vírgula 2_ÁLVARO JOSÉ DOS SANTOS" xfId="0"/>
    <cellStyle name="Vírgula 3" xfId="0"/>
    <cellStyle name="Vírgula 3 10" xfId="0"/>
    <cellStyle name="Vírgula 3 10 2" xfId="0"/>
    <cellStyle name="Vírgula 3 10 2 2" xfId="0"/>
    <cellStyle name="Vírgula 3 10 3" xfId="0"/>
    <cellStyle name="Vírgula 3 10 3 2" xfId="0"/>
    <cellStyle name="Vírgula 3 10 4" xfId="0"/>
    <cellStyle name="Vírgula 3 10 4 2" xfId="0"/>
    <cellStyle name="Vírgula 3 10 5" xfId="0"/>
    <cellStyle name="Vírgula 3 10 5 2" xfId="0"/>
    <cellStyle name="Vírgula 3 10 6" xfId="0"/>
    <cellStyle name="Vírgula 3 10 7" xfId="0"/>
    <cellStyle name="Vírgula 3 11" xfId="0"/>
    <cellStyle name="Vírgula 3 11 2" xfId="0"/>
    <cellStyle name="Vírgula 3 11 2 2" xfId="0"/>
    <cellStyle name="Vírgula 3 11 3" xfId="0"/>
    <cellStyle name="Vírgula 3 11 3 2" xfId="0"/>
    <cellStyle name="Vírgula 3 11 4" xfId="0"/>
    <cellStyle name="Vírgula 3 11 4 2" xfId="0"/>
    <cellStyle name="Vírgula 3 11 5" xfId="0"/>
    <cellStyle name="Vírgula 3 11 5 2" xfId="0"/>
    <cellStyle name="Vírgula 3 11 6" xfId="0"/>
    <cellStyle name="Vírgula 3 11 7" xfId="0"/>
    <cellStyle name="Vírgula 3 12" xfId="0"/>
    <cellStyle name="Vírgula 3 12 2" xfId="0"/>
    <cellStyle name="Vírgula 3 12 2 2" xfId="0"/>
    <cellStyle name="Vírgula 3 12 3" xfId="0"/>
    <cellStyle name="Vírgula 3 12 3 2" xfId="0"/>
    <cellStyle name="Vírgula 3 12 4" xfId="0"/>
    <cellStyle name="Vírgula 3 12 4 2" xfId="0"/>
    <cellStyle name="Vírgula 3 12 5" xfId="0"/>
    <cellStyle name="Vírgula 3 12 5 2" xfId="0"/>
    <cellStyle name="Vírgula 3 12 6" xfId="0"/>
    <cellStyle name="Vírgula 3 12 7" xfId="0"/>
    <cellStyle name="Vírgula 3 13" xfId="0"/>
    <cellStyle name="Vírgula 3 13 2" xfId="0"/>
    <cellStyle name="Vírgula 3 13 2 2" xfId="0"/>
    <cellStyle name="Vírgula 3 13 3" xfId="0"/>
    <cellStyle name="Vírgula 3 13 3 2" xfId="0"/>
    <cellStyle name="Vírgula 3 13 4" xfId="0"/>
    <cellStyle name="Vírgula 3 13 4 2" xfId="0"/>
    <cellStyle name="Vírgula 3 13 5" xfId="0"/>
    <cellStyle name="Vírgula 3 13 5 2" xfId="0"/>
    <cellStyle name="Vírgula 3 13 6" xfId="0"/>
    <cellStyle name="Vírgula 3 13 7" xfId="0"/>
    <cellStyle name="Vírgula 3 14" xfId="0"/>
    <cellStyle name="Vírgula 3 14 2" xfId="0"/>
    <cellStyle name="Vírgula 3 14 2 2" xfId="0"/>
    <cellStyle name="Vírgula 3 14 3" xfId="0"/>
    <cellStyle name="Vírgula 3 14 3 2" xfId="0"/>
    <cellStyle name="Vírgula 3 14 4" xfId="0"/>
    <cellStyle name="Vírgula 3 14 4 2" xfId="0"/>
    <cellStyle name="Vírgula 3 14 5" xfId="0"/>
    <cellStyle name="Vírgula 3 14 5 2" xfId="0"/>
    <cellStyle name="Vírgula 3 14 6" xfId="0"/>
    <cellStyle name="Vírgula 3 14 7" xfId="0"/>
    <cellStyle name="Vírgula 3 15" xfId="0"/>
    <cellStyle name="Vírgula 3 15 2" xfId="0"/>
    <cellStyle name="Vírgula 3 15 2 2" xfId="0"/>
    <cellStyle name="Vírgula 3 15 3" xfId="0"/>
    <cellStyle name="Vírgula 3 15 3 2" xfId="0"/>
    <cellStyle name="Vírgula 3 15 4" xfId="0"/>
    <cellStyle name="Vírgula 3 15 4 2" xfId="0"/>
    <cellStyle name="Vírgula 3 15 5" xfId="0"/>
    <cellStyle name="Vírgula 3 15 5 2" xfId="0"/>
    <cellStyle name="Vírgula 3 15 6" xfId="0"/>
    <cellStyle name="Vírgula 3 15 7" xfId="0"/>
    <cellStyle name="Vírgula 3 16" xfId="0"/>
    <cellStyle name="Vírgula 3 16 2" xfId="0"/>
    <cellStyle name="Vírgula 3 16 2 2" xfId="0"/>
    <cellStyle name="Vírgula 3 16 3" xfId="0"/>
    <cellStyle name="Vírgula 3 16 3 2" xfId="0"/>
    <cellStyle name="Vírgula 3 16 4" xfId="0"/>
    <cellStyle name="Vírgula 3 16 4 2" xfId="0"/>
    <cellStyle name="Vírgula 3 16 5" xfId="0"/>
    <cellStyle name="Vírgula 3 16 5 2" xfId="0"/>
    <cellStyle name="Vírgula 3 16 6" xfId="0"/>
    <cellStyle name="Vírgula 3 16 7" xfId="0"/>
    <cellStyle name="Vírgula 3 17" xfId="0"/>
    <cellStyle name="Vírgula 3 17 10" xfId="0"/>
    <cellStyle name="Vírgula 3 17 11" xfId="0"/>
    <cellStyle name="Vírgula 3 17 2" xfId="0"/>
    <cellStyle name="Vírgula 3 17 2 2" xfId="0"/>
    <cellStyle name="Vírgula 3 17 3" xfId="0"/>
    <cellStyle name="Vírgula 3 17 3 2" xfId="0"/>
    <cellStyle name="Vírgula 3 17 4" xfId="0"/>
    <cellStyle name="Vírgula 3 17 4 2" xfId="0"/>
    <cellStyle name="Vírgula 3 17 5" xfId="0"/>
    <cellStyle name="Vírgula 3 17 5 2" xfId="0"/>
    <cellStyle name="Vírgula 3 17 6" xfId="0"/>
    <cellStyle name="Vírgula 3 17 6 2" xfId="0"/>
    <cellStyle name="Vírgula 3 17 7" xfId="0"/>
    <cellStyle name="Vírgula 3 17 7 2" xfId="0"/>
    <cellStyle name="Vírgula 3 17 8" xfId="0"/>
    <cellStyle name="Vírgula 3 17 8 2" xfId="0"/>
    <cellStyle name="Vírgula 3 17 9" xfId="0"/>
    <cellStyle name="Vírgula 3 17 9 2" xfId="0"/>
    <cellStyle name="Vírgula 3 18" xfId="0"/>
    <cellStyle name="Vírgula 3 18 2" xfId="0"/>
    <cellStyle name="Vírgula 3 18 2 2" xfId="0"/>
    <cellStyle name="Vírgula 3 18 3" xfId="0"/>
    <cellStyle name="Vírgula 3 18 3 2" xfId="0"/>
    <cellStyle name="Vírgula 3 18 4" xfId="0"/>
    <cellStyle name="Vírgula 3 18 4 2" xfId="0"/>
    <cellStyle name="Vírgula 3 18 5" xfId="0"/>
    <cellStyle name="Vírgula 3 18 5 2" xfId="0"/>
    <cellStyle name="Vírgula 3 18 6" xfId="0"/>
    <cellStyle name="Vírgula 3 18 7" xfId="0"/>
    <cellStyle name="Vírgula 3 19" xfId="0"/>
    <cellStyle name="Vírgula 3 19 2" xfId="0"/>
    <cellStyle name="Vírgula 3 19 2 2" xfId="0"/>
    <cellStyle name="Vírgula 3 19 3" xfId="0"/>
    <cellStyle name="Vírgula 3 19 3 2" xfId="0"/>
    <cellStyle name="Vírgula 3 19 4" xfId="0"/>
    <cellStyle name="Vírgula 3 19 4 2" xfId="0"/>
    <cellStyle name="Vírgula 3 19 5" xfId="0"/>
    <cellStyle name="Vírgula 3 19 5 2" xfId="0"/>
    <cellStyle name="Vírgula 3 19 6" xfId="0"/>
    <cellStyle name="Vírgula 3 2" xfId="0"/>
    <cellStyle name="Vírgula 3 2 10" xfId="0"/>
    <cellStyle name="Vírgula 3 2 10 2" xfId="0"/>
    <cellStyle name="Vírgula 3 2 10 2 2" xfId="0"/>
    <cellStyle name="Vírgula 3 2 10 3" xfId="0"/>
    <cellStyle name="Vírgula 3 2 10 3 2" xfId="0"/>
    <cellStyle name="Vírgula 3 2 10 4" xfId="0"/>
    <cellStyle name="Vírgula 3 2 10 4 2" xfId="0"/>
    <cellStyle name="Vírgula 3 2 10 5" xfId="0"/>
    <cellStyle name="Vírgula 3 2 10 5 2" xfId="0"/>
    <cellStyle name="Vírgula 3 2 10 6" xfId="0"/>
    <cellStyle name="Vírgula 3 2 10 7" xfId="0"/>
    <cellStyle name="Vírgula 3 2 11" xfId="0"/>
    <cellStyle name="Vírgula 3 2 11 2" xfId="0"/>
    <cellStyle name="Vírgula 3 2 11 2 2" xfId="0"/>
    <cellStyle name="Vírgula 3 2 11 3" xfId="0"/>
    <cellStyle name="Vírgula 3 2 11 3 2" xfId="0"/>
    <cellStyle name="Vírgula 3 2 11 4" xfId="0"/>
    <cellStyle name="Vírgula 3 2 11 4 2" xfId="0"/>
    <cellStyle name="Vírgula 3 2 11 5" xfId="0"/>
    <cellStyle name="Vírgula 3 2 11 5 2" xfId="0"/>
    <cellStyle name="Vírgula 3 2 11 6" xfId="0"/>
    <cellStyle name="Vírgula 3 2 11 7" xfId="0"/>
    <cellStyle name="Vírgula 3 2 12" xfId="0"/>
    <cellStyle name="Vírgula 3 2 12 2" xfId="0"/>
    <cellStyle name="Vírgula 3 2 12 2 2" xfId="0"/>
    <cellStyle name="Vírgula 3 2 12 3" xfId="0"/>
    <cellStyle name="Vírgula 3 2 12 3 2" xfId="0"/>
    <cellStyle name="Vírgula 3 2 12 4" xfId="0"/>
    <cellStyle name="Vírgula 3 2 12 4 2" xfId="0"/>
    <cellStyle name="Vírgula 3 2 12 5" xfId="0"/>
    <cellStyle name="Vírgula 3 2 12 5 2" xfId="0"/>
    <cellStyle name="Vírgula 3 2 12 6" xfId="0"/>
    <cellStyle name="Vírgula 3 2 12 7" xfId="0"/>
    <cellStyle name="Vírgula 3 2 13" xfId="0"/>
    <cellStyle name="Vírgula 3 2 13 2" xfId="0"/>
    <cellStyle name="Vírgula 3 2 13 2 2" xfId="0"/>
    <cellStyle name="Vírgula 3 2 13 3" xfId="0"/>
    <cellStyle name="Vírgula 3 2 13 3 2" xfId="0"/>
    <cellStyle name="Vírgula 3 2 13 4" xfId="0"/>
    <cellStyle name="Vírgula 3 2 13 4 2" xfId="0"/>
    <cellStyle name="Vírgula 3 2 13 5" xfId="0"/>
    <cellStyle name="Vírgula 3 2 13 5 2" xfId="0"/>
    <cellStyle name="Vírgula 3 2 13 6" xfId="0"/>
    <cellStyle name="Vírgula 3 2 13 7" xfId="0"/>
    <cellStyle name="Vírgula 3 2 14" xfId="0"/>
    <cellStyle name="Vírgula 3 2 14 2" xfId="0"/>
    <cellStyle name="Vírgula 3 2 14 2 2" xfId="0"/>
    <cellStyle name="Vírgula 3 2 14 3" xfId="0"/>
    <cellStyle name="Vírgula 3 2 14 3 2" xfId="0"/>
    <cellStyle name="Vírgula 3 2 14 4" xfId="0"/>
    <cellStyle name="Vírgula 3 2 14 4 2" xfId="0"/>
    <cellStyle name="Vírgula 3 2 14 5" xfId="0"/>
    <cellStyle name="Vírgula 3 2 14 5 2" xfId="0"/>
    <cellStyle name="Vírgula 3 2 14 6" xfId="0"/>
    <cellStyle name="Vírgula 3 2 14 7" xfId="0"/>
    <cellStyle name="Vírgula 3 2 15" xfId="0"/>
    <cellStyle name="Vírgula 3 2 15 2" xfId="0"/>
    <cellStyle name="Vírgula 3 2 15 2 2" xfId="0"/>
    <cellStyle name="Vírgula 3 2 15 3" xfId="0"/>
    <cellStyle name="Vírgula 3 2 15 3 2" xfId="0"/>
    <cellStyle name="Vírgula 3 2 15 4" xfId="0"/>
    <cellStyle name="Vírgula 3 2 15 4 2" xfId="0"/>
    <cellStyle name="Vírgula 3 2 15 5" xfId="0"/>
    <cellStyle name="Vírgula 3 2 15 5 2" xfId="0"/>
    <cellStyle name="Vírgula 3 2 15 6" xfId="0"/>
    <cellStyle name="Vírgula 3 2 15 7" xfId="0"/>
    <cellStyle name="Vírgula 3 2 16" xfId="0"/>
    <cellStyle name="Vírgula 3 2 16 10" xfId="0"/>
    <cellStyle name="Vírgula 3 2 16 11" xfId="0"/>
    <cellStyle name="Vírgula 3 2 16 2" xfId="0"/>
    <cellStyle name="Vírgula 3 2 16 2 2" xfId="0"/>
    <cellStyle name="Vírgula 3 2 16 3" xfId="0"/>
    <cellStyle name="Vírgula 3 2 16 3 2" xfId="0"/>
    <cellStyle name="Vírgula 3 2 16 4" xfId="0"/>
    <cellStyle name="Vírgula 3 2 16 4 2" xfId="0"/>
    <cellStyle name="Vírgula 3 2 16 5" xfId="0"/>
    <cellStyle name="Vírgula 3 2 16 5 2" xfId="0"/>
    <cellStyle name="Vírgula 3 2 16 6" xfId="0"/>
    <cellStyle name="Vírgula 3 2 16 6 2" xfId="0"/>
    <cellStyle name="Vírgula 3 2 16 7" xfId="0"/>
    <cellStyle name="Vírgula 3 2 16 7 2" xfId="0"/>
    <cellStyle name="Vírgula 3 2 16 8" xfId="0"/>
    <cellStyle name="Vírgula 3 2 16 8 2" xfId="0"/>
    <cellStyle name="Vírgula 3 2 16 9" xfId="0"/>
    <cellStyle name="Vírgula 3 2 16 9 2" xfId="0"/>
    <cellStyle name="Vírgula 3 2 17" xfId="0"/>
    <cellStyle name="Vírgula 3 2 17 2" xfId="0"/>
    <cellStyle name="Vírgula 3 2 17 2 2" xfId="0"/>
    <cellStyle name="Vírgula 3 2 17 3" xfId="0"/>
    <cellStyle name="Vírgula 3 2 17 3 2" xfId="0"/>
    <cellStyle name="Vírgula 3 2 17 4" xfId="0"/>
    <cellStyle name="Vírgula 3 2 17 4 2" xfId="0"/>
    <cellStyle name="Vírgula 3 2 17 5" xfId="0"/>
    <cellStyle name="Vírgula 3 2 17 5 2" xfId="0"/>
    <cellStyle name="Vírgula 3 2 17 6" xfId="0"/>
    <cellStyle name="Vírgula 3 2 17 7" xfId="0"/>
    <cellStyle name="Vírgula 3 2 18" xfId="0"/>
    <cellStyle name="Vírgula 3 2 18 2" xfId="0"/>
    <cellStyle name="Vírgula 3 2 18 2 2" xfId="0"/>
    <cellStyle name="Vírgula 3 2 18 3" xfId="0"/>
    <cellStyle name="Vírgula 3 2 18 3 2" xfId="0"/>
    <cellStyle name="Vírgula 3 2 18 4" xfId="0"/>
    <cellStyle name="Vírgula 3 2 18 4 2" xfId="0"/>
    <cellStyle name="Vírgula 3 2 18 5" xfId="0"/>
    <cellStyle name="Vírgula 3 2 18 5 2" xfId="0"/>
    <cellStyle name="Vírgula 3 2 18 6" xfId="0"/>
    <cellStyle name="Vírgula 3 2 19" xfId="0"/>
    <cellStyle name="Vírgula 3 2 19 2" xfId="0"/>
    <cellStyle name="Vírgula 3 2 19 2 2" xfId="0"/>
    <cellStyle name="Vírgula 3 2 19 3" xfId="0"/>
    <cellStyle name="Vírgula 3 2 19 3 2" xfId="0"/>
    <cellStyle name="Vírgula 3 2 19 4" xfId="0"/>
    <cellStyle name="Vírgula 3 2 19 4 2" xfId="0"/>
    <cellStyle name="Vírgula 3 2 19 5" xfId="0"/>
    <cellStyle name="Vírgula 3 2 19 5 2" xfId="0"/>
    <cellStyle name="Vírgula 3 2 19 6" xfId="0"/>
    <cellStyle name="Vírgula 3 2 2" xfId="0"/>
    <cellStyle name="Vírgula 3 2 2 2" xfId="0"/>
    <cellStyle name="Vírgula 3 2 2 2 2" xfId="0"/>
    <cellStyle name="Vírgula 3 2 2 2 3" xfId="0"/>
    <cellStyle name="Vírgula 3 2 2 2 4" xfId="0"/>
    <cellStyle name="Vírgula 3 2 2 3" xfId="0"/>
    <cellStyle name="Vírgula 3 2 2 3 2" xfId="0"/>
    <cellStyle name="Vírgula 3 2 2 4" xfId="0"/>
    <cellStyle name="Vírgula 3 2 2 4 2" xfId="0"/>
    <cellStyle name="Vírgula 3 2 2 5" xfId="0"/>
    <cellStyle name="Vírgula 3 2 2 5 2" xfId="0"/>
    <cellStyle name="Vírgula 3 2 2 6" xfId="0"/>
    <cellStyle name="Vírgula 3 2 2 6 2" xfId="0"/>
    <cellStyle name="Vírgula 3 2 2 7" xfId="0"/>
    <cellStyle name="Vírgula 3 2 2 8" xfId="0"/>
    <cellStyle name="Vírgula 3 2 20" xfId="0"/>
    <cellStyle name="Vírgula 3 2 20 2" xfId="0"/>
    <cellStyle name="Vírgula 3 2 20 2 2" xfId="0"/>
    <cellStyle name="Vírgula 3 2 20 3" xfId="0"/>
    <cellStyle name="Vírgula 3 2 20 3 2" xfId="0"/>
    <cellStyle name="Vírgula 3 2 20 4" xfId="0"/>
    <cellStyle name="Vírgula 3 2 20 4 2" xfId="0"/>
    <cellStyle name="Vírgula 3 2 20 5" xfId="0"/>
    <cellStyle name="Vírgula 3 2 20 5 2" xfId="0"/>
    <cellStyle name="Vírgula 3 2 20 6" xfId="0"/>
    <cellStyle name="Vírgula 3 2 21" xfId="0"/>
    <cellStyle name="Vírgula 3 2 21 2" xfId="0"/>
    <cellStyle name="Vírgula 3 2 22" xfId="0"/>
    <cellStyle name="Vírgula 3 2 22 2" xfId="0"/>
    <cellStyle name="Vírgula 3 2 23" xfId="0"/>
    <cellStyle name="Vírgula 3 2 23 2" xfId="0"/>
    <cellStyle name="Vírgula 3 2 24" xfId="0"/>
    <cellStyle name="Vírgula 3 2 24 2" xfId="0"/>
    <cellStyle name="Vírgula 3 2 25" xfId="0"/>
    <cellStyle name="Vírgula 3 2 25 2" xfId="0"/>
    <cellStyle name="Vírgula 3 2 26" xfId="0"/>
    <cellStyle name="Vírgula 3 2 26 2" xfId="0"/>
    <cellStyle name="Vírgula 3 2 27" xfId="0"/>
    <cellStyle name="Vírgula 3 2 27 2" xfId="0"/>
    <cellStyle name="Vírgula 3 2 28" xfId="0"/>
    <cellStyle name="Vírgula 3 2 28 2" xfId="0"/>
    <cellStyle name="Vírgula 3 2 29" xfId="0"/>
    <cellStyle name="Vírgula 3 2 29 2" xfId="0"/>
    <cellStyle name="Vírgula 3 2 3" xfId="0"/>
    <cellStyle name="Vírgula 3 2 3 2" xfId="0"/>
    <cellStyle name="Vírgula 3 2 3 2 2" xfId="0"/>
    <cellStyle name="Vírgula 3 2 3 3" xfId="0"/>
    <cellStyle name="Vírgula 3 2 3 3 2" xfId="0"/>
    <cellStyle name="Vírgula 3 2 3 4" xfId="0"/>
    <cellStyle name="Vírgula 3 2 3 4 2" xfId="0"/>
    <cellStyle name="Vírgula 3 2 3 5" xfId="0"/>
    <cellStyle name="Vírgula 3 2 3 5 2" xfId="0"/>
    <cellStyle name="Vírgula 3 2 3 6" xfId="0"/>
    <cellStyle name="Vírgula 3 2 3 7" xfId="0"/>
    <cellStyle name="Vírgula 3 2 30" xfId="0"/>
    <cellStyle name="Vírgula 3 2 30 2" xfId="0"/>
    <cellStyle name="Vírgula 3 2 31" xfId="0"/>
    <cellStyle name="Vírgula 3 2 31 2" xfId="0"/>
    <cellStyle name="Vírgula 3 2 32" xfId="0"/>
    <cellStyle name="Vírgula 3 2 32 2" xfId="0"/>
    <cellStyle name="Vírgula 3 2 33" xfId="0"/>
    <cellStyle name="Vírgula 3 2 33 2" xfId="0"/>
    <cellStyle name="Vírgula 3 2 34" xfId="0"/>
    <cellStyle name="Vírgula 3 2 34 2" xfId="0"/>
    <cellStyle name="Vírgula 3 2 35" xfId="0"/>
    <cellStyle name="Vírgula 3 2 35 2" xfId="0"/>
    <cellStyle name="Vírgula 3 2 36" xfId="0"/>
    <cellStyle name="Vírgula 3 2 36 2" xfId="0"/>
    <cellStyle name="Vírgula 3 2 37" xfId="0"/>
    <cellStyle name="Vírgula 3 2 37 2" xfId="0"/>
    <cellStyle name="Vírgula 3 2 38" xfId="0"/>
    <cellStyle name="Vírgula 3 2 38 2" xfId="0"/>
    <cellStyle name="Vírgula 3 2 39" xfId="0"/>
    <cellStyle name="Vírgula 3 2 39 2" xfId="0"/>
    <cellStyle name="Vírgula 3 2 4" xfId="0"/>
    <cellStyle name="Vírgula 3 2 4 2" xfId="0"/>
    <cellStyle name="Vírgula 3 2 4 2 2" xfId="0"/>
    <cellStyle name="Vírgula 3 2 4 3" xfId="0"/>
    <cellStyle name="Vírgula 3 2 4 3 2" xfId="0"/>
    <cellStyle name="Vírgula 3 2 4 4" xfId="0"/>
    <cellStyle name="Vírgula 3 2 4 4 2" xfId="0"/>
    <cellStyle name="Vírgula 3 2 4 5" xfId="0"/>
    <cellStyle name="Vírgula 3 2 4 5 2" xfId="0"/>
    <cellStyle name="Vírgula 3 2 4 6" xfId="0"/>
    <cellStyle name="Vírgula 3 2 4 7" xfId="0"/>
    <cellStyle name="Vírgula 3 2 40" xfId="0"/>
    <cellStyle name="Vírgula 3 2 41" xfId="0"/>
    <cellStyle name="Vírgula 3 2 42" xfId="0"/>
    <cellStyle name="Vírgula 3 2 43" xfId="0"/>
    <cellStyle name="Vírgula 3 2 44" xfId="0"/>
    <cellStyle name="Vírgula 3 2 45" xfId="0"/>
    <cellStyle name="Vírgula 3 2 46" xfId="0"/>
    <cellStyle name="Vírgula 3 2 47" xfId="0"/>
    <cellStyle name="Vírgula 3 2 48" xfId="0"/>
    <cellStyle name="Vírgula 3 2 49" xfId="0"/>
    <cellStyle name="Vírgula 3 2 5" xfId="0"/>
    <cellStyle name="Vírgula 3 2 5 2" xfId="0"/>
    <cellStyle name="Vírgula 3 2 5 2 2" xfId="0"/>
    <cellStyle name="Vírgula 3 2 5 3" xfId="0"/>
    <cellStyle name="Vírgula 3 2 5 3 2" xfId="0"/>
    <cellStyle name="Vírgula 3 2 5 4" xfId="0"/>
    <cellStyle name="Vírgula 3 2 5 4 2" xfId="0"/>
    <cellStyle name="Vírgula 3 2 5 5" xfId="0"/>
    <cellStyle name="Vírgula 3 2 5 5 2" xfId="0"/>
    <cellStyle name="Vírgula 3 2 5 6" xfId="0"/>
    <cellStyle name="Vírgula 3 2 5 7" xfId="0"/>
    <cellStyle name="Vírgula 3 2 50" xfId="0"/>
    <cellStyle name="Vírgula 3 2 6" xfId="0"/>
    <cellStyle name="Vírgula 3 2 6 2" xfId="0"/>
    <cellStyle name="Vírgula 3 2 6 2 2" xfId="0"/>
    <cellStyle name="Vírgula 3 2 6 3" xfId="0"/>
    <cellStyle name="Vírgula 3 2 6 3 2" xfId="0"/>
    <cellStyle name="Vírgula 3 2 6 4" xfId="0"/>
    <cellStyle name="Vírgula 3 2 6 4 2" xfId="0"/>
    <cellStyle name="Vírgula 3 2 6 5" xfId="0"/>
    <cellStyle name="Vírgula 3 2 6 5 2" xfId="0"/>
    <cellStyle name="Vírgula 3 2 6 6" xfId="0"/>
    <cellStyle name="Vírgula 3 2 6 7" xfId="0"/>
    <cellStyle name="Vírgula 3 2 7" xfId="0"/>
    <cellStyle name="Vírgula 3 2 7 2" xfId="0"/>
    <cellStyle name="Vírgula 3 2 7 2 2" xfId="0"/>
    <cellStyle name="Vírgula 3 2 7 3" xfId="0"/>
    <cellStyle name="Vírgula 3 2 7 3 2" xfId="0"/>
    <cellStyle name="Vírgula 3 2 7 4" xfId="0"/>
    <cellStyle name="Vírgula 3 2 7 4 2" xfId="0"/>
    <cellStyle name="Vírgula 3 2 7 5" xfId="0"/>
    <cellStyle name="Vírgula 3 2 7 5 2" xfId="0"/>
    <cellStyle name="Vírgula 3 2 7 6" xfId="0"/>
    <cellStyle name="Vírgula 3 2 7 7" xfId="0"/>
    <cellStyle name="Vírgula 3 2 8" xfId="0"/>
    <cellStyle name="Vírgula 3 2 8 2" xfId="0"/>
    <cellStyle name="Vírgula 3 2 8 2 2" xfId="0"/>
    <cellStyle name="Vírgula 3 2 8 3" xfId="0"/>
    <cellStyle name="Vírgula 3 2 8 3 2" xfId="0"/>
    <cellStyle name="Vírgula 3 2 8 4" xfId="0"/>
    <cellStyle name="Vírgula 3 2 8 4 2" xfId="0"/>
    <cellStyle name="Vírgula 3 2 8 5" xfId="0"/>
    <cellStyle name="Vírgula 3 2 8 5 2" xfId="0"/>
    <cellStyle name="Vírgula 3 2 8 6" xfId="0"/>
    <cellStyle name="Vírgula 3 2 8 7" xfId="0"/>
    <cellStyle name="Vírgula 3 2 9" xfId="0"/>
    <cellStyle name="Vírgula 3 2 9 2" xfId="0"/>
    <cellStyle name="Vírgula 3 2 9 2 2" xfId="0"/>
    <cellStyle name="Vírgula 3 2 9 3" xfId="0"/>
    <cellStyle name="Vírgula 3 2 9 3 2" xfId="0"/>
    <cellStyle name="Vírgula 3 2 9 4" xfId="0"/>
    <cellStyle name="Vírgula 3 2 9 4 2" xfId="0"/>
    <cellStyle name="Vírgula 3 2 9 5" xfId="0"/>
    <cellStyle name="Vírgula 3 2 9 5 2" xfId="0"/>
    <cellStyle name="Vírgula 3 2 9 6" xfId="0"/>
    <cellStyle name="Vírgula 3 2 9 7" xfId="0"/>
    <cellStyle name="Vírgula 3 20" xfId="0"/>
    <cellStyle name="Vírgula 3 20 2" xfId="0"/>
    <cellStyle name="Vírgula 3 20 2 2" xfId="0"/>
    <cellStyle name="Vírgula 3 20 3" xfId="0"/>
    <cellStyle name="Vírgula 3 20 3 2" xfId="0"/>
    <cellStyle name="Vírgula 3 20 4" xfId="0"/>
    <cellStyle name="Vírgula 3 20 4 2" xfId="0"/>
    <cellStyle name="Vírgula 3 20 5" xfId="0"/>
    <cellStyle name="Vírgula 3 20 5 2" xfId="0"/>
    <cellStyle name="Vírgula 3 20 6" xfId="0"/>
    <cellStyle name="Vírgula 3 21" xfId="0"/>
    <cellStyle name="Vírgula 3 21 2" xfId="0"/>
    <cellStyle name="Vírgula 3 21 2 2" xfId="0"/>
    <cellStyle name="Vírgula 3 21 3" xfId="0"/>
    <cellStyle name="Vírgula 3 21 3 2" xfId="0"/>
    <cellStyle name="Vírgula 3 21 4" xfId="0"/>
    <cellStyle name="Vírgula 3 21 4 2" xfId="0"/>
    <cellStyle name="Vírgula 3 21 5" xfId="0"/>
    <cellStyle name="Vírgula 3 21 5 2" xfId="0"/>
    <cellStyle name="Vírgula 3 21 6" xfId="0"/>
    <cellStyle name="Vírgula 3 22" xfId="0"/>
    <cellStyle name="Vírgula 3 22 2" xfId="0"/>
    <cellStyle name="Vírgula 3 23" xfId="0"/>
    <cellStyle name="Vírgula 3 23 2" xfId="0"/>
    <cellStyle name="Vírgula 3 24" xfId="0"/>
    <cellStyle name="Vírgula 3 24 2" xfId="0"/>
    <cellStyle name="Vírgula 3 25" xfId="0"/>
    <cellStyle name="Vírgula 3 25 2" xfId="0"/>
    <cellStyle name="Vírgula 3 26" xfId="0"/>
    <cellStyle name="Vírgula 3 26 2" xfId="0"/>
    <cellStyle name="Vírgula 3 27" xfId="0"/>
    <cellStyle name="Vírgula 3 27 2" xfId="0"/>
    <cellStyle name="Vírgula 3 28" xfId="0"/>
    <cellStyle name="Vírgula 3 28 2" xfId="0"/>
    <cellStyle name="Vírgula 3 29" xfId="0"/>
    <cellStyle name="Vírgula 3 29 2" xfId="0"/>
    <cellStyle name="Vírgula 3 3" xfId="0"/>
    <cellStyle name="Vírgula 3 3 10" xfId="0"/>
    <cellStyle name="Vírgula 3 3 11" xfId="0"/>
    <cellStyle name="Vírgula 3 3 12" xfId="0"/>
    <cellStyle name="Vírgula 3 3 13" xfId="0"/>
    <cellStyle name="Vírgula 3 3 14" xfId="0"/>
    <cellStyle name="Vírgula 3 3 15" xfId="0"/>
    <cellStyle name="Vírgula 3 3 16" xfId="0"/>
    <cellStyle name="Vírgula 3 3 17" xfId="0"/>
    <cellStyle name="Vírgula 3 3 2" xfId="0"/>
    <cellStyle name="Vírgula 3 3 2 2" xfId="0"/>
    <cellStyle name="Vírgula 3 3 2 2 2" xfId="0"/>
    <cellStyle name="Vírgula 3 3 2 3" xfId="0"/>
    <cellStyle name="Vírgula 3 3 2 3 2" xfId="0"/>
    <cellStyle name="Vírgula 3 3 2 4" xfId="0"/>
    <cellStyle name="Vírgula 3 3 2 4 2" xfId="0"/>
    <cellStyle name="Vírgula 3 3 2 5" xfId="0"/>
    <cellStyle name="Vírgula 3 3 2 5 2" xfId="0"/>
    <cellStyle name="Vírgula 3 3 2 6" xfId="0"/>
    <cellStyle name="Vírgula 3 3 2 7" xfId="0"/>
    <cellStyle name="Vírgula 3 3 3" xfId="0"/>
    <cellStyle name="Vírgula 3 3 3 2" xfId="0"/>
    <cellStyle name="Vírgula 3 3 4" xfId="0"/>
    <cellStyle name="Vírgula 3 3 4 2" xfId="0"/>
    <cellStyle name="Vírgula 3 3 5" xfId="0"/>
    <cellStyle name="Vírgula 3 3 5 2" xfId="0"/>
    <cellStyle name="Vírgula 3 3 6" xfId="0"/>
    <cellStyle name="Vírgula 3 3 6 2" xfId="0"/>
    <cellStyle name="Vírgula 3 3 7" xfId="0"/>
    <cellStyle name="Vírgula 3 3 8" xfId="0"/>
    <cellStyle name="Vírgula 3 3 9" xfId="0"/>
    <cellStyle name="Vírgula 3 30" xfId="0"/>
    <cellStyle name="Vírgula 3 30 2" xfId="0"/>
    <cellStyle name="Vírgula 3 31" xfId="0"/>
    <cellStyle name="Vírgula 3 31 2" xfId="0"/>
    <cellStyle name="Vírgula 3 32" xfId="0"/>
    <cellStyle name="Vírgula 3 32 2" xfId="0"/>
    <cellStyle name="Vírgula 3 33" xfId="0"/>
    <cellStyle name="Vírgula 3 33 2" xfId="0"/>
    <cellStyle name="Vírgula 3 34" xfId="0"/>
    <cellStyle name="Vírgula 3 34 2" xfId="0"/>
    <cellStyle name="Vírgula 3 35" xfId="0"/>
    <cellStyle name="Vírgula 3 35 2" xfId="0"/>
    <cellStyle name="Vírgula 3 36" xfId="0"/>
    <cellStyle name="Vírgula 3 36 2" xfId="0"/>
    <cellStyle name="Vírgula 3 37" xfId="0"/>
    <cellStyle name="Vírgula 3 37 2" xfId="0"/>
    <cellStyle name="Vírgula 3 38" xfId="0"/>
    <cellStyle name="Vírgula 3 38 2" xfId="0"/>
    <cellStyle name="Vírgula 3 39" xfId="0"/>
    <cellStyle name="Vírgula 3 39 2" xfId="0"/>
    <cellStyle name="Vírgula 3 4" xfId="0"/>
    <cellStyle name="Vírgula 3 4 10" xfId="0"/>
    <cellStyle name="Vírgula 3 4 11" xfId="0"/>
    <cellStyle name="Vírgula 3 4 12" xfId="0"/>
    <cellStyle name="Vírgula 3 4 13" xfId="0"/>
    <cellStyle name="Vírgula 3 4 14" xfId="0"/>
    <cellStyle name="Vírgula 3 4 15" xfId="0"/>
    <cellStyle name="Vírgula 3 4 16" xfId="0"/>
    <cellStyle name="Vírgula 3 4 2" xfId="0"/>
    <cellStyle name="Vírgula 3 4 2 2" xfId="0"/>
    <cellStyle name="Vírgula 3 4 2 2 2" xfId="0"/>
    <cellStyle name="Vírgula 3 4 2 3" xfId="0"/>
    <cellStyle name="Vírgula 3 4 2 3 2" xfId="0"/>
    <cellStyle name="Vírgula 3 4 2 4" xfId="0"/>
    <cellStyle name="Vírgula 3 4 2 4 2" xfId="0"/>
    <cellStyle name="Vírgula 3 4 2 5" xfId="0"/>
    <cellStyle name="Vírgula 3 4 2 5 2" xfId="0"/>
    <cellStyle name="Vírgula 3 4 2 6" xfId="0"/>
    <cellStyle name="Vírgula 3 4 3" xfId="0"/>
    <cellStyle name="Vírgula 3 4 3 2" xfId="0"/>
    <cellStyle name="Vírgula 3 4 4" xfId="0"/>
    <cellStyle name="Vírgula 3 4 4 2" xfId="0"/>
    <cellStyle name="Vírgula 3 4 5" xfId="0"/>
    <cellStyle name="Vírgula 3 4 5 2" xfId="0"/>
    <cellStyle name="Vírgula 3 4 6" xfId="0"/>
    <cellStyle name="Vírgula 3 4 7" xfId="0"/>
    <cellStyle name="Vírgula 3 4 8" xfId="0"/>
    <cellStyle name="Vírgula 3 4 9" xfId="0"/>
    <cellStyle name="Vírgula 3 40" xfId="0"/>
    <cellStyle name="Vírgula 3 40 2" xfId="0"/>
    <cellStyle name="Vírgula 3 41" xfId="0"/>
    <cellStyle name="Vírgula 3 42" xfId="0"/>
    <cellStyle name="Vírgula 3 43" xfId="0"/>
    <cellStyle name="Vírgula 3 44" xfId="0"/>
    <cellStyle name="Vírgula 3 45" xfId="0"/>
    <cellStyle name="Vírgula 3 46" xfId="0"/>
    <cellStyle name="Vírgula 3 47" xfId="0"/>
    <cellStyle name="Vírgula 3 48" xfId="0"/>
    <cellStyle name="Vírgula 3 49" xfId="0"/>
    <cellStyle name="Vírgula 3 5" xfId="0"/>
    <cellStyle name="Vírgula 3 5 10" xfId="0"/>
    <cellStyle name="Vírgula 3 5 11" xfId="0"/>
    <cellStyle name="Vírgula 3 5 12" xfId="0"/>
    <cellStyle name="Vírgula 3 5 13" xfId="0"/>
    <cellStyle name="Vírgula 3 5 14" xfId="0"/>
    <cellStyle name="Vírgula 3 5 15" xfId="0"/>
    <cellStyle name="Vírgula 3 5 16" xfId="0"/>
    <cellStyle name="Vírgula 3 5 2" xfId="0"/>
    <cellStyle name="Vírgula 3 5 2 2" xfId="0"/>
    <cellStyle name="Vírgula 3 5 2 2 2" xfId="0"/>
    <cellStyle name="Vírgula 3 5 2 3" xfId="0"/>
    <cellStyle name="Vírgula 3 5 2 3 2" xfId="0"/>
    <cellStyle name="Vírgula 3 5 2 4" xfId="0"/>
    <cellStyle name="Vírgula 3 5 2 4 2" xfId="0"/>
    <cellStyle name="Vírgula 3 5 2 5" xfId="0"/>
    <cellStyle name="Vírgula 3 5 2 5 2" xfId="0"/>
    <cellStyle name="Vírgula 3 5 2 6" xfId="0"/>
    <cellStyle name="Vírgula 3 5 3" xfId="0"/>
    <cellStyle name="Vírgula 3 5 3 2" xfId="0"/>
    <cellStyle name="Vírgula 3 5 4" xfId="0"/>
    <cellStyle name="Vírgula 3 5 4 2" xfId="0"/>
    <cellStyle name="Vírgula 3 5 5" xfId="0"/>
    <cellStyle name="Vírgula 3 5 5 2" xfId="0"/>
    <cellStyle name="Vírgula 3 5 6" xfId="0"/>
    <cellStyle name="Vírgula 3 5 7" xfId="0"/>
    <cellStyle name="Vírgula 3 5 8" xfId="0"/>
    <cellStyle name="Vírgula 3 5 9" xfId="0"/>
    <cellStyle name="Vírgula 3 50" xfId="0"/>
    <cellStyle name="Vírgula 3 51" xfId="0"/>
    <cellStyle name="Vírgula 3 52" xfId="0"/>
    <cellStyle name="Vírgula 3 53" xfId="0"/>
    <cellStyle name="Vírgula 3 54" xfId="0"/>
    <cellStyle name="Vírgula 3 6" xfId="0"/>
    <cellStyle name="Vírgula 3 6 10" xfId="0"/>
    <cellStyle name="Vírgula 3 6 11" xfId="0"/>
    <cellStyle name="Vírgula 3 6 12" xfId="0"/>
    <cellStyle name="Vírgula 3 6 13" xfId="0"/>
    <cellStyle name="Vírgula 3 6 14" xfId="0"/>
    <cellStyle name="Vírgula 3 6 15" xfId="0"/>
    <cellStyle name="Vírgula 3 6 16" xfId="0"/>
    <cellStyle name="Vírgula 3 6 2" xfId="0"/>
    <cellStyle name="Vírgula 3 6 2 2" xfId="0"/>
    <cellStyle name="Vírgula 3 6 2 2 2" xfId="0"/>
    <cellStyle name="Vírgula 3 6 2 3" xfId="0"/>
    <cellStyle name="Vírgula 3 6 2 3 2" xfId="0"/>
    <cellStyle name="Vírgula 3 6 2 4" xfId="0"/>
    <cellStyle name="Vírgula 3 6 2 4 2" xfId="0"/>
    <cellStyle name="Vírgula 3 6 2 5" xfId="0"/>
    <cellStyle name="Vírgula 3 6 2 5 2" xfId="0"/>
    <cellStyle name="Vírgula 3 6 2 6" xfId="0"/>
    <cellStyle name="Vírgula 3 6 3" xfId="0"/>
    <cellStyle name="Vírgula 3 6 3 2" xfId="0"/>
    <cellStyle name="Vírgula 3 6 4" xfId="0"/>
    <cellStyle name="Vírgula 3 6 4 2" xfId="0"/>
    <cellStyle name="Vírgula 3 6 5" xfId="0"/>
    <cellStyle name="Vírgula 3 6 5 2" xfId="0"/>
    <cellStyle name="Vírgula 3 6 6" xfId="0"/>
    <cellStyle name="Vírgula 3 6 7" xfId="0"/>
    <cellStyle name="Vírgula 3 6 8" xfId="0"/>
    <cellStyle name="Vírgula 3 6 9" xfId="0"/>
    <cellStyle name="Vírgula 3 7" xfId="0"/>
    <cellStyle name="Vírgula 3 7 2" xfId="0"/>
    <cellStyle name="Vírgula 3 7 2 2" xfId="0"/>
    <cellStyle name="Vírgula 3 7 2 2 2" xfId="0"/>
    <cellStyle name="Vírgula 3 7 2 3" xfId="0"/>
    <cellStyle name="Vírgula 3 7 2 3 2" xfId="0"/>
    <cellStyle name="Vírgula 3 7 2 4" xfId="0"/>
    <cellStyle name="Vírgula 3 7 2 4 2" xfId="0"/>
    <cellStyle name="Vírgula 3 7 2 5" xfId="0"/>
    <cellStyle name="Vírgula 3 7 2 5 2" xfId="0"/>
    <cellStyle name="Vírgula 3 7 2 6" xfId="0"/>
    <cellStyle name="Vírgula 3 7 3" xfId="0"/>
    <cellStyle name="Vírgula 3 7 3 2" xfId="0"/>
    <cellStyle name="Vírgula 3 7 4" xfId="0"/>
    <cellStyle name="Vírgula 3 7 4 2" xfId="0"/>
    <cellStyle name="Vírgula 3 7 5" xfId="0"/>
    <cellStyle name="Vírgula 3 7 5 2" xfId="0"/>
    <cellStyle name="Vírgula 3 7 6" xfId="0"/>
    <cellStyle name="Vírgula 3 7 7" xfId="0"/>
    <cellStyle name="Vírgula 3 8" xfId="0"/>
    <cellStyle name="Vírgula 3 8 2" xfId="0"/>
    <cellStyle name="Vírgula 3 8 2 2" xfId="0"/>
    <cellStyle name="Vírgula 3 8 3" xfId="0"/>
    <cellStyle name="Vírgula 3 8 3 2" xfId="0"/>
    <cellStyle name="Vírgula 3 8 4" xfId="0"/>
    <cellStyle name="Vírgula 3 8 4 2" xfId="0"/>
    <cellStyle name="Vírgula 3 8 5" xfId="0"/>
    <cellStyle name="Vírgula 3 8 5 2" xfId="0"/>
    <cellStyle name="Vírgula 3 8 6" xfId="0"/>
    <cellStyle name="Vírgula 3 8 7" xfId="0"/>
    <cellStyle name="Vírgula 3 9" xfId="0"/>
    <cellStyle name="Vírgula 3 9 2" xfId="0"/>
    <cellStyle name="Vírgula 3 9 2 2" xfId="0"/>
    <cellStyle name="Vírgula 3 9 3" xfId="0"/>
    <cellStyle name="Vírgula 3 9 3 2" xfId="0"/>
    <cellStyle name="Vírgula 3 9 4" xfId="0"/>
    <cellStyle name="Vírgula 3 9 4 2" xfId="0"/>
    <cellStyle name="Vírgula 3 9 5" xfId="0"/>
    <cellStyle name="Vírgula 3 9 5 2" xfId="0"/>
    <cellStyle name="Vírgula 3 9 6" xfId="0"/>
    <cellStyle name="Vírgula 3 9 7" xfId="0"/>
    <cellStyle name="Vírgula 4" xfId="0"/>
    <cellStyle name="Vírgula 4 10" xfId="0"/>
    <cellStyle name="Vírgula 4 10 2" xfId="0"/>
    <cellStyle name="Vírgula 4 11" xfId="0"/>
    <cellStyle name="Vírgula 4 11 2" xfId="0"/>
    <cellStyle name="Vírgula 4 12" xfId="0"/>
    <cellStyle name="Vírgula 4 12 2" xfId="0"/>
    <cellStyle name="Vírgula 4 13" xfId="0"/>
    <cellStyle name="Vírgula 4 14" xfId="0"/>
    <cellStyle name="Vírgula 4 15" xfId="0"/>
    <cellStyle name="Vírgula 4 16" xfId="0"/>
    <cellStyle name="Vírgula 4 17" xfId="0"/>
    <cellStyle name="Vírgula 4 18" xfId="0"/>
    <cellStyle name="Vírgula 4 19" xfId="0"/>
    <cellStyle name="Vírgula 4 2" xfId="0"/>
    <cellStyle name="Vírgula 4 2 10" xfId="0"/>
    <cellStyle name="Vírgula 4 2 10 2" xfId="0"/>
    <cellStyle name="Vírgula 4 2 10 2 2" xfId="0"/>
    <cellStyle name="Vírgula 4 2 10 3" xfId="0"/>
    <cellStyle name="Vírgula 4 2 10 3 2" xfId="0"/>
    <cellStyle name="Vírgula 4 2 10 4" xfId="0"/>
    <cellStyle name="Vírgula 4 2 10 4 2" xfId="0"/>
    <cellStyle name="Vírgula 4 2 10 5" xfId="0"/>
    <cellStyle name="Vírgula 4 2 10 5 2" xfId="0"/>
    <cellStyle name="Vírgula 4 2 10 6" xfId="0"/>
    <cellStyle name="Vírgula 4 2 10 7" xfId="0"/>
    <cellStyle name="Vírgula 4 2 11" xfId="0"/>
    <cellStyle name="Vírgula 4 2 11 2" xfId="0"/>
    <cellStyle name="Vírgula 4 2 11 2 2" xfId="0"/>
    <cellStyle name="Vírgula 4 2 11 3" xfId="0"/>
    <cellStyle name="Vírgula 4 2 11 3 2" xfId="0"/>
    <cellStyle name="Vírgula 4 2 11 4" xfId="0"/>
    <cellStyle name="Vírgula 4 2 11 4 2" xfId="0"/>
    <cellStyle name="Vírgula 4 2 11 5" xfId="0"/>
    <cellStyle name="Vírgula 4 2 11 5 2" xfId="0"/>
    <cellStyle name="Vírgula 4 2 11 6" xfId="0"/>
    <cellStyle name="Vírgula 4 2 11 7" xfId="0"/>
    <cellStyle name="Vírgula 4 2 12" xfId="0"/>
    <cellStyle name="Vírgula 4 2 12 2" xfId="0"/>
    <cellStyle name="Vírgula 4 2 12 2 2" xfId="0"/>
    <cellStyle name="Vírgula 4 2 12 3" xfId="0"/>
    <cellStyle name="Vírgula 4 2 12 3 2" xfId="0"/>
    <cellStyle name="Vírgula 4 2 12 4" xfId="0"/>
    <cellStyle name="Vírgula 4 2 12 4 2" xfId="0"/>
    <cellStyle name="Vírgula 4 2 12 5" xfId="0"/>
    <cellStyle name="Vírgula 4 2 12 5 2" xfId="0"/>
    <cellStyle name="Vírgula 4 2 12 6" xfId="0"/>
    <cellStyle name="Vírgula 4 2 12 7" xfId="0"/>
    <cellStyle name="Vírgula 4 2 13" xfId="0"/>
    <cellStyle name="Vírgula 4 2 13 2" xfId="0"/>
    <cellStyle name="Vírgula 4 2 13 2 2" xfId="0"/>
    <cellStyle name="Vírgula 4 2 13 3" xfId="0"/>
    <cellStyle name="Vírgula 4 2 13 3 2" xfId="0"/>
    <cellStyle name="Vírgula 4 2 13 4" xfId="0"/>
    <cellStyle name="Vírgula 4 2 13 4 2" xfId="0"/>
    <cellStyle name="Vírgula 4 2 13 5" xfId="0"/>
    <cellStyle name="Vírgula 4 2 13 5 2" xfId="0"/>
    <cellStyle name="Vírgula 4 2 13 6" xfId="0"/>
    <cellStyle name="Vírgula 4 2 13 7" xfId="0"/>
    <cellStyle name="Vírgula 4 2 14" xfId="0"/>
    <cellStyle name="Vírgula 4 2 14 2" xfId="0"/>
    <cellStyle name="Vírgula 4 2 14 2 2" xfId="0"/>
    <cellStyle name="Vírgula 4 2 14 3" xfId="0"/>
    <cellStyle name="Vírgula 4 2 14 3 2" xfId="0"/>
    <cellStyle name="Vírgula 4 2 14 4" xfId="0"/>
    <cellStyle name="Vírgula 4 2 14 4 2" xfId="0"/>
    <cellStyle name="Vírgula 4 2 14 5" xfId="0"/>
    <cellStyle name="Vírgula 4 2 14 5 2" xfId="0"/>
    <cellStyle name="Vírgula 4 2 14 6" xfId="0"/>
    <cellStyle name="Vírgula 4 2 14 7" xfId="0"/>
    <cellStyle name="Vírgula 4 2 15" xfId="0"/>
    <cellStyle name="Vírgula 4 2 15 2" xfId="0"/>
    <cellStyle name="Vírgula 4 2 15 2 2" xfId="0"/>
    <cellStyle name="Vírgula 4 2 15 3" xfId="0"/>
    <cellStyle name="Vírgula 4 2 15 3 2" xfId="0"/>
    <cellStyle name="Vírgula 4 2 15 4" xfId="0"/>
    <cellStyle name="Vírgula 4 2 15 4 2" xfId="0"/>
    <cellStyle name="Vírgula 4 2 15 5" xfId="0"/>
    <cellStyle name="Vírgula 4 2 15 5 2" xfId="0"/>
    <cellStyle name="Vírgula 4 2 15 6" xfId="0"/>
    <cellStyle name="Vírgula 4 2 15 7" xfId="0"/>
    <cellStyle name="Vírgula 4 2 16" xfId="0"/>
    <cellStyle name="Vírgula 4 2 16 10" xfId="0"/>
    <cellStyle name="Vírgula 4 2 16 11" xfId="0"/>
    <cellStyle name="Vírgula 4 2 16 2" xfId="0"/>
    <cellStyle name="Vírgula 4 2 16 2 2" xfId="0"/>
    <cellStyle name="Vírgula 4 2 16 3" xfId="0"/>
    <cellStyle name="Vírgula 4 2 16 3 2" xfId="0"/>
    <cellStyle name="Vírgula 4 2 16 4" xfId="0"/>
    <cellStyle name="Vírgula 4 2 16 4 2" xfId="0"/>
    <cellStyle name="Vírgula 4 2 16 5" xfId="0"/>
    <cellStyle name="Vírgula 4 2 16 5 2" xfId="0"/>
    <cellStyle name="Vírgula 4 2 16 6" xfId="0"/>
    <cellStyle name="Vírgula 4 2 16 6 2" xfId="0"/>
    <cellStyle name="Vírgula 4 2 16 7" xfId="0"/>
    <cellStyle name="Vírgula 4 2 16 7 2" xfId="0"/>
    <cellStyle name="Vírgula 4 2 16 8" xfId="0"/>
    <cellStyle name="Vírgula 4 2 16 8 2" xfId="0"/>
    <cellStyle name="Vírgula 4 2 16 9" xfId="0"/>
    <cellStyle name="Vírgula 4 2 16 9 2" xfId="0"/>
    <cellStyle name="Vírgula 4 2 17" xfId="0"/>
    <cellStyle name="Vírgula 4 2 17 2" xfId="0"/>
    <cellStyle name="Vírgula 4 2 17 2 2" xfId="0"/>
    <cellStyle name="Vírgula 4 2 17 3" xfId="0"/>
    <cellStyle name="Vírgula 4 2 17 3 2" xfId="0"/>
    <cellStyle name="Vírgula 4 2 17 4" xfId="0"/>
    <cellStyle name="Vírgula 4 2 17 4 2" xfId="0"/>
    <cellStyle name="Vírgula 4 2 17 5" xfId="0"/>
    <cellStyle name="Vírgula 4 2 17 5 2" xfId="0"/>
    <cellStyle name="Vírgula 4 2 17 6" xfId="0"/>
    <cellStyle name="Vírgula 4 2 17 7" xfId="0"/>
    <cellStyle name="Vírgula 4 2 18" xfId="0"/>
    <cellStyle name="Vírgula 4 2 18 2" xfId="0"/>
    <cellStyle name="Vírgula 4 2 18 2 2" xfId="0"/>
    <cellStyle name="Vírgula 4 2 18 3" xfId="0"/>
    <cellStyle name="Vírgula 4 2 18 3 2" xfId="0"/>
    <cellStyle name="Vírgula 4 2 18 4" xfId="0"/>
    <cellStyle name="Vírgula 4 2 18 4 2" xfId="0"/>
    <cellStyle name="Vírgula 4 2 18 5" xfId="0"/>
    <cellStyle name="Vírgula 4 2 18 5 2" xfId="0"/>
    <cellStyle name="Vírgula 4 2 18 6" xfId="0"/>
    <cellStyle name="Vírgula 4 2 19" xfId="0"/>
    <cellStyle name="Vírgula 4 2 19 2" xfId="0"/>
    <cellStyle name="Vírgula 4 2 19 2 2" xfId="0"/>
    <cellStyle name="Vírgula 4 2 19 3" xfId="0"/>
    <cellStyle name="Vírgula 4 2 19 3 2" xfId="0"/>
    <cellStyle name="Vírgula 4 2 19 4" xfId="0"/>
    <cellStyle name="Vírgula 4 2 19 4 2" xfId="0"/>
    <cellStyle name="Vírgula 4 2 19 5" xfId="0"/>
    <cellStyle name="Vírgula 4 2 19 5 2" xfId="0"/>
    <cellStyle name="Vírgula 4 2 19 6" xfId="0"/>
    <cellStyle name="Vírgula 4 2 2" xfId="0"/>
    <cellStyle name="Vírgula 4 2 2 10" xfId="0"/>
    <cellStyle name="Vírgula 4 2 2 11" xfId="0"/>
    <cellStyle name="Vírgula 4 2 2 12" xfId="0"/>
    <cellStyle name="Vírgula 4 2 2 13" xfId="0"/>
    <cellStyle name="Vírgula 4 2 2 14" xfId="0"/>
    <cellStyle name="Vírgula 4 2 2 15" xfId="0"/>
    <cellStyle name="Vírgula 4 2 2 16" xfId="0"/>
    <cellStyle name="Vírgula 4 2 2 2" xfId="0"/>
    <cellStyle name="Vírgula 4 2 2 2 2" xfId="0"/>
    <cellStyle name="Vírgula 4 2 2 3" xfId="0"/>
    <cellStyle name="Vírgula 4 2 2 3 2" xfId="0"/>
    <cellStyle name="Vírgula 4 2 2 4" xfId="0"/>
    <cellStyle name="Vírgula 4 2 2 4 2" xfId="0"/>
    <cellStyle name="Vírgula 4 2 2 5" xfId="0"/>
    <cellStyle name="Vírgula 4 2 2 5 2" xfId="0"/>
    <cellStyle name="Vírgula 4 2 2 6" xfId="0"/>
    <cellStyle name="Vírgula 4 2 2 7" xfId="0"/>
    <cellStyle name="Vírgula 4 2 2 8" xfId="0"/>
    <cellStyle name="Vírgula 4 2 2 9" xfId="0"/>
    <cellStyle name="Vírgula 4 2 20" xfId="0"/>
    <cellStyle name="Vírgula 4 2 20 2" xfId="0"/>
    <cellStyle name="Vírgula 4 2 20 2 2" xfId="0"/>
    <cellStyle name="Vírgula 4 2 20 3" xfId="0"/>
    <cellStyle name="Vírgula 4 2 20 3 2" xfId="0"/>
    <cellStyle name="Vírgula 4 2 20 4" xfId="0"/>
    <cellStyle name="Vírgula 4 2 20 4 2" xfId="0"/>
    <cellStyle name="Vírgula 4 2 20 5" xfId="0"/>
    <cellStyle name="Vírgula 4 2 20 5 2" xfId="0"/>
    <cellStyle name="Vírgula 4 2 20 6" xfId="0"/>
    <cellStyle name="Vírgula 4 2 21" xfId="0"/>
    <cellStyle name="Vírgula 4 2 21 2" xfId="0"/>
    <cellStyle name="Vírgula 4 2 22" xfId="0"/>
    <cellStyle name="Vírgula 4 2 22 2" xfId="0"/>
    <cellStyle name="Vírgula 4 2 23" xfId="0"/>
    <cellStyle name="Vírgula 4 2 23 2" xfId="0"/>
    <cellStyle name="Vírgula 4 2 24" xfId="0"/>
    <cellStyle name="Vírgula 4 2 24 2" xfId="0"/>
    <cellStyle name="Vírgula 4 2 25" xfId="0"/>
    <cellStyle name="Vírgula 4 2 25 2" xfId="0"/>
    <cellStyle name="Vírgula 4 2 26" xfId="0"/>
    <cellStyle name="Vírgula 4 2 26 2" xfId="0"/>
    <cellStyle name="Vírgula 4 2 27" xfId="0"/>
    <cellStyle name="Vírgula 4 2 27 2" xfId="0"/>
    <cellStyle name="Vírgula 4 2 28" xfId="0"/>
    <cellStyle name="Vírgula 4 2 28 2" xfId="0"/>
    <cellStyle name="Vírgula 4 2 29" xfId="0"/>
    <cellStyle name="Vírgula 4 2 29 2" xfId="0"/>
    <cellStyle name="Vírgula 4 2 3" xfId="0"/>
    <cellStyle name="Vírgula 4 2 3 10" xfId="0"/>
    <cellStyle name="Vírgula 4 2 3 11" xfId="0"/>
    <cellStyle name="Vírgula 4 2 3 12" xfId="0"/>
    <cellStyle name="Vírgula 4 2 3 13" xfId="0"/>
    <cellStyle name="Vírgula 4 2 3 14" xfId="0"/>
    <cellStyle name="Vírgula 4 2 3 15" xfId="0"/>
    <cellStyle name="Vírgula 4 2 3 16" xfId="0"/>
    <cellStyle name="Vírgula 4 2 3 2" xfId="0"/>
    <cellStyle name="Vírgula 4 2 3 2 2" xfId="0"/>
    <cellStyle name="Vírgula 4 2 3 3" xfId="0"/>
    <cellStyle name="Vírgula 4 2 3 3 2" xfId="0"/>
    <cellStyle name="Vírgula 4 2 3 4" xfId="0"/>
    <cellStyle name="Vírgula 4 2 3 4 2" xfId="0"/>
    <cellStyle name="Vírgula 4 2 3 5" xfId="0"/>
    <cellStyle name="Vírgula 4 2 3 5 2" xfId="0"/>
    <cellStyle name="Vírgula 4 2 3 6" xfId="0"/>
    <cellStyle name="Vírgula 4 2 3 7" xfId="0"/>
    <cellStyle name="Vírgula 4 2 3 8" xfId="0"/>
    <cellStyle name="Vírgula 4 2 3 9" xfId="0"/>
    <cellStyle name="Vírgula 4 2 30" xfId="0"/>
    <cellStyle name="Vírgula 4 2 30 2" xfId="0"/>
    <cellStyle name="Vírgula 4 2 31" xfId="0"/>
    <cellStyle name="Vírgula 4 2 31 2" xfId="0"/>
    <cellStyle name="Vírgula 4 2 32" xfId="0"/>
    <cellStyle name="Vírgula 4 2 32 2" xfId="0"/>
    <cellStyle name="Vírgula 4 2 33" xfId="0"/>
    <cellStyle name="Vírgula 4 2 33 2" xfId="0"/>
    <cellStyle name="Vírgula 4 2 34" xfId="0"/>
    <cellStyle name="Vírgula 4 2 34 2" xfId="0"/>
    <cellStyle name="Vírgula 4 2 35" xfId="0"/>
    <cellStyle name="Vírgula 4 2 35 2" xfId="0"/>
    <cellStyle name="Vírgula 4 2 36" xfId="0"/>
    <cellStyle name="Vírgula 4 2 36 2" xfId="0"/>
    <cellStyle name="Vírgula 4 2 37" xfId="0"/>
    <cellStyle name="Vírgula 4 2 37 2" xfId="0"/>
    <cellStyle name="Vírgula 4 2 38" xfId="0"/>
    <cellStyle name="Vírgula 4 2 38 2" xfId="0"/>
    <cellStyle name="Vírgula 4 2 39" xfId="0"/>
    <cellStyle name="Vírgula 4 2 39 2" xfId="0"/>
    <cellStyle name="Vírgula 4 2 4" xfId="0"/>
    <cellStyle name="Vírgula 4 2 4 10" xfId="0"/>
    <cellStyle name="Vírgula 4 2 4 11" xfId="0"/>
    <cellStyle name="Vírgula 4 2 4 12" xfId="0"/>
    <cellStyle name="Vírgula 4 2 4 13" xfId="0"/>
    <cellStyle name="Vírgula 4 2 4 14" xfId="0"/>
    <cellStyle name="Vírgula 4 2 4 15" xfId="0"/>
    <cellStyle name="Vírgula 4 2 4 16" xfId="0"/>
    <cellStyle name="Vírgula 4 2 4 2" xfId="0"/>
    <cellStyle name="Vírgula 4 2 4 2 2" xfId="0"/>
    <cellStyle name="Vírgula 4 2 4 3" xfId="0"/>
    <cellStyle name="Vírgula 4 2 4 3 2" xfId="0"/>
    <cellStyle name="Vírgula 4 2 4 4" xfId="0"/>
    <cellStyle name="Vírgula 4 2 4 4 2" xfId="0"/>
    <cellStyle name="Vírgula 4 2 4 5" xfId="0"/>
    <cellStyle name="Vírgula 4 2 4 5 2" xfId="0"/>
    <cellStyle name="Vírgula 4 2 4 6" xfId="0"/>
    <cellStyle name="Vírgula 4 2 4 7" xfId="0"/>
    <cellStyle name="Vírgula 4 2 4 8" xfId="0"/>
    <cellStyle name="Vírgula 4 2 4 9" xfId="0"/>
    <cellStyle name="Vírgula 4 2 40" xfId="0"/>
    <cellStyle name="Vírgula 4 2 41" xfId="0"/>
    <cellStyle name="Vírgula 4 2 42" xfId="0"/>
    <cellStyle name="Vírgula 4 2 43" xfId="0"/>
    <cellStyle name="Vírgula 4 2 44" xfId="0"/>
    <cellStyle name="Vírgula 4 2 45" xfId="0"/>
    <cellStyle name="Vírgula 4 2 46" xfId="0"/>
    <cellStyle name="Vírgula 4 2 47" xfId="0"/>
    <cellStyle name="Vírgula 4 2 48" xfId="0"/>
    <cellStyle name="Vírgula 4 2 49" xfId="0"/>
    <cellStyle name="Vírgula 4 2 5" xfId="0"/>
    <cellStyle name="Vírgula 4 2 5 10" xfId="0"/>
    <cellStyle name="Vírgula 4 2 5 11" xfId="0"/>
    <cellStyle name="Vírgula 4 2 5 12" xfId="0"/>
    <cellStyle name="Vírgula 4 2 5 13" xfId="0"/>
    <cellStyle name="Vírgula 4 2 5 14" xfId="0"/>
    <cellStyle name="Vírgula 4 2 5 15" xfId="0"/>
    <cellStyle name="Vírgula 4 2 5 16" xfId="0"/>
    <cellStyle name="Vírgula 4 2 5 2" xfId="0"/>
    <cellStyle name="Vírgula 4 2 5 2 2" xfId="0"/>
    <cellStyle name="Vírgula 4 2 5 3" xfId="0"/>
    <cellStyle name="Vírgula 4 2 5 3 2" xfId="0"/>
    <cellStyle name="Vírgula 4 2 5 4" xfId="0"/>
    <cellStyle name="Vírgula 4 2 5 4 2" xfId="0"/>
    <cellStyle name="Vírgula 4 2 5 5" xfId="0"/>
    <cellStyle name="Vírgula 4 2 5 5 2" xfId="0"/>
    <cellStyle name="Vírgula 4 2 5 6" xfId="0"/>
    <cellStyle name="Vírgula 4 2 5 7" xfId="0"/>
    <cellStyle name="Vírgula 4 2 5 8" xfId="0"/>
    <cellStyle name="Vírgula 4 2 5 9" xfId="0"/>
    <cellStyle name="Vírgula 4 2 50" xfId="0"/>
    <cellStyle name="Vírgula 4 2 51" xfId="0"/>
    <cellStyle name="Vírgula 4 2 52" xfId="0"/>
    <cellStyle name="Vírgula 4 2 53" xfId="0"/>
    <cellStyle name="Vírgula 4 2 6" xfId="0"/>
    <cellStyle name="Vírgula 4 2 6 10" xfId="0"/>
    <cellStyle name="Vírgula 4 2 6 11" xfId="0"/>
    <cellStyle name="Vírgula 4 2 6 12" xfId="0"/>
    <cellStyle name="Vírgula 4 2 6 13" xfId="0"/>
    <cellStyle name="Vírgula 4 2 6 14" xfId="0"/>
    <cellStyle name="Vírgula 4 2 6 15" xfId="0"/>
    <cellStyle name="Vírgula 4 2 6 16" xfId="0"/>
    <cellStyle name="Vírgula 4 2 6 2" xfId="0"/>
    <cellStyle name="Vírgula 4 2 6 2 2" xfId="0"/>
    <cellStyle name="Vírgula 4 2 6 3" xfId="0"/>
    <cellStyle name="Vírgula 4 2 6 3 2" xfId="0"/>
    <cellStyle name="Vírgula 4 2 6 4" xfId="0"/>
    <cellStyle name="Vírgula 4 2 6 4 2" xfId="0"/>
    <cellStyle name="Vírgula 4 2 6 5" xfId="0"/>
    <cellStyle name="Vírgula 4 2 6 5 2" xfId="0"/>
    <cellStyle name="Vírgula 4 2 6 6" xfId="0"/>
    <cellStyle name="Vírgula 4 2 6 7" xfId="0"/>
    <cellStyle name="Vírgula 4 2 6 8" xfId="0"/>
    <cellStyle name="Vírgula 4 2 6 9" xfId="0"/>
    <cellStyle name="Vírgula 4 2 7" xfId="0"/>
    <cellStyle name="Vírgula 4 2 7 2" xfId="0"/>
    <cellStyle name="Vírgula 4 2 7 2 2" xfId="0"/>
    <cellStyle name="Vírgula 4 2 7 3" xfId="0"/>
    <cellStyle name="Vírgula 4 2 7 3 2" xfId="0"/>
    <cellStyle name="Vírgula 4 2 7 4" xfId="0"/>
    <cellStyle name="Vírgula 4 2 7 4 2" xfId="0"/>
    <cellStyle name="Vírgula 4 2 7 5" xfId="0"/>
    <cellStyle name="Vírgula 4 2 7 5 2" xfId="0"/>
    <cellStyle name="Vírgula 4 2 7 6" xfId="0"/>
    <cellStyle name="Vírgula 4 2 7 7" xfId="0"/>
    <cellStyle name="Vírgula 4 2 8" xfId="0"/>
    <cellStyle name="Vírgula 4 2 8 2" xfId="0"/>
    <cellStyle name="Vírgula 4 2 8 2 2" xfId="0"/>
    <cellStyle name="Vírgula 4 2 8 3" xfId="0"/>
    <cellStyle name="Vírgula 4 2 8 3 2" xfId="0"/>
    <cellStyle name="Vírgula 4 2 8 4" xfId="0"/>
    <cellStyle name="Vírgula 4 2 8 4 2" xfId="0"/>
    <cellStyle name="Vírgula 4 2 8 5" xfId="0"/>
    <cellStyle name="Vírgula 4 2 8 5 2" xfId="0"/>
    <cellStyle name="Vírgula 4 2 8 6" xfId="0"/>
    <cellStyle name="Vírgula 4 2 8 7" xfId="0"/>
    <cellStyle name="Vírgula 4 2 9" xfId="0"/>
    <cellStyle name="Vírgula 4 2 9 2" xfId="0"/>
    <cellStyle name="Vírgula 4 2 9 2 2" xfId="0"/>
    <cellStyle name="Vírgula 4 2 9 3" xfId="0"/>
    <cellStyle name="Vírgula 4 2 9 3 2" xfId="0"/>
    <cellStyle name="Vírgula 4 2 9 4" xfId="0"/>
    <cellStyle name="Vírgula 4 2 9 4 2" xfId="0"/>
    <cellStyle name="Vírgula 4 2 9 5" xfId="0"/>
    <cellStyle name="Vírgula 4 2 9 5 2" xfId="0"/>
    <cellStyle name="Vírgula 4 2 9 6" xfId="0"/>
    <cellStyle name="Vírgula 4 2 9 7" xfId="0"/>
    <cellStyle name="Vírgula 4 20" xfId="0"/>
    <cellStyle name="Vírgula 4 21" xfId="0"/>
    <cellStyle name="Vírgula 4 22" xfId="0"/>
    <cellStyle name="Vírgula 4 23" xfId="0"/>
    <cellStyle name="Vírgula 4 24" xfId="0"/>
    <cellStyle name="Vírgula 4 25" xfId="0"/>
    <cellStyle name="Vírgula 4 3" xfId="0"/>
    <cellStyle name="Vírgula 4 3 10" xfId="0"/>
    <cellStyle name="Vírgula 4 3 11" xfId="0"/>
    <cellStyle name="Vírgula 4 3 12" xfId="0"/>
    <cellStyle name="Vírgula 4 3 13" xfId="0"/>
    <cellStyle name="Vírgula 4 3 14" xfId="0"/>
    <cellStyle name="Vírgula 4 3 15" xfId="0"/>
    <cellStyle name="Vírgula 4 3 16" xfId="0"/>
    <cellStyle name="Vírgula 4 3 17" xfId="0"/>
    <cellStyle name="Vírgula 4 3 18" xfId="0"/>
    <cellStyle name="Vírgula 4 3 19" xfId="0"/>
    <cellStyle name="Vírgula 4 3 2" xfId="0"/>
    <cellStyle name="Vírgula 4 3 2 2" xfId="0"/>
    <cellStyle name="Vírgula 4 3 2 3" xfId="0"/>
    <cellStyle name="Vírgula 4 3 2 4" xfId="0"/>
    <cellStyle name="Vírgula 4 3 2 5" xfId="0"/>
    <cellStyle name="Vírgula 4 3 20" xfId="0"/>
    <cellStyle name="Vírgula 4 3 21" xfId="0"/>
    <cellStyle name="Vírgula 4 3 22" xfId="0"/>
    <cellStyle name="Vírgula 4 3 23" xfId="0"/>
    <cellStyle name="Vírgula 4 3 3" xfId="0"/>
    <cellStyle name="Vírgula 4 3 3 2" xfId="0"/>
    <cellStyle name="Vírgula 4 3 4" xfId="0"/>
    <cellStyle name="Vírgula 4 3 4 2" xfId="0"/>
    <cellStyle name="Vírgula 4 3 5" xfId="0"/>
    <cellStyle name="Vírgula 4 3 5 2" xfId="0"/>
    <cellStyle name="Vírgula 4 3 6" xfId="0"/>
    <cellStyle name="Vírgula 4 3 6 2" xfId="0"/>
    <cellStyle name="Vírgula 4 3 7" xfId="0"/>
    <cellStyle name="Vírgula 4 3 7 2" xfId="0"/>
    <cellStyle name="Vírgula 4 3 8" xfId="0"/>
    <cellStyle name="Vírgula 4 3 8 2" xfId="0"/>
    <cellStyle name="Vírgula 4 3 9" xfId="0"/>
    <cellStyle name="Vírgula 4 3 9 2" xfId="0"/>
    <cellStyle name="Vírgula 4 4" xfId="0"/>
    <cellStyle name="Vírgula 4 4 10" xfId="0"/>
    <cellStyle name="Vírgula 4 4 11" xfId="0"/>
    <cellStyle name="Vírgula 4 4 12" xfId="0"/>
    <cellStyle name="Vírgula 4 4 13" xfId="0"/>
    <cellStyle name="Vírgula 4 4 14" xfId="0"/>
    <cellStyle name="Vírgula 4 4 15" xfId="0"/>
    <cellStyle name="Vírgula 4 4 16" xfId="0"/>
    <cellStyle name="Vírgula 4 4 2" xfId="0"/>
    <cellStyle name="Vírgula 4 4 2 2" xfId="0"/>
    <cellStyle name="Vírgula 4 4 3" xfId="0"/>
    <cellStyle name="Vírgula 4 4 3 2" xfId="0"/>
    <cellStyle name="Vírgula 4 4 4" xfId="0"/>
    <cellStyle name="Vírgula 4 4 4 2" xfId="0"/>
    <cellStyle name="Vírgula 4 4 5" xfId="0"/>
    <cellStyle name="Vírgula 4 4 5 2" xfId="0"/>
    <cellStyle name="Vírgula 4 4 6" xfId="0"/>
    <cellStyle name="Vírgula 4 4 7" xfId="0"/>
    <cellStyle name="Vírgula 4 4 8" xfId="0"/>
    <cellStyle name="Vírgula 4 4 9" xfId="0"/>
    <cellStyle name="Vírgula 4 5" xfId="0"/>
    <cellStyle name="Vírgula 4 5 10" xfId="0"/>
    <cellStyle name="Vírgula 4 5 11" xfId="0"/>
    <cellStyle name="Vírgula 4 5 12" xfId="0"/>
    <cellStyle name="Vírgula 4 5 13" xfId="0"/>
    <cellStyle name="Vírgula 4 5 14" xfId="0"/>
    <cellStyle name="Vírgula 4 5 15" xfId="0"/>
    <cellStyle name="Vírgula 4 5 16" xfId="0"/>
    <cellStyle name="Vírgula 4 5 2" xfId="0"/>
    <cellStyle name="Vírgula 4 5 2 2" xfId="0"/>
    <cellStyle name="Vírgula 4 5 3" xfId="0"/>
    <cellStyle name="Vírgula 4 5 3 2" xfId="0"/>
    <cellStyle name="Vírgula 4 5 4" xfId="0"/>
    <cellStyle name="Vírgula 4 5 4 2" xfId="0"/>
    <cellStyle name="Vírgula 4 5 5" xfId="0"/>
    <cellStyle name="Vírgula 4 5 5 2" xfId="0"/>
    <cellStyle name="Vírgula 4 5 6" xfId="0"/>
    <cellStyle name="Vírgula 4 5 7" xfId="0"/>
    <cellStyle name="Vírgula 4 5 8" xfId="0"/>
    <cellStyle name="Vírgula 4 5 9" xfId="0"/>
    <cellStyle name="Vírgula 4 6" xfId="0"/>
    <cellStyle name="Vírgula 4 6 10" xfId="0"/>
    <cellStyle name="Vírgula 4 6 11" xfId="0"/>
    <cellStyle name="Vírgula 4 6 12" xfId="0"/>
    <cellStyle name="Vírgula 4 6 13" xfId="0"/>
    <cellStyle name="Vírgula 4 6 14" xfId="0"/>
    <cellStyle name="Vírgula 4 6 15" xfId="0"/>
    <cellStyle name="Vírgula 4 6 16" xfId="0"/>
    <cellStyle name="Vírgula 4 6 2" xfId="0"/>
    <cellStyle name="Vírgula 4 6 2 2" xfId="0"/>
    <cellStyle name="Vírgula 4 6 3" xfId="0"/>
    <cellStyle name="Vírgula 4 6 3 2" xfId="0"/>
    <cellStyle name="Vírgula 4 6 4" xfId="0"/>
    <cellStyle name="Vírgula 4 6 4 2" xfId="0"/>
    <cellStyle name="Vírgula 4 6 5" xfId="0"/>
    <cellStyle name="Vírgula 4 6 5 2" xfId="0"/>
    <cellStyle name="Vírgula 4 6 6" xfId="0"/>
    <cellStyle name="Vírgula 4 6 7" xfId="0"/>
    <cellStyle name="Vírgula 4 6 8" xfId="0"/>
    <cellStyle name="Vírgula 4 6 9" xfId="0"/>
    <cellStyle name="Vírgula 4 7" xfId="0"/>
    <cellStyle name="Vírgula 4 7 2" xfId="0"/>
    <cellStyle name="Vírgula 4 7 2 2" xfId="0"/>
    <cellStyle name="Vírgula 4 7 3" xfId="0"/>
    <cellStyle name="Vírgula 4 7 3 2" xfId="0"/>
    <cellStyle name="Vírgula 4 7 4" xfId="0"/>
    <cellStyle name="Vírgula 4 7 4 2" xfId="0"/>
    <cellStyle name="Vírgula 4 7 5" xfId="0"/>
    <cellStyle name="Vírgula 4 7 5 2" xfId="0"/>
    <cellStyle name="Vírgula 4 7 6" xfId="0"/>
    <cellStyle name="Vírgula 4 8" xfId="0"/>
    <cellStyle name="Vírgula 4 8 2" xfId="0"/>
    <cellStyle name="Vírgula 4 9" xfId="0"/>
    <cellStyle name="Vírgula 4 9 2" xfId="0"/>
    <cellStyle name="Vírgula 5" xfId="0"/>
    <cellStyle name="Vírgula 5 10" xfId="0"/>
    <cellStyle name="Vírgula 5 11" xfId="0"/>
    <cellStyle name="Vírgula 5 12" xfId="0"/>
    <cellStyle name="Vírgula 5 13" xfId="0"/>
    <cellStyle name="Vírgula 5 14" xfId="0"/>
    <cellStyle name="Vírgula 5 14 2" xfId="0"/>
    <cellStyle name="Vírgula 5 14 3" xfId="0"/>
    <cellStyle name="Vírgula 5 14 4" xfId="0"/>
    <cellStyle name="Vírgula 5 15" xfId="0"/>
    <cellStyle name="Vírgula 5 16" xfId="0"/>
    <cellStyle name="Vírgula 5 17" xfId="0"/>
    <cellStyle name="Vírgula 5 18" xfId="0"/>
    <cellStyle name="Vírgula 5 19" xfId="0"/>
    <cellStyle name="Vírgula 5 2" xfId="0"/>
    <cellStyle name="Vírgula 5 2 10" xfId="0"/>
    <cellStyle name="Vírgula 5 2 10 2" xfId="0"/>
    <cellStyle name="Vírgula 5 2 10 2 2" xfId="0"/>
    <cellStyle name="Vírgula 5 2 10 3" xfId="0"/>
    <cellStyle name="Vírgula 5 2 10 3 2" xfId="0"/>
    <cellStyle name="Vírgula 5 2 10 4" xfId="0"/>
    <cellStyle name="Vírgula 5 2 10 4 2" xfId="0"/>
    <cellStyle name="Vírgula 5 2 10 5" xfId="0"/>
    <cellStyle name="Vírgula 5 2 10 5 2" xfId="0"/>
    <cellStyle name="Vírgula 5 2 10 6" xfId="0"/>
    <cellStyle name="Vírgula 5 2 10 7" xfId="0"/>
    <cellStyle name="Vírgula 5 2 11" xfId="0"/>
    <cellStyle name="Vírgula 5 2 11 2" xfId="0"/>
    <cellStyle name="Vírgula 5 2 11 2 2" xfId="0"/>
    <cellStyle name="Vírgula 5 2 11 3" xfId="0"/>
    <cellStyle name="Vírgula 5 2 11 3 2" xfId="0"/>
    <cellStyle name="Vírgula 5 2 11 4" xfId="0"/>
    <cellStyle name="Vírgula 5 2 11 4 2" xfId="0"/>
    <cellStyle name="Vírgula 5 2 11 5" xfId="0"/>
    <cellStyle name="Vírgula 5 2 11 5 2" xfId="0"/>
    <cellStyle name="Vírgula 5 2 11 6" xfId="0"/>
    <cellStyle name="Vírgula 5 2 11 7" xfId="0"/>
    <cellStyle name="Vírgula 5 2 12" xfId="0"/>
    <cellStyle name="Vírgula 5 2 12 2" xfId="0"/>
    <cellStyle name="Vírgula 5 2 12 2 2" xfId="0"/>
    <cellStyle name="Vírgula 5 2 12 3" xfId="0"/>
    <cellStyle name="Vírgula 5 2 12 3 2" xfId="0"/>
    <cellStyle name="Vírgula 5 2 12 4" xfId="0"/>
    <cellStyle name="Vírgula 5 2 12 4 2" xfId="0"/>
    <cellStyle name="Vírgula 5 2 12 5" xfId="0"/>
    <cellStyle name="Vírgula 5 2 12 5 2" xfId="0"/>
    <cellStyle name="Vírgula 5 2 12 6" xfId="0"/>
    <cellStyle name="Vírgula 5 2 12 7" xfId="0"/>
    <cellStyle name="Vírgula 5 2 13" xfId="0"/>
    <cellStyle name="Vírgula 5 2 13 2" xfId="0"/>
    <cellStyle name="Vírgula 5 2 13 2 2" xfId="0"/>
    <cellStyle name="Vírgula 5 2 13 3" xfId="0"/>
    <cellStyle name="Vírgula 5 2 13 3 2" xfId="0"/>
    <cellStyle name="Vírgula 5 2 13 4" xfId="0"/>
    <cellStyle name="Vírgula 5 2 13 4 2" xfId="0"/>
    <cellStyle name="Vírgula 5 2 13 5" xfId="0"/>
    <cellStyle name="Vírgula 5 2 13 5 2" xfId="0"/>
    <cellStyle name="Vírgula 5 2 13 6" xfId="0"/>
    <cellStyle name="Vírgula 5 2 13 7" xfId="0"/>
    <cellStyle name="Vírgula 5 2 14" xfId="0"/>
    <cellStyle name="Vírgula 5 2 14 2" xfId="0"/>
    <cellStyle name="Vírgula 5 2 14 2 2" xfId="0"/>
    <cellStyle name="Vírgula 5 2 14 3" xfId="0"/>
    <cellStyle name="Vírgula 5 2 14 3 2" xfId="0"/>
    <cellStyle name="Vírgula 5 2 14 4" xfId="0"/>
    <cellStyle name="Vírgula 5 2 14 4 2" xfId="0"/>
    <cellStyle name="Vírgula 5 2 14 5" xfId="0"/>
    <cellStyle name="Vírgula 5 2 14 5 2" xfId="0"/>
    <cellStyle name="Vírgula 5 2 14 6" xfId="0"/>
    <cellStyle name="Vírgula 5 2 14 7" xfId="0"/>
    <cellStyle name="Vírgula 5 2 15" xfId="0"/>
    <cellStyle name="Vírgula 5 2 15 2" xfId="0"/>
    <cellStyle name="Vírgula 5 2 15 2 2" xfId="0"/>
    <cellStyle name="Vírgula 5 2 15 3" xfId="0"/>
    <cellStyle name="Vírgula 5 2 15 3 2" xfId="0"/>
    <cellStyle name="Vírgula 5 2 15 4" xfId="0"/>
    <cellStyle name="Vírgula 5 2 15 4 2" xfId="0"/>
    <cellStyle name="Vírgula 5 2 15 5" xfId="0"/>
    <cellStyle name="Vírgula 5 2 15 5 2" xfId="0"/>
    <cellStyle name="Vírgula 5 2 15 6" xfId="0"/>
    <cellStyle name="Vírgula 5 2 15 7" xfId="0"/>
    <cellStyle name="Vírgula 5 2 16" xfId="0"/>
    <cellStyle name="Vírgula 5 2 16 2" xfId="0"/>
    <cellStyle name="Vírgula 5 2 16 2 2" xfId="0"/>
    <cellStyle name="Vírgula 5 2 16 3" xfId="0"/>
    <cellStyle name="Vírgula 5 2 16 3 2" xfId="0"/>
    <cellStyle name="Vírgula 5 2 16 4" xfId="0"/>
    <cellStyle name="Vírgula 5 2 16 4 2" xfId="0"/>
    <cellStyle name="Vírgula 5 2 16 5" xfId="0"/>
    <cellStyle name="Vírgula 5 2 16 5 2" xfId="0"/>
    <cellStyle name="Vírgula 5 2 16 6" xfId="0"/>
    <cellStyle name="Vírgula 5 2 16 7" xfId="0"/>
    <cellStyle name="Vírgula 5 2 17" xfId="0"/>
    <cellStyle name="Vírgula 5 2 17 2" xfId="0"/>
    <cellStyle name="Vírgula 5 2 17 2 2" xfId="0"/>
    <cellStyle name="Vírgula 5 2 17 3" xfId="0"/>
    <cellStyle name="Vírgula 5 2 17 3 2" xfId="0"/>
    <cellStyle name="Vírgula 5 2 17 4" xfId="0"/>
    <cellStyle name="Vírgula 5 2 17 4 2" xfId="0"/>
    <cellStyle name="Vírgula 5 2 17 5" xfId="0"/>
    <cellStyle name="Vírgula 5 2 17 5 2" xfId="0"/>
    <cellStyle name="Vírgula 5 2 17 6" xfId="0"/>
    <cellStyle name="Vírgula 5 2 17 7" xfId="0"/>
    <cellStyle name="Vírgula 5 2 18" xfId="0"/>
    <cellStyle name="Vírgula 5 2 18 2" xfId="0"/>
    <cellStyle name="Vírgula 5 2 18 2 2" xfId="0"/>
    <cellStyle name="Vírgula 5 2 18 3" xfId="0"/>
    <cellStyle name="Vírgula 5 2 18 3 2" xfId="0"/>
    <cellStyle name="Vírgula 5 2 18 4" xfId="0"/>
    <cellStyle name="Vírgula 5 2 18 4 2" xfId="0"/>
    <cellStyle name="Vírgula 5 2 18 5" xfId="0"/>
    <cellStyle name="Vírgula 5 2 18 5 2" xfId="0"/>
    <cellStyle name="Vírgula 5 2 18 6" xfId="0"/>
    <cellStyle name="Vírgula 5 2 18 7" xfId="0"/>
    <cellStyle name="Vírgula 5 2 19" xfId="0"/>
    <cellStyle name="Vírgula 5 2 19 2" xfId="0"/>
    <cellStyle name="Vírgula 5 2 19 2 2" xfId="0"/>
    <cellStyle name="Vírgula 5 2 19 3" xfId="0"/>
    <cellStyle name="Vírgula 5 2 19 3 2" xfId="0"/>
    <cellStyle name="Vírgula 5 2 19 4" xfId="0"/>
    <cellStyle name="Vírgula 5 2 19 4 2" xfId="0"/>
    <cellStyle name="Vírgula 5 2 19 5" xfId="0"/>
    <cellStyle name="Vírgula 5 2 19 5 2" xfId="0"/>
    <cellStyle name="Vírgula 5 2 19 6" xfId="0"/>
    <cellStyle name="Vírgula 5 2 19 7" xfId="0"/>
    <cellStyle name="Vírgula 5 2 2" xfId="0"/>
    <cellStyle name="Vírgula 5 2 2 10" xfId="0"/>
    <cellStyle name="Vírgula 5 2 2 2" xfId="0"/>
    <cellStyle name="Vírgula 5 2 2 2 2" xfId="0"/>
    <cellStyle name="Vírgula 5 2 2 2 3" xfId="0"/>
    <cellStyle name="Vírgula 5 2 2 2 4" xfId="0"/>
    <cellStyle name="Vírgula 5 2 2 2 5" xfId="0"/>
    <cellStyle name="Vírgula 5 2 2 3" xfId="0"/>
    <cellStyle name="Vírgula 5 2 2 3 2" xfId="0"/>
    <cellStyle name="Vírgula 5 2 2 4" xfId="0"/>
    <cellStyle name="Vírgula 5 2 2 4 2" xfId="0"/>
    <cellStyle name="Vírgula 5 2 2 5" xfId="0"/>
    <cellStyle name="Vírgula 5 2 2 5 2" xfId="0"/>
    <cellStyle name="Vírgula 5 2 2 6" xfId="0"/>
    <cellStyle name="Vírgula 5 2 2 7" xfId="0"/>
    <cellStyle name="Vírgula 5 2 2 8" xfId="0"/>
    <cellStyle name="Vírgula 5 2 2 9" xfId="0"/>
    <cellStyle name="Vírgula 5 2 20" xfId="0"/>
    <cellStyle name="Vírgula 5 2 20 2" xfId="0"/>
    <cellStyle name="Vírgula 5 2 20 3" xfId="0"/>
    <cellStyle name="Vírgula 5 2 20 4" xfId="0"/>
    <cellStyle name="Vírgula 5 2 21" xfId="0"/>
    <cellStyle name="Vírgula 5 2 21 2" xfId="0"/>
    <cellStyle name="Vírgula 5 2 21 3" xfId="0"/>
    <cellStyle name="Vírgula 5 2 21 4" xfId="0"/>
    <cellStyle name="Vírgula 5 2 22" xfId="0"/>
    <cellStyle name="Vírgula 5 2 22 2" xfId="0"/>
    <cellStyle name="Vírgula 5 2 23" xfId="0"/>
    <cellStyle name="Vírgula 5 2 23 2" xfId="0"/>
    <cellStyle name="Vírgula 5 2 24" xfId="0"/>
    <cellStyle name="Vírgula 5 2 24 2" xfId="0"/>
    <cellStyle name="Vírgula 5 2 25" xfId="0"/>
    <cellStyle name="Vírgula 5 2 25 2" xfId="0"/>
    <cellStyle name="Vírgula 5 2 26" xfId="0"/>
    <cellStyle name="Vírgula 5 2 26 2" xfId="0"/>
    <cellStyle name="Vírgula 5 2 27" xfId="0"/>
    <cellStyle name="Vírgula 5 2 27 2" xfId="0"/>
    <cellStyle name="Vírgula 5 2 28" xfId="0"/>
    <cellStyle name="Vírgula 5 2 28 2" xfId="0"/>
    <cellStyle name="Vírgula 5 2 29" xfId="0"/>
    <cellStyle name="Vírgula 5 2 29 2" xfId="0"/>
    <cellStyle name="Vírgula 5 2 3" xfId="0"/>
    <cellStyle name="Vírgula 5 2 3 2" xfId="0"/>
    <cellStyle name="Vírgula 5 2 3 2 2" xfId="0"/>
    <cellStyle name="Vírgula 5 2 3 3" xfId="0"/>
    <cellStyle name="Vírgula 5 2 3 3 2" xfId="0"/>
    <cellStyle name="Vírgula 5 2 3 4" xfId="0"/>
    <cellStyle name="Vírgula 5 2 3 4 2" xfId="0"/>
    <cellStyle name="Vírgula 5 2 3 5" xfId="0"/>
    <cellStyle name="Vírgula 5 2 3 5 2" xfId="0"/>
    <cellStyle name="Vírgula 5 2 3 6" xfId="0"/>
    <cellStyle name="Vírgula 5 2 3 7" xfId="0"/>
    <cellStyle name="Vírgula 5 2 30" xfId="0"/>
    <cellStyle name="Vírgula 5 2 30 2" xfId="0"/>
    <cellStyle name="Vírgula 5 2 31" xfId="0"/>
    <cellStyle name="Vírgula 5 2 31 2" xfId="0"/>
    <cellStyle name="Vírgula 5 2 32" xfId="0"/>
    <cellStyle name="Vírgula 5 2 32 2" xfId="0"/>
    <cellStyle name="Vírgula 5 2 33" xfId="0"/>
    <cellStyle name="Vírgula 5 2 33 2" xfId="0"/>
    <cellStyle name="Vírgula 5 2 34" xfId="0"/>
    <cellStyle name="Vírgula 5 2 34 2" xfId="0"/>
    <cellStyle name="Vírgula 5 2 35" xfId="0"/>
    <cellStyle name="Vírgula 5 2 35 2" xfId="0"/>
    <cellStyle name="Vírgula 5 2 36" xfId="0"/>
    <cellStyle name="Vírgula 5 2 36 2" xfId="0"/>
    <cellStyle name="Vírgula 5 2 37" xfId="0"/>
    <cellStyle name="Vírgula 5 2 37 2" xfId="0"/>
    <cellStyle name="Vírgula 5 2 38" xfId="0"/>
    <cellStyle name="Vírgula 5 2 38 2" xfId="0"/>
    <cellStyle name="Vírgula 5 2 39" xfId="0"/>
    <cellStyle name="Vírgula 5 2 39 2" xfId="0"/>
    <cellStyle name="Vírgula 5 2 4" xfId="0"/>
    <cellStyle name="Vírgula 5 2 4 2" xfId="0"/>
    <cellStyle name="Vírgula 5 2 4 2 2" xfId="0"/>
    <cellStyle name="Vírgula 5 2 4 3" xfId="0"/>
    <cellStyle name="Vírgula 5 2 4 3 2" xfId="0"/>
    <cellStyle name="Vírgula 5 2 4 4" xfId="0"/>
    <cellStyle name="Vírgula 5 2 4 4 2" xfId="0"/>
    <cellStyle name="Vírgula 5 2 4 5" xfId="0"/>
    <cellStyle name="Vírgula 5 2 4 5 2" xfId="0"/>
    <cellStyle name="Vírgula 5 2 4 6" xfId="0"/>
    <cellStyle name="Vírgula 5 2 4 7" xfId="0"/>
    <cellStyle name="Vírgula 5 2 40" xfId="0"/>
    <cellStyle name="Vírgula 5 2 41" xfId="0"/>
    <cellStyle name="Vírgula 5 2 42" xfId="0"/>
    <cellStyle name="Vírgula 5 2 43" xfId="0"/>
    <cellStyle name="Vírgula 5 2 44" xfId="0"/>
    <cellStyle name="Vírgula 5 2 45" xfId="0"/>
    <cellStyle name="Vírgula 5 2 46" xfId="0"/>
    <cellStyle name="Vírgula 5 2 47" xfId="0"/>
    <cellStyle name="Vírgula 5 2 48" xfId="0"/>
    <cellStyle name="Vírgula 5 2 49" xfId="0"/>
    <cellStyle name="Vírgula 5 2 5" xfId="0"/>
    <cellStyle name="Vírgula 5 2 5 2" xfId="0"/>
    <cellStyle name="Vírgula 5 2 5 2 2" xfId="0"/>
    <cellStyle name="Vírgula 5 2 5 3" xfId="0"/>
    <cellStyle name="Vírgula 5 2 5 3 2" xfId="0"/>
    <cellStyle name="Vírgula 5 2 5 4" xfId="0"/>
    <cellStyle name="Vírgula 5 2 5 4 2" xfId="0"/>
    <cellStyle name="Vírgula 5 2 5 5" xfId="0"/>
    <cellStyle name="Vírgula 5 2 5 5 2" xfId="0"/>
    <cellStyle name="Vírgula 5 2 5 6" xfId="0"/>
    <cellStyle name="Vírgula 5 2 5 7" xfId="0"/>
    <cellStyle name="Vírgula 5 2 50" xfId="0"/>
    <cellStyle name="Vírgula 5 2 51" xfId="0"/>
    <cellStyle name="Vírgula 5 2 52" xfId="0"/>
    <cellStyle name="Vírgula 5 2 6" xfId="0"/>
    <cellStyle name="Vírgula 5 2 6 2" xfId="0"/>
    <cellStyle name="Vírgula 5 2 6 2 2" xfId="0"/>
    <cellStyle name="Vírgula 5 2 6 3" xfId="0"/>
    <cellStyle name="Vírgula 5 2 6 3 2" xfId="0"/>
    <cellStyle name="Vírgula 5 2 6 4" xfId="0"/>
    <cellStyle name="Vírgula 5 2 6 4 2" xfId="0"/>
    <cellStyle name="Vírgula 5 2 6 5" xfId="0"/>
    <cellStyle name="Vírgula 5 2 6 5 2" xfId="0"/>
    <cellStyle name="Vírgula 5 2 6 6" xfId="0"/>
    <cellStyle name="Vírgula 5 2 6 7" xfId="0"/>
    <cellStyle name="Vírgula 5 2 7" xfId="0"/>
    <cellStyle name="Vírgula 5 2 7 2" xfId="0"/>
    <cellStyle name="Vírgula 5 2 7 2 2" xfId="0"/>
    <cellStyle name="Vírgula 5 2 7 3" xfId="0"/>
    <cellStyle name="Vírgula 5 2 7 3 2" xfId="0"/>
    <cellStyle name="Vírgula 5 2 7 4" xfId="0"/>
    <cellStyle name="Vírgula 5 2 7 4 2" xfId="0"/>
    <cellStyle name="Vírgula 5 2 7 5" xfId="0"/>
    <cellStyle name="Vírgula 5 2 7 5 2" xfId="0"/>
    <cellStyle name="Vírgula 5 2 7 6" xfId="0"/>
    <cellStyle name="Vírgula 5 2 7 7" xfId="0"/>
    <cellStyle name="Vírgula 5 2 8" xfId="0"/>
    <cellStyle name="Vírgula 5 2 8 2" xfId="0"/>
    <cellStyle name="Vírgula 5 2 8 2 2" xfId="0"/>
    <cellStyle name="Vírgula 5 2 8 3" xfId="0"/>
    <cellStyle name="Vírgula 5 2 8 3 2" xfId="0"/>
    <cellStyle name="Vírgula 5 2 8 4" xfId="0"/>
    <cellStyle name="Vírgula 5 2 8 4 2" xfId="0"/>
    <cellStyle name="Vírgula 5 2 8 5" xfId="0"/>
    <cellStyle name="Vírgula 5 2 8 5 2" xfId="0"/>
    <cellStyle name="Vírgula 5 2 8 6" xfId="0"/>
    <cellStyle name="Vírgula 5 2 8 7" xfId="0"/>
    <cellStyle name="Vírgula 5 2 9" xfId="0"/>
    <cellStyle name="Vírgula 5 2 9 2" xfId="0"/>
    <cellStyle name="Vírgula 5 2 9 2 2" xfId="0"/>
    <cellStyle name="Vírgula 5 2 9 3" xfId="0"/>
    <cellStyle name="Vírgula 5 2 9 3 2" xfId="0"/>
    <cellStyle name="Vírgula 5 2 9 4" xfId="0"/>
    <cellStyle name="Vírgula 5 2 9 4 2" xfId="0"/>
    <cellStyle name="Vírgula 5 2 9 5" xfId="0"/>
    <cellStyle name="Vírgula 5 2 9 5 2" xfId="0"/>
    <cellStyle name="Vírgula 5 2 9 6" xfId="0"/>
    <cellStyle name="Vírgula 5 2 9 7" xfId="0"/>
    <cellStyle name="Vírgula 5 20" xfId="0"/>
    <cellStyle name="Vírgula 5 21" xfId="0"/>
    <cellStyle name="Vírgula 5 22" xfId="0"/>
    <cellStyle name="Vírgula 5 23" xfId="0"/>
    <cellStyle name="Vírgula 5 24" xfId="0"/>
    <cellStyle name="Vírgula 5 25" xfId="0"/>
    <cellStyle name="Vírgula 5 26" xfId="0"/>
    <cellStyle name="Vírgula 5 27" xfId="0"/>
    <cellStyle name="Vírgula 5 28" xfId="0"/>
    <cellStyle name="Vírgula 5 29" xfId="0"/>
    <cellStyle name="Vírgula 5 3" xfId="0"/>
    <cellStyle name="Vírgula 5 3 2" xfId="0"/>
    <cellStyle name="Vírgula 5 3 2 2" xfId="0"/>
    <cellStyle name="Vírgula 5 3 2 3" xfId="0"/>
    <cellStyle name="Vírgula 5 3 2 4" xfId="0"/>
    <cellStyle name="Vírgula 5 3 2 5" xfId="0"/>
    <cellStyle name="Vírgula 5 3 3" xfId="0"/>
    <cellStyle name="Vírgula 5 3 3 2" xfId="0"/>
    <cellStyle name="Vírgula 5 3 4" xfId="0"/>
    <cellStyle name="Vírgula 5 3 5" xfId="0"/>
    <cellStyle name="Vírgula 5 3 6" xfId="0"/>
    <cellStyle name="Vírgula 5 3 7" xfId="0"/>
    <cellStyle name="Vírgula 5 30" xfId="0"/>
    <cellStyle name="Vírgula 5 31" xfId="0"/>
    <cellStyle name="Vírgula 5 32" xfId="0"/>
    <cellStyle name="Vírgula 5 33" xfId="0"/>
    <cellStyle name="Vírgula 5 34" xfId="0"/>
    <cellStyle name="Vírgula 5 35" xfId="0"/>
    <cellStyle name="Vírgula 5 36" xfId="0"/>
    <cellStyle name="Vírgula 5 37" xfId="0"/>
    <cellStyle name="Vírgula 5 38" xfId="0"/>
    <cellStyle name="Vírgula 5 39" xfId="0"/>
    <cellStyle name="Vírgula 5 4" xfId="0"/>
    <cellStyle name="Vírgula 5 4 2" xfId="0"/>
    <cellStyle name="Vírgula 5 4 3" xfId="0"/>
    <cellStyle name="Vírgula 5 4 4" xfId="0"/>
    <cellStyle name="Vírgula 5 4 5" xfId="0"/>
    <cellStyle name="Vírgula 5 40" xfId="0"/>
    <cellStyle name="Vírgula 5 41" xfId="0"/>
    <cellStyle name="Vírgula 5 42" xfId="0"/>
    <cellStyle name="Vírgula 5 43" xfId="0"/>
    <cellStyle name="Vírgula 5 44" xfId="0"/>
    <cellStyle name="Vírgula 5 45" xfId="0"/>
    <cellStyle name="Vírgula 5 46" xfId="0"/>
    <cellStyle name="Vírgula 5 47" xfId="0"/>
    <cellStyle name="Vírgula 5 48" xfId="0"/>
    <cellStyle name="Vírgula 5 49" xfId="0"/>
    <cellStyle name="Vírgula 5 5" xfId="0"/>
    <cellStyle name="Vírgula 5 5 2" xfId="0"/>
    <cellStyle name="Vírgula 5 5 3" xfId="0"/>
    <cellStyle name="Vírgula 5 5 4" xfId="0"/>
    <cellStyle name="Vírgula 5 50" xfId="0"/>
    <cellStyle name="Vírgula 5 51" xfId="0"/>
    <cellStyle name="Vírgula 5 52" xfId="0"/>
    <cellStyle name="Vírgula 5 53" xfId="0"/>
    <cellStyle name="Vírgula 5 54" xfId="0"/>
    <cellStyle name="Vírgula 5 55" xfId="0"/>
    <cellStyle name="Vírgula 5 56" xfId="0"/>
    <cellStyle name="Vírgula 5 57" xfId="0"/>
    <cellStyle name="Vírgula 5 58" xfId="0"/>
    <cellStyle name="Vírgula 5 6" xfId="0"/>
    <cellStyle name="Vírgula 5 6 2" xfId="0"/>
    <cellStyle name="Vírgula 5 6 3" xfId="0"/>
    <cellStyle name="Vírgula 5 6 4" xfId="0"/>
    <cellStyle name="Vírgula 5 7" xfId="0"/>
    <cellStyle name="Vírgula 5 7 2" xfId="0"/>
    <cellStyle name="Vírgula 5 8" xfId="0"/>
    <cellStyle name="Vírgula 5 8 2" xfId="0"/>
    <cellStyle name="Vírgula 5 9" xfId="0"/>
    <cellStyle name="Vírgula 5 9 2" xfId="0"/>
    <cellStyle name="Vírgula 6" xfId="0"/>
    <cellStyle name="Vírgula 6 10" xfId="0"/>
    <cellStyle name="Vírgula 6 10 2" xfId="0"/>
    <cellStyle name="Vírgula 6 10 2 2" xfId="0"/>
    <cellStyle name="Vírgula 6 10 3" xfId="0"/>
    <cellStyle name="Vírgula 6 10 3 2" xfId="0"/>
    <cellStyle name="Vírgula 6 10 4" xfId="0"/>
    <cellStyle name="Vírgula 6 10 4 2" xfId="0"/>
    <cellStyle name="Vírgula 6 10 5" xfId="0"/>
    <cellStyle name="Vírgula 6 10 5 2" xfId="0"/>
    <cellStyle name="Vírgula 6 10 6" xfId="0"/>
    <cellStyle name="Vírgula 6 10 7" xfId="0"/>
    <cellStyle name="Vírgula 6 11" xfId="0"/>
    <cellStyle name="Vírgula 6 11 2" xfId="0"/>
    <cellStyle name="Vírgula 6 11 2 2" xfId="0"/>
    <cellStyle name="Vírgula 6 11 3" xfId="0"/>
    <cellStyle name="Vírgula 6 11 3 2" xfId="0"/>
    <cellStyle name="Vírgula 6 11 4" xfId="0"/>
    <cellStyle name="Vírgula 6 11 4 2" xfId="0"/>
    <cellStyle name="Vírgula 6 11 5" xfId="0"/>
    <cellStyle name="Vírgula 6 11 5 2" xfId="0"/>
    <cellStyle name="Vírgula 6 11 6" xfId="0"/>
    <cellStyle name="Vírgula 6 11 7" xfId="0"/>
    <cellStyle name="Vírgula 6 12" xfId="0"/>
    <cellStyle name="Vírgula 6 12 2" xfId="0"/>
    <cellStyle name="Vírgula 6 12 2 2" xfId="0"/>
    <cellStyle name="Vírgula 6 12 3" xfId="0"/>
    <cellStyle name="Vírgula 6 12 3 2" xfId="0"/>
    <cellStyle name="Vírgula 6 12 4" xfId="0"/>
    <cellStyle name="Vírgula 6 12 4 2" xfId="0"/>
    <cellStyle name="Vírgula 6 12 5" xfId="0"/>
    <cellStyle name="Vírgula 6 12 5 2" xfId="0"/>
    <cellStyle name="Vírgula 6 12 6" xfId="0"/>
    <cellStyle name="Vírgula 6 12 7" xfId="0"/>
    <cellStyle name="Vírgula 6 13" xfId="0"/>
    <cellStyle name="Vírgula 6 13 2" xfId="0"/>
    <cellStyle name="Vírgula 6 13 2 2" xfId="0"/>
    <cellStyle name="Vírgula 6 13 3" xfId="0"/>
    <cellStyle name="Vírgula 6 13 3 2" xfId="0"/>
    <cellStyle name="Vírgula 6 13 4" xfId="0"/>
    <cellStyle name="Vírgula 6 13 4 2" xfId="0"/>
    <cellStyle name="Vírgula 6 13 5" xfId="0"/>
    <cellStyle name="Vírgula 6 13 5 2" xfId="0"/>
    <cellStyle name="Vírgula 6 13 6" xfId="0"/>
    <cellStyle name="Vírgula 6 13 7" xfId="0"/>
    <cellStyle name="Vírgula 6 14" xfId="0"/>
    <cellStyle name="Vírgula 6 14 2" xfId="0"/>
    <cellStyle name="Vírgula 6 14 2 2" xfId="0"/>
    <cellStyle name="Vírgula 6 14 3" xfId="0"/>
    <cellStyle name="Vírgula 6 14 3 2" xfId="0"/>
    <cellStyle name="Vírgula 6 14 4" xfId="0"/>
    <cellStyle name="Vírgula 6 14 4 2" xfId="0"/>
    <cellStyle name="Vírgula 6 14 5" xfId="0"/>
    <cellStyle name="Vírgula 6 14 5 2" xfId="0"/>
    <cellStyle name="Vírgula 6 14 6" xfId="0"/>
    <cellStyle name="Vírgula 6 14 7" xfId="0"/>
    <cellStyle name="Vírgula 6 15" xfId="0"/>
    <cellStyle name="Vírgula 6 15 2" xfId="0"/>
    <cellStyle name="Vírgula 6 15 2 2" xfId="0"/>
    <cellStyle name="Vírgula 6 15 3" xfId="0"/>
    <cellStyle name="Vírgula 6 15 3 2" xfId="0"/>
    <cellStyle name="Vírgula 6 15 4" xfId="0"/>
    <cellStyle name="Vírgula 6 15 4 2" xfId="0"/>
    <cellStyle name="Vírgula 6 15 5" xfId="0"/>
    <cellStyle name="Vírgula 6 15 5 2" xfId="0"/>
    <cellStyle name="Vírgula 6 15 6" xfId="0"/>
    <cellStyle name="Vírgula 6 15 7" xfId="0"/>
    <cellStyle name="Vírgula 6 16" xfId="0"/>
    <cellStyle name="Vírgula 6 16 10" xfId="0"/>
    <cellStyle name="Vírgula 6 16 11" xfId="0"/>
    <cellStyle name="Vírgula 6 16 2" xfId="0"/>
    <cellStyle name="Vírgula 6 16 2 2" xfId="0"/>
    <cellStyle name="Vírgula 6 16 3" xfId="0"/>
    <cellStyle name="Vírgula 6 16 3 2" xfId="0"/>
    <cellStyle name="Vírgula 6 16 4" xfId="0"/>
    <cellStyle name="Vírgula 6 16 4 2" xfId="0"/>
    <cellStyle name="Vírgula 6 16 5" xfId="0"/>
    <cellStyle name="Vírgula 6 16 5 2" xfId="0"/>
    <cellStyle name="Vírgula 6 16 6" xfId="0"/>
    <cellStyle name="Vírgula 6 16 6 2" xfId="0"/>
    <cellStyle name="Vírgula 6 16 7" xfId="0"/>
    <cellStyle name="Vírgula 6 16 7 2" xfId="0"/>
    <cellStyle name="Vírgula 6 16 8" xfId="0"/>
    <cellStyle name="Vírgula 6 16 8 2" xfId="0"/>
    <cellStyle name="Vírgula 6 16 9" xfId="0"/>
    <cellStyle name="Vírgula 6 16 9 2" xfId="0"/>
    <cellStyle name="Vírgula 6 17" xfId="0"/>
    <cellStyle name="Vírgula 6 17 2" xfId="0"/>
    <cellStyle name="Vírgula 6 17 2 2" xfId="0"/>
    <cellStyle name="Vírgula 6 17 3" xfId="0"/>
    <cellStyle name="Vírgula 6 17 3 2" xfId="0"/>
    <cellStyle name="Vírgula 6 17 4" xfId="0"/>
    <cellStyle name="Vírgula 6 17 4 2" xfId="0"/>
    <cellStyle name="Vírgula 6 17 5" xfId="0"/>
    <cellStyle name="Vírgula 6 17 5 2" xfId="0"/>
    <cellStyle name="Vírgula 6 17 6" xfId="0"/>
    <cellStyle name="Vírgula 6 17 7" xfId="0"/>
    <cellStyle name="Vírgula 6 18" xfId="0"/>
    <cellStyle name="Vírgula 6 18 2" xfId="0"/>
    <cellStyle name="Vírgula 6 18 2 2" xfId="0"/>
    <cellStyle name="Vírgula 6 18 3" xfId="0"/>
    <cellStyle name="Vírgula 6 18 3 2" xfId="0"/>
    <cellStyle name="Vírgula 6 18 4" xfId="0"/>
    <cellStyle name="Vírgula 6 18 4 2" xfId="0"/>
    <cellStyle name="Vírgula 6 18 5" xfId="0"/>
    <cellStyle name="Vírgula 6 18 5 2" xfId="0"/>
    <cellStyle name="Vírgula 6 18 6" xfId="0"/>
    <cellStyle name="Vírgula 6 19" xfId="0"/>
    <cellStyle name="Vírgula 6 19 2" xfId="0"/>
    <cellStyle name="Vírgula 6 19 2 2" xfId="0"/>
    <cellStyle name="Vírgula 6 19 3" xfId="0"/>
    <cellStyle name="Vírgula 6 19 3 2" xfId="0"/>
    <cellStyle name="Vírgula 6 19 4" xfId="0"/>
    <cellStyle name="Vírgula 6 19 4 2" xfId="0"/>
    <cellStyle name="Vírgula 6 19 5" xfId="0"/>
    <cellStyle name="Vírgula 6 19 5 2" xfId="0"/>
    <cellStyle name="Vírgula 6 19 6" xfId="0"/>
    <cellStyle name="Vírgula 6 2" xfId="0"/>
    <cellStyle name="Vírgula 6 2 2" xfId="0"/>
    <cellStyle name="Vírgula 6 2 2 2" xfId="0"/>
    <cellStyle name="Vírgula 6 2 3" xfId="0"/>
    <cellStyle name="Vírgula 6 2 3 2" xfId="0"/>
    <cellStyle name="Vírgula 6 2 4" xfId="0"/>
    <cellStyle name="Vírgula 6 2 4 2" xfId="0"/>
    <cellStyle name="Vírgula 6 2 5" xfId="0"/>
    <cellStyle name="Vírgula 6 2 5 2" xfId="0"/>
    <cellStyle name="Vírgula 6 2 6" xfId="0"/>
    <cellStyle name="Vírgula 6 2 7" xfId="0"/>
    <cellStyle name="Vírgula 6 20" xfId="0"/>
    <cellStyle name="Vírgula 6 20 2" xfId="0"/>
    <cellStyle name="Vírgula 6 20 2 2" xfId="0"/>
    <cellStyle name="Vírgula 6 20 3" xfId="0"/>
    <cellStyle name="Vírgula 6 20 3 2" xfId="0"/>
    <cellStyle name="Vírgula 6 20 4" xfId="0"/>
    <cellStyle name="Vírgula 6 20 4 2" xfId="0"/>
    <cellStyle name="Vírgula 6 20 5" xfId="0"/>
    <cellStyle name="Vírgula 6 20 5 2" xfId="0"/>
    <cellStyle name="Vírgula 6 20 6" xfId="0"/>
    <cellStyle name="Vírgula 6 21" xfId="0"/>
    <cellStyle name="Vírgula 6 21 2" xfId="0"/>
    <cellStyle name="Vírgula 6 22" xfId="0"/>
    <cellStyle name="Vírgula 6 22 2" xfId="0"/>
    <cellStyle name="Vírgula 6 23" xfId="0"/>
    <cellStyle name="Vírgula 6 23 2" xfId="0"/>
    <cellStyle name="Vírgula 6 24" xfId="0"/>
    <cellStyle name="Vírgula 6 24 2" xfId="0"/>
    <cellStyle name="Vírgula 6 25" xfId="0"/>
    <cellStyle name="Vírgula 6 25 2" xfId="0"/>
    <cellStyle name="Vírgula 6 26" xfId="0"/>
    <cellStyle name="Vírgula 6 26 2" xfId="0"/>
    <cellStyle name="Vírgula 6 27" xfId="0"/>
    <cellStyle name="Vírgula 6 27 2" xfId="0"/>
    <cellStyle name="Vírgula 6 28" xfId="0"/>
    <cellStyle name="Vírgula 6 28 2" xfId="0"/>
    <cellStyle name="Vírgula 6 29" xfId="0"/>
    <cellStyle name="Vírgula 6 29 2" xfId="0"/>
    <cellStyle name="Vírgula 6 3" xfId="0"/>
    <cellStyle name="Vírgula 6 3 2" xfId="0"/>
    <cellStyle name="Vírgula 6 3 2 2" xfId="0"/>
    <cellStyle name="Vírgula 6 3 3" xfId="0"/>
    <cellStyle name="Vírgula 6 3 3 2" xfId="0"/>
    <cellStyle name="Vírgula 6 3 4" xfId="0"/>
    <cellStyle name="Vírgula 6 3 4 2" xfId="0"/>
    <cellStyle name="Vírgula 6 3 5" xfId="0"/>
    <cellStyle name="Vírgula 6 3 5 2" xfId="0"/>
    <cellStyle name="Vírgula 6 3 6" xfId="0"/>
    <cellStyle name="Vírgula 6 3 7" xfId="0"/>
    <cellStyle name="Vírgula 6 30" xfId="0"/>
    <cellStyle name="Vírgula 6 30 2" xfId="0"/>
    <cellStyle name="Vírgula 6 31" xfId="0"/>
    <cellStyle name="Vírgula 6 31 2" xfId="0"/>
    <cellStyle name="Vírgula 6 32" xfId="0"/>
    <cellStyle name="Vírgula 6 32 2" xfId="0"/>
    <cellStyle name="Vírgula 6 33" xfId="0"/>
    <cellStyle name="Vírgula 6 33 2" xfId="0"/>
    <cellStyle name="Vírgula 6 34" xfId="0"/>
    <cellStyle name="Vírgula 6 34 2" xfId="0"/>
    <cellStyle name="Vírgula 6 35" xfId="0"/>
    <cellStyle name="Vírgula 6 35 2" xfId="0"/>
    <cellStyle name="Vírgula 6 36" xfId="0"/>
    <cellStyle name="Vírgula 6 36 2" xfId="0"/>
    <cellStyle name="Vírgula 6 37" xfId="0"/>
    <cellStyle name="Vírgula 6 37 2" xfId="0"/>
    <cellStyle name="Vírgula 6 38" xfId="0"/>
    <cellStyle name="Vírgula 6 38 2" xfId="0"/>
    <cellStyle name="Vírgula 6 39" xfId="0"/>
    <cellStyle name="Vírgula 6 39 2" xfId="0"/>
    <cellStyle name="Vírgula 6 4" xfId="0"/>
    <cellStyle name="Vírgula 6 4 2" xfId="0"/>
    <cellStyle name="Vírgula 6 4 2 2" xfId="0"/>
    <cellStyle name="Vírgula 6 4 3" xfId="0"/>
    <cellStyle name="Vírgula 6 4 3 2" xfId="0"/>
    <cellStyle name="Vírgula 6 4 4" xfId="0"/>
    <cellStyle name="Vírgula 6 4 4 2" xfId="0"/>
    <cellStyle name="Vírgula 6 4 5" xfId="0"/>
    <cellStyle name="Vírgula 6 4 5 2" xfId="0"/>
    <cellStyle name="Vírgula 6 4 6" xfId="0"/>
    <cellStyle name="Vírgula 6 4 7" xfId="0"/>
    <cellStyle name="Vírgula 6 40" xfId="0"/>
    <cellStyle name="Vírgula 6 41" xfId="0"/>
    <cellStyle name="Vírgula 6 42" xfId="0"/>
    <cellStyle name="Vírgula 6 43" xfId="0"/>
    <cellStyle name="Vírgula 6 44" xfId="0"/>
    <cellStyle name="Vírgula 6 45" xfId="0"/>
    <cellStyle name="Vírgula 6 46" xfId="0"/>
    <cellStyle name="Vírgula 6 47" xfId="0"/>
    <cellStyle name="Vírgula 6 48" xfId="0"/>
    <cellStyle name="Vírgula 6 49" xfId="0"/>
    <cellStyle name="Vírgula 6 5" xfId="0"/>
    <cellStyle name="Vírgula 6 5 2" xfId="0"/>
    <cellStyle name="Vírgula 6 5 2 2" xfId="0"/>
    <cellStyle name="Vírgula 6 5 3" xfId="0"/>
    <cellStyle name="Vírgula 6 5 3 2" xfId="0"/>
    <cellStyle name="Vírgula 6 5 4" xfId="0"/>
    <cellStyle name="Vírgula 6 5 4 2" xfId="0"/>
    <cellStyle name="Vírgula 6 5 5" xfId="0"/>
    <cellStyle name="Vírgula 6 5 5 2" xfId="0"/>
    <cellStyle name="Vírgula 6 5 6" xfId="0"/>
    <cellStyle name="Vírgula 6 5 7" xfId="0"/>
    <cellStyle name="Vírgula 6 50" xfId="0"/>
    <cellStyle name="Vírgula 6 6" xfId="0"/>
    <cellStyle name="Vírgula 6 6 2" xfId="0"/>
    <cellStyle name="Vírgula 6 6 2 2" xfId="0"/>
    <cellStyle name="Vírgula 6 6 3" xfId="0"/>
    <cellStyle name="Vírgula 6 6 3 2" xfId="0"/>
    <cellStyle name="Vírgula 6 6 4" xfId="0"/>
    <cellStyle name="Vírgula 6 6 4 2" xfId="0"/>
    <cellStyle name="Vírgula 6 6 5" xfId="0"/>
    <cellStyle name="Vírgula 6 6 5 2" xfId="0"/>
    <cellStyle name="Vírgula 6 6 6" xfId="0"/>
    <cellStyle name="Vírgula 6 6 7" xfId="0"/>
    <cellStyle name="Vírgula 6 7" xfId="0"/>
    <cellStyle name="Vírgula 6 7 2" xfId="0"/>
    <cellStyle name="Vírgula 6 7 2 2" xfId="0"/>
    <cellStyle name="Vírgula 6 7 3" xfId="0"/>
    <cellStyle name="Vírgula 6 7 3 2" xfId="0"/>
    <cellStyle name="Vírgula 6 7 4" xfId="0"/>
    <cellStyle name="Vírgula 6 7 4 2" xfId="0"/>
    <cellStyle name="Vírgula 6 7 5" xfId="0"/>
    <cellStyle name="Vírgula 6 7 5 2" xfId="0"/>
    <cellStyle name="Vírgula 6 7 6" xfId="0"/>
    <cellStyle name="Vírgula 6 7 7" xfId="0"/>
    <cellStyle name="Vírgula 6 8" xfId="0"/>
    <cellStyle name="Vírgula 6 8 2" xfId="0"/>
    <cellStyle name="Vírgula 6 8 2 2" xfId="0"/>
    <cellStyle name="Vírgula 6 8 3" xfId="0"/>
    <cellStyle name="Vírgula 6 8 3 2" xfId="0"/>
    <cellStyle name="Vírgula 6 8 4" xfId="0"/>
    <cellStyle name="Vírgula 6 8 4 2" xfId="0"/>
    <cellStyle name="Vírgula 6 8 5" xfId="0"/>
    <cellStyle name="Vírgula 6 8 5 2" xfId="0"/>
    <cellStyle name="Vírgula 6 8 6" xfId="0"/>
    <cellStyle name="Vírgula 6 8 7" xfId="0"/>
    <cellStyle name="Vírgula 6 9" xfId="0"/>
    <cellStyle name="Vírgula 6 9 2" xfId="0"/>
    <cellStyle name="Vírgula 6 9 2 2" xfId="0"/>
    <cellStyle name="Vírgula 6 9 3" xfId="0"/>
    <cellStyle name="Vírgula 6 9 3 2" xfId="0"/>
    <cellStyle name="Vírgula 6 9 4" xfId="0"/>
    <cellStyle name="Vírgula 6 9 4 2" xfId="0"/>
    <cellStyle name="Vírgula 6 9 5" xfId="0"/>
    <cellStyle name="Vírgula 6 9 5 2" xfId="0"/>
    <cellStyle name="Vírgula 6 9 6" xfId="0"/>
    <cellStyle name="Vírgula 6 9 7" xfId="0"/>
    <cellStyle name="Vírgula 7" xfId="0"/>
    <cellStyle name="Vírgula 7 10" xfId="0"/>
    <cellStyle name="Vírgula 7 10 2" xfId="0"/>
    <cellStyle name="Vírgula 7 10 2 2" xfId="0"/>
    <cellStyle name="Vírgula 7 10 3" xfId="0"/>
    <cellStyle name="Vírgula 7 10 3 2" xfId="0"/>
    <cellStyle name="Vírgula 7 10 4" xfId="0"/>
    <cellStyle name="Vírgula 7 10 4 2" xfId="0"/>
    <cellStyle name="Vírgula 7 10 5" xfId="0"/>
    <cellStyle name="Vírgula 7 10 5 2" xfId="0"/>
    <cellStyle name="Vírgula 7 10 6" xfId="0"/>
    <cellStyle name="Vírgula 7 10 7" xfId="0"/>
    <cellStyle name="Vírgula 7 11" xfId="0"/>
    <cellStyle name="Vírgula 7 11 2" xfId="0"/>
    <cellStyle name="Vírgula 7 11 2 2" xfId="0"/>
    <cellStyle name="Vírgula 7 11 3" xfId="0"/>
    <cellStyle name="Vírgula 7 11 3 2" xfId="0"/>
    <cellStyle name="Vírgula 7 11 4" xfId="0"/>
    <cellStyle name="Vírgula 7 11 4 2" xfId="0"/>
    <cellStyle name="Vírgula 7 11 5" xfId="0"/>
    <cellStyle name="Vírgula 7 11 5 2" xfId="0"/>
    <cellStyle name="Vírgula 7 11 6" xfId="0"/>
    <cellStyle name="Vírgula 7 11 7" xfId="0"/>
    <cellStyle name="Vírgula 7 12" xfId="0"/>
    <cellStyle name="Vírgula 7 12 2" xfId="0"/>
    <cellStyle name="Vírgula 7 12 2 2" xfId="0"/>
    <cellStyle name="Vírgula 7 12 3" xfId="0"/>
    <cellStyle name="Vírgula 7 12 3 2" xfId="0"/>
    <cellStyle name="Vírgula 7 12 4" xfId="0"/>
    <cellStyle name="Vírgula 7 12 4 2" xfId="0"/>
    <cellStyle name="Vírgula 7 12 5" xfId="0"/>
    <cellStyle name="Vírgula 7 12 5 2" xfId="0"/>
    <cellStyle name="Vírgula 7 12 6" xfId="0"/>
    <cellStyle name="Vírgula 7 12 7" xfId="0"/>
    <cellStyle name="Vírgula 7 13" xfId="0"/>
    <cellStyle name="Vírgula 7 13 2" xfId="0"/>
    <cellStyle name="Vírgula 7 13 2 2" xfId="0"/>
    <cellStyle name="Vírgula 7 13 3" xfId="0"/>
    <cellStyle name="Vírgula 7 13 3 2" xfId="0"/>
    <cellStyle name="Vírgula 7 13 4" xfId="0"/>
    <cellStyle name="Vírgula 7 13 4 2" xfId="0"/>
    <cellStyle name="Vírgula 7 13 5" xfId="0"/>
    <cellStyle name="Vírgula 7 13 5 2" xfId="0"/>
    <cellStyle name="Vírgula 7 13 6" xfId="0"/>
    <cellStyle name="Vírgula 7 13 7" xfId="0"/>
    <cellStyle name="Vírgula 7 14" xfId="0"/>
    <cellStyle name="Vírgula 7 14 2" xfId="0"/>
    <cellStyle name="Vírgula 7 14 2 2" xfId="0"/>
    <cellStyle name="Vírgula 7 14 3" xfId="0"/>
    <cellStyle name="Vírgula 7 14 3 2" xfId="0"/>
    <cellStyle name="Vírgula 7 14 4" xfId="0"/>
    <cellStyle name="Vírgula 7 14 4 2" xfId="0"/>
    <cellStyle name="Vírgula 7 14 5" xfId="0"/>
    <cellStyle name="Vírgula 7 14 5 2" xfId="0"/>
    <cellStyle name="Vírgula 7 14 6" xfId="0"/>
    <cellStyle name="Vírgula 7 14 7" xfId="0"/>
    <cellStyle name="Vírgula 7 15" xfId="0"/>
    <cellStyle name="Vírgula 7 15 2" xfId="0"/>
    <cellStyle name="Vírgula 7 15 2 2" xfId="0"/>
    <cellStyle name="Vírgula 7 15 3" xfId="0"/>
    <cellStyle name="Vírgula 7 15 3 2" xfId="0"/>
    <cellStyle name="Vírgula 7 15 4" xfId="0"/>
    <cellStyle name="Vírgula 7 15 4 2" xfId="0"/>
    <cellStyle name="Vírgula 7 15 5" xfId="0"/>
    <cellStyle name="Vírgula 7 15 5 2" xfId="0"/>
    <cellStyle name="Vírgula 7 15 6" xfId="0"/>
    <cellStyle name="Vírgula 7 15 7" xfId="0"/>
    <cellStyle name="Vírgula 7 16" xfId="0"/>
    <cellStyle name="Vírgula 7 16 2" xfId="0"/>
    <cellStyle name="Vírgula 7 16 2 2" xfId="0"/>
    <cellStyle name="Vírgula 7 16 3" xfId="0"/>
    <cellStyle name="Vírgula 7 16 3 2" xfId="0"/>
    <cellStyle name="Vírgula 7 16 4" xfId="0"/>
    <cellStyle name="Vírgula 7 16 4 2" xfId="0"/>
    <cellStyle name="Vírgula 7 16 5" xfId="0"/>
    <cellStyle name="Vírgula 7 16 5 2" xfId="0"/>
    <cellStyle name="Vírgula 7 16 6" xfId="0"/>
    <cellStyle name="Vírgula 7 16 7" xfId="0"/>
    <cellStyle name="Vírgula 7 17" xfId="0"/>
    <cellStyle name="Vírgula 7 17 2" xfId="0"/>
    <cellStyle name="Vírgula 7 17 2 2" xfId="0"/>
    <cellStyle name="Vírgula 7 17 3" xfId="0"/>
    <cellStyle name="Vírgula 7 17 3 2" xfId="0"/>
    <cellStyle name="Vírgula 7 17 4" xfId="0"/>
    <cellStyle name="Vírgula 7 17 4 2" xfId="0"/>
    <cellStyle name="Vírgula 7 17 5" xfId="0"/>
    <cellStyle name="Vírgula 7 17 5 2" xfId="0"/>
    <cellStyle name="Vírgula 7 17 6" xfId="0"/>
    <cellStyle name="Vírgula 7 18" xfId="0"/>
    <cellStyle name="Vírgula 7 18 2" xfId="0"/>
    <cellStyle name="Vírgula 7 18 2 2" xfId="0"/>
    <cellStyle name="Vírgula 7 18 3" xfId="0"/>
    <cellStyle name="Vírgula 7 18 3 2" xfId="0"/>
    <cellStyle name="Vírgula 7 18 4" xfId="0"/>
    <cellStyle name="Vírgula 7 18 4 2" xfId="0"/>
    <cellStyle name="Vírgula 7 18 5" xfId="0"/>
    <cellStyle name="Vírgula 7 18 5 2" xfId="0"/>
    <cellStyle name="Vírgula 7 18 6" xfId="0"/>
    <cellStyle name="Vírgula 7 19" xfId="0"/>
    <cellStyle name="Vírgula 7 19 2" xfId="0"/>
    <cellStyle name="Vírgula 7 19 2 2" xfId="0"/>
    <cellStyle name="Vírgula 7 19 3" xfId="0"/>
    <cellStyle name="Vírgula 7 19 3 2" xfId="0"/>
    <cellStyle name="Vírgula 7 19 4" xfId="0"/>
    <cellStyle name="Vírgula 7 19 4 2" xfId="0"/>
    <cellStyle name="Vírgula 7 19 5" xfId="0"/>
    <cellStyle name="Vírgula 7 19 5 2" xfId="0"/>
    <cellStyle name="Vírgula 7 19 6" xfId="0"/>
    <cellStyle name="Vírgula 7 2" xfId="0"/>
    <cellStyle name="Vírgula 7 2 2" xfId="0"/>
    <cellStyle name="Vírgula 7 2 2 2" xfId="0"/>
    <cellStyle name="Vírgula 7 2 3" xfId="0"/>
    <cellStyle name="Vírgula 7 2 3 2" xfId="0"/>
    <cellStyle name="Vírgula 7 2 4" xfId="0"/>
    <cellStyle name="Vírgula 7 2 4 2" xfId="0"/>
    <cellStyle name="Vírgula 7 2 5" xfId="0"/>
    <cellStyle name="Vírgula 7 2 5 2" xfId="0"/>
    <cellStyle name="Vírgula 7 2 6" xfId="0"/>
    <cellStyle name="Vírgula 7 2 7" xfId="0"/>
    <cellStyle name="Vírgula 7 20" xfId="0"/>
    <cellStyle name="Vírgula 7 20 2" xfId="0"/>
    <cellStyle name="Vírgula 7 21" xfId="0"/>
    <cellStyle name="Vírgula 7 21 2" xfId="0"/>
    <cellStyle name="Vírgula 7 22" xfId="0"/>
    <cellStyle name="Vírgula 7 22 2" xfId="0"/>
    <cellStyle name="Vírgula 7 23" xfId="0"/>
    <cellStyle name="Vírgula 7 23 2" xfId="0"/>
    <cellStyle name="Vírgula 7 24" xfId="0"/>
    <cellStyle name="Vírgula 7 24 2" xfId="0"/>
    <cellStyle name="Vírgula 7 25" xfId="0"/>
    <cellStyle name="Vírgula 7 25 2" xfId="0"/>
    <cellStyle name="Vírgula 7 26" xfId="0"/>
    <cellStyle name="Vírgula 7 26 2" xfId="0"/>
    <cellStyle name="Vírgula 7 27" xfId="0"/>
    <cellStyle name="Vírgula 7 27 2" xfId="0"/>
    <cellStyle name="Vírgula 7 28" xfId="0"/>
    <cellStyle name="Vírgula 7 28 2" xfId="0"/>
    <cellStyle name="Vírgula 7 29" xfId="0"/>
    <cellStyle name="Vírgula 7 29 2" xfId="0"/>
    <cellStyle name="Vírgula 7 3" xfId="0"/>
    <cellStyle name="Vírgula 7 3 2" xfId="0"/>
    <cellStyle name="Vírgula 7 3 2 2" xfId="0"/>
    <cellStyle name="Vírgula 7 3 3" xfId="0"/>
    <cellStyle name="Vírgula 7 3 3 2" xfId="0"/>
    <cellStyle name="Vírgula 7 3 4" xfId="0"/>
    <cellStyle name="Vírgula 7 3 4 2" xfId="0"/>
    <cellStyle name="Vírgula 7 3 5" xfId="0"/>
    <cellStyle name="Vírgula 7 3 5 2" xfId="0"/>
    <cellStyle name="Vírgula 7 3 6" xfId="0"/>
    <cellStyle name="Vírgula 7 3 7" xfId="0"/>
    <cellStyle name="Vírgula 7 30" xfId="0"/>
    <cellStyle name="Vírgula 7 30 2" xfId="0"/>
    <cellStyle name="Vírgula 7 31" xfId="0"/>
    <cellStyle name="Vírgula 7 31 2" xfId="0"/>
    <cellStyle name="Vírgula 7 32" xfId="0"/>
    <cellStyle name="Vírgula 7 32 2" xfId="0"/>
    <cellStyle name="Vírgula 7 33" xfId="0"/>
    <cellStyle name="Vírgula 7 33 2" xfId="0"/>
    <cellStyle name="Vírgula 7 34" xfId="0"/>
    <cellStyle name="Vírgula 7 34 2" xfId="0"/>
    <cellStyle name="Vírgula 7 35" xfId="0"/>
    <cellStyle name="Vírgula 7 35 2" xfId="0"/>
    <cellStyle name="Vírgula 7 36" xfId="0"/>
    <cellStyle name="Vírgula 7 36 2" xfId="0"/>
    <cellStyle name="Vírgula 7 37" xfId="0"/>
    <cellStyle name="Vírgula 7 37 2" xfId="0"/>
    <cellStyle name="Vírgula 7 38" xfId="0"/>
    <cellStyle name="Vírgula 7 38 2" xfId="0"/>
    <cellStyle name="Vírgula 7 39" xfId="0"/>
    <cellStyle name="Vírgula 7 39 2" xfId="0"/>
    <cellStyle name="Vírgula 7 4" xfId="0"/>
    <cellStyle name="Vírgula 7 4 2" xfId="0"/>
    <cellStyle name="Vírgula 7 4 2 2" xfId="0"/>
    <cellStyle name="Vírgula 7 4 3" xfId="0"/>
    <cellStyle name="Vírgula 7 4 3 2" xfId="0"/>
    <cellStyle name="Vírgula 7 4 4" xfId="0"/>
    <cellStyle name="Vírgula 7 4 4 2" xfId="0"/>
    <cellStyle name="Vírgula 7 4 5" xfId="0"/>
    <cellStyle name="Vírgula 7 4 5 2" xfId="0"/>
    <cellStyle name="Vírgula 7 4 6" xfId="0"/>
    <cellStyle name="Vírgula 7 4 7" xfId="0"/>
    <cellStyle name="Vírgula 7 40" xfId="0"/>
    <cellStyle name="Vírgula 7 41" xfId="0"/>
    <cellStyle name="Vírgula 7 42" xfId="0"/>
    <cellStyle name="Vírgula 7 43" xfId="0"/>
    <cellStyle name="Vírgula 7 44" xfId="0"/>
    <cellStyle name="Vírgula 7 45" xfId="0"/>
    <cellStyle name="Vírgula 7 46" xfId="0"/>
    <cellStyle name="Vírgula 7 47" xfId="0"/>
    <cellStyle name="Vírgula 7 48" xfId="0"/>
    <cellStyle name="Vírgula 7 49" xfId="0"/>
    <cellStyle name="Vírgula 7 5" xfId="0"/>
    <cellStyle name="Vírgula 7 5 2" xfId="0"/>
    <cellStyle name="Vírgula 7 5 2 2" xfId="0"/>
    <cellStyle name="Vírgula 7 5 3" xfId="0"/>
    <cellStyle name="Vírgula 7 5 3 2" xfId="0"/>
    <cellStyle name="Vírgula 7 5 4" xfId="0"/>
    <cellStyle name="Vírgula 7 5 4 2" xfId="0"/>
    <cellStyle name="Vírgula 7 5 5" xfId="0"/>
    <cellStyle name="Vírgula 7 5 5 2" xfId="0"/>
    <cellStyle name="Vírgula 7 5 6" xfId="0"/>
    <cellStyle name="Vírgula 7 5 7" xfId="0"/>
    <cellStyle name="Vírgula 7 50" xfId="0"/>
    <cellStyle name="Vírgula 7 6" xfId="0"/>
    <cellStyle name="Vírgula 7 6 2" xfId="0"/>
    <cellStyle name="Vírgula 7 6 2 2" xfId="0"/>
    <cellStyle name="Vírgula 7 6 3" xfId="0"/>
    <cellStyle name="Vírgula 7 6 3 2" xfId="0"/>
    <cellStyle name="Vírgula 7 6 4" xfId="0"/>
    <cellStyle name="Vírgula 7 6 4 2" xfId="0"/>
    <cellStyle name="Vírgula 7 6 5" xfId="0"/>
    <cellStyle name="Vírgula 7 6 5 2" xfId="0"/>
    <cellStyle name="Vírgula 7 6 6" xfId="0"/>
    <cellStyle name="Vírgula 7 6 7" xfId="0"/>
    <cellStyle name="Vírgula 7 7" xfId="0"/>
    <cellStyle name="Vírgula 7 7 2" xfId="0"/>
    <cellStyle name="Vírgula 7 7 2 2" xfId="0"/>
    <cellStyle name="Vírgula 7 7 3" xfId="0"/>
    <cellStyle name="Vírgula 7 7 3 2" xfId="0"/>
    <cellStyle name="Vírgula 7 7 4" xfId="0"/>
    <cellStyle name="Vírgula 7 7 4 2" xfId="0"/>
    <cellStyle name="Vírgula 7 7 5" xfId="0"/>
    <cellStyle name="Vírgula 7 7 5 2" xfId="0"/>
    <cellStyle name="Vírgula 7 7 6" xfId="0"/>
    <cellStyle name="Vírgula 7 7 7" xfId="0"/>
    <cellStyle name="Vírgula 7 8" xfId="0"/>
    <cellStyle name="Vírgula 7 8 2" xfId="0"/>
    <cellStyle name="Vírgula 7 8 2 2" xfId="0"/>
    <cellStyle name="Vírgula 7 8 3" xfId="0"/>
    <cellStyle name="Vírgula 7 8 3 2" xfId="0"/>
    <cellStyle name="Vírgula 7 8 4" xfId="0"/>
    <cellStyle name="Vírgula 7 8 4 2" xfId="0"/>
    <cellStyle name="Vírgula 7 8 5" xfId="0"/>
    <cellStyle name="Vírgula 7 8 5 2" xfId="0"/>
    <cellStyle name="Vírgula 7 8 6" xfId="0"/>
    <cellStyle name="Vírgula 7 8 7" xfId="0"/>
    <cellStyle name="Vírgula 7 9" xfId="0"/>
    <cellStyle name="Vírgula 7 9 2" xfId="0"/>
    <cellStyle name="Vírgula 7 9 2 2" xfId="0"/>
    <cellStyle name="Vírgula 7 9 3" xfId="0"/>
    <cellStyle name="Vírgula 7 9 3 2" xfId="0"/>
    <cellStyle name="Vírgula 7 9 4" xfId="0"/>
    <cellStyle name="Vírgula 7 9 4 2" xfId="0"/>
    <cellStyle name="Vírgula 7 9 5" xfId="0"/>
    <cellStyle name="Vírgula 7 9 5 2" xfId="0"/>
    <cellStyle name="Vírgula 7 9 6" xfId="0"/>
    <cellStyle name="Vírgula 7 9 7" xfId="0"/>
    <cellStyle name="Vírgula 8" xfId="0"/>
    <cellStyle name="Vírgula 8 10" xfId="0"/>
    <cellStyle name="Vírgula 8 10 2" xfId="0"/>
    <cellStyle name="Vírgula 8 10 2 2" xfId="0"/>
    <cellStyle name="Vírgula 8 10 3" xfId="0"/>
    <cellStyle name="Vírgula 8 10 3 2" xfId="0"/>
    <cellStyle name="Vírgula 8 10 4" xfId="0"/>
    <cellStyle name="Vírgula 8 10 4 2" xfId="0"/>
    <cellStyle name="Vírgula 8 10 5" xfId="0"/>
    <cellStyle name="Vírgula 8 10 5 2" xfId="0"/>
    <cellStyle name="Vírgula 8 10 6" xfId="0"/>
    <cellStyle name="Vírgula 8 10 7" xfId="0"/>
    <cellStyle name="Vírgula 8 11" xfId="0"/>
    <cellStyle name="Vírgula 8 11 2" xfId="0"/>
    <cellStyle name="Vírgula 8 11 2 2" xfId="0"/>
    <cellStyle name="Vírgula 8 11 3" xfId="0"/>
    <cellStyle name="Vírgula 8 11 3 2" xfId="0"/>
    <cellStyle name="Vírgula 8 11 4" xfId="0"/>
    <cellStyle name="Vírgula 8 11 4 2" xfId="0"/>
    <cellStyle name="Vírgula 8 11 5" xfId="0"/>
    <cellStyle name="Vírgula 8 11 5 2" xfId="0"/>
    <cellStyle name="Vírgula 8 11 6" xfId="0"/>
    <cellStyle name="Vírgula 8 11 7" xfId="0"/>
    <cellStyle name="Vírgula 8 12" xfId="0"/>
    <cellStyle name="Vírgula 8 12 2" xfId="0"/>
    <cellStyle name="Vírgula 8 12 2 2" xfId="0"/>
    <cellStyle name="Vírgula 8 12 3" xfId="0"/>
    <cellStyle name="Vírgula 8 12 3 2" xfId="0"/>
    <cellStyle name="Vírgula 8 12 4" xfId="0"/>
    <cellStyle name="Vírgula 8 12 4 2" xfId="0"/>
    <cellStyle name="Vírgula 8 12 5" xfId="0"/>
    <cellStyle name="Vírgula 8 12 5 2" xfId="0"/>
    <cellStyle name="Vírgula 8 12 6" xfId="0"/>
    <cellStyle name="Vírgula 8 12 7" xfId="0"/>
    <cellStyle name="Vírgula 8 13" xfId="0"/>
    <cellStyle name="Vírgula 8 13 2" xfId="0"/>
    <cellStyle name="Vírgula 8 13 2 2" xfId="0"/>
    <cellStyle name="Vírgula 8 13 3" xfId="0"/>
    <cellStyle name="Vírgula 8 13 3 2" xfId="0"/>
    <cellStyle name="Vírgula 8 13 4" xfId="0"/>
    <cellStyle name="Vírgula 8 13 4 2" xfId="0"/>
    <cellStyle name="Vírgula 8 13 5" xfId="0"/>
    <cellStyle name="Vírgula 8 13 5 2" xfId="0"/>
    <cellStyle name="Vírgula 8 13 6" xfId="0"/>
    <cellStyle name="Vírgula 8 13 7" xfId="0"/>
    <cellStyle name="Vírgula 8 14" xfId="0"/>
    <cellStyle name="Vírgula 8 14 2" xfId="0"/>
    <cellStyle name="Vírgula 8 14 2 2" xfId="0"/>
    <cellStyle name="Vírgula 8 14 3" xfId="0"/>
    <cellStyle name="Vírgula 8 14 3 2" xfId="0"/>
    <cellStyle name="Vírgula 8 14 4" xfId="0"/>
    <cellStyle name="Vírgula 8 14 4 2" xfId="0"/>
    <cellStyle name="Vírgula 8 14 5" xfId="0"/>
    <cellStyle name="Vírgula 8 14 5 2" xfId="0"/>
    <cellStyle name="Vírgula 8 14 6" xfId="0"/>
    <cellStyle name="Vírgula 8 14 7" xfId="0"/>
    <cellStyle name="Vírgula 8 15" xfId="0"/>
    <cellStyle name="Vírgula 8 15 2" xfId="0"/>
    <cellStyle name="Vírgula 8 15 2 2" xfId="0"/>
    <cellStyle name="Vírgula 8 15 3" xfId="0"/>
    <cellStyle name="Vírgula 8 15 3 2" xfId="0"/>
    <cellStyle name="Vírgula 8 15 4" xfId="0"/>
    <cellStyle name="Vírgula 8 15 4 2" xfId="0"/>
    <cellStyle name="Vírgula 8 15 5" xfId="0"/>
    <cellStyle name="Vírgula 8 15 5 2" xfId="0"/>
    <cellStyle name="Vírgula 8 15 6" xfId="0"/>
    <cellStyle name="Vírgula 8 15 7" xfId="0"/>
    <cellStyle name="Vírgula 8 16" xfId="0"/>
    <cellStyle name="Vírgula 8 16 2" xfId="0"/>
    <cellStyle name="Vírgula 8 16 2 2" xfId="0"/>
    <cellStyle name="Vírgula 8 16 3" xfId="0"/>
    <cellStyle name="Vírgula 8 16 3 2" xfId="0"/>
    <cellStyle name="Vírgula 8 16 4" xfId="0"/>
    <cellStyle name="Vírgula 8 16 4 2" xfId="0"/>
    <cellStyle name="Vírgula 8 16 5" xfId="0"/>
    <cellStyle name="Vírgula 8 16 5 2" xfId="0"/>
    <cellStyle name="Vírgula 8 16 6" xfId="0"/>
    <cellStyle name="Vírgula 8 16 7" xfId="0"/>
    <cellStyle name="Vírgula 8 17" xfId="0"/>
    <cellStyle name="Vírgula 8 17 2" xfId="0"/>
    <cellStyle name="Vírgula 8 17 2 2" xfId="0"/>
    <cellStyle name="Vírgula 8 17 3" xfId="0"/>
    <cellStyle name="Vírgula 8 17 3 2" xfId="0"/>
    <cellStyle name="Vírgula 8 17 4" xfId="0"/>
    <cellStyle name="Vírgula 8 17 4 2" xfId="0"/>
    <cellStyle name="Vírgula 8 17 5" xfId="0"/>
    <cellStyle name="Vírgula 8 17 5 2" xfId="0"/>
    <cellStyle name="Vírgula 8 17 6" xfId="0"/>
    <cellStyle name="Vírgula 8 18" xfId="0"/>
    <cellStyle name="Vírgula 8 18 2" xfId="0"/>
    <cellStyle name="Vírgula 8 18 2 2" xfId="0"/>
    <cellStyle name="Vírgula 8 18 3" xfId="0"/>
    <cellStyle name="Vírgula 8 18 3 2" xfId="0"/>
    <cellStyle name="Vírgula 8 18 4" xfId="0"/>
    <cellStyle name="Vírgula 8 18 4 2" xfId="0"/>
    <cellStyle name="Vírgula 8 18 5" xfId="0"/>
    <cellStyle name="Vírgula 8 18 5 2" xfId="0"/>
    <cellStyle name="Vírgula 8 18 6" xfId="0"/>
    <cellStyle name="Vírgula 8 19" xfId="0"/>
    <cellStyle name="Vírgula 8 19 2" xfId="0"/>
    <cellStyle name="Vírgula 8 19 2 2" xfId="0"/>
    <cellStyle name="Vírgula 8 19 3" xfId="0"/>
    <cellStyle name="Vírgula 8 19 3 2" xfId="0"/>
    <cellStyle name="Vírgula 8 19 4" xfId="0"/>
    <cellStyle name="Vírgula 8 19 4 2" xfId="0"/>
    <cellStyle name="Vírgula 8 19 5" xfId="0"/>
    <cellStyle name="Vírgula 8 19 5 2" xfId="0"/>
    <cellStyle name="Vírgula 8 19 6" xfId="0"/>
    <cellStyle name="Vírgula 8 2" xfId="0"/>
    <cellStyle name="Vírgula 8 2 2" xfId="0"/>
    <cellStyle name="Vírgula 8 2 2 2" xfId="0"/>
    <cellStyle name="Vírgula 8 2 3" xfId="0"/>
    <cellStyle name="Vírgula 8 2 3 2" xfId="0"/>
    <cellStyle name="Vírgula 8 2 4" xfId="0"/>
    <cellStyle name="Vírgula 8 2 4 2" xfId="0"/>
    <cellStyle name="Vírgula 8 2 5" xfId="0"/>
    <cellStyle name="Vírgula 8 2 5 2" xfId="0"/>
    <cellStyle name="Vírgula 8 2 6" xfId="0"/>
    <cellStyle name="Vírgula 8 2 7" xfId="0"/>
    <cellStyle name="Vírgula 8 20" xfId="0"/>
    <cellStyle name="Vírgula 8 20 2" xfId="0"/>
    <cellStyle name="Vírgula 8 20 3" xfId="0"/>
    <cellStyle name="Vírgula 8 20 4" xfId="0"/>
    <cellStyle name="Vírgula 8 20 5" xfId="0"/>
    <cellStyle name="Vírgula 8 21" xfId="0"/>
    <cellStyle name="Vírgula 8 21 2" xfId="0"/>
    <cellStyle name="Vírgula 8 21 3" xfId="0"/>
    <cellStyle name="Vírgula 8 21 4" xfId="0"/>
    <cellStyle name="Vírgula 8 21 5" xfId="0"/>
    <cellStyle name="Vírgula 8 22" xfId="0"/>
    <cellStyle name="Vírgula 8 22 2" xfId="0"/>
    <cellStyle name="Vírgula 8 22 3" xfId="0"/>
    <cellStyle name="Vírgula 8 23" xfId="0"/>
    <cellStyle name="Vírgula 8 23 2" xfId="0"/>
    <cellStyle name="Vírgula 8 23 3" xfId="0"/>
    <cellStyle name="Vírgula 8 24" xfId="0"/>
    <cellStyle name="Vírgula 8 24 2" xfId="0"/>
    <cellStyle name="Vírgula 8 24 3" xfId="0"/>
    <cellStyle name="Vírgula 8 25" xfId="0"/>
    <cellStyle name="Vírgula 8 25 2" xfId="0"/>
    <cellStyle name="Vírgula 8 25 3" xfId="0"/>
    <cellStyle name="Vírgula 8 26" xfId="0"/>
    <cellStyle name="Vírgula 8 26 2" xfId="0"/>
    <cellStyle name="Vírgula 8 26 3" xfId="0"/>
    <cellStyle name="Vírgula 8 27" xfId="0"/>
    <cellStyle name="Vírgula 8 27 2" xfId="0"/>
    <cellStyle name="Vírgula 8 27 3" xfId="0"/>
    <cellStyle name="Vírgula 8 28" xfId="0"/>
    <cellStyle name="Vírgula 8 28 2" xfId="0"/>
    <cellStyle name="Vírgula 8 28 3" xfId="0"/>
    <cellStyle name="Vírgula 8 29" xfId="0"/>
    <cellStyle name="Vírgula 8 29 2" xfId="0"/>
    <cellStyle name="Vírgula 8 29 3" xfId="0"/>
    <cellStyle name="Vírgula 8 3" xfId="0"/>
    <cellStyle name="Vírgula 8 3 2" xfId="0"/>
    <cellStyle name="Vírgula 8 3 2 2" xfId="0"/>
    <cellStyle name="Vírgula 8 3 3" xfId="0"/>
    <cellStyle name="Vírgula 8 3 3 2" xfId="0"/>
    <cellStyle name="Vírgula 8 3 4" xfId="0"/>
    <cellStyle name="Vírgula 8 3 4 2" xfId="0"/>
    <cellStyle name="Vírgula 8 3 5" xfId="0"/>
    <cellStyle name="Vírgula 8 3 5 2" xfId="0"/>
    <cellStyle name="Vírgula 8 3 6" xfId="0"/>
    <cellStyle name="Vírgula 8 3 7" xfId="0"/>
    <cellStyle name="Vírgula 8 30" xfId="0"/>
    <cellStyle name="Vírgula 8 30 2" xfId="0"/>
    <cellStyle name="Vírgula 8 30 3" xfId="0"/>
    <cellStyle name="Vírgula 8 31" xfId="0"/>
    <cellStyle name="Vírgula 8 31 2" xfId="0"/>
    <cellStyle name="Vírgula 8 31 3" xfId="0"/>
    <cellStyle name="Vírgula 8 32" xfId="0"/>
    <cellStyle name="Vírgula 8 32 2" xfId="0"/>
    <cellStyle name="Vírgula 8 32 3" xfId="0"/>
    <cellStyle name="Vírgula 8 33" xfId="0"/>
    <cellStyle name="Vírgula 8 33 2" xfId="0"/>
    <cellStyle name="Vírgula 8 33 3" xfId="0"/>
    <cellStyle name="Vírgula 8 34" xfId="0"/>
    <cellStyle name="Vírgula 8 34 2" xfId="0"/>
    <cellStyle name="Vírgula 8 34 3" xfId="0"/>
    <cellStyle name="Vírgula 8 35" xfId="0"/>
    <cellStyle name="Vírgula 8 35 2" xfId="0"/>
    <cellStyle name="Vírgula 8 35 3" xfId="0"/>
    <cellStyle name="Vírgula 8 36" xfId="0"/>
    <cellStyle name="Vírgula 8 36 2" xfId="0"/>
    <cellStyle name="Vírgula 8 36 3" xfId="0"/>
    <cellStyle name="Vírgula 8 37" xfId="0"/>
    <cellStyle name="Vírgula 8 37 2" xfId="0"/>
    <cellStyle name="Vírgula 8 37 3" xfId="0"/>
    <cellStyle name="Vírgula 8 38" xfId="0"/>
    <cellStyle name="Vírgula 8 38 2" xfId="0"/>
    <cellStyle name="Vírgula 8 38 3" xfId="0"/>
    <cellStyle name="Vírgula 8 39" xfId="0"/>
    <cellStyle name="Vírgula 8 39 2" xfId="0"/>
    <cellStyle name="Vírgula 8 39 3" xfId="0"/>
    <cellStyle name="Vírgula 8 4" xfId="0"/>
    <cellStyle name="Vírgula 8 4 2" xfId="0"/>
    <cellStyle name="Vírgula 8 4 2 2" xfId="0"/>
    <cellStyle name="Vírgula 8 4 3" xfId="0"/>
    <cellStyle name="Vírgula 8 4 3 2" xfId="0"/>
    <cellStyle name="Vírgula 8 4 4" xfId="0"/>
    <cellStyle name="Vírgula 8 4 4 2" xfId="0"/>
    <cellStyle name="Vírgula 8 4 5" xfId="0"/>
    <cellStyle name="Vírgula 8 4 5 2" xfId="0"/>
    <cellStyle name="Vírgula 8 4 6" xfId="0"/>
    <cellStyle name="Vírgula 8 4 7" xfId="0"/>
    <cellStyle name="Vírgula 8 40" xfId="0"/>
    <cellStyle name="Vírgula 8 40 2" xfId="0"/>
    <cellStyle name="Vírgula 8 40 3" xfId="0"/>
    <cellStyle name="Vírgula 8 41" xfId="0"/>
    <cellStyle name="Vírgula 8 41 2" xfId="0"/>
    <cellStyle name="Vírgula 8 41 3" xfId="0"/>
    <cellStyle name="Vírgula 8 42" xfId="0"/>
    <cellStyle name="Vírgula 8 42 2" xfId="0"/>
    <cellStyle name="Vírgula 8 42 3" xfId="0"/>
    <cellStyle name="Vírgula 8 43" xfId="0"/>
    <cellStyle name="Vírgula 8 43 2" xfId="0"/>
    <cellStyle name="Vírgula 8 43 3" xfId="0"/>
    <cellStyle name="Vírgula 8 44" xfId="0"/>
    <cellStyle name="Vírgula 8 44 2" xfId="0"/>
    <cellStyle name="Vírgula 8 44 3" xfId="0"/>
    <cellStyle name="Vírgula 8 45" xfId="0"/>
    <cellStyle name="Vírgula 8 45 2" xfId="0"/>
    <cellStyle name="Vírgula 8 45 3" xfId="0"/>
    <cellStyle name="Vírgula 8 46" xfId="0"/>
    <cellStyle name="Vírgula 8 46 2" xfId="0"/>
    <cellStyle name="Vírgula 8 46 3" xfId="0"/>
    <cellStyle name="Vírgula 8 47" xfId="0"/>
    <cellStyle name="Vírgula 8 47 2" xfId="0"/>
    <cellStyle name="Vírgula 8 47 3" xfId="0"/>
    <cellStyle name="Vírgula 8 48" xfId="0"/>
    <cellStyle name="Vírgula 8 48 2" xfId="0"/>
    <cellStyle name="Vírgula 8 48 3" xfId="0"/>
    <cellStyle name="Vírgula 8 49" xfId="0"/>
    <cellStyle name="Vírgula 8 49 2" xfId="0"/>
    <cellStyle name="Vírgula 8 49 3" xfId="0"/>
    <cellStyle name="Vírgula 8 5" xfId="0"/>
    <cellStyle name="Vírgula 8 5 2" xfId="0"/>
    <cellStyle name="Vírgula 8 5 2 2" xfId="0"/>
    <cellStyle name="Vírgula 8 5 3" xfId="0"/>
    <cellStyle name="Vírgula 8 5 3 2" xfId="0"/>
    <cellStyle name="Vírgula 8 5 4" xfId="0"/>
    <cellStyle name="Vírgula 8 5 4 2" xfId="0"/>
    <cellStyle name="Vírgula 8 5 5" xfId="0"/>
    <cellStyle name="Vírgula 8 5 5 2" xfId="0"/>
    <cellStyle name="Vírgula 8 5 6" xfId="0"/>
    <cellStyle name="Vírgula 8 5 7" xfId="0"/>
    <cellStyle name="Vírgula 8 50" xfId="0"/>
    <cellStyle name="Vírgula 8 50 2" xfId="0"/>
    <cellStyle name="Vírgula 8 50 3" xfId="0"/>
    <cellStyle name="Vírgula 8 51" xfId="0"/>
    <cellStyle name="Vírgula 8 51 2" xfId="0"/>
    <cellStyle name="Vírgula 8 51 3" xfId="0"/>
    <cellStyle name="Vírgula 8 52" xfId="0"/>
    <cellStyle name="Vírgula 8 52 2" xfId="0"/>
    <cellStyle name="Vírgula 8 52 3" xfId="0"/>
    <cellStyle name="Vírgula 8 53" xfId="0"/>
    <cellStyle name="Vírgula 8 53 2" xfId="0"/>
    <cellStyle name="Vírgula 8 53 3" xfId="0"/>
    <cellStyle name="Vírgula 8 54" xfId="0"/>
    <cellStyle name="Vírgula 8 54 2" xfId="0"/>
    <cellStyle name="Vírgula 8 54 3" xfId="0"/>
    <cellStyle name="Vírgula 8 55" xfId="0"/>
    <cellStyle name="Vírgula 8 55 2" xfId="0"/>
    <cellStyle name="Vírgula 8 55 3" xfId="0"/>
    <cellStyle name="Vírgula 8 56" xfId="0"/>
    <cellStyle name="Vírgula 8 56 2" xfId="0"/>
    <cellStyle name="Vírgula 8 56 3" xfId="0"/>
    <cellStyle name="Vírgula 8 57" xfId="0"/>
    <cellStyle name="Vírgula 8 58" xfId="0"/>
    <cellStyle name="Vírgula 8 59" xfId="0"/>
    <cellStyle name="Vírgula 8 6" xfId="0"/>
    <cellStyle name="Vírgula 8 6 2" xfId="0"/>
    <cellStyle name="Vírgula 8 6 2 2" xfId="0"/>
    <cellStyle name="Vírgula 8 6 3" xfId="0"/>
    <cellStyle name="Vírgula 8 6 3 2" xfId="0"/>
    <cellStyle name="Vírgula 8 6 4" xfId="0"/>
    <cellStyle name="Vírgula 8 6 4 2" xfId="0"/>
    <cellStyle name="Vírgula 8 6 5" xfId="0"/>
    <cellStyle name="Vírgula 8 6 5 2" xfId="0"/>
    <cellStyle name="Vírgula 8 6 6" xfId="0"/>
    <cellStyle name="Vírgula 8 6 7" xfId="0"/>
    <cellStyle name="Vírgula 8 60" xfId="0"/>
    <cellStyle name="Vírgula 8 7" xfId="0"/>
    <cellStyle name="Vírgula 8 7 2" xfId="0"/>
    <cellStyle name="Vírgula 8 7 2 2" xfId="0"/>
    <cellStyle name="Vírgula 8 7 3" xfId="0"/>
    <cellStyle name="Vírgula 8 7 3 2" xfId="0"/>
    <cellStyle name="Vírgula 8 7 4" xfId="0"/>
    <cellStyle name="Vírgula 8 7 4 2" xfId="0"/>
    <cellStyle name="Vírgula 8 7 5" xfId="0"/>
    <cellStyle name="Vírgula 8 7 5 2" xfId="0"/>
    <cellStyle name="Vírgula 8 7 6" xfId="0"/>
    <cellStyle name="Vírgula 8 7 7" xfId="0"/>
    <cellStyle name="Vírgula 8 8" xfId="0"/>
    <cellStyle name="Vírgula 8 8 2" xfId="0"/>
    <cellStyle name="Vírgula 8 8 2 2" xfId="0"/>
    <cellStyle name="Vírgula 8 8 3" xfId="0"/>
    <cellStyle name="Vírgula 8 8 3 2" xfId="0"/>
    <cellStyle name="Vírgula 8 8 4" xfId="0"/>
    <cellStyle name="Vírgula 8 8 4 2" xfId="0"/>
    <cellStyle name="Vírgula 8 8 5" xfId="0"/>
    <cellStyle name="Vírgula 8 8 5 2" xfId="0"/>
    <cellStyle name="Vírgula 8 8 6" xfId="0"/>
    <cellStyle name="Vírgula 8 8 7" xfId="0"/>
    <cellStyle name="Vírgula 8 9" xfId="0"/>
    <cellStyle name="Vírgula 8 9 2" xfId="0"/>
    <cellStyle name="Vírgula 8 9 2 2" xfId="0"/>
    <cellStyle name="Vírgula 8 9 3" xfId="0"/>
    <cellStyle name="Vírgula 8 9 3 2" xfId="0"/>
    <cellStyle name="Vírgula 8 9 4" xfId="0"/>
    <cellStyle name="Vírgula 8 9 4 2" xfId="0"/>
    <cellStyle name="Vírgula 8 9 5" xfId="0"/>
    <cellStyle name="Vírgula 8 9 5 2" xfId="0"/>
    <cellStyle name="Vírgula 8 9 6" xfId="0"/>
    <cellStyle name="Vírgula 8 9 7" xfId="0"/>
    <cellStyle name="Vírgula 9" xfId="0"/>
    <cellStyle name="Vírgula 9 10" xfId="0"/>
    <cellStyle name="Vírgula 9 10 2" xfId="0"/>
    <cellStyle name="Vírgula 9 10 2 2" xfId="0"/>
    <cellStyle name="Vírgula 9 10 3" xfId="0"/>
    <cellStyle name="Vírgula 9 10 3 2" xfId="0"/>
    <cellStyle name="Vírgula 9 10 4" xfId="0"/>
    <cellStyle name="Vírgula 9 10 4 2" xfId="0"/>
    <cellStyle name="Vírgula 9 10 5" xfId="0"/>
    <cellStyle name="Vírgula 9 10 5 2" xfId="0"/>
    <cellStyle name="Vírgula 9 10 6" xfId="0"/>
    <cellStyle name="Vírgula 9 10 7" xfId="0"/>
    <cellStyle name="Vírgula 9 11" xfId="0"/>
    <cellStyle name="Vírgula 9 11 2" xfId="0"/>
    <cellStyle name="Vírgula 9 11 2 2" xfId="0"/>
    <cellStyle name="Vírgula 9 11 3" xfId="0"/>
    <cellStyle name="Vírgula 9 11 3 2" xfId="0"/>
    <cellStyle name="Vírgula 9 11 4" xfId="0"/>
    <cellStyle name="Vírgula 9 11 4 2" xfId="0"/>
    <cellStyle name="Vírgula 9 11 5" xfId="0"/>
    <cellStyle name="Vírgula 9 11 5 2" xfId="0"/>
    <cellStyle name="Vírgula 9 11 6" xfId="0"/>
    <cellStyle name="Vírgula 9 11 7" xfId="0"/>
    <cellStyle name="Vírgula 9 12" xfId="0"/>
    <cellStyle name="Vírgula 9 12 2" xfId="0"/>
    <cellStyle name="Vírgula 9 12 2 2" xfId="0"/>
    <cellStyle name="Vírgula 9 12 3" xfId="0"/>
    <cellStyle name="Vírgula 9 12 3 2" xfId="0"/>
    <cellStyle name="Vírgula 9 12 4" xfId="0"/>
    <cellStyle name="Vírgula 9 12 4 2" xfId="0"/>
    <cellStyle name="Vírgula 9 12 5" xfId="0"/>
    <cellStyle name="Vírgula 9 12 5 2" xfId="0"/>
    <cellStyle name="Vírgula 9 12 6" xfId="0"/>
    <cellStyle name="Vírgula 9 12 7" xfId="0"/>
    <cellStyle name="Vírgula 9 13" xfId="0"/>
    <cellStyle name="Vírgula 9 13 2" xfId="0"/>
    <cellStyle name="Vírgula 9 13 2 2" xfId="0"/>
    <cellStyle name="Vírgula 9 13 3" xfId="0"/>
    <cellStyle name="Vírgula 9 13 3 2" xfId="0"/>
    <cellStyle name="Vírgula 9 13 4" xfId="0"/>
    <cellStyle name="Vírgula 9 13 4 2" xfId="0"/>
    <cellStyle name="Vírgula 9 13 5" xfId="0"/>
    <cellStyle name="Vírgula 9 13 5 2" xfId="0"/>
    <cellStyle name="Vírgula 9 13 6" xfId="0"/>
    <cellStyle name="Vírgula 9 13 7" xfId="0"/>
    <cellStyle name="Vírgula 9 14" xfId="0"/>
    <cellStyle name="Vírgula 9 14 2" xfId="0"/>
    <cellStyle name="Vírgula 9 14 2 2" xfId="0"/>
    <cellStyle name="Vírgula 9 14 3" xfId="0"/>
    <cellStyle name="Vírgula 9 14 3 2" xfId="0"/>
    <cellStyle name="Vírgula 9 14 4" xfId="0"/>
    <cellStyle name="Vírgula 9 14 4 2" xfId="0"/>
    <cellStyle name="Vírgula 9 14 5" xfId="0"/>
    <cellStyle name="Vírgula 9 14 5 2" xfId="0"/>
    <cellStyle name="Vírgula 9 14 6" xfId="0"/>
    <cellStyle name="Vírgula 9 14 7" xfId="0"/>
    <cellStyle name="Vírgula 9 15" xfId="0"/>
    <cellStyle name="Vírgula 9 15 2" xfId="0"/>
    <cellStyle name="Vírgula 9 15 2 2" xfId="0"/>
    <cellStyle name="Vírgula 9 15 3" xfId="0"/>
    <cellStyle name="Vírgula 9 15 3 2" xfId="0"/>
    <cellStyle name="Vírgula 9 15 4" xfId="0"/>
    <cellStyle name="Vírgula 9 15 4 2" xfId="0"/>
    <cellStyle name="Vírgula 9 15 5" xfId="0"/>
    <cellStyle name="Vírgula 9 15 5 2" xfId="0"/>
    <cellStyle name="Vírgula 9 15 6" xfId="0"/>
    <cellStyle name="Vírgula 9 15 7" xfId="0"/>
    <cellStyle name="Vírgula 9 16" xfId="0"/>
    <cellStyle name="Vírgula 9 16 2" xfId="0"/>
    <cellStyle name="Vírgula 9 16 2 2" xfId="0"/>
    <cellStyle name="Vírgula 9 16 3" xfId="0"/>
    <cellStyle name="Vírgula 9 16 3 2" xfId="0"/>
    <cellStyle name="Vírgula 9 16 4" xfId="0"/>
    <cellStyle name="Vírgula 9 16 4 2" xfId="0"/>
    <cellStyle name="Vírgula 9 16 5" xfId="0"/>
    <cellStyle name="Vírgula 9 16 5 2" xfId="0"/>
    <cellStyle name="Vírgula 9 16 6" xfId="0"/>
    <cellStyle name="Vírgula 9 16 7" xfId="0"/>
    <cellStyle name="Vírgula 9 17" xfId="0"/>
    <cellStyle name="Vírgula 9 17 2" xfId="0"/>
    <cellStyle name="Vírgula 9 17 2 2" xfId="0"/>
    <cellStyle name="Vírgula 9 17 3" xfId="0"/>
    <cellStyle name="Vírgula 9 17 3 2" xfId="0"/>
    <cellStyle name="Vírgula 9 17 4" xfId="0"/>
    <cellStyle name="Vírgula 9 17 4 2" xfId="0"/>
    <cellStyle name="Vírgula 9 17 5" xfId="0"/>
    <cellStyle name="Vírgula 9 17 5 2" xfId="0"/>
    <cellStyle name="Vírgula 9 17 6" xfId="0"/>
    <cellStyle name="Vírgula 9 18" xfId="0"/>
    <cellStyle name="Vírgula 9 18 2" xfId="0"/>
    <cellStyle name="Vírgula 9 18 2 2" xfId="0"/>
    <cellStyle name="Vírgula 9 18 3" xfId="0"/>
    <cellStyle name="Vírgula 9 18 3 2" xfId="0"/>
    <cellStyle name="Vírgula 9 18 4" xfId="0"/>
    <cellStyle name="Vírgula 9 18 4 2" xfId="0"/>
    <cellStyle name="Vírgula 9 18 5" xfId="0"/>
    <cellStyle name="Vírgula 9 18 5 2" xfId="0"/>
    <cellStyle name="Vírgula 9 18 6" xfId="0"/>
    <cellStyle name="Vírgula 9 19" xfId="0"/>
    <cellStyle name="Vírgula 9 19 2" xfId="0"/>
    <cellStyle name="Vírgula 9 19 2 2" xfId="0"/>
    <cellStyle name="Vírgula 9 19 3" xfId="0"/>
    <cellStyle name="Vírgula 9 19 3 2" xfId="0"/>
    <cellStyle name="Vírgula 9 19 4" xfId="0"/>
    <cellStyle name="Vírgula 9 19 4 2" xfId="0"/>
    <cellStyle name="Vírgula 9 19 5" xfId="0"/>
    <cellStyle name="Vírgula 9 19 5 2" xfId="0"/>
    <cellStyle name="Vírgula 9 19 6" xfId="0"/>
    <cellStyle name="Vírgula 9 2" xfId="0"/>
    <cellStyle name="Vírgula 9 2 10" xfId="0"/>
    <cellStyle name="Vírgula 9 2 11" xfId="0"/>
    <cellStyle name="Vírgula 9 2 12" xfId="0"/>
    <cellStyle name="Vírgula 9 2 13" xfId="0"/>
    <cellStyle name="Vírgula 9 2 14" xfId="0"/>
    <cellStyle name="Vírgula 9 2 15" xfId="0"/>
    <cellStyle name="Vírgula 9 2 16" xfId="0"/>
    <cellStyle name="Vírgula 9 2 2" xfId="0"/>
    <cellStyle name="Vírgula 9 2 2 2" xfId="0"/>
    <cellStyle name="Vírgula 9 2 3" xfId="0"/>
    <cellStyle name="Vírgula 9 2 3 2" xfId="0"/>
    <cellStyle name="Vírgula 9 2 4" xfId="0"/>
    <cellStyle name="Vírgula 9 2 4 2" xfId="0"/>
    <cellStyle name="Vírgula 9 2 5" xfId="0"/>
    <cellStyle name="Vírgula 9 2 5 2" xfId="0"/>
    <cellStyle name="Vírgula 9 2 6" xfId="0"/>
    <cellStyle name="Vírgula 9 2 7" xfId="0"/>
    <cellStyle name="Vírgula 9 2 8" xfId="0"/>
    <cellStyle name="Vírgula 9 2 9" xfId="0"/>
    <cellStyle name="Vírgula 9 20" xfId="0"/>
    <cellStyle name="Vírgula 9 20 2" xfId="0"/>
    <cellStyle name="Vírgula 9 21" xfId="0"/>
    <cellStyle name="Vírgula 9 21 2" xfId="0"/>
    <cellStyle name="Vírgula 9 22" xfId="0"/>
    <cellStyle name="Vírgula 9 22 2" xfId="0"/>
    <cellStyle name="Vírgula 9 23" xfId="0"/>
    <cellStyle name="Vírgula 9 23 2" xfId="0"/>
    <cellStyle name="Vírgula 9 24" xfId="0"/>
    <cellStyle name="Vírgula 9 24 2" xfId="0"/>
    <cellStyle name="Vírgula 9 25" xfId="0"/>
    <cellStyle name="Vírgula 9 25 2" xfId="0"/>
    <cellStyle name="Vírgula 9 26" xfId="0"/>
    <cellStyle name="Vírgula 9 26 2" xfId="0"/>
    <cellStyle name="Vírgula 9 27" xfId="0"/>
    <cellStyle name="Vírgula 9 27 2" xfId="0"/>
    <cellStyle name="Vírgula 9 28" xfId="0"/>
    <cellStyle name="Vírgula 9 28 2" xfId="0"/>
    <cellStyle name="Vírgula 9 29" xfId="0"/>
    <cellStyle name="Vírgula 9 29 2" xfId="0"/>
    <cellStyle name="Vírgula 9 3" xfId="0"/>
    <cellStyle name="Vírgula 9 3 10" xfId="0"/>
    <cellStyle name="Vírgula 9 3 11" xfId="0"/>
    <cellStyle name="Vírgula 9 3 12" xfId="0"/>
    <cellStyle name="Vírgula 9 3 13" xfId="0"/>
    <cellStyle name="Vírgula 9 3 14" xfId="0"/>
    <cellStyle name="Vírgula 9 3 15" xfId="0"/>
    <cellStyle name="Vírgula 9 3 16" xfId="0"/>
    <cellStyle name="Vírgula 9 3 2" xfId="0"/>
    <cellStyle name="Vírgula 9 3 2 2" xfId="0"/>
    <cellStyle name="Vírgula 9 3 3" xfId="0"/>
    <cellStyle name="Vírgula 9 3 3 2" xfId="0"/>
    <cellStyle name="Vírgula 9 3 4" xfId="0"/>
    <cellStyle name="Vírgula 9 3 4 2" xfId="0"/>
    <cellStyle name="Vírgula 9 3 5" xfId="0"/>
    <cellStyle name="Vírgula 9 3 5 2" xfId="0"/>
    <cellStyle name="Vírgula 9 3 6" xfId="0"/>
    <cellStyle name="Vírgula 9 3 7" xfId="0"/>
    <cellStyle name="Vírgula 9 3 8" xfId="0"/>
    <cellStyle name="Vírgula 9 3 9" xfId="0"/>
    <cellStyle name="Vírgula 9 30" xfId="0"/>
    <cellStyle name="Vírgula 9 30 2" xfId="0"/>
    <cellStyle name="Vírgula 9 31" xfId="0"/>
    <cellStyle name="Vírgula 9 31 2" xfId="0"/>
    <cellStyle name="Vírgula 9 32" xfId="0"/>
    <cellStyle name="Vírgula 9 32 2" xfId="0"/>
    <cellStyle name="Vírgula 9 33" xfId="0"/>
    <cellStyle name="Vírgula 9 33 2" xfId="0"/>
    <cellStyle name="Vírgula 9 34" xfId="0"/>
    <cellStyle name="Vírgula 9 34 2" xfId="0"/>
    <cellStyle name="Vírgula 9 35" xfId="0"/>
    <cellStyle name="Vírgula 9 35 2" xfId="0"/>
    <cellStyle name="Vírgula 9 36" xfId="0"/>
    <cellStyle name="Vírgula 9 36 2" xfId="0"/>
    <cellStyle name="Vírgula 9 37" xfId="0"/>
    <cellStyle name="Vírgula 9 37 2" xfId="0"/>
    <cellStyle name="Vírgula 9 38" xfId="0"/>
    <cellStyle name="Vírgula 9 38 2" xfId="0"/>
    <cellStyle name="Vírgula 9 39" xfId="0"/>
    <cellStyle name="Vírgula 9 39 2" xfId="0"/>
    <cellStyle name="Vírgula 9 4" xfId="0"/>
    <cellStyle name="Vírgula 9 4 10" xfId="0"/>
    <cellStyle name="Vírgula 9 4 11" xfId="0"/>
    <cellStyle name="Vírgula 9 4 12" xfId="0"/>
    <cellStyle name="Vírgula 9 4 13" xfId="0"/>
    <cellStyle name="Vírgula 9 4 14" xfId="0"/>
    <cellStyle name="Vírgula 9 4 15" xfId="0"/>
    <cellStyle name="Vírgula 9 4 16" xfId="0"/>
    <cellStyle name="Vírgula 9 4 2" xfId="0"/>
    <cellStyle name="Vírgula 9 4 2 2" xfId="0"/>
    <cellStyle name="Vírgula 9 4 3" xfId="0"/>
    <cellStyle name="Vírgula 9 4 3 2" xfId="0"/>
    <cellStyle name="Vírgula 9 4 4" xfId="0"/>
    <cellStyle name="Vírgula 9 4 4 2" xfId="0"/>
    <cellStyle name="Vírgula 9 4 5" xfId="0"/>
    <cellStyle name="Vírgula 9 4 5 2" xfId="0"/>
    <cellStyle name="Vírgula 9 4 6" xfId="0"/>
    <cellStyle name="Vírgula 9 4 7" xfId="0"/>
    <cellStyle name="Vírgula 9 4 8" xfId="0"/>
    <cellStyle name="Vírgula 9 4 9" xfId="0"/>
    <cellStyle name="Vírgula 9 40" xfId="0"/>
    <cellStyle name="Vírgula 9 41" xfId="0"/>
    <cellStyle name="Vírgula 9 42" xfId="0"/>
    <cellStyle name="Vírgula 9 43" xfId="0"/>
    <cellStyle name="Vírgula 9 44" xfId="0"/>
    <cellStyle name="Vírgula 9 45" xfId="0"/>
    <cellStyle name="Vírgula 9 46" xfId="0"/>
    <cellStyle name="Vírgula 9 47" xfId="0"/>
    <cellStyle name="Vírgula 9 48" xfId="0"/>
    <cellStyle name="Vírgula 9 49" xfId="0"/>
    <cellStyle name="Vírgula 9 5" xfId="0"/>
    <cellStyle name="Vírgula 9 5 10" xfId="0"/>
    <cellStyle name="Vírgula 9 5 11" xfId="0"/>
    <cellStyle name="Vírgula 9 5 12" xfId="0"/>
    <cellStyle name="Vírgula 9 5 13" xfId="0"/>
    <cellStyle name="Vírgula 9 5 14" xfId="0"/>
    <cellStyle name="Vírgula 9 5 15" xfId="0"/>
    <cellStyle name="Vírgula 9 5 16" xfId="0"/>
    <cellStyle name="Vírgula 9 5 2" xfId="0"/>
    <cellStyle name="Vírgula 9 5 2 2" xfId="0"/>
    <cellStyle name="Vírgula 9 5 3" xfId="0"/>
    <cellStyle name="Vírgula 9 5 3 2" xfId="0"/>
    <cellStyle name="Vírgula 9 5 4" xfId="0"/>
    <cellStyle name="Vírgula 9 5 4 2" xfId="0"/>
    <cellStyle name="Vírgula 9 5 5" xfId="0"/>
    <cellStyle name="Vírgula 9 5 5 2" xfId="0"/>
    <cellStyle name="Vírgula 9 5 6" xfId="0"/>
    <cellStyle name="Vírgula 9 5 7" xfId="0"/>
    <cellStyle name="Vírgula 9 5 8" xfId="0"/>
    <cellStyle name="Vírgula 9 5 9" xfId="0"/>
    <cellStyle name="Vírgula 9 50" xfId="0"/>
    <cellStyle name="Vírgula 9 51" xfId="0"/>
    <cellStyle name="Vírgula 9 52" xfId="0"/>
    <cellStyle name="Vírgula 9 53" xfId="0"/>
    <cellStyle name="Vírgula 9 54" xfId="0"/>
    <cellStyle name="Vírgula 9 6" xfId="0"/>
    <cellStyle name="Vírgula 9 6 10" xfId="0"/>
    <cellStyle name="Vírgula 9 6 11" xfId="0"/>
    <cellStyle name="Vírgula 9 6 12" xfId="0"/>
    <cellStyle name="Vírgula 9 6 13" xfId="0"/>
    <cellStyle name="Vírgula 9 6 14" xfId="0"/>
    <cellStyle name="Vírgula 9 6 15" xfId="0"/>
    <cellStyle name="Vírgula 9 6 16" xfId="0"/>
    <cellStyle name="Vírgula 9 6 2" xfId="0"/>
    <cellStyle name="Vírgula 9 6 2 2" xfId="0"/>
    <cellStyle name="Vírgula 9 6 3" xfId="0"/>
    <cellStyle name="Vírgula 9 6 3 2" xfId="0"/>
    <cellStyle name="Vírgula 9 6 4" xfId="0"/>
    <cellStyle name="Vírgula 9 6 4 2" xfId="0"/>
    <cellStyle name="Vírgula 9 6 5" xfId="0"/>
    <cellStyle name="Vírgula 9 6 5 2" xfId="0"/>
    <cellStyle name="Vírgula 9 6 6" xfId="0"/>
    <cellStyle name="Vírgula 9 6 7" xfId="0"/>
    <cellStyle name="Vírgula 9 6 8" xfId="0"/>
    <cellStyle name="Vírgula 9 6 9" xfId="0"/>
    <cellStyle name="Vírgula 9 7" xfId="0"/>
    <cellStyle name="Vírgula 9 7 2" xfId="0"/>
    <cellStyle name="Vírgula 9 7 2 2" xfId="0"/>
    <cellStyle name="Vírgula 9 7 3" xfId="0"/>
    <cellStyle name="Vírgula 9 7 3 2" xfId="0"/>
    <cellStyle name="Vírgula 9 7 4" xfId="0"/>
    <cellStyle name="Vírgula 9 7 4 2" xfId="0"/>
    <cellStyle name="Vírgula 9 7 5" xfId="0"/>
    <cellStyle name="Vírgula 9 7 5 2" xfId="0"/>
    <cellStyle name="Vírgula 9 7 6" xfId="0"/>
    <cellStyle name="Vírgula 9 7 7" xfId="0"/>
    <cellStyle name="Vírgula 9 8" xfId="0"/>
    <cellStyle name="Vírgula 9 8 2" xfId="0"/>
    <cellStyle name="Vírgula 9 8 2 2" xfId="0"/>
    <cellStyle name="Vírgula 9 8 3" xfId="0"/>
    <cellStyle name="Vírgula 9 8 3 2" xfId="0"/>
    <cellStyle name="Vírgula 9 8 4" xfId="0"/>
    <cellStyle name="Vírgula 9 8 4 2" xfId="0"/>
    <cellStyle name="Vírgula 9 8 5" xfId="0"/>
    <cellStyle name="Vírgula 9 8 5 2" xfId="0"/>
    <cellStyle name="Vírgula 9 8 6" xfId="0"/>
    <cellStyle name="Vírgula 9 8 7" xfId="0"/>
    <cellStyle name="Vírgula 9 9" xfId="0"/>
    <cellStyle name="Vírgula 9 9 2" xfId="0"/>
    <cellStyle name="Vírgula 9 9 2 2" xfId="0"/>
    <cellStyle name="Vírgula 9 9 3" xfId="0"/>
    <cellStyle name="Vírgula 9 9 3 2" xfId="0"/>
    <cellStyle name="Vírgula 9 9 4" xfId="0"/>
    <cellStyle name="Vírgula 9 9 4 2" xfId="0"/>
    <cellStyle name="Vírgula 9 9 5" xfId="0"/>
    <cellStyle name="Vírgula 9 9 5 2" xfId="0"/>
    <cellStyle name="Vírgula 9 9 6" xfId="0"/>
    <cellStyle name="Vírgula 9 9 7" xfId="0"/>
    <cellStyle name="Warning 2" xfId="0"/>
    <cellStyle name="Warning 2 2" xfId="0"/>
    <cellStyle name="Warning 2 3" xfId="0"/>
    <cellStyle name="Warning 2 4" xfId="0"/>
    <cellStyle name="Warning 3" xfId="0"/>
    <cellStyle name="Warning 4" xfId="0"/>
    <cellStyle name="Warning 5" xfId="0"/>
    <cellStyle name="Warning 81" xfId="0"/>
    <cellStyle name="Warning Text" xfId="0"/>
    <cellStyle name="Warning Text 10" xfId="0"/>
    <cellStyle name="Warning Text 11" xfId="0"/>
    <cellStyle name="Warning Text 12" xfId="0"/>
    <cellStyle name="Warning Text 13" xfId="0"/>
    <cellStyle name="Warning Text 14" xfId="0"/>
    <cellStyle name="Warning Text 15" xfId="0"/>
    <cellStyle name="Warning Text 16" xfId="0"/>
    <cellStyle name="Warning Text 17" xfId="0"/>
    <cellStyle name="Warning Text 18" xfId="0"/>
    <cellStyle name="Warning Text 2" xfId="0"/>
    <cellStyle name="Warning Text 2 2" xfId="0"/>
    <cellStyle name="Warning Text 3" xfId="0"/>
    <cellStyle name="Warning Text 3 2" xfId="0"/>
    <cellStyle name="Warning Text 4" xfId="0"/>
    <cellStyle name="Warning Text 4 2" xfId="0"/>
    <cellStyle name="Warning Text 5" xfId="0"/>
    <cellStyle name="Warning Text 5 2" xfId="0"/>
    <cellStyle name="Warning Text 6" xfId="0"/>
    <cellStyle name="Warning Text 6 2" xfId="0"/>
    <cellStyle name="Warning Text 7" xfId="0"/>
    <cellStyle name="Warning Text 7 2" xfId="0"/>
    <cellStyle name="Warning Text 8" xfId="0"/>
    <cellStyle name="Warning Text 9" xfId="0"/>
    <cellStyle name="Warning_Planilha Orçamentária - Conde Dolabela - Gustavo Barbi" xfId="0"/>
    <cellStyle name="Ênfase1 10" xfId="0"/>
    <cellStyle name="Ênfase1 11" xfId="0"/>
    <cellStyle name="Ênfase1 12" xfId="0"/>
    <cellStyle name="Ênfase1 13" xfId="0"/>
    <cellStyle name="Ênfase1 14" xfId="0"/>
    <cellStyle name="Ênfase1 15" xfId="0"/>
    <cellStyle name="Ênfase1 16" xfId="0"/>
    <cellStyle name="Ênfase1 17" xfId="0"/>
    <cellStyle name="Ênfase1 18" xfId="0"/>
    <cellStyle name="Ênfase1 19" xfId="0"/>
    <cellStyle name="Ênfase1 2" xfId="0"/>
    <cellStyle name="Ênfase1 2 10" xfId="0"/>
    <cellStyle name="Ênfase1 2 11" xfId="0"/>
    <cellStyle name="Ênfase1 2 12" xfId="0"/>
    <cellStyle name="Ênfase1 2 13" xfId="0"/>
    <cellStyle name="Ênfase1 2 14" xfId="0"/>
    <cellStyle name="Ênfase1 2 15" xfId="0"/>
    <cellStyle name="Ênfase1 2 16" xfId="0"/>
    <cellStyle name="Ênfase1 2 17" xfId="0"/>
    <cellStyle name="Ênfase1 2 18" xfId="0"/>
    <cellStyle name="Ênfase1 2 19" xfId="0"/>
    <cellStyle name="Ênfase1 2 2" xfId="0"/>
    <cellStyle name="Ênfase1 2 2 10" xfId="0"/>
    <cellStyle name="Ênfase1 2 2 11" xfId="0"/>
    <cellStyle name="Ênfase1 2 2 12" xfId="0"/>
    <cellStyle name="Ênfase1 2 2 13" xfId="0"/>
    <cellStyle name="Ênfase1 2 2 14" xfId="0"/>
    <cellStyle name="Ênfase1 2 2 15" xfId="0"/>
    <cellStyle name="Ênfase1 2 2 16" xfId="0"/>
    <cellStyle name="Ênfase1 2 2 17" xfId="0"/>
    <cellStyle name="Ênfase1 2 2 18" xfId="0"/>
    <cellStyle name="Ênfase1 2 2 19" xfId="0"/>
    <cellStyle name="Ênfase1 2 2 2" xfId="0"/>
    <cellStyle name="Ênfase1 2 2 2 10" xfId="0"/>
    <cellStyle name="Ênfase1 2 2 2 11" xfId="0"/>
    <cellStyle name="Ênfase1 2 2 2 12" xfId="0"/>
    <cellStyle name="Ênfase1 2 2 2 13" xfId="0"/>
    <cellStyle name="Ênfase1 2 2 2 14" xfId="0"/>
    <cellStyle name="Ênfase1 2 2 2 2" xfId="0"/>
    <cellStyle name="Ênfase1 2 2 2 3" xfId="0"/>
    <cellStyle name="Ênfase1 2 2 2 4" xfId="0"/>
    <cellStyle name="Ênfase1 2 2 2 5" xfId="0"/>
    <cellStyle name="Ênfase1 2 2 2 6" xfId="0"/>
    <cellStyle name="Ênfase1 2 2 2 7" xfId="0"/>
    <cellStyle name="Ênfase1 2 2 2 8" xfId="0"/>
    <cellStyle name="Ênfase1 2 2 2 9" xfId="0"/>
    <cellStyle name="Ênfase1 2 2 3" xfId="0"/>
    <cellStyle name="Ênfase1 2 2 3 10" xfId="0"/>
    <cellStyle name="Ênfase1 2 2 3 11" xfId="0"/>
    <cellStyle name="Ênfase1 2 2 3 12" xfId="0"/>
    <cellStyle name="Ênfase1 2 2 3 13" xfId="0"/>
    <cellStyle name="Ênfase1 2 2 3 14" xfId="0"/>
    <cellStyle name="Ênfase1 2 2 3 2" xfId="0"/>
    <cellStyle name="Ênfase1 2 2 3 3" xfId="0"/>
    <cellStyle name="Ênfase1 2 2 3 4" xfId="0"/>
    <cellStyle name="Ênfase1 2 2 3 5" xfId="0"/>
    <cellStyle name="Ênfase1 2 2 3 6" xfId="0"/>
    <cellStyle name="Ênfase1 2 2 3 7" xfId="0"/>
    <cellStyle name="Ênfase1 2 2 3 8" xfId="0"/>
    <cellStyle name="Ênfase1 2 2 3 9" xfId="0"/>
    <cellStyle name="Ênfase1 2 2 4" xfId="0"/>
    <cellStyle name="Ênfase1 2 2 4 10" xfId="0"/>
    <cellStyle name="Ênfase1 2 2 4 11" xfId="0"/>
    <cellStyle name="Ênfase1 2 2 4 12" xfId="0"/>
    <cellStyle name="Ênfase1 2 2 4 13" xfId="0"/>
    <cellStyle name="Ênfase1 2 2 4 14" xfId="0"/>
    <cellStyle name="Ênfase1 2 2 4 2" xfId="0"/>
    <cellStyle name="Ênfase1 2 2 4 3" xfId="0"/>
    <cellStyle name="Ênfase1 2 2 4 4" xfId="0"/>
    <cellStyle name="Ênfase1 2 2 4 5" xfId="0"/>
    <cellStyle name="Ênfase1 2 2 4 6" xfId="0"/>
    <cellStyle name="Ênfase1 2 2 4 7" xfId="0"/>
    <cellStyle name="Ênfase1 2 2 4 8" xfId="0"/>
    <cellStyle name="Ênfase1 2 2 4 9" xfId="0"/>
    <cellStyle name="Ênfase1 2 2 5" xfId="0"/>
    <cellStyle name="Ênfase1 2 2 5 10" xfId="0"/>
    <cellStyle name="Ênfase1 2 2 5 11" xfId="0"/>
    <cellStyle name="Ênfase1 2 2 5 12" xfId="0"/>
    <cellStyle name="Ênfase1 2 2 5 13" xfId="0"/>
    <cellStyle name="Ênfase1 2 2 5 14" xfId="0"/>
    <cellStyle name="Ênfase1 2 2 5 2" xfId="0"/>
    <cellStyle name="Ênfase1 2 2 5 3" xfId="0"/>
    <cellStyle name="Ênfase1 2 2 5 4" xfId="0"/>
    <cellStyle name="Ênfase1 2 2 5 5" xfId="0"/>
    <cellStyle name="Ênfase1 2 2 5 6" xfId="0"/>
    <cellStyle name="Ênfase1 2 2 5 7" xfId="0"/>
    <cellStyle name="Ênfase1 2 2 5 8" xfId="0"/>
    <cellStyle name="Ênfase1 2 2 5 9" xfId="0"/>
    <cellStyle name="Ênfase1 2 2 6" xfId="0"/>
    <cellStyle name="Ênfase1 2 2 6 10" xfId="0"/>
    <cellStyle name="Ênfase1 2 2 6 11" xfId="0"/>
    <cellStyle name="Ênfase1 2 2 6 12" xfId="0"/>
    <cellStyle name="Ênfase1 2 2 6 13" xfId="0"/>
    <cellStyle name="Ênfase1 2 2 6 14" xfId="0"/>
    <cellStyle name="Ênfase1 2 2 6 2" xfId="0"/>
    <cellStyle name="Ênfase1 2 2 6 3" xfId="0"/>
    <cellStyle name="Ênfase1 2 2 6 4" xfId="0"/>
    <cellStyle name="Ênfase1 2 2 6 5" xfId="0"/>
    <cellStyle name="Ênfase1 2 2 6 6" xfId="0"/>
    <cellStyle name="Ênfase1 2 2 6 7" xfId="0"/>
    <cellStyle name="Ênfase1 2 2 6 8" xfId="0"/>
    <cellStyle name="Ênfase1 2 2 6 9" xfId="0"/>
    <cellStyle name="Ênfase1 2 2 7" xfId="0"/>
    <cellStyle name="Ênfase1 2 2 8" xfId="0"/>
    <cellStyle name="Ênfase1 2 2 9" xfId="0"/>
    <cellStyle name="Ênfase1 2 20" xfId="0"/>
    <cellStyle name="Ênfase1 2 3" xfId="0"/>
    <cellStyle name="Ênfase1 2 3 10" xfId="0"/>
    <cellStyle name="Ênfase1 2 3 11" xfId="0"/>
    <cellStyle name="Ênfase1 2 3 12" xfId="0"/>
    <cellStyle name="Ênfase1 2 3 13" xfId="0"/>
    <cellStyle name="Ênfase1 2 3 14" xfId="0"/>
    <cellStyle name="Ênfase1 2 3 2" xfId="0"/>
    <cellStyle name="Ênfase1 2 3 3" xfId="0"/>
    <cellStyle name="Ênfase1 2 3 4" xfId="0"/>
    <cellStyle name="Ênfase1 2 3 5" xfId="0"/>
    <cellStyle name="Ênfase1 2 3 6" xfId="0"/>
    <cellStyle name="Ênfase1 2 3 7" xfId="0"/>
    <cellStyle name="Ênfase1 2 3 8" xfId="0"/>
    <cellStyle name="Ênfase1 2 3 9" xfId="0"/>
    <cellStyle name="Ênfase1 2 4" xfId="0"/>
    <cellStyle name="Ênfase1 2 4 10" xfId="0"/>
    <cellStyle name="Ênfase1 2 4 11" xfId="0"/>
    <cellStyle name="Ênfase1 2 4 12" xfId="0"/>
    <cellStyle name="Ênfase1 2 4 13" xfId="0"/>
    <cellStyle name="Ênfase1 2 4 14" xfId="0"/>
    <cellStyle name="Ênfase1 2 4 2" xfId="0"/>
    <cellStyle name="Ênfase1 2 4 3" xfId="0"/>
    <cellStyle name="Ênfase1 2 4 4" xfId="0"/>
    <cellStyle name="Ênfase1 2 4 5" xfId="0"/>
    <cellStyle name="Ênfase1 2 4 6" xfId="0"/>
    <cellStyle name="Ênfase1 2 4 7" xfId="0"/>
    <cellStyle name="Ênfase1 2 4 8" xfId="0"/>
    <cellStyle name="Ênfase1 2 4 9" xfId="0"/>
    <cellStyle name="Ênfase1 2 5" xfId="0"/>
    <cellStyle name="Ênfase1 2 5 10" xfId="0"/>
    <cellStyle name="Ênfase1 2 5 11" xfId="0"/>
    <cellStyle name="Ênfase1 2 5 12" xfId="0"/>
    <cellStyle name="Ênfase1 2 5 13" xfId="0"/>
    <cellStyle name="Ênfase1 2 5 14" xfId="0"/>
    <cellStyle name="Ênfase1 2 5 2" xfId="0"/>
    <cellStyle name="Ênfase1 2 5 3" xfId="0"/>
    <cellStyle name="Ênfase1 2 5 4" xfId="0"/>
    <cellStyle name="Ênfase1 2 5 5" xfId="0"/>
    <cellStyle name="Ênfase1 2 5 6" xfId="0"/>
    <cellStyle name="Ênfase1 2 5 7" xfId="0"/>
    <cellStyle name="Ênfase1 2 5 8" xfId="0"/>
    <cellStyle name="Ênfase1 2 5 9" xfId="0"/>
    <cellStyle name="Ênfase1 2 6" xfId="0"/>
    <cellStyle name="Ênfase1 2 6 10" xfId="0"/>
    <cellStyle name="Ênfase1 2 6 11" xfId="0"/>
    <cellStyle name="Ênfase1 2 6 12" xfId="0"/>
    <cellStyle name="Ênfase1 2 6 13" xfId="0"/>
    <cellStyle name="Ênfase1 2 6 14" xfId="0"/>
    <cellStyle name="Ênfase1 2 6 2" xfId="0"/>
    <cellStyle name="Ênfase1 2 6 3" xfId="0"/>
    <cellStyle name="Ênfase1 2 6 4" xfId="0"/>
    <cellStyle name="Ênfase1 2 6 5" xfId="0"/>
    <cellStyle name="Ênfase1 2 6 6" xfId="0"/>
    <cellStyle name="Ênfase1 2 6 7" xfId="0"/>
    <cellStyle name="Ênfase1 2 6 8" xfId="0"/>
    <cellStyle name="Ênfase1 2 6 9" xfId="0"/>
    <cellStyle name="Ênfase1 2 7" xfId="0"/>
    <cellStyle name="Ênfase1 2 7 10" xfId="0"/>
    <cellStyle name="Ênfase1 2 7 11" xfId="0"/>
    <cellStyle name="Ênfase1 2 7 12" xfId="0"/>
    <cellStyle name="Ênfase1 2 7 13" xfId="0"/>
    <cellStyle name="Ênfase1 2 7 14" xfId="0"/>
    <cellStyle name="Ênfase1 2 7 2" xfId="0"/>
    <cellStyle name="Ênfase1 2 7 3" xfId="0"/>
    <cellStyle name="Ênfase1 2 7 4" xfId="0"/>
    <cellStyle name="Ênfase1 2 7 5" xfId="0"/>
    <cellStyle name="Ênfase1 2 7 6" xfId="0"/>
    <cellStyle name="Ênfase1 2 7 7" xfId="0"/>
    <cellStyle name="Ênfase1 2 7 8" xfId="0"/>
    <cellStyle name="Ênfase1 2 7 9" xfId="0"/>
    <cellStyle name="Ênfase1 2 8" xfId="0"/>
    <cellStyle name="Ênfase1 2 9" xfId="0"/>
    <cellStyle name="Ênfase1 20" xfId="0"/>
    <cellStyle name="Ênfase1 21" xfId="0"/>
    <cellStyle name="Ênfase1 22" xfId="0"/>
    <cellStyle name="Ênfase1 23" xfId="0"/>
    <cellStyle name="Ênfase1 24" xfId="0"/>
    <cellStyle name="Ênfase1 25" xfId="0"/>
    <cellStyle name="Ênfase1 26" xfId="0"/>
    <cellStyle name="Ênfase1 27" xfId="0"/>
    <cellStyle name="Ênfase1 28" xfId="0"/>
    <cellStyle name="Ênfase1 29" xfId="0"/>
    <cellStyle name="Ênfase1 3" xfId="0"/>
    <cellStyle name="Ênfase1 3 10" xfId="0"/>
    <cellStyle name="Ênfase1 3 11" xfId="0"/>
    <cellStyle name="Ênfase1 3 12" xfId="0"/>
    <cellStyle name="Ênfase1 3 13" xfId="0"/>
    <cellStyle name="Ênfase1 3 14" xfId="0"/>
    <cellStyle name="Ênfase1 3 15" xfId="0"/>
    <cellStyle name="Ênfase1 3 16" xfId="0"/>
    <cellStyle name="Ênfase1 3 17" xfId="0"/>
    <cellStyle name="Ênfase1 3 18" xfId="0"/>
    <cellStyle name="Ênfase1 3 19" xfId="0"/>
    <cellStyle name="Ênfase1 3 2" xfId="0"/>
    <cellStyle name="Ênfase1 3 2 10" xfId="0"/>
    <cellStyle name="Ênfase1 3 2 11" xfId="0"/>
    <cellStyle name="Ênfase1 3 2 12" xfId="0"/>
    <cellStyle name="Ênfase1 3 2 13" xfId="0"/>
    <cellStyle name="Ênfase1 3 2 14" xfId="0"/>
    <cellStyle name="Ênfase1 3 2 15" xfId="0"/>
    <cellStyle name="Ênfase1 3 2 16" xfId="0"/>
    <cellStyle name="Ênfase1 3 2 17" xfId="0"/>
    <cellStyle name="Ênfase1 3 2 18" xfId="0"/>
    <cellStyle name="Ênfase1 3 2 19" xfId="0"/>
    <cellStyle name="Ênfase1 3 2 2" xfId="0"/>
    <cellStyle name="Ênfase1 3 2 2 10" xfId="0"/>
    <cellStyle name="Ênfase1 3 2 2 11" xfId="0"/>
    <cellStyle name="Ênfase1 3 2 2 12" xfId="0"/>
    <cellStyle name="Ênfase1 3 2 2 13" xfId="0"/>
    <cellStyle name="Ênfase1 3 2 2 14" xfId="0"/>
    <cellStyle name="Ênfase1 3 2 2 2" xfId="0"/>
    <cellStyle name="Ênfase1 3 2 2 3" xfId="0"/>
    <cellStyle name="Ênfase1 3 2 2 4" xfId="0"/>
    <cellStyle name="Ênfase1 3 2 2 5" xfId="0"/>
    <cellStyle name="Ênfase1 3 2 2 6" xfId="0"/>
    <cellStyle name="Ênfase1 3 2 2 7" xfId="0"/>
    <cellStyle name="Ênfase1 3 2 2 8" xfId="0"/>
    <cellStyle name="Ênfase1 3 2 2 9" xfId="0"/>
    <cellStyle name="Ênfase1 3 2 3" xfId="0"/>
    <cellStyle name="Ênfase1 3 2 3 10" xfId="0"/>
    <cellStyle name="Ênfase1 3 2 3 11" xfId="0"/>
    <cellStyle name="Ênfase1 3 2 3 12" xfId="0"/>
    <cellStyle name="Ênfase1 3 2 3 13" xfId="0"/>
    <cellStyle name="Ênfase1 3 2 3 14" xfId="0"/>
    <cellStyle name="Ênfase1 3 2 3 2" xfId="0"/>
    <cellStyle name="Ênfase1 3 2 3 3" xfId="0"/>
    <cellStyle name="Ênfase1 3 2 3 4" xfId="0"/>
    <cellStyle name="Ênfase1 3 2 3 5" xfId="0"/>
    <cellStyle name="Ênfase1 3 2 3 6" xfId="0"/>
    <cellStyle name="Ênfase1 3 2 3 7" xfId="0"/>
    <cellStyle name="Ênfase1 3 2 3 8" xfId="0"/>
    <cellStyle name="Ênfase1 3 2 3 9" xfId="0"/>
    <cellStyle name="Ênfase1 3 2 4" xfId="0"/>
    <cellStyle name="Ênfase1 3 2 4 10" xfId="0"/>
    <cellStyle name="Ênfase1 3 2 4 11" xfId="0"/>
    <cellStyle name="Ênfase1 3 2 4 12" xfId="0"/>
    <cellStyle name="Ênfase1 3 2 4 13" xfId="0"/>
    <cellStyle name="Ênfase1 3 2 4 14" xfId="0"/>
    <cellStyle name="Ênfase1 3 2 4 2" xfId="0"/>
    <cellStyle name="Ênfase1 3 2 4 3" xfId="0"/>
    <cellStyle name="Ênfase1 3 2 4 4" xfId="0"/>
    <cellStyle name="Ênfase1 3 2 4 5" xfId="0"/>
    <cellStyle name="Ênfase1 3 2 4 6" xfId="0"/>
    <cellStyle name="Ênfase1 3 2 4 7" xfId="0"/>
    <cellStyle name="Ênfase1 3 2 4 8" xfId="0"/>
    <cellStyle name="Ênfase1 3 2 4 9" xfId="0"/>
    <cellStyle name="Ênfase1 3 2 5" xfId="0"/>
    <cellStyle name="Ênfase1 3 2 5 10" xfId="0"/>
    <cellStyle name="Ênfase1 3 2 5 11" xfId="0"/>
    <cellStyle name="Ênfase1 3 2 5 12" xfId="0"/>
    <cellStyle name="Ênfase1 3 2 5 13" xfId="0"/>
    <cellStyle name="Ênfase1 3 2 5 14" xfId="0"/>
    <cellStyle name="Ênfase1 3 2 5 2" xfId="0"/>
    <cellStyle name="Ênfase1 3 2 5 3" xfId="0"/>
    <cellStyle name="Ênfase1 3 2 5 4" xfId="0"/>
    <cellStyle name="Ênfase1 3 2 5 5" xfId="0"/>
    <cellStyle name="Ênfase1 3 2 5 6" xfId="0"/>
    <cellStyle name="Ênfase1 3 2 5 7" xfId="0"/>
    <cellStyle name="Ênfase1 3 2 5 8" xfId="0"/>
    <cellStyle name="Ênfase1 3 2 5 9" xfId="0"/>
    <cellStyle name="Ênfase1 3 2 6" xfId="0"/>
    <cellStyle name="Ênfase1 3 2 6 10" xfId="0"/>
    <cellStyle name="Ênfase1 3 2 6 11" xfId="0"/>
    <cellStyle name="Ênfase1 3 2 6 12" xfId="0"/>
    <cellStyle name="Ênfase1 3 2 6 13" xfId="0"/>
    <cellStyle name="Ênfase1 3 2 6 14" xfId="0"/>
    <cellStyle name="Ênfase1 3 2 6 2" xfId="0"/>
    <cellStyle name="Ênfase1 3 2 6 3" xfId="0"/>
    <cellStyle name="Ênfase1 3 2 6 4" xfId="0"/>
    <cellStyle name="Ênfase1 3 2 6 5" xfId="0"/>
    <cellStyle name="Ênfase1 3 2 6 6" xfId="0"/>
    <cellStyle name="Ênfase1 3 2 6 7" xfId="0"/>
    <cellStyle name="Ênfase1 3 2 6 8" xfId="0"/>
    <cellStyle name="Ênfase1 3 2 6 9" xfId="0"/>
    <cellStyle name="Ênfase1 3 2 7" xfId="0"/>
    <cellStyle name="Ênfase1 3 2 8" xfId="0"/>
    <cellStyle name="Ênfase1 3 2 9" xfId="0"/>
    <cellStyle name="Ênfase1 3 20" xfId="0"/>
    <cellStyle name="Ênfase1 3 3" xfId="0"/>
    <cellStyle name="Ênfase1 3 3 10" xfId="0"/>
    <cellStyle name="Ênfase1 3 3 11" xfId="0"/>
    <cellStyle name="Ênfase1 3 3 12" xfId="0"/>
    <cellStyle name="Ênfase1 3 3 13" xfId="0"/>
    <cellStyle name="Ênfase1 3 3 14" xfId="0"/>
    <cellStyle name="Ênfase1 3 3 2" xfId="0"/>
    <cellStyle name="Ênfase1 3 3 3" xfId="0"/>
    <cellStyle name="Ênfase1 3 3 4" xfId="0"/>
    <cellStyle name="Ênfase1 3 3 5" xfId="0"/>
    <cellStyle name="Ênfase1 3 3 6" xfId="0"/>
    <cellStyle name="Ênfase1 3 3 7" xfId="0"/>
    <cellStyle name="Ênfase1 3 3 8" xfId="0"/>
    <cellStyle name="Ênfase1 3 3 9" xfId="0"/>
    <cellStyle name="Ênfase1 3 4" xfId="0"/>
    <cellStyle name="Ênfase1 3 4 10" xfId="0"/>
    <cellStyle name="Ênfase1 3 4 11" xfId="0"/>
    <cellStyle name="Ênfase1 3 4 12" xfId="0"/>
    <cellStyle name="Ênfase1 3 4 13" xfId="0"/>
    <cellStyle name="Ênfase1 3 4 14" xfId="0"/>
    <cellStyle name="Ênfase1 3 4 2" xfId="0"/>
    <cellStyle name="Ênfase1 3 4 3" xfId="0"/>
    <cellStyle name="Ênfase1 3 4 4" xfId="0"/>
    <cellStyle name="Ênfase1 3 4 5" xfId="0"/>
    <cellStyle name="Ênfase1 3 4 6" xfId="0"/>
    <cellStyle name="Ênfase1 3 4 7" xfId="0"/>
    <cellStyle name="Ênfase1 3 4 8" xfId="0"/>
    <cellStyle name="Ênfase1 3 4 9" xfId="0"/>
    <cellStyle name="Ênfase1 3 5" xfId="0"/>
    <cellStyle name="Ênfase1 3 5 10" xfId="0"/>
    <cellStyle name="Ênfase1 3 5 11" xfId="0"/>
    <cellStyle name="Ênfase1 3 5 12" xfId="0"/>
    <cellStyle name="Ênfase1 3 5 13" xfId="0"/>
    <cellStyle name="Ênfase1 3 5 14" xfId="0"/>
    <cellStyle name="Ênfase1 3 5 2" xfId="0"/>
    <cellStyle name="Ênfase1 3 5 3" xfId="0"/>
    <cellStyle name="Ênfase1 3 5 4" xfId="0"/>
    <cellStyle name="Ênfase1 3 5 5" xfId="0"/>
    <cellStyle name="Ênfase1 3 5 6" xfId="0"/>
    <cellStyle name="Ênfase1 3 5 7" xfId="0"/>
    <cellStyle name="Ênfase1 3 5 8" xfId="0"/>
    <cellStyle name="Ênfase1 3 5 9" xfId="0"/>
    <cellStyle name="Ênfase1 3 6" xfId="0"/>
    <cellStyle name="Ênfase1 3 6 10" xfId="0"/>
    <cellStyle name="Ênfase1 3 6 11" xfId="0"/>
    <cellStyle name="Ênfase1 3 6 12" xfId="0"/>
    <cellStyle name="Ênfase1 3 6 13" xfId="0"/>
    <cellStyle name="Ênfase1 3 6 14" xfId="0"/>
    <cellStyle name="Ênfase1 3 6 2" xfId="0"/>
    <cellStyle name="Ênfase1 3 6 3" xfId="0"/>
    <cellStyle name="Ênfase1 3 6 4" xfId="0"/>
    <cellStyle name="Ênfase1 3 6 5" xfId="0"/>
    <cellStyle name="Ênfase1 3 6 6" xfId="0"/>
    <cellStyle name="Ênfase1 3 6 7" xfId="0"/>
    <cellStyle name="Ênfase1 3 6 8" xfId="0"/>
    <cellStyle name="Ênfase1 3 6 9" xfId="0"/>
    <cellStyle name="Ênfase1 3 7" xfId="0"/>
    <cellStyle name="Ênfase1 3 7 10" xfId="0"/>
    <cellStyle name="Ênfase1 3 7 11" xfId="0"/>
    <cellStyle name="Ênfase1 3 7 12" xfId="0"/>
    <cellStyle name="Ênfase1 3 7 13" xfId="0"/>
    <cellStyle name="Ênfase1 3 7 14" xfId="0"/>
    <cellStyle name="Ênfase1 3 7 2" xfId="0"/>
    <cellStyle name="Ênfase1 3 7 3" xfId="0"/>
    <cellStyle name="Ênfase1 3 7 4" xfId="0"/>
    <cellStyle name="Ênfase1 3 7 5" xfId="0"/>
    <cellStyle name="Ênfase1 3 7 6" xfId="0"/>
    <cellStyle name="Ênfase1 3 7 7" xfId="0"/>
    <cellStyle name="Ênfase1 3 7 8" xfId="0"/>
    <cellStyle name="Ênfase1 3 7 9" xfId="0"/>
    <cellStyle name="Ênfase1 3 8" xfId="0"/>
    <cellStyle name="Ênfase1 3 9" xfId="0"/>
    <cellStyle name="Ênfase1 30" xfId="0"/>
    <cellStyle name="Ênfase1 31" xfId="0"/>
    <cellStyle name="Ênfase1 32" xfId="0"/>
    <cellStyle name="Ênfase1 33" xfId="0"/>
    <cellStyle name="Ênfase1 34" xfId="0"/>
    <cellStyle name="Ênfase1 35" xfId="0"/>
    <cellStyle name="Ênfase1 36" xfId="0"/>
    <cellStyle name="Ênfase1 36 2" xfId="0"/>
    <cellStyle name="Ênfase1 36 3" xfId="0"/>
    <cellStyle name="Ênfase1 37" xfId="0"/>
    <cellStyle name="Ênfase1 38" xfId="0"/>
    <cellStyle name="Ênfase1 39" xfId="0"/>
    <cellStyle name="Ênfase1 4" xfId="0"/>
    <cellStyle name="Ênfase1 4 10" xfId="0"/>
    <cellStyle name="Ênfase1 4 11" xfId="0"/>
    <cellStyle name="Ênfase1 4 12" xfId="0"/>
    <cellStyle name="Ênfase1 4 13" xfId="0"/>
    <cellStyle name="Ênfase1 4 14" xfId="0"/>
    <cellStyle name="Ênfase1 4 15" xfId="0"/>
    <cellStyle name="Ênfase1 4 16" xfId="0"/>
    <cellStyle name="Ênfase1 4 17" xfId="0"/>
    <cellStyle name="Ênfase1 4 18" xfId="0"/>
    <cellStyle name="Ênfase1 4 2" xfId="0"/>
    <cellStyle name="Ênfase1 4 2 10" xfId="0"/>
    <cellStyle name="Ênfase1 4 2 11" xfId="0"/>
    <cellStyle name="Ênfase1 4 2 12" xfId="0"/>
    <cellStyle name="Ênfase1 4 2 13" xfId="0"/>
    <cellStyle name="Ênfase1 4 2 14" xfId="0"/>
    <cellStyle name="Ênfase1 4 2 2" xfId="0"/>
    <cellStyle name="Ênfase1 4 2 2 2" xfId="0"/>
    <cellStyle name="Ênfase1 4 2 2 3" xfId="0"/>
    <cellStyle name="Ênfase1 4 2 2 4" xfId="0"/>
    <cellStyle name="Ênfase1 4 2 2 5" xfId="0"/>
    <cellStyle name="Ênfase1 4 2 3" xfId="0"/>
    <cellStyle name="Ênfase1 4 2 4" xfId="0"/>
    <cellStyle name="Ênfase1 4 2 5" xfId="0"/>
    <cellStyle name="Ênfase1 4 2 6" xfId="0"/>
    <cellStyle name="Ênfase1 4 2 7" xfId="0"/>
    <cellStyle name="Ênfase1 4 2 8" xfId="0"/>
    <cellStyle name="Ênfase1 4 2 9" xfId="0"/>
    <cellStyle name="Ênfase1 4 3" xfId="0"/>
    <cellStyle name="Ênfase1 4 3 10" xfId="0"/>
    <cellStyle name="Ênfase1 4 3 11" xfId="0"/>
    <cellStyle name="Ênfase1 4 3 12" xfId="0"/>
    <cellStyle name="Ênfase1 4 3 13" xfId="0"/>
    <cellStyle name="Ênfase1 4 3 14" xfId="0"/>
    <cellStyle name="Ênfase1 4 3 2" xfId="0"/>
    <cellStyle name="Ênfase1 4 3 3" xfId="0"/>
    <cellStyle name="Ênfase1 4 3 4" xfId="0"/>
    <cellStyle name="Ênfase1 4 3 5" xfId="0"/>
    <cellStyle name="Ênfase1 4 3 6" xfId="0"/>
    <cellStyle name="Ênfase1 4 3 7" xfId="0"/>
    <cellStyle name="Ênfase1 4 3 8" xfId="0"/>
    <cellStyle name="Ênfase1 4 3 9" xfId="0"/>
    <cellStyle name="Ênfase1 4 4" xfId="0"/>
    <cellStyle name="Ênfase1 4 4 10" xfId="0"/>
    <cellStyle name="Ênfase1 4 4 2" xfId="0"/>
    <cellStyle name="Ênfase1 4 4 3" xfId="0"/>
    <cellStyle name="Ênfase1 4 4 4" xfId="0"/>
    <cellStyle name="Ênfase1 4 4 5" xfId="0"/>
    <cellStyle name="Ênfase1 4 4 6" xfId="0"/>
    <cellStyle name="Ênfase1 4 4 7" xfId="0"/>
    <cellStyle name="Ênfase1 4 4 8" xfId="0"/>
    <cellStyle name="Ênfase1 4 4 9" xfId="0"/>
    <cellStyle name="Ênfase1 4 5" xfId="0"/>
    <cellStyle name="Ênfase1 4 5 10" xfId="0"/>
    <cellStyle name="Ênfase1 4 5 2" xfId="0"/>
    <cellStyle name="Ênfase1 4 5 3" xfId="0"/>
    <cellStyle name="Ênfase1 4 5 4" xfId="0"/>
    <cellStyle name="Ênfase1 4 5 5" xfId="0"/>
    <cellStyle name="Ênfase1 4 5 6" xfId="0"/>
    <cellStyle name="Ênfase1 4 5 7" xfId="0"/>
    <cellStyle name="Ênfase1 4 5 8" xfId="0"/>
    <cellStyle name="Ênfase1 4 5 9" xfId="0"/>
    <cellStyle name="Ênfase1 4 6" xfId="0"/>
    <cellStyle name="Ênfase1 4 7" xfId="0"/>
    <cellStyle name="Ênfase1 4 8" xfId="0"/>
    <cellStyle name="Ênfase1 4 9" xfId="0"/>
    <cellStyle name="Ênfase1 40" xfId="0"/>
    <cellStyle name="Ênfase1 41" xfId="0"/>
    <cellStyle name="Ênfase1 5" xfId="0"/>
    <cellStyle name="Ênfase1 5 10" xfId="0"/>
    <cellStyle name="Ênfase1 5 11" xfId="0"/>
    <cellStyle name="Ênfase1 5 12" xfId="0"/>
    <cellStyle name="Ênfase1 5 13" xfId="0"/>
    <cellStyle name="Ênfase1 5 14" xfId="0"/>
    <cellStyle name="Ênfase1 5 15" xfId="0"/>
    <cellStyle name="Ênfase1 5 16" xfId="0"/>
    <cellStyle name="Ênfase1 5 17" xfId="0"/>
    <cellStyle name="Ênfase1 5 18" xfId="0"/>
    <cellStyle name="Ênfase1 5 2" xfId="0"/>
    <cellStyle name="Ênfase1 5 2 10" xfId="0"/>
    <cellStyle name="Ênfase1 5 2 11" xfId="0"/>
    <cellStyle name="Ênfase1 5 2 12" xfId="0"/>
    <cellStyle name="Ênfase1 5 2 13" xfId="0"/>
    <cellStyle name="Ênfase1 5 2 14" xfId="0"/>
    <cellStyle name="Ênfase1 5 2 2" xfId="0"/>
    <cellStyle name="Ênfase1 5 2 3" xfId="0"/>
    <cellStyle name="Ênfase1 5 2 4" xfId="0"/>
    <cellStyle name="Ênfase1 5 2 5" xfId="0"/>
    <cellStyle name="Ênfase1 5 2 6" xfId="0"/>
    <cellStyle name="Ênfase1 5 2 7" xfId="0"/>
    <cellStyle name="Ênfase1 5 2 8" xfId="0"/>
    <cellStyle name="Ênfase1 5 2 9" xfId="0"/>
    <cellStyle name="Ênfase1 5 3" xfId="0"/>
    <cellStyle name="Ênfase1 5 3 10" xfId="0"/>
    <cellStyle name="Ênfase1 5 3 11" xfId="0"/>
    <cellStyle name="Ênfase1 5 3 12" xfId="0"/>
    <cellStyle name="Ênfase1 5 3 13" xfId="0"/>
    <cellStyle name="Ênfase1 5 3 14" xfId="0"/>
    <cellStyle name="Ênfase1 5 3 2" xfId="0"/>
    <cellStyle name="Ênfase1 5 3 3" xfId="0"/>
    <cellStyle name="Ênfase1 5 3 4" xfId="0"/>
    <cellStyle name="Ênfase1 5 3 5" xfId="0"/>
    <cellStyle name="Ênfase1 5 3 6" xfId="0"/>
    <cellStyle name="Ênfase1 5 3 7" xfId="0"/>
    <cellStyle name="Ênfase1 5 3 8" xfId="0"/>
    <cellStyle name="Ênfase1 5 3 9" xfId="0"/>
    <cellStyle name="Ênfase1 5 4" xfId="0"/>
    <cellStyle name="Ênfase1 5 4 10" xfId="0"/>
    <cellStyle name="Ênfase1 5 4 2" xfId="0"/>
    <cellStyle name="Ênfase1 5 4 3" xfId="0"/>
    <cellStyle name="Ênfase1 5 4 4" xfId="0"/>
    <cellStyle name="Ênfase1 5 4 5" xfId="0"/>
    <cellStyle name="Ênfase1 5 4 6" xfId="0"/>
    <cellStyle name="Ênfase1 5 4 7" xfId="0"/>
    <cellStyle name="Ênfase1 5 4 8" xfId="0"/>
    <cellStyle name="Ênfase1 5 4 9" xfId="0"/>
    <cellStyle name="Ênfase1 5 5" xfId="0"/>
    <cellStyle name="Ênfase1 5 5 10" xfId="0"/>
    <cellStyle name="Ênfase1 5 5 2" xfId="0"/>
    <cellStyle name="Ênfase1 5 5 3" xfId="0"/>
    <cellStyle name="Ênfase1 5 5 4" xfId="0"/>
    <cellStyle name="Ênfase1 5 5 5" xfId="0"/>
    <cellStyle name="Ênfase1 5 5 6" xfId="0"/>
    <cellStyle name="Ênfase1 5 5 7" xfId="0"/>
    <cellStyle name="Ênfase1 5 5 8" xfId="0"/>
    <cellStyle name="Ênfase1 5 5 9" xfId="0"/>
    <cellStyle name="Ênfase1 5 6" xfId="0"/>
    <cellStyle name="Ênfase1 5 7" xfId="0"/>
    <cellStyle name="Ênfase1 5 8" xfId="0"/>
    <cellStyle name="Ênfase1 5 9" xfId="0"/>
    <cellStyle name="Ênfase1 6" xfId="0"/>
    <cellStyle name="Ênfase1 6 10" xfId="0"/>
    <cellStyle name="Ênfase1 6 11" xfId="0"/>
    <cellStyle name="Ênfase1 6 12" xfId="0"/>
    <cellStyle name="Ênfase1 6 13" xfId="0"/>
    <cellStyle name="Ênfase1 6 14" xfId="0"/>
    <cellStyle name="Ênfase1 6 2" xfId="0"/>
    <cellStyle name="Ênfase1 6 3" xfId="0"/>
    <cellStyle name="Ênfase1 6 4" xfId="0"/>
    <cellStyle name="Ênfase1 6 5" xfId="0"/>
    <cellStyle name="Ênfase1 6 6" xfId="0"/>
    <cellStyle name="Ênfase1 6 7" xfId="0"/>
    <cellStyle name="Ênfase1 6 8" xfId="0"/>
    <cellStyle name="Ênfase1 6 9" xfId="0"/>
    <cellStyle name="Ênfase1 7" xfId="0"/>
    <cellStyle name="Ênfase1 7 10" xfId="0"/>
    <cellStyle name="Ênfase1 7 11" xfId="0"/>
    <cellStyle name="Ênfase1 7 12" xfId="0"/>
    <cellStyle name="Ênfase1 7 13" xfId="0"/>
    <cellStyle name="Ênfase1 7 14" xfId="0"/>
    <cellStyle name="Ênfase1 7 2" xfId="0"/>
    <cellStyle name="Ênfase1 7 3" xfId="0"/>
    <cellStyle name="Ênfase1 7 4" xfId="0"/>
    <cellStyle name="Ênfase1 7 5" xfId="0"/>
    <cellStyle name="Ênfase1 7 6" xfId="0"/>
    <cellStyle name="Ênfase1 7 7" xfId="0"/>
    <cellStyle name="Ênfase1 7 8" xfId="0"/>
    <cellStyle name="Ênfase1 7 9" xfId="0"/>
    <cellStyle name="Ênfase1 8" xfId="0"/>
    <cellStyle name="Ênfase1 8 10" xfId="0"/>
    <cellStyle name="Ênfase1 8 11" xfId="0"/>
    <cellStyle name="Ênfase1 8 12" xfId="0"/>
    <cellStyle name="Ênfase1 8 13" xfId="0"/>
    <cellStyle name="Ênfase1 8 14" xfId="0"/>
    <cellStyle name="Ênfase1 8 2" xfId="0"/>
    <cellStyle name="Ênfase1 8 3" xfId="0"/>
    <cellStyle name="Ênfase1 8 4" xfId="0"/>
    <cellStyle name="Ênfase1 8 5" xfId="0"/>
    <cellStyle name="Ênfase1 8 6" xfId="0"/>
    <cellStyle name="Ênfase1 8 7" xfId="0"/>
    <cellStyle name="Ênfase1 8 8" xfId="0"/>
    <cellStyle name="Ênfase1 8 9" xfId="0"/>
    <cellStyle name="Ênfase1 9" xfId="0"/>
    <cellStyle name="Ênfase1 9 10" xfId="0"/>
    <cellStyle name="Ênfase1 9 2" xfId="0"/>
    <cellStyle name="Ênfase1 9 3" xfId="0"/>
    <cellStyle name="Ênfase1 9 4" xfId="0"/>
    <cellStyle name="Ênfase1 9 5" xfId="0"/>
    <cellStyle name="Ênfase1 9 6" xfId="0"/>
    <cellStyle name="Ênfase1 9 7" xfId="0"/>
    <cellStyle name="Ênfase1 9 8" xfId="0"/>
    <cellStyle name="Ênfase1 9 9" xfId="0"/>
    <cellStyle name="Ênfase2 10" xfId="0"/>
    <cellStyle name="Ênfase2 11" xfId="0"/>
    <cellStyle name="Ênfase2 12" xfId="0"/>
    <cellStyle name="Ênfase2 13" xfId="0"/>
    <cellStyle name="Ênfase2 14" xfId="0"/>
    <cellStyle name="Ênfase2 15" xfId="0"/>
    <cellStyle name="Ênfase2 16" xfId="0"/>
    <cellStyle name="Ênfase2 17" xfId="0"/>
    <cellStyle name="Ênfase2 18" xfId="0"/>
    <cellStyle name="Ênfase2 19" xfId="0"/>
    <cellStyle name="Ênfase2 2" xfId="0"/>
    <cellStyle name="Ênfase2 2 10" xfId="0"/>
    <cellStyle name="Ênfase2 2 11" xfId="0"/>
    <cellStyle name="Ênfase2 2 12" xfId="0"/>
    <cellStyle name="Ênfase2 2 13" xfId="0"/>
    <cellStyle name="Ênfase2 2 14" xfId="0"/>
    <cellStyle name="Ênfase2 2 15" xfId="0"/>
    <cellStyle name="Ênfase2 2 16" xfId="0"/>
    <cellStyle name="Ênfase2 2 17" xfId="0"/>
    <cellStyle name="Ênfase2 2 18" xfId="0"/>
    <cellStyle name="Ênfase2 2 19" xfId="0"/>
    <cellStyle name="Ênfase2 2 2" xfId="0"/>
    <cellStyle name="Ênfase2 2 2 10" xfId="0"/>
    <cellStyle name="Ênfase2 2 2 11" xfId="0"/>
    <cellStyle name="Ênfase2 2 2 12" xfId="0"/>
    <cellStyle name="Ênfase2 2 2 13" xfId="0"/>
    <cellStyle name="Ênfase2 2 2 14" xfId="0"/>
    <cellStyle name="Ênfase2 2 2 15" xfId="0"/>
    <cellStyle name="Ênfase2 2 2 16" xfId="0"/>
    <cellStyle name="Ênfase2 2 2 17" xfId="0"/>
    <cellStyle name="Ênfase2 2 2 18" xfId="0"/>
    <cellStyle name="Ênfase2 2 2 19" xfId="0"/>
    <cellStyle name="Ênfase2 2 2 2" xfId="0"/>
    <cellStyle name="Ênfase2 2 2 2 10" xfId="0"/>
    <cellStyle name="Ênfase2 2 2 2 11" xfId="0"/>
    <cellStyle name="Ênfase2 2 2 2 12" xfId="0"/>
    <cellStyle name="Ênfase2 2 2 2 13" xfId="0"/>
    <cellStyle name="Ênfase2 2 2 2 14" xfId="0"/>
    <cellStyle name="Ênfase2 2 2 2 2" xfId="0"/>
    <cellStyle name="Ênfase2 2 2 2 3" xfId="0"/>
    <cellStyle name="Ênfase2 2 2 2 4" xfId="0"/>
    <cellStyle name="Ênfase2 2 2 2 5" xfId="0"/>
    <cellStyle name="Ênfase2 2 2 2 6" xfId="0"/>
    <cellStyle name="Ênfase2 2 2 2 7" xfId="0"/>
    <cellStyle name="Ênfase2 2 2 2 8" xfId="0"/>
    <cellStyle name="Ênfase2 2 2 2 9" xfId="0"/>
    <cellStyle name="Ênfase2 2 2 3" xfId="0"/>
    <cellStyle name="Ênfase2 2 2 3 10" xfId="0"/>
    <cellStyle name="Ênfase2 2 2 3 11" xfId="0"/>
    <cellStyle name="Ênfase2 2 2 3 12" xfId="0"/>
    <cellStyle name="Ênfase2 2 2 3 13" xfId="0"/>
    <cellStyle name="Ênfase2 2 2 3 14" xfId="0"/>
    <cellStyle name="Ênfase2 2 2 3 2" xfId="0"/>
    <cellStyle name="Ênfase2 2 2 3 3" xfId="0"/>
    <cellStyle name="Ênfase2 2 2 3 4" xfId="0"/>
    <cellStyle name="Ênfase2 2 2 3 5" xfId="0"/>
    <cellStyle name="Ênfase2 2 2 3 6" xfId="0"/>
    <cellStyle name="Ênfase2 2 2 3 7" xfId="0"/>
    <cellStyle name="Ênfase2 2 2 3 8" xfId="0"/>
    <cellStyle name="Ênfase2 2 2 3 9" xfId="0"/>
    <cellStyle name="Ênfase2 2 2 4" xfId="0"/>
    <cellStyle name="Ênfase2 2 2 4 10" xfId="0"/>
    <cellStyle name="Ênfase2 2 2 4 11" xfId="0"/>
    <cellStyle name="Ênfase2 2 2 4 12" xfId="0"/>
    <cellStyle name="Ênfase2 2 2 4 13" xfId="0"/>
    <cellStyle name="Ênfase2 2 2 4 14" xfId="0"/>
    <cellStyle name="Ênfase2 2 2 4 2" xfId="0"/>
    <cellStyle name="Ênfase2 2 2 4 3" xfId="0"/>
    <cellStyle name="Ênfase2 2 2 4 4" xfId="0"/>
    <cellStyle name="Ênfase2 2 2 4 5" xfId="0"/>
    <cellStyle name="Ênfase2 2 2 4 6" xfId="0"/>
    <cellStyle name="Ênfase2 2 2 4 7" xfId="0"/>
    <cellStyle name="Ênfase2 2 2 4 8" xfId="0"/>
    <cellStyle name="Ênfase2 2 2 4 9" xfId="0"/>
    <cellStyle name="Ênfase2 2 2 5" xfId="0"/>
    <cellStyle name="Ênfase2 2 2 5 10" xfId="0"/>
    <cellStyle name="Ênfase2 2 2 5 11" xfId="0"/>
    <cellStyle name="Ênfase2 2 2 5 12" xfId="0"/>
    <cellStyle name="Ênfase2 2 2 5 13" xfId="0"/>
    <cellStyle name="Ênfase2 2 2 5 14" xfId="0"/>
    <cellStyle name="Ênfase2 2 2 5 2" xfId="0"/>
    <cellStyle name="Ênfase2 2 2 5 3" xfId="0"/>
    <cellStyle name="Ênfase2 2 2 5 4" xfId="0"/>
    <cellStyle name="Ênfase2 2 2 5 5" xfId="0"/>
    <cellStyle name="Ênfase2 2 2 5 6" xfId="0"/>
    <cellStyle name="Ênfase2 2 2 5 7" xfId="0"/>
    <cellStyle name="Ênfase2 2 2 5 8" xfId="0"/>
    <cellStyle name="Ênfase2 2 2 5 9" xfId="0"/>
    <cellStyle name="Ênfase2 2 2 6" xfId="0"/>
    <cellStyle name="Ênfase2 2 2 6 10" xfId="0"/>
    <cellStyle name="Ênfase2 2 2 6 11" xfId="0"/>
    <cellStyle name="Ênfase2 2 2 6 12" xfId="0"/>
    <cellStyle name="Ênfase2 2 2 6 13" xfId="0"/>
    <cellStyle name="Ênfase2 2 2 6 14" xfId="0"/>
    <cellStyle name="Ênfase2 2 2 6 2" xfId="0"/>
    <cellStyle name="Ênfase2 2 2 6 3" xfId="0"/>
    <cellStyle name="Ênfase2 2 2 6 4" xfId="0"/>
    <cellStyle name="Ênfase2 2 2 6 5" xfId="0"/>
    <cellStyle name="Ênfase2 2 2 6 6" xfId="0"/>
    <cellStyle name="Ênfase2 2 2 6 7" xfId="0"/>
    <cellStyle name="Ênfase2 2 2 6 8" xfId="0"/>
    <cellStyle name="Ênfase2 2 2 6 9" xfId="0"/>
    <cellStyle name="Ênfase2 2 2 7" xfId="0"/>
    <cellStyle name="Ênfase2 2 2 8" xfId="0"/>
    <cellStyle name="Ênfase2 2 2 9" xfId="0"/>
    <cellStyle name="Ênfase2 2 20" xfId="0"/>
    <cellStyle name="Ênfase2 2 3" xfId="0"/>
    <cellStyle name="Ênfase2 2 3 10" xfId="0"/>
    <cellStyle name="Ênfase2 2 3 11" xfId="0"/>
    <cellStyle name="Ênfase2 2 3 12" xfId="0"/>
    <cellStyle name="Ênfase2 2 3 13" xfId="0"/>
    <cellStyle name="Ênfase2 2 3 14" xfId="0"/>
    <cellStyle name="Ênfase2 2 3 2" xfId="0"/>
    <cellStyle name="Ênfase2 2 3 3" xfId="0"/>
    <cellStyle name="Ênfase2 2 3 4" xfId="0"/>
    <cellStyle name="Ênfase2 2 3 5" xfId="0"/>
    <cellStyle name="Ênfase2 2 3 6" xfId="0"/>
    <cellStyle name="Ênfase2 2 3 7" xfId="0"/>
    <cellStyle name="Ênfase2 2 3 8" xfId="0"/>
    <cellStyle name="Ênfase2 2 3 9" xfId="0"/>
    <cellStyle name="Ênfase2 2 4" xfId="0"/>
    <cellStyle name="Ênfase2 2 4 10" xfId="0"/>
    <cellStyle name="Ênfase2 2 4 11" xfId="0"/>
    <cellStyle name="Ênfase2 2 4 12" xfId="0"/>
    <cellStyle name="Ênfase2 2 4 13" xfId="0"/>
    <cellStyle name="Ênfase2 2 4 14" xfId="0"/>
    <cellStyle name="Ênfase2 2 4 2" xfId="0"/>
    <cellStyle name="Ênfase2 2 4 3" xfId="0"/>
    <cellStyle name="Ênfase2 2 4 4" xfId="0"/>
    <cellStyle name="Ênfase2 2 4 5" xfId="0"/>
    <cellStyle name="Ênfase2 2 4 6" xfId="0"/>
    <cellStyle name="Ênfase2 2 4 7" xfId="0"/>
    <cellStyle name="Ênfase2 2 4 8" xfId="0"/>
    <cellStyle name="Ênfase2 2 4 9" xfId="0"/>
    <cellStyle name="Ênfase2 2 5" xfId="0"/>
    <cellStyle name="Ênfase2 2 5 10" xfId="0"/>
    <cellStyle name="Ênfase2 2 5 11" xfId="0"/>
    <cellStyle name="Ênfase2 2 5 12" xfId="0"/>
    <cellStyle name="Ênfase2 2 5 13" xfId="0"/>
    <cellStyle name="Ênfase2 2 5 14" xfId="0"/>
    <cellStyle name="Ênfase2 2 5 2" xfId="0"/>
    <cellStyle name="Ênfase2 2 5 3" xfId="0"/>
    <cellStyle name="Ênfase2 2 5 4" xfId="0"/>
    <cellStyle name="Ênfase2 2 5 5" xfId="0"/>
    <cellStyle name="Ênfase2 2 5 6" xfId="0"/>
    <cellStyle name="Ênfase2 2 5 7" xfId="0"/>
    <cellStyle name="Ênfase2 2 5 8" xfId="0"/>
    <cellStyle name="Ênfase2 2 5 9" xfId="0"/>
    <cellStyle name="Ênfase2 2 6" xfId="0"/>
    <cellStyle name="Ênfase2 2 6 10" xfId="0"/>
    <cellStyle name="Ênfase2 2 6 11" xfId="0"/>
    <cellStyle name="Ênfase2 2 6 12" xfId="0"/>
    <cellStyle name="Ênfase2 2 6 13" xfId="0"/>
    <cellStyle name="Ênfase2 2 6 14" xfId="0"/>
    <cellStyle name="Ênfase2 2 6 2" xfId="0"/>
    <cellStyle name="Ênfase2 2 6 3" xfId="0"/>
    <cellStyle name="Ênfase2 2 6 4" xfId="0"/>
    <cellStyle name="Ênfase2 2 6 5" xfId="0"/>
    <cellStyle name="Ênfase2 2 6 6" xfId="0"/>
    <cellStyle name="Ênfase2 2 6 7" xfId="0"/>
    <cellStyle name="Ênfase2 2 6 8" xfId="0"/>
    <cellStyle name="Ênfase2 2 6 9" xfId="0"/>
    <cellStyle name="Ênfase2 2 7" xfId="0"/>
    <cellStyle name="Ênfase2 2 7 10" xfId="0"/>
    <cellStyle name="Ênfase2 2 7 11" xfId="0"/>
    <cellStyle name="Ênfase2 2 7 12" xfId="0"/>
    <cellStyle name="Ênfase2 2 7 13" xfId="0"/>
    <cellStyle name="Ênfase2 2 7 14" xfId="0"/>
    <cellStyle name="Ênfase2 2 7 2" xfId="0"/>
    <cellStyle name="Ênfase2 2 7 3" xfId="0"/>
    <cellStyle name="Ênfase2 2 7 4" xfId="0"/>
    <cellStyle name="Ênfase2 2 7 5" xfId="0"/>
    <cellStyle name="Ênfase2 2 7 6" xfId="0"/>
    <cellStyle name="Ênfase2 2 7 7" xfId="0"/>
    <cellStyle name="Ênfase2 2 7 8" xfId="0"/>
    <cellStyle name="Ênfase2 2 7 9" xfId="0"/>
    <cellStyle name="Ênfase2 2 8" xfId="0"/>
    <cellStyle name="Ênfase2 2 9" xfId="0"/>
    <cellStyle name="Ênfase2 20" xfId="0"/>
    <cellStyle name="Ênfase2 21" xfId="0"/>
    <cellStyle name="Ênfase2 3" xfId="0"/>
    <cellStyle name="Ênfase2 3 10" xfId="0"/>
    <cellStyle name="Ênfase2 3 11" xfId="0"/>
    <cellStyle name="Ênfase2 3 12" xfId="0"/>
    <cellStyle name="Ênfase2 3 13" xfId="0"/>
    <cellStyle name="Ênfase2 3 14" xfId="0"/>
    <cellStyle name="Ênfase2 3 15" xfId="0"/>
    <cellStyle name="Ênfase2 3 16" xfId="0"/>
    <cellStyle name="Ênfase2 3 17" xfId="0"/>
    <cellStyle name="Ênfase2 3 18" xfId="0"/>
    <cellStyle name="Ênfase2 3 19" xfId="0"/>
    <cellStyle name="Ênfase2 3 2" xfId="0"/>
    <cellStyle name="Ênfase2 3 2 10" xfId="0"/>
    <cellStyle name="Ênfase2 3 2 11" xfId="0"/>
    <cellStyle name="Ênfase2 3 2 12" xfId="0"/>
    <cellStyle name="Ênfase2 3 2 13" xfId="0"/>
    <cellStyle name="Ênfase2 3 2 14" xfId="0"/>
    <cellStyle name="Ênfase2 3 2 15" xfId="0"/>
    <cellStyle name="Ênfase2 3 2 16" xfId="0"/>
    <cellStyle name="Ênfase2 3 2 17" xfId="0"/>
    <cellStyle name="Ênfase2 3 2 18" xfId="0"/>
    <cellStyle name="Ênfase2 3 2 19" xfId="0"/>
    <cellStyle name="Ênfase2 3 2 2" xfId="0"/>
    <cellStyle name="Ênfase2 3 2 2 10" xfId="0"/>
    <cellStyle name="Ênfase2 3 2 2 11" xfId="0"/>
    <cellStyle name="Ênfase2 3 2 2 12" xfId="0"/>
    <cellStyle name="Ênfase2 3 2 2 13" xfId="0"/>
    <cellStyle name="Ênfase2 3 2 2 14" xfId="0"/>
    <cellStyle name="Ênfase2 3 2 2 2" xfId="0"/>
    <cellStyle name="Ênfase2 3 2 2 3" xfId="0"/>
    <cellStyle name="Ênfase2 3 2 2 4" xfId="0"/>
    <cellStyle name="Ênfase2 3 2 2 5" xfId="0"/>
    <cellStyle name="Ênfase2 3 2 2 6" xfId="0"/>
    <cellStyle name="Ênfase2 3 2 2 7" xfId="0"/>
    <cellStyle name="Ênfase2 3 2 2 8" xfId="0"/>
    <cellStyle name="Ênfase2 3 2 2 9" xfId="0"/>
    <cellStyle name="Ênfase2 3 2 3" xfId="0"/>
    <cellStyle name="Ênfase2 3 2 3 10" xfId="0"/>
    <cellStyle name="Ênfase2 3 2 3 11" xfId="0"/>
    <cellStyle name="Ênfase2 3 2 3 12" xfId="0"/>
    <cellStyle name="Ênfase2 3 2 3 13" xfId="0"/>
    <cellStyle name="Ênfase2 3 2 3 14" xfId="0"/>
    <cellStyle name="Ênfase2 3 2 3 2" xfId="0"/>
    <cellStyle name="Ênfase2 3 2 3 3" xfId="0"/>
    <cellStyle name="Ênfase2 3 2 3 4" xfId="0"/>
    <cellStyle name="Ênfase2 3 2 3 5" xfId="0"/>
    <cellStyle name="Ênfase2 3 2 3 6" xfId="0"/>
    <cellStyle name="Ênfase2 3 2 3 7" xfId="0"/>
    <cellStyle name="Ênfase2 3 2 3 8" xfId="0"/>
    <cellStyle name="Ênfase2 3 2 3 9" xfId="0"/>
    <cellStyle name="Ênfase2 3 2 4" xfId="0"/>
    <cellStyle name="Ênfase2 3 2 4 10" xfId="0"/>
    <cellStyle name="Ênfase2 3 2 4 11" xfId="0"/>
    <cellStyle name="Ênfase2 3 2 4 12" xfId="0"/>
    <cellStyle name="Ênfase2 3 2 4 13" xfId="0"/>
    <cellStyle name="Ênfase2 3 2 4 14" xfId="0"/>
    <cellStyle name="Ênfase2 3 2 4 2" xfId="0"/>
    <cellStyle name="Ênfase2 3 2 4 3" xfId="0"/>
    <cellStyle name="Ênfase2 3 2 4 4" xfId="0"/>
    <cellStyle name="Ênfase2 3 2 4 5" xfId="0"/>
    <cellStyle name="Ênfase2 3 2 4 6" xfId="0"/>
    <cellStyle name="Ênfase2 3 2 4 7" xfId="0"/>
    <cellStyle name="Ênfase2 3 2 4 8" xfId="0"/>
    <cellStyle name="Ênfase2 3 2 4 9" xfId="0"/>
    <cellStyle name="Ênfase2 3 2 5" xfId="0"/>
    <cellStyle name="Ênfase2 3 2 5 10" xfId="0"/>
    <cellStyle name="Ênfase2 3 2 5 11" xfId="0"/>
    <cellStyle name="Ênfase2 3 2 5 12" xfId="0"/>
    <cellStyle name="Ênfase2 3 2 5 13" xfId="0"/>
    <cellStyle name="Ênfase2 3 2 5 14" xfId="0"/>
    <cellStyle name="Ênfase2 3 2 5 2" xfId="0"/>
    <cellStyle name="Ênfase2 3 2 5 3" xfId="0"/>
    <cellStyle name="Ênfase2 3 2 5 4" xfId="0"/>
    <cellStyle name="Ênfase2 3 2 5 5" xfId="0"/>
    <cellStyle name="Ênfase2 3 2 5 6" xfId="0"/>
    <cellStyle name="Ênfase2 3 2 5 7" xfId="0"/>
    <cellStyle name="Ênfase2 3 2 5 8" xfId="0"/>
    <cellStyle name="Ênfase2 3 2 5 9" xfId="0"/>
    <cellStyle name="Ênfase2 3 2 6" xfId="0"/>
    <cellStyle name="Ênfase2 3 2 6 10" xfId="0"/>
    <cellStyle name="Ênfase2 3 2 6 11" xfId="0"/>
    <cellStyle name="Ênfase2 3 2 6 12" xfId="0"/>
    <cellStyle name="Ênfase2 3 2 6 13" xfId="0"/>
    <cellStyle name="Ênfase2 3 2 6 14" xfId="0"/>
    <cellStyle name="Ênfase2 3 2 6 2" xfId="0"/>
    <cellStyle name="Ênfase2 3 2 6 3" xfId="0"/>
    <cellStyle name="Ênfase2 3 2 6 4" xfId="0"/>
    <cellStyle name="Ênfase2 3 2 6 5" xfId="0"/>
    <cellStyle name="Ênfase2 3 2 6 6" xfId="0"/>
    <cellStyle name="Ênfase2 3 2 6 7" xfId="0"/>
    <cellStyle name="Ênfase2 3 2 6 8" xfId="0"/>
    <cellStyle name="Ênfase2 3 2 6 9" xfId="0"/>
    <cellStyle name="Ênfase2 3 2 7" xfId="0"/>
    <cellStyle name="Ênfase2 3 2 8" xfId="0"/>
    <cellStyle name="Ênfase2 3 2 9" xfId="0"/>
    <cellStyle name="Ênfase2 3 20" xfId="0"/>
    <cellStyle name="Ênfase2 3 3" xfId="0"/>
    <cellStyle name="Ênfase2 3 3 10" xfId="0"/>
    <cellStyle name="Ênfase2 3 3 11" xfId="0"/>
    <cellStyle name="Ênfase2 3 3 12" xfId="0"/>
    <cellStyle name="Ênfase2 3 3 13" xfId="0"/>
    <cellStyle name="Ênfase2 3 3 14" xfId="0"/>
    <cellStyle name="Ênfase2 3 3 2" xfId="0"/>
    <cellStyle name="Ênfase2 3 3 3" xfId="0"/>
    <cellStyle name="Ênfase2 3 3 4" xfId="0"/>
    <cellStyle name="Ênfase2 3 3 5" xfId="0"/>
    <cellStyle name="Ênfase2 3 3 6" xfId="0"/>
    <cellStyle name="Ênfase2 3 3 7" xfId="0"/>
    <cellStyle name="Ênfase2 3 3 8" xfId="0"/>
    <cellStyle name="Ênfase2 3 3 9" xfId="0"/>
    <cellStyle name="Ênfase2 3 4" xfId="0"/>
    <cellStyle name="Ênfase2 3 4 10" xfId="0"/>
    <cellStyle name="Ênfase2 3 4 11" xfId="0"/>
    <cellStyle name="Ênfase2 3 4 12" xfId="0"/>
    <cellStyle name="Ênfase2 3 4 13" xfId="0"/>
    <cellStyle name="Ênfase2 3 4 14" xfId="0"/>
    <cellStyle name="Ênfase2 3 4 2" xfId="0"/>
    <cellStyle name="Ênfase2 3 4 3" xfId="0"/>
    <cellStyle name="Ênfase2 3 4 4" xfId="0"/>
    <cellStyle name="Ênfase2 3 4 5" xfId="0"/>
    <cellStyle name="Ênfase2 3 4 6" xfId="0"/>
    <cellStyle name="Ênfase2 3 4 7" xfId="0"/>
    <cellStyle name="Ênfase2 3 4 8" xfId="0"/>
    <cellStyle name="Ênfase2 3 4 9" xfId="0"/>
    <cellStyle name="Ênfase2 3 5" xfId="0"/>
    <cellStyle name="Ênfase2 3 5 10" xfId="0"/>
    <cellStyle name="Ênfase2 3 5 11" xfId="0"/>
    <cellStyle name="Ênfase2 3 5 12" xfId="0"/>
    <cellStyle name="Ênfase2 3 5 13" xfId="0"/>
    <cellStyle name="Ênfase2 3 5 14" xfId="0"/>
    <cellStyle name="Ênfase2 3 5 2" xfId="0"/>
    <cellStyle name="Ênfase2 3 5 3" xfId="0"/>
    <cellStyle name="Ênfase2 3 5 4" xfId="0"/>
    <cellStyle name="Ênfase2 3 5 5" xfId="0"/>
    <cellStyle name="Ênfase2 3 5 6" xfId="0"/>
    <cellStyle name="Ênfase2 3 5 7" xfId="0"/>
    <cellStyle name="Ênfase2 3 5 8" xfId="0"/>
    <cellStyle name="Ênfase2 3 5 9" xfId="0"/>
    <cellStyle name="Ênfase2 3 6" xfId="0"/>
    <cellStyle name="Ênfase2 3 6 10" xfId="0"/>
    <cellStyle name="Ênfase2 3 6 11" xfId="0"/>
    <cellStyle name="Ênfase2 3 6 12" xfId="0"/>
    <cellStyle name="Ênfase2 3 6 13" xfId="0"/>
    <cellStyle name="Ênfase2 3 6 14" xfId="0"/>
    <cellStyle name="Ênfase2 3 6 2" xfId="0"/>
    <cellStyle name="Ênfase2 3 6 3" xfId="0"/>
    <cellStyle name="Ênfase2 3 6 4" xfId="0"/>
    <cellStyle name="Ênfase2 3 6 5" xfId="0"/>
    <cellStyle name="Ênfase2 3 6 6" xfId="0"/>
    <cellStyle name="Ênfase2 3 6 7" xfId="0"/>
    <cellStyle name="Ênfase2 3 6 8" xfId="0"/>
    <cellStyle name="Ênfase2 3 6 9" xfId="0"/>
    <cellStyle name="Ênfase2 3 7" xfId="0"/>
    <cellStyle name="Ênfase2 3 7 10" xfId="0"/>
    <cellStyle name="Ênfase2 3 7 11" xfId="0"/>
    <cellStyle name="Ênfase2 3 7 12" xfId="0"/>
    <cellStyle name="Ênfase2 3 7 13" xfId="0"/>
    <cellStyle name="Ênfase2 3 7 14" xfId="0"/>
    <cellStyle name="Ênfase2 3 7 2" xfId="0"/>
    <cellStyle name="Ênfase2 3 7 3" xfId="0"/>
    <cellStyle name="Ênfase2 3 7 4" xfId="0"/>
    <cellStyle name="Ênfase2 3 7 5" xfId="0"/>
    <cellStyle name="Ênfase2 3 7 6" xfId="0"/>
    <cellStyle name="Ênfase2 3 7 7" xfId="0"/>
    <cellStyle name="Ênfase2 3 7 8" xfId="0"/>
    <cellStyle name="Ênfase2 3 7 9" xfId="0"/>
    <cellStyle name="Ênfase2 3 8" xfId="0"/>
    <cellStyle name="Ênfase2 3 9" xfId="0"/>
    <cellStyle name="Ênfase2 4" xfId="0"/>
    <cellStyle name="Ênfase2 4 10" xfId="0"/>
    <cellStyle name="Ênfase2 4 11" xfId="0"/>
    <cellStyle name="Ênfase2 4 12" xfId="0"/>
    <cellStyle name="Ênfase2 4 13" xfId="0"/>
    <cellStyle name="Ênfase2 4 14" xfId="0"/>
    <cellStyle name="Ênfase2 4 15" xfId="0"/>
    <cellStyle name="Ênfase2 4 2" xfId="0"/>
    <cellStyle name="Ênfase2 4 2 2" xfId="0"/>
    <cellStyle name="Ênfase2 4 2 3" xfId="0"/>
    <cellStyle name="Ênfase2 4 2 4" xfId="0"/>
    <cellStyle name="Ênfase2 4 2 5" xfId="0"/>
    <cellStyle name="Ênfase2 4 3" xfId="0"/>
    <cellStyle name="Ênfase2 4 4" xfId="0"/>
    <cellStyle name="Ênfase2 4 5" xfId="0"/>
    <cellStyle name="Ênfase2 4 6" xfId="0"/>
    <cellStyle name="Ênfase2 4 7" xfId="0"/>
    <cellStyle name="Ênfase2 4 8" xfId="0"/>
    <cellStyle name="Ênfase2 4 9" xfId="0"/>
    <cellStyle name="Ênfase2 5" xfId="0"/>
    <cellStyle name="Ênfase2 5 10" xfId="0"/>
    <cellStyle name="Ênfase2 5 11" xfId="0"/>
    <cellStyle name="Ênfase2 5 12" xfId="0"/>
    <cellStyle name="Ênfase2 5 13" xfId="0"/>
    <cellStyle name="Ênfase2 5 14" xfId="0"/>
    <cellStyle name="Ênfase2 5 15" xfId="0"/>
    <cellStyle name="Ênfase2 5 2" xfId="0"/>
    <cellStyle name="Ênfase2 5 2 2" xfId="0"/>
    <cellStyle name="Ênfase2 5 2 3" xfId="0"/>
    <cellStyle name="Ênfase2 5 2 4" xfId="0"/>
    <cellStyle name="Ênfase2 5 2 5" xfId="0"/>
    <cellStyle name="Ênfase2 5 3" xfId="0"/>
    <cellStyle name="Ênfase2 5 4" xfId="0"/>
    <cellStyle name="Ênfase2 5 5" xfId="0"/>
    <cellStyle name="Ênfase2 5 6" xfId="0"/>
    <cellStyle name="Ênfase2 5 7" xfId="0"/>
    <cellStyle name="Ênfase2 5 8" xfId="0"/>
    <cellStyle name="Ênfase2 5 9" xfId="0"/>
    <cellStyle name="Ênfase2 6" xfId="0"/>
    <cellStyle name="Ênfase2 6 10" xfId="0"/>
    <cellStyle name="Ênfase2 6 11" xfId="0"/>
    <cellStyle name="Ênfase2 6 12" xfId="0"/>
    <cellStyle name="Ênfase2 6 13" xfId="0"/>
    <cellStyle name="Ênfase2 6 14" xfId="0"/>
    <cellStyle name="Ênfase2 6 2" xfId="0"/>
    <cellStyle name="Ênfase2 6 3" xfId="0"/>
    <cellStyle name="Ênfase2 6 4" xfId="0"/>
    <cellStyle name="Ênfase2 6 5" xfId="0"/>
    <cellStyle name="Ênfase2 6 6" xfId="0"/>
    <cellStyle name="Ênfase2 6 7" xfId="0"/>
    <cellStyle name="Ênfase2 6 8" xfId="0"/>
    <cellStyle name="Ênfase2 6 9" xfId="0"/>
    <cellStyle name="Ênfase2 7" xfId="0"/>
    <cellStyle name="Ênfase2 7 10" xfId="0"/>
    <cellStyle name="Ênfase2 7 11" xfId="0"/>
    <cellStyle name="Ênfase2 7 12" xfId="0"/>
    <cellStyle name="Ênfase2 7 13" xfId="0"/>
    <cellStyle name="Ênfase2 7 14" xfId="0"/>
    <cellStyle name="Ênfase2 7 2" xfId="0"/>
    <cellStyle name="Ênfase2 7 3" xfId="0"/>
    <cellStyle name="Ênfase2 7 4" xfId="0"/>
    <cellStyle name="Ênfase2 7 5" xfId="0"/>
    <cellStyle name="Ênfase2 7 6" xfId="0"/>
    <cellStyle name="Ênfase2 7 7" xfId="0"/>
    <cellStyle name="Ênfase2 7 8" xfId="0"/>
    <cellStyle name="Ênfase2 7 9" xfId="0"/>
    <cellStyle name="Ênfase2 8" xfId="0"/>
    <cellStyle name="Ênfase2 8 10" xfId="0"/>
    <cellStyle name="Ênfase2 8 11" xfId="0"/>
    <cellStyle name="Ênfase2 8 12" xfId="0"/>
    <cellStyle name="Ênfase2 8 13" xfId="0"/>
    <cellStyle name="Ênfase2 8 14" xfId="0"/>
    <cellStyle name="Ênfase2 8 2" xfId="0"/>
    <cellStyle name="Ênfase2 8 3" xfId="0"/>
    <cellStyle name="Ênfase2 8 4" xfId="0"/>
    <cellStyle name="Ênfase2 8 5" xfId="0"/>
    <cellStyle name="Ênfase2 8 6" xfId="0"/>
    <cellStyle name="Ênfase2 8 7" xfId="0"/>
    <cellStyle name="Ênfase2 8 8" xfId="0"/>
    <cellStyle name="Ênfase2 8 9" xfId="0"/>
    <cellStyle name="Ênfase2 9" xfId="0"/>
    <cellStyle name="Ênfase3 10" xfId="0"/>
    <cellStyle name="Ênfase3 11" xfId="0"/>
    <cellStyle name="Ênfase3 12" xfId="0"/>
    <cellStyle name="Ênfase3 13" xfId="0"/>
    <cellStyle name="Ênfase3 14" xfId="0"/>
    <cellStyle name="Ênfase3 15" xfId="0"/>
    <cellStyle name="Ênfase3 16" xfId="0"/>
    <cellStyle name="Ênfase3 17" xfId="0"/>
    <cellStyle name="Ênfase3 18" xfId="0"/>
    <cellStyle name="Ênfase3 19" xfId="0"/>
    <cellStyle name="Ênfase3 2" xfId="0"/>
    <cellStyle name="Ênfase3 2 10" xfId="0"/>
    <cellStyle name="Ênfase3 2 11" xfId="0"/>
    <cellStyle name="Ênfase3 2 12" xfId="0"/>
    <cellStyle name="Ênfase3 2 13" xfId="0"/>
    <cellStyle name="Ênfase3 2 14" xfId="0"/>
    <cellStyle name="Ênfase3 2 15" xfId="0"/>
    <cellStyle name="Ênfase3 2 16" xfId="0"/>
    <cellStyle name="Ênfase3 2 17" xfId="0"/>
    <cellStyle name="Ênfase3 2 18" xfId="0"/>
    <cellStyle name="Ênfase3 2 19" xfId="0"/>
    <cellStyle name="Ênfase3 2 2" xfId="0"/>
    <cellStyle name="Ênfase3 2 2 10" xfId="0"/>
    <cellStyle name="Ênfase3 2 2 11" xfId="0"/>
    <cellStyle name="Ênfase3 2 2 12" xfId="0"/>
    <cellStyle name="Ênfase3 2 2 13" xfId="0"/>
    <cellStyle name="Ênfase3 2 2 14" xfId="0"/>
    <cellStyle name="Ênfase3 2 2 15" xfId="0"/>
    <cellStyle name="Ênfase3 2 2 16" xfId="0"/>
    <cellStyle name="Ênfase3 2 2 17" xfId="0"/>
    <cellStyle name="Ênfase3 2 2 18" xfId="0"/>
    <cellStyle name="Ênfase3 2 2 19" xfId="0"/>
    <cellStyle name="Ênfase3 2 2 2" xfId="0"/>
    <cellStyle name="Ênfase3 2 2 2 10" xfId="0"/>
    <cellStyle name="Ênfase3 2 2 2 11" xfId="0"/>
    <cellStyle name="Ênfase3 2 2 2 12" xfId="0"/>
    <cellStyle name="Ênfase3 2 2 2 13" xfId="0"/>
    <cellStyle name="Ênfase3 2 2 2 14" xfId="0"/>
    <cellStyle name="Ênfase3 2 2 2 2" xfId="0"/>
    <cellStyle name="Ênfase3 2 2 2 3" xfId="0"/>
    <cellStyle name="Ênfase3 2 2 2 4" xfId="0"/>
    <cellStyle name="Ênfase3 2 2 2 5" xfId="0"/>
    <cellStyle name="Ênfase3 2 2 2 6" xfId="0"/>
    <cellStyle name="Ênfase3 2 2 2 7" xfId="0"/>
    <cellStyle name="Ênfase3 2 2 2 8" xfId="0"/>
    <cellStyle name="Ênfase3 2 2 2 9" xfId="0"/>
    <cellStyle name="Ênfase3 2 2 3" xfId="0"/>
    <cellStyle name="Ênfase3 2 2 3 10" xfId="0"/>
    <cellStyle name="Ênfase3 2 2 3 11" xfId="0"/>
    <cellStyle name="Ênfase3 2 2 3 12" xfId="0"/>
    <cellStyle name="Ênfase3 2 2 3 13" xfId="0"/>
    <cellStyle name="Ênfase3 2 2 3 14" xfId="0"/>
    <cellStyle name="Ênfase3 2 2 3 2" xfId="0"/>
    <cellStyle name="Ênfase3 2 2 3 3" xfId="0"/>
    <cellStyle name="Ênfase3 2 2 3 4" xfId="0"/>
    <cellStyle name="Ênfase3 2 2 3 5" xfId="0"/>
    <cellStyle name="Ênfase3 2 2 3 6" xfId="0"/>
    <cellStyle name="Ênfase3 2 2 3 7" xfId="0"/>
    <cellStyle name="Ênfase3 2 2 3 8" xfId="0"/>
    <cellStyle name="Ênfase3 2 2 3 9" xfId="0"/>
    <cellStyle name="Ênfase3 2 2 4" xfId="0"/>
    <cellStyle name="Ênfase3 2 2 4 10" xfId="0"/>
    <cellStyle name="Ênfase3 2 2 4 11" xfId="0"/>
    <cellStyle name="Ênfase3 2 2 4 12" xfId="0"/>
    <cellStyle name="Ênfase3 2 2 4 13" xfId="0"/>
    <cellStyle name="Ênfase3 2 2 4 14" xfId="0"/>
    <cellStyle name="Ênfase3 2 2 4 2" xfId="0"/>
    <cellStyle name="Ênfase3 2 2 4 3" xfId="0"/>
    <cellStyle name="Ênfase3 2 2 4 4" xfId="0"/>
    <cellStyle name="Ênfase3 2 2 4 5" xfId="0"/>
    <cellStyle name="Ênfase3 2 2 4 6" xfId="0"/>
    <cellStyle name="Ênfase3 2 2 4 7" xfId="0"/>
    <cellStyle name="Ênfase3 2 2 4 8" xfId="0"/>
    <cellStyle name="Ênfase3 2 2 4 9" xfId="0"/>
    <cellStyle name="Ênfase3 2 2 5" xfId="0"/>
    <cellStyle name="Ênfase3 2 2 5 10" xfId="0"/>
    <cellStyle name="Ênfase3 2 2 5 11" xfId="0"/>
    <cellStyle name="Ênfase3 2 2 5 12" xfId="0"/>
    <cellStyle name="Ênfase3 2 2 5 13" xfId="0"/>
    <cellStyle name="Ênfase3 2 2 5 14" xfId="0"/>
    <cellStyle name="Ênfase3 2 2 5 2" xfId="0"/>
    <cellStyle name="Ênfase3 2 2 5 3" xfId="0"/>
    <cellStyle name="Ênfase3 2 2 5 4" xfId="0"/>
    <cellStyle name="Ênfase3 2 2 5 5" xfId="0"/>
    <cellStyle name="Ênfase3 2 2 5 6" xfId="0"/>
    <cellStyle name="Ênfase3 2 2 5 7" xfId="0"/>
    <cellStyle name="Ênfase3 2 2 5 8" xfId="0"/>
    <cellStyle name="Ênfase3 2 2 5 9" xfId="0"/>
    <cellStyle name="Ênfase3 2 2 6" xfId="0"/>
    <cellStyle name="Ênfase3 2 2 6 10" xfId="0"/>
    <cellStyle name="Ênfase3 2 2 6 11" xfId="0"/>
    <cellStyle name="Ênfase3 2 2 6 12" xfId="0"/>
    <cellStyle name="Ênfase3 2 2 6 13" xfId="0"/>
    <cellStyle name="Ênfase3 2 2 6 14" xfId="0"/>
    <cellStyle name="Ênfase3 2 2 6 2" xfId="0"/>
    <cellStyle name="Ênfase3 2 2 6 3" xfId="0"/>
    <cellStyle name="Ênfase3 2 2 6 4" xfId="0"/>
    <cellStyle name="Ênfase3 2 2 6 5" xfId="0"/>
    <cellStyle name="Ênfase3 2 2 6 6" xfId="0"/>
    <cellStyle name="Ênfase3 2 2 6 7" xfId="0"/>
    <cellStyle name="Ênfase3 2 2 6 8" xfId="0"/>
    <cellStyle name="Ênfase3 2 2 6 9" xfId="0"/>
    <cellStyle name="Ênfase3 2 2 7" xfId="0"/>
    <cellStyle name="Ênfase3 2 2 8" xfId="0"/>
    <cellStyle name="Ênfase3 2 2 9" xfId="0"/>
    <cellStyle name="Ênfase3 2 20" xfId="0"/>
    <cellStyle name="Ênfase3 2 3" xfId="0"/>
    <cellStyle name="Ênfase3 2 3 10" xfId="0"/>
    <cellStyle name="Ênfase3 2 3 11" xfId="0"/>
    <cellStyle name="Ênfase3 2 3 12" xfId="0"/>
    <cellStyle name="Ênfase3 2 3 13" xfId="0"/>
    <cellStyle name="Ênfase3 2 3 14" xfId="0"/>
    <cellStyle name="Ênfase3 2 3 2" xfId="0"/>
    <cellStyle name="Ênfase3 2 3 3" xfId="0"/>
    <cellStyle name="Ênfase3 2 3 4" xfId="0"/>
    <cellStyle name="Ênfase3 2 3 5" xfId="0"/>
    <cellStyle name="Ênfase3 2 3 6" xfId="0"/>
    <cellStyle name="Ênfase3 2 3 7" xfId="0"/>
    <cellStyle name="Ênfase3 2 3 8" xfId="0"/>
    <cellStyle name="Ênfase3 2 3 9" xfId="0"/>
    <cellStyle name="Ênfase3 2 4" xfId="0"/>
    <cellStyle name="Ênfase3 2 4 10" xfId="0"/>
    <cellStyle name="Ênfase3 2 4 11" xfId="0"/>
    <cellStyle name="Ênfase3 2 4 12" xfId="0"/>
    <cellStyle name="Ênfase3 2 4 13" xfId="0"/>
    <cellStyle name="Ênfase3 2 4 14" xfId="0"/>
    <cellStyle name="Ênfase3 2 4 2" xfId="0"/>
    <cellStyle name="Ênfase3 2 4 3" xfId="0"/>
    <cellStyle name="Ênfase3 2 4 4" xfId="0"/>
    <cellStyle name="Ênfase3 2 4 5" xfId="0"/>
    <cellStyle name="Ênfase3 2 4 6" xfId="0"/>
    <cellStyle name="Ênfase3 2 4 7" xfId="0"/>
    <cellStyle name="Ênfase3 2 4 8" xfId="0"/>
    <cellStyle name="Ênfase3 2 4 9" xfId="0"/>
    <cellStyle name="Ênfase3 2 5" xfId="0"/>
    <cellStyle name="Ênfase3 2 5 10" xfId="0"/>
    <cellStyle name="Ênfase3 2 5 11" xfId="0"/>
    <cellStyle name="Ênfase3 2 5 12" xfId="0"/>
    <cellStyle name="Ênfase3 2 5 13" xfId="0"/>
    <cellStyle name="Ênfase3 2 5 14" xfId="0"/>
    <cellStyle name="Ênfase3 2 5 2" xfId="0"/>
    <cellStyle name="Ênfase3 2 5 3" xfId="0"/>
    <cellStyle name="Ênfase3 2 5 4" xfId="0"/>
    <cellStyle name="Ênfase3 2 5 5" xfId="0"/>
    <cellStyle name="Ênfase3 2 5 6" xfId="0"/>
    <cellStyle name="Ênfase3 2 5 7" xfId="0"/>
    <cellStyle name="Ênfase3 2 5 8" xfId="0"/>
    <cellStyle name="Ênfase3 2 5 9" xfId="0"/>
    <cellStyle name="Ênfase3 2 6" xfId="0"/>
    <cellStyle name="Ênfase3 2 6 10" xfId="0"/>
    <cellStyle name="Ênfase3 2 6 11" xfId="0"/>
    <cellStyle name="Ênfase3 2 6 12" xfId="0"/>
    <cellStyle name="Ênfase3 2 6 13" xfId="0"/>
    <cellStyle name="Ênfase3 2 6 14" xfId="0"/>
    <cellStyle name="Ênfase3 2 6 2" xfId="0"/>
    <cellStyle name="Ênfase3 2 6 3" xfId="0"/>
    <cellStyle name="Ênfase3 2 6 4" xfId="0"/>
    <cellStyle name="Ênfase3 2 6 5" xfId="0"/>
    <cellStyle name="Ênfase3 2 6 6" xfId="0"/>
    <cellStyle name="Ênfase3 2 6 7" xfId="0"/>
    <cellStyle name="Ênfase3 2 6 8" xfId="0"/>
    <cellStyle name="Ênfase3 2 6 9" xfId="0"/>
    <cellStyle name="Ênfase3 2 7" xfId="0"/>
    <cellStyle name="Ênfase3 2 7 10" xfId="0"/>
    <cellStyle name="Ênfase3 2 7 11" xfId="0"/>
    <cellStyle name="Ênfase3 2 7 12" xfId="0"/>
    <cellStyle name="Ênfase3 2 7 13" xfId="0"/>
    <cellStyle name="Ênfase3 2 7 14" xfId="0"/>
    <cellStyle name="Ênfase3 2 7 2" xfId="0"/>
    <cellStyle name="Ênfase3 2 7 3" xfId="0"/>
    <cellStyle name="Ênfase3 2 7 4" xfId="0"/>
    <cellStyle name="Ênfase3 2 7 5" xfId="0"/>
    <cellStyle name="Ênfase3 2 7 6" xfId="0"/>
    <cellStyle name="Ênfase3 2 7 7" xfId="0"/>
    <cellStyle name="Ênfase3 2 7 8" xfId="0"/>
    <cellStyle name="Ênfase3 2 7 9" xfId="0"/>
    <cellStyle name="Ênfase3 2 8" xfId="0"/>
    <cellStyle name="Ênfase3 2 9" xfId="0"/>
    <cellStyle name="Ênfase3 20" xfId="0"/>
    <cellStyle name="Ênfase3 21" xfId="0"/>
    <cellStyle name="Ênfase3 3" xfId="0"/>
    <cellStyle name="Ênfase3 3 10" xfId="0"/>
    <cellStyle name="Ênfase3 3 11" xfId="0"/>
    <cellStyle name="Ênfase3 3 12" xfId="0"/>
    <cellStyle name="Ênfase3 3 13" xfId="0"/>
    <cellStyle name="Ênfase3 3 14" xfId="0"/>
    <cellStyle name="Ênfase3 3 15" xfId="0"/>
    <cellStyle name="Ênfase3 3 16" xfId="0"/>
    <cellStyle name="Ênfase3 3 17" xfId="0"/>
    <cellStyle name="Ênfase3 3 18" xfId="0"/>
    <cellStyle name="Ênfase3 3 19" xfId="0"/>
    <cellStyle name="Ênfase3 3 2" xfId="0"/>
    <cellStyle name="Ênfase3 3 2 10" xfId="0"/>
    <cellStyle name="Ênfase3 3 2 11" xfId="0"/>
    <cellStyle name="Ênfase3 3 2 12" xfId="0"/>
    <cellStyle name="Ênfase3 3 2 13" xfId="0"/>
    <cellStyle name="Ênfase3 3 2 14" xfId="0"/>
    <cellStyle name="Ênfase3 3 2 15" xfId="0"/>
    <cellStyle name="Ênfase3 3 2 16" xfId="0"/>
    <cellStyle name="Ênfase3 3 2 17" xfId="0"/>
    <cellStyle name="Ênfase3 3 2 18" xfId="0"/>
    <cellStyle name="Ênfase3 3 2 19" xfId="0"/>
    <cellStyle name="Ênfase3 3 2 2" xfId="0"/>
    <cellStyle name="Ênfase3 3 2 2 10" xfId="0"/>
    <cellStyle name="Ênfase3 3 2 2 11" xfId="0"/>
    <cellStyle name="Ênfase3 3 2 2 12" xfId="0"/>
    <cellStyle name="Ênfase3 3 2 2 13" xfId="0"/>
    <cellStyle name="Ênfase3 3 2 2 14" xfId="0"/>
    <cellStyle name="Ênfase3 3 2 2 2" xfId="0"/>
    <cellStyle name="Ênfase3 3 2 2 3" xfId="0"/>
    <cellStyle name="Ênfase3 3 2 2 4" xfId="0"/>
    <cellStyle name="Ênfase3 3 2 2 5" xfId="0"/>
    <cellStyle name="Ênfase3 3 2 2 6" xfId="0"/>
    <cellStyle name="Ênfase3 3 2 2 7" xfId="0"/>
    <cellStyle name="Ênfase3 3 2 2 8" xfId="0"/>
    <cellStyle name="Ênfase3 3 2 2 9" xfId="0"/>
    <cellStyle name="Ênfase3 3 2 3" xfId="0"/>
    <cellStyle name="Ênfase3 3 2 3 10" xfId="0"/>
    <cellStyle name="Ênfase3 3 2 3 11" xfId="0"/>
    <cellStyle name="Ênfase3 3 2 3 12" xfId="0"/>
    <cellStyle name="Ênfase3 3 2 3 13" xfId="0"/>
    <cellStyle name="Ênfase3 3 2 3 14" xfId="0"/>
    <cellStyle name="Ênfase3 3 2 3 2" xfId="0"/>
    <cellStyle name="Ênfase3 3 2 3 3" xfId="0"/>
    <cellStyle name="Ênfase3 3 2 3 4" xfId="0"/>
    <cellStyle name="Ênfase3 3 2 3 5" xfId="0"/>
    <cellStyle name="Ênfase3 3 2 3 6" xfId="0"/>
    <cellStyle name="Ênfase3 3 2 3 7" xfId="0"/>
    <cellStyle name="Ênfase3 3 2 3 8" xfId="0"/>
    <cellStyle name="Ênfase3 3 2 3 9" xfId="0"/>
    <cellStyle name="Ênfase3 3 2 4" xfId="0"/>
    <cellStyle name="Ênfase3 3 2 4 10" xfId="0"/>
    <cellStyle name="Ênfase3 3 2 4 11" xfId="0"/>
    <cellStyle name="Ênfase3 3 2 4 12" xfId="0"/>
    <cellStyle name="Ênfase3 3 2 4 13" xfId="0"/>
    <cellStyle name="Ênfase3 3 2 4 14" xfId="0"/>
    <cellStyle name="Ênfase3 3 2 4 2" xfId="0"/>
    <cellStyle name="Ênfase3 3 2 4 3" xfId="0"/>
    <cellStyle name="Ênfase3 3 2 4 4" xfId="0"/>
    <cellStyle name="Ênfase3 3 2 4 5" xfId="0"/>
    <cellStyle name="Ênfase3 3 2 4 6" xfId="0"/>
    <cellStyle name="Ênfase3 3 2 4 7" xfId="0"/>
    <cellStyle name="Ênfase3 3 2 4 8" xfId="0"/>
    <cellStyle name="Ênfase3 3 2 4 9" xfId="0"/>
    <cellStyle name="Ênfase3 3 2 5" xfId="0"/>
    <cellStyle name="Ênfase3 3 2 5 10" xfId="0"/>
    <cellStyle name="Ênfase3 3 2 5 11" xfId="0"/>
    <cellStyle name="Ênfase3 3 2 5 12" xfId="0"/>
    <cellStyle name="Ênfase3 3 2 5 13" xfId="0"/>
    <cellStyle name="Ênfase3 3 2 5 14" xfId="0"/>
    <cellStyle name="Ênfase3 3 2 5 2" xfId="0"/>
    <cellStyle name="Ênfase3 3 2 5 3" xfId="0"/>
    <cellStyle name="Ênfase3 3 2 5 4" xfId="0"/>
    <cellStyle name="Ênfase3 3 2 5 5" xfId="0"/>
    <cellStyle name="Ênfase3 3 2 5 6" xfId="0"/>
    <cellStyle name="Ênfase3 3 2 5 7" xfId="0"/>
    <cellStyle name="Ênfase3 3 2 5 8" xfId="0"/>
    <cellStyle name="Ênfase3 3 2 5 9" xfId="0"/>
    <cellStyle name="Ênfase3 3 2 6" xfId="0"/>
    <cellStyle name="Ênfase3 3 2 6 10" xfId="0"/>
    <cellStyle name="Ênfase3 3 2 6 11" xfId="0"/>
    <cellStyle name="Ênfase3 3 2 6 12" xfId="0"/>
    <cellStyle name="Ênfase3 3 2 6 13" xfId="0"/>
    <cellStyle name="Ênfase3 3 2 6 14" xfId="0"/>
    <cellStyle name="Ênfase3 3 2 6 2" xfId="0"/>
    <cellStyle name="Ênfase3 3 2 6 3" xfId="0"/>
    <cellStyle name="Ênfase3 3 2 6 4" xfId="0"/>
    <cellStyle name="Ênfase3 3 2 6 5" xfId="0"/>
    <cellStyle name="Ênfase3 3 2 6 6" xfId="0"/>
    <cellStyle name="Ênfase3 3 2 6 7" xfId="0"/>
    <cellStyle name="Ênfase3 3 2 6 8" xfId="0"/>
    <cellStyle name="Ênfase3 3 2 6 9" xfId="0"/>
    <cellStyle name="Ênfase3 3 2 7" xfId="0"/>
    <cellStyle name="Ênfase3 3 2 8" xfId="0"/>
    <cellStyle name="Ênfase3 3 2 9" xfId="0"/>
    <cellStyle name="Ênfase3 3 20" xfId="0"/>
    <cellStyle name="Ênfase3 3 3" xfId="0"/>
    <cellStyle name="Ênfase3 3 3 10" xfId="0"/>
    <cellStyle name="Ênfase3 3 3 11" xfId="0"/>
    <cellStyle name="Ênfase3 3 3 12" xfId="0"/>
    <cellStyle name="Ênfase3 3 3 13" xfId="0"/>
    <cellStyle name="Ênfase3 3 3 14" xfId="0"/>
    <cellStyle name="Ênfase3 3 3 2" xfId="0"/>
    <cellStyle name="Ênfase3 3 3 3" xfId="0"/>
    <cellStyle name="Ênfase3 3 3 4" xfId="0"/>
    <cellStyle name="Ênfase3 3 3 5" xfId="0"/>
    <cellStyle name="Ênfase3 3 3 6" xfId="0"/>
    <cellStyle name="Ênfase3 3 3 7" xfId="0"/>
    <cellStyle name="Ênfase3 3 3 8" xfId="0"/>
    <cellStyle name="Ênfase3 3 3 9" xfId="0"/>
    <cellStyle name="Ênfase3 3 4" xfId="0"/>
    <cellStyle name="Ênfase3 3 4 10" xfId="0"/>
    <cellStyle name="Ênfase3 3 4 11" xfId="0"/>
    <cellStyle name="Ênfase3 3 4 12" xfId="0"/>
    <cellStyle name="Ênfase3 3 4 13" xfId="0"/>
    <cellStyle name="Ênfase3 3 4 14" xfId="0"/>
    <cellStyle name="Ênfase3 3 4 2" xfId="0"/>
    <cellStyle name="Ênfase3 3 4 3" xfId="0"/>
    <cellStyle name="Ênfase3 3 4 4" xfId="0"/>
    <cellStyle name="Ênfase3 3 4 5" xfId="0"/>
    <cellStyle name="Ênfase3 3 4 6" xfId="0"/>
    <cellStyle name="Ênfase3 3 4 7" xfId="0"/>
    <cellStyle name="Ênfase3 3 4 8" xfId="0"/>
    <cellStyle name="Ênfase3 3 4 9" xfId="0"/>
    <cellStyle name="Ênfase3 3 5" xfId="0"/>
    <cellStyle name="Ênfase3 3 5 10" xfId="0"/>
    <cellStyle name="Ênfase3 3 5 11" xfId="0"/>
    <cellStyle name="Ênfase3 3 5 12" xfId="0"/>
    <cellStyle name="Ênfase3 3 5 13" xfId="0"/>
    <cellStyle name="Ênfase3 3 5 14" xfId="0"/>
    <cellStyle name="Ênfase3 3 5 2" xfId="0"/>
    <cellStyle name="Ênfase3 3 5 3" xfId="0"/>
    <cellStyle name="Ênfase3 3 5 4" xfId="0"/>
    <cellStyle name="Ênfase3 3 5 5" xfId="0"/>
    <cellStyle name="Ênfase3 3 5 6" xfId="0"/>
    <cellStyle name="Ênfase3 3 5 7" xfId="0"/>
    <cellStyle name="Ênfase3 3 5 8" xfId="0"/>
    <cellStyle name="Ênfase3 3 5 9" xfId="0"/>
    <cellStyle name="Ênfase3 3 6" xfId="0"/>
    <cellStyle name="Ênfase3 3 6 10" xfId="0"/>
    <cellStyle name="Ênfase3 3 6 11" xfId="0"/>
    <cellStyle name="Ênfase3 3 6 12" xfId="0"/>
    <cellStyle name="Ênfase3 3 6 13" xfId="0"/>
    <cellStyle name="Ênfase3 3 6 14" xfId="0"/>
    <cellStyle name="Ênfase3 3 6 2" xfId="0"/>
    <cellStyle name="Ênfase3 3 6 3" xfId="0"/>
    <cellStyle name="Ênfase3 3 6 4" xfId="0"/>
    <cellStyle name="Ênfase3 3 6 5" xfId="0"/>
    <cellStyle name="Ênfase3 3 6 6" xfId="0"/>
    <cellStyle name="Ênfase3 3 6 7" xfId="0"/>
    <cellStyle name="Ênfase3 3 6 8" xfId="0"/>
    <cellStyle name="Ênfase3 3 6 9" xfId="0"/>
    <cellStyle name="Ênfase3 3 7" xfId="0"/>
    <cellStyle name="Ênfase3 3 7 10" xfId="0"/>
    <cellStyle name="Ênfase3 3 7 11" xfId="0"/>
    <cellStyle name="Ênfase3 3 7 12" xfId="0"/>
    <cellStyle name="Ênfase3 3 7 13" xfId="0"/>
    <cellStyle name="Ênfase3 3 7 14" xfId="0"/>
    <cellStyle name="Ênfase3 3 7 2" xfId="0"/>
    <cellStyle name="Ênfase3 3 7 3" xfId="0"/>
    <cellStyle name="Ênfase3 3 7 4" xfId="0"/>
    <cellStyle name="Ênfase3 3 7 5" xfId="0"/>
    <cellStyle name="Ênfase3 3 7 6" xfId="0"/>
    <cellStyle name="Ênfase3 3 7 7" xfId="0"/>
    <cellStyle name="Ênfase3 3 7 8" xfId="0"/>
    <cellStyle name="Ênfase3 3 7 9" xfId="0"/>
    <cellStyle name="Ênfase3 3 8" xfId="0"/>
    <cellStyle name="Ênfase3 3 9" xfId="0"/>
    <cellStyle name="Ênfase3 4" xfId="0"/>
    <cellStyle name="Ênfase3 4 10" xfId="0"/>
    <cellStyle name="Ênfase3 4 11" xfId="0"/>
    <cellStyle name="Ênfase3 4 12" xfId="0"/>
    <cellStyle name="Ênfase3 4 13" xfId="0"/>
    <cellStyle name="Ênfase3 4 14" xfId="0"/>
    <cellStyle name="Ênfase3 4 15" xfId="0"/>
    <cellStyle name="Ênfase3 4 2" xfId="0"/>
    <cellStyle name="Ênfase3 4 2 2" xfId="0"/>
    <cellStyle name="Ênfase3 4 2 3" xfId="0"/>
    <cellStyle name="Ênfase3 4 2 4" xfId="0"/>
    <cellStyle name="Ênfase3 4 2 5" xfId="0"/>
    <cellStyle name="Ênfase3 4 3" xfId="0"/>
    <cellStyle name="Ênfase3 4 4" xfId="0"/>
    <cellStyle name="Ênfase3 4 5" xfId="0"/>
    <cellStyle name="Ênfase3 4 6" xfId="0"/>
    <cellStyle name="Ênfase3 4 7" xfId="0"/>
    <cellStyle name="Ênfase3 4 8" xfId="0"/>
    <cellStyle name="Ênfase3 4 9" xfId="0"/>
    <cellStyle name="Ênfase3 5" xfId="0"/>
    <cellStyle name="Ênfase3 5 10" xfId="0"/>
    <cellStyle name="Ênfase3 5 11" xfId="0"/>
    <cellStyle name="Ênfase3 5 12" xfId="0"/>
    <cellStyle name="Ênfase3 5 13" xfId="0"/>
    <cellStyle name="Ênfase3 5 14" xfId="0"/>
    <cellStyle name="Ênfase3 5 15" xfId="0"/>
    <cellStyle name="Ênfase3 5 2" xfId="0"/>
    <cellStyle name="Ênfase3 5 2 2" xfId="0"/>
    <cellStyle name="Ênfase3 5 2 3" xfId="0"/>
    <cellStyle name="Ênfase3 5 2 4" xfId="0"/>
    <cellStyle name="Ênfase3 5 2 5" xfId="0"/>
    <cellStyle name="Ênfase3 5 3" xfId="0"/>
    <cellStyle name="Ênfase3 5 4" xfId="0"/>
    <cellStyle name="Ênfase3 5 5" xfId="0"/>
    <cellStyle name="Ênfase3 5 6" xfId="0"/>
    <cellStyle name="Ênfase3 5 7" xfId="0"/>
    <cellStyle name="Ênfase3 5 8" xfId="0"/>
    <cellStyle name="Ênfase3 5 9" xfId="0"/>
    <cellStyle name="Ênfase3 6" xfId="0"/>
    <cellStyle name="Ênfase3 6 10" xfId="0"/>
    <cellStyle name="Ênfase3 6 11" xfId="0"/>
    <cellStyle name="Ênfase3 6 12" xfId="0"/>
    <cellStyle name="Ênfase3 6 13" xfId="0"/>
    <cellStyle name="Ênfase3 6 14" xfId="0"/>
    <cellStyle name="Ênfase3 6 2" xfId="0"/>
    <cellStyle name="Ênfase3 6 3" xfId="0"/>
    <cellStyle name="Ênfase3 6 4" xfId="0"/>
    <cellStyle name="Ênfase3 6 5" xfId="0"/>
    <cellStyle name="Ênfase3 6 6" xfId="0"/>
    <cellStyle name="Ênfase3 6 7" xfId="0"/>
    <cellStyle name="Ênfase3 6 8" xfId="0"/>
    <cellStyle name="Ênfase3 6 9" xfId="0"/>
    <cellStyle name="Ênfase3 7" xfId="0"/>
    <cellStyle name="Ênfase3 7 10" xfId="0"/>
    <cellStyle name="Ênfase3 7 11" xfId="0"/>
    <cellStyle name="Ênfase3 7 12" xfId="0"/>
    <cellStyle name="Ênfase3 7 13" xfId="0"/>
    <cellStyle name="Ênfase3 7 14" xfId="0"/>
    <cellStyle name="Ênfase3 7 2" xfId="0"/>
    <cellStyle name="Ênfase3 7 3" xfId="0"/>
    <cellStyle name="Ênfase3 7 4" xfId="0"/>
    <cellStyle name="Ênfase3 7 5" xfId="0"/>
    <cellStyle name="Ênfase3 7 6" xfId="0"/>
    <cellStyle name="Ênfase3 7 7" xfId="0"/>
    <cellStyle name="Ênfase3 7 8" xfId="0"/>
    <cellStyle name="Ênfase3 7 9" xfId="0"/>
    <cellStyle name="Ênfase3 8" xfId="0"/>
    <cellStyle name="Ênfase3 8 10" xfId="0"/>
    <cellStyle name="Ênfase3 8 11" xfId="0"/>
    <cellStyle name="Ênfase3 8 12" xfId="0"/>
    <cellStyle name="Ênfase3 8 13" xfId="0"/>
    <cellStyle name="Ênfase3 8 14" xfId="0"/>
    <cellStyle name="Ênfase3 8 2" xfId="0"/>
    <cellStyle name="Ênfase3 8 3" xfId="0"/>
    <cellStyle name="Ênfase3 8 4" xfId="0"/>
    <cellStyle name="Ênfase3 8 5" xfId="0"/>
    <cellStyle name="Ênfase3 8 6" xfId="0"/>
    <cellStyle name="Ênfase3 8 7" xfId="0"/>
    <cellStyle name="Ênfase3 8 8" xfId="0"/>
    <cellStyle name="Ênfase3 8 9" xfId="0"/>
    <cellStyle name="Ênfase3 9" xfId="0"/>
    <cellStyle name="Ênfase4 10" xfId="0"/>
    <cellStyle name="Ênfase4 11" xfId="0"/>
    <cellStyle name="Ênfase4 12" xfId="0"/>
    <cellStyle name="Ênfase4 13" xfId="0"/>
    <cellStyle name="Ênfase4 14" xfId="0"/>
    <cellStyle name="Ênfase4 15" xfId="0"/>
    <cellStyle name="Ênfase4 16" xfId="0"/>
    <cellStyle name="Ênfase4 17" xfId="0"/>
    <cellStyle name="Ênfase4 2" xfId="0"/>
    <cellStyle name="Ênfase4 2 10" xfId="0"/>
    <cellStyle name="Ênfase4 2 11" xfId="0"/>
    <cellStyle name="Ênfase4 2 12" xfId="0"/>
    <cellStyle name="Ênfase4 2 13" xfId="0"/>
    <cellStyle name="Ênfase4 2 14" xfId="0"/>
    <cellStyle name="Ênfase4 2 15" xfId="0"/>
    <cellStyle name="Ênfase4 2 16" xfId="0"/>
    <cellStyle name="Ênfase4 2 17" xfId="0"/>
    <cellStyle name="Ênfase4 2 18" xfId="0"/>
    <cellStyle name="Ênfase4 2 19" xfId="0"/>
    <cellStyle name="Ênfase4 2 2" xfId="0"/>
    <cellStyle name="Ênfase4 2 2 10" xfId="0"/>
    <cellStyle name="Ênfase4 2 2 11" xfId="0"/>
    <cellStyle name="Ênfase4 2 2 12" xfId="0"/>
    <cellStyle name="Ênfase4 2 2 13" xfId="0"/>
    <cellStyle name="Ênfase4 2 2 14" xfId="0"/>
    <cellStyle name="Ênfase4 2 2 15" xfId="0"/>
    <cellStyle name="Ênfase4 2 2 16" xfId="0"/>
    <cellStyle name="Ênfase4 2 2 17" xfId="0"/>
    <cellStyle name="Ênfase4 2 2 18" xfId="0"/>
    <cellStyle name="Ênfase4 2 2 19" xfId="0"/>
    <cellStyle name="Ênfase4 2 2 2" xfId="0"/>
    <cellStyle name="Ênfase4 2 2 2 10" xfId="0"/>
    <cellStyle name="Ênfase4 2 2 2 11" xfId="0"/>
    <cellStyle name="Ênfase4 2 2 2 12" xfId="0"/>
    <cellStyle name="Ênfase4 2 2 2 13" xfId="0"/>
    <cellStyle name="Ênfase4 2 2 2 14" xfId="0"/>
    <cellStyle name="Ênfase4 2 2 2 2" xfId="0"/>
    <cellStyle name="Ênfase4 2 2 2 3" xfId="0"/>
    <cellStyle name="Ênfase4 2 2 2 4" xfId="0"/>
    <cellStyle name="Ênfase4 2 2 2 5" xfId="0"/>
    <cellStyle name="Ênfase4 2 2 2 6" xfId="0"/>
    <cellStyle name="Ênfase4 2 2 2 7" xfId="0"/>
    <cellStyle name="Ênfase4 2 2 2 8" xfId="0"/>
    <cellStyle name="Ênfase4 2 2 2 9" xfId="0"/>
    <cellStyle name="Ênfase4 2 2 3" xfId="0"/>
    <cellStyle name="Ênfase4 2 2 3 10" xfId="0"/>
    <cellStyle name="Ênfase4 2 2 3 11" xfId="0"/>
    <cellStyle name="Ênfase4 2 2 3 12" xfId="0"/>
    <cellStyle name="Ênfase4 2 2 3 13" xfId="0"/>
    <cellStyle name="Ênfase4 2 2 3 14" xfId="0"/>
    <cellStyle name="Ênfase4 2 2 3 2" xfId="0"/>
    <cellStyle name="Ênfase4 2 2 3 3" xfId="0"/>
    <cellStyle name="Ênfase4 2 2 3 4" xfId="0"/>
    <cellStyle name="Ênfase4 2 2 3 5" xfId="0"/>
    <cellStyle name="Ênfase4 2 2 3 6" xfId="0"/>
    <cellStyle name="Ênfase4 2 2 3 7" xfId="0"/>
    <cellStyle name="Ênfase4 2 2 3 8" xfId="0"/>
    <cellStyle name="Ênfase4 2 2 3 9" xfId="0"/>
    <cellStyle name="Ênfase4 2 2 4" xfId="0"/>
    <cellStyle name="Ênfase4 2 2 4 10" xfId="0"/>
    <cellStyle name="Ênfase4 2 2 4 11" xfId="0"/>
    <cellStyle name="Ênfase4 2 2 4 12" xfId="0"/>
    <cellStyle name="Ênfase4 2 2 4 13" xfId="0"/>
    <cellStyle name="Ênfase4 2 2 4 14" xfId="0"/>
    <cellStyle name="Ênfase4 2 2 4 2" xfId="0"/>
    <cellStyle name="Ênfase4 2 2 4 3" xfId="0"/>
    <cellStyle name="Ênfase4 2 2 4 4" xfId="0"/>
    <cellStyle name="Ênfase4 2 2 4 5" xfId="0"/>
    <cellStyle name="Ênfase4 2 2 4 6" xfId="0"/>
    <cellStyle name="Ênfase4 2 2 4 7" xfId="0"/>
    <cellStyle name="Ênfase4 2 2 4 8" xfId="0"/>
    <cellStyle name="Ênfase4 2 2 4 9" xfId="0"/>
    <cellStyle name="Ênfase4 2 2 5" xfId="0"/>
    <cellStyle name="Ênfase4 2 2 5 10" xfId="0"/>
    <cellStyle name="Ênfase4 2 2 5 11" xfId="0"/>
    <cellStyle name="Ênfase4 2 2 5 12" xfId="0"/>
    <cellStyle name="Ênfase4 2 2 5 13" xfId="0"/>
    <cellStyle name="Ênfase4 2 2 5 14" xfId="0"/>
    <cellStyle name="Ênfase4 2 2 5 2" xfId="0"/>
    <cellStyle name="Ênfase4 2 2 5 3" xfId="0"/>
    <cellStyle name="Ênfase4 2 2 5 4" xfId="0"/>
    <cellStyle name="Ênfase4 2 2 5 5" xfId="0"/>
    <cellStyle name="Ênfase4 2 2 5 6" xfId="0"/>
    <cellStyle name="Ênfase4 2 2 5 7" xfId="0"/>
    <cellStyle name="Ênfase4 2 2 5 8" xfId="0"/>
    <cellStyle name="Ênfase4 2 2 5 9" xfId="0"/>
    <cellStyle name="Ênfase4 2 2 6" xfId="0"/>
    <cellStyle name="Ênfase4 2 2 6 10" xfId="0"/>
    <cellStyle name="Ênfase4 2 2 6 11" xfId="0"/>
    <cellStyle name="Ênfase4 2 2 6 12" xfId="0"/>
    <cellStyle name="Ênfase4 2 2 6 13" xfId="0"/>
    <cellStyle name="Ênfase4 2 2 6 14" xfId="0"/>
    <cellStyle name="Ênfase4 2 2 6 2" xfId="0"/>
    <cellStyle name="Ênfase4 2 2 6 3" xfId="0"/>
    <cellStyle name="Ênfase4 2 2 6 4" xfId="0"/>
    <cellStyle name="Ênfase4 2 2 6 5" xfId="0"/>
    <cellStyle name="Ênfase4 2 2 6 6" xfId="0"/>
    <cellStyle name="Ênfase4 2 2 6 7" xfId="0"/>
    <cellStyle name="Ênfase4 2 2 6 8" xfId="0"/>
    <cellStyle name="Ênfase4 2 2 6 9" xfId="0"/>
    <cellStyle name="Ênfase4 2 2 7" xfId="0"/>
    <cellStyle name="Ênfase4 2 2 8" xfId="0"/>
    <cellStyle name="Ênfase4 2 2 9" xfId="0"/>
    <cellStyle name="Ênfase4 2 20" xfId="0"/>
    <cellStyle name="Ênfase4 2 3" xfId="0"/>
    <cellStyle name="Ênfase4 2 3 10" xfId="0"/>
    <cellStyle name="Ênfase4 2 3 11" xfId="0"/>
    <cellStyle name="Ênfase4 2 3 12" xfId="0"/>
    <cellStyle name="Ênfase4 2 3 13" xfId="0"/>
    <cellStyle name="Ênfase4 2 3 14" xfId="0"/>
    <cellStyle name="Ênfase4 2 3 2" xfId="0"/>
    <cellStyle name="Ênfase4 2 3 3" xfId="0"/>
    <cellStyle name="Ênfase4 2 3 4" xfId="0"/>
    <cellStyle name="Ênfase4 2 3 5" xfId="0"/>
    <cellStyle name="Ênfase4 2 3 6" xfId="0"/>
    <cellStyle name="Ênfase4 2 3 7" xfId="0"/>
    <cellStyle name="Ênfase4 2 3 8" xfId="0"/>
    <cellStyle name="Ênfase4 2 3 9" xfId="0"/>
    <cellStyle name="Ênfase4 2 4" xfId="0"/>
    <cellStyle name="Ênfase4 2 4 10" xfId="0"/>
    <cellStyle name="Ênfase4 2 4 11" xfId="0"/>
    <cellStyle name="Ênfase4 2 4 12" xfId="0"/>
    <cellStyle name="Ênfase4 2 4 13" xfId="0"/>
    <cellStyle name="Ênfase4 2 4 14" xfId="0"/>
    <cellStyle name="Ênfase4 2 4 2" xfId="0"/>
    <cellStyle name="Ênfase4 2 4 3" xfId="0"/>
    <cellStyle name="Ênfase4 2 4 4" xfId="0"/>
    <cellStyle name="Ênfase4 2 4 5" xfId="0"/>
    <cellStyle name="Ênfase4 2 4 6" xfId="0"/>
    <cellStyle name="Ênfase4 2 4 7" xfId="0"/>
    <cellStyle name="Ênfase4 2 4 8" xfId="0"/>
    <cellStyle name="Ênfase4 2 4 9" xfId="0"/>
    <cellStyle name="Ênfase4 2 5" xfId="0"/>
    <cellStyle name="Ênfase4 2 5 10" xfId="0"/>
    <cellStyle name="Ênfase4 2 5 11" xfId="0"/>
    <cellStyle name="Ênfase4 2 5 12" xfId="0"/>
    <cellStyle name="Ênfase4 2 5 13" xfId="0"/>
    <cellStyle name="Ênfase4 2 5 14" xfId="0"/>
    <cellStyle name="Ênfase4 2 5 2" xfId="0"/>
    <cellStyle name="Ênfase4 2 5 3" xfId="0"/>
    <cellStyle name="Ênfase4 2 5 4" xfId="0"/>
    <cellStyle name="Ênfase4 2 5 5" xfId="0"/>
    <cellStyle name="Ênfase4 2 5 6" xfId="0"/>
    <cellStyle name="Ênfase4 2 5 7" xfId="0"/>
    <cellStyle name="Ênfase4 2 5 8" xfId="0"/>
    <cellStyle name="Ênfase4 2 5 9" xfId="0"/>
    <cellStyle name="Ênfase4 2 6" xfId="0"/>
    <cellStyle name="Ênfase4 2 6 10" xfId="0"/>
    <cellStyle name="Ênfase4 2 6 11" xfId="0"/>
    <cellStyle name="Ênfase4 2 6 12" xfId="0"/>
    <cellStyle name="Ênfase4 2 6 13" xfId="0"/>
    <cellStyle name="Ênfase4 2 6 14" xfId="0"/>
    <cellStyle name="Ênfase4 2 6 2" xfId="0"/>
    <cellStyle name="Ênfase4 2 6 3" xfId="0"/>
    <cellStyle name="Ênfase4 2 6 4" xfId="0"/>
    <cellStyle name="Ênfase4 2 6 5" xfId="0"/>
    <cellStyle name="Ênfase4 2 6 6" xfId="0"/>
    <cellStyle name="Ênfase4 2 6 7" xfId="0"/>
    <cellStyle name="Ênfase4 2 6 8" xfId="0"/>
    <cellStyle name="Ênfase4 2 6 9" xfId="0"/>
    <cellStyle name="Ênfase4 2 7" xfId="0"/>
    <cellStyle name="Ênfase4 2 7 10" xfId="0"/>
    <cellStyle name="Ênfase4 2 7 11" xfId="0"/>
    <cellStyle name="Ênfase4 2 7 12" xfId="0"/>
    <cellStyle name="Ênfase4 2 7 13" xfId="0"/>
    <cellStyle name="Ênfase4 2 7 14" xfId="0"/>
    <cellStyle name="Ênfase4 2 7 2" xfId="0"/>
    <cellStyle name="Ênfase4 2 7 3" xfId="0"/>
    <cellStyle name="Ênfase4 2 7 4" xfId="0"/>
    <cellStyle name="Ênfase4 2 7 5" xfId="0"/>
    <cellStyle name="Ênfase4 2 7 6" xfId="0"/>
    <cellStyle name="Ênfase4 2 7 7" xfId="0"/>
    <cellStyle name="Ênfase4 2 7 8" xfId="0"/>
    <cellStyle name="Ênfase4 2 7 9" xfId="0"/>
    <cellStyle name="Ênfase4 2 8" xfId="0"/>
    <cellStyle name="Ênfase4 2 9" xfId="0"/>
    <cellStyle name="Ênfase4 3" xfId="0"/>
    <cellStyle name="Ênfase4 3 10" xfId="0"/>
    <cellStyle name="Ênfase4 3 11" xfId="0"/>
    <cellStyle name="Ênfase4 3 12" xfId="0"/>
    <cellStyle name="Ênfase4 3 13" xfId="0"/>
    <cellStyle name="Ênfase4 3 14" xfId="0"/>
    <cellStyle name="Ênfase4 3 15" xfId="0"/>
    <cellStyle name="Ênfase4 3 16" xfId="0"/>
    <cellStyle name="Ênfase4 3 17" xfId="0"/>
    <cellStyle name="Ênfase4 3 18" xfId="0"/>
    <cellStyle name="Ênfase4 3 19" xfId="0"/>
    <cellStyle name="Ênfase4 3 2" xfId="0"/>
    <cellStyle name="Ênfase4 3 2 10" xfId="0"/>
    <cellStyle name="Ênfase4 3 2 11" xfId="0"/>
    <cellStyle name="Ênfase4 3 2 12" xfId="0"/>
    <cellStyle name="Ênfase4 3 2 13" xfId="0"/>
    <cellStyle name="Ênfase4 3 2 14" xfId="0"/>
    <cellStyle name="Ênfase4 3 2 15" xfId="0"/>
    <cellStyle name="Ênfase4 3 2 16" xfId="0"/>
    <cellStyle name="Ênfase4 3 2 17" xfId="0"/>
    <cellStyle name="Ênfase4 3 2 18" xfId="0"/>
    <cellStyle name="Ênfase4 3 2 19" xfId="0"/>
    <cellStyle name="Ênfase4 3 2 2" xfId="0"/>
    <cellStyle name="Ênfase4 3 2 2 10" xfId="0"/>
    <cellStyle name="Ênfase4 3 2 2 11" xfId="0"/>
    <cellStyle name="Ênfase4 3 2 2 12" xfId="0"/>
    <cellStyle name="Ênfase4 3 2 2 13" xfId="0"/>
    <cellStyle name="Ênfase4 3 2 2 14" xfId="0"/>
    <cellStyle name="Ênfase4 3 2 2 2" xfId="0"/>
    <cellStyle name="Ênfase4 3 2 2 3" xfId="0"/>
    <cellStyle name="Ênfase4 3 2 2 4" xfId="0"/>
    <cellStyle name="Ênfase4 3 2 2 5" xfId="0"/>
    <cellStyle name="Ênfase4 3 2 2 6" xfId="0"/>
    <cellStyle name="Ênfase4 3 2 2 7" xfId="0"/>
    <cellStyle name="Ênfase4 3 2 2 8" xfId="0"/>
    <cellStyle name="Ênfase4 3 2 2 9" xfId="0"/>
    <cellStyle name="Ênfase4 3 2 3" xfId="0"/>
    <cellStyle name="Ênfase4 3 2 3 10" xfId="0"/>
    <cellStyle name="Ênfase4 3 2 3 11" xfId="0"/>
    <cellStyle name="Ênfase4 3 2 3 12" xfId="0"/>
    <cellStyle name="Ênfase4 3 2 3 13" xfId="0"/>
    <cellStyle name="Ênfase4 3 2 3 14" xfId="0"/>
    <cellStyle name="Ênfase4 3 2 3 2" xfId="0"/>
    <cellStyle name="Ênfase4 3 2 3 3" xfId="0"/>
    <cellStyle name="Ênfase4 3 2 3 4" xfId="0"/>
    <cellStyle name="Ênfase4 3 2 3 5" xfId="0"/>
    <cellStyle name="Ênfase4 3 2 3 6" xfId="0"/>
    <cellStyle name="Ênfase4 3 2 3 7" xfId="0"/>
    <cellStyle name="Ênfase4 3 2 3 8" xfId="0"/>
    <cellStyle name="Ênfase4 3 2 3 9" xfId="0"/>
    <cellStyle name="Ênfase4 3 2 4" xfId="0"/>
    <cellStyle name="Ênfase4 3 2 4 10" xfId="0"/>
    <cellStyle name="Ênfase4 3 2 4 11" xfId="0"/>
    <cellStyle name="Ênfase4 3 2 4 12" xfId="0"/>
    <cellStyle name="Ênfase4 3 2 4 13" xfId="0"/>
    <cellStyle name="Ênfase4 3 2 4 14" xfId="0"/>
    <cellStyle name="Ênfase4 3 2 4 2" xfId="0"/>
    <cellStyle name="Ênfase4 3 2 4 3" xfId="0"/>
    <cellStyle name="Ênfase4 3 2 4 4" xfId="0"/>
    <cellStyle name="Ênfase4 3 2 4 5" xfId="0"/>
    <cellStyle name="Ênfase4 3 2 4 6" xfId="0"/>
    <cellStyle name="Ênfase4 3 2 4 7" xfId="0"/>
    <cellStyle name="Ênfase4 3 2 4 8" xfId="0"/>
    <cellStyle name="Ênfase4 3 2 4 9" xfId="0"/>
    <cellStyle name="Ênfase4 3 2 5" xfId="0"/>
    <cellStyle name="Ênfase4 3 2 5 10" xfId="0"/>
    <cellStyle name="Ênfase4 3 2 5 11" xfId="0"/>
    <cellStyle name="Ênfase4 3 2 5 12" xfId="0"/>
    <cellStyle name="Ênfase4 3 2 5 13" xfId="0"/>
    <cellStyle name="Ênfase4 3 2 5 14" xfId="0"/>
    <cellStyle name="Ênfase4 3 2 5 2" xfId="0"/>
    <cellStyle name="Ênfase4 3 2 5 3" xfId="0"/>
    <cellStyle name="Ênfase4 3 2 5 4" xfId="0"/>
    <cellStyle name="Ênfase4 3 2 5 5" xfId="0"/>
    <cellStyle name="Ênfase4 3 2 5 6" xfId="0"/>
    <cellStyle name="Ênfase4 3 2 5 7" xfId="0"/>
    <cellStyle name="Ênfase4 3 2 5 8" xfId="0"/>
    <cellStyle name="Ênfase4 3 2 5 9" xfId="0"/>
    <cellStyle name="Ênfase4 3 2 6" xfId="0"/>
    <cellStyle name="Ênfase4 3 2 6 10" xfId="0"/>
    <cellStyle name="Ênfase4 3 2 6 11" xfId="0"/>
    <cellStyle name="Ênfase4 3 2 6 12" xfId="0"/>
    <cellStyle name="Ênfase4 3 2 6 13" xfId="0"/>
    <cellStyle name="Ênfase4 3 2 6 14" xfId="0"/>
    <cellStyle name="Ênfase4 3 2 6 2" xfId="0"/>
    <cellStyle name="Ênfase4 3 2 6 3" xfId="0"/>
    <cellStyle name="Ênfase4 3 2 6 4" xfId="0"/>
    <cellStyle name="Ênfase4 3 2 6 5" xfId="0"/>
    <cellStyle name="Ênfase4 3 2 6 6" xfId="0"/>
    <cellStyle name="Ênfase4 3 2 6 7" xfId="0"/>
    <cellStyle name="Ênfase4 3 2 6 8" xfId="0"/>
    <cellStyle name="Ênfase4 3 2 6 9" xfId="0"/>
    <cellStyle name="Ênfase4 3 2 7" xfId="0"/>
    <cellStyle name="Ênfase4 3 2 8" xfId="0"/>
    <cellStyle name="Ênfase4 3 2 9" xfId="0"/>
    <cellStyle name="Ênfase4 3 20" xfId="0"/>
    <cellStyle name="Ênfase4 3 3" xfId="0"/>
    <cellStyle name="Ênfase4 3 3 10" xfId="0"/>
    <cellStyle name="Ênfase4 3 3 11" xfId="0"/>
    <cellStyle name="Ênfase4 3 3 12" xfId="0"/>
    <cellStyle name="Ênfase4 3 3 13" xfId="0"/>
    <cellStyle name="Ênfase4 3 3 14" xfId="0"/>
    <cellStyle name="Ênfase4 3 3 2" xfId="0"/>
    <cellStyle name="Ênfase4 3 3 3" xfId="0"/>
    <cellStyle name="Ênfase4 3 3 4" xfId="0"/>
    <cellStyle name="Ênfase4 3 3 5" xfId="0"/>
    <cellStyle name="Ênfase4 3 3 6" xfId="0"/>
    <cellStyle name="Ênfase4 3 3 7" xfId="0"/>
    <cellStyle name="Ênfase4 3 3 8" xfId="0"/>
    <cellStyle name="Ênfase4 3 3 9" xfId="0"/>
    <cellStyle name="Ênfase4 3 4" xfId="0"/>
    <cellStyle name="Ênfase4 3 4 10" xfId="0"/>
    <cellStyle name="Ênfase4 3 4 11" xfId="0"/>
    <cellStyle name="Ênfase4 3 4 12" xfId="0"/>
    <cellStyle name="Ênfase4 3 4 13" xfId="0"/>
    <cellStyle name="Ênfase4 3 4 14" xfId="0"/>
    <cellStyle name="Ênfase4 3 4 2" xfId="0"/>
    <cellStyle name="Ênfase4 3 4 3" xfId="0"/>
    <cellStyle name="Ênfase4 3 4 4" xfId="0"/>
    <cellStyle name="Ênfase4 3 4 5" xfId="0"/>
    <cellStyle name="Ênfase4 3 4 6" xfId="0"/>
    <cellStyle name="Ênfase4 3 4 7" xfId="0"/>
    <cellStyle name="Ênfase4 3 4 8" xfId="0"/>
    <cellStyle name="Ênfase4 3 4 9" xfId="0"/>
    <cellStyle name="Ênfase4 3 5" xfId="0"/>
    <cellStyle name="Ênfase4 3 5 10" xfId="0"/>
    <cellStyle name="Ênfase4 3 5 11" xfId="0"/>
    <cellStyle name="Ênfase4 3 5 12" xfId="0"/>
    <cellStyle name="Ênfase4 3 5 13" xfId="0"/>
    <cellStyle name="Ênfase4 3 5 14" xfId="0"/>
    <cellStyle name="Ênfase4 3 5 2" xfId="0"/>
    <cellStyle name="Ênfase4 3 5 3" xfId="0"/>
    <cellStyle name="Ênfase4 3 5 4" xfId="0"/>
    <cellStyle name="Ênfase4 3 5 5" xfId="0"/>
    <cellStyle name="Ênfase4 3 5 6" xfId="0"/>
    <cellStyle name="Ênfase4 3 5 7" xfId="0"/>
    <cellStyle name="Ênfase4 3 5 8" xfId="0"/>
    <cellStyle name="Ênfase4 3 5 9" xfId="0"/>
    <cellStyle name="Ênfase4 3 6" xfId="0"/>
    <cellStyle name="Ênfase4 3 6 10" xfId="0"/>
    <cellStyle name="Ênfase4 3 6 11" xfId="0"/>
    <cellStyle name="Ênfase4 3 6 12" xfId="0"/>
    <cellStyle name="Ênfase4 3 6 13" xfId="0"/>
    <cellStyle name="Ênfase4 3 6 14" xfId="0"/>
    <cellStyle name="Ênfase4 3 6 2" xfId="0"/>
    <cellStyle name="Ênfase4 3 6 3" xfId="0"/>
    <cellStyle name="Ênfase4 3 6 4" xfId="0"/>
    <cellStyle name="Ênfase4 3 6 5" xfId="0"/>
    <cellStyle name="Ênfase4 3 6 6" xfId="0"/>
    <cellStyle name="Ênfase4 3 6 7" xfId="0"/>
    <cellStyle name="Ênfase4 3 6 8" xfId="0"/>
    <cellStyle name="Ênfase4 3 6 9" xfId="0"/>
    <cellStyle name="Ênfase4 3 7" xfId="0"/>
    <cellStyle name="Ênfase4 3 7 10" xfId="0"/>
    <cellStyle name="Ênfase4 3 7 11" xfId="0"/>
    <cellStyle name="Ênfase4 3 7 12" xfId="0"/>
    <cellStyle name="Ênfase4 3 7 13" xfId="0"/>
    <cellStyle name="Ênfase4 3 7 14" xfId="0"/>
    <cellStyle name="Ênfase4 3 7 2" xfId="0"/>
    <cellStyle name="Ênfase4 3 7 3" xfId="0"/>
    <cellStyle name="Ênfase4 3 7 4" xfId="0"/>
    <cellStyle name="Ênfase4 3 7 5" xfId="0"/>
    <cellStyle name="Ênfase4 3 7 6" xfId="0"/>
    <cellStyle name="Ênfase4 3 7 7" xfId="0"/>
    <cellStyle name="Ênfase4 3 7 8" xfId="0"/>
    <cellStyle name="Ênfase4 3 7 9" xfId="0"/>
    <cellStyle name="Ênfase4 3 8" xfId="0"/>
    <cellStyle name="Ênfase4 3 9" xfId="0"/>
    <cellStyle name="Ênfase4 4" xfId="0"/>
    <cellStyle name="Ênfase4 4 10" xfId="0"/>
    <cellStyle name="Ênfase4 4 11" xfId="0"/>
    <cellStyle name="Ênfase4 4 12" xfId="0"/>
    <cellStyle name="Ênfase4 4 13" xfId="0"/>
    <cellStyle name="Ênfase4 4 14" xfId="0"/>
    <cellStyle name="Ênfase4 4 15" xfId="0"/>
    <cellStyle name="Ênfase4 4 2" xfId="0"/>
    <cellStyle name="Ênfase4 4 2 2" xfId="0"/>
    <cellStyle name="Ênfase4 4 2 2 2" xfId="0"/>
    <cellStyle name="Ênfase4 4 2 2 3" xfId="0"/>
    <cellStyle name="Ênfase4 4 2 2 4" xfId="0"/>
    <cellStyle name="Ênfase4 4 2 2 5" xfId="0"/>
    <cellStyle name="Ênfase4 4 2 3" xfId="0"/>
    <cellStyle name="Ênfase4 4 2 4" xfId="0"/>
    <cellStyle name="Ênfase4 4 2 5" xfId="0"/>
    <cellStyle name="Ênfase4 4 3" xfId="0"/>
    <cellStyle name="Ênfase4 4 4" xfId="0"/>
    <cellStyle name="Ênfase4 4 5" xfId="0"/>
    <cellStyle name="Ênfase4 4 6" xfId="0"/>
    <cellStyle name="Ênfase4 4 7" xfId="0"/>
    <cellStyle name="Ênfase4 4 8" xfId="0"/>
    <cellStyle name="Ênfase4 4 9" xfId="0"/>
    <cellStyle name="Ênfase4 5" xfId="0"/>
    <cellStyle name="Ênfase4 5 10" xfId="0"/>
    <cellStyle name="Ênfase4 5 11" xfId="0"/>
    <cellStyle name="Ênfase4 5 12" xfId="0"/>
    <cellStyle name="Ênfase4 5 13" xfId="0"/>
    <cellStyle name="Ênfase4 5 14" xfId="0"/>
    <cellStyle name="Ênfase4 5 15" xfId="0"/>
    <cellStyle name="Ênfase4 5 2" xfId="0"/>
    <cellStyle name="Ênfase4 5 2 2" xfId="0"/>
    <cellStyle name="Ênfase4 5 2 3" xfId="0"/>
    <cellStyle name="Ênfase4 5 2 4" xfId="0"/>
    <cellStyle name="Ênfase4 5 2 5" xfId="0"/>
    <cellStyle name="Ênfase4 5 3" xfId="0"/>
    <cellStyle name="Ênfase4 5 4" xfId="0"/>
    <cellStyle name="Ênfase4 5 5" xfId="0"/>
    <cellStyle name="Ênfase4 5 6" xfId="0"/>
    <cellStyle name="Ênfase4 5 7" xfId="0"/>
    <cellStyle name="Ênfase4 5 8" xfId="0"/>
    <cellStyle name="Ênfase4 5 9" xfId="0"/>
    <cellStyle name="Ênfase4 6" xfId="0"/>
    <cellStyle name="Ênfase4 6 10" xfId="0"/>
    <cellStyle name="Ênfase4 6 11" xfId="0"/>
    <cellStyle name="Ênfase4 6 12" xfId="0"/>
    <cellStyle name="Ênfase4 6 13" xfId="0"/>
    <cellStyle name="Ênfase4 6 14" xfId="0"/>
    <cellStyle name="Ênfase4 6 2" xfId="0"/>
    <cellStyle name="Ênfase4 6 3" xfId="0"/>
    <cellStyle name="Ênfase4 6 4" xfId="0"/>
    <cellStyle name="Ênfase4 6 5" xfId="0"/>
    <cellStyle name="Ênfase4 6 6" xfId="0"/>
    <cellStyle name="Ênfase4 6 7" xfId="0"/>
    <cellStyle name="Ênfase4 6 8" xfId="0"/>
    <cellStyle name="Ênfase4 6 9" xfId="0"/>
    <cellStyle name="Ênfase4 7" xfId="0"/>
    <cellStyle name="Ênfase4 7 10" xfId="0"/>
    <cellStyle name="Ênfase4 7 11" xfId="0"/>
    <cellStyle name="Ênfase4 7 12" xfId="0"/>
    <cellStyle name="Ênfase4 7 13" xfId="0"/>
    <cellStyle name="Ênfase4 7 14" xfId="0"/>
    <cellStyle name="Ênfase4 7 2" xfId="0"/>
    <cellStyle name="Ênfase4 7 3" xfId="0"/>
    <cellStyle name="Ênfase4 7 4" xfId="0"/>
    <cellStyle name="Ênfase4 7 5" xfId="0"/>
    <cellStyle name="Ênfase4 7 6" xfId="0"/>
    <cellStyle name="Ênfase4 7 7" xfId="0"/>
    <cellStyle name="Ênfase4 7 8" xfId="0"/>
    <cellStyle name="Ênfase4 7 9" xfId="0"/>
    <cellStyle name="Ênfase4 8" xfId="0"/>
    <cellStyle name="Ênfase4 8 10" xfId="0"/>
    <cellStyle name="Ênfase4 8 11" xfId="0"/>
    <cellStyle name="Ênfase4 8 12" xfId="0"/>
    <cellStyle name="Ênfase4 8 13" xfId="0"/>
    <cellStyle name="Ênfase4 8 14" xfId="0"/>
    <cellStyle name="Ênfase4 8 2" xfId="0"/>
    <cellStyle name="Ênfase4 8 3" xfId="0"/>
    <cellStyle name="Ênfase4 8 4" xfId="0"/>
    <cellStyle name="Ênfase4 8 5" xfId="0"/>
    <cellStyle name="Ênfase4 8 6" xfId="0"/>
    <cellStyle name="Ênfase4 8 7" xfId="0"/>
    <cellStyle name="Ênfase4 8 8" xfId="0"/>
    <cellStyle name="Ênfase4 8 9" xfId="0"/>
    <cellStyle name="Ênfase4 9" xfId="0"/>
    <cellStyle name="Ênfase5 10" xfId="0"/>
    <cellStyle name="Ênfase5 11" xfId="0"/>
    <cellStyle name="Ênfase5 12" xfId="0"/>
    <cellStyle name="Ênfase5 13" xfId="0"/>
    <cellStyle name="Ênfase5 14" xfId="0"/>
    <cellStyle name="Ênfase5 15" xfId="0"/>
    <cellStyle name="Ênfase5 16" xfId="0"/>
    <cellStyle name="Ênfase5 17" xfId="0"/>
    <cellStyle name="Ênfase5 18" xfId="0"/>
    <cellStyle name="Ênfase5 19" xfId="0"/>
    <cellStyle name="Ênfase5 2" xfId="0"/>
    <cellStyle name="Ênfase5 2 10" xfId="0"/>
    <cellStyle name="Ênfase5 2 11" xfId="0"/>
    <cellStyle name="Ênfase5 2 12" xfId="0"/>
    <cellStyle name="Ênfase5 2 13" xfId="0"/>
    <cellStyle name="Ênfase5 2 14" xfId="0"/>
    <cellStyle name="Ênfase5 2 15" xfId="0"/>
    <cellStyle name="Ênfase5 2 16" xfId="0"/>
    <cellStyle name="Ênfase5 2 17" xfId="0"/>
    <cellStyle name="Ênfase5 2 18" xfId="0"/>
    <cellStyle name="Ênfase5 2 19" xfId="0"/>
    <cellStyle name="Ênfase5 2 2" xfId="0"/>
    <cellStyle name="Ênfase5 2 2 10" xfId="0"/>
    <cellStyle name="Ênfase5 2 2 11" xfId="0"/>
    <cellStyle name="Ênfase5 2 2 12" xfId="0"/>
    <cellStyle name="Ênfase5 2 2 13" xfId="0"/>
    <cellStyle name="Ênfase5 2 2 14" xfId="0"/>
    <cellStyle name="Ênfase5 2 2 15" xfId="0"/>
    <cellStyle name="Ênfase5 2 2 16" xfId="0"/>
    <cellStyle name="Ênfase5 2 2 17" xfId="0"/>
    <cellStyle name="Ênfase5 2 2 18" xfId="0"/>
    <cellStyle name="Ênfase5 2 2 19" xfId="0"/>
    <cellStyle name="Ênfase5 2 2 2" xfId="0"/>
    <cellStyle name="Ênfase5 2 2 2 10" xfId="0"/>
    <cellStyle name="Ênfase5 2 2 2 11" xfId="0"/>
    <cellStyle name="Ênfase5 2 2 2 12" xfId="0"/>
    <cellStyle name="Ênfase5 2 2 2 13" xfId="0"/>
    <cellStyle name="Ênfase5 2 2 2 14" xfId="0"/>
    <cellStyle name="Ênfase5 2 2 2 2" xfId="0"/>
    <cellStyle name="Ênfase5 2 2 2 3" xfId="0"/>
    <cellStyle name="Ênfase5 2 2 2 4" xfId="0"/>
    <cellStyle name="Ênfase5 2 2 2 5" xfId="0"/>
    <cellStyle name="Ênfase5 2 2 2 6" xfId="0"/>
    <cellStyle name="Ênfase5 2 2 2 7" xfId="0"/>
    <cellStyle name="Ênfase5 2 2 2 8" xfId="0"/>
    <cellStyle name="Ênfase5 2 2 2 9" xfId="0"/>
    <cellStyle name="Ênfase5 2 2 3" xfId="0"/>
    <cellStyle name="Ênfase5 2 2 3 10" xfId="0"/>
    <cellStyle name="Ênfase5 2 2 3 11" xfId="0"/>
    <cellStyle name="Ênfase5 2 2 3 12" xfId="0"/>
    <cellStyle name="Ênfase5 2 2 3 13" xfId="0"/>
    <cellStyle name="Ênfase5 2 2 3 14" xfId="0"/>
    <cellStyle name="Ênfase5 2 2 3 2" xfId="0"/>
    <cellStyle name="Ênfase5 2 2 3 3" xfId="0"/>
    <cellStyle name="Ênfase5 2 2 3 4" xfId="0"/>
    <cellStyle name="Ênfase5 2 2 3 5" xfId="0"/>
    <cellStyle name="Ênfase5 2 2 3 6" xfId="0"/>
    <cellStyle name="Ênfase5 2 2 3 7" xfId="0"/>
    <cellStyle name="Ênfase5 2 2 3 8" xfId="0"/>
    <cellStyle name="Ênfase5 2 2 3 9" xfId="0"/>
    <cellStyle name="Ênfase5 2 2 4" xfId="0"/>
    <cellStyle name="Ênfase5 2 2 4 10" xfId="0"/>
    <cellStyle name="Ênfase5 2 2 4 11" xfId="0"/>
    <cellStyle name="Ênfase5 2 2 4 12" xfId="0"/>
    <cellStyle name="Ênfase5 2 2 4 13" xfId="0"/>
    <cellStyle name="Ênfase5 2 2 4 14" xfId="0"/>
    <cellStyle name="Ênfase5 2 2 4 2" xfId="0"/>
    <cellStyle name="Ênfase5 2 2 4 3" xfId="0"/>
    <cellStyle name="Ênfase5 2 2 4 4" xfId="0"/>
    <cellStyle name="Ênfase5 2 2 4 5" xfId="0"/>
    <cellStyle name="Ênfase5 2 2 4 6" xfId="0"/>
    <cellStyle name="Ênfase5 2 2 4 7" xfId="0"/>
    <cellStyle name="Ênfase5 2 2 4 8" xfId="0"/>
    <cellStyle name="Ênfase5 2 2 4 9" xfId="0"/>
    <cellStyle name="Ênfase5 2 2 5" xfId="0"/>
    <cellStyle name="Ênfase5 2 2 5 10" xfId="0"/>
    <cellStyle name="Ênfase5 2 2 5 11" xfId="0"/>
    <cellStyle name="Ênfase5 2 2 5 12" xfId="0"/>
    <cellStyle name="Ênfase5 2 2 5 13" xfId="0"/>
    <cellStyle name="Ênfase5 2 2 5 14" xfId="0"/>
    <cellStyle name="Ênfase5 2 2 5 2" xfId="0"/>
    <cellStyle name="Ênfase5 2 2 5 3" xfId="0"/>
    <cellStyle name="Ênfase5 2 2 5 4" xfId="0"/>
    <cellStyle name="Ênfase5 2 2 5 5" xfId="0"/>
    <cellStyle name="Ênfase5 2 2 5 6" xfId="0"/>
    <cellStyle name="Ênfase5 2 2 5 7" xfId="0"/>
    <cellStyle name="Ênfase5 2 2 5 8" xfId="0"/>
    <cellStyle name="Ênfase5 2 2 5 9" xfId="0"/>
    <cellStyle name="Ênfase5 2 2 6" xfId="0"/>
    <cellStyle name="Ênfase5 2 2 6 10" xfId="0"/>
    <cellStyle name="Ênfase5 2 2 6 11" xfId="0"/>
    <cellStyle name="Ênfase5 2 2 6 12" xfId="0"/>
    <cellStyle name="Ênfase5 2 2 6 13" xfId="0"/>
    <cellStyle name="Ênfase5 2 2 6 14" xfId="0"/>
    <cellStyle name="Ênfase5 2 2 6 2" xfId="0"/>
    <cellStyle name="Ênfase5 2 2 6 3" xfId="0"/>
    <cellStyle name="Ênfase5 2 2 6 4" xfId="0"/>
    <cellStyle name="Ênfase5 2 2 6 5" xfId="0"/>
    <cellStyle name="Ênfase5 2 2 6 6" xfId="0"/>
    <cellStyle name="Ênfase5 2 2 6 7" xfId="0"/>
    <cellStyle name="Ênfase5 2 2 6 8" xfId="0"/>
    <cellStyle name="Ênfase5 2 2 6 9" xfId="0"/>
    <cellStyle name="Ênfase5 2 2 7" xfId="0"/>
    <cellStyle name="Ênfase5 2 2 8" xfId="0"/>
    <cellStyle name="Ênfase5 2 2 9" xfId="0"/>
    <cellStyle name="Ênfase5 2 20" xfId="0"/>
    <cellStyle name="Ênfase5 2 3" xfId="0"/>
    <cellStyle name="Ênfase5 2 3 10" xfId="0"/>
    <cellStyle name="Ênfase5 2 3 11" xfId="0"/>
    <cellStyle name="Ênfase5 2 3 12" xfId="0"/>
    <cellStyle name="Ênfase5 2 3 13" xfId="0"/>
    <cellStyle name="Ênfase5 2 3 14" xfId="0"/>
    <cellStyle name="Ênfase5 2 3 2" xfId="0"/>
    <cellStyle name="Ênfase5 2 3 3" xfId="0"/>
    <cellStyle name="Ênfase5 2 3 4" xfId="0"/>
    <cellStyle name="Ênfase5 2 3 5" xfId="0"/>
    <cellStyle name="Ênfase5 2 3 6" xfId="0"/>
    <cellStyle name="Ênfase5 2 3 7" xfId="0"/>
    <cellStyle name="Ênfase5 2 3 8" xfId="0"/>
    <cellStyle name="Ênfase5 2 3 9" xfId="0"/>
    <cellStyle name="Ênfase5 2 4" xfId="0"/>
    <cellStyle name="Ênfase5 2 4 10" xfId="0"/>
    <cellStyle name="Ênfase5 2 4 11" xfId="0"/>
    <cellStyle name="Ênfase5 2 4 12" xfId="0"/>
    <cellStyle name="Ênfase5 2 4 13" xfId="0"/>
    <cellStyle name="Ênfase5 2 4 14" xfId="0"/>
    <cellStyle name="Ênfase5 2 4 2" xfId="0"/>
    <cellStyle name="Ênfase5 2 4 3" xfId="0"/>
    <cellStyle name="Ênfase5 2 4 4" xfId="0"/>
    <cellStyle name="Ênfase5 2 4 5" xfId="0"/>
    <cellStyle name="Ênfase5 2 4 6" xfId="0"/>
    <cellStyle name="Ênfase5 2 4 7" xfId="0"/>
    <cellStyle name="Ênfase5 2 4 8" xfId="0"/>
    <cellStyle name="Ênfase5 2 4 9" xfId="0"/>
    <cellStyle name="Ênfase5 2 5" xfId="0"/>
    <cellStyle name="Ênfase5 2 5 10" xfId="0"/>
    <cellStyle name="Ênfase5 2 5 11" xfId="0"/>
    <cellStyle name="Ênfase5 2 5 12" xfId="0"/>
    <cellStyle name="Ênfase5 2 5 13" xfId="0"/>
    <cellStyle name="Ênfase5 2 5 14" xfId="0"/>
    <cellStyle name="Ênfase5 2 5 2" xfId="0"/>
    <cellStyle name="Ênfase5 2 5 3" xfId="0"/>
    <cellStyle name="Ênfase5 2 5 4" xfId="0"/>
    <cellStyle name="Ênfase5 2 5 5" xfId="0"/>
    <cellStyle name="Ênfase5 2 5 6" xfId="0"/>
    <cellStyle name="Ênfase5 2 5 7" xfId="0"/>
    <cellStyle name="Ênfase5 2 5 8" xfId="0"/>
    <cellStyle name="Ênfase5 2 5 9" xfId="0"/>
    <cellStyle name="Ênfase5 2 6" xfId="0"/>
    <cellStyle name="Ênfase5 2 6 10" xfId="0"/>
    <cellStyle name="Ênfase5 2 6 11" xfId="0"/>
    <cellStyle name="Ênfase5 2 6 12" xfId="0"/>
    <cellStyle name="Ênfase5 2 6 13" xfId="0"/>
    <cellStyle name="Ênfase5 2 6 14" xfId="0"/>
    <cellStyle name="Ênfase5 2 6 2" xfId="0"/>
    <cellStyle name="Ênfase5 2 6 3" xfId="0"/>
    <cellStyle name="Ênfase5 2 6 4" xfId="0"/>
    <cellStyle name="Ênfase5 2 6 5" xfId="0"/>
    <cellStyle name="Ênfase5 2 6 6" xfId="0"/>
    <cellStyle name="Ênfase5 2 6 7" xfId="0"/>
    <cellStyle name="Ênfase5 2 6 8" xfId="0"/>
    <cellStyle name="Ênfase5 2 6 9" xfId="0"/>
    <cellStyle name="Ênfase5 2 7" xfId="0"/>
    <cellStyle name="Ênfase5 2 7 10" xfId="0"/>
    <cellStyle name="Ênfase5 2 7 11" xfId="0"/>
    <cellStyle name="Ênfase5 2 7 12" xfId="0"/>
    <cellStyle name="Ênfase5 2 7 13" xfId="0"/>
    <cellStyle name="Ênfase5 2 7 14" xfId="0"/>
    <cellStyle name="Ênfase5 2 7 2" xfId="0"/>
    <cellStyle name="Ênfase5 2 7 3" xfId="0"/>
    <cellStyle name="Ênfase5 2 7 4" xfId="0"/>
    <cellStyle name="Ênfase5 2 7 5" xfId="0"/>
    <cellStyle name="Ênfase5 2 7 6" xfId="0"/>
    <cellStyle name="Ênfase5 2 7 7" xfId="0"/>
    <cellStyle name="Ênfase5 2 7 8" xfId="0"/>
    <cellStyle name="Ênfase5 2 7 9" xfId="0"/>
    <cellStyle name="Ênfase5 2 8" xfId="0"/>
    <cellStyle name="Ênfase5 2 9" xfId="0"/>
    <cellStyle name="Ênfase5 20" xfId="0"/>
    <cellStyle name="Ênfase5 21" xfId="0"/>
    <cellStyle name="Ênfase5 3" xfId="0"/>
    <cellStyle name="Ênfase5 3 10" xfId="0"/>
    <cellStyle name="Ênfase5 3 11" xfId="0"/>
    <cellStyle name="Ênfase5 3 12" xfId="0"/>
    <cellStyle name="Ênfase5 3 13" xfId="0"/>
    <cellStyle name="Ênfase5 3 14" xfId="0"/>
    <cellStyle name="Ênfase5 3 15" xfId="0"/>
    <cellStyle name="Ênfase5 3 16" xfId="0"/>
    <cellStyle name="Ênfase5 3 17" xfId="0"/>
    <cellStyle name="Ênfase5 3 18" xfId="0"/>
    <cellStyle name="Ênfase5 3 19" xfId="0"/>
    <cellStyle name="Ênfase5 3 2" xfId="0"/>
    <cellStyle name="Ênfase5 3 2 10" xfId="0"/>
    <cellStyle name="Ênfase5 3 2 11" xfId="0"/>
    <cellStyle name="Ênfase5 3 2 12" xfId="0"/>
    <cellStyle name="Ênfase5 3 2 13" xfId="0"/>
    <cellStyle name="Ênfase5 3 2 14" xfId="0"/>
    <cellStyle name="Ênfase5 3 2 15" xfId="0"/>
    <cellStyle name="Ênfase5 3 2 16" xfId="0"/>
    <cellStyle name="Ênfase5 3 2 17" xfId="0"/>
    <cellStyle name="Ênfase5 3 2 18" xfId="0"/>
    <cellStyle name="Ênfase5 3 2 19" xfId="0"/>
    <cellStyle name="Ênfase5 3 2 2" xfId="0"/>
    <cellStyle name="Ênfase5 3 2 2 10" xfId="0"/>
    <cellStyle name="Ênfase5 3 2 2 11" xfId="0"/>
    <cellStyle name="Ênfase5 3 2 2 12" xfId="0"/>
    <cellStyle name="Ênfase5 3 2 2 13" xfId="0"/>
    <cellStyle name="Ênfase5 3 2 2 14" xfId="0"/>
    <cellStyle name="Ênfase5 3 2 2 2" xfId="0"/>
    <cellStyle name="Ênfase5 3 2 2 3" xfId="0"/>
    <cellStyle name="Ênfase5 3 2 2 4" xfId="0"/>
    <cellStyle name="Ênfase5 3 2 2 5" xfId="0"/>
    <cellStyle name="Ênfase5 3 2 2 6" xfId="0"/>
    <cellStyle name="Ênfase5 3 2 2 7" xfId="0"/>
    <cellStyle name="Ênfase5 3 2 2 8" xfId="0"/>
    <cellStyle name="Ênfase5 3 2 2 9" xfId="0"/>
    <cellStyle name="Ênfase5 3 2 3" xfId="0"/>
    <cellStyle name="Ênfase5 3 2 3 10" xfId="0"/>
    <cellStyle name="Ênfase5 3 2 3 11" xfId="0"/>
    <cellStyle name="Ênfase5 3 2 3 12" xfId="0"/>
    <cellStyle name="Ênfase5 3 2 3 13" xfId="0"/>
    <cellStyle name="Ênfase5 3 2 3 14" xfId="0"/>
    <cellStyle name="Ênfase5 3 2 3 2" xfId="0"/>
    <cellStyle name="Ênfase5 3 2 3 3" xfId="0"/>
    <cellStyle name="Ênfase5 3 2 3 4" xfId="0"/>
    <cellStyle name="Ênfase5 3 2 3 5" xfId="0"/>
    <cellStyle name="Ênfase5 3 2 3 6" xfId="0"/>
    <cellStyle name="Ênfase5 3 2 3 7" xfId="0"/>
    <cellStyle name="Ênfase5 3 2 3 8" xfId="0"/>
    <cellStyle name="Ênfase5 3 2 3 9" xfId="0"/>
    <cellStyle name="Ênfase5 3 2 4" xfId="0"/>
    <cellStyle name="Ênfase5 3 2 4 10" xfId="0"/>
    <cellStyle name="Ênfase5 3 2 4 11" xfId="0"/>
    <cellStyle name="Ênfase5 3 2 4 12" xfId="0"/>
    <cellStyle name="Ênfase5 3 2 4 13" xfId="0"/>
    <cellStyle name="Ênfase5 3 2 4 14" xfId="0"/>
    <cellStyle name="Ênfase5 3 2 4 2" xfId="0"/>
    <cellStyle name="Ênfase5 3 2 4 3" xfId="0"/>
    <cellStyle name="Ênfase5 3 2 4 4" xfId="0"/>
    <cellStyle name="Ênfase5 3 2 4 5" xfId="0"/>
    <cellStyle name="Ênfase5 3 2 4 6" xfId="0"/>
    <cellStyle name="Ênfase5 3 2 4 7" xfId="0"/>
    <cellStyle name="Ênfase5 3 2 4 8" xfId="0"/>
    <cellStyle name="Ênfase5 3 2 4 9" xfId="0"/>
    <cellStyle name="Ênfase5 3 2 5" xfId="0"/>
    <cellStyle name="Ênfase5 3 2 5 10" xfId="0"/>
    <cellStyle name="Ênfase5 3 2 5 11" xfId="0"/>
    <cellStyle name="Ênfase5 3 2 5 12" xfId="0"/>
    <cellStyle name="Ênfase5 3 2 5 13" xfId="0"/>
    <cellStyle name="Ênfase5 3 2 5 14" xfId="0"/>
    <cellStyle name="Ênfase5 3 2 5 2" xfId="0"/>
    <cellStyle name="Ênfase5 3 2 5 3" xfId="0"/>
    <cellStyle name="Ênfase5 3 2 5 4" xfId="0"/>
    <cellStyle name="Ênfase5 3 2 5 5" xfId="0"/>
    <cellStyle name="Ênfase5 3 2 5 6" xfId="0"/>
    <cellStyle name="Ênfase5 3 2 5 7" xfId="0"/>
    <cellStyle name="Ênfase5 3 2 5 8" xfId="0"/>
    <cellStyle name="Ênfase5 3 2 5 9" xfId="0"/>
    <cellStyle name="Ênfase5 3 2 6" xfId="0"/>
    <cellStyle name="Ênfase5 3 2 6 10" xfId="0"/>
    <cellStyle name="Ênfase5 3 2 6 11" xfId="0"/>
    <cellStyle name="Ênfase5 3 2 6 12" xfId="0"/>
    <cellStyle name="Ênfase5 3 2 6 13" xfId="0"/>
    <cellStyle name="Ênfase5 3 2 6 14" xfId="0"/>
    <cellStyle name="Ênfase5 3 2 6 2" xfId="0"/>
    <cellStyle name="Ênfase5 3 2 6 3" xfId="0"/>
    <cellStyle name="Ênfase5 3 2 6 4" xfId="0"/>
    <cellStyle name="Ênfase5 3 2 6 5" xfId="0"/>
    <cellStyle name="Ênfase5 3 2 6 6" xfId="0"/>
    <cellStyle name="Ênfase5 3 2 6 7" xfId="0"/>
    <cellStyle name="Ênfase5 3 2 6 8" xfId="0"/>
    <cellStyle name="Ênfase5 3 2 6 9" xfId="0"/>
    <cellStyle name="Ênfase5 3 2 7" xfId="0"/>
    <cellStyle name="Ênfase5 3 2 8" xfId="0"/>
    <cellStyle name="Ênfase5 3 2 9" xfId="0"/>
    <cellStyle name="Ênfase5 3 20" xfId="0"/>
    <cellStyle name="Ênfase5 3 3" xfId="0"/>
    <cellStyle name="Ênfase5 3 3 10" xfId="0"/>
    <cellStyle name="Ênfase5 3 3 11" xfId="0"/>
    <cellStyle name="Ênfase5 3 3 12" xfId="0"/>
    <cellStyle name="Ênfase5 3 3 13" xfId="0"/>
    <cellStyle name="Ênfase5 3 3 14" xfId="0"/>
    <cellStyle name="Ênfase5 3 3 2" xfId="0"/>
    <cellStyle name="Ênfase5 3 3 3" xfId="0"/>
    <cellStyle name="Ênfase5 3 3 4" xfId="0"/>
    <cellStyle name="Ênfase5 3 3 5" xfId="0"/>
    <cellStyle name="Ênfase5 3 3 6" xfId="0"/>
    <cellStyle name="Ênfase5 3 3 7" xfId="0"/>
    <cellStyle name="Ênfase5 3 3 8" xfId="0"/>
    <cellStyle name="Ênfase5 3 3 9" xfId="0"/>
    <cellStyle name="Ênfase5 3 4" xfId="0"/>
    <cellStyle name="Ênfase5 3 4 10" xfId="0"/>
    <cellStyle name="Ênfase5 3 4 11" xfId="0"/>
    <cellStyle name="Ênfase5 3 4 12" xfId="0"/>
    <cellStyle name="Ênfase5 3 4 13" xfId="0"/>
    <cellStyle name="Ênfase5 3 4 14" xfId="0"/>
    <cellStyle name="Ênfase5 3 4 2" xfId="0"/>
    <cellStyle name="Ênfase5 3 4 3" xfId="0"/>
    <cellStyle name="Ênfase5 3 4 4" xfId="0"/>
    <cellStyle name="Ênfase5 3 4 5" xfId="0"/>
    <cellStyle name="Ênfase5 3 4 6" xfId="0"/>
    <cellStyle name="Ênfase5 3 4 7" xfId="0"/>
    <cellStyle name="Ênfase5 3 4 8" xfId="0"/>
    <cellStyle name="Ênfase5 3 4 9" xfId="0"/>
    <cellStyle name="Ênfase5 3 5" xfId="0"/>
    <cellStyle name="Ênfase5 3 5 10" xfId="0"/>
    <cellStyle name="Ênfase5 3 5 11" xfId="0"/>
    <cellStyle name="Ênfase5 3 5 12" xfId="0"/>
    <cellStyle name="Ênfase5 3 5 13" xfId="0"/>
    <cellStyle name="Ênfase5 3 5 14" xfId="0"/>
    <cellStyle name="Ênfase5 3 5 2" xfId="0"/>
    <cellStyle name="Ênfase5 3 5 3" xfId="0"/>
    <cellStyle name="Ênfase5 3 5 4" xfId="0"/>
    <cellStyle name="Ênfase5 3 5 5" xfId="0"/>
    <cellStyle name="Ênfase5 3 5 6" xfId="0"/>
    <cellStyle name="Ênfase5 3 5 7" xfId="0"/>
    <cellStyle name="Ênfase5 3 5 8" xfId="0"/>
    <cellStyle name="Ênfase5 3 5 9" xfId="0"/>
    <cellStyle name="Ênfase5 3 6" xfId="0"/>
    <cellStyle name="Ênfase5 3 6 10" xfId="0"/>
    <cellStyle name="Ênfase5 3 6 11" xfId="0"/>
    <cellStyle name="Ênfase5 3 6 12" xfId="0"/>
    <cellStyle name="Ênfase5 3 6 13" xfId="0"/>
    <cellStyle name="Ênfase5 3 6 14" xfId="0"/>
    <cellStyle name="Ênfase5 3 6 2" xfId="0"/>
    <cellStyle name="Ênfase5 3 6 3" xfId="0"/>
    <cellStyle name="Ênfase5 3 6 4" xfId="0"/>
    <cellStyle name="Ênfase5 3 6 5" xfId="0"/>
    <cellStyle name="Ênfase5 3 6 6" xfId="0"/>
    <cellStyle name="Ênfase5 3 6 7" xfId="0"/>
    <cellStyle name="Ênfase5 3 6 8" xfId="0"/>
    <cellStyle name="Ênfase5 3 6 9" xfId="0"/>
    <cellStyle name="Ênfase5 3 7" xfId="0"/>
    <cellStyle name="Ênfase5 3 7 10" xfId="0"/>
    <cellStyle name="Ênfase5 3 7 11" xfId="0"/>
    <cellStyle name="Ênfase5 3 7 12" xfId="0"/>
    <cellStyle name="Ênfase5 3 7 13" xfId="0"/>
    <cellStyle name="Ênfase5 3 7 14" xfId="0"/>
    <cellStyle name="Ênfase5 3 7 2" xfId="0"/>
    <cellStyle name="Ênfase5 3 7 3" xfId="0"/>
    <cellStyle name="Ênfase5 3 7 4" xfId="0"/>
    <cellStyle name="Ênfase5 3 7 5" xfId="0"/>
    <cellStyle name="Ênfase5 3 7 6" xfId="0"/>
    <cellStyle name="Ênfase5 3 7 7" xfId="0"/>
    <cellStyle name="Ênfase5 3 7 8" xfId="0"/>
    <cellStyle name="Ênfase5 3 7 9" xfId="0"/>
    <cellStyle name="Ênfase5 3 8" xfId="0"/>
    <cellStyle name="Ênfase5 3 9" xfId="0"/>
    <cellStyle name="Ênfase5 4" xfId="0"/>
    <cellStyle name="Ênfase5 4 10" xfId="0"/>
    <cellStyle name="Ênfase5 4 11" xfId="0"/>
    <cellStyle name="Ênfase5 4 12" xfId="0"/>
    <cellStyle name="Ênfase5 4 13" xfId="0"/>
    <cellStyle name="Ênfase5 4 14" xfId="0"/>
    <cellStyle name="Ênfase5 4 15" xfId="0"/>
    <cellStyle name="Ênfase5 4 2" xfId="0"/>
    <cellStyle name="Ênfase5 4 2 2" xfId="0"/>
    <cellStyle name="Ênfase5 4 2 3" xfId="0"/>
    <cellStyle name="Ênfase5 4 2 4" xfId="0"/>
    <cellStyle name="Ênfase5 4 2 5" xfId="0"/>
    <cellStyle name="Ênfase5 4 3" xfId="0"/>
    <cellStyle name="Ênfase5 4 4" xfId="0"/>
    <cellStyle name="Ênfase5 4 5" xfId="0"/>
    <cellStyle name="Ênfase5 4 6" xfId="0"/>
    <cellStyle name="Ênfase5 4 7" xfId="0"/>
    <cellStyle name="Ênfase5 4 8" xfId="0"/>
    <cellStyle name="Ênfase5 4 9" xfId="0"/>
    <cellStyle name="Ênfase5 5" xfId="0"/>
    <cellStyle name="Ênfase5 5 10" xfId="0"/>
    <cellStyle name="Ênfase5 5 11" xfId="0"/>
    <cellStyle name="Ênfase5 5 12" xfId="0"/>
    <cellStyle name="Ênfase5 5 13" xfId="0"/>
    <cellStyle name="Ênfase5 5 14" xfId="0"/>
    <cellStyle name="Ênfase5 5 15" xfId="0"/>
    <cellStyle name="Ênfase5 5 2" xfId="0"/>
    <cellStyle name="Ênfase5 5 2 2" xfId="0"/>
    <cellStyle name="Ênfase5 5 2 3" xfId="0"/>
    <cellStyle name="Ênfase5 5 2 4" xfId="0"/>
    <cellStyle name="Ênfase5 5 2 5" xfId="0"/>
    <cellStyle name="Ênfase5 5 3" xfId="0"/>
    <cellStyle name="Ênfase5 5 4" xfId="0"/>
    <cellStyle name="Ênfase5 5 5" xfId="0"/>
    <cellStyle name="Ênfase5 5 6" xfId="0"/>
    <cellStyle name="Ênfase5 5 7" xfId="0"/>
    <cellStyle name="Ênfase5 5 8" xfId="0"/>
    <cellStyle name="Ênfase5 5 9" xfId="0"/>
    <cellStyle name="Ênfase5 6" xfId="0"/>
    <cellStyle name="Ênfase5 6 10" xfId="0"/>
    <cellStyle name="Ênfase5 6 11" xfId="0"/>
    <cellStyle name="Ênfase5 6 12" xfId="0"/>
    <cellStyle name="Ênfase5 6 13" xfId="0"/>
    <cellStyle name="Ênfase5 6 14" xfId="0"/>
    <cellStyle name="Ênfase5 6 2" xfId="0"/>
    <cellStyle name="Ênfase5 6 3" xfId="0"/>
    <cellStyle name="Ênfase5 6 4" xfId="0"/>
    <cellStyle name="Ênfase5 6 5" xfId="0"/>
    <cellStyle name="Ênfase5 6 6" xfId="0"/>
    <cellStyle name="Ênfase5 6 7" xfId="0"/>
    <cellStyle name="Ênfase5 6 8" xfId="0"/>
    <cellStyle name="Ênfase5 6 9" xfId="0"/>
    <cellStyle name="Ênfase5 7" xfId="0"/>
    <cellStyle name="Ênfase5 7 10" xfId="0"/>
    <cellStyle name="Ênfase5 7 11" xfId="0"/>
    <cellStyle name="Ênfase5 7 12" xfId="0"/>
    <cellStyle name="Ênfase5 7 13" xfId="0"/>
    <cellStyle name="Ênfase5 7 14" xfId="0"/>
    <cellStyle name="Ênfase5 7 2" xfId="0"/>
    <cellStyle name="Ênfase5 7 3" xfId="0"/>
    <cellStyle name="Ênfase5 7 4" xfId="0"/>
    <cellStyle name="Ênfase5 7 5" xfId="0"/>
    <cellStyle name="Ênfase5 7 6" xfId="0"/>
    <cellStyle name="Ênfase5 7 7" xfId="0"/>
    <cellStyle name="Ênfase5 7 8" xfId="0"/>
    <cellStyle name="Ênfase5 7 9" xfId="0"/>
    <cellStyle name="Ênfase5 8" xfId="0"/>
    <cellStyle name="Ênfase5 8 10" xfId="0"/>
    <cellStyle name="Ênfase5 8 11" xfId="0"/>
    <cellStyle name="Ênfase5 8 12" xfId="0"/>
    <cellStyle name="Ênfase5 8 13" xfId="0"/>
    <cellStyle name="Ênfase5 8 14" xfId="0"/>
    <cellStyle name="Ênfase5 8 2" xfId="0"/>
    <cellStyle name="Ênfase5 8 3" xfId="0"/>
    <cellStyle name="Ênfase5 8 4" xfId="0"/>
    <cellStyle name="Ênfase5 8 5" xfId="0"/>
    <cellStyle name="Ênfase5 8 6" xfId="0"/>
    <cellStyle name="Ênfase5 8 7" xfId="0"/>
    <cellStyle name="Ênfase5 8 8" xfId="0"/>
    <cellStyle name="Ênfase5 8 9" xfId="0"/>
    <cellStyle name="Ênfase5 9" xfId="0"/>
    <cellStyle name="Ênfase6 10" xfId="0"/>
    <cellStyle name="Ênfase6 11" xfId="0"/>
    <cellStyle name="Ênfase6 12" xfId="0"/>
    <cellStyle name="Ênfase6 13" xfId="0"/>
    <cellStyle name="Ênfase6 14" xfId="0"/>
    <cellStyle name="Ênfase6 15" xfId="0"/>
    <cellStyle name="Ênfase6 16" xfId="0"/>
    <cellStyle name="Ênfase6 17" xfId="0"/>
    <cellStyle name="Ênfase6 18" xfId="0"/>
    <cellStyle name="Ênfase6 19" xfId="0"/>
    <cellStyle name="Ênfase6 2" xfId="0"/>
    <cellStyle name="Ênfase6 2 10" xfId="0"/>
    <cellStyle name="Ênfase6 2 11" xfId="0"/>
    <cellStyle name="Ênfase6 2 12" xfId="0"/>
    <cellStyle name="Ênfase6 2 13" xfId="0"/>
    <cellStyle name="Ênfase6 2 14" xfId="0"/>
    <cellStyle name="Ênfase6 2 15" xfId="0"/>
    <cellStyle name="Ênfase6 2 16" xfId="0"/>
    <cellStyle name="Ênfase6 2 17" xfId="0"/>
    <cellStyle name="Ênfase6 2 18" xfId="0"/>
    <cellStyle name="Ênfase6 2 19" xfId="0"/>
    <cellStyle name="Ênfase6 2 2" xfId="0"/>
    <cellStyle name="Ênfase6 2 2 10" xfId="0"/>
    <cellStyle name="Ênfase6 2 2 11" xfId="0"/>
    <cellStyle name="Ênfase6 2 2 12" xfId="0"/>
    <cellStyle name="Ênfase6 2 2 13" xfId="0"/>
    <cellStyle name="Ênfase6 2 2 14" xfId="0"/>
    <cellStyle name="Ênfase6 2 2 15" xfId="0"/>
    <cellStyle name="Ênfase6 2 2 16" xfId="0"/>
    <cellStyle name="Ênfase6 2 2 17" xfId="0"/>
    <cellStyle name="Ênfase6 2 2 18" xfId="0"/>
    <cellStyle name="Ênfase6 2 2 19" xfId="0"/>
    <cellStyle name="Ênfase6 2 2 2" xfId="0"/>
    <cellStyle name="Ênfase6 2 2 2 10" xfId="0"/>
    <cellStyle name="Ênfase6 2 2 2 11" xfId="0"/>
    <cellStyle name="Ênfase6 2 2 2 12" xfId="0"/>
    <cellStyle name="Ênfase6 2 2 2 13" xfId="0"/>
    <cellStyle name="Ênfase6 2 2 2 14" xfId="0"/>
    <cellStyle name="Ênfase6 2 2 2 2" xfId="0"/>
    <cellStyle name="Ênfase6 2 2 2 3" xfId="0"/>
    <cellStyle name="Ênfase6 2 2 2 4" xfId="0"/>
    <cellStyle name="Ênfase6 2 2 2 5" xfId="0"/>
    <cellStyle name="Ênfase6 2 2 2 6" xfId="0"/>
    <cellStyle name="Ênfase6 2 2 2 7" xfId="0"/>
    <cellStyle name="Ênfase6 2 2 2 8" xfId="0"/>
    <cellStyle name="Ênfase6 2 2 2 9" xfId="0"/>
    <cellStyle name="Ênfase6 2 2 3" xfId="0"/>
    <cellStyle name="Ênfase6 2 2 3 10" xfId="0"/>
    <cellStyle name="Ênfase6 2 2 3 11" xfId="0"/>
    <cellStyle name="Ênfase6 2 2 3 12" xfId="0"/>
    <cellStyle name="Ênfase6 2 2 3 13" xfId="0"/>
    <cellStyle name="Ênfase6 2 2 3 14" xfId="0"/>
    <cellStyle name="Ênfase6 2 2 3 2" xfId="0"/>
    <cellStyle name="Ênfase6 2 2 3 3" xfId="0"/>
    <cellStyle name="Ênfase6 2 2 3 4" xfId="0"/>
    <cellStyle name="Ênfase6 2 2 3 5" xfId="0"/>
    <cellStyle name="Ênfase6 2 2 3 6" xfId="0"/>
    <cellStyle name="Ênfase6 2 2 3 7" xfId="0"/>
    <cellStyle name="Ênfase6 2 2 3 8" xfId="0"/>
    <cellStyle name="Ênfase6 2 2 3 9" xfId="0"/>
    <cellStyle name="Ênfase6 2 2 4" xfId="0"/>
    <cellStyle name="Ênfase6 2 2 4 10" xfId="0"/>
    <cellStyle name="Ênfase6 2 2 4 11" xfId="0"/>
    <cellStyle name="Ênfase6 2 2 4 12" xfId="0"/>
    <cellStyle name="Ênfase6 2 2 4 13" xfId="0"/>
    <cellStyle name="Ênfase6 2 2 4 14" xfId="0"/>
    <cellStyle name="Ênfase6 2 2 4 2" xfId="0"/>
    <cellStyle name="Ênfase6 2 2 4 3" xfId="0"/>
    <cellStyle name="Ênfase6 2 2 4 4" xfId="0"/>
    <cellStyle name="Ênfase6 2 2 4 5" xfId="0"/>
    <cellStyle name="Ênfase6 2 2 4 6" xfId="0"/>
    <cellStyle name="Ênfase6 2 2 4 7" xfId="0"/>
    <cellStyle name="Ênfase6 2 2 4 8" xfId="0"/>
    <cellStyle name="Ênfase6 2 2 4 9" xfId="0"/>
    <cellStyle name="Ênfase6 2 2 5" xfId="0"/>
    <cellStyle name="Ênfase6 2 2 5 10" xfId="0"/>
    <cellStyle name="Ênfase6 2 2 5 11" xfId="0"/>
    <cellStyle name="Ênfase6 2 2 5 12" xfId="0"/>
    <cellStyle name="Ênfase6 2 2 5 13" xfId="0"/>
    <cellStyle name="Ênfase6 2 2 5 14" xfId="0"/>
    <cellStyle name="Ênfase6 2 2 5 2" xfId="0"/>
    <cellStyle name="Ênfase6 2 2 5 3" xfId="0"/>
    <cellStyle name="Ênfase6 2 2 5 4" xfId="0"/>
    <cellStyle name="Ênfase6 2 2 5 5" xfId="0"/>
    <cellStyle name="Ênfase6 2 2 5 6" xfId="0"/>
    <cellStyle name="Ênfase6 2 2 5 7" xfId="0"/>
    <cellStyle name="Ênfase6 2 2 5 8" xfId="0"/>
    <cellStyle name="Ênfase6 2 2 5 9" xfId="0"/>
    <cellStyle name="Ênfase6 2 2 6" xfId="0"/>
    <cellStyle name="Ênfase6 2 2 6 10" xfId="0"/>
    <cellStyle name="Ênfase6 2 2 6 11" xfId="0"/>
    <cellStyle name="Ênfase6 2 2 6 12" xfId="0"/>
    <cellStyle name="Ênfase6 2 2 6 13" xfId="0"/>
    <cellStyle name="Ênfase6 2 2 6 14" xfId="0"/>
    <cellStyle name="Ênfase6 2 2 6 2" xfId="0"/>
    <cellStyle name="Ênfase6 2 2 6 3" xfId="0"/>
    <cellStyle name="Ênfase6 2 2 6 4" xfId="0"/>
    <cellStyle name="Ênfase6 2 2 6 5" xfId="0"/>
    <cellStyle name="Ênfase6 2 2 6 6" xfId="0"/>
    <cellStyle name="Ênfase6 2 2 6 7" xfId="0"/>
    <cellStyle name="Ênfase6 2 2 6 8" xfId="0"/>
    <cellStyle name="Ênfase6 2 2 6 9" xfId="0"/>
    <cellStyle name="Ênfase6 2 2 7" xfId="0"/>
    <cellStyle name="Ênfase6 2 2 8" xfId="0"/>
    <cellStyle name="Ênfase6 2 2 9" xfId="0"/>
    <cellStyle name="Ênfase6 2 20" xfId="0"/>
    <cellStyle name="Ênfase6 2 3" xfId="0"/>
    <cellStyle name="Ênfase6 2 3 10" xfId="0"/>
    <cellStyle name="Ênfase6 2 3 11" xfId="0"/>
    <cellStyle name="Ênfase6 2 3 12" xfId="0"/>
    <cellStyle name="Ênfase6 2 3 13" xfId="0"/>
    <cellStyle name="Ênfase6 2 3 14" xfId="0"/>
    <cellStyle name="Ênfase6 2 3 2" xfId="0"/>
    <cellStyle name="Ênfase6 2 3 3" xfId="0"/>
    <cellStyle name="Ênfase6 2 3 4" xfId="0"/>
    <cellStyle name="Ênfase6 2 3 5" xfId="0"/>
    <cellStyle name="Ênfase6 2 3 6" xfId="0"/>
    <cellStyle name="Ênfase6 2 3 7" xfId="0"/>
    <cellStyle name="Ênfase6 2 3 8" xfId="0"/>
    <cellStyle name="Ênfase6 2 3 9" xfId="0"/>
    <cellStyle name="Ênfase6 2 4" xfId="0"/>
    <cellStyle name="Ênfase6 2 4 10" xfId="0"/>
    <cellStyle name="Ênfase6 2 4 11" xfId="0"/>
    <cellStyle name="Ênfase6 2 4 12" xfId="0"/>
    <cellStyle name="Ênfase6 2 4 13" xfId="0"/>
    <cellStyle name="Ênfase6 2 4 14" xfId="0"/>
    <cellStyle name="Ênfase6 2 4 2" xfId="0"/>
    <cellStyle name="Ênfase6 2 4 3" xfId="0"/>
    <cellStyle name="Ênfase6 2 4 4" xfId="0"/>
    <cellStyle name="Ênfase6 2 4 5" xfId="0"/>
    <cellStyle name="Ênfase6 2 4 6" xfId="0"/>
    <cellStyle name="Ênfase6 2 4 7" xfId="0"/>
    <cellStyle name="Ênfase6 2 4 8" xfId="0"/>
    <cellStyle name="Ênfase6 2 4 9" xfId="0"/>
    <cellStyle name="Ênfase6 2 5" xfId="0"/>
    <cellStyle name="Ênfase6 2 5 10" xfId="0"/>
    <cellStyle name="Ênfase6 2 5 11" xfId="0"/>
    <cellStyle name="Ênfase6 2 5 12" xfId="0"/>
    <cellStyle name="Ênfase6 2 5 13" xfId="0"/>
    <cellStyle name="Ênfase6 2 5 14" xfId="0"/>
    <cellStyle name="Ênfase6 2 5 2" xfId="0"/>
    <cellStyle name="Ênfase6 2 5 3" xfId="0"/>
    <cellStyle name="Ênfase6 2 5 4" xfId="0"/>
    <cellStyle name="Ênfase6 2 5 5" xfId="0"/>
    <cellStyle name="Ênfase6 2 5 6" xfId="0"/>
    <cellStyle name="Ênfase6 2 5 7" xfId="0"/>
    <cellStyle name="Ênfase6 2 5 8" xfId="0"/>
    <cellStyle name="Ênfase6 2 5 9" xfId="0"/>
    <cellStyle name="Ênfase6 2 6" xfId="0"/>
    <cellStyle name="Ênfase6 2 6 10" xfId="0"/>
    <cellStyle name="Ênfase6 2 6 11" xfId="0"/>
    <cellStyle name="Ênfase6 2 6 12" xfId="0"/>
    <cellStyle name="Ênfase6 2 6 13" xfId="0"/>
    <cellStyle name="Ênfase6 2 6 14" xfId="0"/>
    <cellStyle name="Ênfase6 2 6 2" xfId="0"/>
    <cellStyle name="Ênfase6 2 6 3" xfId="0"/>
    <cellStyle name="Ênfase6 2 6 4" xfId="0"/>
    <cellStyle name="Ênfase6 2 6 5" xfId="0"/>
    <cellStyle name="Ênfase6 2 6 6" xfId="0"/>
    <cellStyle name="Ênfase6 2 6 7" xfId="0"/>
    <cellStyle name="Ênfase6 2 6 8" xfId="0"/>
    <cellStyle name="Ênfase6 2 6 9" xfId="0"/>
    <cellStyle name="Ênfase6 2 7" xfId="0"/>
    <cellStyle name="Ênfase6 2 7 10" xfId="0"/>
    <cellStyle name="Ênfase6 2 7 11" xfId="0"/>
    <cellStyle name="Ênfase6 2 7 12" xfId="0"/>
    <cellStyle name="Ênfase6 2 7 13" xfId="0"/>
    <cellStyle name="Ênfase6 2 7 14" xfId="0"/>
    <cellStyle name="Ênfase6 2 7 2" xfId="0"/>
    <cellStyle name="Ênfase6 2 7 3" xfId="0"/>
    <cellStyle name="Ênfase6 2 7 4" xfId="0"/>
    <cellStyle name="Ênfase6 2 7 5" xfId="0"/>
    <cellStyle name="Ênfase6 2 7 6" xfId="0"/>
    <cellStyle name="Ênfase6 2 7 7" xfId="0"/>
    <cellStyle name="Ênfase6 2 7 8" xfId="0"/>
    <cellStyle name="Ênfase6 2 7 9" xfId="0"/>
    <cellStyle name="Ênfase6 2 8" xfId="0"/>
    <cellStyle name="Ênfase6 2 9" xfId="0"/>
    <cellStyle name="Ênfase6 20" xfId="0"/>
    <cellStyle name="Ênfase6 21" xfId="0"/>
    <cellStyle name="Ênfase6 3" xfId="0"/>
    <cellStyle name="Ênfase6 3 10" xfId="0"/>
    <cellStyle name="Ênfase6 3 11" xfId="0"/>
    <cellStyle name="Ênfase6 3 12" xfId="0"/>
    <cellStyle name="Ênfase6 3 13" xfId="0"/>
    <cellStyle name="Ênfase6 3 14" xfId="0"/>
    <cellStyle name="Ênfase6 3 15" xfId="0"/>
    <cellStyle name="Ênfase6 3 16" xfId="0"/>
    <cellStyle name="Ênfase6 3 17" xfId="0"/>
    <cellStyle name="Ênfase6 3 18" xfId="0"/>
    <cellStyle name="Ênfase6 3 19" xfId="0"/>
    <cellStyle name="Ênfase6 3 2" xfId="0"/>
    <cellStyle name="Ênfase6 3 2 10" xfId="0"/>
    <cellStyle name="Ênfase6 3 2 11" xfId="0"/>
    <cellStyle name="Ênfase6 3 2 12" xfId="0"/>
    <cellStyle name="Ênfase6 3 2 13" xfId="0"/>
    <cellStyle name="Ênfase6 3 2 14" xfId="0"/>
    <cellStyle name="Ênfase6 3 2 15" xfId="0"/>
    <cellStyle name="Ênfase6 3 2 16" xfId="0"/>
    <cellStyle name="Ênfase6 3 2 17" xfId="0"/>
    <cellStyle name="Ênfase6 3 2 18" xfId="0"/>
    <cellStyle name="Ênfase6 3 2 19" xfId="0"/>
    <cellStyle name="Ênfase6 3 2 2" xfId="0"/>
    <cellStyle name="Ênfase6 3 2 2 10" xfId="0"/>
    <cellStyle name="Ênfase6 3 2 2 11" xfId="0"/>
    <cellStyle name="Ênfase6 3 2 2 12" xfId="0"/>
    <cellStyle name="Ênfase6 3 2 2 13" xfId="0"/>
    <cellStyle name="Ênfase6 3 2 2 14" xfId="0"/>
    <cellStyle name="Ênfase6 3 2 2 2" xfId="0"/>
    <cellStyle name="Ênfase6 3 2 2 3" xfId="0"/>
    <cellStyle name="Ênfase6 3 2 2 4" xfId="0"/>
    <cellStyle name="Ênfase6 3 2 2 5" xfId="0"/>
    <cellStyle name="Ênfase6 3 2 2 6" xfId="0"/>
    <cellStyle name="Ênfase6 3 2 2 7" xfId="0"/>
    <cellStyle name="Ênfase6 3 2 2 8" xfId="0"/>
    <cellStyle name="Ênfase6 3 2 2 9" xfId="0"/>
    <cellStyle name="Ênfase6 3 2 3" xfId="0"/>
    <cellStyle name="Ênfase6 3 2 3 10" xfId="0"/>
    <cellStyle name="Ênfase6 3 2 3 11" xfId="0"/>
    <cellStyle name="Ênfase6 3 2 3 12" xfId="0"/>
    <cellStyle name="Ênfase6 3 2 3 13" xfId="0"/>
    <cellStyle name="Ênfase6 3 2 3 14" xfId="0"/>
    <cellStyle name="Ênfase6 3 2 3 2" xfId="0"/>
    <cellStyle name="Ênfase6 3 2 3 3" xfId="0"/>
    <cellStyle name="Ênfase6 3 2 3 4" xfId="0"/>
    <cellStyle name="Ênfase6 3 2 3 5" xfId="0"/>
    <cellStyle name="Ênfase6 3 2 3 6" xfId="0"/>
    <cellStyle name="Ênfase6 3 2 3 7" xfId="0"/>
    <cellStyle name="Ênfase6 3 2 3 8" xfId="0"/>
    <cellStyle name="Ênfase6 3 2 3 9" xfId="0"/>
    <cellStyle name="Ênfase6 3 2 4" xfId="0"/>
    <cellStyle name="Ênfase6 3 2 4 10" xfId="0"/>
    <cellStyle name="Ênfase6 3 2 4 11" xfId="0"/>
    <cellStyle name="Ênfase6 3 2 4 12" xfId="0"/>
    <cellStyle name="Ênfase6 3 2 4 13" xfId="0"/>
    <cellStyle name="Ênfase6 3 2 4 14" xfId="0"/>
    <cellStyle name="Ênfase6 3 2 4 2" xfId="0"/>
    <cellStyle name="Ênfase6 3 2 4 3" xfId="0"/>
    <cellStyle name="Ênfase6 3 2 4 4" xfId="0"/>
    <cellStyle name="Ênfase6 3 2 4 5" xfId="0"/>
    <cellStyle name="Ênfase6 3 2 4 6" xfId="0"/>
    <cellStyle name="Ênfase6 3 2 4 7" xfId="0"/>
    <cellStyle name="Ênfase6 3 2 4 8" xfId="0"/>
    <cellStyle name="Ênfase6 3 2 4 9" xfId="0"/>
    <cellStyle name="Ênfase6 3 2 5" xfId="0"/>
    <cellStyle name="Ênfase6 3 2 5 10" xfId="0"/>
    <cellStyle name="Ênfase6 3 2 5 11" xfId="0"/>
    <cellStyle name="Ênfase6 3 2 5 12" xfId="0"/>
    <cellStyle name="Ênfase6 3 2 5 13" xfId="0"/>
    <cellStyle name="Ênfase6 3 2 5 14" xfId="0"/>
    <cellStyle name="Ênfase6 3 2 5 2" xfId="0"/>
    <cellStyle name="Ênfase6 3 2 5 3" xfId="0"/>
    <cellStyle name="Ênfase6 3 2 5 4" xfId="0"/>
    <cellStyle name="Ênfase6 3 2 5 5" xfId="0"/>
    <cellStyle name="Ênfase6 3 2 5 6" xfId="0"/>
    <cellStyle name="Ênfase6 3 2 5 7" xfId="0"/>
    <cellStyle name="Ênfase6 3 2 5 8" xfId="0"/>
    <cellStyle name="Ênfase6 3 2 5 9" xfId="0"/>
    <cellStyle name="Ênfase6 3 2 6" xfId="0"/>
    <cellStyle name="Ênfase6 3 2 6 10" xfId="0"/>
    <cellStyle name="Ênfase6 3 2 6 11" xfId="0"/>
    <cellStyle name="Ênfase6 3 2 6 12" xfId="0"/>
    <cellStyle name="Ênfase6 3 2 6 13" xfId="0"/>
    <cellStyle name="Ênfase6 3 2 6 14" xfId="0"/>
    <cellStyle name="Ênfase6 3 2 6 2" xfId="0"/>
    <cellStyle name="Ênfase6 3 2 6 3" xfId="0"/>
    <cellStyle name="Ênfase6 3 2 6 4" xfId="0"/>
    <cellStyle name="Ênfase6 3 2 6 5" xfId="0"/>
    <cellStyle name="Ênfase6 3 2 6 6" xfId="0"/>
    <cellStyle name="Ênfase6 3 2 6 7" xfId="0"/>
    <cellStyle name="Ênfase6 3 2 6 8" xfId="0"/>
    <cellStyle name="Ênfase6 3 2 6 9" xfId="0"/>
    <cellStyle name="Ênfase6 3 2 7" xfId="0"/>
    <cellStyle name="Ênfase6 3 2 8" xfId="0"/>
    <cellStyle name="Ênfase6 3 2 9" xfId="0"/>
    <cellStyle name="Ênfase6 3 20" xfId="0"/>
    <cellStyle name="Ênfase6 3 3" xfId="0"/>
    <cellStyle name="Ênfase6 3 3 10" xfId="0"/>
    <cellStyle name="Ênfase6 3 3 11" xfId="0"/>
    <cellStyle name="Ênfase6 3 3 12" xfId="0"/>
    <cellStyle name="Ênfase6 3 3 13" xfId="0"/>
    <cellStyle name="Ênfase6 3 3 14" xfId="0"/>
    <cellStyle name="Ênfase6 3 3 2" xfId="0"/>
    <cellStyle name="Ênfase6 3 3 3" xfId="0"/>
    <cellStyle name="Ênfase6 3 3 4" xfId="0"/>
    <cellStyle name="Ênfase6 3 3 5" xfId="0"/>
    <cellStyle name="Ênfase6 3 3 6" xfId="0"/>
    <cellStyle name="Ênfase6 3 3 7" xfId="0"/>
    <cellStyle name="Ênfase6 3 3 8" xfId="0"/>
    <cellStyle name="Ênfase6 3 3 9" xfId="0"/>
    <cellStyle name="Ênfase6 3 4" xfId="0"/>
    <cellStyle name="Ênfase6 3 4 10" xfId="0"/>
    <cellStyle name="Ênfase6 3 4 11" xfId="0"/>
    <cellStyle name="Ênfase6 3 4 12" xfId="0"/>
    <cellStyle name="Ênfase6 3 4 13" xfId="0"/>
    <cellStyle name="Ênfase6 3 4 14" xfId="0"/>
    <cellStyle name="Ênfase6 3 4 2" xfId="0"/>
    <cellStyle name="Ênfase6 3 4 3" xfId="0"/>
    <cellStyle name="Ênfase6 3 4 4" xfId="0"/>
    <cellStyle name="Ênfase6 3 4 5" xfId="0"/>
    <cellStyle name="Ênfase6 3 4 6" xfId="0"/>
    <cellStyle name="Ênfase6 3 4 7" xfId="0"/>
    <cellStyle name="Ênfase6 3 4 8" xfId="0"/>
    <cellStyle name="Ênfase6 3 4 9" xfId="0"/>
    <cellStyle name="Ênfase6 3 5" xfId="0"/>
    <cellStyle name="Ênfase6 3 5 10" xfId="0"/>
    <cellStyle name="Ênfase6 3 5 11" xfId="0"/>
    <cellStyle name="Ênfase6 3 5 12" xfId="0"/>
    <cellStyle name="Ênfase6 3 5 13" xfId="0"/>
    <cellStyle name="Ênfase6 3 5 14" xfId="0"/>
    <cellStyle name="Ênfase6 3 5 2" xfId="0"/>
    <cellStyle name="Ênfase6 3 5 3" xfId="0"/>
    <cellStyle name="Ênfase6 3 5 4" xfId="0"/>
    <cellStyle name="Ênfase6 3 5 5" xfId="0"/>
    <cellStyle name="Ênfase6 3 5 6" xfId="0"/>
    <cellStyle name="Ênfase6 3 5 7" xfId="0"/>
    <cellStyle name="Ênfase6 3 5 8" xfId="0"/>
    <cellStyle name="Ênfase6 3 5 9" xfId="0"/>
    <cellStyle name="Ênfase6 3 6" xfId="0"/>
    <cellStyle name="Ênfase6 3 6 10" xfId="0"/>
    <cellStyle name="Ênfase6 3 6 11" xfId="0"/>
    <cellStyle name="Ênfase6 3 6 12" xfId="0"/>
    <cellStyle name="Ênfase6 3 6 13" xfId="0"/>
    <cellStyle name="Ênfase6 3 6 14" xfId="0"/>
    <cellStyle name="Ênfase6 3 6 2" xfId="0"/>
    <cellStyle name="Ênfase6 3 6 3" xfId="0"/>
    <cellStyle name="Ênfase6 3 6 4" xfId="0"/>
    <cellStyle name="Ênfase6 3 6 5" xfId="0"/>
    <cellStyle name="Ênfase6 3 6 6" xfId="0"/>
    <cellStyle name="Ênfase6 3 6 7" xfId="0"/>
    <cellStyle name="Ênfase6 3 6 8" xfId="0"/>
    <cellStyle name="Ênfase6 3 6 9" xfId="0"/>
    <cellStyle name="Ênfase6 3 7" xfId="0"/>
    <cellStyle name="Ênfase6 3 7 10" xfId="0"/>
    <cellStyle name="Ênfase6 3 7 11" xfId="0"/>
    <cellStyle name="Ênfase6 3 7 12" xfId="0"/>
    <cellStyle name="Ênfase6 3 7 13" xfId="0"/>
    <cellStyle name="Ênfase6 3 7 14" xfId="0"/>
    <cellStyle name="Ênfase6 3 7 2" xfId="0"/>
    <cellStyle name="Ênfase6 3 7 3" xfId="0"/>
    <cellStyle name="Ênfase6 3 7 4" xfId="0"/>
    <cellStyle name="Ênfase6 3 7 5" xfId="0"/>
    <cellStyle name="Ênfase6 3 7 6" xfId="0"/>
    <cellStyle name="Ênfase6 3 7 7" xfId="0"/>
    <cellStyle name="Ênfase6 3 7 8" xfId="0"/>
    <cellStyle name="Ênfase6 3 7 9" xfId="0"/>
    <cellStyle name="Ênfase6 3 8" xfId="0"/>
    <cellStyle name="Ênfase6 3 9" xfId="0"/>
    <cellStyle name="Ênfase6 4" xfId="0"/>
    <cellStyle name="Ênfase6 4 10" xfId="0"/>
    <cellStyle name="Ênfase6 4 11" xfId="0"/>
    <cellStyle name="Ênfase6 4 12" xfId="0"/>
    <cellStyle name="Ênfase6 4 13" xfId="0"/>
    <cellStyle name="Ênfase6 4 14" xfId="0"/>
    <cellStyle name="Ênfase6 4 15" xfId="0"/>
    <cellStyle name="Ênfase6 4 2" xfId="0"/>
    <cellStyle name="Ênfase6 4 2 2" xfId="0"/>
    <cellStyle name="Ênfase6 4 2 3" xfId="0"/>
    <cellStyle name="Ênfase6 4 2 4" xfId="0"/>
    <cellStyle name="Ênfase6 4 2 5" xfId="0"/>
    <cellStyle name="Ênfase6 4 3" xfId="0"/>
    <cellStyle name="Ênfase6 4 4" xfId="0"/>
    <cellStyle name="Ênfase6 4 5" xfId="0"/>
    <cellStyle name="Ênfase6 4 6" xfId="0"/>
    <cellStyle name="Ênfase6 4 7" xfId="0"/>
    <cellStyle name="Ênfase6 4 8" xfId="0"/>
    <cellStyle name="Ênfase6 4 9" xfId="0"/>
    <cellStyle name="Ênfase6 5" xfId="0"/>
    <cellStyle name="Ênfase6 5 10" xfId="0"/>
    <cellStyle name="Ênfase6 5 11" xfId="0"/>
    <cellStyle name="Ênfase6 5 12" xfId="0"/>
    <cellStyle name="Ênfase6 5 13" xfId="0"/>
    <cellStyle name="Ênfase6 5 14" xfId="0"/>
    <cellStyle name="Ênfase6 5 15" xfId="0"/>
    <cellStyle name="Ênfase6 5 2" xfId="0"/>
    <cellStyle name="Ênfase6 5 2 2" xfId="0"/>
    <cellStyle name="Ênfase6 5 2 3" xfId="0"/>
    <cellStyle name="Ênfase6 5 2 4" xfId="0"/>
    <cellStyle name="Ênfase6 5 2 5" xfId="0"/>
    <cellStyle name="Ênfase6 5 3" xfId="0"/>
    <cellStyle name="Ênfase6 5 4" xfId="0"/>
    <cellStyle name="Ênfase6 5 5" xfId="0"/>
    <cellStyle name="Ênfase6 5 6" xfId="0"/>
    <cellStyle name="Ênfase6 5 7" xfId="0"/>
    <cellStyle name="Ênfase6 5 8" xfId="0"/>
    <cellStyle name="Ênfase6 5 9" xfId="0"/>
    <cellStyle name="Ênfase6 6" xfId="0"/>
    <cellStyle name="Ênfase6 6 10" xfId="0"/>
    <cellStyle name="Ênfase6 6 11" xfId="0"/>
    <cellStyle name="Ênfase6 6 12" xfId="0"/>
    <cellStyle name="Ênfase6 6 13" xfId="0"/>
    <cellStyle name="Ênfase6 6 14" xfId="0"/>
    <cellStyle name="Ênfase6 6 2" xfId="0"/>
    <cellStyle name="Ênfase6 6 3" xfId="0"/>
    <cellStyle name="Ênfase6 6 4" xfId="0"/>
    <cellStyle name="Ênfase6 6 5" xfId="0"/>
    <cellStyle name="Ênfase6 6 6" xfId="0"/>
    <cellStyle name="Ênfase6 6 7" xfId="0"/>
    <cellStyle name="Ênfase6 6 8" xfId="0"/>
    <cellStyle name="Ênfase6 6 9" xfId="0"/>
    <cellStyle name="Ênfase6 7" xfId="0"/>
    <cellStyle name="Ênfase6 7 10" xfId="0"/>
    <cellStyle name="Ênfase6 7 11" xfId="0"/>
    <cellStyle name="Ênfase6 7 12" xfId="0"/>
    <cellStyle name="Ênfase6 7 13" xfId="0"/>
    <cellStyle name="Ênfase6 7 14" xfId="0"/>
    <cellStyle name="Ênfase6 7 2" xfId="0"/>
    <cellStyle name="Ênfase6 7 3" xfId="0"/>
    <cellStyle name="Ênfase6 7 4" xfId="0"/>
    <cellStyle name="Ênfase6 7 5" xfId="0"/>
    <cellStyle name="Ênfase6 7 6" xfId="0"/>
    <cellStyle name="Ênfase6 7 7" xfId="0"/>
    <cellStyle name="Ênfase6 7 8" xfId="0"/>
    <cellStyle name="Ênfase6 7 9" xfId="0"/>
    <cellStyle name="Ênfase6 8" xfId="0"/>
    <cellStyle name="Ênfase6 8 10" xfId="0"/>
    <cellStyle name="Ênfase6 8 11" xfId="0"/>
    <cellStyle name="Ênfase6 8 12" xfId="0"/>
    <cellStyle name="Ênfase6 8 13" xfId="0"/>
    <cellStyle name="Ênfase6 8 14" xfId="0"/>
    <cellStyle name="Ênfase6 8 2" xfId="0"/>
    <cellStyle name="Ênfase6 8 3" xfId="0"/>
    <cellStyle name="Ênfase6 8 4" xfId="0"/>
    <cellStyle name="Ênfase6 8 5" xfId="0"/>
    <cellStyle name="Ênfase6 8 6" xfId="0"/>
    <cellStyle name="Ênfase6 8 7" xfId="0"/>
    <cellStyle name="Ênfase6 8 8" xfId="0"/>
    <cellStyle name="Ênfase6 8 9" xfId="0"/>
    <cellStyle name="Ênfase6 9" xfId="0"/>
  </cellStyles>
  <dxfs count="81">
    <dxf>
      <font>
        <color rgb="FFFF0000"/>
      </font>
    </dxf>
    <dxf>
      <font>
        <color rgb="FF006100"/>
      </font>
      <fill>
        <patternFill>
          <bgColor rgb="FFC6EFCE"/>
        </patternFill>
      </fill>
    </dxf>
    <dxf>
      <font>
        <color rgb="FF006100"/>
      </font>
      <fill>
        <patternFill>
          <bgColor rgb="FFC6EF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1"/>
        <i val="0"/>
        <color rgb="FFFFFFFF"/>
      </font>
      <fill>
        <patternFill>
          <bgColor rgb="FF969696"/>
        </patternFill>
      </fill>
    </dxf>
    <dxf>
      <font>
        <b val="0"/>
        <color rgb="FFFF0000"/>
      </font>
    </dxf>
    <dxf>
      <font>
        <b val="0"/>
        <color rgb="FFFF0000"/>
      </font>
      <fill>
        <patternFill>
          <bgColor rgb="FFFFCC00"/>
        </patternFill>
      </fill>
    </dxf>
    <dxf>
      <font>
        <b val="0"/>
        <color rgb="FFFF0000"/>
      </font>
    </dxf>
    <dxf>
      <font>
        <b val="0"/>
        <color rgb="FFFF0000"/>
      </font>
      <fill>
        <patternFill>
          <bgColor rgb="FFFFCC00"/>
        </patternFill>
      </fill>
    </dxf>
    <dxf>
      <font>
        <b val="0"/>
        <color rgb="FFFF0000"/>
      </font>
    </dxf>
    <dxf>
      <font>
        <b val="0"/>
        <color rgb="FFFF0000"/>
      </font>
    </dxf>
    <dxf>
      <font>
        <b val="0"/>
        <color rgb="FFFF0000"/>
      </font>
    </dxf>
    <dxf>
      <font>
        <b val="0"/>
        <color rgb="FFFF0000"/>
      </font>
    </dxf>
    <dxf>
      <font>
        <b val="0"/>
        <color rgb="FFFF0000"/>
      </font>
    </dxf>
    <dxf>
      <font>
        <b val="0"/>
        <color rgb="FFFF0000"/>
      </font>
      <fill>
        <patternFill>
          <bgColor rgb="FFFFCC00"/>
        </patternFill>
      </fill>
    </dxf>
    <dxf>
      <font>
        <color rgb="FF0000FF"/>
      </font>
      <fill>
        <patternFill>
          <bgColor rgb="FFCCFFFF"/>
        </patternFill>
      </fill>
    </dxf>
    <dxf>
      <font>
        <color rgb="FFFF0000"/>
      </font>
      <fill>
        <patternFill>
          <bgColor rgb="FFFFCC00"/>
        </patternFill>
      </fill>
    </dxf>
    <dxf>
      <font>
        <color rgb="FF0000FF"/>
      </font>
      <fill>
        <patternFill>
          <bgColor rgb="FFCCFFFF"/>
        </patternFill>
      </fill>
    </dxf>
    <dxf>
      <font>
        <color rgb="FFFF0000"/>
      </font>
      <fill>
        <patternFill>
          <bgColor rgb="FFFFCC00"/>
        </patternFill>
      </fill>
    </dxf>
    <dxf>
      <font>
        <b val="0"/>
        <color rgb="FFFF0000"/>
      </font>
    </dxf>
    <dxf>
      <font>
        <b val="1"/>
        <i val="0"/>
      </font>
      <fill>
        <patternFill>
          <bgColor rgb="FFC0C0C0"/>
        </patternFill>
      </fill>
      <border diagonalUp="false" diagonalDown="false">
        <left style="thin"/>
        <right style="thin"/>
        <top style="thin"/>
        <bottom style="thin"/>
        <diagonal/>
      </border>
    </dxf>
    <dxf>
      <font>
        <b val="1"/>
        <i val="1"/>
        <color rgb="FFFF0000"/>
      </font>
    </dxf>
    <dxf>
      <font>
        <b val="1"/>
        <i val="0"/>
      </font>
      <fill>
        <patternFill>
          <bgColor rgb="FFC0C0C0"/>
        </patternFill>
      </fill>
      <border diagonalUp="false" diagonalDown="false">
        <left style="thin"/>
        <right style="thin"/>
        <top style="thin"/>
        <bottom style="thin"/>
        <diagonal/>
      </border>
    </dxf>
    <dxf>
      <font>
        <b val="1"/>
        <i val="1"/>
        <color rgb="FFFF0000"/>
      </font>
    </dxf>
    <dxf>
      <font>
        <b val="0"/>
        <color rgb="FFFF0000"/>
      </font>
    </dxf>
    <dxf>
      <font>
        <b val="1"/>
        <i val="0"/>
      </font>
      <fill>
        <patternFill>
          <bgColor rgb="FFC0C0C0"/>
        </patternFill>
      </fill>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fill>
        <patternFill>
          <bgColor rgb="FFF0C000"/>
        </patternFill>
      </fill>
    </dxf>
    <dxf>
      <font>
        <b val="1"/>
        <i val="0"/>
      </font>
      <fill>
        <patternFill>
          <bgColor rgb="FFC0C0C0"/>
        </patternFill>
      </fill>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colors>
    <indexedColors>
      <rgbColor rgb="FF000000"/>
      <rgbColor rgb="FFFFFFFF"/>
      <rgbColor rgb="FFFF0000"/>
      <rgbColor rgb="FF00FF00"/>
      <rgbColor rgb="FF0000FF"/>
      <rgbColor rgb="FFFFFF00"/>
      <rgbColor rgb="FFFF00FF"/>
      <rgbColor rgb="FF00FFFF"/>
      <rgbColor rgb="FF800000"/>
      <rgbColor rgb="FF006100"/>
      <rgbColor rgb="FF000080"/>
      <rgbColor rgb="FFEBF1DE"/>
      <rgbColor rgb="FF800080"/>
      <rgbColor rgb="FF008080"/>
      <rgbColor rgb="FFC0C0C0"/>
      <rgbColor rgb="FFF2DCDB"/>
      <rgbColor rgb="FFD9D9D9"/>
      <rgbColor rgb="FF993366"/>
      <rgbColor rgb="FFFFFFCC"/>
      <rgbColor rgb="FFCCFFFF"/>
      <rgbColor rgb="FF660066"/>
      <rgbColor rgb="FFE6B9B8"/>
      <rgbColor rgb="FF0066CC"/>
      <rgbColor rgb="FFCCCCFF"/>
      <rgbColor rgb="FF000080"/>
      <rgbColor rgb="FFFF00FF"/>
      <rgbColor rgb="FFFDEADA"/>
      <rgbColor rgb="FF00FFFF"/>
      <rgbColor rgb="FF800080"/>
      <rgbColor rgb="FF800000"/>
      <rgbColor rgb="FF008080"/>
      <rgbColor rgb="FF0000FF"/>
      <rgbColor rgb="FF00CCFF"/>
      <rgbColor rgb="FFDBEEF4"/>
      <rgbColor rgb="FFCCFFCC"/>
      <rgbColor rgb="FFFFFF99"/>
      <rgbColor rgb="FF99CCFF"/>
      <rgbColor rgb="FFFF99CC"/>
      <rgbColor rgb="FFCC99FF"/>
      <rgbColor rgb="FFFFCC99"/>
      <rgbColor rgb="FF3366FF"/>
      <rgbColor rgb="FF33CCCC"/>
      <rgbColor rgb="FFC6EFCE"/>
      <rgbColor rgb="FFFFCC00"/>
      <rgbColor rgb="FFF0C000"/>
      <rgbColor rgb="FFFF6600"/>
      <rgbColor rgb="FFE6E0EC"/>
      <rgbColor rgb="FF969696"/>
      <rgbColor rgb="FF003366"/>
      <rgbColor rgb="FFDCE6F2"/>
      <rgbColor rgb="FF010000"/>
      <rgbColor rgb="FF333300"/>
      <rgbColor rgb="FF993300"/>
      <rgbColor rgb="FF993366"/>
      <rgbColor rgb="FF333399"/>
      <rgbColor rgb="FF63252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worksheet" Target="worksheets/sheet10.xml"/><Relationship Id="rId13" Type="http://schemas.openxmlformats.org/officeDocument/2006/relationships/worksheet" Target="worksheets/sheet11.xml"/><Relationship Id="rId14" Type="http://schemas.openxmlformats.org/officeDocument/2006/relationships/worksheet" Target="worksheets/sheet12.xml"/><Relationship Id="rId15" Type="http://schemas.openxmlformats.org/officeDocument/2006/relationships/worksheet" Target="worksheets/sheet13.xml"/><Relationship Id="rId16" Type="http://schemas.openxmlformats.org/officeDocument/2006/relationships/externalLink" Target="externalLinks/externalLink1.xml"/><Relationship Id="rId17" Type="http://schemas.openxmlformats.org/officeDocument/2006/relationships/externalLink" Target="externalLinks/externalLink2.xml"/><Relationship Id="rId18" Type="http://schemas.openxmlformats.org/officeDocument/2006/relationships/externalLink" Target="externalLinks/externalLink3.xml"/><Relationship Id="rId19"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
</Relationships>
</file>

<file path=xl/drawings/_rels/drawing10.xml.rels><?xml version="1.0" encoding="UTF-8"?>
<Relationships xmlns="http://schemas.openxmlformats.org/package/2006/relationships"><Relationship Id="rId1" Type="http://schemas.openxmlformats.org/officeDocument/2006/relationships/image" Target="../media/image1.jpeg"/>
</Relationships>
</file>

<file path=xl/drawings/_rels/drawing11.xml.rels><?xml version="1.0" encoding="UTF-8"?>
<Relationships xmlns="http://schemas.openxmlformats.org/package/2006/relationships"><Relationship Id="rId1" Type="http://schemas.openxmlformats.org/officeDocument/2006/relationships/image" Target="../media/image1.jpeg"/>
</Relationships>
</file>

<file path=xl/drawings/_rels/drawing12.xml.rels><?xml version="1.0" encoding="UTF-8"?>
<Relationships xmlns="http://schemas.openxmlformats.org/package/2006/relationships"><Relationship Id="rId1" Type="http://schemas.openxmlformats.org/officeDocument/2006/relationships/image" Target="../media/image1.jpeg"/>
</Relationships>
</file>

<file path=xl/drawings/_rels/drawing2.xml.rels><?xml version="1.0" encoding="UTF-8"?>
<Relationships xmlns="http://schemas.openxmlformats.org/package/2006/relationships"><Relationship Id="rId1" Type="http://schemas.openxmlformats.org/officeDocument/2006/relationships/image" Target="../media/image1.jpeg"/>
</Relationships>
</file>

<file path=xl/drawings/_rels/drawing3.xml.rels><?xml version="1.0" encoding="UTF-8"?>
<Relationships xmlns="http://schemas.openxmlformats.org/package/2006/relationships"><Relationship Id="rId1" Type="http://schemas.openxmlformats.org/officeDocument/2006/relationships/image" Target="../media/image1.jpeg"/>
</Relationships>
</file>

<file path=xl/drawings/_rels/drawing4.xml.rels><?xml version="1.0" encoding="UTF-8"?>
<Relationships xmlns="http://schemas.openxmlformats.org/package/2006/relationships"><Relationship Id="rId1" Type="http://schemas.openxmlformats.org/officeDocument/2006/relationships/image" Target="../media/image1.jpeg"/>
</Relationships>
</file>

<file path=xl/drawings/_rels/drawing5.xml.rels><?xml version="1.0" encoding="UTF-8"?>
<Relationships xmlns="http://schemas.openxmlformats.org/package/2006/relationships"><Relationship Id="rId1" Type="http://schemas.openxmlformats.org/officeDocument/2006/relationships/image" Target="../media/image1.jpeg"/>
</Relationships>
</file>

<file path=xl/drawings/_rels/drawing6.xml.rels><?xml version="1.0" encoding="UTF-8"?>
<Relationships xmlns="http://schemas.openxmlformats.org/package/2006/relationships"><Relationship Id="rId1" Type="http://schemas.openxmlformats.org/officeDocument/2006/relationships/image" Target="../media/image1.jpeg"/>
</Relationships>
</file>

<file path=xl/drawings/_rels/drawing7.xml.rels><?xml version="1.0" encoding="UTF-8"?>
<Relationships xmlns="http://schemas.openxmlformats.org/package/2006/relationships"><Relationship Id="rId1" Type="http://schemas.openxmlformats.org/officeDocument/2006/relationships/image" Target="../media/image1.jpeg"/>
</Relationships>
</file>

<file path=xl/drawings/_rels/drawing8.xml.rels><?xml version="1.0" encoding="UTF-8"?>
<Relationships xmlns="http://schemas.openxmlformats.org/package/2006/relationships"><Relationship Id="rId1" Type="http://schemas.openxmlformats.org/officeDocument/2006/relationships/image" Target="../media/image1.jpeg"/>
</Relationships>
</file>

<file path=xl/drawings/_rels/drawing9.xml.rels><?xml version="1.0" encoding="UTF-8"?>
<Relationships xmlns="http://schemas.openxmlformats.org/package/2006/relationships"><Relationship Id="rId1" Type="http://schemas.openxmlformats.org/officeDocument/2006/relationships/image" Target="../media/image1.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2</xdr:col>
      <xdr:colOff>1388880</xdr:colOff>
      <xdr:row>83</xdr:row>
      <xdr:rowOff>612000</xdr:rowOff>
    </xdr:from>
    <xdr:to>
      <xdr:col>2</xdr:col>
      <xdr:colOff>3670920</xdr:colOff>
      <xdr:row>86</xdr:row>
      <xdr:rowOff>66240</xdr:rowOff>
    </xdr:to>
    <xdr:sp>
      <xdr:nvSpPr>
        <xdr:cNvPr id="0" name="Text Box 14"/>
        <xdr:cNvSpPr/>
      </xdr:nvSpPr>
      <xdr:spPr>
        <a:xfrm>
          <a:off x="3100320" y="27181080"/>
          <a:ext cx="2282040" cy="446040"/>
        </a:xfrm>
        <a:prstGeom prst="rect">
          <a:avLst/>
        </a:prstGeom>
        <a:solidFill>
          <a:srgbClr val="ffffff"/>
        </a:solidFill>
        <a:ln w="0">
          <a:noFill/>
        </a:ln>
      </xdr:spPr>
      <xdr:style>
        <a:lnRef idx="0"/>
        <a:fillRef idx="0"/>
        <a:effectRef idx="0"/>
        <a:fontRef idx="minor"/>
      </xdr:style>
      <xdr:txBody>
        <a:bodyPr vertOverflow="clip" lIns="27360" rIns="0" tIns="27360" bIns="0" anchor="t" upright="1">
          <a:noAutofit/>
        </a:bodyPr>
        <a:p>
          <a:pPr>
            <a:lnSpc>
              <a:spcPts val="1301"/>
            </a:lnSpc>
          </a:pPr>
          <a:r>
            <a:rPr b="0" lang="pt-BR" sz="1100" spc="-1" strike="noStrike">
              <a:solidFill>
                <a:srgbClr val="000000"/>
              </a:solidFill>
              <a:latin typeface="Calibri"/>
              <a:ea typeface="DejaVu Sans"/>
            </a:rPr>
            <a:t>DIORGENES DE SOUZA BARBOSA</a:t>
          </a:r>
          <a:endParaRPr b="0" lang="pt-BR" sz="1100" spc="-1" strike="noStrike">
            <a:latin typeface="Times New Roman"/>
          </a:endParaRPr>
        </a:p>
        <a:p>
          <a:pPr>
            <a:lnSpc>
              <a:spcPts val="1599"/>
            </a:lnSpc>
          </a:pPr>
          <a:r>
            <a:rPr b="0" lang="pt-BR" sz="1200" spc="-1" strike="noStrike">
              <a:solidFill>
                <a:srgbClr val="000000"/>
              </a:solidFill>
              <a:latin typeface="Calibri"/>
              <a:ea typeface="DejaVu Sans"/>
            </a:rPr>
            <a:t>             </a:t>
          </a:r>
          <a:r>
            <a:rPr b="0" lang="pt-BR" sz="1200" spc="-1" strike="noStrike">
              <a:solidFill>
                <a:srgbClr val="000000"/>
              </a:solidFill>
              <a:latin typeface="Calibri"/>
              <a:ea typeface="DejaVu Sans"/>
            </a:rPr>
            <a:t>Diretor de Obras      </a:t>
          </a:r>
          <a:r>
            <a:rPr b="0" lang="pt-BR" sz="1600" spc="-1" strike="noStrike">
              <a:solidFill>
                <a:srgbClr val="000000"/>
              </a:solidFill>
              <a:latin typeface="Calibri"/>
              <a:ea typeface="DejaVu Sans"/>
            </a:rPr>
            <a:t>                                          </a:t>
          </a:r>
          <a:endParaRPr b="0" lang="pt-BR" sz="1600" spc="-1" strike="noStrike">
            <a:latin typeface="Times New Roman"/>
          </a:endParaRPr>
        </a:p>
      </xdr:txBody>
    </xdr:sp>
    <xdr:clientData/>
  </xdr:twoCellAnchor>
  <xdr:twoCellAnchor editAs="oneCell">
    <xdr:from>
      <xdr:col>2</xdr:col>
      <xdr:colOff>1295280</xdr:colOff>
      <xdr:row>0</xdr:row>
      <xdr:rowOff>47520</xdr:rowOff>
    </xdr:from>
    <xdr:to>
      <xdr:col>4</xdr:col>
      <xdr:colOff>227160</xdr:colOff>
      <xdr:row>1</xdr:row>
      <xdr:rowOff>497880</xdr:rowOff>
    </xdr:to>
    <xdr:pic>
      <xdr:nvPicPr>
        <xdr:cNvPr id="1" name="Figura1" descr=""/>
        <xdr:cNvPicPr/>
      </xdr:nvPicPr>
      <xdr:blipFill>
        <a:blip r:embed="rId1"/>
        <a:srcRect l="24009" t="0" r="27480" b="25520"/>
        <a:stretch/>
      </xdr:blipFill>
      <xdr:spPr>
        <a:xfrm>
          <a:off x="3006720" y="47520"/>
          <a:ext cx="3381840" cy="61236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twoCell">
    <xdr:from>
      <xdr:col>2</xdr:col>
      <xdr:colOff>1694520</xdr:colOff>
      <xdr:row>84</xdr:row>
      <xdr:rowOff>11160</xdr:rowOff>
    </xdr:from>
    <xdr:to>
      <xdr:col>3</xdr:col>
      <xdr:colOff>200880</xdr:colOff>
      <xdr:row>86</xdr:row>
      <xdr:rowOff>131760</xdr:rowOff>
    </xdr:to>
    <xdr:sp>
      <xdr:nvSpPr>
        <xdr:cNvPr id="18" name="Text Box 14"/>
        <xdr:cNvSpPr/>
      </xdr:nvSpPr>
      <xdr:spPr>
        <a:xfrm>
          <a:off x="3405960" y="32098320"/>
          <a:ext cx="2282040" cy="444600"/>
        </a:xfrm>
        <a:prstGeom prst="rect">
          <a:avLst/>
        </a:prstGeom>
        <a:solidFill>
          <a:srgbClr val="ffffff"/>
        </a:solidFill>
        <a:ln w="0">
          <a:noFill/>
        </a:ln>
      </xdr:spPr>
      <xdr:style>
        <a:lnRef idx="0"/>
        <a:fillRef idx="0"/>
        <a:effectRef idx="0"/>
        <a:fontRef idx="minor"/>
      </xdr:style>
      <xdr:txBody>
        <a:bodyPr vertOverflow="clip" lIns="27360" rIns="0" tIns="27360" bIns="0" anchor="t" upright="1">
          <a:noAutofit/>
        </a:bodyPr>
        <a:p>
          <a:pPr>
            <a:lnSpc>
              <a:spcPts val="1301"/>
            </a:lnSpc>
          </a:pPr>
          <a:r>
            <a:rPr b="0" lang="pt-BR" sz="1100" spc="-1" strike="noStrike">
              <a:solidFill>
                <a:srgbClr val="000000"/>
              </a:solidFill>
              <a:latin typeface="Calibri"/>
              <a:ea typeface="DejaVu Sans"/>
            </a:rPr>
            <a:t>DIORGENES DE SOUZA BARBOSA</a:t>
          </a:r>
          <a:endParaRPr b="0" lang="pt-BR" sz="1100" spc="-1" strike="noStrike">
            <a:latin typeface="Times New Roman"/>
          </a:endParaRPr>
        </a:p>
        <a:p>
          <a:pPr>
            <a:lnSpc>
              <a:spcPts val="1599"/>
            </a:lnSpc>
          </a:pPr>
          <a:r>
            <a:rPr b="0" lang="pt-BR" sz="1200" spc="-1" strike="noStrike">
              <a:solidFill>
                <a:srgbClr val="000000"/>
              </a:solidFill>
              <a:latin typeface="Calibri"/>
              <a:ea typeface="DejaVu Sans"/>
            </a:rPr>
            <a:t>             </a:t>
          </a:r>
          <a:r>
            <a:rPr b="0" lang="pt-BR" sz="1200" spc="-1" strike="noStrike">
              <a:solidFill>
                <a:srgbClr val="000000"/>
              </a:solidFill>
              <a:latin typeface="Calibri"/>
              <a:ea typeface="DejaVu Sans"/>
            </a:rPr>
            <a:t>Diretor de Obras      </a:t>
          </a:r>
          <a:r>
            <a:rPr b="0" lang="pt-BR" sz="1600" spc="-1" strike="noStrike">
              <a:solidFill>
                <a:srgbClr val="000000"/>
              </a:solidFill>
              <a:latin typeface="Calibri"/>
              <a:ea typeface="DejaVu Sans"/>
            </a:rPr>
            <a:t>                                          </a:t>
          </a:r>
          <a:endParaRPr b="0" lang="pt-BR" sz="1600" spc="-1" strike="noStrike">
            <a:latin typeface="Times New Roman"/>
          </a:endParaRPr>
        </a:p>
      </xdr:txBody>
    </xdr:sp>
    <xdr:clientData/>
  </xdr:twoCellAnchor>
  <xdr:twoCellAnchor editAs="oneCell">
    <xdr:from>
      <xdr:col>2</xdr:col>
      <xdr:colOff>1295280</xdr:colOff>
      <xdr:row>0</xdr:row>
      <xdr:rowOff>47520</xdr:rowOff>
    </xdr:from>
    <xdr:to>
      <xdr:col>4</xdr:col>
      <xdr:colOff>227160</xdr:colOff>
      <xdr:row>1</xdr:row>
      <xdr:rowOff>497880</xdr:rowOff>
    </xdr:to>
    <xdr:pic>
      <xdr:nvPicPr>
        <xdr:cNvPr id="19" name="Figura1" descr=""/>
        <xdr:cNvPicPr/>
      </xdr:nvPicPr>
      <xdr:blipFill>
        <a:blip r:embed="rId1"/>
        <a:srcRect l="24009" t="0" r="27480" b="25520"/>
        <a:stretch/>
      </xdr:blipFill>
      <xdr:spPr>
        <a:xfrm>
          <a:off x="3006720" y="47520"/>
          <a:ext cx="3381840" cy="61236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1164240</xdr:colOff>
      <xdr:row>0</xdr:row>
      <xdr:rowOff>74160</xdr:rowOff>
    </xdr:from>
    <xdr:to>
      <xdr:col>8</xdr:col>
      <xdr:colOff>1088640</xdr:colOff>
      <xdr:row>1</xdr:row>
      <xdr:rowOff>41040</xdr:rowOff>
    </xdr:to>
    <xdr:pic>
      <xdr:nvPicPr>
        <xdr:cNvPr id="20" name="Figura1" descr=""/>
        <xdr:cNvPicPr/>
      </xdr:nvPicPr>
      <xdr:blipFill>
        <a:blip r:embed="rId1"/>
        <a:srcRect l="24009" t="0" r="27480" b="25520"/>
        <a:stretch/>
      </xdr:blipFill>
      <xdr:spPr>
        <a:xfrm>
          <a:off x="1496520" y="74160"/>
          <a:ext cx="3346920" cy="61452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752400</xdr:colOff>
      <xdr:row>0</xdr:row>
      <xdr:rowOff>57240</xdr:rowOff>
    </xdr:from>
    <xdr:to>
      <xdr:col>2</xdr:col>
      <xdr:colOff>3894120</xdr:colOff>
      <xdr:row>0</xdr:row>
      <xdr:rowOff>669600</xdr:rowOff>
    </xdr:to>
    <xdr:pic>
      <xdr:nvPicPr>
        <xdr:cNvPr id="21" name="Figura1" descr=""/>
        <xdr:cNvPicPr/>
      </xdr:nvPicPr>
      <xdr:blipFill>
        <a:blip r:embed="rId1"/>
        <a:srcRect l="24009" t="0" r="27480" b="25520"/>
        <a:stretch/>
      </xdr:blipFill>
      <xdr:spPr>
        <a:xfrm>
          <a:off x="2504520" y="57240"/>
          <a:ext cx="3141720" cy="61236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twoCell">
    <xdr:from>
      <xdr:col>2</xdr:col>
      <xdr:colOff>1694520</xdr:colOff>
      <xdr:row>83</xdr:row>
      <xdr:rowOff>509400</xdr:rowOff>
    </xdr:from>
    <xdr:to>
      <xdr:col>3</xdr:col>
      <xdr:colOff>200880</xdr:colOff>
      <xdr:row>85</xdr:row>
      <xdr:rowOff>124920</xdr:rowOff>
    </xdr:to>
    <xdr:sp>
      <xdr:nvSpPr>
        <xdr:cNvPr id="2" name="Text Box 14"/>
        <xdr:cNvSpPr/>
      </xdr:nvSpPr>
      <xdr:spPr>
        <a:xfrm>
          <a:off x="3405960" y="31929840"/>
          <a:ext cx="2282040" cy="444240"/>
        </a:xfrm>
        <a:prstGeom prst="rect">
          <a:avLst/>
        </a:prstGeom>
        <a:solidFill>
          <a:srgbClr val="ffffff"/>
        </a:solidFill>
        <a:ln w="0">
          <a:noFill/>
        </a:ln>
      </xdr:spPr>
      <xdr:style>
        <a:lnRef idx="0"/>
        <a:fillRef idx="0"/>
        <a:effectRef idx="0"/>
        <a:fontRef idx="minor"/>
      </xdr:style>
      <xdr:txBody>
        <a:bodyPr vertOverflow="clip" lIns="27360" rIns="0" tIns="27360" bIns="0" anchor="t" upright="1">
          <a:noAutofit/>
        </a:bodyPr>
        <a:p>
          <a:pPr>
            <a:lnSpc>
              <a:spcPts val="1301"/>
            </a:lnSpc>
          </a:pPr>
          <a:r>
            <a:rPr b="0" lang="pt-BR" sz="1100" spc="-1" strike="noStrike">
              <a:solidFill>
                <a:srgbClr val="000000"/>
              </a:solidFill>
              <a:latin typeface="Calibri"/>
              <a:ea typeface="DejaVu Sans"/>
            </a:rPr>
            <a:t>DIORGENES DE SOUZA BARBOSA</a:t>
          </a:r>
          <a:endParaRPr b="0" lang="pt-BR" sz="1100" spc="-1" strike="noStrike">
            <a:latin typeface="Times New Roman"/>
          </a:endParaRPr>
        </a:p>
        <a:p>
          <a:pPr>
            <a:lnSpc>
              <a:spcPts val="1599"/>
            </a:lnSpc>
          </a:pPr>
          <a:r>
            <a:rPr b="0" lang="pt-BR" sz="1200" spc="-1" strike="noStrike">
              <a:solidFill>
                <a:srgbClr val="000000"/>
              </a:solidFill>
              <a:latin typeface="Calibri"/>
              <a:ea typeface="DejaVu Sans"/>
            </a:rPr>
            <a:t>             </a:t>
          </a:r>
          <a:r>
            <a:rPr b="0" lang="pt-BR" sz="1200" spc="-1" strike="noStrike">
              <a:solidFill>
                <a:srgbClr val="000000"/>
              </a:solidFill>
              <a:latin typeface="Calibri"/>
              <a:ea typeface="DejaVu Sans"/>
            </a:rPr>
            <a:t>Diretor de Obras      </a:t>
          </a:r>
          <a:r>
            <a:rPr b="0" lang="pt-BR" sz="1600" spc="-1" strike="noStrike">
              <a:solidFill>
                <a:srgbClr val="000000"/>
              </a:solidFill>
              <a:latin typeface="Calibri"/>
              <a:ea typeface="DejaVu Sans"/>
            </a:rPr>
            <a:t>                                          </a:t>
          </a:r>
          <a:endParaRPr b="0" lang="pt-BR" sz="1600" spc="-1" strike="noStrike">
            <a:latin typeface="Times New Roman"/>
          </a:endParaRPr>
        </a:p>
      </xdr:txBody>
    </xdr:sp>
    <xdr:clientData/>
  </xdr:twoCellAnchor>
  <xdr:twoCellAnchor editAs="oneCell">
    <xdr:from>
      <xdr:col>2</xdr:col>
      <xdr:colOff>1295280</xdr:colOff>
      <xdr:row>0</xdr:row>
      <xdr:rowOff>47520</xdr:rowOff>
    </xdr:from>
    <xdr:to>
      <xdr:col>4</xdr:col>
      <xdr:colOff>227160</xdr:colOff>
      <xdr:row>1</xdr:row>
      <xdr:rowOff>497880</xdr:rowOff>
    </xdr:to>
    <xdr:pic>
      <xdr:nvPicPr>
        <xdr:cNvPr id="3" name="Figura1" descr=""/>
        <xdr:cNvPicPr/>
      </xdr:nvPicPr>
      <xdr:blipFill>
        <a:blip r:embed="rId1"/>
        <a:srcRect l="24009" t="0" r="27480" b="25520"/>
        <a:stretch/>
      </xdr:blipFill>
      <xdr:spPr>
        <a:xfrm>
          <a:off x="3006720" y="47520"/>
          <a:ext cx="3381840" cy="61236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twoCell">
    <xdr:from>
      <xdr:col>2</xdr:col>
      <xdr:colOff>1694520</xdr:colOff>
      <xdr:row>84</xdr:row>
      <xdr:rowOff>11160</xdr:rowOff>
    </xdr:from>
    <xdr:to>
      <xdr:col>3</xdr:col>
      <xdr:colOff>200880</xdr:colOff>
      <xdr:row>86</xdr:row>
      <xdr:rowOff>131760</xdr:rowOff>
    </xdr:to>
    <xdr:sp>
      <xdr:nvSpPr>
        <xdr:cNvPr id="4" name="Text Box 14"/>
        <xdr:cNvSpPr/>
      </xdr:nvSpPr>
      <xdr:spPr>
        <a:xfrm>
          <a:off x="3405960" y="32098320"/>
          <a:ext cx="2282040" cy="444600"/>
        </a:xfrm>
        <a:prstGeom prst="rect">
          <a:avLst/>
        </a:prstGeom>
        <a:solidFill>
          <a:srgbClr val="ffffff"/>
        </a:solidFill>
        <a:ln w="0">
          <a:noFill/>
        </a:ln>
      </xdr:spPr>
      <xdr:style>
        <a:lnRef idx="0"/>
        <a:fillRef idx="0"/>
        <a:effectRef idx="0"/>
        <a:fontRef idx="minor"/>
      </xdr:style>
      <xdr:txBody>
        <a:bodyPr vertOverflow="clip" lIns="27360" rIns="0" tIns="27360" bIns="0" anchor="t" upright="1">
          <a:noAutofit/>
        </a:bodyPr>
        <a:p>
          <a:pPr>
            <a:lnSpc>
              <a:spcPts val="1301"/>
            </a:lnSpc>
          </a:pPr>
          <a:r>
            <a:rPr b="0" lang="pt-BR" sz="1100" spc="-1" strike="noStrike">
              <a:solidFill>
                <a:srgbClr val="000000"/>
              </a:solidFill>
              <a:latin typeface="Calibri"/>
              <a:ea typeface="DejaVu Sans"/>
            </a:rPr>
            <a:t>DIORGENES DE SOUZA BARBOSA</a:t>
          </a:r>
          <a:endParaRPr b="0" lang="pt-BR" sz="1100" spc="-1" strike="noStrike">
            <a:latin typeface="Times New Roman"/>
          </a:endParaRPr>
        </a:p>
        <a:p>
          <a:pPr>
            <a:lnSpc>
              <a:spcPts val="1599"/>
            </a:lnSpc>
          </a:pPr>
          <a:r>
            <a:rPr b="0" lang="pt-BR" sz="1200" spc="-1" strike="noStrike">
              <a:solidFill>
                <a:srgbClr val="000000"/>
              </a:solidFill>
              <a:latin typeface="Calibri"/>
              <a:ea typeface="DejaVu Sans"/>
            </a:rPr>
            <a:t>             </a:t>
          </a:r>
          <a:r>
            <a:rPr b="0" lang="pt-BR" sz="1200" spc="-1" strike="noStrike">
              <a:solidFill>
                <a:srgbClr val="000000"/>
              </a:solidFill>
              <a:latin typeface="Calibri"/>
              <a:ea typeface="DejaVu Sans"/>
            </a:rPr>
            <a:t>Diretor de Obras      </a:t>
          </a:r>
          <a:r>
            <a:rPr b="0" lang="pt-BR" sz="1600" spc="-1" strike="noStrike">
              <a:solidFill>
                <a:srgbClr val="000000"/>
              </a:solidFill>
              <a:latin typeface="Calibri"/>
              <a:ea typeface="DejaVu Sans"/>
            </a:rPr>
            <a:t>                                          </a:t>
          </a:r>
          <a:endParaRPr b="0" lang="pt-BR" sz="1600" spc="-1" strike="noStrike">
            <a:latin typeface="Times New Roman"/>
          </a:endParaRPr>
        </a:p>
      </xdr:txBody>
    </xdr:sp>
    <xdr:clientData/>
  </xdr:twoCellAnchor>
  <xdr:twoCellAnchor editAs="oneCell">
    <xdr:from>
      <xdr:col>2</xdr:col>
      <xdr:colOff>1295280</xdr:colOff>
      <xdr:row>0</xdr:row>
      <xdr:rowOff>47520</xdr:rowOff>
    </xdr:from>
    <xdr:to>
      <xdr:col>4</xdr:col>
      <xdr:colOff>227160</xdr:colOff>
      <xdr:row>1</xdr:row>
      <xdr:rowOff>497880</xdr:rowOff>
    </xdr:to>
    <xdr:pic>
      <xdr:nvPicPr>
        <xdr:cNvPr id="5" name="Figura1" descr=""/>
        <xdr:cNvPicPr/>
      </xdr:nvPicPr>
      <xdr:blipFill>
        <a:blip r:embed="rId1"/>
        <a:srcRect l="24009" t="0" r="27480" b="25520"/>
        <a:stretch/>
      </xdr:blipFill>
      <xdr:spPr>
        <a:xfrm>
          <a:off x="3006720" y="47520"/>
          <a:ext cx="3381840" cy="61236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twoCell">
    <xdr:from>
      <xdr:col>2</xdr:col>
      <xdr:colOff>1694520</xdr:colOff>
      <xdr:row>84</xdr:row>
      <xdr:rowOff>11160</xdr:rowOff>
    </xdr:from>
    <xdr:to>
      <xdr:col>3</xdr:col>
      <xdr:colOff>200880</xdr:colOff>
      <xdr:row>86</xdr:row>
      <xdr:rowOff>131760</xdr:rowOff>
    </xdr:to>
    <xdr:sp>
      <xdr:nvSpPr>
        <xdr:cNvPr id="6" name="Text Box 14"/>
        <xdr:cNvSpPr/>
      </xdr:nvSpPr>
      <xdr:spPr>
        <a:xfrm>
          <a:off x="3405960" y="32098320"/>
          <a:ext cx="2282040" cy="444600"/>
        </a:xfrm>
        <a:prstGeom prst="rect">
          <a:avLst/>
        </a:prstGeom>
        <a:solidFill>
          <a:srgbClr val="ffffff"/>
        </a:solidFill>
        <a:ln w="0">
          <a:noFill/>
        </a:ln>
      </xdr:spPr>
      <xdr:style>
        <a:lnRef idx="0"/>
        <a:fillRef idx="0"/>
        <a:effectRef idx="0"/>
        <a:fontRef idx="minor"/>
      </xdr:style>
      <xdr:txBody>
        <a:bodyPr vertOverflow="clip" lIns="27360" rIns="0" tIns="27360" bIns="0" anchor="t" upright="1">
          <a:noAutofit/>
        </a:bodyPr>
        <a:p>
          <a:pPr>
            <a:lnSpc>
              <a:spcPts val="1301"/>
            </a:lnSpc>
          </a:pPr>
          <a:r>
            <a:rPr b="0" lang="pt-BR" sz="1100" spc="-1" strike="noStrike">
              <a:solidFill>
                <a:srgbClr val="000000"/>
              </a:solidFill>
              <a:latin typeface="Calibri"/>
              <a:ea typeface="DejaVu Sans"/>
            </a:rPr>
            <a:t>DIORGENES DE SOUZA BARBOSA</a:t>
          </a:r>
          <a:endParaRPr b="0" lang="pt-BR" sz="1100" spc="-1" strike="noStrike">
            <a:latin typeface="Times New Roman"/>
          </a:endParaRPr>
        </a:p>
        <a:p>
          <a:pPr>
            <a:lnSpc>
              <a:spcPts val="1599"/>
            </a:lnSpc>
          </a:pPr>
          <a:r>
            <a:rPr b="0" lang="pt-BR" sz="1200" spc="-1" strike="noStrike">
              <a:solidFill>
                <a:srgbClr val="000000"/>
              </a:solidFill>
              <a:latin typeface="Calibri"/>
              <a:ea typeface="DejaVu Sans"/>
            </a:rPr>
            <a:t>             </a:t>
          </a:r>
          <a:r>
            <a:rPr b="0" lang="pt-BR" sz="1200" spc="-1" strike="noStrike">
              <a:solidFill>
                <a:srgbClr val="000000"/>
              </a:solidFill>
              <a:latin typeface="Calibri"/>
              <a:ea typeface="DejaVu Sans"/>
            </a:rPr>
            <a:t>Diretor de Obras      </a:t>
          </a:r>
          <a:r>
            <a:rPr b="0" lang="pt-BR" sz="1600" spc="-1" strike="noStrike">
              <a:solidFill>
                <a:srgbClr val="000000"/>
              </a:solidFill>
              <a:latin typeface="Calibri"/>
              <a:ea typeface="DejaVu Sans"/>
            </a:rPr>
            <a:t>                                          </a:t>
          </a:r>
          <a:endParaRPr b="0" lang="pt-BR" sz="1600" spc="-1" strike="noStrike">
            <a:latin typeface="Times New Roman"/>
          </a:endParaRPr>
        </a:p>
      </xdr:txBody>
    </xdr:sp>
    <xdr:clientData/>
  </xdr:twoCellAnchor>
  <xdr:twoCellAnchor editAs="oneCell">
    <xdr:from>
      <xdr:col>2</xdr:col>
      <xdr:colOff>1295280</xdr:colOff>
      <xdr:row>0</xdr:row>
      <xdr:rowOff>47520</xdr:rowOff>
    </xdr:from>
    <xdr:to>
      <xdr:col>4</xdr:col>
      <xdr:colOff>227160</xdr:colOff>
      <xdr:row>1</xdr:row>
      <xdr:rowOff>497880</xdr:rowOff>
    </xdr:to>
    <xdr:pic>
      <xdr:nvPicPr>
        <xdr:cNvPr id="7" name="Figura1" descr=""/>
        <xdr:cNvPicPr/>
      </xdr:nvPicPr>
      <xdr:blipFill>
        <a:blip r:embed="rId1"/>
        <a:srcRect l="24009" t="0" r="27480" b="25520"/>
        <a:stretch/>
      </xdr:blipFill>
      <xdr:spPr>
        <a:xfrm>
          <a:off x="3006720" y="47520"/>
          <a:ext cx="3381840" cy="61236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twoCell">
    <xdr:from>
      <xdr:col>2</xdr:col>
      <xdr:colOff>1694520</xdr:colOff>
      <xdr:row>84</xdr:row>
      <xdr:rowOff>11160</xdr:rowOff>
    </xdr:from>
    <xdr:to>
      <xdr:col>3</xdr:col>
      <xdr:colOff>200880</xdr:colOff>
      <xdr:row>86</xdr:row>
      <xdr:rowOff>131760</xdr:rowOff>
    </xdr:to>
    <xdr:sp>
      <xdr:nvSpPr>
        <xdr:cNvPr id="8" name="Text Box 14"/>
        <xdr:cNvSpPr/>
      </xdr:nvSpPr>
      <xdr:spPr>
        <a:xfrm>
          <a:off x="3405960" y="32098320"/>
          <a:ext cx="2282040" cy="444600"/>
        </a:xfrm>
        <a:prstGeom prst="rect">
          <a:avLst/>
        </a:prstGeom>
        <a:solidFill>
          <a:srgbClr val="ffffff"/>
        </a:solidFill>
        <a:ln w="0">
          <a:noFill/>
        </a:ln>
      </xdr:spPr>
      <xdr:style>
        <a:lnRef idx="0"/>
        <a:fillRef idx="0"/>
        <a:effectRef idx="0"/>
        <a:fontRef idx="minor"/>
      </xdr:style>
      <xdr:txBody>
        <a:bodyPr vertOverflow="clip" lIns="27360" rIns="0" tIns="27360" bIns="0" anchor="t" upright="1">
          <a:noAutofit/>
        </a:bodyPr>
        <a:p>
          <a:pPr>
            <a:lnSpc>
              <a:spcPts val="1301"/>
            </a:lnSpc>
          </a:pPr>
          <a:r>
            <a:rPr b="0" lang="pt-BR" sz="1100" spc="-1" strike="noStrike">
              <a:solidFill>
                <a:srgbClr val="000000"/>
              </a:solidFill>
              <a:latin typeface="Calibri"/>
              <a:ea typeface="DejaVu Sans"/>
            </a:rPr>
            <a:t>DIORGENES DE SOUZA BARBOSA</a:t>
          </a:r>
          <a:endParaRPr b="0" lang="pt-BR" sz="1100" spc="-1" strike="noStrike">
            <a:latin typeface="Times New Roman"/>
          </a:endParaRPr>
        </a:p>
        <a:p>
          <a:pPr>
            <a:lnSpc>
              <a:spcPts val="1599"/>
            </a:lnSpc>
          </a:pPr>
          <a:r>
            <a:rPr b="0" lang="pt-BR" sz="1200" spc="-1" strike="noStrike">
              <a:solidFill>
                <a:srgbClr val="000000"/>
              </a:solidFill>
              <a:latin typeface="Calibri"/>
              <a:ea typeface="DejaVu Sans"/>
            </a:rPr>
            <a:t>             </a:t>
          </a:r>
          <a:r>
            <a:rPr b="0" lang="pt-BR" sz="1200" spc="-1" strike="noStrike">
              <a:solidFill>
                <a:srgbClr val="000000"/>
              </a:solidFill>
              <a:latin typeface="Calibri"/>
              <a:ea typeface="DejaVu Sans"/>
            </a:rPr>
            <a:t>Diretor de Obras      </a:t>
          </a:r>
          <a:r>
            <a:rPr b="0" lang="pt-BR" sz="1600" spc="-1" strike="noStrike">
              <a:solidFill>
                <a:srgbClr val="000000"/>
              </a:solidFill>
              <a:latin typeface="Calibri"/>
              <a:ea typeface="DejaVu Sans"/>
            </a:rPr>
            <a:t>                                          </a:t>
          </a:r>
          <a:endParaRPr b="0" lang="pt-BR" sz="1600" spc="-1" strike="noStrike">
            <a:latin typeface="Times New Roman"/>
          </a:endParaRPr>
        </a:p>
      </xdr:txBody>
    </xdr:sp>
    <xdr:clientData/>
  </xdr:twoCellAnchor>
  <xdr:twoCellAnchor editAs="oneCell">
    <xdr:from>
      <xdr:col>2</xdr:col>
      <xdr:colOff>1295280</xdr:colOff>
      <xdr:row>0</xdr:row>
      <xdr:rowOff>47520</xdr:rowOff>
    </xdr:from>
    <xdr:to>
      <xdr:col>4</xdr:col>
      <xdr:colOff>227160</xdr:colOff>
      <xdr:row>1</xdr:row>
      <xdr:rowOff>497880</xdr:rowOff>
    </xdr:to>
    <xdr:pic>
      <xdr:nvPicPr>
        <xdr:cNvPr id="9" name="Figura1" descr=""/>
        <xdr:cNvPicPr/>
      </xdr:nvPicPr>
      <xdr:blipFill>
        <a:blip r:embed="rId1"/>
        <a:srcRect l="24009" t="0" r="27480" b="25520"/>
        <a:stretch/>
      </xdr:blipFill>
      <xdr:spPr>
        <a:xfrm>
          <a:off x="3006720" y="47520"/>
          <a:ext cx="3381840" cy="61236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twoCell">
    <xdr:from>
      <xdr:col>2</xdr:col>
      <xdr:colOff>1694520</xdr:colOff>
      <xdr:row>84</xdr:row>
      <xdr:rowOff>11160</xdr:rowOff>
    </xdr:from>
    <xdr:to>
      <xdr:col>3</xdr:col>
      <xdr:colOff>200880</xdr:colOff>
      <xdr:row>86</xdr:row>
      <xdr:rowOff>131760</xdr:rowOff>
    </xdr:to>
    <xdr:sp>
      <xdr:nvSpPr>
        <xdr:cNvPr id="10" name="Text Box 14"/>
        <xdr:cNvSpPr/>
      </xdr:nvSpPr>
      <xdr:spPr>
        <a:xfrm>
          <a:off x="3405960" y="32098320"/>
          <a:ext cx="2282040" cy="444600"/>
        </a:xfrm>
        <a:prstGeom prst="rect">
          <a:avLst/>
        </a:prstGeom>
        <a:solidFill>
          <a:srgbClr val="ffffff"/>
        </a:solidFill>
        <a:ln w="0">
          <a:noFill/>
        </a:ln>
      </xdr:spPr>
      <xdr:style>
        <a:lnRef idx="0"/>
        <a:fillRef idx="0"/>
        <a:effectRef idx="0"/>
        <a:fontRef idx="minor"/>
      </xdr:style>
      <xdr:txBody>
        <a:bodyPr vertOverflow="clip" lIns="27360" rIns="0" tIns="27360" bIns="0" anchor="t" upright="1">
          <a:noAutofit/>
        </a:bodyPr>
        <a:p>
          <a:pPr>
            <a:lnSpc>
              <a:spcPts val="1301"/>
            </a:lnSpc>
          </a:pPr>
          <a:r>
            <a:rPr b="0" lang="pt-BR" sz="1100" spc="-1" strike="noStrike">
              <a:solidFill>
                <a:srgbClr val="000000"/>
              </a:solidFill>
              <a:latin typeface="Calibri"/>
              <a:ea typeface="DejaVu Sans"/>
            </a:rPr>
            <a:t>DIORGENES DE SOUZA BARBOSA</a:t>
          </a:r>
          <a:endParaRPr b="0" lang="pt-BR" sz="1100" spc="-1" strike="noStrike">
            <a:latin typeface="Times New Roman"/>
          </a:endParaRPr>
        </a:p>
        <a:p>
          <a:pPr>
            <a:lnSpc>
              <a:spcPts val="1599"/>
            </a:lnSpc>
          </a:pPr>
          <a:r>
            <a:rPr b="0" lang="pt-BR" sz="1200" spc="-1" strike="noStrike">
              <a:solidFill>
                <a:srgbClr val="000000"/>
              </a:solidFill>
              <a:latin typeface="Calibri"/>
              <a:ea typeface="DejaVu Sans"/>
            </a:rPr>
            <a:t>             </a:t>
          </a:r>
          <a:r>
            <a:rPr b="0" lang="pt-BR" sz="1200" spc="-1" strike="noStrike">
              <a:solidFill>
                <a:srgbClr val="000000"/>
              </a:solidFill>
              <a:latin typeface="Calibri"/>
              <a:ea typeface="DejaVu Sans"/>
            </a:rPr>
            <a:t>Diretor de Obras      </a:t>
          </a:r>
          <a:r>
            <a:rPr b="0" lang="pt-BR" sz="1600" spc="-1" strike="noStrike">
              <a:solidFill>
                <a:srgbClr val="000000"/>
              </a:solidFill>
              <a:latin typeface="Calibri"/>
              <a:ea typeface="DejaVu Sans"/>
            </a:rPr>
            <a:t>                                          </a:t>
          </a:r>
          <a:endParaRPr b="0" lang="pt-BR" sz="1600" spc="-1" strike="noStrike">
            <a:latin typeface="Times New Roman"/>
          </a:endParaRPr>
        </a:p>
      </xdr:txBody>
    </xdr:sp>
    <xdr:clientData/>
  </xdr:twoCellAnchor>
  <xdr:twoCellAnchor editAs="oneCell">
    <xdr:from>
      <xdr:col>2</xdr:col>
      <xdr:colOff>1295280</xdr:colOff>
      <xdr:row>0</xdr:row>
      <xdr:rowOff>47520</xdr:rowOff>
    </xdr:from>
    <xdr:to>
      <xdr:col>4</xdr:col>
      <xdr:colOff>227160</xdr:colOff>
      <xdr:row>1</xdr:row>
      <xdr:rowOff>497880</xdr:rowOff>
    </xdr:to>
    <xdr:pic>
      <xdr:nvPicPr>
        <xdr:cNvPr id="11" name="Figura1" descr=""/>
        <xdr:cNvPicPr/>
      </xdr:nvPicPr>
      <xdr:blipFill>
        <a:blip r:embed="rId1"/>
        <a:srcRect l="24009" t="0" r="27480" b="25520"/>
        <a:stretch/>
      </xdr:blipFill>
      <xdr:spPr>
        <a:xfrm>
          <a:off x="3006720" y="47520"/>
          <a:ext cx="3381840" cy="61236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twoCell">
    <xdr:from>
      <xdr:col>2</xdr:col>
      <xdr:colOff>1694520</xdr:colOff>
      <xdr:row>84</xdr:row>
      <xdr:rowOff>11160</xdr:rowOff>
    </xdr:from>
    <xdr:to>
      <xdr:col>3</xdr:col>
      <xdr:colOff>200880</xdr:colOff>
      <xdr:row>86</xdr:row>
      <xdr:rowOff>131760</xdr:rowOff>
    </xdr:to>
    <xdr:sp>
      <xdr:nvSpPr>
        <xdr:cNvPr id="12" name="Text Box 14"/>
        <xdr:cNvSpPr/>
      </xdr:nvSpPr>
      <xdr:spPr>
        <a:xfrm>
          <a:off x="3405960" y="32098320"/>
          <a:ext cx="2282040" cy="444600"/>
        </a:xfrm>
        <a:prstGeom prst="rect">
          <a:avLst/>
        </a:prstGeom>
        <a:solidFill>
          <a:srgbClr val="ffffff"/>
        </a:solidFill>
        <a:ln w="0">
          <a:noFill/>
        </a:ln>
      </xdr:spPr>
      <xdr:style>
        <a:lnRef idx="0"/>
        <a:fillRef idx="0"/>
        <a:effectRef idx="0"/>
        <a:fontRef idx="minor"/>
      </xdr:style>
      <xdr:txBody>
        <a:bodyPr vertOverflow="clip" lIns="27360" rIns="0" tIns="27360" bIns="0" anchor="t" upright="1">
          <a:noAutofit/>
        </a:bodyPr>
        <a:p>
          <a:pPr>
            <a:lnSpc>
              <a:spcPts val="1301"/>
            </a:lnSpc>
          </a:pPr>
          <a:r>
            <a:rPr b="0" lang="pt-BR" sz="1100" spc="-1" strike="noStrike">
              <a:solidFill>
                <a:srgbClr val="000000"/>
              </a:solidFill>
              <a:latin typeface="Calibri"/>
              <a:ea typeface="DejaVu Sans"/>
            </a:rPr>
            <a:t>DIORGENES DE SOUZA BARBOSA</a:t>
          </a:r>
          <a:endParaRPr b="0" lang="pt-BR" sz="1100" spc="-1" strike="noStrike">
            <a:latin typeface="Times New Roman"/>
          </a:endParaRPr>
        </a:p>
        <a:p>
          <a:pPr>
            <a:lnSpc>
              <a:spcPts val="1599"/>
            </a:lnSpc>
          </a:pPr>
          <a:r>
            <a:rPr b="0" lang="pt-BR" sz="1200" spc="-1" strike="noStrike">
              <a:solidFill>
                <a:srgbClr val="000000"/>
              </a:solidFill>
              <a:latin typeface="Calibri"/>
              <a:ea typeface="DejaVu Sans"/>
            </a:rPr>
            <a:t>             </a:t>
          </a:r>
          <a:r>
            <a:rPr b="0" lang="pt-BR" sz="1200" spc="-1" strike="noStrike">
              <a:solidFill>
                <a:srgbClr val="000000"/>
              </a:solidFill>
              <a:latin typeface="Calibri"/>
              <a:ea typeface="DejaVu Sans"/>
            </a:rPr>
            <a:t>Diretor de Obras      </a:t>
          </a:r>
          <a:r>
            <a:rPr b="0" lang="pt-BR" sz="1600" spc="-1" strike="noStrike">
              <a:solidFill>
                <a:srgbClr val="000000"/>
              </a:solidFill>
              <a:latin typeface="Calibri"/>
              <a:ea typeface="DejaVu Sans"/>
            </a:rPr>
            <a:t>                                          </a:t>
          </a:r>
          <a:endParaRPr b="0" lang="pt-BR" sz="1600" spc="-1" strike="noStrike">
            <a:latin typeface="Times New Roman"/>
          </a:endParaRPr>
        </a:p>
      </xdr:txBody>
    </xdr:sp>
    <xdr:clientData/>
  </xdr:twoCellAnchor>
  <xdr:twoCellAnchor editAs="oneCell">
    <xdr:from>
      <xdr:col>2</xdr:col>
      <xdr:colOff>1295280</xdr:colOff>
      <xdr:row>0</xdr:row>
      <xdr:rowOff>47520</xdr:rowOff>
    </xdr:from>
    <xdr:to>
      <xdr:col>4</xdr:col>
      <xdr:colOff>227160</xdr:colOff>
      <xdr:row>1</xdr:row>
      <xdr:rowOff>497880</xdr:rowOff>
    </xdr:to>
    <xdr:pic>
      <xdr:nvPicPr>
        <xdr:cNvPr id="13" name="Figura1" descr=""/>
        <xdr:cNvPicPr/>
      </xdr:nvPicPr>
      <xdr:blipFill>
        <a:blip r:embed="rId1"/>
        <a:srcRect l="24009" t="0" r="27480" b="25520"/>
        <a:stretch/>
      </xdr:blipFill>
      <xdr:spPr>
        <a:xfrm>
          <a:off x="3006720" y="47520"/>
          <a:ext cx="3381840" cy="61236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twoCell">
    <xdr:from>
      <xdr:col>2</xdr:col>
      <xdr:colOff>1694520</xdr:colOff>
      <xdr:row>84</xdr:row>
      <xdr:rowOff>11160</xdr:rowOff>
    </xdr:from>
    <xdr:to>
      <xdr:col>3</xdr:col>
      <xdr:colOff>200880</xdr:colOff>
      <xdr:row>86</xdr:row>
      <xdr:rowOff>131760</xdr:rowOff>
    </xdr:to>
    <xdr:sp>
      <xdr:nvSpPr>
        <xdr:cNvPr id="14" name="Text Box 14"/>
        <xdr:cNvSpPr/>
      </xdr:nvSpPr>
      <xdr:spPr>
        <a:xfrm>
          <a:off x="3405960" y="32098320"/>
          <a:ext cx="2282040" cy="444600"/>
        </a:xfrm>
        <a:prstGeom prst="rect">
          <a:avLst/>
        </a:prstGeom>
        <a:solidFill>
          <a:srgbClr val="ffffff"/>
        </a:solidFill>
        <a:ln w="0">
          <a:noFill/>
        </a:ln>
      </xdr:spPr>
      <xdr:style>
        <a:lnRef idx="0"/>
        <a:fillRef idx="0"/>
        <a:effectRef idx="0"/>
        <a:fontRef idx="minor"/>
      </xdr:style>
      <xdr:txBody>
        <a:bodyPr vertOverflow="clip" lIns="27360" rIns="0" tIns="27360" bIns="0" anchor="t" upright="1">
          <a:noAutofit/>
        </a:bodyPr>
        <a:p>
          <a:pPr>
            <a:lnSpc>
              <a:spcPts val="1301"/>
            </a:lnSpc>
          </a:pPr>
          <a:r>
            <a:rPr b="0" lang="pt-BR" sz="1100" spc="-1" strike="noStrike">
              <a:solidFill>
                <a:srgbClr val="000000"/>
              </a:solidFill>
              <a:latin typeface="Calibri"/>
              <a:ea typeface="DejaVu Sans"/>
            </a:rPr>
            <a:t>DIORGENES DE SOUZA BARBOSA</a:t>
          </a:r>
          <a:endParaRPr b="0" lang="pt-BR" sz="1100" spc="-1" strike="noStrike">
            <a:latin typeface="Times New Roman"/>
          </a:endParaRPr>
        </a:p>
        <a:p>
          <a:pPr>
            <a:lnSpc>
              <a:spcPts val="1599"/>
            </a:lnSpc>
          </a:pPr>
          <a:r>
            <a:rPr b="0" lang="pt-BR" sz="1200" spc="-1" strike="noStrike">
              <a:solidFill>
                <a:srgbClr val="000000"/>
              </a:solidFill>
              <a:latin typeface="Calibri"/>
              <a:ea typeface="DejaVu Sans"/>
            </a:rPr>
            <a:t>             </a:t>
          </a:r>
          <a:r>
            <a:rPr b="0" lang="pt-BR" sz="1200" spc="-1" strike="noStrike">
              <a:solidFill>
                <a:srgbClr val="000000"/>
              </a:solidFill>
              <a:latin typeface="Calibri"/>
              <a:ea typeface="DejaVu Sans"/>
            </a:rPr>
            <a:t>Diretor de Obras      </a:t>
          </a:r>
          <a:r>
            <a:rPr b="0" lang="pt-BR" sz="1600" spc="-1" strike="noStrike">
              <a:solidFill>
                <a:srgbClr val="000000"/>
              </a:solidFill>
              <a:latin typeface="Calibri"/>
              <a:ea typeface="DejaVu Sans"/>
            </a:rPr>
            <a:t>                                          </a:t>
          </a:r>
          <a:endParaRPr b="0" lang="pt-BR" sz="1600" spc="-1" strike="noStrike">
            <a:latin typeface="Times New Roman"/>
          </a:endParaRPr>
        </a:p>
      </xdr:txBody>
    </xdr:sp>
    <xdr:clientData/>
  </xdr:twoCellAnchor>
  <xdr:twoCellAnchor editAs="oneCell">
    <xdr:from>
      <xdr:col>2</xdr:col>
      <xdr:colOff>1295280</xdr:colOff>
      <xdr:row>0</xdr:row>
      <xdr:rowOff>47520</xdr:rowOff>
    </xdr:from>
    <xdr:to>
      <xdr:col>4</xdr:col>
      <xdr:colOff>227160</xdr:colOff>
      <xdr:row>1</xdr:row>
      <xdr:rowOff>497880</xdr:rowOff>
    </xdr:to>
    <xdr:pic>
      <xdr:nvPicPr>
        <xdr:cNvPr id="15" name="Figura1" descr=""/>
        <xdr:cNvPicPr/>
      </xdr:nvPicPr>
      <xdr:blipFill>
        <a:blip r:embed="rId1"/>
        <a:srcRect l="24009" t="0" r="27480" b="25520"/>
        <a:stretch/>
      </xdr:blipFill>
      <xdr:spPr>
        <a:xfrm>
          <a:off x="3006720" y="47520"/>
          <a:ext cx="3381840" cy="61236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twoCell">
    <xdr:from>
      <xdr:col>2</xdr:col>
      <xdr:colOff>1694520</xdr:colOff>
      <xdr:row>84</xdr:row>
      <xdr:rowOff>11160</xdr:rowOff>
    </xdr:from>
    <xdr:to>
      <xdr:col>3</xdr:col>
      <xdr:colOff>200880</xdr:colOff>
      <xdr:row>86</xdr:row>
      <xdr:rowOff>131760</xdr:rowOff>
    </xdr:to>
    <xdr:sp>
      <xdr:nvSpPr>
        <xdr:cNvPr id="16" name="Text Box 14"/>
        <xdr:cNvSpPr/>
      </xdr:nvSpPr>
      <xdr:spPr>
        <a:xfrm>
          <a:off x="3405960" y="32098320"/>
          <a:ext cx="2282040" cy="444600"/>
        </a:xfrm>
        <a:prstGeom prst="rect">
          <a:avLst/>
        </a:prstGeom>
        <a:solidFill>
          <a:srgbClr val="ffffff"/>
        </a:solidFill>
        <a:ln w="0">
          <a:noFill/>
        </a:ln>
      </xdr:spPr>
      <xdr:style>
        <a:lnRef idx="0"/>
        <a:fillRef idx="0"/>
        <a:effectRef idx="0"/>
        <a:fontRef idx="minor"/>
      </xdr:style>
      <xdr:txBody>
        <a:bodyPr vertOverflow="clip" lIns="27360" rIns="0" tIns="27360" bIns="0" anchor="t" upright="1">
          <a:noAutofit/>
        </a:bodyPr>
        <a:p>
          <a:pPr>
            <a:lnSpc>
              <a:spcPts val="1301"/>
            </a:lnSpc>
          </a:pPr>
          <a:r>
            <a:rPr b="0" lang="pt-BR" sz="1100" spc="-1" strike="noStrike">
              <a:solidFill>
                <a:srgbClr val="000000"/>
              </a:solidFill>
              <a:latin typeface="Calibri"/>
              <a:ea typeface="DejaVu Sans"/>
            </a:rPr>
            <a:t>DIORGENES DE SOUZA BARBOSA</a:t>
          </a:r>
          <a:endParaRPr b="0" lang="pt-BR" sz="1100" spc="-1" strike="noStrike">
            <a:latin typeface="Times New Roman"/>
          </a:endParaRPr>
        </a:p>
        <a:p>
          <a:pPr>
            <a:lnSpc>
              <a:spcPts val="1599"/>
            </a:lnSpc>
          </a:pPr>
          <a:r>
            <a:rPr b="0" lang="pt-BR" sz="1200" spc="-1" strike="noStrike">
              <a:solidFill>
                <a:srgbClr val="000000"/>
              </a:solidFill>
              <a:latin typeface="Calibri"/>
              <a:ea typeface="DejaVu Sans"/>
            </a:rPr>
            <a:t>             </a:t>
          </a:r>
          <a:r>
            <a:rPr b="0" lang="pt-BR" sz="1200" spc="-1" strike="noStrike">
              <a:solidFill>
                <a:srgbClr val="000000"/>
              </a:solidFill>
              <a:latin typeface="Calibri"/>
              <a:ea typeface="DejaVu Sans"/>
            </a:rPr>
            <a:t>Diretor de Obras      </a:t>
          </a:r>
          <a:r>
            <a:rPr b="0" lang="pt-BR" sz="1600" spc="-1" strike="noStrike">
              <a:solidFill>
                <a:srgbClr val="000000"/>
              </a:solidFill>
              <a:latin typeface="Calibri"/>
              <a:ea typeface="DejaVu Sans"/>
            </a:rPr>
            <a:t>                                          </a:t>
          </a:r>
          <a:endParaRPr b="0" lang="pt-BR" sz="1600" spc="-1" strike="noStrike">
            <a:latin typeface="Times New Roman"/>
          </a:endParaRPr>
        </a:p>
      </xdr:txBody>
    </xdr:sp>
    <xdr:clientData/>
  </xdr:twoCellAnchor>
  <xdr:twoCellAnchor editAs="oneCell">
    <xdr:from>
      <xdr:col>2</xdr:col>
      <xdr:colOff>1295280</xdr:colOff>
      <xdr:row>0</xdr:row>
      <xdr:rowOff>47520</xdr:rowOff>
    </xdr:from>
    <xdr:to>
      <xdr:col>4</xdr:col>
      <xdr:colOff>227160</xdr:colOff>
      <xdr:row>1</xdr:row>
      <xdr:rowOff>497880</xdr:rowOff>
    </xdr:to>
    <xdr:pic>
      <xdr:nvPicPr>
        <xdr:cNvPr id="17" name="Figura1" descr=""/>
        <xdr:cNvPicPr/>
      </xdr:nvPicPr>
      <xdr:blipFill>
        <a:blip r:embed="rId1"/>
        <a:srcRect l="24009" t="0" r="27480" b="25520"/>
        <a:stretch/>
      </xdr:blipFill>
      <xdr:spPr>
        <a:xfrm>
          <a:off x="3006720" y="47520"/>
          <a:ext cx="3381840" cy="612360"/>
        </a:xfrm>
        <a:prstGeom prst="rect">
          <a:avLst/>
        </a:prstGeom>
        <a:ln w="0">
          <a:noFill/>
        </a:ln>
      </xdr:spPr>
    </xdr:pic>
    <xdr:clientData/>
  </xdr:twoCellAnchor>
</xdr:wsDr>
</file>

<file path=xl/externalLinks/_rels/externalLink1.xml.rels><?xml version="1.0" encoding="UTF-8"?>
<Relationships xmlns="http://schemas.openxmlformats.org/package/2006/relationships"><Relationship Id="rId1" Type="http://schemas.openxmlformats.org/officeDocument/2006/relationships/externalLinkPath" Target="../MODIFICA&#199;&#213;ES%2015-07/OBSOLETO/PLANILHA%20M&#218;LTIPLA%20-%20RECAPEAMENTO%20-%20REV2.xls"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Banco%20de%20pre&#231;o%20e%20composi&#231;&#245;es.xlsx"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BANCO%20DE%20PRE&#199;OS.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APA"/>
      <sheetName val="ORIENTAÇÕES"/>
      <sheetName val="SINAPI"/>
      <sheetName val="SUDECAP"/>
      <sheetName val="SETOP"/>
      <sheetName val="INSUMOS"/>
      <sheetName val="CPUS PREFEITURA"/>
      <sheetName val="Cotações"/>
      <sheetName val="Composições"/>
      <sheetName val="Referências"/>
      <sheetName val="Canais"/>
      <sheetName val="Cursos"/>
      <sheetName val="Plan1"/>
      <sheetName val="Pesquisa de preço"/>
      <sheetName val="Plan2"/>
      <sheetName val="Planilha16"/>
      <sheetName val="Planilha17"/>
      <sheetName val="INCC"/>
    </sheetNames>
    <sheetDataSet>
      <sheetData sheetId="0"/>
      <sheetData sheetId="1"/>
      <sheetData sheetId="2">
        <row r="9">
          <cell r="G9">
            <v>97143</v>
          </cell>
          <cell r="H9" t="str">
            <v>ASSENTAMENTO DE TUBO DE FERRO FUNDIDO PARA REDE DE ÁGUA, DN 250 MM, JUNTA ELÁSTICA, INSTALADO EM LOCAL COM NÍVEL ALTO DE INTERFERÊNCIAS (NÃO INCLUI FORNECIMENTO). AF_05/2024</v>
          </cell>
          <cell r="I9" t="str">
            <v>M</v>
          </cell>
          <cell r="J9" t="str">
            <v>COEFICIENTE DE REPRESENTATIVIDADE</v>
          </cell>
          <cell r="K9">
            <v>25.34</v>
          </cell>
        </row>
        <row r="10">
          <cell r="G10">
            <v>97144</v>
          </cell>
          <cell r="H10" t="str">
            <v>ASSENTAMENTO DE TUBO DE FERRO FUNDIDO PARA REDE DE ÁGUA, DN 300 MM, JUNTA ELÁSTICA, INSTALADO EM LOCAL COM NÍVEL ALTO DE INTERFERÊNCIAS (NÃO INCLUI FORNECIMENTO). AF_05/2024</v>
          </cell>
          <cell r="I10" t="str">
            <v>M</v>
          </cell>
          <cell r="J10" t="str">
            <v>COEFICIENTE DE REPRESENTATIVIDADE</v>
          </cell>
          <cell r="K10">
            <v>28.9</v>
          </cell>
        </row>
        <row r="11">
          <cell r="G11">
            <v>97145</v>
          </cell>
          <cell r="H11" t="str">
            <v>ASSENTAMENTO DE TUBO DE FERRO FUNDIDO PARA REDE DE ÁGUA, DN 350 MM, JUNTA ELÁSTICA, INSTALADO EM LOCAL COM NÍVEL ALTO DE INTERFERÊNCIAS (NÃO INCLUI FORNECIMENTO). AF_05/2024</v>
          </cell>
          <cell r="I11" t="str">
            <v>M</v>
          </cell>
          <cell r="J11" t="str">
            <v>COEFICIENTE DE REPRESENTATIVIDADE</v>
          </cell>
          <cell r="K11">
            <v>32.65</v>
          </cell>
        </row>
        <row r="12">
          <cell r="G12">
            <v>97146</v>
          </cell>
          <cell r="H12" t="str">
            <v>ASSENTAMENTO DE TUBO DE FERRO FUNDIDO PARA REDE DE ÁGUA, DN 400 MM, JUNTA ELÁSTICA, INSTALADO EM LOCAL COM NÍVEL ALTO DE INTERFERÊNCIAS (NÃO INCLUI FORNECIMENTO). AF_05/2024</v>
          </cell>
          <cell r="I12" t="str">
            <v>M</v>
          </cell>
          <cell r="J12" t="str">
            <v>COEFICIENTE DE REPRESENTATIVIDADE</v>
          </cell>
          <cell r="K12">
            <v>36.41</v>
          </cell>
        </row>
        <row r="13">
          <cell r="G13">
            <v>97147</v>
          </cell>
          <cell r="H13" t="str">
            <v>ASSENTAMENTO DE TUBO DE FERRO FUNDIDO PARA REDE DE ÁGUA, DN 800 MM, JUNTA ELÁSTICA, INSTALADO EM LOCAL COM NÍVEL ALTO DE INTERFERÊNCIAS (NÃO INCLUI FORNECIMENTO). AF_05/2024</v>
          </cell>
          <cell r="I13" t="str">
            <v>M</v>
          </cell>
          <cell r="J13" t="str">
            <v>COEFICIENTE DE REPRESENTATIVIDADE</v>
          </cell>
          <cell r="K13">
            <v>31.9</v>
          </cell>
        </row>
        <row r="14">
          <cell r="G14">
            <v>97148</v>
          </cell>
          <cell r="H14" t="str">
            <v>ASSENTAMENTO DE TUBO DE FERRO FUNDIDO PARA REDE DE ÁGUA, DN 900 MM, JUNTA ELÁSTICA, INSTALADO EM LOCAL COM NÍVEL ALTO DE INTERFERÊNCIAS (NÃO INCLUI FORNECIMENTO). AF_05/2024</v>
          </cell>
          <cell r="I14" t="str">
            <v>M</v>
          </cell>
          <cell r="J14" t="str">
            <v>COEFICIENTE DE REPRESENTATIVIDADE</v>
          </cell>
          <cell r="K14">
            <v>38.33</v>
          </cell>
        </row>
        <row r="15">
          <cell r="G15">
            <v>97149</v>
          </cell>
          <cell r="H15" t="str">
            <v>ASSENTAMENTO DE TUBO DE FERRO FUNDIDO PARA REDE DE ÁGUA, DN 1000 MM, JUNTA ELÁSTICA, INSTALADO EM LOCAL COM NÍVEL ALTO DE INTERFERÊNCIAS (NÃO INCLUI FORNECIMENTO). AF_05/2024</v>
          </cell>
          <cell r="I15" t="str">
            <v>M</v>
          </cell>
          <cell r="J15" t="str">
            <v>COEFICIENTE DE REPRESENTATIVIDADE</v>
          </cell>
          <cell r="K15">
            <v>106.6</v>
          </cell>
        </row>
        <row r="16">
          <cell r="G16">
            <v>97150</v>
          </cell>
          <cell r="H16" t="str">
            <v>ASSENTAMENTO DE TUBO DE FERRO FUNDIDO PARA REDE DE ÁGUA, DN 1200 MM, JUNTA ELÁSTICA, INSTALADO EM LOCAL COM NÍVEL ALTO DE INTERFERÊNCIAS (NÃO INCLUI FORNECIMENTO). AF_05/2024</v>
          </cell>
          <cell r="I16" t="str">
            <v>M</v>
          </cell>
          <cell r="J16" t="str">
            <v>COEFICIENTE DE REPRESENTATIVIDADE</v>
          </cell>
          <cell r="K16">
            <v>14.62</v>
          </cell>
        </row>
        <row r="17">
          <cell r="G17">
            <v>97151</v>
          </cell>
          <cell r="H17" t="str">
            <v>ASSENTAMENTO DE TUBO DE FERRO FUNDIDO PARA REDE DE ÁGUA, DN 80 MM, JUNTA ELÁSTICA, INSTALADO EM LOCAL COM NÍVEL BAIXO DE INTERFERÊNCIAS (NÃO INCLUI FORNECIMENTO). AF_05/2024</v>
          </cell>
          <cell r="I17" t="str">
            <v>M</v>
          </cell>
          <cell r="J17" t="str">
            <v>COEFICIENTE DE REPRESENTATIVIDADE</v>
          </cell>
          <cell r="K17">
            <v>16.76</v>
          </cell>
        </row>
        <row r="18">
          <cell r="G18">
            <v>97152</v>
          </cell>
          <cell r="H18" t="str">
            <v>ASSENTAMENTO DE TUBO DE FERRO FUNDIDO PARA REDE DE ÁGUA, DN 100 MM, JUNTA ELÁSTICA, INSTALADO EM LOCAL COM NÍVEL BAIXO DE INTERFERÊNCIAS (NÃO INCLUI FORNECIMENTO). AF_05/2024</v>
          </cell>
          <cell r="I18" t="str">
            <v>M</v>
          </cell>
          <cell r="J18" t="str">
            <v>COEFICIENTE DE REPRESENTATIVIDADE</v>
          </cell>
          <cell r="K18">
            <v>22.01</v>
          </cell>
        </row>
        <row r="19">
          <cell r="G19">
            <v>97153</v>
          </cell>
          <cell r="H19" t="str">
            <v>ASSENTAMENTO DE TUBO DE FERRO FUNDIDO PARA REDE DE ÁGUA, DN 150 MM, JUNTA ELÁSTICA, INSTALADO EM LOCAL COM NÍVEL BAIXO DE INTERFERÊNCIAS (NÃO INCLUI FORNECIMENTO). AF_05/2024</v>
          </cell>
          <cell r="I19" t="str">
            <v>M</v>
          </cell>
          <cell r="J19" t="str">
            <v>COEFICIENTE DE REPRESENTATIVIDADE</v>
          </cell>
          <cell r="K19">
            <v>27.25</v>
          </cell>
        </row>
        <row r="20">
          <cell r="G20">
            <v>97154</v>
          </cell>
          <cell r="H20" t="str">
            <v>ASSENTAMENTO DE TUBO DE FERRO FUNDIDO PARA REDE DE ÁGUA, DN 200 MM, JUNTA ELÁSTICA, INSTALADO EM LOCAL COM NÍVEL BAIXO DE INTERFERÊNCIAS (NÃO INCLUI FORNECIMENTO). AF_05/2024</v>
          </cell>
          <cell r="I20" t="str">
            <v>M</v>
          </cell>
          <cell r="J20" t="str">
            <v>COEFICIENTE DE REPRESENTATIVIDADE</v>
          </cell>
          <cell r="K20">
            <v>32.64</v>
          </cell>
        </row>
        <row r="21">
          <cell r="G21">
            <v>97155</v>
          </cell>
          <cell r="H21" t="str">
            <v>ASSENTAMENTO DE TUBO DE FERRO FUNDIDO PARA REDE DE ÁGUA, DN 250 MM, JUNTA ELÁSTICA, INSTALADO EM LOCAL COM NÍVEL BAIXO DE INTERFERÊNCIAS (NÃO INCLUI FORNECIMENTO). AF_05/2024</v>
          </cell>
          <cell r="I21" t="str">
            <v>M</v>
          </cell>
          <cell r="J21" t="str">
            <v>COEFICIENTE DE REPRESENTATIVIDADE</v>
          </cell>
          <cell r="K21">
            <v>38.03</v>
          </cell>
        </row>
        <row r="22">
          <cell r="G22">
            <v>97156</v>
          </cell>
          <cell r="H22" t="str">
            <v>ASSENTAMENTO DE TUBO DE FERRO FUNDIDO PARA REDE DE ÁGUA, DN 300 MM, JUNTA ELÁSTICA, INSTALADO EM LOCAL COM NÍVEL BAIXO DE INTERFERÊNCIAS (NÃO INCLUI FORNECIMENTO). AF_05/2024</v>
          </cell>
          <cell r="I22" t="str">
            <v>M</v>
          </cell>
          <cell r="J22" t="str">
            <v>COEFICIENTE DE REPRESENTATIVIDADE</v>
          </cell>
          <cell r="K22">
            <v>43.4</v>
          </cell>
        </row>
        <row r="23">
          <cell r="G23">
            <v>97157</v>
          </cell>
          <cell r="H23" t="str">
            <v>ASSENTAMENTO DE TUBO DE FERRO FUNDIDO PARA REDE DE ÁGUA, DN 350 MM, JUNTA ELÁSTICA, INSTALADO EM LOCAL COM NÍVEL BAIXO DE INTERFERÊNCIAS (NÃO INCLUI FORNECIMENTO). AF_05/2024</v>
          </cell>
          <cell r="I23" t="str">
            <v>M</v>
          </cell>
          <cell r="J23" t="str">
            <v>COEFICIENTE DE REPRESENTATIVIDADE</v>
          </cell>
          <cell r="K23">
            <v>48.75</v>
          </cell>
        </row>
        <row r="24">
          <cell r="G24">
            <v>97158</v>
          </cell>
          <cell r="H24" t="str">
            <v>ASSENTAMENTO DE TUBO DE FERRO FUNDIDO PARA REDE DE ÁGUA, DN 400 MM, JUNTA ELÁSTICA, INSTALADO EM LOCAL COM NÍVEL BAIXO DE INTERFERÊNCIAS (NÃO INCLUI FORNECIMENTO). AF_05/2024</v>
          </cell>
          <cell r="I24" t="str">
            <v>M</v>
          </cell>
          <cell r="J24" t="str">
            <v>COEFICIENTE DE REPRESENTATIVIDADE</v>
          </cell>
          <cell r="K24">
            <v>27.04</v>
          </cell>
        </row>
        <row r="25">
          <cell r="G25">
            <v>97159</v>
          </cell>
          <cell r="H25" t="str">
            <v>ASSENTAMENTO DE TUBO DE FERRO FUNDIDO PARA REDE DE ÁGUA, DN 450 MM, JUNTA ELÁSTICA, INSTALADO EM LOCAL COM NÍVEL BAIXO DE INTERFERÊNCIAS (NÃO INCLUI FORNECIMENTO). AF_05/2024</v>
          </cell>
          <cell r="I25" t="str">
            <v>M</v>
          </cell>
          <cell r="J25" t="str">
            <v>COEFICIENTE DE REPRESENTATIVIDADE</v>
          </cell>
          <cell r="K25">
            <v>17.63</v>
          </cell>
        </row>
        <row r="26">
          <cell r="G26">
            <v>97160</v>
          </cell>
          <cell r="H26" t="str">
            <v>ASSENTAMENTO DE TUBO DE FERRO FUNDIDO PARA REDE DE ÁGUA, DN 500 MM, JUNTA ELÁSTICA, INSTALADO EM LOCAL COM NÍVEL BAIXO DE INTERFERÊNCIAS (NÃO INCLUI FORNECIMENTO). AF_05/2024</v>
          </cell>
          <cell r="I26" t="str">
            <v>M</v>
          </cell>
          <cell r="J26" t="str">
            <v>COEFICIENTE DE REPRESENTATIVIDADE</v>
          </cell>
          <cell r="K26">
            <v>30.22</v>
          </cell>
        </row>
        <row r="27">
          <cell r="G27">
            <v>97161</v>
          </cell>
          <cell r="H27" t="str">
            <v>ASSENTAMENTO DE TUBO DE FERRO FUNDIDO PARA REDE DE ÁGUA, DN 600 MM, JUNTA ELÁSTICA, INSTALADO EM LOCAL COM NÍVEL BAIXO DE INTERFERÊNCIAS (NÃO INCLUI FORNECIMENTO). AF_05/2024</v>
          </cell>
          <cell r="I27" t="str">
            <v>UN</v>
          </cell>
          <cell r="J27" t="str">
            <v>COEFICIENTE DE REPRESENTATIVIDADE</v>
          </cell>
          <cell r="K27">
            <v>37.12</v>
          </cell>
        </row>
        <row r="28">
          <cell r="G28">
            <v>97162</v>
          </cell>
          <cell r="H28" t="str">
            <v>ASSENTAMENTO DE TUBO DE FERRO FUNDIDO PARA REDE DE ÁGUA, DN 700 MM, JUNTA ELÁSTICA, INSTALADO EM LOCAL COM NÍVEL BAIXO DE INTERFERÊNCIAS (NÃO INCLUI FORNECIMENTO). AF_05/2024</v>
          </cell>
          <cell r="I28" t="str">
            <v>UN</v>
          </cell>
          <cell r="J28" t="str">
            <v>COEFICIENTE DE REPRESENTATIVIDADE</v>
          </cell>
          <cell r="K28">
            <v>44.06</v>
          </cell>
        </row>
        <row r="29">
          <cell r="G29">
            <v>97163</v>
          </cell>
          <cell r="H29" t="str">
            <v>ASSENTAMENTO DE TUBO DE FERRO FUNDIDO PARA REDE DE ÁGUA, DN 800 MM, JUNTA ELÁSTICA, INSTALADO EM LOCAL COM NÍVEL BAIXO DE INTERFERÊNCIAS (NÃO INCLUI FORNECIMENTO). AF_05/2024</v>
          </cell>
          <cell r="I29" t="str">
            <v>UN</v>
          </cell>
          <cell r="J29" t="str">
            <v>COEFICIENTE DE REPRESENTATIVIDADE</v>
          </cell>
          <cell r="K29">
            <v>50.33</v>
          </cell>
        </row>
        <row r="30">
          <cell r="G30">
            <v>97164</v>
          </cell>
          <cell r="H30" t="str">
            <v>ASSENTAMENTO DE TUBO DE FERRO FUNDIDO PARA REDE DE ÁGUA, DN 900 MM, JUNTA ELÁSTICA, INSTALADO EM LOCAL COM NÍVEL BAIXO DE INTERFERÊNCIAS (NÃO INCLUI FORNECIMENTO). AF_05/2024</v>
          </cell>
          <cell r="I30" t="str">
            <v>UN</v>
          </cell>
          <cell r="J30" t="str">
            <v>COEFICIENTE DE REPRESENTATIVIDADE</v>
          </cell>
          <cell r="K30">
            <v>56.84</v>
          </cell>
        </row>
        <row r="31">
          <cell r="G31">
            <v>97165</v>
          </cell>
          <cell r="H31" t="str">
            <v>ASSENTAMENTO DE TUBO DE FERRO FUNDIDO PARA REDE DE ÁGUA, DN 1000 MM, JUNTA ELÁSTICA, INSTALADO EM LOCAL COM NÍVEL BAIXO DE INTERFERÊNCIAS (NÃO INCLUI FORNECIMENTO). AF_05/2024</v>
          </cell>
          <cell r="I31" t="str">
            <v>UN</v>
          </cell>
          <cell r="J31" t="str">
            <v>COEFICIENTE DE REPRESENTATIVIDADE</v>
          </cell>
          <cell r="K31">
            <v>63.56</v>
          </cell>
        </row>
        <row r="32">
          <cell r="G32">
            <v>97166</v>
          </cell>
          <cell r="H32" t="str">
            <v>ASSENTAMENTO DE TUBO DE FERRO FUNDIDO PARA REDE DE ÁGUA, DN 1200 MM, JUNTA ELÁSTICA, INSTALADO EM LOCAL COM NÍVEL BAIXO DE INTERFERÊNCIAS (NÃO INCLUI FORNECIMENTO). AF_05/2024</v>
          </cell>
          <cell r="I32" t="str">
            <v>UN</v>
          </cell>
          <cell r="J32" t="str">
            <v>COEFICIENTE DE REPRESENTATIVIDADE</v>
          </cell>
          <cell r="K32">
            <v>70.34</v>
          </cell>
        </row>
        <row r="33">
          <cell r="G33">
            <v>97167</v>
          </cell>
          <cell r="H33" t="str">
            <v>ASSENTAMENTO DE CONEXÃO 2 ACESSOS ALINHADOS DE FERRO FUNDIDO PARA REDE DE ÁGUA, DN 1200, JUNTA ELÁSTICA, INSTALADO EM LOCAL COM NÍVEL ALTO DE INTERFERÊNCIAS (NÃO INCLUI FORNECIMENTO). AF_05/2024</v>
          </cell>
          <cell r="I33" t="str">
            <v>UN</v>
          </cell>
          <cell r="J33" t="str">
            <v>COEFICIENTE DE REPRESENTATIVIDADE</v>
          </cell>
          <cell r="K33">
            <v>86.53</v>
          </cell>
        </row>
        <row r="34">
          <cell r="G34">
            <v>97168</v>
          </cell>
          <cell r="H34" t="str">
            <v>ASSENTAMENTO DE CONEXÃO 2 ACESSOS INCLINADOS DE FERRO FUNDIDO PARA REDE DE ÁGUA, DN 80, JUNTA ELÁSTICA, INSTALADO EM LOCAL COM NÍVEL ALTO DE INTERFERÊNCIAS (NÃO INCLUI FORNECIMENTO). AF_05/2024</v>
          </cell>
          <cell r="I34" t="str">
            <v>UN</v>
          </cell>
          <cell r="J34" t="str">
            <v>COEFICIENTE DE REPRESENTATIVIDADE</v>
          </cell>
          <cell r="K34">
            <v>11.04</v>
          </cell>
        </row>
        <row r="35">
          <cell r="G35">
            <v>97169</v>
          </cell>
          <cell r="H35" t="str">
            <v>ASSENTAMENTO DE CONEXÃO 2 ACESSOS INCLINADOS DE FERRO FUNDIDO PARA REDE DE ÁGUA, DN 100, JUNTA ELÁSTICA, INSTALADO EM LOCAL COM NÍVEL ALTO DE INTERFERÊNCIAS (NÃO INCLUI FORNECIMENTO). AF_05/2024</v>
          </cell>
          <cell r="I35" t="str">
            <v>UN</v>
          </cell>
          <cell r="J35" t="str">
            <v>COEFICIENTE DE REPRESENTATIVIDADE</v>
          </cell>
          <cell r="K35">
            <v>54.25</v>
          </cell>
        </row>
        <row r="36">
          <cell r="G36">
            <v>97170</v>
          </cell>
          <cell r="H36" t="str">
            <v>ASSENTAMENTO DE CONEXÃO 2 ACESSOS INCLINADOS DE FERRO FUNDIDO PARA REDE DE ÁGUA, DN 150, JUNTA ELÁSTICA, INSTALADO EM LOCAL COM NÍVEL ALTO DE INTERFERÊNCIAS (NÃO INCLUI FORNECIMENTO). AF_05/2024</v>
          </cell>
          <cell r="I36" t="str">
            <v>UN</v>
          </cell>
          <cell r="J36" t="str">
            <v>COEFICIENTE DE REPRESENTATIVIDADE</v>
          </cell>
          <cell r="K36">
            <v>67.99</v>
          </cell>
        </row>
        <row r="37">
          <cell r="G37">
            <v>97171</v>
          </cell>
          <cell r="H37" t="str">
            <v>ASSENTAMENTO DE CONEXÃO 2 ACESSOS INCLINADOS DE FERRO FUNDIDO PARA REDE DE ÁGUA, DN 200, JUNTA ELÁSTICA, INSTALADO EM LOCAL COM NÍVEL ALTO DE INTERFERÊNCIAS (NÃO INCLUI FORNECIMENTO). AF_05/2024</v>
          </cell>
          <cell r="I37" t="str">
            <v>UN</v>
          </cell>
          <cell r="J37" t="str">
            <v>COEFICIENTE DE REPRESENTATIVIDADE</v>
          </cell>
          <cell r="K37">
            <v>80.21</v>
          </cell>
        </row>
        <row r="38">
          <cell r="G38">
            <v>97172</v>
          </cell>
          <cell r="H38" t="str">
            <v>ASSENTAMENTO DE CONEXÃO 2 ACESSOS INCLINADOS DE FERRO FUNDIDO PARA REDE DE ÁGUA, DN 250, JUNTA ELÁSTICA, INSTALADO EM LOCAL COM NÍVEL ALTO DE INTERFERÊNCIAS (NÃO INCLUI FORNECIMENTO). AF_05/2024</v>
          </cell>
          <cell r="I38" t="str">
            <v>UN</v>
          </cell>
          <cell r="J38" t="str">
            <v>COEFICIENTE DE REPRESENTATIVIDADE</v>
          </cell>
          <cell r="K38">
            <v>91.74</v>
          </cell>
        </row>
        <row r="39">
          <cell r="G39">
            <v>105249</v>
          </cell>
          <cell r="H39" t="str">
            <v>ASSENTAMENTO DE CONEXÃO 2 ACESSOS INCLINADOS DE FERRO FUNDIDO PARA REDE DE ÁGUA, DN 300, JUNTA ELÁSTICA, INSTALADO EM LOCAL COM NÍVEL ALTO DE INTERFERÊNCIAS (NÃO INCLUI FORNECIMENTO). AF_05/2024</v>
          </cell>
          <cell r="I39" t="str">
            <v>UN</v>
          </cell>
          <cell r="J39" t="str">
            <v>COEFICIENTE DE REPRESENTATIVIDADE</v>
          </cell>
          <cell r="K39">
            <v>103.55</v>
          </cell>
        </row>
        <row r="40">
          <cell r="G40">
            <v>105250</v>
          </cell>
          <cell r="H40" t="str">
            <v>ASSENTAMENTO DE CONEXÃO 2 ACESSOS INCLINADOS DE FERRO FUNDIDO PARA REDE DE ÁGUA, DN 350, JUNTA ELÁSTICA, INSTALADO EM LOCAL COM NÍVEL ALTO DE INTERFERÊNCIAS (NÃO INCLUI FORNECIMENTO). AF_05/2024</v>
          </cell>
          <cell r="I40" t="str">
            <v>UN</v>
          </cell>
          <cell r="J40" t="str">
            <v>COEFICIENTE DE REPRESENTATIVIDADE</v>
          </cell>
          <cell r="K40">
            <v>115.54</v>
          </cell>
        </row>
        <row r="41">
          <cell r="G41">
            <v>105251</v>
          </cell>
          <cell r="H41" t="str">
            <v>ASSENTAMENTO DE CONEXÃO 2 ACESSOS INCLINADOS DE FERRO FUNDIDO PARA REDE DE ÁGUA, DN 400, JUNTA ELÁSTICA, INSTALADO EM LOCAL COM NÍVEL ALTO DE INTERFERÊNCIAS (NÃO INCLUI FORNECIMENTO). AF_05/2024</v>
          </cell>
          <cell r="I41" t="str">
            <v>UN</v>
          </cell>
          <cell r="J41" t="str">
            <v>COEFICIENTE DE REPRESENTATIVIDADE</v>
          </cell>
          <cell r="K41">
            <v>127.61</v>
          </cell>
        </row>
        <row r="42">
          <cell r="G42">
            <v>105252</v>
          </cell>
          <cell r="H42" t="str">
            <v>ASSENTAMENTO DE CONEXÃO 2 ACESSOS ALINHADOS DE FERRO FUNDIDO PARA REDE DE ÁGUA, DN 400, JUNTA ELÁSTICA, INSTALADO EM LOCAL COM NÍVEL BAIXO DE INTERFERÊNCIAS (NÃO INCLUI FORNECIMENTO). AF_05/2024</v>
          </cell>
          <cell r="I42" t="str">
            <v>UN</v>
          </cell>
          <cell r="J42" t="str">
            <v>COEFICIENTE DE REPRESENTATIVIDADE</v>
          </cell>
          <cell r="K42">
            <v>154.33</v>
          </cell>
        </row>
        <row r="43">
          <cell r="G43">
            <v>105253</v>
          </cell>
          <cell r="H43" t="str">
            <v>ASSENTAMENTO DE CONEXÃO 3 ACESSOS DE FERRO FUNDIDO PARA REDE DE ÁGUA, DN 100, JUNTA ELÁSTICA, INSTALADO EM LOCAL COM NÍVEL BAIXO DE INTERFERÊNCIAS (NÃO INCLUI FORNECIMENTO). AF_05/2024</v>
          </cell>
          <cell r="I43" t="str">
            <v>UN</v>
          </cell>
          <cell r="J43" t="str">
            <v>COEFICIENTE DE REPRESENTATIVIDADE</v>
          </cell>
          <cell r="K43">
            <v>19.96</v>
          </cell>
        </row>
        <row r="44">
          <cell r="G44">
            <v>105254</v>
          </cell>
          <cell r="H44" t="str">
            <v>ASSENTAMENTO DE CONEXÃO 2 ACESSOS ALINHADOS DE FERRO FUNDIDO PARA REDE DE ÁGUA, DN 450, JUNTA ELÁSTICA, INSTALADO EM LOCAL COM NÍVEL BAIXO DE INTERFERÊNCIAS (NÃO INCLUI FORNECIMENTO). AF_05/2024</v>
          </cell>
          <cell r="I44" t="str">
            <v>UN</v>
          </cell>
          <cell r="J44" t="str">
            <v>COEFICIENTE DE REPRESENTATIVIDADE</v>
          </cell>
          <cell r="K44">
            <v>22.89</v>
          </cell>
        </row>
        <row r="45">
          <cell r="G45">
            <v>105255</v>
          </cell>
          <cell r="H45" t="str">
            <v>ASSENTAMENTO DE CONEXÃO 2 ACESSOS ALINHADOS DE FERRO FUNDIDO PARA REDE DE ÁGUA, DN 500, JUNTA ELÁSTICA, INSTALADO EM LOCAL COM NÍVEL BAIXO DE INTERFERÊNCIAS (NÃO INCLUI FORNECIMENTO). AF_05/2024</v>
          </cell>
          <cell r="I45" t="str">
            <v>UN</v>
          </cell>
          <cell r="J45" t="str">
            <v>COEFICIENTE DE REPRESENTATIVIDADE</v>
          </cell>
          <cell r="K45">
            <v>30.05</v>
          </cell>
        </row>
        <row r="46">
          <cell r="G46">
            <v>105256</v>
          </cell>
          <cell r="H46" t="str">
            <v>ASSENTAMENTO DE CONEXÃO 2 ACESSOS ALINHADOS DE FERRO FUNDIDO PARA REDE DE ÁGUA, DN 600, JUNTA ELÁSTICA, INSTALADO EM LOCAL COM NÍVEL BAIXO DE INTERFERÊNCIAS (NÃO INCLUI FORNECIMENTO). AF_05/2024</v>
          </cell>
          <cell r="I46" t="str">
            <v>UN</v>
          </cell>
          <cell r="J46" t="str">
            <v>COEFICIENTE DE REPRESENTATIVIDADE</v>
          </cell>
          <cell r="K46">
            <v>37.2</v>
          </cell>
        </row>
        <row r="47">
          <cell r="G47">
            <v>105257</v>
          </cell>
          <cell r="H47" t="str">
            <v>ASSENTAMENTO DE CONEXÃO 2 ACESSOS ALINHADOS DE FERRO FUNDIDO PARA REDE DE ÁGUA, DN 700, JUNTA ELÁSTICA, INSTALADO EM LOCAL COM NÍVEL BAIXO DE INTERFERÊNCIAS (NÃO INCLUI FORNECIMENTO). AF_05/2024</v>
          </cell>
          <cell r="I47" t="str">
            <v>UN</v>
          </cell>
          <cell r="J47" t="str">
            <v>COEFICIENTE DE REPRESENTATIVIDADE</v>
          </cell>
          <cell r="K47">
            <v>12.82</v>
          </cell>
        </row>
        <row r="48">
          <cell r="G48">
            <v>105258</v>
          </cell>
          <cell r="H48" t="str">
            <v>ASSENTAMENTO DE CONEXÃO 2 ACESSOS ALINHADOS DE FERRO FUNDIDO PARA REDE DE ÁGUA, DN 800, JUNTA ELÁSTICA, INSTALADO EM LOCAL COM NÍVEL BAIXO DE INTERFERÊNCIAS (NÃO INCLUI FORNECIMENTO). AF_05/2024</v>
          </cell>
          <cell r="I48" t="str">
            <v>UN</v>
          </cell>
          <cell r="J48" t="str">
            <v>COEFICIENTE DE REPRESENTATIVIDADE</v>
          </cell>
          <cell r="K48">
            <v>23.53</v>
          </cell>
        </row>
        <row r="49">
          <cell r="G49">
            <v>105259</v>
          </cell>
          <cell r="H49" t="str">
            <v>ASSENTAMENTO DE CONEXÃO 2 ACESSOS ALINHADOS DE FERRO FUNDIDO PARA REDE DE ÁGUA, DN 900, JUNTA ELÁSTICA, INSTALADO EM LOCAL COM NÍVEL BAIXO DE INTERFERÊNCIAS (NÃO INCLUI FORNECIMENTO). AF_05/2024</v>
          </cell>
          <cell r="I49" t="str">
            <v>UN</v>
          </cell>
          <cell r="J49" t="str">
            <v>COEFICIENTE DE REPRESENTATIVIDADE</v>
          </cell>
          <cell r="K49">
            <v>44.65</v>
          </cell>
        </row>
        <row r="50">
          <cell r="G50">
            <v>105261</v>
          </cell>
          <cell r="H50" t="str">
            <v>ASSENTAMENTO DE CONEXÃO 2 ACESSOS ALINHADOS DE FERRO FUNDIDO PARA REDE DE ÁGUA, DN 1000, JUNTA ELÁSTICA, INSTALADO EM LOCAL COM NÍVEL BAIXO DE INTERFERÊNCIAS (NÃO INCLUI FORNECIMENTO). AF_05/2024</v>
          </cell>
          <cell r="I50" t="str">
            <v>UN</v>
          </cell>
          <cell r="J50" t="str">
            <v>COEFICIENTE DE REPRESENTATIVIDADE</v>
          </cell>
          <cell r="K50">
            <v>9.96</v>
          </cell>
        </row>
        <row r="51">
          <cell r="G51">
            <v>105262</v>
          </cell>
          <cell r="H51" t="str">
            <v>ASSENTAMENTO DE CONEXÃO 2 ACESSOS ALINHADOS DE FERRO FUNDIDO PARA REDE DE ÁGUA, DN 1200, JUNTA ELÁSTICA, INSTALADO EM LOCAL COM NÍVEL BAIXO DE INTERFERÊNCIAS (NÃO INCLUI FORNECIMENTO). AF_05/2024</v>
          </cell>
          <cell r="I51" t="str">
            <v>UN</v>
          </cell>
          <cell r="J51" t="str">
            <v>COEFICIENTE DE REPRESENTATIVIDADE</v>
          </cell>
          <cell r="K51">
            <v>17.12</v>
          </cell>
        </row>
        <row r="52">
          <cell r="G52">
            <v>105263</v>
          </cell>
          <cell r="H52" t="str">
            <v>ASSENTAMENTO DE CONEXÃO 2 ACESSOS INCLINADOS DE FERRO FUNDIDO PARA REDE DE ÁGUA, DN 80, JUNTA ELÁSTICA, INSTALADO EM LOCAL COM NÍVEL BAIXO DE INTERFERÊNCIAS (NÃO INCLUI FORNECIMENTO). AF_05/2024</v>
          </cell>
          <cell r="I52" t="str">
            <v>UN</v>
          </cell>
          <cell r="J52" t="str">
            <v>COEFICIENTE DE REPRESENTATIVIDADE</v>
          </cell>
          <cell r="K52">
            <v>21.42</v>
          </cell>
        </row>
        <row r="53">
          <cell r="G53">
            <v>105264</v>
          </cell>
          <cell r="H53" t="str">
            <v>ASSENTAMENTO DE CONEXÃO 2 ACESSOS INCLINADOS DE FERRO FUNDIDO PARA REDE DE ÁGUA, DN 450, JUNTA ELÁSTICA, INSTALADO EM LOCAL COM NÍVEL ALTO DE INTERFERÊNCIAS (NÃO INCLUI FORNECIMENTO). AF_05/2024</v>
          </cell>
          <cell r="I53" t="str">
            <v>UN</v>
          </cell>
          <cell r="J53" t="str">
            <v>COEFICIENTE DE REPRESENTATIVIDADE</v>
          </cell>
          <cell r="K53">
            <v>25.87</v>
          </cell>
        </row>
        <row r="54">
          <cell r="G54">
            <v>105265</v>
          </cell>
          <cell r="H54" t="str">
            <v>ASSENTAMENTO DE CONEXÃO 2 ACESSOS INCLINADOS DE FERRO FUNDIDO PARA REDE DE ÁGUA, DN 500, JUNTA ELÁSTICA, INSTALADO EM LOCAL COM NÍVEL ALTO DE INTERFERÊNCIAS (NÃO INCLUI FORNECIMENTO). AF_05/2024</v>
          </cell>
          <cell r="I54" t="str">
            <v>UN</v>
          </cell>
          <cell r="J54" t="str">
            <v>COEFICIENTE DE REPRESENTATIVIDADE</v>
          </cell>
          <cell r="K54">
            <v>30.32</v>
          </cell>
        </row>
        <row r="55">
          <cell r="G55">
            <v>105266</v>
          </cell>
          <cell r="H55" t="str">
            <v>ASSENTAMENTO DE CONEXÃO 2 ACESSOS INCLINADOS DE FERRO FUNDIDO PARA REDE DE ÁGUA, DN 600, JUNTA ELÁSTICA, INSTALADO EM LOCAL COM NÍVEL ALTO DE INTERFERÊNCIAS (NÃO INCLUI FORNECIMENTO). AF_05/2024</v>
          </cell>
          <cell r="I55" t="str">
            <v>UN</v>
          </cell>
          <cell r="J55" t="str">
            <v>COEFICIENTE DE REPRESENTATIVIDADE</v>
          </cell>
          <cell r="K55">
            <v>34.75</v>
          </cell>
        </row>
        <row r="56">
          <cell r="G56">
            <v>105267</v>
          </cell>
          <cell r="H56" t="str">
            <v>ASSENTAMENTO DE CONEXÃO 2 ACESSOS INCLINADOS DE FERRO FUNDIDO PARA REDE DE ÁGUA, DN 700, JUNTA ELÁSTICA, INSTALADO EM LOCAL COM NÍVEL ALTO DE INTERFERÊNCIAS (NÃO INCLUI FORNECIMENTO). AF_05/2024</v>
          </cell>
          <cell r="I56" t="str">
            <v>UN</v>
          </cell>
          <cell r="J56" t="str">
            <v>COEFICIENTE DE REPRESENTATIVIDADE</v>
          </cell>
          <cell r="K56">
            <v>39.18</v>
          </cell>
        </row>
        <row r="57">
          <cell r="G57">
            <v>105268</v>
          </cell>
          <cell r="H57" t="str">
            <v>ASSENTAMENTO DE CONEXÃO 2 ACESSOS INCLINADOS DE FERRO FUNDIDO PARA REDE DE ÁGUA, DN 800, JUNTA ELÁSTICA, INSTALADO EM LOCAL COM NÍVEL ALTO DE INTERFERÊNCIAS (NÃO INCLUI FORNECIMENTO). AF_05/2024</v>
          </cell>
          <cell r="I57" t="str">
            <v>UN</v>
          </cell>
          <cell r="J57" t="str">
            <v>COEFICIENTE DE REPRESENTATIVIDADE</v>
          </cell>
          <cell r="K57">
            <v>43.73</v>
          </cell>
        </row>
        <row r="58">
          <cell r="G58">
            <v>105269</v>
          </cell>
          <cell r="H58" t="str">
            <v>ASSENTAMENTO DE CONEXÃO 2 ACESSOS INCLINADOS DE FERRO FUNDIDO PARA REDE DE ÁGUA, DN 900, JUNTA ELÁSTICA, INSTALADO EM LOCAL COM NÍVEL ALTO DE INTERFERÊNCIAS (NÃO INCLUI FORNECIMENTO). AF_05/2024</v>
          </cell>
          <cell r="I58" t="str">
            <v>UN</v>
          </cell>
          <cell r="J58" t="str">
            <v>COEFICIENTE DE REPRESENTATIVIDADE</v>
          </cell>
          <cell r="K58">
            <v>53.85</v>
          </cell>
        </row>
        <row r="59">
          <cell r="G59">
            <v>105270</v>
          </cell>
          <cell r="H59" t="str">
            <v>ASSENTAMENTO DE CONEXÃO 2 ACESSOS INCLINADOS DE FERRO FUNDIDO PARA REDE DE ÁGUA, DN 1000, JUNTA ELÁSTICA, INSTALADO EM LOCAL COM NÍVEL ALTO DE INTERFERÊNCIAS (NÃO INCLUI FORNECIMENTO). AF_05/2024</v>
          </cell>
          <cell r="I59" t="str">
            <v>UN</v>
          </cell>
          <cell r="J59" t="str">
            <v>COEFICIENTE DE REPRESENTATIVIDADE</v>
          </cell>
          <cell r="K59">
            <v>63.78</v>
          </cell>
        </row>
        <row r="60">
          <cell r="G60">
            <v>105271</v>
          </cell>
          <cell r="H60" t="str">
            <v>ASSENTAMENTO DE CONEXÃO 2 ACESSOS INCLINADOS DE FERRO FUNDIDO PARA REDE DE ÁGUA, DN 1200, JUNTA ELÁSTICA, INSTALADO EM LOCAL COM NÍVEL ALTO DE INTERFERÊNCIAS (NÃO INCLUI FORNECIMENTO). AF_05/2024</v>
          </cell>
          <cell r="I60" t="str">
            <v>UN</v>
          </cell>
          <cell r="J60" t="str">
            <v>COEFICIENTE DE REPRESENTATIVIDADE</v>
          </cell>
          <cell r="K60">
            <v>73.05</v>
          </cell>
        </row>
        <row r="61">
          <cell r="G61">
            <v>105272</v>
          </cell>
          <cell r="H61" t="str">
            <v>ASSENTAMENTO DE CONEXÃO 3 ACESSOS DE FERRO FUNDIDO PARA REDE DE ÁGUA, DN 80, JUNTA ELÁSTICA, INSTALADO EM LOCAL COM NÍVEL ALTO DE INTERFERÊNCIAS (NÃO INCLUI FORNECIMENTO). AF_05/2024</v>
          </cell>
          <cell r="I61" t="str">
            <v>UN</v>
          </cell>
          <cell r="J61" t="str">
            <v>COEFICIENTE DE REPRESENTATIVIDADE</v>
          </cell>
          <cell r="K61">
            <v>20.89</v>
          </cell>
        </row>
        <row r="62">
          <cell r="G62">
            <v>105273</v>
          </cell>
          <cell r="H62" t="str">
            <v>ASSENTAMENTO DE CONEXÃO 3 ACESSOS DE FERRO FUNDIDO PARA REDE DE ÁGUA, DN 100, JUNTA ELÁSTICA, INSTALADO EM LOCAL COM NÍVEL ALTO DE INTERFERÊNCIAS (NÃO INCLUI FORNECIMENTO). AF_05/2024</v>
          </cell>
          <cell r="I62" t="str">
            <v>UN</v>
          </cell>
          <cell r="J62" t="str">
            <v>COEFICIENTE DE REPRESENTATIVIDADE</v>
          </cell>
          <cell r="K62">
            <v>23.96</v>
          </cell>
        </row>
        <row r="63">
          <cell r="G63">
            <v>105274</v>
          </cell>
          <cell r="H63" t="str">
            <v>ASSENTAMENTO DE CONEXÃO 3 ACESSOS DE FERRO FUNDIDO PARA REDE DE ÁGUA, DN 150, JUNTA ELÁSTICA, INSTALADO EM LOCAL COM NÍVEL ALTO DE INTERFERÊNCIAS (NÃO INCLUI FORNECIMENTO). AF_05/2024</v>
          </cell>
          <cell r="I63" t="str">
            <v>UN</v>
          </cell>
          <cell r="J63" t="str">
            <v>COEFICIENTE DE REPRESENTATIVIDADE</v>
          </cell>
          <cell r="K63">
            <v>29.44</v>
          </cell>
        </row>
        <row r="64">
          <cell r="G64">
            <v>105275</v>
          </cell>
          <cell r="H64" t="str">
            <v>ASSENTAMENTO DE CONEXÃO 3 ACESSOS DE FERRO FUNDIDO PARA REDE DE ÁGUA, DN 200, JUNTA ELÁSTICA, INSTALADO EM LOCAL COM NÍVEL ALTO DE INTERFERÊNCIAS (NÃO INCLUI FORNECIMENTO). AF_05/2024</v>
          </cell>
          <cell r="I64" t="str">
            <v>UN</v>
          </cell>
          <cell r="J64" t="str">
            <v>COEFICIENTE DE REPRESENTATIVIDADE</v>
          </cell>
          <cell r="K64">
            <v>35.63</v>
          </cell>
        </row>
        <row r="65">
          <cell r="G65">
            <v>105276</v>
          </cell>
          <cell r="H65" t="str">
            <v>ASSENTAMENTO DE CONEXÃO 2 ACESSOS INCLINADOS DE FERRO FUNDIDO PARA REDE DE ÁGUA, DN 100, JUNTA ELÁSTICA, INSTALADO EM LOCAL COM NÍVEL BAIXO DE INTERFERÊNCIAS (NÃO INCLUI FORNECIMENTO). AF_05/2024</v>
          </cell>
          <cell r="I65" t="str">
            <v>UN</v>
          </cell>
          <cell r="J65" t="str">
            <v>COEFICIENTE DE REPRESENTATIVIDADE</v>
          </cell>
          <cell r="K65">
            <v>41.79</v>
          </cell>
        </row>
        <row r="66">
          <cell r="G66">
            <v>105277</v>
          </cell>
          <cell r="H66" t="str">
            <v>ASSENTAMENTO DE CONEXÃO 3 ACESSOS DE FERRO FUNDIDO PARA REDE DE ÁGUA, DN 150, JUNTA ELÁSTICA, INSTALADO EM LOCAL COM NÍVEL BAIXO DE INTERFERÊNCIAS (NÃO INCLUI FORNECIMENTO). AF_05/2024</v>
          </cell>
          <cell r="I66" t="str">
            <v>UN</v>
          </cell>
          <cell r="J66" t="str">
            <v>COEFICIENTE DE REPRESENTATIVIDADE</v>
          </cell>
          <cell r="K66">
            <v>47.94</v>
          </cell>
        </row>
        <row r="67">
          <cell r="G67">
            <v>105278</v>
          </cell>
          <cell r="H67" t="str">
            <v>ASSENTAMENTO DE CONEXÃO 3 ACESSOS DE FERRO FUNDIDO PARA REDE DE ÁGUA, DN 250, JUNTA ELÁSTICA, INSTALADO EM LOCAL COM NÍVEL ALTO DE INTERFERÊNCIAS (NÃO INCLUI FORNECIMENTO). AF_05/2024</v>
          </cell>
          <cell r="I67" t="str">
            <v>UN</v>
          </cell>
          <cell r="J67" t="str">
            <v>COEFICIENTE DE REPRESENTATIVIDADE</v>
          </cell>
          <cell r="K67">
            <v>54.11</v>
          </cell>
        </row>
        <row r="68">
          <cell r="G68">
            <v>105279</v>
          </cell>
          <cell r="H68" t="str">
            <v>ASSENTAMENTO DE CONEXÃO 2 ACESSOS ALINHADOS DE FERRO FUNDIDO PARA REDE DE ÁGUA, DN 80, JUNTA ELÁSTICA, INSTALADO EM LOCAL COM NÍVEL ALTO DE INTERFERÊNCIAS (NÃO INCLUI FORNECIMENTO). AF_05/2024</v>
          </cell>
          <cell r="I68" t="str">
            <v>UN</v>
          </cell>
          <cell r="J68" t="str">
            <v>COEFICIENTE DE REPRESENTATIVIDADE</v>
          </cell>
          <cell r="K68">
            <v>60.51</v>
          </cell>
        </row>
        <row r="69">
          <cell r="G69">
            <v>105280</v>
          </cell>
          <cell r="H69" t="str">
            <v>ASSENTAMENTO DE CONEXÃO 2 ACESSOS INCLINADOS DE FERRO FUNDIDO PARA REDE DE ÁGUA, DN 150, JUNTA ELÁSTICA, INSTALADO EM LOCAL COM NÍVEL BAIXO DE INTERFERÊNCIAS (NÃO INCLUI FORNECIMENTO). AF_05/2024</v>
          </cell>
          <cell r="I69" t="str">
            <v>UN</v>
          </cell>
          <cell r="J69" t="str">
            <v>COEFICIENTE DE REPRESENTATIVIDADE</v>
          </cell>
          <cell r="K69">
            <v>74.25</v>
          </cell>
        </row>
        <row r="70">
          <cell r="G70">
            <v>105281</v>
          </cell>
          <cell r="H70" t="str">
            <v>ASSENTAMENTO DE CONEXÃO 2 ACESSOS INCLINADOS DE FERRO FUNDIDO PARA REDE DE ÁGUA, DN 200, JUNTA ELÁSTICA, INSTALADO EM LOCAL COM NÍVEL BAIXO DE INTERFERÊNCIAS (NÃO INCLUI FORNECIMENTO). AF_05/2024</v>
          </cell>
          <cell r="I70" t="str">
            <v>UN</v>
          </cell>
          <cell r="J70" t="str">
            <v>COEFICIENTE DE REPRESENTATIVIDADE</v>
          </cell>
          <cell r="K70">
            <v>88.13</v>
          </cell>
        </row>
        <row r="71">
          <cell r="G71">
            <v>105282</v>
          </cell>
          <cell r="H71" t="str">
            <v>ASSENTAMENTO DE CONEXÃO 2 ACESSOS INCLINADOS DE FERRO FUNDIDO PARA REDE DE ÁGUA, DN 250, JUNTA ELÁSTICA, INSTALADO EM LOCAL COM NÍVEL BAIXO DE INTERFERÊNCIAS (NÃO INCLUI FORNECIMENTO). AF_05/2024</v>
          </cell>
          <cell r="I71" t="str">
            <v>UN</v>
          </cell>
          <cell r="J71" t="str">
            <v>COEFICIENTE DE REPRESENTATIVIDADE</v>
          </cell>
          <cell r="K71">
            <v>82.57</v>
          </cell>
        </row>
        <row r="72">
          <cell r="G72">
            <v>105283</v>
          </cell>
          <cell r="H72" t="str">
            <v>ASSENTAMENTO DE CONEXÃO 2 ACESSOS INCLINADOS DE FERRO FUNDIDO PARA REDE DE ÁGUA, DN 300, JUNTA ELÁSTICA, INSTALADO EM LOCAL COM NÍVEL BAIXO DE INTERFERÊNCIAS (NÃO INCLUI FORNECIMENTO). AF_05/2024</v>
          </cell>
          <cell r="I72" t="str">
            <v>UN</v>
          </cell>
          <cell r="J72" t="str">
            <v>COEFICIENTE DE REPRESENTATIVIDADE</v>
          </cell>
          <cell r="K72">
            <v>102.05</v>
          </cell>
        </row>
        <row r="73">
          <cell r="G73">
            <v>105284</v>
          </cell>
          <cell r="H73" t="str">
            <v>ASSENTAMENTO DE CONEXÃO 2 ACESSOS INCLINADOS DE FERRO FUNDIDO PARA REDE DE ÁGUA, DN 350, JUNTA ELÁSTICA, INSTALADO EM LOCAL COM NÍVEL BAIXO DE INTERFERÊNCIAS (NÃO INCLUI FORNECIMENTO). AF_05/2024</v>
          </cell>
          <cell r="I73" t="str">
            <v>UN</v>
          </cell>
          <cell r="J73" t="str">
            <v>COEFICIENTE DE REPRESENTATIVIDADE</v>
          </cell>
          <cell r="K73">
            <v>124.22</v>
          </cell>
        </row>
        <row r="74">
          <cell r="G74">
            <v>105297</v>
          </cell>
          <cell r="H74" t="str">
            <v>ASSENTAMENTO DE CONEXÃO 2 ACESSOS INCLINADOS DE FERRO FUNDIDO PARA REDE DE ÁGUA, DN 400, JUNTA ELÁSTICA, INSTALADO EM LOCAL COM NÍVEL BAIXO DE INTERFERÊNCIAS (NÃO INCLUI FORNECIMENTO). AF_05/2024</v>
          </cell>
          <cell r="I74" t="str">
            <v>UN</v>
          </cell>
          <cell r="J74" t="str">
            <v>COEFICIENTE DE REPRESENTATIVIDADE</v>
          </cell>
          <cell r="K74">
            <v>15.19</v>
          </cell>
        </row>
        <row r="75">
          <cell r="G75">
            <v>105298</v>
          </cell>
          <cell r="H75" t="str">
            <v>ASSENTAMENTO DE CONEXÃO 2 ACESSOS INCLINADOS DE FERRO FUNDIDO PARA REDE DE ÁGUA, DN 450, JUNTA ELÁSTICA, INSTALADO EM LOCAL COM NÍVEL BAIXO DE INTERFERÊNCIAS (NÃO INCLUI FORNECIMENTO). AF_05/2024</v>
          </cell>
          <cell r="I75" t="str">
            <v>UN</v>
          </cell>
          <cell r="J75" t="str">
            <v>COEFICIENTE DE REPRESENTATIVIDADE</v>
          </cell>
          <cell r="K75">
            <v>100.67</v>
          </cell>
        </row>
        <row r="76">
          <cell r="G76">
            <v>105299</v>
          </cell>
          <cell r="H76" t="str">
            <v>ASSENTAMENTO DE CONEXÃO 2 ACESSOS INCLINADOS DE FERRO FUNDIDO PARA REDE DE ÁGUA, DN 500, JUNTA ELÁSTICA, INSTALADO EM LOCAL COM NÍVEL BAIXO DE INTERFERÊNCIAS (NÃO INCLUI FORNECIMENTO). AF_05/2024</v>
          </cell>
          <cell r="I76" t="str">
            <v>UN</v>
          </cell>
          <cell r="J76" t="str">
            <v>COEFICIENTE DE REPRESENTATIVIDADE</v>
          </cell>
          <cell r="K76">
            <v>127.11</v>
          </cell>
        </row>
        <row r="77">
          <cell r="G77">
            <v>105300</v>
          </cell>
          <cell r="H77" t="str">
            <v>ASSENTAMENTO DE CONEXÃO 2 ACESSOS INCLINADOS DE FERRO FUNDIDO PARA REDE DE ÁGUA, DN 600, JUNTA ELÁSTICA, INSTALADO EM LOCAL COM NÍVEL BAIXO DE INTERFERÊNCIAS (NÃO INCLUI FORNECIMENTO). AF_05/2024</v>
          </cell>
          <cell r="I77" t="str">
            <v>UN</v>
          </cell>
          <cell r="J77" t="str">
            <v>COEFICIENTE DE REPRESENTATIVIDADE</v>
          </cell>
          <cell r="K77">
            <v>140.72</v>
          </cell>
        </row>
        <row r="78">
          <cell r="G78">
            <v>105301</v>
          </cell>
          <cell r="H78" t="str">
            <v>ASSENTAMENTO DE CONEXÃO 2 ACESSOS INCLINADOS DE FERRO FUNDIDO PARA REDE DE ÁGUA, DN 700, JUNTA ELÁSTICA, INSTALADO EM LOCAL COM NÍVEL BAIXO DE INTERFERÊNCIAS (NÃO INCLUI FORNECIMENTO). AF_05/2024</v>
          </cell>
          <cell r="I78" t="str">
            <v>UN</v>
          </cell>
          <cell r="J78" t="str">
            <v>COEFICIENTE DE REPRESENTATIVIDADE</v>
          </cell>
          <cell r="K78">
            <v>173.08</v>
          </cell>
        </row>
        <row r="79">
          <cell r="G79">
            <v>105302</v>
          </cell>
          <cell r="H79" t="str">
            <v>ASSENTAMENTO DE CONEXÃO 2 ACESSOS ALINHADOS DE FERRO FUNDIDO PARA REDE DE ÁGUA, DN 300, JUNTA ELÁSTICA, INSTALADO EM LOCAL COM NÍVEL BAIXO DE INTERFERÊNCIAS (NÃO INCLUI FORNECIMENTO). AF_05/2024</v>
          </cell>
          <cell r="I79" t="str">
            <v>UN</v>
          </cell>
          <cell r="J79" t="str">
            <v>COEFICIENTE DE REPRESENTATIVIDADE</v>
          </cell>
          <cell r="K79">
            <v>52.07</v>
          </cell>
        </row>
        <row r="80">
          <cell r="G80">
            <v>105303</v>
          </cell>
          <cell r="H80" t="str">
            <v>ASSENTAMENTO DE CONEXÃO 2 ACESSOS ALINHADOS DE FERRO FUNDIDO PARA REDE DE ÁGUA, DN 350, JUNTA ELÁSTICA, INSTALADO EM LOCAL COM NÍVEL BAIXO DE INTERFERÊNCIAS (NÃO INCLUI FORNECIMENTO). AF_05/2024</v>
          </cell>
          <cell r="I80" t="str">
            <v>UN</v>
          </cell>
          <cell r="J80" t="str">
            <v>COEFICIENTE DE REPRESENTATIVIDADE</v>
          </cell>
          <cell r="K80">
            <v>59.48</v>
          </cell>
        </row>
        <row r="81">
          <cell r="G81">
            <v>105304</v>
          </cell>
          <cell r="H81" t="str">
            <v>ASSENTAMENTO DE CONEXÃO 3 ACESSOS DE FERRO FUNDIDO PARA REDE DE ÁGUA, DN 200, JUNTA ELÁSTICA, INSTALADO EM LOCAL COM NÍVEL BAIXO DE INTERFERÊNCIAS (NÃO INCLUI FORNECIMENTO). AF_05/2024</v>
          </cell>
          <cell r="I81" t="str">
            <v>UN</v>
          </cell>
          <cell r="J81" t="str">
            <v>COEFICIENTE DE REPRESENTATIVIDADE</v>
          </cell>
          <cell r="K81">
            <v>66.9</v>
          </cell>
        </row>
        <row r="82">
          <cell r="G82">
            <v>105305</v>
          </cell>
          <cell r="H82" t="str">
            <v>ASSENTAMENTO DE CONEXÃO 3 ACESSOS DE FERRO FUNDIDO PARA REDE DE ÁGUA, DN 250, JUNTA ELÁSTICA, INSTALADO EM LOCAL COM NÍVEL BAIXO DE INTERFERÊNCIAS (NÃO INCLUI FORNECIMENTO). AF_05/2024</v>
          </cell>
          <cell r="I82" t="str">
            <v>UN</v>
          </cell>
          <cell r="J82" t="str">
            <v>COEFICIENTE DE REPRESENTATIVIDADE</v>
          </cell>
          <cell r="K82">
            <v>74.55</v>
          </cell>
        </row>
        <row r="83">
          <cell r="G83">
            <v>105306</v>
          </cell>
          <cell r="H83" t="str">
            <v>ASSENTAMENTO DE CONEXÃO 3 ACESSOS DE FERRO FUNDIDO PARA REDE DE ÁGUA, DN 300, JUNTA ELÁSTICA, INSTALADO EM LOCAL COM NÍVEL BAIXO DE INTERFERÊNCIAS (NÃO INCLUI FORNECIMENTO). AF_05/2024</v>
          </cell>
          <cell r="I83" t="str">
            <v>UN</v>
          </cell>
          <cell r="J83" t="str">
            <v>COEFICIENTE DE REPRESENTATIVIDADE</v>
          </cell>
          <cell r="K83">
            <v>93.11</v>
          </cell>
        </row>
        <row r="84">
          <cell r="G84">
            <v>105307</v>
          </cell>
          <cell r="H84" t="str">
            <v>ASSENTAMENTO DE CONEXÃO 3 ACESSOS DE FERRO FUNDIDO PARA REDE DE ÁGUA, DN 350, JUNTA ELÁSTICA, INSTALADO EM LOCAL COM NÍVEL BAIXO DE INTERFERÊNCIAS (NÃO INCLUI FORNECIMENTO). AF_05/2024</v>
          </cell>
          <cell r="I84" t="str">
            <v>UN</v>
          </cell>
          <cell r="J84" t="str">
            <v>COEFICIENTE DE REPRESENTATIVIDADE</v>
          </cell>
          <cell r="K84">
            <v>110.04</v>
          </cell>
        </row>
        <row r="85">
          <cell r="G85">
            <v>105317</v>
          </cell>
          <cell r="H85" t="str">
            <v>ASSENTAMENTO DE CONEXÃO 3 ACESSOS DE FERRO FUNDIDO PARA REDE DE ÁGUA, DN 400, JUNTA ELÁSTICA, INSTALADO EM LOCAL COM NÍVEL BAIXO DE INTERFERÊNCIAS (NÃO INCLUI FORNECIMENTO). AF_05/2024</v>
          </cell>
          <cell r="I85" t="str">
            <v>UN</v>
          </cell>
          <cell r="J85" t="str">
            <v>COEFICIENTE DE REPRESENTATIVIDADE</v>
          </cell>
          <cell r="K85">
            <v>125.62</v>
          </cell>
        </row>
        <row r="86">
          <cell r="G86">
            <v>105318</v>
          </cell>
          <cell r="H86" t="str">
            <v>ASSENTAMENTO DE CONEXÃO 3 ACESSOS DE FERRO FUNDIDO PARA REDE DE ÁGUA, DN 450, JUNTA ELÁSTICA, INSTALADO EM LOCAL COM NÍVEL BAIXO DE INTERFERÊNCIAS (NÃO INCLUI FORNECIMENTO). AF_05/2024</v>
          </cell>
          <cell r="I86" t="str">
            <v>UN</v>
          </cell>
          <cell r="J86" t="str">
            <v>COEFICIENTE DE REPRESENTATIVIDADE</v>
          </cell>
          <cell r="K86">
            <v>141.68</v>
          </cell>
        </row>
        <row r="87">
          <cell r="G87">
            <v>105319</v>
          </cell>
          <cell r="H87" t="str">
            <v>ASSENTAMENTO DE CONEXÃO 3 ACESSOS DE FERRO FUNDIDO PARA REDE DE ÁGUA, DN 500, JUNTA ELÁSTICA, INSTALADO EM LOCAL COM NÍVEL BAIXO DE INTERFERÊNCIAS (NÃO INCLUI FORNECIMENTO). AF_05/2024</v>
          </cell>
          <cell r="I87" t="str">
            <v>UN</v>
          </cell>
          <cell r="J87" t="str">
            <v>COEFICIENTE DE REPRESENTATIVIDADE</v>
          </cell>
          <cell r="K87">
            <v>158.12</v>
          </cell>
        </row>
        <row r="88">
          <cell r="G88">
            <v>105320</v>
          </cell>
          <cell r="H88" t="str">
            <v>ASSENTAMENTO DE CONEXÃO 3 ACESSOS DE FERRO FUNDIDO PARA REDE DE ÁGUA, DN 600, JUNTA ELÁSTICA, INSTALADO EM LOCAL COM NÍVEL BAIXO DE INTERFERÊNCIAS (NÃO INCLUI FORNECIMENTO). AF_05/2024</v>
          </cell>
          <cell r="I88" t="str">
            <v>UN</v>
          </cell>
          <cell r="J88" t="str">
            <v>COEFICIENTE DE REPRESENTATIVIDADE</v>
          </cell>
          <cell r="K88">
            <v>174.79</v>
          </cell>
        </row>
        <row r="89">
          <cell r="G89">
            <v>105321</v>
          </cell>
          <cell r="H89" t="str">
            <v>ASSENTAMENTO DE CONEXÃO 2 ACESSOS INCLINADOS DE FERRO FUNDIDO PARA REDE DE ÁGUA, DN 800, JUNTA ELÁSTICA, INSTALADO EM LOCAL COM NÍVEL BAIXO DE INTERFERÊNCIAS (NÃO INCLUI FORNECIMENTO). AF_05/2024</v>
          </cell>
          <cell r="I89" t="str">
            <v>UN</v>
          </cell>
          <cell r="J89" t="str">
            <v>COEFICIENTE DE REPRESENTATIVIDADE</v>
          </cell>
          <cell r="K89">
            <v>213.22</v>
          </cell>
        </row>
        <row r="90">
          <cell r="G90">
            <v>105322</v>
          </cell>
          <cell r="H90" t="str">
            <v>ASSENTAMENTO DE CONEXÃO 2 ACESSOS INCLINADOS DE FERRO FUNDIDO PARA REDE DE ÁGUA, DN 1000, JUNTA ELÁSTICA, INSTALADO EM LOCAL COM NÍVEL BAIXO DE INTERFERÊNCIAS (NÃO INCLUI FORNECIMENTO). AF_05/2024</v>
          </cell>
          <cell r="I90" t="str">
            <v>UN</v>
          </cell>
          <cell r="J90" t="str">
            <v>COEFICIENTE DE REPRESENTATIVIDADE</v>
          </cell>
          <cell r="K90">
            <v>67.01</v>
          </cell>
        </row>
        <row r="91">
          <cell r="G91">
            <v>105323</v>
          </cell>
          <cell r="H91" t="str">
            <v>ASSENTAMENTO DE CONEXÃO 2 ACESSOS INCLINADOS DE FERRO FUNDIDO PARA REDE DE ÁGUA, DN 1200, JUNTA ELÁSTICA, INSTALADO EM LOCAL COM NÍVEL BAIXO DE INTERFERÊNCIAS (NÃO INCLUI FORNECIMENTO). AF_05/2024</v>
          </cell>
          <cell r="I91" t="str">
            <v>UN</v>
          </cell>
          <cell r="J91" t="str">
            <v>COEFICIENTE DE REPRESENTATIVIDADE</v>
          </cell>
          <cell r="K91">
            <v>42.69</v>
          </cell>
        </row>
        <row r="92">
          <cell r="G92">
            <v>105324</v>
          </cell>
          <cell r="H92" t="str">
            <v>ASSENTAMENTO DE CONEXÃO 3 ACESSOS DE FERRO FUNDIDO PARA REDE DE ÁGUA, DN 80, JUNTA ELÁSTICA, INSTALADO EM LOCAL COM NÍVEL BAIXO DE INTERFERÊNCIAS (NÃO INCLUI FORNECIMENTO). AF_05/2024</v>
          </cell>
          <cell r="I92" t="str">
            <v>UN</v>
          </cell>
          <cell r="J92" t="str">
            <v>COEFICIENTE DE REPRESENTATIVIDADE</v>
          </cell>
          <cell r="K92">
            <v>11.44</v>
          </cell>
        </row>
        <row r="93">
          <cell r="G93">
            <v>105325</v>
          </cell>
          <cell r="H93" t="str">
            <v>ASSENTAMENTO DE CONEXÃO 3 ACESSOS DE FERRO FUNDIDO PARA REDE DE ÁGUA, DN 700, JUNTA ELÁSTICA, INSTALADO EM LOCAL COM NÍVEL BAIXO DE INTERFERÊNCIAS (NÃO INCLUI FORNECIMENTO). AF_05/2024</v>
          </cell>
          <cell r="I93" t="str">
            <v>UN</v>
          </cell>
          <cell r="J93" t="str">
            <v>COEFICIENTE DE REPRESENTATIVIDADE</v>
          </cell>
          <cell r="K93">
            <v>15.01</v>
          </cell>
        </row>
        <row r="94">
          <cell r="G94">
            <v>105326</v>
          </cell>
          <cell r="H94" t="str">
            <v>ASSENTAMENTO DE CONEXÃO 3 ACESSOS DE FERRO FUNDIDO PARA REDE DE ÁGUA, DN 900, JUNTA ELÁSTICA, INSTALADO EM LOCAL COM NÍVEL BAIXO DE INTERFERÊNCIAS (NÃO INCLUI FORNECIMENTO). AF_05/2024</v>
          </cell>
          <cell r="I94" t="str">
            <v>UN</v>
          </cell>
          <cell r="J94" t="str">
            <v>COEFICIENTE DE REPRESENTATIVIDADE</v>
          </cell>
          <cell r="K94">
            <v>87.36</v>
          </cell>
        </row>
        <row r="95">
          <cell r="G95">
            <v>105340</v>
          </cell>
          <cell r="H95" t="str">
            <v>ASSENTAMENTO DE CONEXÃO 3 ACESSOS DE FERRO FUNDIDO PARA REDE DE ÁGUA, DN 1000, JUNTA ELÁSTICA, INSTALADO EM LOCAL COM NÍVEL BAIXO DE INTERFERÊNCIAS (NÃO INCLUI FORNECIMENTO). AF_05/2024</v>
          </cell>
          <cell r="I95" t="str">
            <v>UN</v>
          </cell>
          <cell r="J95" t="str">
            <v>COEFICIENTE DE REPRESENTATIVIDADE</v>
          </cell>
          <cell r="K95">
            <v>11.74</v>
          </cell>
        </row>
        <row r="96">
          <cell r="G96">
            <v>105341</v>
          </cell>
          <cell r="H96" t="str">
            <v>ASSENTAMENTO DE CONEXÃO 3 ACESSOS DE FERRO FUNDIDO PARA REDE DE ÁGUA, DN 1200, JUNTA ELÁSTICA, INSTALADO EM LOCAL COM NÍVEL BAIXO DE INTERFERÊNCIAS (NÃO INCLUI FORNECIMENTO). AF_05/2024</v>
          </cell>
          <cell r="I96" t="str">
            <v>UN</v>
          </cell>
          <cell r="J96" t="str">
            <v>ATRIBUÍDO SÃO PAULO</v>
          </cell>
          <cell r="K96">
            <v>14.69</v>
          </cell>
        </row>
        <row r="97">
          <cell r="G97">
            <v>105342</v>
          </cell>
          <cell r="H97" t="str">
            <v>ASSENTAMENTO DE CONEXÃO 3 ACESSOS DE FERRO FUNDIDO PARA REDE DE ÁGUA, DN 300, JUNTA ELÁSTICA, INSTALADO EM LOCAL COM NÍVEL ALTO DE INTERFERÊNCIAS (NÃO INCLUI FORNECIMENTO). AF_05/2024</v>
          </cell>
          <cell r="I97" t="str">
            <v>UN</v>
          </cell>
          <cell r="J97" t="str">
            <v>ATRIBUÍDO SÃO PAULO</v>
          </cell>
          <cell r="K97">
            <v>92.26</v>
          </cell>
        </row>
        <row r="98">
          <cell r="G98">
            <v>105343</v>
          </cell>
          <cell r="H98" t="str">
            <v>ASSENTAMENTO DE CONEXÃO 3 ACESSOS DE FERRO FUNDIDO PARA REDE DE ÁGUA, DN 350, JUNTA ELÁSTICA, INSTALADO EM LOCAL COM NÍVEL ALTO DE INTERFERÊNCIAS (NÃO INCLUI FORNECIMENTO). AF_05/2024</v>
          </cell>
          <cell r="I98" t="str">
            <v>UN</v>
          </cell>
          <cell r="J98" t="str">
            <v>COEFICIENTE DE REPRESENTATIVIDADE</v>
          </cell>
          <cell r="K98">
            <v>113.69</v>
          </cell>
        </row>
        <row r="99">
          <cell r="G99">
            <v>105344</v>
          </cell>
          <cell r="H99" t="str">
            <v>ASSENTAMENTO DE CONEXÃO 3 ACESSOS DE FERRO FUNDIDO PARA REDE DE ÁGUA, DN 400, JUNTA ELÁSTICA, INSTALADO EM LOCAL COM NÍVEL ALTO DE INTERFERÊNCIAS (NÃO INCLUI FORNECIMENTO). AF_05/2024</v>
          </cell>
          <cell r="I99" t="str">
            <v>UN</v>
          </cell>
          <cell r="J99" t="str">
            <v>COEFICIENTE DE REPRESENTATIVIDADE</v>
          </cell>
          <cell r="K99">
            <v>18.58</v>
          </cell>
        </row>
        <row r="100">
          <cell r="G100">
            <v>105345</v>
          </cell>
          <cell r="H100" t="str">
            <v>ASSENTAMENTO DE CONEXÃO 3 ACESSOS DE FERRO FUNDIDO PARA REDE DE ÁGUA, DN 450, JUNTA ELÁSTICA, INSTALADO EM LOCAL COM NÍVEL ALTO DE INTERFERÊNCIAS (NÃO INCLUI FORNECIMENTO). AF_05/2024</v>
          </cell>
          <cell r="I100" t="str">
            <v>UN</v>
          </cell>
          <cell r="J100" t="str">
            <v>COEFICIENTE DE REPRESENTATIVIDADE</v>
          </cell>
          <cell r="K100">
            <v>22.31</v>
          </cell>
        </row>
        <row r="101">
          <cell r="G101">
            <v>105346</v>
          </cell>
          <cell r="H101" t="str">
            <v>ASSENTAMENTO DE CONEXÃO 3 ACESSOS DE FERRO FUNDIDO PARA REDE DE ÁGUA, DN 500, JUNTA ELÁSTICA, INSTALADO EM LOCAL COM NÍVEL ALTO DE INTERFERÊNCIAS (NÃO INCLUI FORNECIMENTO). AF_05/2024</v>
          </cell>
          <cell r="I101" t="str">
            <v>UN</v>
          </cell>
          <cell r="J101" t="str">
            <v>COEFICIENTE DE REPRESENTATIVIDADE</v>
          </cell>
          <cell r="K101">
            <v>26.02</v>
          </cell>
        </row>
        <row r="102">
          <cell r="G102">
            <v>105347</v>
          </cell>
          <cell r="H102" t="str">
            <v>ASSENTAMENTO DE CONEXÃO 3 ACESSOS DE FERRO FUNDIDO PARA REDE DE ÁGUA, DN 600, JUNTA ELÁSTICA, INSTALADO EM LOCAL COM NÍVEL ALTO DE INTERFERÊNCIAS (NÃO INCLUI FORNECIMENTO). AF_05/2024</v>
          </cell>
          <cell r="I102" t="str">
            <v>UN</v>
          </cell>
          <cell r="J102" t="str">
            <v>COEFICIENTE DE REPRESENTATIVIDADE</v>
          </cell>
          <cell r="K102">
            <v>29.72</v>
          </cell>
        </row>
        <row r="103">
          <cell r="G103">
            <v>105348</v>
          </cell>
          <cell r="H103" t="str">
            <v>ASSENTAMENTO DE CONEXÃO 3 ACESSOS DE FERRO FUNDIDO PARA REDE DE ÁGUA, DN 700, JUNTA ELÁSTICA, INSTALADO EM LOCAL COM NÍVEL ALTO DE INTERFERÊNCIAS (NÃO INCLUI FORNECIMENTO). AF_05/2024</v>
          </cell>
          <cell r="I103" t="str">
            <v>UN</v>
          </cell>
          <cell r="J103" t="str">
            <v>COEFICIENTE DE REPRESENTATIVIDADE</v>
          </cell>
          <cell r="K103">
            <v>33.43</v>
          </cell>
        </row>
        <row r="104">
          <cell r="G104">
            <v>105349</v>
          </cell>
          <cell r="H104" t="str">
            <v>ASSENTAMENTO DE CONEXÃO 3 ACESSOS DE FERRO FUNDIDO PARA REDE DE ÁGUA, DN 800, JUNTA ELÁSTICA, INSTALADO EM LOCAL COM NÍVEL ALTO DE INTERFERÊNCIAS (NÃO INCLUI FORNECIMENTO). AF_05/2024</v>
          </cell>
          <cell r="I104" t="str">
            <v>UN</v>
          </cell>
          <cell r="J104" t="str">
            <v>COEFICIENTE DE REPRESENTATIVIDADE</v>
          </cell>
          <cell r="K104">
            <v>37.24</v>
          </cell>
        </row>
        <row r="105">
          <cell r="G105">
            <v>105350</v>
          </cell>
          <cell r="H105" t="str">
            <v>ASSENTAMENTO DE CONEXÃO 3 ACESSOS DE FERRO FUNDIDO PARA REDE DE ÁGUA, DN 900, JUNTA ELÁSTICA, INSTALADO EM LOCAL COM NÍVEL ALTO DE INTERFERÊNCIAS (NÃO INCLUI FORNECIMENTO). AF_05/2024</v>
          </cell>
          <cell r="I105" t="str">
            <v>UN</v>
          </cell>
          <cell r="J105" t="str">
            <v>COEFICIENTE DE REPRESENTATIVIDADE</v>
          </cell>
          <cell r="K105">
            <v>46.54</v>
          </cell>
        </row>
        <row r="106">
          <cell r="G106">
            <v>105351</v>
          </cell>
          <cell r="H106" t="str">
            <v>ASSENTAMENTO DE CONEXÃO 3 ACESSOS DE FERRO FUNDIDO PARA REDE DE ÁGUA, DN 1000, JUNTA ELÁSTICA, INSTALADO EM LOCAL COM NÍVEL ALTO DE INTERFERÊNCIAS (NÃO INCLUI FORNECIMENTO). AF_05/2024</v>
          </cell>
          <cell r="I106" t="str">
            <v>UN</v>
          </cell>
          <cell r="J106" t="str">
            <v>COEFICIENTE DE REPRESENTATIVIDADE</v>
          </cell>
          <cell r="K106">
            <v>54.99</v>
          </cell>
        </row>
        <row r="107">
          <cell r="G107">
            <v>105352</v>
          </cell>
          <cell r="H107" t="str">
            <v>ASSENTAMENTO DE CONEXÃO 3 ACESSOS DE FERRO FUNDIDO PARA REDE DE ÁGUA, DN 1200, JUNTA ELÁSTICA, INSTALADO EM LOCAL COM NÍVEL ALTO DE INTERFERÊNCIAS (NÃO INCLUI FORNECIMENTO). AF_05/2024</v>
          </cell>
          <cell r="I107" t="str">
            <v>UN</v>
          </cell>
          <cell r="J107" t="str">
            <v>COEFICIENTE DE REPRESENTATIVIDADE</v>
          </cell>
          <cell r="K107">
            <v>62.79</v>
          </cell>
        </row>
        <row r="108">
          <cell r="G108">
            <v>105353</v>
          </cell>
          <cell r="H108" t="str">
            <v>FORNECIMENTO E ASSENTAMENTO DE TE RANHURADO EM FERRO FUNDIDO, DN 80 (3") PARA REDE DE ÁGUA, INSTALADO EM LOCAL COM NÍVEL ALTO DE INTERFERÊNCIAS (INCLUI FORNECIMENTO). AF_05/2024</v>
          </cell>
          <cell r="I108" t="str">
            <v>UN</v>
          </cell>
          <cell r="J108" t="str">
            <v>COEFICIENTE DE REPRESENTATIVIDADE</v>
          </cell>
          <cell r="K108">
            <v>70.83</v>
          </cell>
        </row>
        <row r="109">
          <cell r="G109">
            <v>105354</v>
          </cell>
          <cell r="H109" t="str">
            <v>FORNECIMENTO E ASSENTAMENTO DE CURVA 45 GRAUS RANHURADA EM FERRO FUNDIDO, DN 80 MM (3") PARA REDE DE ÁGUA, INSTALADO EM LOCAL COM NÍVEL ALTO DE INTERFERÊNCIAS (INCLUI FORNECIMENTO). AF_05/2024</v>
          </cell>
          <cell r="I109" t="str">
            <v>UN</v>
          </cell>
          <cell r="J109" t="str">
            <v>COEFICIENTE DE REPRESENTATIVIDADE</v>
          </cell>
          <cell r="K109">
            <v>79.06</v>
          </cell>
        </row>
        <row r="110">
          <cell r="G110">
            <v>105355</v>
          </cell>
          <cell r="H110" t="str">
            <v>ASSENTAMENTO DE CONEXÃO 2 ACESSOS ALINHADOS DE FERRO FUNDIDO PARA REDE DE ÁGUA, DN 100, JUNTA ELÁSTICA, INSTALADO EM LOCAL COM NÍVEL ALTO DE INTERFERÊNCIAS (NÃO INCLUI FORNECIMENTO). AF_05/2024</v>
          </cell>
          <cell r="I110" t="str">
            <v>UN</v>
          </cell>
          <cell r="J110" t="str">
            <v>COEFICIENTE DE REPRESENTATIVIDADE</v>
          </cell>
          <cell r="K110">
            <v>42.77</v>
          </cell>
        </row>
        <row r="111">
          <cell r="G111">
            <v>105356</v>
          </cell>
          <cell r="H111" t="str">
            <v>ASSENTAMENTO DE CONEXÃO 2 ACESSOS ALINHADOS DE FERRO FUNDIDO PARA REDE DE ÁGUA, DN 150, JUNTA ELÁSTICA, INSTALADO EM LOCAL COM NÍVEL ALTO DE INTERFERÊNCIAS (NÃO INCLUI FORNECIMENTO). AF_05/2024</v>
          </cell>
          <cell r="I111" t="str">
            <v>UN</v>
          </cell>
          <cell r="J111" t="str">
            <v>COEFICIENTE DE REPRESENTATIVIDADE</v>
          </cell>
          <cell r="K111">
            <v>50.77</v>
          </cell>
        </row>
        <row r="112">
          <cell r="G112">
            <v>105357</v>
          </cell>
          <cell r="H112" t="str">
            <v>ASSENTAMENTO DE CONEXÃO 2 ACESSOS ALINHADOS DE FERRO FUNDIDO PARA REDE DE ÁGUA, DN 1000, JUNTA ELÁSTICA, INSTALADO EM LOCAL COM NÍVEL ALTO DE INTERFERÊNCIAS (NÃO INCLUI FORNECIMENTO). AF_05/2024</v>
          </cell>
          <cell r="I112" t="str">
            <v>UN</v>
          </cell>
          <cell r="J112" t="str">
            <v>COEFICIENTE DE REPRESENTATIVIDADE</v>
          </cell>
          <cell r="K112">
            <v>58.76</v>
          </cell>
        </row>
        <row r="113">
          <cell r="G113">
            <v>105358</v>
          </cell>
          <cell r="H113" t="str">
            <v>ASSENTAMENTO DE CONEXÃO 2 ACESSOS ALINHADOS DE FERRO FUNDIDO PARA REDE DE ÁGUA, DN 150, JUNTA ELÁSTICA, INSTALADO EM LOCAL COM NÍVEL BAIXO DE INTERFERÊNCIAS (NÃO INCLUI FORNECIMENTO). AF_05/2024</v>
          </cell>
          <cell r="I113" t="str">
            <v>UN</v>
          </cell>
          <cell r="J113" t="str">
            <v>COEFICIENTE DE REPRESENTATIVIDADE</v>
          </cell>
          <cell r="K113">
            <v>66.77</v>
          </cell>
        </row>
        <row r="114">
          <cell r="G114">
            <v>105369</v>
          </cell>
          <cell r="H114" t="str">
            <v>ASSENTAMENTO DE CONEXÃO 2 ACESSOS ALINHADOS DE FERRO FUNDIDO PARA REDE DE ÁGUA, DN 200, JUNTA ELÁSTICA, INSTALADO EM LOCAL COM NÍVEL BAIXO DE INTERFERÊNCIAS (NÃO INCLUI FORNECIMENTO). AF_05/2024</v>
          </cell>
          <cell r="I114" t="str">
            <v>UN</v>
          </cell>
          <cell r="J114" t="str">
            <v>COEFICIENTE DE REPRESENTATIVIDADE</v>
          </cell>
          <cell r="K114">
            <v>74.79</v>
          </cell>
        </row>
        <row r="115">
          <cell r="G115">
            <v>105377</v>
          </cell>
          <cell r="H115" t="str">
            <v>ASSENTAMENTO DE CONEXÃO 2 ACESSOS INCLINADOS DE FERRO FUNDIDO PARA REDE DE ÁGUA, DN 900, JUNTA ELÁSTICA, INSTALADO EM LOCAL COM NÍVEL BAIXO DE INTERFERÊNCIAS (NÃO INCLUI FORNECIMENTO). AF_05/2024</v>
          </cell>
          <cell r="I115" t="str">
            <v>UN</v>
          </cell>
          <cell r="J115" t="str">
            <v>COEFICIENTE DE REPRESENTATIVIDADE</v>
          </cell>
          <cell r="K115">
            <v>90.78</v>
          </cell>
        </row>
        <row r="116">
          <cell r="G116">
            <v>105378</v>
          </cell>
          <cell r="H116" t="str">
            <v>ASSENTAMENTO DE CONEXÃO 3 ACESSOS DE FERRO FUNDIDO PARA REDE DE ÁGUA, DN 800, JUNTA ELÁSTICA, INSTALADO EM LOCAL COM NÍVEL BAIXO DE INTERFERÊNCIAS (NÃO INCLUI FORNECIMENTO). AF_05/2024</v>
          </cell>
          <cell r="I116" t="str">
            <v>UN</v>
          </cell>
          <cell r="J116" t="str">
            <v>COEFICIENTE DE REPRESENTATIVIDADE</v>
          </cell>
          <cell r="K116">
            <v>106.8</v>
          </cell>
        </row>
        <row r="117">
          <cell r="G117">
            <v>105379</v>
          </cell>
          <cell r="H117" t="str">
            <v>ASSENTAMENTO DE CONEXÃO 2 ACESSOS ALINHADOS DE FERRO FUNDIDO PARA REDE DE ÁGUA, DN 200, JUNTA ELÁSTICA, INSTALADO EM LOCAL COM NÍVEL ALTO DE INTERFERÊNCIAS (NÃO INCLUI FORNECIMENTO). AF_05/2024</v>
          </cell>
          <cell r="I117" t="str">
            <v>UN</v>
          </cell>
          <cell r="J117" t="str">
            <v>COEFICIENTE DE REPRESENTATIVIDADE</v>
          </cell>
          <cell r="K117">
            <v>122.8</v>
          </cell>
        </row>
        <row r="118">
          <cell r="G118">
            <v>105380</v>
          </cell>
          <cell r="H118" t="str">
            <v>ASSENTAMENTO DE CONEXÃO 2 ACESSOS ALINHADOS DE FERRO FUNDIDO PARA REDE DE ÁGUA, DN 250, JUNTA ELÁSTICA, INSTALADO EM LOCAL COM NÍVEL ALTO DE INTERFERÊNCIAS (NÃO INCLUI FORNECIMENTO). AF_05/2024</v>
          </cell>
          <cell r="I118" t="str">
            <v>UN</v>
          </cell>
          <cell r="J118" t="str">
            <v>COEFICIENTE DE REPRESENTATIVIDADE</v>
          </cell>
          <cell r="K118">
            <v>138.8</v>
          </cell>
        </row>
        <row r="119">
          <cell r="G119">
            <v>105388</v>
          </cell>
          <cell r="H119" t="str">
            <v>ASSENTAMENTO DE CONEXÃO 2 ACESSOS ALINHADOS DE FERRO FUNDIDO PARA REDE DE ÁGUA, DN 300, JUNTA ELÁSTICA, INSTALADO EM LOCAL COM NÍVEL ALTO DE INTERFERÊNCIAS (NÃO INCLUI FORNECIMENTO). AF_05/2024</v>
          </cell>
          <cell r="I119" t="str">
            <v>UN</v>
          </cell>
          <cell r="J119" t="str">
            <v>COEFICIENTE DE REPRESENTATIVIDADE</v>
          </cell>
          <cell r="K119">
            <v>158.89</v>
          </cell>
        </row>
        <row r="120">
          <cell r="G120">
            <v>105389</v>
          </cell>
          <cell r="H120" t="str">
            <v>ASSENTAMENTO DE CONEXÃO 2 ACESSOS ALINHADOS DE FERRO FUNDIDO PARA REDE DE ÁGUA, DN 350, JUNTA ELÁSTICA, INSTALADO EM LOCAL COM NÍVEL ALTO DE INTERFERÊNCIAS (NÃO INCLUI FORNECIMENTO). AF_05/2024</v>
          </cell>
          <cell r="I120" t="str">
            <v>UN</v>
          </cell>
          <cell r="J120" t="str">
            <v>COEFICIENTE DE REPRESENTATIVIDADE</v>
          </cell>
          <cell r="K120">
            <v>38.4</v>
          </cell>
        </row>
        <row r="121">
          <cell r="G121">
            <v>105390</v>
          </cell>
          <cell r="H121" t="str">
            <v>ASSENTAMENTO DE CONEXÃO 2 ACESSOS ALINHADOS DE FERRO FUNDIDO PARA REDE DE ÁGUA, DN 400, JUNTA ELÁSTICA, INSTALADO EM LOCAL COM NÍVEL ALTO DE INTERFERÊNCIAS (NÃO INCLUI FORNECIMENTO). AF_05/2024</v>
          </cell>
          <cell r="I121" t="str">
            <v>UN</v>
          </cell>
          <cell r="J121" t="str">
            <v>COEFICIENTE DE REPRESENTATIVIDADE</v>
          </cell>
          <cell r="K121">
            <v>45.68</v>
          </cell>
        </row>
        <row r="122">
          <cell r="G122">
            <v>105391</v>
          </cell>
          <cell r="H122" t="str">
            <v>ASSENTAMENTO DE CONEXÃO 2 ACESSOS ALINHADOS DE FERRO FUNDIDO PARA REDE DE ÁGUA, DN 450, JUNTA ELÁSTICA, INSTALADO EM LOCAL COM NÍVEL ALTO DE INTERFERÊNCIAS (NÃO INCLUI FORNECIMENTO). AF_05/2024</v>
          </cell>
          <cell r="I122" t="str">
            <v>M</v>
          </cell>
          <cell r="J122" t="str">
            <v>COEFICIENTE DE REPRESENTATIVIDADE</v>
          </cell>
          <cell r="K122">
            <v>52.92</v>
          </cell>
        </row>
        <row r="123">
          <cell r="G123">
            <v>105392</v>
          </cell>
          <cell r="H123" t="str">
            <v>ASSENTAMENTO DE CONEXÃO 2 ACESSOS ALINHADOS DE FERRO FUNDIDO PARA REDE DE ÁGUA, DN 500, JUNTA ELÁSTICA, INSTALADO EM LOCAL COM NÍVEL ALTO DE INTERFERÊNCIAS (NÃO INCLUI FORNECIMENTO). AF_05/2024</v>
          </cell>
          <cell r="I123" t="str">
            <v>M</v>
          </cell>
          <cell r="J123" t="str">
            <v>COEFICIENTE DE REPRESENTATIVIDADE</v>
          </cell>
          <cell r="K123">
            <v>60.18</v>
          </cell>
        </row>
        <row r="124">
          <cell r="G124">
            <v>105393</v>
          </cell>
          <cell r="H124" t="str">
            <v>ASSENTAMENTO DE CONEXÃO 2 ACESSOS ALINHADOS DE FERRO FUNDIDO PARA REDE DE ÁGUA, DN 600, JUNTA ELÁSTICA, INSTALADO EM LOCAL COM NÍVEL ALTO DE INTERFERÊNCIAS (NÃO INCLUI FORNECIMENTO). AF_05/2024</v>
          </cell>
          <cell r="I124" t="str">
            <v>M</v>
          </cell>
          <cell r="J124" t="str">
            <v>COEFICIENTE DE REPRESENTATIVIDADE</v>
          </cell>
          <cell r="K124">
            <v>67.45</v>
          </cell>
        </row>
        <row r="125">
          <cell r="G125">
            <v>105394</v>
          </cell>
          <cell r="H125" t="str">
            <v>ASSENTAMENTO DE CONEXÃO 2 ACESSOS ALINHADOS DE FERRO FUNDIDO PARA REDE DE ÁGUA, DN 700, JUNTA ELÁSTICA, INSTALADO EM LOCAL COM NÍVEL ALTO DE INTERFERÊNCIAS (NÃO INCLUI FORNECIMENTO). AF_05/2024</v>
          </cell>
          <cell r="I125" t="str">
            <v>M</v>
          </cell>
          <cell r="J125" t="str">
            <v>COEFICIENTE DE REPRESENTATIVIDADE</v>
          </cell>
          <cell r="K125">
            <v>81.98</v>
          </cell>
        </row>
        <row r="126">
          <cell r="G126">
            <v>105395</v>
          </cell>
          <cell r="H126" t="str">
            <v>ASSENTAMENTO DE CONEXÃO 2 ACESSOS ALINHADOS DE FERRO FUNDIDO PARA REDE DE ÁGUA, DN 800, JUNTA ELÁSTICA, INSTALADO EM LOCAL COM NÍVEL ALTO DE INTERFERÊNCIAS (NÃO INCLUI FORNECIMENTO). AF_05/2024</v>
          </cell>
          <cell r="I126" t="str">
            <v>M</v>
          </cell>
          <cell r="J126" t="str">
            <v>COEFICIENTE DE REPRESENTATIVIDADE</v>
          </cell>
          <cell r="K126">
            <v>96.51</v>
          </cell>
        </row>
        <row r="127">
          <cell r="G127">
            <v>105396</v>
          </cell>
          <cell r="H127" t="str">
            <v>ASSENTAMENTO DE CONEXÃO 2 ACESSOS ALINHADOS DE FERRO FUNDIDO PARA REDE DE ÁGUA, DN 900, JUNTA ELÁSTICA, INSTALADO EM LOCAL COM NÍVEL ALTO DE INTERFERÊNCIAS (NÃO INCLUI FORNECIMENTO). AF_05/2024</v>
          </cell>
          <cell r="I127" t="str">
            <v>M</v>
          </cell>
          <cell r="J127" t="str">
            <v>COEFICIENTE DE REPRESENTATIVIDADE</v>
          </cell>
          <cell r="K127">
            <v>111.03</v>
          </cell>
        </row>
        <row r="128">
          <cell r="G128">
            <v>105397</v>
          </cell>
          <cell r="H128" t="str">
            <v>ASSENTAMENTO DE TUBO DE AÇO CARBONO PARA REDE DE ÁGUA, DN 600 MM (24"), JUNTA SOLDADA, INSTALADO EM LOCAL COM NÍVEL ALTO DE INTERFERÊNCIAS (NÃO INCLUI FORNECIMENTO). AF_05/2024</v>
          </cell>
          <cell r="I128" t="str">
            <v>M</v>
          </cell>
          <cell r="J128" t="str">
            <v>COEFICIENTE DE REPRESENTATIVIDADE</v>
          </cell>
          <cell r="K128">
            <v>125.55</v>
          </cell>
        </row>
        <row r="129">
          <cell r="G129">
            <v>105398</v>
          </cell>
          <cell r="H129" t="str">
            <v>ASSENTAMENTO DE TUBO DE AÇO CARBONO PARA REDE DE ÁGUA, DN 700 MM (28"), JUNTA SOLDADA, INSTALADO EM LOCAL COM NÍVEL ALTO DE INTERFERÊNCIAS (NÃO INCLUI FORNECIMENTO). AF_05/2024</v>
          </cell>
          <cell r="I129" t="str">
            <v>M</v>
          </cell>
          <cell r="J129" t="str">
            <v>COEFICIENTE DE REPRESENTATIVIDADE</v>
          </cell>
          <cell r="K129">
            <v>143.2</v>
          </cell>
        </row>
        <row r="130">
          <cell r="G130">
            <v>105399</v>
          </cell>
          <cell r="H130" t="str">
            <v>ASSENTAMENTO DE TUBO DE AÇO CARBONO PARA REDE DE ÁGUA, DN 800 MM (32"), JUNTA SOLDADA, INSTALADO EM LOCAL COM NÍVEL ALTO DE INTERFERÊNCIAS (NÃO INCLUI FORNECIMENTO). AF_05/2024</v>
          </cell>
          <cell r="I130" t="str">
            <v>M</v>
          </cell>
          <cell r="J130" t="str">
            <v>COEFICIENTE DE REPRESENTATIVIDADE</v>
          </cell>
          <cell r="K130">
            <v>45.08</v>
          </cell>
        </row>
        <row r="131">
          <cell r="G131">
            <v>105400</v>
          </cell>
          <cell r="H131" t="str">
            <v>ASSENTAMENTO DE TUBO DE AÇO CARBONO PARA REDE DE ÁGUA, DN 900 MM (36"), JUNTA SOLDADA, INSTALADO EM LOCAL COM NÍVEL ALTO DE INTERFERÊNCIAS (NÃO INCLUI FORNECIMENTO). AF_05/2024</v>
          </cell>
          <cell r="I131" t="str">
            <v>M</v>
          </cell>
          <cell r="J131" t="str">
            <v>COEFICIENTE DE REPRESENTATIVIDADE</v>
          </cell>
          <cell r="K131">
            <v>86.05</v>
          </cell>
        </row>
        <row r="132">
          <cell r="G132">
            <v>105401</v>
          </cell>
          <cell r="H132" t="str">
            <v>ASSENTAMENTO DE TUBO DE AÇO CARBONO PARA REDE DE ÁGUA, DN 1000 MM (40") OU DN 1100 MM (44"), JUNTA SOLDADA, INSTALADO EM LOCAL COM NÍVEL ALTO DE INTERFERÊNCIAS (NÃO INCLUI FORNECIMENTO). AF_05/2024</v>
          </cell>
          <cell r="I132" t="str">
            <v>M</v>
          </cell>
          <cell r="J132" t="str">
            <v>COEFICIENTE DE REPRESENTATIVIDADE</v>
          </cell>
          <cell r="K132">
            <v>144.12</v>
          </cell>
        </row>
        <row r="133">
          <cell r="G133">
            <v>105402</v>
          </cell>
          <cell r="H133" t="str">
            <v>ASSENTAMENTO DE TUBO DE AÇO CARBONO PARA REDE DE ÁGUA, DN 1200 MM (48") OU DN 1300 MM (52"), JUNTA SOLDADA, INSTALADO EM LOCAL COM NÍVEL ALTO DE INTERFERÊNCIAS (NÃO INCLUI FORNECIMENTO). AF_05/2024</v>
          </cell>
          <cell r="I133" t="str">
            <v>M</v>
          </cell>
          <cell r="J133" t="str">
            <v>COEFICIENTE DE REPRESENTATIVIDADE</v>
          </cell>
          <cell r="K133">
            <v>223.89</v>
          </cell>
        </row>
        <row r="134">
          <cell r="G134">
            <v>97173</v>
          </cell>
          <cell r="H134" t="str">
            <v>ASSENTAMENTO DE TUBO DE AÇO CARBONO PARA REDE DE ÁGUA, DN 1400 MM (56'') OU DN 1500 MM (60"), JUNTA SOLDADA, INSTALADO EM LOCAL COM NÍVEL ALTO DE INTERFERÊNCIAS (NÃO INCLUI FORNECIMENTO). AF_05/2024</v>
          </cell>
          <cell r="I134" t="str">
            <v>M</v>
          </cell>
          <cell r="J134" t="str">
            <v>COEFICIENTE DE REPRESENTATIVIDADE</v>
          </cell>
          <cell r="K134">
            <v>342.57</v>
          </cell>
        </row>
        <row r="135">
          <cell r="G135">
            <v>97174</v>
          </cell>
          <cell r="H135" t="str">
            <v>ASSENTAMENTO DE TUBO DE AÇO CARBONO PARA REDE DE ÁGUA, DN 1600 MM (64") OU DN 1700 MM (68"), JUNTA SOLDADA, INSTALADO EM LOCAL COM NÍVEL ALTO DE INTERFERÊNCIAS (NÃO INCLUI FORNECIMENTO). AF_05/2024</v>
          </cell>
          <cell r="I135" t="str">
            <v>M</v>
          </cell>
          <cell r="J135" t="str">
            <v>COEFICIENTE DE REPRESENTATIVIDADE</v>
          </cell>
          <cell r="K135">
            <v>482.44</v>
          </cell>
        </row>
        <row r="136">
          <cell r="G136">
            <v>97175</v>
          </cell>
          <cell r="H136" t="str">
            <v>ASSENTAMENTO DE TUBO DE AÇO CARBONO PARA REDE DE ÁGUA, DN 1800 MM (72") OU DN 1900 MM (76"), JUNTA SOLDADA, INSTALADO EM LOCAL COM NÍVEL ALTO DE INTERFERÊNCIAS (NÃO INCLUI FORNECIMENTO). AF_05/2024</v>
          </cell>
          <cell r="I136" t="str">
            <v>M</v>
          </cell>
          <cell r="J136" t="str">
            <v>COEFICIENTE DE REPRESENTATIVIDADE</v>
          </cell>
          <cell r="K136">
            <v>564.17</v>
          </cell>
        </row>
        <row r="137">
          <cell r="G137">
            <v>97176</v>
          </cell>
          <cell r="H137" t="str">
            <v>ASSENTAMENTO DE TUBO DE AÇO CARBONO PARA REDE DE ÁGUA, DN 2000 MM (80") OU DN 2100 MM (84"), JUNTA SOLDADA, INSTALADO EM LOCAL COM NÍVEL ALTO DE INTERFERÊNCIAS (NÃO INCLUI FORNECIMENTO). AF_05/2024</v>
          </cell>
          <cell r="I137" t="str">
            <v>M</v>
          </cell>
          <cell r="J137" t="str">
            <v>COEFICIENTE DE REPRESENTATIVIDADE</v>
          </cell>
          <cell r="K137">
            <v>67.41</v>
          </cell>
        </row>
        <row r="138">
          <cell r="G138">
            <v>97177</v>
          </cell>
          <cell r="H138" t="str">
            <v>ASSENTAMENTO DE TUBO DE AÇO CARBONO PARA REDE DE ÁGUA, DN 600 MM (24"), JUNTA SOLDADA, INSTALADO EM LOCAL COM NÍVEL BAIXO DE INTERFERÊNCIAS (NÃO INCLUI FORNECIMENTO). AF_05/2024</v>
          </cell>
          <cell r="I138" t="str">
            <v>M</v>
          </cell>
          <cell r="J138" t="str">
            <v>COEFICIENTE DE REPRESENTATIVIDADE</v>
          </cell>
          <cell r="K138">
            <v>111.97</v>
          </cell>
        </row>
        <row r="139">
          <cell r="G139">
            <v>97178</v>
          </cell>
          <cell r="H139" t="str">
            <v>ASSENTAMENTO DE TUBO DE AÇO CARBONO PARA REDE DE ÁGUA, DN 700 MM (28"), JUNTA SOLDADA, INSTALADO EM LOCAL COM NÍVEL BAIXO DE INTERFERÊNCIAS (NÃO INCLUI FORNECIMENTO). AF_05/2024</v>
          </cell>
          <cell r="I139" t="str">
            <v>M</v>
          </cell>
          <cell r="J139" t="str">
            <v>COEFICIENTE DE REPRESENTATIVIDADE</v>
          </cell>
          <cell r="K139">
            <v>175.77</v>
          </cell>
        </row>
        <row r="140">
          <cell r="G140">
            <v>97179</v>
          </cell>
          <cell r="H140" t="str">
            <v>ASSENTAMENTO DE TUBO DE AÇO CARBONO PARA REDE DE ÁGUA, DN 800 MM (32"), JUNTA SOLDADA, INSTALADO EM LOCAL COM NÍVEL BAIXO DE INTERFERÊNCIAS (NÃO INCLUI FORNECIMENTO). AF_05/2024</v>
          </cell>
          <cell r="I140" t="str">
            <v>M</v>
          </cell>
          <cell r="J140" t="str">
            <v>COEFICIENTE DE REPRESENTATIVIDADE</v>
          </cell>
          <cell r="K140">
            <v>261.6</v>
          </cell>
        </row>
        <row r="141">
          <cell r="G141">
            <v>97180</v>
          </cell>
          <cell r="H141" t="str">
            <v>ASSENTAMENTO DE TUBO DE AÇO CARBONO PARA REDE DE ÁGUA, DN 900 MM (36"), JUNTA SOLDADA, INSTALADO EM LOCAL COM NÍVEL BAIXO DE INTERFERÊNCIAS (NÃO INCLUI FORNECIMENTO). AF_05/2024</v>
          </cell>
          <cell r="I141" t="str">
            <v>M</v>
          </cell>
          <cell r="J141" t="str">
            <v>COEFICIENTE DE REPRESENTATIVIDADE</v>
          </cell>
          <cell r="K141">
            <v>342.06</v>
          </cell>
        </row>
        <row r="142">
          <cell r="G142">
            <v>97181</v>
          </cell>
          <cell r="H142" t="str">
            <v>ASSENTAMENTO DE TUBO DE AÇO CARBONO PARA REDE DE ÁGUA, DN 1000 MM (40") OU DN 1100 MM (44"), JUNTA SOLDADA, INSTALADO EM LOCAL COM NÍVEL BAIXO DE INTERFERÊNCIAS (NÃO INCLUI FORNECIMENTO). AF_05/2024</v>
          </cell>
          <cell r="I142" t="str">
            <v>M</v>
          </cell>
          <cell r="J142" t="str">
            <v>COEFICIENTE DE REPRESENTATIVIDADE</v>
          </cell>
          <cell r="K142">
            <v>454.33</v>
          </cell>
        </row>
        <row r="143">
          <cell r="G143">
            <v>97182</v>
          </cell>
          <cell r="H143" t="str">
            <v>ASSENTAMENTO DE TUBO DE AÇO CARBONO PARA REDE DE ÁGUA, DN 1200 MM (48") OU DN 1300 MM (52"), JUNTA SOLDADA, INSTALADO EM LOCAL COM NÍVEL BAIXO DE INTERFERÊNCIAS (NÃO INCLUI FORNECIMENTO). AF_05/2024</v>
          </cell>
          <cell r="I143" t="str">
            <v>M</v>
          </cell>
          <cell r="J143" t="str">
            <v>COEFICIENTE DE REPRESENTATIVIDADE</v>
          </cell>
          <cell r="K143">
            <v>727.97</v>
          </cell>
        </row>
        <row r="144">
          <cell r="G144">
            <v>97183</v>
          </cell>
          <cell r="H144" t="str">
            <v>ASSENTAMENTO DE TUBO DE AÇO CARBONO PARA REDE DE ÁGUA, DN 1400 MM (56'') OU DN 1500 MM (60"), JUNTA SOLDADA, INSTALADO EM LOCAL COM NÍVEL BAIXO DE INTERFERÊNCIAS (NÃO INCLUI FORNECIMENTO). AF_05/2024</v>
          </cell>
          <cell r="I144" t="str">
            <v>M</v>
          </cell>
          <cell r="J144" t="str">
            <v>COEFICIENTE DE REPRESENTATIVIDADE</v>
          </cell>
          <cell r="K144">
            <v>20.69</v>
          </cell>
        </row>
        <row r="145">
          <cell r="G145">
            <v>97184</v>
          </cell>
          <cell r="H145" t="str">
            <v>ASSENTAMENTO DE TUBO DE AÇO CARBONO PARA REDE DE ÁGUA, DN 1600 MM (64") OU DN 1700 MM (68"), JUNTA SOLDADA, INSTALADO EM LOCAL COM NÍVEL BAIXO DE INTERFERÊNCIAS (NÃO INCLUI FORNECIMENTO). AF_05/2024</v>
          </cell>
          <cell r="I145" t="str">
            <v>M</v>
          </cell>
          <cell r="J145" t="str">
            <v>COEFICIENTE DE REPRESENTATIVIDADE</v>
          </cell>
          <cell r="K145">
            <v>25.5</v>
          </cell>
        </row>
        <row r="146">
          <cell r="G146">
            <v>97185</v>
          </cell>
          <cell r="H146" t="str">
            <v>ASSENTAMENTO DE TUBO DE AÇO CARBONO PARA REDE DE ÁGUA, DN 1800 MM (72") OU DN 1900 MM (76"), JUNTA SOLDADA, INSTALADO EM LOCAL COM NÍVEL BAIXO DE INTERFERÊNCIAS (NÃO INCLUI FORNECIMENTO). AF_05/2024</v>
          </cell>
          <cell r="I146" t="str">
            <v>M</v>
          </cell>
          <cell r="J146" t="str">
            <v>COEFICIENTE DE REPRESENTATIVIDADE</v>
          </cell>
          <cell r="K146">
            <v>30.37</v>
          </cell>
        </row>
        <row r="147">
          <cell r="G147">
            <v>97186</v>
          </cell>
          <cell r="H147" t="str">
            <v>ASSENTAMENTO DE TUBO DE AÇO CARBONO PARA REDE DE ÁGUA, DN 2000 MM (80") OU DN 2100 MM (84"), JUNTA SOLDADA, INSTALADO EM LOCAL COM NÍVEL BAIXO DE INTERFERÊNCIAS (NÃO INCLUI FORNECIMENTO). AF_05/2024</v>
          </cell>
          <cell r="I147" t="str">
            <v>M</v>
          </cell>
          <cell r="J147" t="str">
            <v>COEFICIENTE DE REPRESENTATIVIDADE</v>
          </cell>
          <cell r="K147">
            <v>35.17</v>
          </cell>
        </row>
        <row r="148">
          <cell r="G148">
            <v>97187</v>
          </cell>
          <cell r="H148" t="str">
            <v>TUBO DE PVC PARA REDE COLETORA DE ESGOTO DE PAREDE MACIÇA, DN 100 MM, JUNTA ELÁSTICA - FORNECIMENTO E ASSENTAMENTO. AF_01/2021</v>
          </cell>
          <cell r="I148" t="str">
            <v>M</v>
          </cell>
          <cell r="J148" t="str">
            <v>COEFICIENTE DE REPRESENTATIVIDADE</v>
          </cell>
          <cell r="K148">
            <v>39.97</v>
          </cell>
        </row>
        <row r="149">
          <cell r="G149">
            <v>97188</v>
          </cell>
          <cell r="H149" t="str">
            <v>TUBO DE PVC PARA REDE COLETORA DE ESGOTO DE PAREDE MACIÇA, DN 150 MM, JUNTA ELÁSTICA  - FORNECIMENTO E ASSENTAMENTO. AF_01/2021</v>
          </cell>
          <cell r="I149" t="str">
            <v>M</v>
          </cell>
          <cell r="J149" t="str">
            <v>COEFICIENTE DE REPRESENTATIVIDADE</v>
          </cell>
          <cell r="K149">
            <v>44.78</v>
          </cell>
        </row>
        <row r="150">
          <cell r="G150">
            <v>97189</v>
          </cell>
          <cell r="H150" t="str">
            <v>TUBO DE PVC PARA REDE COLETORA DE ESGOTO DE PAREDE MACIÇA, DN 200 MM, JUNTA ELÁSTICA - FORNECIMENTO E ASSENTAMENTO. AF_01/2021</v>
          </cell>
          <cell r="I150" t="str">
            <v>M</v>
          </cell>
          <cell r="J150" t="str">
            <v>COEFICIENTE DE REPRESENTATIVIDADE</v>
          </cell>
          <cell r="K150">
            <v>49.58</v>
          </cell>
        </row>
        <row r="151">
          <cell r="G151">
            <v>97190</v>
          </cell>
          <cell r="H151" t="str">
            <v>TUBO DE PVC PARA REDE COLETORA DE ESGOTO DE PAREDE MACIÇA, DN 250 MM, JUNTA ELÁSTICA  - FORNECIMENTO E ASSENTAMENTO. AF_01/2021</v>
          </cell>
          <cell r="I151" t="str">
            <v>M</v>
          </cell>
          <cell r="J151" t="str">
            <v>COEFICIENTE DE REPRESENTATIVIDADE</v>
          </cell>
          <cell r="K151">
            <v>54.39</v>
          </cell>
        </row>
        <row r="152">
          <cell r="G152">
            <v>97191</v>
          </cell>
          <cell r="H152" t="str">
            <v>TUBO DE PVC PARA REDE COLETORA DE ESGOTO DE PAREDE MACIÇA, DN 300 MM, JUNTA ELÁSTICA,  FORNECIMENTO E ASSENTAMENTO. AF_01/2021</v>
          </cell>
          <cell r="I152" t="str">
            <v>M</v>
          </cell>
          <cell r="J152" t="str">
            <v>COEFICIENTE DE REPRESENTATIVIDADE</v>
          </cell>
          <cell r="K152">
            <v>68.8</v>
          </cell>
        </row>
        <row r="153">
          <cell r="G153">
            <v>97192</v>
          </cell>
          <cell r="H153" t="str">
            <v>TUBO DE PVC PARA REDE COLETORA DE ESGOTO DE PAREDE MACIÇA, DN 350 MM, JUNTA ELÁSTICA  - FORNECIMENTO E ASSENTAMENTO. AF_01/2021</v>
          </cell>
          <cell r="I153" t="str">
            <v>M</v>
          </cell>
          <cell r="J153" t="str">
            <v>COEFICIENTE DE REPRESENTATIVIDADE</v>
          </cell>
          <cell r="K153">
            <v>2.88</v>
          </cell>
        </row>
        <row r="154">
          <cell r="G154">
            <v>90694</v>
          </cell>
          <cell r="H154" t="str">
            <v>TUBO DE PVC PARA REDE COLETORA DE ESGOTO DE PAREDE MACIÇA, DN 400 MM, JUNTA ELÁSTICA  FORNECIMENTO E ASSENTAMENTO. AF_01/2021</v>
          </cell>
          <cell r="I154" t="str">
            <v>M</v>
          </cell>
          <cell r="J154" t="str">
            <v>COEFICIENTE DE REPRESENTATIVIDADE</v>
          </cell>
          <cell r="K154">
            <v>3.41</v>
          </cell>
        </row>
        <row r="155">
          <cell r="G155">
            <v>90695</v>
          </cell>
          <cell r="H155" t="str">
            <v>TUBO DE PVC CORRUGADO DE DUPLA PAREDE PARA REDE COLETORA DE ESGOTO, DN 150 MM, JUNTA ELÁSTICA - FORNECIMENTO E ASSENTAMENTO. AF_01/2021</v>
          </cell>
          <cell r="I155" t="str">
            <v>M</v>
          </cell>
          <cell r="J155" t="str">
            <v>COEFICIENTE DE REPRESENTATIVIDADE</v>
          </cell>
          <cell r="K155">
            <v>3.94</v>
          </cell>
        </row>
        <row r="156">
          <cell r="G156">
            <v>90696</v>
          </cell>
          <cell r="H156" t="str">
            <v>TUBO DE PVC CORRUGADO DE DUPLA PAREDE PARA REDE COLETORA DE ESGOTO, DN 200 MM, JUNTA ELÁSTICA - FORNECIMENTO E ASSENTAMENTO. AF_01/2021</v>
          </cell>
          <cell r="I156" t="str">
            <v>UN</v>
          </cell>
          <cell r="J156" t="str">
            <v>COEFICIENTE DE REPRESENTATIVIDADE</v>
          </cell>
          <cell r="K156">
            <v>4.47</v>
          </cell>
        </row>
        <row r="157">
          <cell r="G157">
            <v>90697</v>
          </cell>
          <cell r="H157" t="str">
            <v>TUBO DE PVC CORRUGADO DE DUPLA PAREDE PARA REDE COLETORA DE ESGOTO, DN 250 MM, JUNTA ELÁSTICA - FORNECIMENTO E ASSENTAMENTO. AF_01/2021</v>
          </cell>
          <cell r="I157" t="str">
            <v>UN</v>
          </cell>
          <cell r="J157" t="str">
            <v>COEFICIENTE DE REPRESENTATIVIDADE</v>
          </cell>
          <cell r="K157">
            <v>5.01</v>
          </cell>
        </row>
        <row r="158">
          <cell r="G158">
            <v>90698</v>
          </cell>
          <cell r="H158" t="str">
            <v>TUBO DE PVC CORRUGADO DE DUPLA PAREDE PARA REDE COLETORA DE ESGOTO, DN 300 MM, JUNTA ELÁSTICA - FORNECIMENTO E ASSENTAMENTO. AF_01/2021</v>
          </cell>
          <cell r="I158" t="str">
            <v>UN</v>
          </cell>
          <cell r="J158" t="str">
            <v>COEFICIENTE DE REPRESENTATIVIDADE</v>
          </cell>
          <cell r="K158">
            <v>5.54</v>
          </cell>
        </row>
        <row r="159">
          <cell r="G159">
            <v>90699</v>
          </cell>
          <cell r="H159" t="str">
            <v>TUBO DE PVC CORRUGADO DE DUPLA PAREDE PARA REDE COLETORA DE ESGOTO, DN 350 MM, JUNTA ELÁSTICA - FORNECIMENTO E ASSENTAMENTO. AF_01/2021</v>
          </cell>
          <cell r="I159" t="str">
            <v>UN</v>
          </cell>
          <cell r="J159" t="str">
            <v>COEFICIENTE DE REPRESENTATIVIDADE</v>
          </cell>
          <cell r="K159">
            <v>8.78</v>
          </cell>
        </row>
        <row r="160">
          <cell r="G160">
            <v>90700</v>
          </cell>
          <cell r="H160" t="str">
            <v>TUBO DE PVC CORRUGADO DE DUPLA PAREDE PARA REDE COLETORA DE ESGOTO, DN 400 MM, JUNTA ELÁSTICA - FORNECIMENTO E ASSENTAMENTO. AF_01/2021</v>
          </cell>
          <cell r="I160" t="str">
            <v>UN</v>
          </cell>
          <cell r="J160" t="str">
            <v>COEFICIENTE DE REPRESENTATIVIDADE</v>
          </cell>
          <cell r="K160">
            <v>3.8</v>
          </cell>
        </row>
        <row r="161">
          <cell r="G161">
            <v>90701</v>
          </cell>
          <cell r="H161" t="str">
            <v>TUBO DE PEAD CORRUGADO DE DUPLA PAREDE PARA REDE COLETORA DE ESGOTO, DN 600 MM, JUNTA ELÁSTICA INTEGRADA - FORNECIMENTO E ASSENTAMENTO. AF_01/2021</v>
          </cell>
          <cell r="I161" t="str">
            <v>UN</v>
          </cell>
          <cell r="J161" t="str">
            <v>COEFICIENTE DE REPRESENTATIVIDADE</v>
          </cell>
          <cell r="K161">
            <v>4.33</v>
          </cell>
        </row>
        <row r="162">
          <cell r="G162">
            <v>90702</v>
          </cell>
          <cell r="H162" t="str">
            <v>JUNTA ARGAMASSADA ENTRE TUBO DN 100 MM E O POÇO DE VISITA/ CAIXA DE CONCRETO OU ALVENARIA EM REDES DE ESGOTO. AF_01/2021</v>
          </cell>
          <cell r="I162" t="str">
            <v>UN</v>
          </cell>
          <cell r="J162" t="str">
            <v>COEFICIENTE DE REPRESENTATIVIDADE</v>
          </cell>
          <cell r="K162">
            <v>4.87</v>
          </cell>
        </row>
        <row r="163">
          <cell r="G163">
            <v>90703</v>
          </cell>
          <cell r="H163" t="str">
            <v>JUNTA ARGAMASSADA ENTRE TUBO DN 150 MM E O POÇO DE VISITA/ CAIXA DE CONCRETO OU ALVENARIA EM REDES DE ESGOTO. AF_01/2021</v>
          </cell>
          <cell r="I163" t="str">
            <v>UN</v>
          </cell>
          <cell r="J163" t="str">
            <v>COEFICIENTE DE REPRESENTATIVIDADE</v>
          </cell>
          <cell r="K163">
            <v>5.4</v>
          </cell>
        </row>
        <row r="164">
          <cell r="G164">
            <v>90704</v>
          </cell>
          <cell r="H164" t="str">
            <v>JUNTA ARGAMASSADA ENTRE TUBO DN 200 MM E O POÇO/ CAIXA DE CONCRETO OU ALVENARIA EM REDES DE ESGOTO. AF_01/2021</v>
          </cell>
          <cell r="I164" t="str">
            <v>UN</v>
          </cell>
          <cell r="J164" t="str">
            <v>COEFICIENTE DE REPRESENTATIVIDADE</v>
          </cell>
          <cell r="K164">
            <v>5.94</v>
          </cell>
        </row>
        <row r="165">
          <cell r="G165">
            <v>90705</v>
          </cell>
          <cell r="H165" t="str">
            <v>JUNTA ARGAMASSADA ENTRE TUBO DN 250 MM E O POÇO DE VISITA/ CAIXA DE CONCRETO OU ALVENARIA EM REDES DE ESGOTO. AF_01/2021</v>
          </cell>
          <cell r="I165" t="str">
            <v>M</v>
          </cell>
          <cell r="J165" t="str">
            <v>COEFICIENTE DE REPRESENTATIVIDADE</v>
          </cell>
          <cell r="K165">
            <v>9.8</v>
          </cell>
        </row>
        <row r="166">
          <cell r="G166">
            <v>90706</v>
          </cell>
          <cell r="H166" t="str">
            <v>JUNTA ARGAMASSADA ENTRE TUBO DN 300 MM E O POÇO DE VISITA/ CAIXA DE CONCRETO OU ALVENARIA EM REDES DE ESGOTO. AF_01/2021</v>
          </cell>
          <cell r="I166" t="str">
            <v>M</v>
          </cell>
          <cell r="J166" t="str">
            <v>COEFICIENTE DE REPRESENTATIVIDADE</v>
          </cell>
          <cell r="K166">
            <v>3.11</v>
          </cell>
        </row>
        <row r="167">
          <cell r="G167">
            <v>90708</v>
          </cell>
          <cell r="H167" t="str">
            <v>JUNTA ARGAMASSADA ENTRE TUBO DN 350 MM E O POÇO DE VISITA/ CAIXA DE CONCRETO OU ALVENARIA EM REDES DE ESGOTO. AF_01/2021</v>
          </cell>
          <cell r="I167" t="str">
            <v>M</v>
          </cell>
          <cell r="J167" t="str">
            <v>COEFICIENTE DE REPRESENTATIVIDADE</v>
          </cell>
          <cell r="K167">
            <v>15.97</v>
          </cell>
        </row>
        <row r="168">
          <cell r="G168">
            <v>90724</v>
          </cell>
          <cell r="H168" t="str">
            <v>JUNTA ARGAMASSADA ENTRE TUBO DN 400 MM E O POÇO DE VISITA/ CAIXA DE CONCRETO OU ALVENARIA EM REDES DE ESGOTO. AF_01/2021</v>
          </cell>
          <cell r="I168" t="str">
            <v>M</v>
          </cell>
          <cell r="J168" t="str">
            <v>COEFICIENTE DE REPRESENTATIVIDADE</v>
          </cell>
          <cell r="K168">
            <v>128.25</v>
          </cell>
        </row>
        <row r="169">
          <cell r="G169">
            <v>90725</v>
          </cell>
          <cell r="H169" t="str">
            <v>JUNTA ARGAMASSADA ENTRE TUBO DN 450 MM E O POÇO DE VISITA/ CAIXA DE CONCRETO OU ALVENARIA EM REDES DE ESGOTO. AF_01/2021</v>
          </cell>
          <cell r="I169" t="str">
            <v>M</v>
          </cell>
          <cell r="J169" t="str">
            <v>COEFICIENTE DE REPRESENTATIVIDADE</v>
          </cell>
          <cell r="K169">
            <v>1.69</v>
          </cell>
        </row>
        <row r="170">
          <cell r="G170">
            <v>90726</v>
          </cell>
          <cell r="H170" t="str">
            <v>JUNTA ARGAMASSADA ENTRE TUBO DN 600 MM E O POÇO DE VISITA/ CAIXA DE CONCRETO OU ALVENARIA EM REDES DE ESGOTO. AF_01/2021</v>
          </cell>
          <cell r="I170" t="str">
            <v>M</v>
          </cell>
          <cell r="J170" t="str">
            <v>COEFICIENTE DE REPRESENTATIVIDADE</v>
          </cell>
          <cell r="K170">
            <v>200.63</v>
          </cell>
        </row>
        <row r="171">
          <cell r="G171">
            <v>90727</v>
          </cell>
          <cell r="H171" t="str">
            <v>ASSENTAMENTO DE TUBO DE PVC PARA REDE COLETORA DE ESGOTO DE PAREDE MACIÇA, DN 100 MM, JUNTA ELÁSTICA (NÃO INCLUI FORNECIMENTO). AF_01/2021</v>
          </cell>
          <cell r="I171" t="str">
            <v>M</v>
          </cell>
          <cell r="J171" t="str">
            <v>COEFICIENTE DE REPRESENTATIVIDADE</v>
          </cell>
          <cell r="K171">
            <v>2.35</v>
          </cell>
        </row>
        <row r="172">
          <cell r="G172">
            <v>90728</v>
          </cell>
          <cell r="H172" t="str">
            <v>ASSENTAMENTO DE TUBO DE PVC PARA REDE COLETORA DE ESGOTO DE PAREDE MACIÇA, DN 150 MM, JUNTA ELÁSTICA,  (NÃO INCLUI FORNECIMENTO). AF_01/2021</v>
          </cell>
          <cell r="I172" t="str">
            <v>M</v>
          </cell>
          <cell r="J172" t="str">
            <v>COEFICIENTE DE REPRESENTATIVIDADE</v>
          </cell>
          <cell r="K172">
            <v>1182.06</v>
          </cell>
        </row>
        <row r="173">
          <cell r="G173">
            <v>90729</v>
          </cell>
          <cell r="H173" t="str">
            <v>ASSENTAMENTO DE TUBO DE PVC PARA REDE COLETORA DE ESGOTO DE PAREDE MACIÇA, DN 200 MM, JUNTA ELÁSTICA (NÃO INCLUI FORNECIMENTO). AF_01/2021</v>
          </cell>
          <cell r="I173" t="str">
            <v>M</v>
          </cell>
          <cell r="J173" t="str">
            <v>COEFICIENTE DE REPRESENTATIVIDADE</v>
          </cell>
          <cell r="K173">
            <v>26.73</v>
          </cell>
        </row>
        <row r="174">
          <cell r="G174">
            <v>90730</v>
          </cell>
          <cell r="H174" t="str">
            <v>ASSENTAMENTO DE TUBO DE PVC PARA REDE COLETORA DE ESGOTO DE PAREDE MACIÇA, DN 250 MM, JUNTA ELÁSTICA (NÃO INCLUI FORNECIMENTO). AF_01/2021</v>
          </cell>
          <cell r="I174" t="str">
            <v>M</v>
          </cell>
          <cell r="J174" t="str">
            <v>COEFICIENTE DE REPRESENTATIVIDADE</v>
          </cell>
          <cell r="K174">
            <v>30.94</v>
          </cell>
        </row>
        <row r="175">
          <cell r="G175">
            <v>90731</v>
          </cell>
          <cell r="H175" t="str">
            <v>ASSENTAMENTO DE TUBO DE PVC PARA REDE COLETORA DE ESGOTO DE PAREDE MACIÇA, DN 300 MM, JUNTA ELÁSTICA  (NÃO INCLUI FORNECIMENTO). AF_01/2021</v>
          </cell>
          <cell r="I175" t="str">
            <v>M</v>
          </cell>
          <cell r="J175" t="str">
            <v>COEFICIENTE DE REPRESENTATIVIDADE</v>
          </cell>
          <cell r="K175">
            <v>1819.63</v>
          </cell>
        </row>
        <row r="176">
          <cell r="G176">
            <v>90732</v>
          </cell>
          <cell r="H176" t="str">
            <v>ASSENTAMENTO DE TUBO DE PVC PARA REDE COLETORA DE ESGOTO DE PAREDE MACIÇA, DN 350 MM, JUNTA ELÁSTICA (NÃO INCLUI FORNECIMENTO). AF_01/2021</v>
          </cell>
          <cell r="I176" t="str">
            <v>M</v>
          </cell>
          <cell r="J176" t="str">
            <v>COEFICIENTE DE REPRESENTATIVIDADE</v>
          </cell>
          <cell r="K176">
            <v>39.86</v>
          </cell>
        </row>
        <row r="177">
          <cell r="G177">
            <v>90733</v>
          </cell>
          <cell r="H177" t="str">
            <v>ASSENTAMENTO DE TUBO DE PVC PARA REDE COLETORA DE ESGOTO DE PAREDE MACIÇA, DN 400 MM, JUNTA ELÁSTICA (NÃO INCLUI FORNECIMENTO). AF_01/2021</v>
          </cell>
          <cell r="I177" t="str">
            <v>M</v>
          </cell>
          <cell r="J177" t="str">
            <v>COEFICIENTE DE REPRESENTATIVIDADE</v>
          </cell>
          <cell r="K177">
            <v>2506.08</v>
          </cell>
        </row>
        <row r="178">
          <cell r="G178">
            <v>90734</v>
          </cell>
          <cell r="H178" t="str">
            <v>ASSENTAMENTO DE TUBO DE PVC CORRUGADO DE DUPLA PAREDE PARA REDE COLETORA DE ESGOTO, DN 150 MM, JUNTA ELÁSTICA (NÃO INCLUI FORNECIMENTO). AF_01/2021</v>
          </cell>
          <cell r="I178" t="str">
            <v>M</v>
          </cell>
          <cell r="J178" t="str">
            <v>COEFICIENTE DE REPRESENTATIVIDADE</v>
          </cell>
          <cell r="K178">
            <v>46.32</v>
          </cell>
        </row>
        <row r="179">
          <cell r="G179">
            <v>90735</v>
          </cell>
          <cell r="H179" t="str">
            <v>ASSENTAMENTO DE TUBO DE PVC CORRUGADO DE DUPLA PAREDE PARA REDE COLETORA DE ESGOTO, DN 200 MM, JUNTA ELÁSTICA (NÃO INCLUI FORNECIMENTO). AF_01/2021</v>
          </cell>
          <cell r="I179" t="str">
            <v>M</v>
          </cell>
          <cell r="J179" t="str">
            <v>COEFICIENTE DE REPRESENTATIVIDADE</v>
          </cell>
          <cell r="K179">
            <v>59.44</v>
          </cell>
        </row>
        <row r="180">
          <cell r="G180">
            <v>90736</v>
          </cell>
          <cell r="H180" t="str">
            <v>ASSENTAMENTO DE TUBO DE PVC CORRUGADO DE DUPLA PAREDE PARA REDE COLETORA DE ESGOTO, DN 250 MM, JUNTA ELÁSTICA (NÃO INCLUI FORNECIMENTO). AF_01/2021</v>
          </cell>
          <cell r="I180" t="str">
            <v>M</v>
          </cell>
          <cell r="J180" t="str">
            <v>COEFICIENTE DE REPRESENTATIVIDADE</v>
          </cell>
          <cell r="K180">
            <v>2.54</v>
          </cell>
        </row>
        <row r="181">
          <cell r="G181">
            <v>90737</v>
          </cell>
          <cell r="H181" t="str">
            <v>ASSENTAMENTO DE TUBO DE PVC CORRUGADO DE DUPLA PAREDE PARA REDE COLETORA DE ESGOTO, DN 300 MM, JUNTA ELÁSTICA (NÃO INCLUI FORNECIMENTO). AF_01/2021</v>
          </cell>
          <cell r="I181" t="str">
            <v>M</v>
          </cell>
          <cell r="J181" t="str">
            <v>COEFICIENTE DE REPRESENTATIVIDADE</v>
          </cell>
          <cell r="K181">
            <v>3.06</v>
          </cell>
        </row>
        <row r="182">
          <cell r="G182">
            <v>90738</v>
          </cell>
          <cell r="H182" t="str">
            <v>ASSENTAMENTO DE TUBO DE PVC CORRUGADO DE DUPLA PAREDE PARA REDE COLETORA DE ESGOTO, DN 350 MM, JUNTA ELÁSTICA (NÃO INCLUI FORNECIMENTO). AF_01/2021</v>
          </cell>
          <cell r="I182" t="str">
            <v>M</v>
          </cell>
          <cell r="J182" t="str">
            <v>COEFICIENTE DE REPRESENTATIVIDADE</v>
          </cell>
          <cell r="K182">
            <v>3.56</v>
          </cell>
        </row>
        <row r="183">
          <cell r="G183">
            <v>90739</v>
          </cell>
          <cell r="H183" t="str">
            <v>ASSENTAMENTO DE TUBO DE PVC CORRUGADO DE DUPLA PAREDE PARA REDE COLETORA DE ESGOTO, DN 400 MM, JUNTA ELÁSTICA  (NÃO INCLUI FORNECIMENTO). AF_01/2021</v>
          </cell>
          <cell r="I183" t="str">
            <v>M</v>
          </cell>
          <cell r="J183" t="str">
            <v>COEFICIENTE DE REPRESENTATIVIDADE</v>
          </cell>
          <cell r="K183">
            <v>2.08</v>
          </cell>
        </row>
        <row r="184">
          <cell r="G184">
            <v>90740</v>
          </cell>
          <cell r="H184" t="str">
            <v>ASSENTAMENTO DE TUBO DE PEAD CORRUGADO DE DUPLA PAREDE PARA REDE COLETORA DE ESGOTO, DN 450 MM, JUNTA ELÁSTICA INTEGRADA (NÃO INCLUI FORNECIMENTO). AF_01/2021</v>
          </cell>
          <cell r="I184" t="str">
            <v>M</v>
          </cell>
          <cell r="J184" t="str">
            <v>COEFICIENTE DE REPRESENTATIVIDADE</v>
          </cell>
          <cell r="K184">
            <v>2.51</v>
          </cell>
        </row>
        <row r="185">
          <cell r="G185">
            <v>90741</v>
          </cell>
          <cell r="H185" t="str">
            <v>ASSENTAMENTO DE TUBO DE PEAD CORRUGADO DE DUPLA PAREDE PARA REDE COLETORA DE ESGOTO, DN 600 MM, JUNTA ELÁSTICA INTEGRADA (NÃO INCLUI FORNECIMENTO). AF_01/2021</v>
          </cell>
          <cell r="I185" t="str">
            <v>M</v>
          </cell>
          <cell r="J185" t="str">
            <v>COEFICIENTE DE REPRESENTATIVIDADE</v>
          </cell>
          <cell r="K185">
            <v>2.94</v>
          </cell>
        </row>
        <row r="186">
          <cell r="G186">
            <v>90742</v>
          </cell>
          <cell r="H186" t="str">
            <v>TUBO DE PEAD CORRUGADO DE DUPLA PAREDE PARA REDE COLETORA DE ESGOTO, DN 250 MM, JUNTA ELÁSTICA INTEGRADA - FORNECIMENTO E ASSENTAMENTO. AF_01/2021</v>
          </cell>
          <cell r="I186" t="str">
            <v>M</v>
          </cell>
          <cell r="J186" t="str">
            <v>COEFICIENTE DE REPRESENTATIVIDADE</v>
          </cell>
          <cell r="K186">
            <v>19.24</v>
          </cell>
        </row>
        <row r="187">
          <cell r="G187">
            <v>90743</v>
          </cell>
          <cell r="H187" t="str">
            <v>ASSENTAMENTO DE TUBO DE PEAD CORRUGADO DE DUPLA PAREDE PARA REDE COLETORA DE ESGOTO, DN 250 MM, JUNTA ELÁSTICA INTEGRADA (NÃO INCLUI FORNECIMENTO). AF_01/2021</v>
          </cell>
          <cell r="I187" t="str">
            <v>M</v>
          </cell>
          <cell r="J187" t="str">
            <v>COEFICIENTE DE REPRESENTATIVIDADE</v>
          </cell>
          <cell r="K187">
            <v>88.01</v>
          </cell>
        </row>
        <row r="188">
          <cell r="G188">
            <v>90744</v>
          </cell>
          <cell r="H188" t="str">
            <v>TUBO DE PEAD CORRUGADO DE DUPLA PAREDE PARA REDE COLETORA DE ESGOTO, DN 300 MM, JUNTA ELÁSTICA INTEGRADA - FORNECIMENTO E ASSENTAMENTO. AF_01/2021</v>
          </cell>
          <cell r="I188" t="str">
            <v>M</v>
          </cell>
          <cell r="J188" t="str">
            <v>COEFICIENTE DE REPRESENTATIVIDADE</v>
          </cell>
          <cell r="K188">
            <v>97.62</v>
          </cell>
        </row>
        <row r="189">
          <cell r="G189">
            <v>90745</v>
          </cell>
          <cell r="H189" t="str">
            <v>ASSENTAMENTO DE TUBO DE PEAD CORRUGADO DE DUPLA PAREDE PARA REDE COLETORA DE ESGOTO, DN 300 MM, JUNTA ELÁSTICA INTEGRADA  (NÃO INCLUI FORNECIMENTO). AF_01/2021</v>
          </cell>
          <cell r="I189" t="str">
            <v>M</v>
          </cell>
          <cell r="J189" t="str">
            <v>COEFICIENTE DE REPRESENTATIVIDADE</v>
          </cell>
          <cell r="K189">
            <v>112.1</v>
          </cell>
        </row>
        <row r="190">
          <cell r="G190">
            <v>90746</v>
          </cell>
          <cell r="H190" t="str">
            <v>TUBO DE PEAD CORRUGADO DE DUPLA PAREDE PARA REDE COLETORA DE ESGOTO, DN 800 MM, JUNTA ELÁSTICA INTEGRADA - FORNECIMENTO E ASSENTAMENTO. AF_01/2021</v>
          </cell>
          <cell r="I190" t="str">
            <v>M</v>
          </cell>
          <cell r="J190" t="str">
            <v>COEFICIENTE DE REPRESENTATIVIDADE</v>
          </cell>
          <cell r="K190">
            <v>126.51</v>
          </cell>
        </row>
        <row r="191">
          <cell r="G191">
            <v>90747</v>
          </cell>
          <cell r="H191" t="str">
            <v>ASSENTAMENTO DE TUBO DE PEAD CORRUGADO DE DUPLA PAREDE PARA REDE COLETORA DE ESGOTO, DN 800 MM, JUNTA ELÁSTICA INTEGRADA  (NÃO INCLUI FORNECIMENTO). AF_01/2021</v>
          </cell>
          <cell r="I191" t="str">
            <v>M</v>
          </cell>
          <cell r="J191" t="str">
            <v>COEFICIENTE DE REPRESENTATIVIDADE</v>
          </cell>
          <cell r="K191">
            <v>155.34</v>
          </cell>
        </row>
        <row r="192">
          <cell r="G192">
            <v>94869</v>
          </cell>
          <cell r="H192" t="str">
            <v>ASSENTAMENTO DE TUBO DE PEAD CORRUGADO DE DUPLA PAREDE PARA REDE COLETORA DE ESGOTO, DN 900 MM, JUNTA ELÁSTICA INTEGRADA (NÃO INCLUI FORNECIMENTO). AF_01/2021</v>
          </cell>
          <cell r="I192" t="str">
            <v>M</v>
          </cell>
          <cell r="J192" t="str">
            <v>COEFICIENTE DE REPRESENTATIVIDADE</v>
          </cell>
          <cell r="K192">
            <v>22.24</v>
          </cell>
        </row>
        <row r="193">
          <cell r="G193">
            <v>94870</v>
          </cell>
          <cell r="H193" t="str">
            <v>TUBO DE PEAD CORRUGADO DE DUPLA PAREDE PARA REDE COLETORA DE ESGOTO, DN 1000 MM, JUNTA ELÁSTICA INTEGRADA - FORNECIMENTO E ASSENTAMENTO. AF_01/2021</v>
          </cell>
          <cell r="I193" t="str">
            <v>M</v>
          </cell>
          <cell r="J193" t="str">
            <v>COEFICIENTE DE REPRESENTATIVIDADE</v>
          </cell>
          <cell r="K193">
            <v>21.78</v>
          </cell>
        </row>
        <row r="194">
          <cell r="G194">
            <v>94871</v>
          </cell>
          <cell r="H194" t="str">
            <v>ASSENTAMENTO DE TUBO DE PEAD CORRUGADO DE DUPLA PAREDE PARA REDE COLETORA DE ESGOTO, DN 1000 MM, JUNTA ELÁSTICA INTEGRADA (NÃO INCLUI FORNECIMENTO). AF_01/2021</v>
          </cell>
          <cell r="I194" t="str">
            <v>M</v>
          </cell>
          <cell r="J194" t="str">
            <v>COEFICIENTE DE REPRESENTATIVIDADE</v>
          </cell>
          <cell r="K194">
            <v>25.98</v>
          </cell>
        </row>
        <row r="195">
          <cell r="G195">
            <v>94872</v>
          </cell>
          <cell r="H195" t="str">
            <v>TUBO DE PEAD CORRUGADO DE DUPLA PAREDE PARA REDE COLETORA DE ESGOTO, DN 1200 MM, JUNTA ELÁSTICA INTEGRADA - FORNECIMENTO E ASSENTAMENTO. AF_01/2021</v>
          </cell>
          <cell r="I195" t="str">
            <v>M</v>
          </cell>
          <cell r="J195" t="str">
            <v>COEFICIENTE DE REPRESENTATIVIDADE</v>
          </cell>
          <cell r="K195">
            <v>24.1</v>
          </cell>
        </row>
        <row r="196">
          <cell r="G196">
            <v>94875</v>
          </cell>
          <cell r="H196" t="str">
            <v>ASSENTAMENTO DE TUBO DE PEAD CORRUGADO DE DUPLA PAREDE PARA REDE COLETORA DE ESGOTO, DN 1200 MM, JUNTA ELÁSTICA INTEGRADA (NÃO INCLUI FORNECIMENTO). AF_01/2021</v>
          </cell>
          <cell r="I196" t="str">
            <v>M</v>
          </cell>
          <cell r="J196" t="str">
            <v>COEFICIENTE DE REPRESENTATIVIDADE</v>
          </cell>
          <cell r="K196">
            <v>42.59</v>
          </cell>
        </row>
        <row r="197">
          <cell r="G197">
            <v>94876</v>
          </cell>
          <cell r="H197" t="str">
            <v>ASSENTAMENTO DE TUBO DE PEAD CORRUGADO DE DUPLA PAREDE PARA REDE COLETORA DE ESGOTO, DN 1500 MM, JUNTA ELÁSTICA INTEGRADA (NÃO INCLUI FORNECIMENTO). AF_01/2021</v>
          </cell>
          <cell r="I197" t="str">
            <v>M</v>
          </cell>
          <cell r="J197" t="str">
            <v>COEFICIENTE DE REPRESENTATIVIDADE</v>
          </cell>
          <cell r="K197">
            <v>40.39</v>
          </cell>
        </row>
        <row r="198">
          <cell r="G198">
            <v>94878</v>
          </cell>
          <cell r="H198" t="str">
            <v>ASSENTAMENTO DE TUBO DE PVC PBA PARA REDE DE ÁGUA, DN 50 MM, JUNTA ELÁSTICA INTEGRADA, INSTALADO EM LOCAL COM NÍVEL ALTO DE INTERFERÊNCIAS (NÃO INCLUI FORNECIMENTO). AF_05/2024</v>
          </cell>
          <cell r="I198" t="str">
            <v>M</v>
          </cell>
          <cell r="J198" t="str">
            <v>COEFICIENTE DE REPRESENTATIVIDADE</v>
          </cell>
          <cell r="K198">
            <v>57.2</v>
          </cell>
        </row>
        <row r="199">
          <cell r="G199">
            <v>94879</v>
          </cell>
          <cell r="H199" t="str">
            <v>ASSENTAMENTO DE TUBO DE PVC PBA PARA REDE DE ÁGUA, DN 75 MM, JUNTA ELÁSTICA INTEGRADA, INSTALADO EM LOCAL COM NÍVEL ALTO DE INTERFERÊNCIAS (NÃO INCLUI FORNECIMENTO). AF_05/2024</v>
          </cell>
          <cell r="I199" t="str">
            <v>UN</v>
          </cell>
          <cell r="J199" t="str">
            <v>COEFICIENTE DE REPRESENTATIVIDADE</v>
          </cell>
          <cell r="K199">
            <v>54.65</v>
          </cell>
        </row>
        <row r="200">
          <cell r="G200">
            <v>94880</v>
          </cell>
          <cell r="H200" t="str">
            <v>ASSENTAMENTO DE TUBO DE PVC PBA PARA REDE DE ÁGUA, DN 100 MM, JUNTA ELÁSTICA INTEGRADA, INSTALADO EM LOCAL COM NÍVEL ALTO DE INTERFERÊNCIAS (NÃO INCLUI FORNECIMENTO). AF_05/2024</v>
          </cell>
          <cell r="I200" t="str">
            <v>UN</v>
          </cell>
          <cell r="J200" t="str">
            <v>COEFICIENTE DE REPRESENTATIVIDADE</v>
          </cell>
          <cell r="K200">
            <v>43.21</v>
          </cell>
        </row>
        <row r="201">
          <cell r="G201">
            <v>94881</v>
          </cell>
          <cell r="H201" t="str">
            <v>ASSENTAMENTO DE TUBO DE PVC PBA PARA REDE DE ÁGUA, DN 50 MM, JUNTA ELÁSTICA INTEGRADA, INSTALADO EM LOCAL COM NÍVEL BAIXO DE INTERFERÊNCIAS (NÃO INCLUI FORNECIMENTO). AF_05/2024</v>
          </cell>
          <cell r="I201" t="str">
            <v>UN</v>
          </cell>
          <cell r="J201" t="str">
            <v>COEFICIENTE DE REPRESENTATIVIDADE</v>
          </cell>
          <cell r="K201">
            <v>40.4</v>
          </cell>
        </row>
        <row r="202">
          <cell r="G202">
            <v>94882</v>
          </cell>
          <cell r="H202" t="str">
            <v>ASSENTAMENTO DE TUBO DE PVC PBA PARA REDE DE ÁGUA, DN 75 MM, JUNTA ELÁSTICA INTEGRADA, INSTALADO EM LOCAL COM NÍVEL BAIXO DE INTERFERÊNCIAS (NÃO INCLUI FORNECIMENTO). AF_05/2024</v>
          </cell>
          <cell r="I202" t="str">
            <v>UN</v>
          </cell>
          <cell r="J202" t="str">
            <v>COEFICIENTE DE REPRESENTATIVIDADE</v>
          </cell>
          <cell r="K202">
            <v>87.09</v>
          </cell>
        </row>
        <row r="203">
          <cell r="G203">
            <v>94884</v>
          </cell>
          <cell r="H203" t="str">
            <v>ASSENTAMENTO DE TUBO DE PVC PBA PARA REDE DE ÁGUA, DN 100 MM, JUNTA ELÁSTICA INTEGRADA, INSTALADO EM LOCAL COM NÍVEL BAIXO DE INTERFERÊNCIAS (NÃO INCLUI FORNECIMENTO). AF_05/2024</v>
          </cell>
          <cell r="I203" t="str">
            <v>UN</v>
          </cell>
          <cell r="J203" t="str">
            <v>COEFICIENTE DE REPRESENTATIVIDADE</v>
          </cell>
          <cell r="K203">
            <v>83.77</v>
          </cell>
        </row>
        <row r="204">
          <cell r="G204">
            <v>97121</v>
          </cell>
          <cell r="H204" t="str">
            <v>TUBO DE PVC BRANCO PARA REDE COLETORA DE ESGOTO CONDOMINIAL DE PAREDE MACIÇA, DN 100 MM, JUNTA ELÁSTICA - FORNECIMENTO E ASSENTAMENTO. AF_01/2021</v>
          </cell>
          <cell r="I204" t="str">
            <v>UN</v>
          </cell>
          <cell r="J204" t="str">
            <v>COEFICIENTE DE REPRESENTATIVIDADE</v>
          </cell>
          <cell r="K204">
            <v>148.71</v>
          </cell>
        </row>
        <row r="205">
          <cell r="G205">
            <v>97122</v>
          </cell>
          <cell r="H205" t="str">
            <v>JUNTA ARGAMASSADA ENTRE TUBO DN 800 MM E O POÇO DE VISITA/ CAIXA DE CONCRETO OU ALVENARIA EM REDES DE ESGOTO. AF_01/2021</v>
          </cell>
          <cell r="I205" t="str">
            <v>UN</v>
          </cell>
          <cell r="J205" t="str">
            <v>COEFICIENTE DE REPRESENTATIVIDADE</v>
          </cell>
          <cell r="K205">
            <v>4.11</v>
          </cell>
        </row>
        <row r="206">
          <cell r="G206">
            <v>97123</v>
          </cell>
          <cell r="H206" t="str">
            <v>JUNTA ARGAMASSADA ENTRE TUBO DN 900 MM E O POÇO DE VISITA/ CAIXA DE CONCRETO OU ALVENARIA EM REDES DE ESGOTO. AF_01/2021</v>
          </cell>
          <cell r="I206" t="str">
            <v>UN</v>
          </cell>
          <cell r="J206" t="str">
            <v>COEFICIENTE DE REPRESENTATIVIDADE</v>
          </cell>
          <cell r="K206">
            <v>4.43</v>
          </cell>
        </row>
        <row r="207">
          <cell r="G207">
            <v>97124</v>
          </cell>
          <cell r="H207" t="str">
            <v>JUNTA ARGAMASSADA ENTRE TUBO DN 1000 MM E O POÇO DE VISITA/ CAIXA DE CONCRETO OU ALVENARIA EM REDES DE ESGOTO. AF_01/2021</v>
          </cell>
          <cell r="I207" t="str">
            <v>UN</v>
          </cell>
          <cell r="J207" t="str">
            <v>COEFICIENTE DE REPRESENTATIVIDADE</v>
          </cell>
          <cell r="K207">
            <v>5.22</v>
          </cell>
        </row>
        <row r="208">
          <cell r="G208">
            <v>97125</v>
          </cell>
          <cell r="H208" t="str">
            <v>JUNTA ARGAMASSADA ENTRE TUBO DN 1200 MM E O POÇO DE VISITA/ CAIXA DE CONCRETO OU ALVENARIA EM REDES DE ESGOTO. AF_01/2021</v>
          </cell>
          <cell r="I208" t="str">
            <v>UN</v>
          </cell>
          <cell r="J208" t="str">
            <v>COEFICIENTE DE REPRESENTATIVIDADE</v>
          </cell>
          <cell r="K208">
            <v>3.31</v>
          </cell>
        </row>
        <row r="209">
          <cell r="G209">
            <v>97126</v>
          </cell>
          <cell r="H209" t="str">
            <v>JUNTA ARGAMASSADA ENTRE TUBO DN 1500 MM E O POÇO DE VISITA/ CAIXA DE CONCRETO OU ALVENARIA EM REDES DE ESGOTO. AF_01/2021</v>
          </cell>
          <cell r="I209" t="str">
            <v>UN</v>
          </cell>
          <cell r="J209" t="str">
            <v>COEFICIENTE DE REPRESENTATIVIDADE</v>
          </cell>
          <cell r="K209">
            <v>3.4</v>
          </cell>
        </row>
        <row r="210">
          <cell r="G210">
            <v>102264</v>
          </cell>
          <cell r="H210" t="str">
            <v>ASSENTAMENTO E FORNECIMENTO DE TUBO DE PVC PBA PARA REDE DE ÁGUA, DN 50, JUNTA ELÁSTICA INTEGRADA, INSTALADO EM LOCAL COM NÍVEL ALTO DE INTERFERÊNCIAS (INCLUI FORNECIMENTO). AF_05/2024</v>
          </cell>
          <cell r="I210" t="str">
            <v>UN</v>
          </cell>
          <cell r="J210" t="str">
            <v>COEFICIENTE DE REPRESENTATIVIDADE</v>
          </cell>
          <cell r="K210">
            <v>3.66</v>
          </cell>
        </row>
        <row r="211">
          <cell r="G211">
            <v>102265</v>
          </cell>
          <cell r="H211" t="str">
            <v>ASSENTAMENTO E FORNECIMENTO DE TUBO DE PVC PBA PARA REDE DE ÁGUA, DN 50, JUNTA ELÁSTICA INTEGRADA, INSTALADO EM LOCAL COM NÍVEL BAIXO DE INTERFERÊNCIAS (INCLUI FORNECIMENTO). AF_05/2024</v>
          </cell>
          <cell r="I211" t="str">
            <v>UN</v>
          </cell>
          <cell r="J211" t="str">
            <v>COEFICIENTE DE REPRESENTATIVIDADE</v>
          </cell>
          <cell r="K211">
            <v>4.32</v>
          </cell>
        </row>
        <row r="212">
          <cell r="G212">
            <v>102266</v>
          </cell>
          <cell r="H212" t="str">
            <v>ASSENTAMENTO E FORNECIMENTO DE LUVA SIMPLES, PVC PBA, JE, DN 50 / DE 60 MM, PARA REDE AGUA, JUNTA ELÁSTICA INTEGRADA, INSTALADO EM LOCAL COM NÍVEL ALTO DE INTERFERÊNCIAS (INCLUI FORNECIMENTO). AF_05/2024</v>
          </cell>
          <cell r="I212" t="str">
            <v>UN</v>
          </cell>
          <cell r="J212" t="str">
            <v>COEFICIENTE DE REPRESENTATIVIDADE</v>
          </cell>
          <cell r="K212">
            <v>8.64</v>
          </cell>
        </row>
        <row r="213">
          <cell r="G213">
            <v>102267</v>
          </cell>
          <cell r="H213" t="str">
            <v>ASSENTAMENTO E FORNECIMENTO DE LUVA SIMPLES, PVC PBA, JE, DN 50 / DE 60 MM, PARA REDE AGUA, JUNTA ELÁSTICA INTEGRADA, INSTALADO EM LOCAL COM NÍVEL BAIXO DE INTERFERÊNCIAS (INCLUI FORNECIMENTO). AF_05/2024</v>
          </cell>
          <cell r="I213" t="str">
            <v>UN</v>
          </cell>
          <cell r="J213" t="str">
            <v>COEFICIENTE DE REPRESENTATIVIDADE</v>
          </cell>
          <cell r="K213">
            <v>17.8</v>
          </cell>
        </row>
        <row r="214">
          <cell r="G214">
            <v>102268</v>
          </cell>
          <cell r="H214" t="str">
            <v>ASSENTAMENTO E FORNECIMENTO DE LUVA SIMPLES, PVC PBA, JE, DN 75 / DE 85 MM, PARA REDE AGUA, JUNTA ELÁSTICA INTEGRADA, INSTALADO EM LOCAL COM NÍVEL ALTO DE INTERFERÊNCIAS (INCLUI FORNECIMENTO). AF_05/2024</v>
          </cell>
          <cell r="I214" t="str">
            <v>UN</v>
          </cell>
          <cell r="J214" t="str">
            <v>COEFICIENTE DE REPRESENTATIVIDADE</v>
          </cell>
          <cell r="K214">
            <v>41.76</v>
          </cell>
        </row>
        <row r="215">
          <cell r="G215">
            <v>102269</v>
          </cell>
          <cell r="H215" t="str">
            <v>ASSENTAMENTO E FORNECIMENTO DE LUVA SIMPLES, PVC PBA, JE, DN 75 / DE 85 MM, PARA REDE AGUA, JUNTA ELÁSTICA INTEGRADA, INSTALADO EM LOCAL COM NÍVEL BAIXO DE INTERFERÊNCIAS (INCLUI FORNECIMENTO). AF_05/2024</v>
          </cell>
          <cell r="I215" t="str">
            <v>UN</v>
          </cell>
          <cell r="J215" t="str">
            <v>COEFICIENTE DE REPRESENTATIVIDADE</v>
          </cell>
          <cell r="K215">
            <v>41.21</v>
          </cell>
        </row>
        <row r="216">
          <cell r="G216">
            <v>105260</v>
          </cell>
          <cell r="H216" t="str">
            <v>ASSENTAMENTO E FORNECIMENTO DE LUVA SIMPLES, PVC PBA, JE, DN 100 / DE 110 MM, PARA REDE AGUA, JUNTA ELÁSTICA INTEGRADA, INSTALADO EM LOCAL COM NÍVEL ALTO DE INTERFERÊNCIAS (INCLUI FORNECIMENTO). AF_05/2024</v>
          </cell>
          <cell r="I216" t="str">
            <v>UN</v>
          </cell>
          <cell r="J216" t="str">
            <v>COEFICIENTE DE REPRESENTATIVIDADE</v>
          </cell>
          <cell r="K216">
            <v>68.21</v>
          </cell>
        </row>
        <row r="217">
          <cell r="G217">
            <v>105285</v>
          </cell>
          <cell r="H217" t="str">
            <v>ASSENTAMENTO E FORNECIMENTO DE LUVA SIMPLES, PVC PBA, JE, DN 100 / DE 110 MM, PARA REDE AGUA, JUNTA ELÁSTICA INTEGRADA, INSTALADO EM LOCAL COM NÍVEL BAIXO DE INTERFERÊNCIAS (INCLUI FORNECIMENTO). AF_05/2024</v>
          </cell>
          <cell r="I217" t="str">
            <v>M</v>
          </cell>
          <cell r="J217" t="str">
            <v>COEFICIENTE DE REPRESENTATIVIDADE</v>
          </cell>
          <cell r="K217">
            <v>67.59</v>
          </cell>
        </row>
        <row r="218">
          <cell r="G218">
            <v>105286</v>
          </cell>
          <cell r="H218" t="str">
            <v>ASSENTAMENTO E FORNECIMENTO DE CURVA PVC PBA, JE, PB, 45 GRAUS, DN 50 / DE 60 MM, PARA REDE AGUA, JUNTA ELÁSTICA INTEGRADA, INSTALADO EM LOCAL COM NÍVEL ALTO DE INTERFERÊNCIAS (INCLUI FORNECIMENTO). AF_05/2024</v>
          </cell>
          <cell r="I218" t="str">
            <v>M</v>
          </cell>
          <cell r="J218" t="str">
            <v>COEFICIENTE DE REPRESENTATIVIDADE</v>
          </cell>
          <cell r="K218">
            <v>48.28</v>
          </cell>
        </row>
        <row r="219">
          <cell r="G219">
            <v>105287</v>
          </cell>
          <cell r="H219" t="str">
            <v>ASSENTAMENTO E FORNECIMENTO DE CURVA PVC PBA, JE, PB, 45 GRAUS, DN 50 / DE 60 MM, PARA REDE AGUA, JUNTA ELÁSTICA INTEGRADA, INSTALADO EM LOCAL COM NÍVEL BAIXO DE INTERFERÊNCIAS (INCLUI FORNECIMENTO). AF_05/2024</v>
          </cell>
          <cell r="I219" t="str">
            <v>M</v>
          </cell>
          <cell r="J219" t="str">
            <v>COEFICIENTE DE REPRESENTATIVIDADE</v>
          </cell>
          <cell r="K219">
            <v>47.7</v>
          </cell>
        </row>
        <row r="220">
          <cell r="G220">
            <v>105288</v>
          </cell>
          <cell r="H220" t="str">
            <v>ASSENTAMENTO E FORNECIMENTO DE CURVA PVC PBA, JE, PB, 45 GRAUS, DN 75 / DE 85 MM, PARA REDE AGUA, JUNTA ELÁSTICA INTEGRADA, INSTALADO EM LOCAL COM NÍVEL ALTO DE INTERFERÊNCIAS (INCLUI FORNECIMENTO). AF_05/2024</v>
          </cell>
          <cell r="I220" t="str">
            <v>M</v>
          </cell>
          <cell r="J220" t="str">
            <v>COEFICIENTE DE REPRESENTATIVIDADE</v>
          </cell>
          <cell r="K220">
            <v>214.25</v>
          </cell>
        </row>
        <row r="221">
          <cell r="G221">
            <v>105289</v>
          </cell>
          <cell r="H221" t="str">
            <v>ASSENTAMENTO E FORNECIMENTO DE CURVA PVC PBA, JE, PB, 45 GRAUS, DN 75 / DE 85 MM, PARA REDE AGUA, JUNTA ELÁSTICA INTEGRADA, INSTALADO EM LOCAL COM NÍVEL BAIXO DE INTERFERÊNCIAS (INCLUI FORNECIMENTO). AF_05/2024</v>
          </cell>
          <cell r="I221" t="str">
            <v>M</v>
          </cell>
          <cell r="J221" t="str">
            <v>COEFICIENTE DE REPRESENTATIVIDADE</v>
          </cell>
          <cell r="K221">
            <v>212.04</v>
          </cell>
        </row>
        <row r="222">
          <cell r="G222">
            <v>105290</v>
          </cell>
          <cell r="H222" t="str">
            <v>ASSENTAMENTO E FORNECIMENTO DE CURVA PVC PBA, JE, PB, 45 GRAUS, DN 100 / DE 110 MM, PARA REDE AGUA, JUNTA ELÁSTICA INTEGRADA, INSTALADO EM LOCAL COM NÍVEL ALTO DE INTERFERÊNCIAS (INCLUI FORNECIMENTO). AF_05/2024</v>
          </cell>
          <cell r="I222" t="str">
            <v>M</v>
          </cell>
          <cell r="J222" t="str">
            <v>COEFICIENTE DE REPRESENTATIVIDADE</v>
          </cell>
          <cell r="K222">
            <v>323.08</v>
          </cell>
        </row>
        <row r="223">
          <cell r="G223">
            <v>105291</v>
          </cell>
          <cell r="H223" t="str">
            <v>ASSENTAMENTO DE TUBO DE PVC PBA PARA REDE DE ÁGUA, DN 125, JUNTA ELÁSTICA INTEGRADA, INSTALADO EM LOCAL COM NÍVEL ALTO DE INTERFERÊNCIAS (NÃO INCLUI FORNECIMENTO). AF_05/2024</v>
          </cell>
          <cell r="I223" t="str">
            <v>M</v>
          </cell>
          <cell r="J223" t="str">
            <v>COEFICIENTE DE REPRESENTATIVIDADE</v>
          </cell>
          <cell r="K223">
            <v>320.47</v>
          </cell>
        </row>
        <row r="224">
          <cell r="G224">
            <v>105292</v>
          </cell>
          <cell r="H224" t="str">
            <v>ASSENTAMENTO DE TUBO DE PVC PBA PARA REDE DE ÁGUA, DN 140, JUNTA ELÁSTICA INTEGRADA, INSTALADO EM LOCAL COM NÍVEL ALTO DE INTERFERÊNCIAS (NÃO INCLUI FORNECIMENTO). AF_05/2024</v>
          </cell>
          <cell r="I224" t="str">
            <v>UN</v>
          </cell>
          <cell r="J224" t="str">
            <v>COEFICIENTE DE REPRESENTATIVIDADE</v>
          </cell>
          <cell r="K224">
            <v>455.93</v>
          </cell>
        </row>
        <row r="225">
          <cell r="G225">
            <v>105293</v>
          </cell>
          <cell r="H225" t="str">
            <v>ASSENTAMENTO DE TUBO DE PVC PBA PARA REDE DE ÁGUA, DN 180, JUNTA ELÁSTICA INTEGRADA, INSTALADO EM LOCAL COM NÍVEL ALTO DE INTERFERÊNCIAS (NÃO INCLUI FORNECIMENTO). AF_05/2024</v>
          </cell>
          <cell r="I225" t="str">
            <v>UN</v>
          </cell>
          <cell r="J225" t="str">
            <v>COEFICIENTE DE REPRESENTATIVIDADE</v>
          </cell>
          <cell r="K225">
            <v>452.92</v>
          </cell>
        </row>
        <row r="226">
          <cell r="G226">
            <v>105294</v>
          </cell>
          <cell r="H226" t="str">
            <v>ASSENTAMENTO DE TUBO DE PVC DEFOFO OU PRFV OU RPVC PARA REDE DE ÁGUA, DN 100, JUNTA ELÁSTICA INTEGRADA, INSTALADO EM LOCAL COM NÍVEL ALTO DE INTERFERÊNCIAS (NÃO INCLUI FORNECIMENTO). AF_05/2024</v>
          </cell>
          <cell r="I226" t="str">
            <v>UN</v>
          </cell>
          <cell r="J226" t="str">
            <v>COEFICIENTE DE REPRESENTATIVIDADE</v>
          </cell>
          <cell r="K226">
            <v>2.73</v>
          </cell>
        </row>
        <row r="227">
          <cell r="G227">
            <v>105295</v>
          </cell>
          <cell r="H227" t="str">
            <v>ASSENTAMENTO DE TUBO DE PVC PBA PARA REDE DE ÁGUA, DN 125, JUNTA ELÁSTICA INTEGRADA, INSTALADO EM LOCAL COM NÍVEL BAIXO DE INTERFERÊNCIAS (NÃO INCLUI FORNECIMENTO). AF_05/2024</v>
          </cell>
          <cell r="I227" t="str">
            <v>UN</v>
          </cell>
          <cell r="J227" t="str">
            <v>COEFICIENTE DE REPRESENTATIVIDADE</v>
          </cell>
          <cell r="K227">
            <v>10.52</v>
          </cell>
        </row>
        <row r="228">
          <cell r="G228">
            <v>105296</v>
          </cell>
          <cell r="H228" t="str">
            <v>ASSENTAMENTO DE TUBO DE PVC PBA PARA REDE DE ÁGUA, DN 140, JUNTA ELÁSTICA INTEGRADA, INSTALADO EM LOCAL COM NÍVEL BAIXO DE INTERFERÊNCIAS (NÃO INCLUI FORNECIMENTO). AF_05/2024</v>
          </cell>
          <cell r="I228" t="str">
            <v>UN</v>
          </cell>
          <cell r="J228" t="str">
            <v>COEFICIENTE DE REPRESENTATIVIDADE</v>
          </cell>
          <cell r="K228">
            <v>12.77</v>
          </cell>
        </row>
        <row r="229">
          <cell r="G229">
            <v>105308</v>
          </cell>
          <cell r="H229" t="str">
            <v>ASSENTAMENTO DE TUBO DE PVC PBA PARA REDE DE ÁGUA, DN 180, JUNTA ELÁSTICA INTEGRADA, INSTALADO EM LOCAL COM NÍVEL BAIXO DE INTERFERÊNCIAS (NÃO INCLUI FORNECIMENTO). AF_05/2024</v>
          </cell>
          <cell r="I229" t="str">
            <v>UN</v>
          </cell>
          <cell r="J229" t="str">
            <v>COEFICIENTE DE REPRESENTATIVIDADE</v>
          </cell>
          <cell r="K229">
            <v>14.88</v>
          </cell>
        </row>
        <row r="230">
          <cell r="G230">
            <v>105309</v>
          </cell>
          <cell r="H230" t="str">
            <v>ASSENTAMENTO DE CONEXÃO 2 ACESSOS ALINHADOS DE PVC PBA PARA REDE DE ÁGUA, DN 50, JUNTA ELÁSTICA INTEGRADA, INSTALADO EM LOCAL COM NÍVEL BAIXO DE INTERFERÊNCIAS (NÃO INCLUI FORNECIMENTO). AF_05/2024</v>
          </cell>
          <cell r="I230" t="str">
            <v>M</v>
          </cell>
          <cell r="J230" t="str">
            <v>COEFICIENTE DE REPRESENTATIVIDADE</v>
          </cell>
          <cell r="K230">
            <v>15.47</v>
          </cell>
        </row>
        <row r="231">
          <cell r="G231">
            <v>105310</v>
          </cell>
          <cell r="H231" t="str">
            <v>ASSENTAMENTO DE CONEXÃO 2 ACESSOS ALINHADOS DE FERRO FUNDIDO PARA REDE DE ÁGUA, DN 250, JUNTA ELÁSTICA, INSTALADO EM LOCAL COM NÍVEL BAIXO DE INTERFERÊNCIAS (NÃO INCLUI FORNECIMENTO). AF_05/2024</v>
          </cell>
          <cell r="I231" t="str">
            <v>M</v>
          </cell>
          <cell r="J231" t="str">
            <v>COEFICIENTE DE REPRESENTATIVIDADE</v>
          </cell>
          <cell r="K231">
            <v>18.63</v>
          </cell>
        </row>
        <row r="232">
          <cell r="G232">
            <v>105311</v>
          </cell>
          <cell r="H232" t="str">
            <v>ASSENTAMENTO E FORNECIMENTO DE TUBO DE PVC PBA PARA REDE DE ÁGUA, DN 75, JUNTA ELÁSTICA INTEGRADA, INSTALADO EM LOCAL COM NÍVEL ALTO DE INTERFERÊNCIAS (INCLUI FORNECIMENTO). AF_05/2024</v>
          </cell>
          <cell r="I232" t="str">
            <v>M</v>
          </cell>
          <cell r="J232" t="str">
            <v>COEFICIENTE DE REPRESENTATIVIDADE</v>
          </cell>
          <cell r="K232">
            <v>21.64</v>
          </cell>
        </row>
        <row r="233">
          <cell r="G233">
            <v>105312</v>
          </cell>
          <cell r="H233" t="str">
            <v>ASSENTAMENTO E FORNECIMENTO DE TUBO DE PVC PBA PARA REDE DE ÁGUA, DN 75, JUNTA ELÁSTICA INTEGRADA, INSTALADO EM LOCAL COM NÍVEL BAIXO DE INTERFERÊNCIAS (INCLUI FORNECIMENTO). AF_05/2024</v>
          </cell>
          <cell r="I233" t="str">
            <v>M</v>
          </cell>
          <cell r="J233" t="str">
            <v>COEFICIENTE DE REPRESENTATIVIDADE</v>
          </cell>
          <cell r="K233">
            <v>21.05</v>
          </cell>
        </row>
        <row r="234">
          <cell r="G234">
            <v>105313</v>
          </cell>
          <cell r="H234" t="str">
            <v>ASSENTAMENTO E FORNECIMENTO DE TUBO DE PVC PBA PARA REDE DE ÁGUA, DN 100, JUNTA ELÁSTICA INTEGRADA, INSTALADO EM LOCAL COM NÍVEL ALTO DE INTERFERÊNCIAS (INCLUI FORNECIMENTO). AF_05/2024</v>
          </cell>
          <cell r="I234" t="str">
            <v>M</v>
          </cell>
          <cell r="J234" t="str">
            <v>COEFICIENTE DE REPRESENTATIVIDADE</v>
          </cell>
          <cell r="K234">
            <v>25.57</v>
          </cell>
        </row>
        <row r="235">
          <cell r="G235">
            <v>105314</v>
          </cell>
          <cell r="H235" t="str">
            <v>ASSENTAMENTO E FORNECIMENTO DE TUBO DE PVC PBA PARA REDE DE ÁGUA, DN 100, JUNTA ELÁSTICA INTEGRADA, INSTALADO EM LOCAL COM NÍVEL BAIXO DE INTERFERÊNCIAS (INCLUI FORNECIMENTO). AF_05/2024</v>
          </cell>
          <cell r="I235" t="str">
            <v>M</v>
          </cell>
          <cell r="J235" t="str">
            <v>COEFICIENTE DE REPRESENTATIVIDADE</v>
          </cell>
          <cell r="K235">
            <v>29.78</v>
          </cell>
        </row>
        <row r="236">
          <cell r="G236">
            <v>105315</v>
          </cell>
          <cell r="H236" t="str">
            <v>ASSENTAMENTO E FORNECIMENTO DE TUBO DE PVC DEFOFO OU PRFV OU RPVC PARA REDE DE ÁGUA, DN 100, JUNTA ELÁSTICA INTEGRADA, INSTALADO EM LOCAL COM NÍVEL ALTO DE INTERFERÊNCIAS (INCLUI FORNECIMENTO). AF_05/2024</v>
          </cell>
          <cell r="I236" t="str">
            <v>M</v>
          </cell>
          <cell r="J236" t="str">
            <v>COEFICIENTE DE REPRESENTATIVIDADE</v>
          </cell>
          <cell r="K236">
            <v>39.11</v>
          </cell>
        </row>
        <row r="237">
          <cell r="G237">
            <v>105316</v>
          </cell>
          <cell r="H237" t="str">
            <v>ASSENTAMENTO E FORNECIMENTO DE TUBO DE PVC DEFOFO OU PRFV OU RPVC PARA REDE DE ÁGUA, DN 100, JUNTA ELÁSTICA INTEGRADA, INSTALADO EM LOCAL COM NÍVEL BAIXO DE INTERFERÊNCIAS (INCLUI FORNECIMENTO). AF_05/2024</v>
          </cell>
          <cell r="I237" t="str">
            <v>M</v>
          </cell>
          <cell r="J237" t="str">
            <v>COEFICIENTE DE REPRESENTATIVIDADE</v>
          </cell>
          <cell r="K237">
            <v>62.24</v>
          </cell>
        </row>
        <row r="238">
          <cell r="G238">
            <v>105327</v>
          </cell>
          <cell r="H238" t="str">
            <v>ASSENTAMENTO E FORNECIMENTO DE TUBO DE PVC DEFOFO PARA REDE DE ÁGUA, DN 200, JUNTA ELÁSTICA INTEGRADA, INSTALADO EM LOCAL COM NÍVEL ALTO DE INTERFERÊNCIAS (INCLUI FORNECIMENTO). AF_05/2024</v>
          </cell>
          <cell r="I238" t="str">
            <v>M</v>
          </cell>
          <cell r="J238" t="str">
            <v>COEFICIENTE DE REPRESENTATIVIDADE</v>
          </cell>
          <cell r="K238">
            <v>24.68</v>
          </cell>
        </row>
        <row r="239">
          <cell r="G239">
            <v>105328</v>
          </cell>
          <cell r="H239" t="str">
            <v>ASSENTAMENTO E FORNECIMENTO DE TUBO DE PVC DEFOFO PARA REDE DE ÁGUA, DN 200, JUNTA ELÁSTICA INTEGRADA, INSTALADO EM LOCAL COM NÍVEL BAIXO DE INTERFERÊNCIAS (INCLUI FORNECIMENTO). AF_05/2024</v>
          </cell>
          <cell r="I239" t="str">
            <v>UN</v>
          </cell>
          <cell r="J239" t="str">
            <v>COEFICIENTE DE REPRESENTATIVIDADE</v>
          </cell>
          <cell r="K239">
            <v>7.58</v>
          </cell>
        </row>
        <row r="240">
          <cell r="G240">
            <v>105329</v>
          </cell>
          <cell r="H240" t="str">
            <v>ASSENTAMENTO E FORNECIMENTO DE TUBO DE PVC DEFOFO PARA REDE DE ÁGUA, DN 250, JUNTA ELÁSTICA INTEGRADA, INSTALADO EM LOCAL COM NÍVEL ALTO DE INTERFERÊNCIAS (INCLUI FORNECIMENTO). AF_05/2024</v>
          </cell>
          <cell r="I240" t="str">
            <v>UN</v>
          </cell>
          <cell r="J240" t="str">
            <v>COEFICIENTE DE REPRESENTATIVIDADE</v>
          </cell>
          <cell r="K240">
            <v>8.8</v>
          </cell>
        </row>
        <row r="241">
          <cell r="G241">
            <v>105330</v>
          </cell>
          <cell r="H241" t="str">
            <v>ASSENTAMENTO E FORNECIMENTO DE TUBO DE PVC DEFOFO PARA REDE DE ÁGUA, DN 250, JUNTA ELÁSTICA INTEGRADA, INSTALADO EM LOCAL COM NÍVEL BAIXO DE INTERFERÊNCIAS (INCLUI FORNECIMENTO). AF_05/2024</v>
          </cell>
          <cell r="I241" t="str">
            <v>UN</v>
          </cell>
          <cell r="J241" t="str">
            <v>COEFICIENTE DE REPRESENTATIVIDADE</v>
          </cell>
          <cell r="K241">
            <v>144.89</v>
          </cell>
        </row>
        <row r="242">
          <cell r="G242">
            <v>105331</v>
          </cell>
          <cell r="H242" t="str">
            <v>ASSENTAMENTO E FORNECIMENTO DE TUBO DE PVC DEFOFO PARA REDE DE ÁGUA, DN 300, JUNTA ELÁSTICA INTEGRADA, INSTALADO EM LOCAL COM NÍVEL ALTO DE INTERFERÊNCIAS (INCLUI FORNECIMENTO). AF_05/2024</v>
          </cell>
          <cell r="I242" t="str">
            <v>UN</v>
          </cell>
          <cell r="J242" t="str">
            <v>ATRIBUÍDO SÃO PAULO</v>
          </cell>
          <cell r="K242">
            <v>115.82</v>
          </cell>
        </row>
        <row r="243">
          <cell r="G243">
            <v>105332</v>
          </cell>
          <cell r="H243" t="str">
            <v>ASSENTAMENTO E FORNECIMENTO DE TUBO DE PVC DEFOFO PARA REDE DE ÁGUA, DN 300, JUNTA ELÁSTICA INTEGRADA, INSTALADO EM LOCAL COM NÍVEL BAIXO DE INTERFERÊNCIAS (INCLUI FORNECIMENTO). AF_05/2024</v>
          </cell>
          <cell r="I243" t="str">
            <v>UN</v>
          </cell>
          <cell r="J243" t="str">
            <v>ATRIBUÍDO SÃO PAULO</v>
          </cell>
          <cell r="K243">
            <v>110.72</v>
          </cell>
        </row>
        <row r="244">
          <cell r="G244">
            <v>105333</v>
          </cell>
          <cell r="H244" t="str">
            <v>ASSENTAMENTO DE TUBO DE PVC DEFOFO OU PRFV OU RPVC PARA REDE DE ÁGUA, DN 100, JUNTA ELÁSTICA INTEGRADA, INSTALADO EM LOCAL COM NÍVEL BAIXO DE INTERFERÊNCIAS (NÃO INCLUI FORNECIMENTO). AF_05/2024</v>
          </cell>
          <cell r="I244" t="str">
            <v>UN</v>
          </cell>
          <cell r="J244" t="str">
            <v>COEFICIENTE DE REPRESENTATIVIDADE</v>
          </cell>
          <cell r="K244">
            <v>10.57</v>
          </cell>
        </row>
        <row r="245">
          <cell r="G245">
            <v>105334</v>
          </cell>
          <cell r="H245" t="str">
            <v>ASSENTAMENTO DE CONEXÃO 2 ACESSOS ALINHADOS DE PVC PBA PARA REDE DE ÁGUA, DN 50, JUNTA ELÁSTICA INTEGRADA, INSTALADO EM LOCAL COM NÍVEL ALTO DE INTERFERÊNCIAS (NÃO INCLUI FORNECIMENTO). AF_05/2024</v>
          </cell>
          <cell r="I245" t="str">
            <v>UN</v>
          </cell>
          <cell r="J245" t="str">
            <v>COEFICIENTE DE REPRESENTATIVIDADE</v>
          </cell>
          <cell r="K245">
            <v>12.33</v>
          </cell>
        </row>
        <row r="246">
          <cell r="G246">
            <v>105335</v>
          </cell>
          <cell r="H246" t="str">
            <v>ASSENTAMENTO DE CONEXÃO 2 ACESSOS ALINHADOS DE PVC PBA PARA REDE DE ÁGUA, DN 75, JUNTA ELÁSTICA INTEGRADA, INSTALADO EM LOCAL COM NÍVEL ALTO DE INTERFERÊNCIAS (NÃO INCLUI FORNECIMENTO). AF_05/2024</v>
          </cell>
          <cell r="I246" t="str">
            <v>UN</v>
          </cell>
          <cell r="J246" t="str">
            <v>COEFICIENTE DE REPRESENTATIVIDADE</v>
          </cell>
          <cell r="K246">
            <v>12.66</v>
          </cell>
        </row>
        <row r="247">
          <cell r="G247">
            <v>105336</v>
          </cell>
          <cell r="H247" t="str">
            <v>ASSENTAMENTO DE CONEXÃO 2 ACESSOS ALINHADOS DE PVC PBA PARA REDE DE ÁGUA, DN 100, JUNTA ELÁSTICA INTEGRADA, INSTALADO EM LOCAL COM NÍVEL ALTO DE INTERFERÊNCIAS (NÃO INCLUI FORNECIMENTO). AF_05/2024</v>
          </cell>
          <cell r="I247" t="str">
            <v>UN</v>
          </cell>
          <cell r="J247" t="str">
            <v>COEFICIENTE DE REPRESENTATIVIDADE</v>
          </cell>
          <cell r="K247">
            <v>15.31</v>
          </cell>
        </row>
        <row r="248">
          <cell r="G248">
            <v>105337</v>
          </cell>
          <cell r="H248" t="str">
            <v>ASSENTAMENTO DE CONEXÃO 2 ACESSOS INCLINADOS DE PVC PBA PARA REDE DE ÁGUA, DN 50, JUNTA ELÁSTICA INTEGRADA, INSTALADO EM LOCAL COM NÍVEL ALTO DE INTERFERÊNCIAS (NÃO INCLUI FORNECIMENTO). AF_05/2024</v>
          </cell>
          <cell r="I248" t="str">
            <v>UN</v>
          </cell>
          <cell r="J248" t="str">
            <v>COEFICIENTE DE REPRESENTATIVIDADE</v>
          </cell>
          <cell r="K248">
            <v>17.82</v>
          </cell>
        </row>
        <row r="249">
          <cell r="G249">
            <v>105338</v>
          </cell>
          <cell r="H249" t="str">
            <v>ASSENTAMENTO DE CONEXÃO 2 ACESSOS INCLINADOS DE PVC PBA PARA REDE DE ÁGUA, DN 75, JUNTA ELÁSTICA INTEGRADA, INSTALADO EM LOCAL COM NÍVEL ALTO DE INTERFERÊNCIAS (NÃO INCLUI FORNECIMENTO). AF_05/2024</v>
          </cell>
          <cell r="I249" t="str">
            <v>UN</v>
          </cell>
          <cell r="J249" t="str">
            <v>COEFICIENTE DE REPRESENTATIVIDADE</v>
          </cell>
          <cell r="K249">
            <v>17.31</v>
          </cell>
        </row>
        <row r="250">
          <cell r="G250">
            <v>105339</v>
          </cell>
          <cell r="H250" t="str">
            <v>ASSENTAMENTO DE CONEXÃO 2 ACESSOS INCLINADOS DE PVC PBA PARA REDE DE ÁGUA, DN 100, JUNTA ELÁSTICA INTEGRADA, INSTALADO EM LOCAL COM NÍVEL ALTO DE INTERFERÊNCIAS (NÃO INCLUI FORNECIMENTO). AF_05/2024</v>
          </cell>
          <cell r="I250" t="str">
            <v>UN</v>
          </cell>
          <cell r="J250" t="str">
            <v>COEFICIENTE DE REPRESENTATIVIDADE</v>
          </cell>
          <cell r="K250">
            <v>21.15</v>
          </cell>
        </row>
        <row r="251">
          <cell r="G251">
            <v>105359</v>
          </cell>
          <cell r="H251" t="str">
            <v>ASSENTAMENTO DE CONEXÃO 3 ACESSOS DE PVC PBA PARA REDE DE ÁGUA, DN 50, JUNTA ELÁSTICA INTEGRADA, INSTALADO EM LOCAL COM NÍVEL ALTO DE INTERFERÊNCIAS (NÃO INCLUI FORNECIMENTO). AF_05/2024</v>
          </cell>
          <cell r="I251" t="str">
            <v>UN</v>
          </cell>
          <cell r="J251" t="str">
            <v>COEFICIENTE DE REPRESENTATIVIDADE</v>
          </cell>
          <cell r="K251">
            <v>216.99</v>
          </cell>
        </row>
        <row r="252">
          <cell r="G252">
            <v>105360</v>
          </cell>
          <cell r="H252" t="str">
            <v>ASSENTAMENTO DE CONEXÃO 3 ACESSOS DE PVC PBA PARA REDE DE ÁGUA, DN 75, JUNTA ELÁSTICA INTEGRADA, INSTALADO EM LOCAL COM NÍVEL ALTO DE INTERFERÊNCIAS (NÃO INCLUI FORNECIMENTO). AF_05/2024</v>
          </cell>
          <cell r="I252" t="str">
            <v>UN</v>
          </cell>
          <cell r="J252" t="str">
            <v>COEFICIENTE DE REPRESENTATIVIDADE</v>
          </cell>
          <cell r="K252">
            <v>18.68</v>
          </cell>
        </row>
        <row r="253">
          <cell r="G253">
            <v>105361</v>
          </cell>
          <cell r="H253" t="str">
            <v>ASSENTAMENTO DE CONEXÃO 3 ACESSOS DE PVC PBA PARA REDE DE ÁGUA, DN 100, JUNTA ELÁSTICA INTEGRADA, INSTALADO EM LOCAL COM NÍVEL ALTO DE INTERFERÊNCIAS (NÃO INCLUI FORNECIMENTO). AF_05/2024</v>
          </cell>
          <cell r="I253" t="str">
            <v>UN</v>
          </cell>
          <cell r="J253" t="str">
            <v>COEFICIENTE DE REPRESENTATIVIDADE</v>
          </cell>
          <cell r="K253">
            <v>228.04</v>
          </cell>
        </row>
        <row r="254">
          <cell r="G254">
            <v>105362</v>
          </cell>
          <cell r="H254" t="str">
            <v>FORNECIMENTO E ASSENTAMENTO DE CURVA 45 GRAUS RANHURADA EM FERRO FUNDIDO, DN 80 MM (3") PARA REDE DE ÁGUA, INSTALADO EM LOCAL COM NÍVEL BAIXO DE INTERFERÊNCIAS (INCLUI FORNECIMENTO). AF_05/2024</v>
          </cell>
          <cell r="I254" t="str">
            <v>UN</v>
          </cell>
          <cell r="J254" t="str">
            <v>COEFICIENTE DE REPRESENTATIVIDADE</v>
          </cell>
          <cell r="K254">
            <v>24.65</v>
          </cell>
        </row>
        <row r="255">
          <cell r="G255">
            <v>105363</v>
          </cell>
          <cell r="H255" t="str">
            <v>FORNECIMENTO E ASSENTAMENTO DE TE RANHURADO EM FERRO FUNDIDO, DN 80 (3") PARA REDE DE ÁGUA, INSTALADO EM LOCAL COM NÍVEL BAIXO DE INTERFERÊNCIAS (INCLUI FORNECIMENTO). AF_05/2024</v>
          </cell>
          <cell r="I255" t="str">
            <v>UN</v>
          </cell>
          <cell r="J255" t="str">
            <v>COEFICIENTE DE REPRESENTATIVIDADE</v>
          </cell>
          <cell r="K255">
            <v>407.22</v>
          </cell>
        </row>
        <row r="256">
          <cell r="G256">
            <v>105364</v>
          </cell>
          <cell r="H256" t="str">
            <v>ASSENTAMENTO DE CONEXÃO 3 ACESSOS DE PVC PBA PARA REDE DE ÁGUA, DN 100, JUNTA ELÁSTICA INTEGRADA, INSTALADO EM LOCAL COM NÍVEL BAIXO DE INTERFERÊNCIAS (NÃO INCLUI FORNECIMENTO). AF_05/2024</v>
          </cell>
          <cell r="I256" t="str">
            <v>UN</v>
          </cell>
          <cell r="J256" t="str">
            <v>COEFICIENTE DE REPRESENTATIVIDADE</v>
          </cell>
          <cell r="K256">
            <v>30.94</v>
          </cell>
        </row>
        <row r="257">
          <cell r="G257">
            <v>105365</v>
          </cell>
          <cell r="H257" t="str">
            <v>ASSENTAMENTO DE CONEXÃO 2 ACESSOS ALINHADOS DE FERRO FUNDIDO PARA REDE DE ÁGUA, DN 80, JUNTA ELÁSTICA, INSTALADO EM LOCAL COM NÍVEL BAIXO DE INTERFERÊNCIAS (NÃO INCLUI FORNECIMENTO). AF_05/2024</v>
          </cell>
          <cell r="I257" t="str">
            <v>UN</v>
          </cell>
          <cell r="J257" t="str">
            <v>COEFICIENTE DE REPRESENTATIVIDADE</v>
          </cell>
          <cell r="K257">
            <v>499.24</v>
          </cell>
        </row>
        <row r="258">
          <cell r="G258">
            <v>105366</v>
          </cell>
          <cell r="H258" t="str">
            <v>ASSENTAMENTO DE CONEXÃO 2 ACESSOS ALINHADOS DE FERRO FUNDIDO PARA REDE DE ÁGUA, DN 100, JUNTA ELÁSTICA, INSTALADO EM LOCAL COM NÍVEL BAIXO DE INTERFERÊNCIAS (NÃO INCLUI FORNECIMENTO). AF_05/2024</v>
          </cell>
          <cell r="I258" t="str">
            <v>UN</v>
          </cell>
          <cell r="J258" t="str">
            <v>COEFICIENTE DE REPRESENTATIVIDADE</v>
          </cell>
          <cell r="K258">
            <v>37.53</v>
          </cell>
        </row>
        <row r="259">
          <cell r="G259">
            <v>105367</v>
          </cell>
          <cell r="H259" t="str">
            <v>ASSENTAMENTO E FORNECIMENTO DE CURVA PVC PBA, JE, PB, 45 GRAUS, DN 100 / DE 110 MM, PARA REDE AGUA, JUNTA ELÁSTICA INTEGRADA, INSTALADO EM LOCAL COM NÍVEL BAIXO DE INTERFERÊNCIAS (INCLUI FORNECIMENTO). AF_05/2024</v>
          </cell>
          <cell r="I259" t="str">
            <v>UN</v>
          </cell>
          <cell r="J259" t="str">
            <v>COEFICIENTE DE REPRESENTATIVIDADE</v>
          </cell>
          <cell r="K259">
            <v>650.17</v>
          </cell>
        </row>
        <row r="260">
          <cell r="G260">
            <v>105368</v>
          </cell>
          <cell r="H260" t="str">
            <v>ASSENTAMENTO E FORNECIMENTO DE TE DE REDUCAO, PVC PBA, BBB, JE, DN 100 X 50 / DE 110 X 60 MM, PARA REDE AGUA, JUNTA ELÁSTICA INTEGRADA, INSTALADO EM LOCAL COM NÍVEL ALTO DE INTERFERÊNCIAS (INCLUI FORNECIMENTO). AF_05/2024</v>
          </cell>
          <cell r="I260" t="str">
            <v>UN</v>
          </cell>
          <cell r="J260" t="str">
            <v>COEFICIENTE DE REPRESENTATIVIDADE</v>
          </cell>
          <cell r="K260">
            <v>47.09</v>
          </cell>
        </row>
        <row r="261">
          <cell r="G261">
            <v>105370</v>
          </cell>
          <cell r="H261" t="str">
            <v>ASSENTAMENTO E FORNECIMENTO DE TE DE REDUCAO, PVC PBA, BBB, JE, DN 100 X 50 / DE 110 X 60 MM, PARA REDE AGUA, JUNTA ELÁSTICA INTEGRADA, INSTALADO EM LOCAL COM NÍVEL BAIXO DE INTERFERÊNCIAS (INCLUI FORNECIMENTO). AF_05/2024</v>
          </cell>
          <cell r="I261" t="str">
            <v>UN</v>
          </cell>
          <cell r="J261" t="str">
            <v>COEFICIENTE DE REPRESENTATIVIDADE</v>
          </cell>
          <cell r="K261">
            <v>672.39</v>
          </cell>
        </row>
        <row r="262">
          <cell r="G262">
            <v>105371</v>
          </cell>
          <cell r="H262" t="str">
            <v>ASSENTAMENTO DE CONEXÃO 2 ACESSOS ALINHADOS DE PVC PBA PARA REDE DE ÁGUA, DN 75, JUNTA ELÁSTICA INTEGRADA, INSTALADO EM LOCAL COM NÍVEL BAIXO DE INTERFERÊNCIAS (NÃO INCLUI FORNECIMENTO). AF_05/2024</v>
          </cell>
          <cell r="I262" t="str">
            <v>UN</v>
          </cell>
          <cell r="J262" t="str">
            <v>COEFICIENTE DE REPRESENTATIVIDADE</v>
          </cell>
          <cell r="K262">
            <v>55.98</v>
          </cell>
        </row>
        <row r="263">
          <cell r="G263">
            <v>105372</v>
          </cell>
          <cell r="H263" t="str">
            <v>ASSENTAMENTO DE CONEXÃO 2 ACESSOS ALINHADOS DE PVC PBA PARA REDE DE ÁGUA, DN 100, JUNTA ELÁSTICA INTEGRADA, INSTALADO EM LOCAL COM NÍVEL BAIXO DE INTERFERÊNCIAS (NÃO INCLUI FORNECIMENTO). AF_05/2024</v>
          </cell>
          <cell r="I263" t="str">
            <v>M</v>
          </cell>
          <cell r="J263" t="str">
            <v>COEFICIENTE DE REPRESENTATIVIDADE</v>
          </cell>
          <cell r="K263">
            <v>998.84</v>
          </cell>
        </row>
        <row r="264">
          <cell r="G264">
            <v>105373</v>
          </cell>
          <cell r="H264" t="str">
            <v>ASSENTAMENTO DE CONEXÃO 2 ACESSOS INCLINADOS DE PVC PBA PARA REDE DE ÁGUA, DN 50, JUNTA ELÁSTICA INTEGRADA, INSTALADO EM LOCAL COM NÍVEL BAIXO DE INTERFERÊNCIAS (NÃO INCLUI FORNECIMENTO). AF_05/2024</v>
          </cell>
          <cell r="I264" t="str">
            <v>M</v>
          </cell>
          <cell r="J264" t="str">
            <v>COEFICIENTE DE REPRESENTATIVIDADE</v>
          </cell>
          <cell r="K264">
            <v>64.21</v>
          </cell>
        </row>
        <row r="265">
          <cell r="G265">
            <v>105374</v>
          </cell>
          <cell r="H265" t="str">
            <v>ASSENTAMENTO DE CONEXÃO 2 ACESSOS INCLINADOS DE PVC PBA PARA REDE DE ÁGUA, DN 75, JUNTA ELÁSTICA INTEGRADA, INSTALADO EM LOCAL COM NÍVEL BAIXO DE INTERFERÊNCIAS (NÃO INCLUI FORNECIMENTO). AF_05/2024</v>
          </cell>
          <cell r="I265" t="str">
            <v>M</v>
          </cell>
          <cell r="J265" t="str">
            <v>COEFICIENTE DE REPRESENTATIVIDADE</v>
          </cell>
          <cell r="K265">
            <v>1023.61</v>
          </cell>
        </row>
        <row r="266">
          <cell r="G266">
            <v>105375</v>
          </cell>
          <cell r="H266" t="str">
            <v>ASSENTAMENTO DE CONEXÃO 2 ACESSOS INCLINADOS DE PVC PBA PARA REDE DE ÁGUA, DN 100, JUNTA ELÁSTICA INTEGRADA, INSTALADO EM LOCAL COM NÍVEL BAIXO DE INTERFERÊNCIAS (NÃO INCLUI FORNECIMENTO). AF_05/2024</v>
          </cell>
          <cell r="I266" t="str">
            <v>M</v>
          </cell>
          <cell r="J266" t="str">
            <v>COEFICIENTE DE REPRESENTATIVIDADE</v>
          </cell>
          <cell r="K266">
            <v>75.76</v>
          </cell>
        </row>
        <row r="267">
          <cell r="G267">
            <v>105376</v>
          </cell>
          <cell r="H267" t="str">
            <v>ASSENTAMENTO DE CONEXÃO 3 ACESSOS DE PVC PBA PARA REDE DE ÁGUA, DN 50, JUNTA ELÁSTICA INTEGRADA, INSTALADO EM LOCAL COM NÍVEL BAIXO DE INTERFERÊNCIAS (NÃO INCLUI FORNECIMENTO). AF_05/2024</v>
          </cell>
          <cell r="I267" t="str">
            <v>M</v>
          </cell>
          <cell r="J267" t="str">
            <v>COEFICIENTE DE REPRESENTATIVIDADE</v>
          </cell>
          <cell r="K267">
            <v>219.25</v>
          </cell>
        </row>
        <row r="268">
          <cell r="G268">
            <v>105381</v>
          </cell>
          <cell r="H268" t="str">
            <v>ASSENTAMENTO DE CONEXÃO 3 ACESSOS DE PVC PBA PARA REDE DE ÁGUA, DN 75, JUNTA ELÁSTICA INTEGRADA, INSTALADO EM LOCAL COM NÍVEL BAIXO DE INTERFERÊNCIAS (NÃO INCLUI FORNECIMENTO). AF_05/2024</v>
          </cell>
          <cell r="I268" t="str">
            <v>M</v>
          </cell>
          <cell r="J268" t="str">
            <v>COEFICIENTE DE REPRESENTATIVIDADE</v>
          </cell>
          <cell r="K268">
            <v>20.94</v>
          </cell>
        </row>
        <row r="269">
          <cell r="G269">
            <v>105382</v>
          </cell>
          <cell r="H269" t="str">
            <v>TUBO DE CONCRETO PARA REDES COLETORAS DE ESGOTO SANITÁRIO, DIÂMETRO DE 300 MM, JUNTA ELÁSTICA, INSTALADO EM LOCAL COM BAIXO NÍVEL DE INTERFERÊNCIAS - FORNECIMENTO E ASSENTAMENTO. AF_03/2024</v>
          </cell>
          <cell r="I269" t="str">
            <v>M</v>
          </cell>
          <cell r="J269" t="str">
            <v>COEFICIENTE DE REPRESENTATIVIDADE</v>
          </cell>
          <cell r="K269">
            <v>231.25</v>
          </cell>
        </row>
        <row r="270">
          <cell r="G270">
            <v>105383</v>
          </cell>
          <cell r="H270" t="str">
            <v>ASSENTAMENTO DE TUBO DE CONCRETO PARA REDES COLETORAS DE ESGOTO SANITÁRIO, DIÂMETRO DE 300 MM, JUNTA ELÁSTICA, INSTALADO EM LOCAL COM BAIXO NÍVEL DE INTERFERÊNCIAS (NÃO INCLUI FORNECIMENTO). AF_03/2024</v>
          </cell>
          <cell r="I270" t="str">
            <v>M</v>
          </cell>
          <cell r="J270" t="str">
            <v>COEFICIENTE DE REPRESENTATIVIDADE</v>
          </cell>
          <cell r="K270">
            <v>27.86</v>
          </cell>
        </row>
        <row r="271">
          <cell r="G271">
            <v>105384</v>
          </cell>
          <cell r="H271" t="str">
            <v>TUBO DE CONCRETO PARA REDES COLETORAS DE ESGOTO SANITÁRIO, DIÂMETRO DE 400 MM, JUNTA ELÁSTICA, INSTALADO EM LOCAL COM BAIXO NÍVEL DE INTERFERÊNCIAS - FORNECIMENTO E ASSENTAMENTO. AF_03/2024</v>
          </cell>
          <cell r="I271" t="str">
            <v>M</v>
          </cell>
          <cell r="J271" t="str">
            <v>COEFICIENTE DE REPRESENTATIVIDADE</v>
          </cell>
          <cell r="K271">
            <v>411.38</v>
          </cell>
        </row>
        <row r="272">
          <cell r="G272">
            <v>105385</v>
          </cell>
          <cell r="H272" t="str">
            <v>ASSENTAMENTO DE TUBO DE CONCRETO PARA REDES COLETORAS DE ESGOTO SANITÁRIO, DIÂMETRO DE 400 MM, JUNTA ELÁSTICA, INSTALADO EM LOCAL COM BAIXO NÍVEL DE INTERFERÊNCIAS (NÃO INCLUI FORNECIMENTO). AF_03/2024</v>
          </cell>
          <cell r="I272" t="str">
            <v>M</v>
          </cell>
          <cell r="J272" t="str">
            <v>COEFICIENTE DE REPRESENTATIVIDADE</v>
          </cell>
          <cell r="K272">
            <v>35.1</v>
          </cell>
        </row>
        <row r="273">
          <cell r="G273">
            <v>105386</v>
          </cell>
          <cell r="H273" t="str">
            <v>TUBO DE CONCRETO PARA REDES COLETORAS DE ESGOTO SANITÁRIO, DIÂMETRO DE 500 MM, JUNTA ELÁSTICA, INSTALADO EM LOCAL COM BAIXO NÍVEL DE INTERFERÊNCIAS - FORNECIMENTO E ASSENTAMENTO. AF_03/2024</v>
          </cell>
          <cell r="I273" t="str">
            <v>M</v>
          </cell>
          <cell r="J273" t="str">
            <v>COEFICIENTE DE REPRESENTATIVIDADE</v>
          </cell>
          <cell r="K273">
            <v>504.36</v>
          </cell>
        </row>
        <row r="274">
          <cell r="G274">
            <v>105387</v>
          </cell>
          <cell r="H274" t="str">
            <v>ASSENTAMENTO DE TUBO DE CONCRETO PARA REDES COLETORAS DE ESGOTO SANITÁRIO, DIÂMETRO DE 500 MM, JUNTA ELÁSTICA, INSTALADO EM LOCAL COM BAIXO NÍVEL DE INTERFERÊNCIAS (NÃO INCLUI FORNECIMENTO). AF_03/2024</v>
          </cell>
          <cell r="I274" t="str">
            <v>M</v>
          </cell>
          <cell r="J274" t="str">
            <v>COEFICIENTE DE REPRESENTATIVIDADE</v>
          </cell>
          <cell r="K274">
            <v>42.65</v>
          </cell>
        </row>
        <row r="275">
          <cell r="G275">
            <v>92833</v>
          </cell>
          <cell r="H275" t="str">
            <v>TUBO DE CONCRETO PARA REDES COLETORAS DE ESGOTO SANITÁRIO, DIÂMETRO DE 600 MM, JUNTA ELÁSTICA, INSTALADO EM LOCAL COM BAIXO NÍVEL DE INTERFERÊNCIAS - FORNECIMENTO E ASSENTAMENTO. AF_03/2024</v>
          </cell>
          <cell r="I275" t="str">
            <v>M</v>
          </cell>
          <cell r="J275" t="str">
            <v>COEFICIENTE DE REPRESENTATIVIDADE</v>
          </cell>
          <cell r="K275">
            <v>656.29</v>
          </cell>
        </row>
        <row r="276">
          <cell r="G276">
            <v>92834</v>
          </cell>
          <cell r="H276" t="str">
            <v>ASSENTAMENTO DE TUBO DE CONCRETO PARA REDES COLETORAS DE ESGOTO SANITÁRIO, DIÂMETRO DE 600 MM, JUNTA ELÁSTICA, INSTALADO EM LOCAL COM BAIXO NÍVEL DE INTERFERÊNCIAS (NÃO INCLUI FORNECIMENTO). AF_03/2024</v>
          </cell>
          <cell r="I276" t="str">
            <v>M</v>
          </cell>
          <cell r="J276" t="str">
            <v>COEFICIENTE DE REPRESENTATIVIDADE</v>
          </cell>
          <cell r="K276">
            <v>53.21</v>
          </cell>
        </row>
        <row r="277">
          <cell r="G277">
            <v>92835</v>
          </cell>
          <cell r="H277" t="str">
            <v>TUBO DE CONCRETO PARA REDES COLETORAS DE ESGOTO SANITÁRIO, DIÂMETRO DE 700 MM, JUNTA ELÁSTICA, INSTALADO EM LOCAL COM BAIXO NÍVEL DE INTERFERÊNCIAS - FORNECIMENTO E ASSENTAMENTO. AF_03/2024</v>
          </cell>
          <cell r="I277" t="str">
            <v>M</v>
          </cell>
          <cell r="J277" t="str">
            <v>COEFICIENTE DE REPRESENTATIVIDADE</v>
          </cell>
          <cell r="K277">
            <v>679.47</v>
          </cell>
        </row>
        <row r="278">
          <cell r="G278">
            <v>92836</v>
          </cell>
          <cell r="H278" t="str">
            <v>ASSENTAMENTO DE TUBO DE CONCRETO PARA REDES COLETORAS DE ESGOTO SANITÁRIO, DIÂMETRO DE 700 MM, JUNTA ELÁSTICA, INSTALADO EM LOCAL COM BAIXO NÍVEL DE INTERFERÊNCIAS (NÃO INCLUI FORNECIMENTO). AF_03/2024</v>
          </cell>
          <cell r="I278" t="str">
            <v>M</v>
          </cell>
          <cell r="J278" t="str">
            <v>COEFICIENTE DE REPRESENTATIVIDADE</v>
          </cell>
          <cell r="K278">
            <v>63.06</v>
          </cell>
        </row>
        <row r="279">
          <cell r="G279">
            <v>92837</v>
          </cell>
          <cell r="H279" t="str">
            <v>TUBO DE CONCRETO PARA REDES COLETORAS DE ESGOTO SANITÁRIO, DIÂMETRO DE 800 MM, JUNTA ELÁSTICA, INSTALADO EM LOCAL COM BAIXO NÍVEL DE INTERFERÊNCIAS - FORNECIMENTO E ASSENTAMENTO. AF_03/2024</v>
          </cell>
          <cell r="I279" t="str">
            <v>M</v>
          </cell>
          <cell r="J279" t="str">
            <v>COEFICIENTE DE REPRESENTATIVIDADE</v>
          </cell>
          <cell r="K279">
            <v>1006.88</v>
          </cell>
        </row>
        <row r="280">
          <cell r="G280">
            <v>92838</v>
          </cell>
          <cell r="H280" t="str">
            <v>ASSENTAMENTO DE TUBO DE CONCRETO PARA REDES COLETORAS DE ESGOTO SANITÁRIO, DIÂMETRO DE 800 MM, JUNTA ELÁSTICA, INSTALADO EM LOCAL COM BAIXO NÍVEL DE INTERFERÊNCIAS (NÃO INCLUI FORNECIMENTO). AF_03/2024</v>
          </cell>
          <cell r="I280" t="str">
            <v>M</v>
          </cell>
          <cell r="J280" t="str">
            <v>COEFICIENTE DE REPRESENTATIVIDADE</v>
          </cell>
          <cell r="K280">
            <v>72.25</v>
          </cell>
        </row>
        <row r="281">
          <cell r="G281">
            <v>92839</v>
          </cell>
          <cell r="H281" t="str">
            <v>TUBO DE CONCRETO PARA REDES COLETORAS DE ESGOTO SANITÁRIO, DIÂMETRO DE 900 MM, JUNTA ELÁSTICA, INSTALADO EM LOCAL COM BAIXO NÍVEL DE INTERFERÊNCIAS - FORNECIMENTO E ASSENTAMENTO. AF_03/2024</v>
          </cell>
          <cell r="I281" t="str">
            <v>M</v>
          </cell>
          <cell r="J281" t="str">
            <v>COEFICIENTE DE REPRESENTATIVIDADE</v>
          </cell>
          <cell r="K281">
            <v>1032.6</v>
          </cell>
        </row>
        <row r="282">
          <cell r="G282">
            <v>92840</v>
          </cell>
          <cell r="H282" t="str">
            <v>ASSENTAMENTO DE TUBO DE CONCRETO PARA REDES COLETORAS DE ESGOTO SANITÁRIO, DIÂMETRO DE 900 MM, JUNTA ELÁSTICA, INSTALADO EM LOCAL COM BAIXO NÍVEL DE INTERFERÊNCIAS (NÃO INCLUI FORNECIMENTO). AF_03/2024</v>
          </cell>
          <cell r="I282" t="str">
            <v>M</v>
          </cell>
          <cell r="J282" t="str">
            <v>COEFICIENTE DE REPRESENTATIVIDADE</v>
          </cell>
          <cell r="K282">
            <v>84.75</v>
          </cell>
        </row>
        <row r="283">
          <cell r="G283">
            <v>92841</v>
          </cell>
          <cell r="H283" t="str">
            <v>TUBO DE CONCRETO PARA REDES COLETORAS DE ESGOTO SANITÁRIO, DIÂMETRO DE 1000 MM, JUNTA ELÁSTICA, INSTALADO EM LOCAL COM BAIXO NÍVEL DE INTERFERÊNCIAS - FORNECIMENTO E ASSENTAMENTO. AF_03/2024</v>
          </cell>
          <cell r="I283" t="str">
            <v>M</v>
          </cell>
          <cell r="J283" t="str">
            <v>COEFICIENTE DE REPRESENTATIVIDADE</v>
          </cell>
          <cell r="K283">
            <v>156.5</v>
          </cell>
        </row>
        <row r="284">
          <cell r="G284">
            <v>92842</v>
          </cell>
          <cell r="H284" t="str">
            <v>ASSENTAMENTO DE TUBO DE CONCRETO PARA REDES COLETORAS DE ESGOTO SANITÁRIO, DIÂMETRO DE 1000 MM, JUNTA ELÁSTICA, INSTALADO EM LOCAL COM BAIXO NÍVEL DE INTERFERÊNCIAS (NÃO INCLUI FORNECIMENTO). AF_03/2024</v>
          </cell>
          <cell r="I284" t="str">
            <v>M</v>
          </cell>
          <cell r="J284" t="str">
            <v>COEFICIENTE DE REPRESENTATIVIDADE</v>
          </cell>
          <cell r="K284">
            <v>190.1</v>
          </cell>
        </row>
        <row r="285">
          <cell r="G285">
            <v>92843</v>
          </cell>
          <cell r="H285" t="str">
            <v>TUBO DE CONCRETO PARA REDES COLETORAS DE ESGOTO SANITÁRIO, DIÂMETRO DE 300 MM, JUNTA ELÁSTICA, INSTALADO EM LOCAL COM ALTO NÍVEL DE INTERFERÊNCIAS - FORNECIMENTO E ASSENTAMENTO. AF_03/2024</v>
          </cell>
          <cell r="I285" t="str">
            <v>M</v>
          </cell>
          <cell r="J285" t="str">
            <v>COEFICIENTE DE REPRESENTATIVIDADE</v>
          </cell>
          <cell r="K285">
            <v>292.05</v>
          </cell>
        </row>
        <row r="286">
          <cell r="G286">
            <v>92844</v>
          </cell>
          <cell r="H286" t="str">
            <v>ASSENTAMENTO DE TUBO DE CONCRETO PARA REDES COLETORAS DE ESGOTO SANITÁRIO, DIÂMETRO DE 300 MM, JUNTA ELÁSTICA, INSTALADO EM LOCAL COM ALTO NÍVEL DE INTERFERÊNCIAS (NÃO INCLUI FORNECIMENTO). AF_03/2024</v>
          </cell>
          <cell r="I286" t="str">
            <v>M</v>
          </cell>
          <cell r="J286" t="str">
            <v>COEFICIENTE DE REPRESENTATIVIDADE</v>
          </cell>
          <cell r="K286">
            <v>389.59</v>
          </cell>
        </row>
        <row r="287">
          <cell r="G287">
            <v>92845</v>
          </cell>
          <cell r="H287" t="str">
            <v>TUBO DE CONCRETO PARA REDES COLETORAS DE ESGOTO SANITÁRIO, DIÂMETRO DE 400 MM, JUNTA ELÁSTICA, INSTALADO EM LOCAL COM ALTO NÍVEL DE INTERFERÊNCIAS - FORNECIMENTO E ASSENTAMENTO. AF_03/2024</v>
          </cell>
          <cell r="I287" t="str">
            <v>M</v>
          </cell>
          <cell r="J287" t="str">
            <v>COEFICIENTE DE REPRESENTATIVIDADE</v>
          </cell>
          <cell r="K287">
            <v>472.32</v>
          </cell>
        </row>
        <row r="288">
          <cell r="G288">
            <v>92846</v>
          </cell>
          <cell r="H288" t="str">
            <v>ASSENTAMENTO DE TUBO DE CONCRETO PARA REDES COLETORAS DE ESGOTO SANITÁRIO, DIÂMETRO DE 400 MM, JUNTA ELÁSTICA, INSTALADO EM LOCAL COM ALTO NÍVEL DE INTERFERÊNCIAS (NÃO INCLUI FORNECIMENTO). AF_03/2024</v>
          </cell>
          <cell r="I288" t="str">
            <v>M</v>
          </cell>
          <cell r="J288" t="str">
            <v>COEFICIENTE DE REPRESENTATIVIDADE</v>
          </cell>
          <cell r="K288">
            <v>542.5</v>
          </cell>
        </row>
        <row r="289">
          <cell r="G289">
            <v>92847</v>
          </cell>
          <cell r="H289" t="str">
            <v>TUBO DE CONCRETO PARA REDES COLETORAS DE ESGOTO SANITÁRIO, DIÂMETRO DE 500 MM, JUNTA ELÁSTICA, INSTALADO EM LOCAL COM ALTO NÍVEL DE INTERFERÊNCIAS - FORNECIMENTO E ASSENTAMENTO. AF_03/2024</v>
          </cell>
          <cell r="I289" t="str">
            <v>M</v>
          </cell>
          <cell r="J289" t="str">
            <v>COEFICIENTE DE REPRESENTATIVIDADE</v>
          </cell>
          <cell r="K289">
            <v>562.05</v>
          </cell>
        </row>
        <row r="290">
          <cell r="G290">
            <v>92848</v>
          </cell>
          <cell r="H290" t="str">
            <v>ASSENTAMENTO DE TUBO DE CONCRETO PARA REDES COLETORAS DE ESGOTO SANITÁRIO, DIÂMETRO DE 500 MM, JUNTA ELÁSTICA, INSTALADO EM LOCAL COM ALTO NÍVEL DE INTERFERÊNCIAS (NÃO INCLUI FORNECIMENTO). AF_03/2024</v>
          </cell>
          <cell r="I290" t="str">
            <v>M</v>
          </cell>
          <cell r="J290" t="str">
            <v>COEFICIENTE DE REPRESENTATIVIDADE</v>
          </cell>
          <cell r="K290">
            <v>159.71</v>
          </cell>
        </row>
        <row r="291">
          <cell r="G291">
            <v>92849</v>
          </cell>
          <cell r="H291" t="str">
            <v>TUBO DE CONCRETO PARA REDES COLETORAS DE ESGOTO SANITÁRIO, DIÂMETRO DE 600 MM, JUNTA ELÁSTICA, INSTALADO EM LOCAL COM ALTO NÍVEL DE INTERFERÊNCIAS - FORNECIMENTO E ASSENTAMENTO. AF_03/2024</v>
          </cell>
          <cell r="I291" t="str">
            <v>M</v>
          </cell>
          <cell r="J291" t="str">
            <v>COEFICIENTE DE REPRESENTATIVIDADE</v>
          </cell>
          <cell r="K291">
            <v>194.29</v>
          </cell>
        </row>
        <row r="292">
          <cell r="G292">
            <v>92850</v>
          </cell>
          <cell r="H292" t="str">
            <v>ASSENTAMENTO DE TUBO DE CONCRETO PARA REDES COLETORAS DE ESGOTO SANITÁRIO, DIÂMETRO DE 600 MM, JUNTA ELÁSTICA, INSTALADO EM LOCAL COM ALTO NÍVEL DE INTERFERÊNCIAS (NÃO INCLUI FORNECIMENTO). AF_03/2024</v>
          </cell>
          <cell r="I292" t="str">
            <v>M</v>
          </cell>
          <cell r="J292" t="str">
            <v>COEFICIENTE DE REPRESENTATIVIDADE</v>
          </cell>
          <cell r="K292">
            <v>297.19</v>
          </cell>
        </row>
        <row r="293">
          <cell r="G293">
            <v>92851</v>
          </cell>
          <cell r="H293" t="str">
            <v>TUBO DE CONCRETO PARA REDES COLETORAS DE ESGOTO SANITÁRIO, DIÂMETRO DE 700 MM, JUNTA ELÁSTICA, INSTALADO EM LOCAL COM ALTO NÍVEL DE INTERFERÊNCIAS - FORNECIMENTO E ASSENTAMENTO. AF_03/2024</v>
          </cell>
          <cell r="I293" t="str">
            <v>M</v>
          </cell>
          <cell r="J293" t="str">
            <v>COEFICIENTE DE REPRESENTATIVIDADE</v>
          </cell>
          <cell r="K293">
            <v>395.68</v>
          </cell>
        </row>
        <row r="294">
          <cell r="G294">
            <v>92852</v>
          </cell>
          <cell r="H294" t="str">
            <v>ASSENTAMENTO DE TUBO DE CONCRETO PARA REDES COLETORAS DE ESGOTO SANITÁRIO, DIÂMETRO DE 700 MM, JUNTA ELÁSTICA, INSTALADO EM LOCAL COM ALTO NÍVEL DE INTERFERÊNCIAS (NÃO INCLUI FORNECIMENTO). AF_03/2024</v>
          </cell>
          <cell r="I294" t="str">
            <v>M</v>
          </cell>
          <cell r="J294" t="str">
            <v>COEFICIENTE DE REPRESENTATIVIDADE</v>
          </cell>
          <cell r="K294">
            <v>479.38</v>
          </cell>
        </row>
        <row r="295">
          <cell r="G295">
            <v>92853</v>
          </cell>
          <cell r="H295" t="str">
            <v>TUBO DE CONCRETO PARA REDES COLETORAS DE ESGOTO SANITÁRIO, DIÂMETRO DE 800 MM, JUNTA ELÁSTICA, INSTALADO EM LOCAL COM ALTO NÍVEL DE INTERFERÊNCIAS - FORNECIMENTO E ASSENTAMENTO. AF_03/2024</v>
          </cell>
          <cell r="I295" t="str">
            <v>M</v>
          </cell>
          <cell r="J295" t="str">
            <v>COEFICIENTE DE REPRESENTATIVIDADE</v>
          </cell>
          <cell r="K295">
            <v>550.55</v>
          </cell>
        </row>
        <row r="296">
          <cell r="G296">
            <v>92854</v>
          </cell>
          <cell r="H296" t="str">
            <v>ASSENTAMENTO DE TUBO DE CONCRETO PARA REDES COLETORAS DE ESGOTO SANITÁRIO, DIÂMETRO DE 800 MM, JUNTA ELÁSTICA, INSTALADO EM LOCAL COM ALTO NÍVEL DE INTERFERÊNCIAS (NÃO INCLUI FORNECIMENTO). AF_03/2024</v>
          </cell>
          <cell r="I296" t="str">
            <v>M</v>
          </cell>
          <cell r="J296" t="str">
            <v>COEFICIENTE DE REPRESENTATIVIDADE</v>
          </cell>
          <cell r="K296">
            <v>571.06</v>
          </cell>
        </row>
        <row r="297">
          <cell r="G297">
            <v>92855</v>
          </cell>
          <cell r="H297" t="str">
            <v>TUBO DE CONCRETO PARA REDES COLETORAS DE ESGOTO SANITÁRIO, DIÂMETRO DE 900 MM, JUNTA ELÁSTICA, INSTALADO EM LOCAL COM ALTO NÍVEL DE INTERFERÊNCIAS - FORNECIMENTO E ASSENTAMENTO. AF_03/2024</v>
          </cell>
          <cell r="I297" t="str">
            <v>M</v>
          </cell>
          <cell r="J297" t="str">
            <v>COEFICIENTE DE REPRESENTATIVIDADE</v>
          </cell>
          <cell r="K297">
            <v>22.56</v>
          </cell>
        </row>
        <row r="298">
          <cell r="G298">
            <v>92856</v>
          </cell>
          <cell r="H298" t="str">
            <v>ASSENTAMENTO DE TUBO DE CONCRETO PARA REDES COLETORAS DE ESGOTO SANITÁRIO, DIÂMETRO DE 900 MM, JUNTA ELÁSTICA, INSTALADO EM LOCAL COM ALTO NÍVEL DE INTERFERÊNCIAS (NÃO INCLUI FORNECIMENTO). AF_03/2024</v>
          </cell>
          <cell r="I298" t="str">
            <v>M</v>
          </cell>
          <cell r="J298" t="str">
            <v>COEFICIENTE DE REPRESENTATIVIDADE</v>
          </cell>
          <cell r="K298">
            <v>31.42</v>
          </cell>
        </row>
        <row r="299">
          <cell r="G299">
            <v>92857</v>
          </cell>
          <cell r="H299" t="str">
            <v>TUBO DE CONCRETO PARA REDES COLETORAS DE ESGOTO SANITÁRIO, DIÂMETRO DE 1000 MM, JUNTA ELÁSTICA, INSTALADO EM LOCAL COM ALTO NÍVEL DE INTERFERÊNCIAS - FORNECIMENTO E ASSENTAMENTO. AF_03/2024</v>
          </cell>
          <cell r="I299" t="str">
            <v>M</v>
          </cell>
          <cell r="J299" t="str">
            <v>COEFICIENTE DE REPRESENTATIVIDADE</v>
          </cell>
          <cell r="K299">
            <v>40.61</v>
          </cell>
        </row>
        <row r="300">
          <cell r="G300">
            <v>92858</v>
          </cell>
          <cell r="H300" t="str">
            <v>ASSENTAMENTO DE TUBO DE CONCRETO PARA REDES COLETORAS DE ESGOTO SANITÁRIO, DIÂMETRO DE 1000 MM, JUNTA ELÁSTICA, INSTALADO EM LOCAL COM ALTO NÍVEL DE INTERFERÊNCIAS (NÃO INCLUI FORNECIMENTO). AF_03/2024</v>
          </cell>
          <cell r="I300" t="str">
            <v>M</v>
          </cell>
          <cell r="J300" t="str">
            <v>COEFICIENTE DE REPRESENTATIVIDADE</v>
          </cell>
          <cell r="K300">
            <v>50</v>
          </cell>
        </row>
        <row r="301">
          <cell r="G301">
            <v>92859</v>
          </cell>
          <cell r="H301" t="str">
            <v>TUBO DE CONCRETO PARA REDES COLETORAS DE ÁGUAS PLUVIAIS, DIÂMETRO DE 400 MM, JUNTA RÍGIDA, INSTALADO EM LOCAL COM BAIXO NÍVEL DE INTERFERÊNCIAS - FORNECIMENTO E ASSENTAMENTO. AF_03/2024</v>
          </cell>
          <cell r="I301" t="str">
            <v>M</v>
          </cell>
          <cell r="J301" t="str">
            <v>COEFICIENTE DE REPRESENTATIVIDADE</v>
          </cell>
          <cell r="K301">
            <v>59.68</v>
          </cell>
        </row>
        <row r="302">
          <cell r="G302">
            <v>92860</v>
          </cell>
          <cell r="H302" t="str">
            <v>TUBO DE CONCRETO PARA REDES COLETORAS DE ÁGUAS PLUVIAIS, DIÂMETRO DE 500 MM, JUNTA RÍGIDA, INSTALADO EM LOCAL COM BAIXO NÍVEL DE INTERFERÊNCIAS - FORNECIMENTO E ASSENTAMENTO. AF_03/2024</v>
          </cell>
          <cell r="I302" t="str">
            <v>M</v>
          </cell>
          <cell r="J302" t="str">
            <v>COEFICIENTE DE REPRESENTATIVIDADE</v>
          </cell>
          <cell r="K302">
            <v>69.59</v>
          </cell>
        </row>
        <row r="303">
          <cell r="G303">
            <v>92861</v>
          </cell>
          <cell r="H303" t="str">
            <v>TUBO DE CONCRETO PARA REDES COLETORAS DE ÁGUAS PLUVIAIS, DIÂMETRO DE 600 MM, JUNTA RÍGIDA, INSTALADO EM LOCAL COM BAIXO NÍVEL DE INTERFERÊNCIAS - FORNECIMENTO E ASSENTAMENTO. AF_03/2024</v>
          </cell>
          <cell r="I303" t="str">
            <v>M</v>
          </cell>
          <cell r="J303" t="str">
            <v>COEFICIENTE DE REPRESENTATIVIDADE</v>
          </cell>
          <cell r="K303">
            <v>79.77</v>
          </cell>
        </row>
        <row r="304">
          <cell r="G304">
            <v>92862</v>
          </cell>
          <cell r="H304" t="str">
            <v>TUBO DE CONCRETO PARA REDES COLETORAS DE ÁGUAS PLUVIAIS, DIÂMETRO DE 700 MM, JUNTA RÍGIDA, INSTALADO EM LOCAL COM BAIXO NÍVEL DE INTERFERÊNCIAS - FORNECIMENTO E ASSENTAMENTO. AF_03/2024</v>
          </cell>
          <cell r="I304" t="str">
            <v>M</v>
          </cell>
          <cell r="J304" t="str">
            <v>COEFICIENTE DE REPRESENTATIVIDADE</v>
          </cell>
          <cell r="K304">
            <v>90.16</v>
          </cell>
        </row>
        <row r="305">
          <cell r="G305">
            <v>92863</v>
          </cell>
          <cell r="H305" t="str">
            <v>TUBO DE CONCRETO PARA REDES COLETORAS DE ÁGUAS PLUVIAIS, DIÂMETRO DE 800 MM, JUNTA RÍGIDA, INSTALADO EM LOCAL COM BAIXO NÍVEL DE INTERFERÊNCIAS - FORNECIMENTO E ASSENTAMENTO. AF_03/2024</v>
          </cell>
          <cell r="I305" t="str">
            <v>M</v>
          </cell>
          <cell r="J305" t="str">
            <v>COEFICIENTE DE REPRESENTATIVIDADE</v>
          </cell>
          <cell r="K305">
            <v>816.52</v>
          </cell>
        </row>
        <row r="306">
          <cell r="G306">
            <v>92864</v>
          </cell>
          <cell r="H306" t="str">
            <v>TUBO DE CONCRETO PARA REDES COLETORAS DE ÁGUAS PLUVIAIS, DIÂMETRO DE 900 MM, JUNTA RÍGIDA, INSTALADO EM LOCAL COM BAIXO NÍVEL DE INTERFERÊNCIAS - FORNECIMENTO E ASSENTAMENTO. AF_03/2024</v>
          </cell>
          <cell r="I306" t="str">
            <v>M</v>
          </cell>
          <cell r="J306" t="str">
            <v>COEFICIENTE DE REPRESENTATIVIDADE</v>
          </cell>
          <cell r="K306">
            <v>111.74</v>
          </cell>
        </row>
        <row r="307">
          <cell r="G307">
            <v>92210</v>
          </cell>
          <cell r="H307" t="str">
            <v>TUBO DE CONCRETO PARA REDES COLETORAS DE ÁGUAS PLUVIAIS, DIÂMETRO DE 1000 MM, JUNTA RÍGIDA, INSTALADO EM LOCAL COM BAIXO NÍVEL DE INTERFERÊNCIAS - FORNECIMENTO E ASSENTAMENTO. AF_03/2024</v>
          </cell>
          <cell r="I307" t="str">
            <v>M</v>
          </cell>
          <cell r="J307" t="str">
            <v>COEFICIENTE DE REPRESENTATIVIDADE</v>
          </cell>
          <cell r="K307">
            <v>1167.03</v>
          </cell>
        </row>
        <row r="308">
          <cell r="G308">
            <v>92211</v>
          </cell>
          <cell r="H308" t="str">
            <v>TUBO DE CONCRETO PARA REDES COLETORAS DE ÁGUAS PLUVIAIS, DIÂMETRO DE 400 MM, JUNTA RÍGIDA, INSTALADO EM LOCAL COM ALTO NÍVEL DE INTERFERÊNCIAS - FORNECIMENTO E ASSENTAMENTO. AF_03/2024</v>
          </cell>
          <cell r="I308" t="str">
            <v>M</v>
          </cell>
          <cell r="J308" t="str">
            <v>COEFICIENTE DE REPRESENTATIVIDADE</v>
          </cell>
          <cell r="K308">
            <v>145.95</v>
          </cell>
        </row>
        <row r="309">
          <cell r="G309">
            <v>92212</v>
          </cell>
          <cell r="H309" t="str">
            <v>TUBO DE CONCRETO PARA REDES COLETORAS DE ÁGUAS PLUVIAIS, DIÂMETRO DE 500 MM, JUNTA RÍGIDA, INSTALADO EM LOCAL COM ALTO NÍVEL DE INTERFERÊNCIAS - FORNECIMENTO E ASSENTAMENTO. AF_03/2024</v>
          </cell>
          <cell r="I309" t="str">
            <v>M</v>
          </cell>
          <cell r="J309" t="str">
            <v>COEFICIENTE DE REPRESENTATIVIDADE</v>
          </cell>
          <cell r="K309">
            <v>24.83</v>
          </cell>
        </row>
        <row r="310">
          <cell r="G310">
            <v>92213</v>
          </cell>
          <cell r="H310" t="str">
            <v>TUBO DE CONCRETO PARA REDES COLETORAS DE ÁGUAS PLUVIAIS, DIÂMETRO DE 600 MM, JUNTA RÍGIDA, INSTALADO EM LOCAL COM ALTO NÍVEL DE INTERFERÊNCIAS - FORNECIMENTO E ASSENTAMENTO. AF_03/2024</v>
          </cell>
          <cell r="I310" t="str">
            <v>M</v>
          </cell>
          <cell r="J310" t="str">
            <v>COEFICIENTE DE REPRESENTATIVIDADE</v>
          </cell>
          <cell r="K310">
            <v>34.63</v>
          </cell>
        </row>
        <row r="311">
          <cell r="G311">
            <v>92214</v>
          </cell>
          <cell r="H311" t="str">
            <v>TUBO DE CONCRETO PARA REDES COLETORAS DE ÁGUAS PLUVIAIS, DIÂMETRO DE 700 MM, JUNTA RÍGIDA, INSTALADO EM LOCAL COM ALTO NÍVEL DE INTERFERÊNCIAS - FORNECIMENTO E ASSENTAMENTO. AF_03/2024</v>
          </cell>
          <cell r="I311" t="str">
            <v>M</v>
          </cell>
          <cell r="J311" t="str">
            <v>COEFICIENTE DE REPRESENTATIVIDADE</v>
          </cell>
          <cell r="K311">
            <v>44.8</v>
          </cell>
        </row>
        <row r="312">
          <cell r="G312">
            <v>92215</v>
          </cell>
          <cell r="H312" t="str">
            <v>TUBO DE CONCRETO PARA REDES COLETORAS DE ÁGUAS PLUVIAIS, DIÂMETRO DE 800 MM, JUNTA RÍGIDA, INSTALADO EM LOCAL COM ALTO NÍVEL DE INTERFERÊNCIAS - FORNECIMENTO E ASSENTAMENTO. AF_03/2024</v>
          </cell>
          <cell r="I312" t="str">
            <v>M</v>
          </cell>
          <cell r="J312" t="str">
            <v>COEFICIENTE DE REPRESENTATIVIDADE</v>
          </cell>
          <cell r="K312">
            <v>55.14</v>
          </cell>
        </row>
        <row r="313">
          <cell r="G313">
            <v>92216</v>
          </cell>
          <cell r="H313" t="str">
            <v>TUBO DE CONCRETO PARA REDES COLETORAS DE ÁGUAS PLUVIAIS, DIÂMETRO DE 900 MM, JUNTA RÍGIDA, INSTALADO EM LOCAL COM ALTO NÍVEL DE INTERFERÊNCIAS - FORNECIMENTO E ASSENTAMENTO. AF_03/2024</v>
          </cell>
          <cell r="I313" t="str">
            <v>M</v>
          </cell>
          <cell r="J313" t="str">
            <v>COEFICIENTE DE REPRESENTATIVIDADE</v>
          </cell>
          <cell r="K313">
            <v>65.77</v>
          </cell>
        </row>
        <row r="314">
          <cell r="G314">
            <v>92219</v>
          </cell>
          <cell r="H314" t="str">
            <v>TUBO DE CONCRETO PARA REDES COLETORAS DE ÁGUAS PLUVIAIS, DIÂMETRO DE 1000 MM, JUNTA RÍGIDA, INSTALADO EM LOCAL COM ALTO NÍVEL DE INTERFERÊNCIAS - FORNECIMENTO E ASSENTAMENTO. AF_03/2024</v>
          </cell>
          <cell r="I314" t="str">
            <v>M</v>
          </cell>
          <cell r="J314" t="str">
            <v>COEFICIENTE DE REPRESENTATIVIDADE</v>
          </cell>
          <cell r="K314">
            <v>76.65</v>
          </cell>
        </row>
        <row r="315">
          <cell r="G315">
            <v>92220</v>
          </cell>
          <cell r="H315" t="str">
            <v>ASSENTAMENTO DE TUBO DE CONCRETO PARA REDES COLETORAS DE ÁGUAS PLUVIAIS, DIÂMETRO DE 300 MM, JUNTA RÍGIDA, INSTALADO EM LOCAL COM BAIXO NÍVEL DE INTERFERÊNCIAS (NÃO INCLUI FORNECIMENTO). AF_03/2024</v>
          </cell>
          <cell r="I315" t="str">
            <v>M</v>
          </cell>
          <cell r="J315" t="str">
            <v>COEFICIENTE DE REPRESENTATIVIDADE</v>
          </cell>
          <cell r="K315">
            <v>87.82</v>
          </cell>
        </row>
        <row r="316">
          <cell r="G316">
            <v>92221</v>
          </cell>
          <cell r="H316" t="str">
            <v>ASSENTAMENTO DE TUBO DE CONCRETO PARA REDES COLETORAS DE ÁGUAS PLUVIAIS, DIÂMETRO DE 400 MM, JUNTA RÍGIDA, INSTALADO EM LOCAL COM BAIXO NÍVEL DE INTERFERÊNCIAS (NÃO INCLUI FORNECIMENTO). AF_03/2024</v>
          </cell>
          <cell r="I316" t="str">
            <v>M</v>
          </cell>
          <cell r="J316" t="str">
            <v>COEFICIENTE DE REPRESENTATIVIDADE</v>
          </cell>
          <cell r="K316">
            <v>99.17</v>
          </cell>
        </row>
        <row r="317">
          <cell r="G317">
            <v>92222</v>
          </cell>
          <cell r="H317" t="str">
            <v>ASSENTAMENTO DE TUBO DE CONCRETO PARA REDES COLETORAS DE ÁGUAS PLUVIAIS, DIÂMETRO DE 500 MM, JUNTA RÍGIDA, INSTALADO EM LOCAL COM BAIXO NÍVEL DE INTERFERÊNCIAS (NÃO INCLUI FORNECIMENTO). AF_03/2024</v>
          </cell>
          <cell r="I317" t="str">
            <v>M</v>
          </cell>
          <cell r="J317" t="str">
            <v>COEFICIENTE DE REPRESENTATIVIDADE</v>
          </cell>
          <cell r="K317">
            <v>827.43</v>
          </cell>
        </row>
        <row r="318">
          <cell r="G318">
            <v>92223</v>
          </cell>
          <cell r="H318" t="str">
            <v>ASSENTAMENTO DE TUBO DE CONCRETO PARA REDES COLETORAS DE ÁGUAS PLUVIAIS, DIÂMETRO DE 600 MM, JUNTA RÍGIDA, INSTALADO EM LOCAL COM BAIXO NÍVEL DE INTERFERÊNCIAS (NÃO INCLUI FORNECIMENTO). AF_03/2024</v>
          </cell>
          <cell r="I318" t="str">
            <v>M</v>
          </cell>
          <cell r="J318" t="str">
            <v>COEFICIENTE DE REPRESENTATIVIDADE</v>
          </cell>
          <cell r="K318">
            <v>122.65</v>
          </cell>
        </row>
        <row r="319">
          <cell r="G319">
            <v>92224</v>
          </cell>
          <cell r="H319" t="str">
            <v>ASSENTAMENTO DE TUBO DE CONCRETO PARA REDES COLETORAS DE ÁGUAS PLUVIAIS, DIÂMETRO DE 700 MM, JUNTA RÍGIDA, INSTALADO EM LOCAL COM BAIXO NÍVEL DE INTERFERÊNCIAS (NÃO INCLUI FORNECIMENTO). AF_03/2024</v>
          </cell>
          <cell r="I319" t="str">
            <v>M</v>
          </cell>
          <cell r="J319" t="str">
            <v>COEFICIENTE DE REPRESENTATIVIDADE</v>
          </cell>
          <cell r="K319">
            <v>1180.84</v>
          </cell>
        </row>
        <row r="320">
          <cell r="G320">
            <v>92226</v>
          </cell>
          <cell r="H320" t="str">
            <v>ASSENTAMENTO DE TUBO DE CONCRETO PARA REDES COLETORAS DE ÁGUAS PLUVIAIS, DIÂMETRO DE 800 MM, JUNTA RÍGIDA, INSTALADO EM LOCAL COM BAIXO NÍVEL DE INTERFERÊNCIAS (NÃO INCLUI FORNECIMENTO). AF_03/2024</v>
          </cell>
          <cell r="I320" t="str">
            <v>M</v>
          </cell>
          <cell r="J320" t="str">
            <v>COEFICIENTE DE REPRESENTATIVIDADE</v>
          </cell>
          <cell r="K320">
            <v>159.76</v>
          </cell>
        </row>
        <row r="321">
          <cell r="G321">
            <v>92808</v>
          </cell>
          <cell r="H321" t="str">
            <v>ASSENTAMENTO DE TUBO DE CONCRETO PARA REDES COLETORAS DE ÁGUAS PLUVIAIS, DIÂMETRO DE 900 MM, JUNTA RÍGIDA, INSTALADO EM LOCAL COM BAIXO NÍVEL DE INTERFERÊNCIAS (NÃO INCLUI FORNECIMENTO). AF_03/2024</v>
          </cell>
          <cell r="I321" t="str">
            <v>M</v>
          </cell>
          <cell r="J321" t="str">
            <v>COEFICIENTE DE REPRESENTATIVIDADE</v>
          </cell>
          <cell r="K321">
            <v>133.4</v>
          </cell>
        </row>
        <row r="322">
          <cell r="G322">
            <v>92809</v>
          </cell>
          <cell r="H322" t="str">
            <v>ASSENTAMENTO DE TUBO DE CONCRETO PARA REDES COLETORAS DE ÁGUAS PLUVIAIS, DIÂMETRO DE 1000 MM, JUNTA RÍGIDA, INSTALADO EM LOCAL COM BAIXO NÍVEL DE INTERFERÊNCIAS (NÃO INCLUI FORNECIMENTO). AF_03/2024</v>
          </cell>
          <cell r="I322" t="str">
            <v>M</v>
          </cell>
          <cell r="J322" t="str">
            <v>COEFICIENTE DE REPRESENTATIVIDADE</v>
          </cell>
          <cell r="K322">
            <v>135.67</v>
          </cell>
        </row>
        <row r="323">
          <cell r="G323">
            <v>92810</v>
          </cell>
          <cell r="H323" t="str">
            <v>TUBO DE CONCRETO PARA REDES COLETORAS DE ÁGUAS PLUVIAIS, DIÂMETRO DE 1200 MM, JUNTA RÍGIDA, INSTALADO EM LOCAL COM BAIXO NÍVEL DE INTERFERÊNCIAS - FORNECIMENTO E ASSENTAMENTO. AF_03/2024</v>
          </cell>
          <cell r="I323" t="str">
            <v>M</v>
          </cell>
          <cell r="J323" t="str">
            <v>COEFICIENTE DE REPRESENTATIVIDADE</v>
          </cell>
          <cell r="K323">
            <v>124.53</v>
          </cell>
        </row>
        <row r="324">
          <cell r="G324">
            <v>92811</v>
          </cell>
          <cell r="H324" t="str">
            <v>ASSENTAMENTO DE TUBO DE CONCRETO PARA REDES COLETORAS DE ÁGUAS PLUVIAIS, DIÂMETRO DE 1200 MM, JUNTA RÍGIDA, INSTALADO EM LOCAL COM BAIXO NÍVEL DE INTERFERÊNCIAS (NÃO INCLUI FORNECIMENTO). AF_03/2024</v>
          </cell>
          <cell r="I324" t="str">
            <v>M</v>
          </cell>
          <cell r="J324" t="str">
            <v>COEFICIENTE DE REPRESENTATIVIDADE</v>
          </cell>
          <cell r="K324">
            <v>151.91</v>
          </cell>
        </row>
        <row r="325">
          <cell r="G325">
            <v>92812</v>
          </cell>
          <cell r="H325" t="str">
            <v>TUBO DE CONCRETO PARA REDES COLETORAS DE ÁGUAS PLUVIAIS, DIÂMETRO DE 1500 MM, JUNTA RÍGIDA, INSTALADO EM LOCAL COM BAIXO NÍVEL DE INTERFERÊNCIAS - FORNECIMENTO E ASSENTAMENTO. AF_03/2024</v>
          </cell>
          <cell r="I325" t="str">
            <v>M</v>
          </cell>
          <cell r="J325" t="str">
            <v>COEFICIENTE DE REPRESENTATIVIDADE</v>
          </cell>
          <cell r="K325">
            <v>219.94</v>
          </cell>
        </row>
        <row r="326">
          <cell r="G326">
            <v>92813</v>
          </cell>
          <cell r="H326" t="str">
            <v>ASSENTAMENTO DE TUBO DE CONCRETO PARA REDES COLETORAS DE ÁGUAS PLUVIAIS, DIÂMETRO DE 1500 MM, JUNTA RÍGIDA, INSTALADO EM LOCAL COM BAIXO NÍVEL DE INTERFERÊNCIAS (NÃO INCLUI FORNECIMENTO). AF_03/2024</v>
          </cell>
          <cell r="I326" t="str">
            <v>M</v>
          </cell>
          <cell r="J326" t="str">
            <v>COEFICIENTE DE REPRESENTATIVIDADE</v>
          </cell>
          <cell r="K326">
            <v>126.8</v>
          </cell>
        </row>
        <row r="327">
          <cell r="G327">
            <v>92814</v>
          </cell>
          <cell r="H327" t="str">
            <v>ASSENTAMENTO DE TUBO DE CONCRETO PARA REDES COLETORAS DE ÁGUAS PLUVIAIS, DIÂMETRO DE 300 MM, JUNTA RÍGIDA, INSTALADO EM LOCAL COM ALTO NÍVEL DE INTERFERÊNCIAS (NÃO INCLUI FORNECIMENTO). AF_03/2024</v>
          </cell>
          <cell r="I327" t="str">
            <v>M</v>
          </cell>
          <cell r="J327" t="str">
            <v>COEFICIENTE DE REPRESENTATIVIDADE</v>
          </cell>
          <cell r="K327">
            <v>155.12</v>
          </cell>
        </row>
        <row r="328">
          <cell r="G328">
            <v>92815</v>
          </cell>
          <cell r="H328" t="str">
            <v>ASSENTAMENTO DE TUBO DE CONCRETO PARA REDES COLETORAS DE ÁGUAS PLUVIAIS, DIÂMETRO DE 400 MM, JUNTA RÍGIDA, INSTALADO EM LOCAL COM ALTO NÍVEL DE INTERFERÊNCIAS (NÃO INCLUI FORNECIMENTO). AF_03/2024</v>
          </cell>
          <cell r="I328" t="str">
            <v>M</v>
          </cell>
          <cell r="J328" t="str">
            <v>COEFICIENTE DE REPRESENTATIVIDADE</v>
          </cell>
          <cell r="K328">
            <v>224.13</v>
          </cell>
        </row>
        <row r="329">
          <cell r="G329">
            <v>92816</v>
          </cell>
          <cell r="H329" t="str">
            <v>ASSENTAMENTO DE TUBO DE CONCRETO PARA REDES COLETORAS DE ÁGUAS PLUVIAIS, DIÂMETRO DE 500 MM, JUNTA RÍGIDA, INSTALADO EM LOCAL COM ALTO NÍVEL DE INTERFERÊNCIAS (NÃO INCLUI FORNECIMENTO). AF_03/2024</v>
          </cell>
          <cell r="I329" t="str">
            <v>M</v>
          </cell>
          <cell r="J329" t="str">
            <v>COEFICIENTE DE REPRESENTATIVIDADE</v>
          </cell>
          <cell r="K329">
            <v>4.32</v>
          </cell>
        </row>
        <row r="330">
          <cell r="G330">
            <v>92817</v>
          </cell>
          <cell r="H330" t="str">
            <v>ASSENTAMENTO DE TUBO DE CONCRETO PARA REDES COLETORAS DE ÁGUAS PLUVIAIS, DIÂMETRO DE 600 MM, JUNTA RÍGIDA, INSTALADO EM LOCAL COM ALTO NÍVEL DE INTERFERÊNCIAS (NÃO INCLUI FORNECIMENTO). AF_03/2024</v>
          </cell>
          <cell r="I330" t="str">
            <v>M</v>
          </cell>
          <cell r="J330" t="str">
            <v>COEFICIENTE DE REPRESENTATIVIDADE</v>
          </cell>
          <cell r="K330">
            <v>9.13</v>
          </cell>
        </row>
        <row r="331">
          <cell r="G331">
            <v>92818</v>
          </cell>
          <cell r="H331" t="str">
            <v>ASSENTAMENTO DE TUBO DE CONCRETO PARA REDES COLETORAS DE ÁGUAS PLUVIAIS, DIÂMETRO DE 700 MM, JUNTA RÍGIDA, INSTALADO EM LOCAL COM ALTO NÍVEL DE INTERFERÊNCIAS (NÃO INCLUI FORNECIMENTO). AF_03/2024</v>
          </cell>
          <cell r="I331" t="str">
            <v>M</v>
          </cell>
          <cell r="J331" t="str">
            <v>COEFICIENTE DE REPRESENTATIVIDADE</v>
          </cell>
          <cell r="K331">
            <v>10.81</v>
          </cell>
        </row>
        <row r="332">
          <cell r="G332">
            <v>92819</v>
          </cell>
          <cell r="H332" t="str">
            <v>ASSENTAMENTO DE TUBO DE CONCRETO PARA REDES COLETORAS DE ÁGUAS PLUVIAIS, DIÂMETRO DE 800 MM, JUNTA RÍGIDA, INSTALADO EM LOCAL COM ALTO NÍVEL DE INTERFERÊNCIAS (NÃO INCLUI FORNECIMENTO). AF_03/2024</v>
          </cell>
          <cell r="I332" t="str">
            <v>M</v>
          </cell>
          <cell r="J332" t="str">
            <v>COEFICIENTE DE REPRESENTATIVIDADE</v>
          </cell>
          <cell r="K332">
            <v>12.5</v>
          </cell>
        </row>
        <row r="333">
          <cell r="G333">
            <v>92820</v>
          </cell>
          <cell r="H333" t="str">
            <v>ASSENTAMENTO DE TUBO DE CONCRETO PARA REDES COLETORAS DE ÁGUAS PLUVIAIS, DIÂMETRO DE 900 MM, JUNTA RÍGIDA, INSTALADO EM LOCAL COM ALTO NÍVEL DE INTERFERÊNCIAS (NÃO INCLUI FORNECIMENTO). AF_03/2024</v>
          </cell>
          <cell r="I333" t="str">
            <v>M</v>
          </cell>
          <cell r="J333" t="str">
            <v>COEFICIENTE DE REPRESENTATIVIDADE</v>
          </cell>
          <cell r="K333">
            <v>14.2</v>
          </cell>
        </row>
        <row r="334">
          <cell r="G334">
            <v>92821</v>
          </cell>
          <cell r="H334" t="str">
            <v>ASSENTAMENTO DE TUBO DE CONCRETO PARA REDES COLETORAS DE ÁGUAS PLUVIAIS, DIÂMETRO DE 1000 MM, JUNTA RÍGIDA, INSTALADO EM LOCAL COM ALTO NÍVEL DE INTERFERÊNCIAS (NÃO INCLUI FORNECIMENTO). AF_03/2024</v>
          </cell>
          <cell r="I334" t="str">
            <v>M</v>
          </cell>
          <cell r="J334" t="str">
            <v>COEFICIENTE DE REPRESENTATIVIDADE</v>
          </cell>
          <cell r="K334">
            <v>15.89</v>
          </cell>
        </row>
        <row r="335">
          <cell r="G335">
            <v>92822</v>
          </cell>
          <cell r="H335" t="str">
            <v>TUBO DE CONCRETO PARA REDES COLETORAS DE ÁGUAS PLUVIAIS, DIÂMETRO DE 1200 MM, JUNTA RÍGIDA, INSTALADO EM LOCAL COM ALTO NÍVEL DE INTERFERÊNCIAS - FORNECIMENTO E ASSENTAMENTO. AF_03/2024</v>
          </cell>
          <cell r="I335" t="str">
            <v>M</v>
          </cell>
          <cell r="J335" t="str">
            <v>COEFICIENTE DE REPRESENTATIVIDADE</v>
          </cell>
          <cell r="K335">
            <v>19.27</v>
          </cell>
        </row>
        <row r="336">
          <cell r="G336">
            <v>92824</v>
          </cell>
          <cell r="H336" t="str">
            <v>ASSENTAMENTO DE TUBO DE CONCRETO PARA REDES COLETORAS DE ÁGUAS PLUVIAIS, DIÂMETRO DE 1200 MM, JUNTA RÍGIDA, INSTALADO EM LOCAL COM ALTO NÍVEL DE INTERFERÊNCIAS (NÃO INCLUI FORNECIMENTO). AF_03/2024</v>
          </cell>
          <cell r="I336" t="str">
            <v>M</v>
          </cell>
          <cell r="J336" t="str">
            <v>COEFICIENTE DE REPRESENTATIVIDADE</v>
          </cell>
          <cell r="K336">
            <v>3.57</v>
          </cell>
        </row>
        <row r="337">
          <cell r="G337">
            <v>92825</v>
          </cell>
          <cell r="H337" t="str">
            <v>TUBO DE CONCRETO PARA REDES COLETORAS DE ÁGUAS PLUVIAIS, DIÂMETRO DE 1500 MM, JUNTA RÍGIDA, INSTALADO EM LOCAL COM ALTO NÍVEL DE INTERFERÊNCIAS - FORNECIMENTO E ASSENTAMENTO. AF_03/2024</v>
          </cell>
          <cell r="I337" t="str">
            <v>M</v>
          </cell>
          <cell r="J337" t="str">
            <v>COEFICIENTE DE REPRESENTATIVIDADE</v>
          </cell>
          <cell r="K337">
            <v>6.92</v>
          </cell>
        </row>
        <row r="338">
          <cell r="G338">
            <v>92826</v>
          </cell>
          <cell r="H338" t="str">
            <v>ASSENTAMENTO DE TUBO DE CONCRETO PARA REDES COLETORAS DE ÁGUAS PLUVIAIS, DIÂMETRO DE 1500 MM, JUNTA RÍGIDA, INSTALADO EM LOCAL COM ALTO NÍVEL DE INTERFERÊNCIAS (NÃO INCLUI FORNECIMENTO). AF_03/2024</v>
          </cell>
          <cell r="I338" t="str">
            <v>M</v>
          </cell>
          <cell r="J338" t="str">
            <v>COEFICIENTE DE REPRESENTATIVIDADE</v>
          </cell>
          <cell r="K338">
            <v>8.2</v>
          </cell>
        </row>
        <row r="339">
          <cell r="G339">
            <v>92827</v>
          </cell>
          <cell r="H339" t="str">
            <v>TUBO DE CONCRETO PARA REDES COLETORAS DE ÁGUAS PLUVIAIS, DIÂMETRO DE 300MM, JUNTA RÍGIDA, INSTALADO EM LOCAL COM BAIXO NÍVEL DE INTERFERÊNCIAS - FORNECIMENTO E ASSENTAMENTO. AF_03/2024</v>
          </cell>
          <cell r="I339" t="str">
            <v>M</v>
          </cell>
          <cell r="J339" t="str">
            <v>COEFICIENTE DE REPRESENTATIVIDADE</v>
          </cell>
          <cell r="K339">
            <v>9.49</v>
          </cell>
        </row>
        <row r="340">
          <cell r="G340">
            <v>92828</v>
          </cell>
          <cell r="H340" t="str">
            <v>TUBO DE CONCRETO PARA REDES COLETORAS DE ÁGUAS PLUVIAIS, DIÂMETRO DE 300MM, JUNTA RÍGIDA, INSTALADO EM LOCAL COM ALTO NÍVEL DE INTERFERÊNCIAS - FORNECIMENTO E ASSENTAMENTO. AF_03/2024</v>
          </cell>
          <cell r="I340" t="str">
            <v>M</v>
          </cell>
          <cell r="J340" t="str">
            <v>COEFICIENTE DE REPRESENTATIVIDADE</v>
          </cell>
          <cell r="K340">
            <v>10.78</v>
          </cell>
        </row>
        <row r="341">
          <cell r="G341">
            <v>92829</v>
          </cell>
          <cell r="H341" t="str">
            <v>TUBO DE CONCRETO (SIMPLES) PARA REDES COLETORAS DE ÁGUAS PLUVIAIS, DIÂMETRO DE 300 MM, JUNTA RÍGIDA, INSTALADO EM LOCAL COM BAIXO NÍVEL DE INTERFERÊNCIAS - FORNECIMENTO E ASSENTAMENTO. AF_03/2024</v>
          </cell>
          <cell r="I341" t="str">
            <v>M</v>
          </cell>
          <cell r="J341" t="str">
            <v>COEFICIENTE DE REPRESENTATIVIDADE</v>
          </cell>
          <cell r="K341">
            <v>12.06</v>
          </cell>
        </row>
        <row r="342">
          <cell r="G342">
            <v>92830</v>
          </cell>
          <cell r="H342" t="str">
            <v>TUBO DE CONCRETO (SIMPLES) PARA REDES COLETORAS DE ÁGUAS PLUVIAIS, DIÂMETRO DE 400 MM, JUNTA RÍGIDA, INSTALADO EM LOCAL COM BAIXO NÍVEL DE INTERFERÊNCIAS - FORNECIMENTO E ASSENTAMENTO. AF_03/2024</v>
          </cell>
          <cell r="I342" t="str">
            <v>M</v>
          </cell>
          <cell r="J342" t="str">
            <v>COEFICIENTE DE REPRESENTATIVIDADE</v>
          </cell>
          <cell r="K342">
            <v>14.63</v>
          </cell>
        </row>
        <row r="343">
          <cell r="G343">
            <v>92831</v>
          </cell>
          <cell r="H343" t="str">
            <v>TUBO DE CONCRETO (SIMPLES) PARA REDES COLETORAS DE ÁGUAS PLUVIAIS, DIÂMETRO DE 500 MM, JUNTA RÍGIDA, INSTALADO EM LOCAL COM BAIXO NÍVEL DE INTERFERÊNCIAS - FORNECIMENTO E ASSENTAMENTO. AF_03/2024</v>
          </cell>
          <cell r="I343" t="str">
            <v>M</v>
          </cell>
          <cell r="J343" t="str">
            <v>COEFICIENTE DE REPRESENTATIVIDADE</v>
          </cell>
          <cell r="K343">
            <v>10.94</v>
          </cell>
        </row>
        <row r="344">
          <cell r="G344">
            <v>92832</v>
          </cell>
          <cell r="H344" t="str">
            <v>TUBO DE CONCRETO (SIMPLES) PARA REDES COLETORAS DE ÁGUAS PLUVIAIS, DIÂMETRO DE 300 MM, JUNTA RÍGIDA, INSTALADO EM LOCAL COM ALTO NÍVEL DE INTERFERÊNCIAS - FORNECIMENTO E ASSENTAMENTO. AF_03/2024</v>
          </cell>
          <cell r="I344" t="str">
            <v>M</v>
          </cell>
          <cell r="J344" t="str">
            <v>COEFICIENTE DE REPRESENTATIVIDADE</v>
          </cell>
          <cell r="K344">
            <v>13.07</v>
          </cell>
        </row>
        <row r="345">
          <cell r="G345">
            <v>95565</v>
          </cell>
          <cell r="H345" t="str">
            <v>TUBO DE CONCRETO (SIMPLES) PARA REDES COLETORAS DE ÁGUAS PLUVIAIS, DIÂMETRO DE 400 MM, JUNTA RÍGIDA, INSTALADO EM LOCAL COM ALTO NÍVEL DE INTERFERÊNCIAS - FORNECIMENTO E ASSENTAMENTO. AF_03/2024</v>
          </cell>
          <cell r="I345" t="str">
            <v>M</v>
          </cell>
          <cell r="J345" t="str">
            <v>COEFICIENTE DE REPRESENTATIVIDADE</v>
          </cell>
          <cell r="K345">
            <v>18.35</v>
          </cell>
        </row>
        <row r="346">
          <cell r="G346">
            <v>95566</v>
          </cell>
          <cell r="H346" t="str">
            <v>TUBO DE CONCRETO (SIMPLES) PARA REDES COLETORAS DE ÁGUAS PLUVIAIS, DIÂMETRO DE 500 MM, JUNTA RÍGIDA, INSTALADO EM LOCAL COM ALTO NÍVEL DE INTERFERÊNCIAS - FORNECIMENTO E ASSENTAMENTO. AF_03/2024</v>
          </cell>
          <cell r="I346" t="str">
            <v>M</v>
          </cell>
          <cell r="J346" t="str">
            <v>COEFICIENTE DE REPRESENTATIVIDADE</v>
          </cell>
          <cell r="K346">
            <v>23.64</v>
          </cell>
        </row>
        <row r="347">
          <cell r="G347">
            <v>95567</v>
          </cell>
          <cell r="H347" t="str">
            <v>ASSENTAMENTO DE TUBO DE PVC DEFOFO OU PRFV OU RPVC PARA REDE DE ÁGUA, DN 150 MM, JUNTA ELÁSTICA INTEGRADA, INSTALADO EM LOCAL COM NÍVEL ALTO DE INTERFERÊNCIAS (NÃO INCLUI FORNECIMENTO). AF_05/2024</v>
          </cell>
          <cell r="I347" t="str">
            <v>M</v>
          </cell>
          <cell r="J347" t="str">
            <v>COEFICIENTE DE REPRESENTATIVIDADE</v>
          </cell>
          <cell r="K347">
            <v>36.15</v>
          </cell>
        </row>
        <row r="348">
          <cell r="G348">
            <v>95568</v>
          </cell>
          <cell r="H348" t="str">
            <v>ASSENTAMENTO DE TUBO DE PVC DEFOFO OU PRFV OU RPVC PARA REDE DE ÁGUA, DN 200 MM, JUNTA ELÁSTICA INTEGRADA, INSTALADO EM LOCAL COM NÍVEL ALTO DE INTERFERÊNCIAS (NÃO INCLUI FORNECIMENTO). AF_05/2024</v>
          </cell>
          <cell r="I348" t="str">
            <v>M</v>
          </cell>
          <cell r="J348" t="str">
            <v>COEFICIENTE DE REPRESENTATIVIDADE</v>
          </cell>
          <cell r="K348">
            <v>41.46</v>
          </cell>
        </row>
        <row r="349">
          <cell r="G349">
            <v>95569</v>
          </cell>
          <cell r="H349" t="str">
            <v>ASSENTAMENTO DE TUBO DE PVC DEFOFO OU PRFV OU RPVC PARA REDE DE ÁGUA, DN 250 MM, JUNTA ELÁSTICA INTEGRADA, INSTALADO EM LOCAL COM NÍVEL ALTO DE INTERFERÊNCIAS (NÃO INCLUI FORNECIMENTO). AF_05/2024</v>
          </cell>
          <cell r="I349" t="str">
            <v>M</v>
          </cell>
          <cell r="J349" t="str">
            <v>ATRIBUÍDO SÃO PAULO</v>
          </cell>
          <cell r="K349">
            <v>53.94</v>
          </cell>
        </row>
        <row r="350">
          <cell r="G350">
            <v>95570</v>
          </cell>
          <cell r="H350" t="str">
            <v>ASSENTAMENTO DE TUBO DE PVC DEFOFO OU PRFV OU RPVC PARA REDE DE ÁGUA, DN 300 MM, JUNTA ELÁSTICA INTEGRADA, INSTALADO EM LOCAL COM NÍVEL ALTO DE INTERFERÊNCIAS (NÃO INCLUI FORNECIMENTO). AF_05/2024</v>
          </cell>
          <cell r="I350" t="str">
            <v>M</v>
          </cell>
          <cell r="J350" t="str">
            <v>ATRIBUÍDO SÃO PAULO</v>
          </cell>
          <cell r="K350">
            <v>59.26</v>
          </cell>
        </row>
        <row r="351">
          <cell r="G351">
            <v>95571</v>
          </cell>
          <cell r="H351" t="str">
            <v>ASSENTAMENTO DE TUBO DE PVC DEFOFO OU PRFV OU RPVC PARA REDE DE ÁGUA, DN 350 MM, JUNTA ELÁSTICA INTEGRADA, INSTALADO EM LOCAL COM NÍVEL ALTO DE INTERFERÊNCIAS (NÃO INCLUI FORNECIMENTO). AF_05/2024</v>
          </cell>
          <cell r="I351" t="str">
            <v>M</v>
          </cell>
          <cell r="J351" t="str">
            <v>ATRIBUÍDO SÃO PAULO</v>
          </cell>
          <cell r="K351">
            <v>71.73</v>
          </cell>
        </row>
        <row r="352">
          <cell r="G352">
            <v>95572</v>
          </cell>
          <cell r="H352" t="str">
            <v>ASSENTAMENTO DE TUBO DE PVC DEFOFO OU PRFV OU RPVC PARA REDE DE ÁGUA, DN 400 MM, JUNTA ELÁSTICA INTEGRADA, INSTALADO EM LOCAL COM NÍVEL ALTO DE INTERFERÊNCIAS (NÃO INCLUI FORNECIMENTO). AF_05/2024</v>
          </cell>
          <cell r="I352" t="str">
            <v>M</v>
          </cell>
          <cell r="J352" t="str">
            <v>ATRIBUÍDO SÃO PAULO</v>
          </cell>
          <cell r="K352">
            <v>77.05</v>
          </cell>
        </row>
        <row r="353">
          <cell r="G353">
            <v>97127</v>
          </cell>
          <cell r="H353" t="str">
            <v>ASSENTAMENTO DE TUBO DE PVC DEFOFO OU PRFV OU RPVC PARA REDE DE ÁGUA, DN 500 MM, JUNTA ELÁSTICA INTEGRADA, INSTALADO EM LOCAL COM NÍVEL ALTO DE INTERFERÊNCIAS (NÃO INCLUI FORNECIMENTO). AF_05/2024</v>
          </cell>
          <cell r="I353" t="str">
            <v>M</v>
          </cell>
          <cell r="J353" t="str">
            <v>ATRIBUÍDO SÃO PAULO</v>
          </cell>
          <cell r="K353">
            <v>87.63</v>
          </cell>
        </row>
        <row r="354">
          <cell r="G354">
            <v>97128</v>
          </cell>
          <cell r="H354" t="str">
            <v>ASSENTAMENTO DE TUBO DE PVC DEFOFO OU PRFV OU RPVC PARA REDE DE ÁGUA, DN 150 MM, JUNTA ELÁSTICA INTEGRADA, INSTALADO EM LOCAL COM NÍVEL BAIXO DE INTERFERÊNCIAS (NÃO INCLUI FORNECIMENTO). AF_05/2024</v>
          </cell>
          <cell r="I354" t="str">
            <v>M</v>
          </cell>
          <cell r="J354" t="str">
            <v>ATRIBUÍDO SÃO PAULO</v>
          </cell>
          <cell r="K354">
            <v>93.49</v>
          </cell>
        </row>
        <row r="355">
          <cell r="G355">
            <v>97129</v>
          </cell>
          <cell r="H355" t="str">
            <v>ASSENTAMENTO DE TUBO DE PVC DEFOFO OU PRFV OU RPVC PARA REDE DE ÁGUA, DN 200 MM, JUNTA ELÁSTICA INTEGRADA, INSTALADO EM LOCAL COM NÍVEL BAIXO DE INTERFERÊNCIAS (NÃO INCLUI FORNECIMENTO). AF_05/2024</v>
          </cell>
          <cell r="I355" t="str">
            <v>M</v>
          </cell>
          <cell r="J355" t="str">
            <v>ATRIBUÍDO SÃO PAULO</v>
          </cell>
          <cell r="K355">
            <v>102.95</v>
          </cell>
        </row>
        <row r="356">
          <cell r="G356">
            <v>97130</v>
          </cell>
          <cell r="H356" t="str">
            <v>ASSENTAMENTO DE TUBO DE PVC DEFOFO OU PRFV OU RPVC PARA REDE DE ÁGUA, DN 250 MM, JUNTA ELÁSTICA INTEGRADA, INSTALADO EM LOCAL COM NÍVEL BAIXO DE INTERFERÊNCIAS (NÃO INCLUI FORNECIMENTO). AF_05/2024</v>
          </cell>
          <cell r="I356" t="str">
            <v>M</v>
          </cell>
          <cell r="J356" t="str">
            <v>ATRIBUÍDO SÃO PAULO</v>
          </cell>
          <cell r="K356">
            <v>118.57</v>
          </cell>
        </row>
        <row r="357">
          <cell r="G357">
            <v>97131</v>
          </cell>
          <cell r="H357" t="str">
            <v>ASSENTAMENTO DE TUBO DE PVC DEFOFO OU PRFV OU RPVC PARA REDE DE ÁGUA, DN 300 MM, JUNTA ELÁSTICA INTEGRADA, INSTALADO EM LOCAL COM NÍVEL BAIXO DE INTERFERÊNCIAS (NÃO INCLUI FORNECIMENTO). AF_05/2024</v>
          </cell>
          <cell r="I357" t="str">
            <v>M</v>
          </cell>
          <cell r="J357" t="str">
            <v>ATRIBUÍDO SÃO PAULO</v>
          </cell>
          <cell r="K357">
            <v>128.03</v>
          </cell>
        </row>
        <row r="358">
          <cell r="G358">
            <v>97132</v>
          </cell>
          <cell r="H358" t="str">
            <v>ASSENTAMENTO DE TUBO DE PVC DEFOFO OU PRFV OU RPVC PARA REDE DE ÁGUA, DN 350 MM, JUNTA ELÁSTICA INTEGRADA, INSTALADO EM LOCAL COM NÍVEL BAIXO DE INTERFERÊNCIAS (NÃO INCLUI FORNECIMENTO). AF_05/2024</v>
          </cell>
          <cell r="I358" t="str">
            <v>M</v>
          </cell>
          <cell r="J358" t="str">
            <v>ATRIBUÍDO SÃO PAULO</v>
          </cell>
          <cell r="K358">
            <v>153.13</v>
          </cell>
        </row>
        <row r="359">
          <cell r="G359">
            <v>97133</v>
          </cell>
          <cell r="H359" t="str">
            <v>ASSENTAMENTO DE TUBO DE PVC DEFOFO OU PRFV OU RPVC PARA REDE DE ÁGUA, DN 400 MM, JUNTA ELÁSTICA INTEGRADA, INSTALADO EM LOCAL COM NÍVEL BAIXO DE INTERFERÊNCIAS (NÃO INCLUI FORNECIMENTO). AF_05/2024</v>
          </cell>
          <cell r="I359" t="str">
            <v>M</v>
          </cell>
          <cell r="J359" t="str">
            <v>ATRIBUÍDO SÃO PAULO</v>
          </cell>
          <cell r="K359">
            <v>46.44</v>
          </cell>
        </row>
        <row r="360">
          <cell r="G360">
            <v>97134</v>
          </cell>
          <cell r="H360" t="str">
            <v>ASSENTAMENTO DE TUBO DE PVC DEFOFO OU PRFV OU RPVC PARA REDE DE ÁGUA, DN 500 MM, JUNTA ELÁSTICA INTEGRADA, INSTALADO EM LOCAL COM NÍVEL BAIXO DE INTERFERÊNCIAS (NÃO INCLUI FORNECIMENTO). AF_05/2024</v>
          </cell>
          <cell r="I360" t="str">
            <v>M</v>
          </cell>
          <cell r="J360" t="str">
            <v>ATRIBUÍDO SÃO PAULO</v>
          </cell>
          <cell r="K360">
            <v>55.33</v>
          </cell>
        </row>
        <row r="361">
          <cell r="G361">
            <v>97135</v>
          </cell>
          <cell r="H361" t="str">
            <v>ASSENTAMENTO DE TUBO DE FERRO FUNDIDO PARA REDE DE ÁGUA, DN 80 MM, JUNTA FLANGEADA (NÃO INCLUI O FORNECIMENTO). AF_09/2021</v>
          </cell>
          <cell r="I361" t="str">
            <v>M</v>
          </cell>
          <cell r="J361" t="str">
            <v>ATRIBUÍDO SÃO PAULO</v>
          </cell>
          <cell r="K361">
            <v>77.57</v>
          </cell>
        </row>
        <row r="362">
          <cell r="G362">
            <v>97136</v>
          </cell>
          <cell r="H362" t="str">
            <v>ASSENTAMENTO DE TUBO DE FERRO FUNDIDO PARA REDE DE ÁGUA, DN 100 MM, JUNTA FLANGEADA (NÃO INCLUI O FORNECIMENTO). AF_09/2021</v>
          </cell>
          <cell r="I362" t="str">
            <v>M</v>
          </cell>
          <cell r="J362" t="str">
            <v>ATRIBUÍDO SÃO PAULO</v>
          </cell>
          <cell r="K362">
            <v>99.8</v>
          </cell>
        </row>
        <row r="363">
          <cell r="G363">
            <v>97137</v>
          </cell>
          <cell r="H363" t="str">
            <v>ASSENTAMENTO DE TUBO DE FERRO FUNDIDO PARA REDE DE ÁGUA, DN 150 MM, JUNTA FLANGEADA (NÃO INCLUI O FORNECIMENTO). AF_09/2021</v>
          </cell>
          <cell r="I363" t="str">
            <v>M</v>
          </cell>
          <cell r="J363" t="str">
            <v>ATRIBUÍDO SÃO PAULO</v>
          </cell>
          <cell r="K363">
            <v>163.79</v>
          </cell>
        </row>
        <row r="364">
          <cell r="G364">
            <v>97138</v>
          </cell>
          <cell r="H364" t="str">
            <v>ASSENTAMENTO DE TUBO DE FERRO FUNDIDO PARA REDE DE ÁGUA, DN 200 MM, JUNTA FLANGEADA (NÃO INCLUI O FORNECIMENTO). AF_09/2021</v>
          </cell>
          <cell r="I364" t="str">
            <v>M</v>
          </cell>
          <cell r="J364" t="str">
            <v>ATRIBUÍDO SÃO PAULO</v>
          </cell>
          <cell r="K364">
            <v>186.02</v>
          </cell>
        </row>
        <row r="365">
          <cell r="G365">
            <v>97139</v>
          </cell>
          <cell r="H365" t="str">
            <v>ASSENTAMENTO DE TUBO DE FERRO FUNDIDO PARA REDE DE ÁGUA, DN 250 MM, JUNTA FLANGEADA (NÃO INCLUI O FORNECIMENTO). AF_09/2021</v>
          </cell>
          <cell r="I365" t="str">
            <v>M</v>
          </cell>
          <cell r="J365" t="str">
            <v>ATRIBUÍDO SÃO PAULO</v>
          </cell>
          <cell r="K365">
            <v>250.03</v>
          </cell>
        </row>
        <row r="366">
          <cell r="G366">
            <v>97140</v>
          </cell>
          <cell r="H366" t="str">
            <v>ASSENTAMENTO DE TUBO DE FERRO FUNDIDO PARA REDE DE ÁGUA, DN 300 MM, JUNTA FLANGEADA (NÃO INCLUI O FORNECIMENTO). AF_09/2021</v>
          </cell>
          <cell r="I366" t="str">
            <v>M</v>
          </cell>
          <cell r="J366" t="str">
            <v>ATRIBUÍDO SÃO PAULO</v>
          </cell>
          <cell r="K366">
            <v>272.25</v>
          </cell>
        </row>
        <row r="367">
          <cell r="G367">
            <v>103089</v>
          </cell>
          <cell r="H367" t="str">
            <v>ASSENTAMENTO DE TUBO DE FERRO FUNDIDO PARA REDE DE ÁGUA, DN 350 MM, JUNTA FLANGEADA (NÃO INCLUI O FORNECIMENTO). AF_09/2021</v>
          </cell>
          <cell r="I367" t="str">
            <v>M</v>
          </cell>
          <cell r="J367" t="str">
            <v>ATRIBUÍDO SÃO PAULO</v>
          </cell>
          <cell r="K367">
            <v>336.23</v>
          </cell>
        </row>
        <row r="368">
          <cell r="G368">
            <v>103090</v>
          </cell>
          <cell r="H368" t="str">
            <v>ASSENTAMENTO DE TUBO DE FERRO FUNDIDO PARA REDE DE ÁGUA, DN 400 MM, JUNTA FLANGEADA (NÃO INCLUI O FORNECIMENTO). AF_09/2021</v>
          </cell>
          <cell r="I368" t="str">
            <v>M</v>
          </cell>
          <cell r="J368" t="str">
            <v>ATRIBUÍDO SÃO PAULO</v>
          </cell>
          <cell r="K368">
            <v>358.47</v>
          </cell>
        </row>
        <row r="369">
          <cell r="G369">
            <v>103091</v>
          </cell>
          <cell r="H369" t="str">
            <v>ASSENTAMENTO DE TUBO DE FERRO FUNDIDO PARA REDE DE ÁGUA, DN 450 MM, JUNTA FLANGEADA (NÃO INCLUI O FORNECIMENTO). AF_09/2021</v>
          </cell>
          <cell r="I369" t="str">
            <v>M</v>
          </cell>
          <cell r="J369" t="str">
            <v>ATRIBUÍDO SÃO PAULO</v>
          </cell>
          <cell r="K369">
            <v>402.92</v>
          </cell>
        </row>
        <row r="370">
          <cell r="G370">
            <v>103092</v>
          </cell>
          <cell r="H370" t="str">
            <v>ASSENTAMENTO DE TUBO DE FERRO FUNDIDO PARA REDE DE ÁGUA, DN 500 MM, JUNTA FLANGEADA (NÃO INCLUI O FORNECIMENTO). AF_09/2021</v>
          </cell>
          <cell r="I370" t="str">
            <v>M</v>
          </cell>
          <cell r="J370" t="str">
            <v>ATRIBUÍDO SÃO PAULO</v>
          </cell>
          <cell r="K370">
            <v>489.16</v>
          </cell>
        </row>
        <row r="371">
          <cell r="G371">
            <v>103093</v>
          </cell>
          <cell r="H371" t="str">
            <v>ASSENTAMENTO DE TUBO DE FERRO FUNDIDO PARA REDE DE ÁGUA, DN 600 MM, JUNTA FLANGEADA (NÃO INCLUI O FORNECIMENTO). AF_09/2021</v>
          </cell>
          <cell r="I371" t="str">
            <v>UN</v>
          </cell>
          <cell r="J371" t="str">
            <v>ATRIBUÍDO SÃO PAULO</v>
          </cell>
          <cell r="K371">
            <v>533.62</v>
          </cell>
        </row>
        <row r="372">
          <cell r="G372">
            <v>103094</v>
          </cell>
          <cell r="H372" t="str">
            <v>ASSENTAMENTO DE TUBO DE FERRO FUNDIDO PARA REDE DE ÁGUA, DN 700 MM, JUNTA FLANGEADA (NÃO INCLUI O FORNECIMENTO). AF_09/2021</v>
          </cell>
          <cell r="I372" t="str">
            <v>UN</v>
          </cell>
          <cell r="J372" t="str">
            <v>ATRIBUÍDO SÃO PAULO</v>
          </cell>
          <cell r="K372">
            <v>619.84</v>
          </cell>
        </row>
        <row r="373">
          <cell r="G373">
            <v>103095</v>
          </cell>
          <cell r="H373" t="str">
            <v>ASSENTAMENTO DE TUBO DE FERRO FUNDIDO PARA REDE DE ÁGUA, DN 800 MM, JUNTA FLANGEADA (NÃO INCLUI O FORNECIMENTO). AF_09/2021</v>
          </cell>
          <cell r="I373" t="str">
            <v>UN</v>
          </cell>
          <cell r="J373" t="str">
            <v>ATRIBUÍDO SÃO PAULO</v>
          </cell>
          <cell r="K373">
            <v>664.3</v>
          </cell>
        </row>
        <row r="374">
          <cell r="G374">
            <v>103096</v>
          </cell>
          <cell r="H374" t="str">
            <v>ASSENTAMENTO DE TUBO DE FERRO FUNDIDO PARA REDE DE ÁGUA, DN 900 MM, JUNTA FLANGEADA (NÃO INCLUI O FORNECIMENTO). AF_09/2021</v>
          </cell>
          <cell r="I374" t="str">
            <v>UN</v>
          </cell>
          <cell r="J374" t="str">
            <v>ATRIBUÍDO SÃO PAULO</v>
          </cell>
          <cell r="K374">
            <v>794.98</v>
          </cell>
        </row>
        <row r="375">
          <cell r="G375">
            <v>103097</v>
          </cell>
          <cell r="H375" t="str">
            <v>ASSENTAMENTO DE TUBO DE FERRO FUNDIDO PARA REDE DE ÁGUA, DN 1000 MM, JUNTA FLANGEADA (NÃO INCLUI O FORNECIMENTO). AF_09/2021</v>
          </cell>
          <cell r="I375" t="str">
            <v>UN</v>
          </cell>
          <cell r="J375" t="str">
            <v>ATRIBUÍDO SÃO PAULO</v>
          </cell>
          <cell r="K375">
            <v>60.84</v>
          </cell>
        </row>
        <row r="376">
          <cell r="G376">
            <v>103098</v>
          </cell>
          <cell r="H376" t="str">
            <v>ASSENTAMENTO DE TUBO DE FERRO FUNDIDO PARA REDE DE ÁGUA, DN 1200 MM, JUNTA FLANGEADA (NÃO INCLUI O FORNECIMENTO). AF_09/2021</v>
          </cell>
          <cell r="I376" t="str">
            <v>UN</v>
          </cell>
          <cell r="J376" t="str">
            <v>ATRIBUÍDO SÃO PAULO</v>
          </cell>
          <cell r="K376">
            <v>74.18</v>
          </cell>
        </row>
        <row r="377">
          <cell r="G377">
            <v>103099</v>
          </cell>
          <cell r="H377" t="str">
            <v>ASSENTAMENTO DE CONEXÃO COM 2 ACESSOS, FERRO FUNDIDO PARA REDE DE ÁGUA, DN  80 MM, JUNTA FLANGEADA (NÃO INCLUI O FORNECIMENTO). AF_09/2021</v>
          </cell>
          <cell r="I377" t="str">
            <v>UN</v>
          </cell>
          <cell r="J377" t="str">
            <v>ATRIBUÍDO SÃO PAULO</v>
          </cell>
          <cell r="K377">
            <v>107.53</v>
          </cell>
        </row>
        <row r="378">
          <cell r="G378">
            <v>103100</v>
          </cell>
          <cell r="H378" t="str">
            <v>ASSENTAMENTO DE CONEXÃO COM 2 ACESSOS, FERRO FUNDIDO PARA REDE DE ÁGUA, DN  100 MM, JUNTA FLANGEADA (NÃO INCLUI O FORNECIMENTO). AF_09/2021</v>
          </cell>
          <cell r="I378" t="str">
            <v>UN</v>
          </cell>
          <cell r="J378" t="str">
            <v>ATRIBUÍDO SÃO PAULO</v>
          </cell>
          <cell r="K378">
            <v>140.85</v>
          </cell>
        </row>
        <row r="379">
          <cell r="G379">
            <v>103101</v>
          </cell>
          <cell r="H379" t="str">
            <v>ASSENTAMENTO DE CONEXÃO COM 2 ACESSOS, FERRO FUNDIDO PARA REDE DE ÁGUA, DN  150 MM, JUNTA FLANGEADA (NÃO INCLUI O FORNECIMENTO). AF_09/2021</v>
          </cell>
          <cell r="I379" t="str">
            <v>UN</v>
          </cell>
          <cell r="J379" t="str">
            <v>ATRIBUÍDO SÃO PAULO</v>
          </cell>
          <cell r="K379">
            <v>236.86</v>
          </cell>
        </row>
        <row r="380">
          <cell r="G380">
            <v>103102</v>
          </cell>
          <cell r="H380" t="str">
            <v>ASSENTAMENTO DE CONEXÃO COM 2 ACESSOS, FERRO FUNDIDO PARA REDE DE ÁGUA, DN  200 MM, JUNTA FLANGEADA (NÃO INCLUI O FORNECIMENTO). AF_09/2021</v>
          </cell>
          <cell r="I380" t="str">
            <v>UN</v>
          </cell>
          <cell r="J380" t="str">
            <v>ATRIBUÍDO SÃO PAULO</v>
          </cell>
          <cell r="K380">
            <v>270.2</v>
          </cell>
        </row>
        <row r="381">
          <cell r="G381">
            <v>103103</v>
          </cell>
          <cell r="H381" t="str">
            <v>ASSENTAMENTO DE CONEXÃO COM 2 ACESSOS, FERRO FUNDIDO PARA REDE DE ÁGUA, DN  250 MM, JUNTA FLANGEADA (NÃO INCLUI O FORNECIMENTO). AF_09/2021</v>
          </cell>
          <cell r="I381" t="str">
            <v>UN</v>
          </cell>
          <cell r="J381" t="str">
            <v>ATRIBUÍDO SÃO PAULO</v>
          </cell>
          <cell r="K381">
            <v>366.2</v>
          </cell>
        </row>
        <row r="382">
          <cell r="G382">
            <v>103104</v>
          </cell>
          <cell r="H382" t="str">
            <v>ASSENTAMENTO DE CONEXÃO COM 2 ACESSOS, FERRO FUNDIDO PARA REDE DE ÁGUA, DN  300 MM, JUNTA FLANGEADA (NÃO INCLUI O FORNECIMENTO). AF_09/2021</v>
          </cell>
          <cell r="I382" t="str">
            <v>UN</v>
          </cell>
          <cell r="J382" t="str">
            <v>ATRIBUÍDO SÃO PAULO</v>
          </cell>
          <cell r="K382">
            <v>399.53</v>
          </cell>
        </row>
        <row r="383">
          <cell r="G383">
            <v>103105</v>
          </cell>
          <cell r="H383" t="str">
            <v>ASSENTAMENTO DE CONEXÃO COM 2 ACESSOS, FERRO FUNDIDO PARA REDE DE ÁGUA, DN  350 MM, JUNTA FLANGEADA (NÃO INCLUI O FORNECIMENTO). AF_09/2021</v>
          </cell>
          <cell r="I383" t="str">
            <v>UN</v>
          </cell>
          <cell r="J383" t="str">
            <v>ATRIBUÍDO SÃO PAULO</v>
          </cell>
          <cell r="K383">
            <v>495.54</v>
          </cell>
        </row>
        <row r="384">
          <cell r="G384">
            <v>103106</v>
          </cell>
          <cell r="H384" t="str">
            <v>ASSENTAMENTO DE CONEXÃO COM 2 ACESSOS, FERRO FUNDIDO PARA REDE DE ÁGUA, DN  400 MM, JUNTA FLANGEADA (NÃO INCLUI O FORNECIMENTO). AF_09/2021</v>
          </cell>
          <cell r="I384" t="str">
            <v>UN</v>
          </cell>
          <cell r="J384" t="str">
            <v>ATRIBUÍDO SÃO PAULO</v>
          </cell>
          <cell r="K384">
            <v>528.88</v>
          </cell>
        </row>
        <row r="385">
          <cell r="G385">
            <v>103107</v>
          </cell>
          <cell r="H385" t="str">
            <v>ASSENTAMENTO DE CONEXÃO COM 2 ACESSOS, FERRO FUNDIDO PARA REDE DE ÁGUA, DN  450 MM, JUNTA FLANGEADA (NÃO INCLUI O FORNECIMENTO). AF_09/2021</v>
          </cell>
          <cell r="I385" t="str">
            <v>UN</v>
          </cell>
          <cell r="J385" t="str">
            <v>ATRIBUÍDO SÃO PAULO</v>
          </cell>
          <cell r="K385">
            <v>595.57</v>
          </cell>
        </row>
        <row r="386">
          <cell r="G386">
            <v>103108</v>
          </cell>
          <cell r="H386" t="str">
            <v>ASSENTAMENTO DE CONEXÃO COM 2 ACESSOS, FERRO FUNDIDO PARA REDE DE ÁGUA, DN  500 MM, JUNTA FLANGEADA (NÃO INCLUI O FORNECIMENTO). AF_09/2021</v>
          </cell>
          <cell r="I386" t="str">
            <v>UN</v>
          </cell>
          <cell r="J386" t="str">
            <v>ATRIBUÍDO SÃO PAULO</v>
          </cell>
          <cell r="K386">
            <v>724.9</v>
          </cell>
        </row>
        <row r="387">
          <cell r="G387">
            <v>103109</v>
          </cell>
          <cell r="H387" t="str">
            <v>ASSENTAMENTO DE CONEXÃO COM 2 ACESSOS, FERRO FUNDIDO PARA REDE DE ÁGUA, DN  600 MM, JUNTA FLANGEADA (NÃO INCLUI O FORNECIMENTO). AF_09/2021</v>
          </cell>
          <cell r="I387" t="str">
            <v>UN</v>
          </cell>
          <cell r="J387" t="str">
            <v>ATRIBUÍDO SÃO PAULO</v>
          </cell>
          <cell r="K387">
            <v>791.59</v>
          </cell>
        </row>
        <row r="388">
          <cell r="G388">
            <v>103110</v>
          </cell>
          <cell r="H388" t="str">
            <v>ASSENTAMENTO DE CONEXÃO COM 2 ACESSOS, FERRO FUNDIDO PARA REDE DE ÁGUA, DN  700 MM, JUNTA FLANGEADA (NÃO INCLUI O FORNECIMENTO). AF_09/2021</v>
          </cell>
          <cell r="I388" t="str">
            <v>UN</v>
          </cell>
          <cell r="J388" t="str">
            <v>ATRIBUÍDO SÃO PAULO</v>
          </cell>
          <cell r="K388">
            <v>920.93</v>
          </cell>
        </row>
        <row r="389">
          <cell r="G389">
            <v>103111</v>
          </cell>
          <cell r="H389" t="str">
            <v>ASSENTAMENTO DE CONEXÃO COM 2 ACESSOS, FERRO FUNDIDO PARA REDE DE ÁGUA, DN  800 MM, JUNTA FLANGEADA (NÃO INCLUI O FORNECIMENTO). AF_09/2021</v>
          </cell>
          <cell r="I389" t="str">
            <v>UN</v>
          </cell>
          <cell r="J389" t="str">
            <v>ATRIBUÍDO SÃO PAULO</v>
          </cell>
          <cell r="K389">
            <v>987.62</v>
          </cell>
        </row>
        <row r="390">
          <cell r="G390">
            <v>103112</v>
          </cell>
          <cell r="H390" t="str">
            <v>ASSENTAMENTO DE CONEXÃO COM 2 ACESSOS, FERRO FUNDIDO PARA REDE DE ÁGUA, DN  900 MM, JUNTA FLANGEADA (NÃO INCLUI O FORNECIMENTO). AF_09/2021</v>
          </cell>
          <cell r="I390" t="str">
            <v>UN</v>
          </cell>
          <cell r="J390" t="str">
            <v>ATRIBUÍDO SÃO PAULO</v>
          </cell>
          <cell r="K390">
            <v>1183.65</v>
          </cell>
        </row>
        <row r="391">
          <cell r="G391">
            <v>103113</v>
          </cell>
          <cell r="H391" t="str">
            <v>ASSENTAMENTO DE CONEXÃO COM 2 ACESSOS, FERRO FUNDIDO PARA REDE DE ÁGUA, DN  1000 MM, JUNTA FLANGEADA (NÃO INCLUI O FORNECIMENTO). AF_09/2021</v>
          </cell>
          <cell r="I391" t="str">
            <v>UN</v>
          </cell>
          <cell r="J391" t="str">
            <v>ATRIBUÍDO SÃO PAULO</v>
          </cell>
          <cell r="K391">
            <v>32.07</v>
          </cell>
        </row>
        <row r="392">
          <cell r="G392">
            <v>103114</v>
          </cell>
          <cell r="H392" t="str">
            <v>ASSENTAMENTO DE CONEXÃO COM 2 ACESSOS, FERRO FUNDIDO PARA REDE DE ÁGUA, DN  1200 MM, JUNTA FLANGEADA (NÃO INCLUI O FORNECIMENTO). AF_09/2021</v>
          </cell>
          <cell r="I392" t="str">
            <v>UN</v>
          </cell>
          <cell r="J392" t="str">
            <v>ATRIBUÍDO SÃO PAULO</v>
          </cell>
          <cell r="K392">
            <v>36.51</v>
          </cell>
        </row>
        <row r="393">
          <cell r="G393">
            <v>103115</v>
          </cell>
          <cell r="H393" t="str">
            <v>ASSENTAMENTO DE CONEXÃO COM 3 ACESSOS, FERRO FUNDIDO PARA REDE DE ÁGUA, DN  80 MM, JUNTA FLANGEADA (NÃO INCLUI O FORNECIMENTO). AF_09/2021</v>
          </cell>
          <cell r="I393" t="str">
            <v>UN</v>
          </cell>
          <cell r="J393" t="str">
            <v>ATRIBUÍDO SÃO PAULO</v>
          </cell>
          <cell r="K393">
            <v>47.63</v>
          </cell>
        </row>
        <row r="394">
          <cell r="G394">
            <v>103116</v>
          </cell>
          <cell r="H394" t="str">
            <v>ASSENTAMENTO DE CONEXÃO COM 3 ACESSOS, FERRO FUNDIDO PARA REDE DE ÁGUA, DN  100 MM, JUNTA FLANGEADA (NÃO INCLUI O FORNECIMENTO). AF_09/2021</v>
          </cell>
          <cell r="I394" t="str">
            <v>UN</v>
          </cell>
          <cell r="J394" t="str">
            <v>ATRIBUÍDO SÃO PAULO</v>
          </cell>
          <cell r="K394">
            <v>58.73</v>
          </cell>
        </row>
        <row r="395">
          <cell r="G395">
            <v>103117</v>
          </cell>
          <cell r="H395" t="str">
            <v>ASSENTAMENTO DE CONEXÃO COM 3 ACESSOS, FERRO FUNDIDO PARA REDE DE ÁGUA, DN  150 MM, JUNTA FLANGEADA (NÃO INCLUI O FORNECIMENTO). AF_09/2021</v>
          </cell>
          <cell r="I395" t="str">
            <v>UN</v>
          </cell>
          <cell r="J395" t="str">
            <v>ATRIBUÍDO SÃO PAULO</v>
          </cell>
          <cell r="K395">
            <v>90.75</v>
          </cell>
        </row>
        <row r="396">
          <cell r="G396">
            <v>103118</v>
          </cell>
          <cell r="H396" t="str">
            <v>ASSENTAMENTO DE CONEXÃO COM 3 ACESSOS, FERRO FUNDIDO PARA REDE DE ÁGUA, DN  200 MM, JUNTA FLANGEADA (NÃO INCLUI O FORNECIMENTO). AF_09/2021</v>
          </cell>
          <cell r="I396" t="str">
            <v>UN</v>
          </cell>
          <cell r="J396" t="str">
            <v>ATRIBUÍDO SÃO PAULO</v>
          </cell>
          <cell r="K396">
            <v>101.85</v>
          </cell>
        </row>
        <row r="397">
          <cell r="G397">
            <v>103119</v>
          </cell>
          <cell r="H397" t="str">
            <v>ASSENTAMENTO DE CONEXÃO COM 3 ACESSOS, FERRO FUNDIDO PARA REDE DE ÁGUA, DN  250 MM, JUNTA FLANGEADA (NÃO INCLUI O FORNECIMENTO). AF_09/2021</v>
          </cell>
          <cell r="I397" t="str">
            <v>UN</v>
          </cell>
          <cell r="J397" t="str">
            <v>ATRIBUÍDO SÃO PAULO</v>
          </cell>
          <cell r="K397">
            <v>133.84</v>
          </cell>
        </row>
        <row r="398">
          <cell r="G398">
            <v>103120</v>
          </cell>
          <cell r="H398" t="str">
            <v>ASSENTAMENTO DE CONEXÃO COM 3 ACESSOS, FERRO FUNDIDO PARA REDE DE ÁGUA, DN  300 MM, JUNTA FLANGEADA (NÃO INCLUI O FORNECIMENTO). AF_09/2021</v>
          </cell>
          <cell r="I398" t="str">
            <v>UN</v>
          </cell>
          <cell r="J398" t="str">
            <v>ATRIBUÍDO SÃO PAULO</v>
          </cell>
          <cell r="K398">
            <v>144.95</v>
          </cell>
        </row>
        <row r="399">
          <cell r="G399">
            <v>103121</v>
          </cell>
          <cell r="H399" t="str">
            <v>ASSENTAMENTO DE CONEXÃO COM 3 ACESSOS, FERRO FUNDIDO PARA REDE DE ÁGUA, DN  350 MM, JUNTA FLANGEADA (NÃO INCLUI O FORNECIMENTO). AF_09/2021</v>
          </cell>
          <cell r="I399" t="str">
            <v>UN</v>
          </cell>
          <cell r="J399" t="str">
            <v>ATRIBUÍDO SÃO PAULO</v>
          </cell>
          <cell r="K399">
            <v>176.97</v>
          </cell>
        </row>
        <row r="400">
          <cell r="G400">
            <v>103122</v>
          </cell>
          <cell r="H400" t="str">
            <v>ASSENTAMENTO DE CONEXÃO COM 3 ACESSOS, FERRO FUNDIDO PARA REDE DE ÁGUA, DN  400 MM, JUNTA FLANGEADA (NÃO INCLUI O FORNECIMENTO). AF_09/2021</v>
          </cell>
          <cell r="I400" t="str">
            <v>UN</v>
          </cell>
          <cell r="J400" t="str">
            <v>ATRIBUÍDO SÃO PAULO</v>
          </cell>
          <cell r="K400">
            <v>188.06</v>
          </cell>
        </row>
        <row r="401">
          <cell r="G401">
            <v>103123</v>
          </cell>
          <cell r="H401" t="str">
            <v>ASSENTAMENTO DE CONEXÃO COM 3 ACESSOS, FERRO FUNDIDO PARA REDE DE ÁGUA, DN  450 MM, JUNTA FLANGEADA (NÃO INCLUI O FORNECIMENTO). AF_09/2021</v>
          </cell>
          <cell r="I401" t="str">
            <v>UN</v>
          </cell>
          <cell r="J401" t="str">
            <v>ATRIBUÍDO SÃO PAULO</v>
          </cell>
          <cell r="K401">
            <v>210.3</v>
          </cell>
        </row>
        <row r="402">
          <cell r="G402">
            <v>103124</v>
          </cell>
          <cell r="H402" t="str">
            <v>ASSENTAMENTO DE CONEXÃO COM 3 ACESSOS, FERRO FUNDIDO PARA REDE DE ÁGUA, DN  500 MM, JUNTA FLANGEADA (NÃO INCLUI O FORNECIMENTO). AF_09/2021</v>
          </cell>
          <cell r="I402" t="str">
            <v>UN</v>
          </cell>
          <cell r="J402" t="str">
            <v>ATRIBUÍDO SÃO PAULO</v>
          </cell>
          <cell r="K402">
            <v>253.41</v>
          </cell>
        </row>
        <row r="403">
          <cell r="G403">
            <v>103125</v>
          </cell>
          <cell r="H403" t="str">
            <v>ASSENTAMENTO DE CONEXÃO COM 3 ACESSOS, FERRO FUNDIDO PARA REDE DE ÁGUA, DN  600 MM, JUNTA FLANGEADA (NÃO INCLUI O FORNECIMENTO). AF_09/2021</v>
          </cell>
          <cell r="I403" t="str">
            <v>UN</v>
          </cell>
          <cell r="J403" t="str">
            <v>ATRIBUÍDO SÃO PAULO</v>
          </cell>
          <cell r="K403">
            <v>275.64</v>
          </cell>
        </row>
        <row r="404">
          <cell r="G404">
            <v>103126</v>
          </cell>
          <cell r="H404" t="str">
            <v>ASSENTAMENTO DE CONEXÃO COM 3 ACESSOS, FERRO FUNDIDO PARA REDE DE ÁGUA, DN  700 MM, JUNTA FLANGEADA (NÃO INCLUI O FORNECIMENTO). AF_09/2021</v>
          </cell>
          <cell r="I404" t="str">
            <v>UN</v>
          </cell>
          <cell r="J404" t="str">
            <v>ATRIBUÍDO SÃO PAULO</v>
          </cell>
          <cell r="K404">
            <v>318.71</v>
          </cell>
        </row>
        <row r="405">
          <cell r="G405">
            <v>103127</v>
          </cell>
          <cell r="H405" t="str">
            <v>ASSENTAMENTO DE CONEXÃO COM 3 ACESSOS, FERRO FUNDIDO PARA REDE DE ÁGUA, DN  800 MM, JUNTA FLANGEADA (NÃO INCLUI O FORNECIMENTO). AF_09/2021</v>
          </cell>
          <cell r="I405" t="str">
            <v>UN</v>
          </cell>
          <cell r="J405" t="str">
            <v>ATRIBUÍDO SÃO PAULO</v>
          </cell>
          <cell r="K405">
            <v>340.99</v>
          </cell>
        </row>
        <row r="406">
          <cell r="G406">
            <v>103128</v>
          </cell>
          <cell r="H406" t="str">
            <v>ASSENTAMENTO DE CONEXÃO COM 3 ACESSOS, FERRO FUNDIDO PARA REDE DE ÁGUA, DN  900 MM, JUNTA FLANGEADA (NÃO INCLUI O FORNECIMENTO). AF_09/2021</v>
          </cell>
          <cell r="I406" t="str">
            <v>UN</v>
          </cell>
          <cell r="J406" t="str">
            <v>ATRIBUÍDO SÃO PAULO</v>
          </cell>
          <cell r="K406">
            <v>406.34</v>
          </cell>
        </row>
        <row r="407">
          <cell r="G407">
            <v>103129</v>
          </cell>
          <cell r="H407" t="str">
            <v>ASSENTAMENTO DE CONEXÃO COM 3 ACESSOS, FERRO FUNDIDO PARA REDE DE ÁGUA, DN  1000 MM, JUNTA FLANGEADA (NÃO INCLUI O FORNECIMENTO). AF_09/2021</v>
          </cell>
          <cell r="I407" t="str">
            <v>UN</v>
          </cell>
          <cell r="J407" t="str">
            <v>ATRIBUÍDO SÃO PAULO</v>
          </cell>
          <cell r="K407">
            <v>5.29</v>
          </cell>
        </row>
        <row r="408">
          <cell r="G408">
            <v>103130</v>
          </cell>
          <cell r="H408" t="str">
            <v>ASSENTAMENTO DE CONEXÃO COM 3 ACESSOS, FERRO FUNDIDO PARA REDE DE ÁGUA, DN  1200 MM, JUNTA FLANGEADA (NÃO INCLUI O FORNECIMENTO). AF_09/2021</v>
          </cell>
          <cell r="I408" t="str">
            <v>UN</v>
          </cell>
          <cell r="J408" t="str">
            <v>ATRIBUÍDO SÃO PAULO</v>
          </cell>
          <cell r="K408">
            <v>10.39</v>
          </cell>
        </row>
        <row r="409">
          <cell r="G409">
            <v>103131</v>
          </cell>
          <cell r="H409" t="str">
            <v>ASSENTAMENTO DE CONEXÃO COM 1 ACESSO, FERRO FUNDIDO PARA REDE DE ÁGUA, DN  80 MM, JUNTA FLANGEADA (NÃO INCLUI O FORNECIMENTO). AF_09/2021</v>
          </cell>
          <cell r="I409" t="str">
            <v>UN</v>
          </cell>
          <cell r="J409" t="str">
            <v>ATRIBUÍDO SÃO PAULO</v>
          </cell>
          <cell r="K409">
            <v>124.11</v>
          </cell>
        </row>
        <row r="410">
          <cell r="G410">
            <v>103132</v>
          </cell>
          <cell r="H410" t="str">
            <v>ASSENTAMENTO DE CONEXÃO COM 1 ACESSO, FERRO FUNDIDO PARA REDE DE ÁGUA, DN  100 MM, JUNTA FLANGEADA (NÃO INCLUI O FORNECIMENTO). AF_09/2021</v>
          </cell>
          <cell r="I410" t="str">
            <v>UN</v>
          </cell>
          <cell r="J410" t="str">
            <v>ATRIBUÍDO SÃO PAULO</v>
          </cell>
          <cell r="K410">
            <v>265.7</v>
          </cell>
        </row>
        <row r="411">
          <cell r="G411">
            <v>103133</v>
          </cell>
          <cell r="H411" t="str">
            <v>ASSENTAMENTO DE CONEXÃO COM 1 ACESSO, FERRO FUNDIDO PARA REDE DE ÁGUA, DN  150 MM, JUNTA FLANGEADA (NÃO INCLUI O FORNECIMENTO). AF_09/2021</v>
          </cell>
          <cell r="I411" t="str">
            <v>UN</v>
          </cell>
          <cell r="J411" t="str">
            <v>ATRIBUÍDO SÃO PAULO</v>
          </cell>
          <cell r="K411">
            <v>413.72</v>
          </cell>
        </row>
        <row r="412">
          <cell r="G412">
            <v>103134</v>
          </cell>
          <cell r="H412" t="str">
            <v>ASSENTAMENTO DE CONEXÃO COM 1 ACESSO, FERRO FUNDIDO PARA REDE DE ÁGUA, DN  200 MM, JUNTA FLANGEADA (NÃO INCLUI O FORNECIMENTO). AF_09/2021</v>
          </cell>
          <cell r="I412" t="str">
            <v>UN</v>
          </cell>
          <cell r="J412" t="str">
            <v>ATRIBUÍDO SÃO PAULO</v>
          </cell>
          <cell r="K412">
            <v>1014.87</v>
          </cell>
        </row>
        <row r="413">
          <cell r="G413">
            <v>103135</v>
          </cell>
          <cell r="H413" t="str">
            <v>ASSENTAMENTO DE CONEXÃO COM 1 ACESSO, FERRO FUNDIDO PARA REDE DE ÁGUA, DN  250 MM, JUNTA FLANGEADA (NÃO INCLUI O FORNECIMENTO). AF_09/2021</v>
          </cell>
          <cell r="I413" t="str">
            <v>UN</v>
          </cell>
          <cell r="J413" t="str">
            <v>ATRIBUÍDO SÃO PAULO</v>
          </cell>
          <cell r="K413">
            <v>1636.36</v>
          </cell>
        </row>
        <row r="414">
          <cell r="G414">
            <v>103136</v>
          </cell>
          <cell r="H414" t="str">
            <v>ASSENTAMENTO DE CONEXÃO COM 1 ACESSO, FERRO FUNDIDO PARA REDE DE ÁGUA, DN  300 MM, JUNTA FLANGEADA (NÃO INCLUI O FORNECIMENTO). AF_09/2021</v>
          </cell>
          <cell r="I414" t="str">
            <v>UN</v>
          </cell>
          <cell r="J414" t="str">
            <v>ATRIBUÍDO SÃO PAULO</v>
          </cell>
          <cell r="K414">
            <v>2870.71</v>
          </cell>
        </row>
        <row r="415">
          <cell r="G415">
            <v>103137</v>
          </cell>
          <cell r="H415" t="str">
            <v>ASSENTAMENTO DE CONEXÃO COM 1 ACESSO, FERRO FUNDIDO PARA REDE DE ÁGUA, DN  350 MM, JUNTA FLANGEADA (NÃO INCLUI O FORNECIMENTO). AF_09/2021</v>
          </cell>
          <cell r="I415" t="str">
            <v>UN</v>
          </cell>
          <cell r="J415" t="str">
            <v>ATRIBUÍDO SÃO PAULO</v>
          </cell>
          <cell r="K415">
            <v>4269.2</v>
          </cell>
        </row>
        <row r="416">
          <cell r="G416">
            <v>103138</v>
          </cell>
          <cell r="H416" t="str">
            <v>ASSENTAMENTO DE CONEXÃO COM 1 ACESSO, FERRO FUNDIDO PARA REDE DE ÁGUA, DN  400 MM, JUNTA FLANGEADA (NÃO INCLUI O FORNECIMENTO). AF_09/2021</v>
          </cell>
          <cell r="I416" t="str">
            <v>UN</v>
          </cell>
          <cell r="J416" t="str">
            <v>ATRIBUÍDO SÃO PAULO</v>
          </cell>
          <cell r="K416">
            <v>2812.76</v>
          </cell>
        </row>
        <row r="417">
          <cell r="G417">
            <v>103139</v>
          </cell>
          <cell r="H417" t="str">
            <v>ASSENTAMENTO DE CONEXÃO COM 1 ACESSO, FERRO FUNDIDO PARA REDE DE ÁGUA, DN  450 MM, JUNTA FLANGEADA (NÃO INCLUI O FORNECIMENTO). AF_09/2021</v>
          </cell>
          <cell r="I417" t="str">
            <v>UN</v>
          </cell>
          <cell r="J417" t="str">
            <v>ATRIBUÍDO SÃO PAULO</v>
          </cell>
          <cell r="K417">
            <v>4597.11</v>
          </cell>
        </row>
        <row r="418">
          <cell r="G418">
            <v>103140</v>
          </cell>
          <cell r="H418" t="str">
            <v>ASSENTAMENTO DE CONEXÃO COM 1 ACESSO, FERRO FUNDIDO PARA REDE DE ÁGUA, DN  500 MM, JUNTA FLANGEADA (NÃO INCLUI O FORNECIMENTO). AF_09/2021</v>
          </cell>
          <cell r="I418" t="str">
            <v>UN</v>
          </cell>
          <cell r="J418" t="str">
            <v>ATRIBUÍDO SÃO PAULO</v>
          </cell>
          <cell r="K418">
            <v>5070.42</v>
          </cell>
        </row>
        <row r="419">
          <cell r="G419">
            <v>103141</v>
          </cell>
          <cell r="H419" t="str">
            <v>ASSENTAMENTO DE CONEXÃO COM 1 ACESSO, FERRO FUNDIDO PARA REDE DE ÁGUA, DN  600 MM, JUNTA FLANGEADA (NÃO INCLUI O FORNECIMENTO). AF_09/2021</v>
          </cell>
          <cell r="I419" t="str">
            <v>M</v>
          </cell>
          <cell r="J419" t="str">
            <v>ATRIBUÍDO SÃO PAULO</v>
          </cell>
          <cell r="K419">
            <v>3.28</v>
          </cell>
        </row>
        <row r="420">
          <cell r="G420">
            <v>103142</v>
          </cell>
          <cell r="H420" t="str">
            <v>ASSENTAMENTO DE CONEXÃO COM 1 ACESSO, FERRO FUNDIDO PARA REDE DE ÁGUA, DN  700 MM, JUNTA FLANGEADA (NÃO INCLUI O FORNECIMENTO). AF_09/2021</v>
          </cell>
          <cell r="I420" t="str">
            <v>M</v>
          </cell>
          <cell r="J420" t="str">
            <v>ATRIBUÍDO SÃO PAULO</v>
          </cell>
          <cell r="K420">
            <v>5.25</v>
          </cell>
        </row>
        <row r="421">
          <cell r="G421">
            <v>103143</v>
          </cell>
          <cell r="H421" t="str">
            <v>ASSENTAMENTO DE CONEXÃO COM 1 ACESSO, FERRO FUNDIDO PARA REDE DE ÁGUA, DN  800 MM, JUNTA FLANGEADA (NÃO INCLUI O FORNECIMENTO). AF_09/2021</v>
          </cell>
          <cell r="I421" t="str">
            <v>M</v>
          </cell>
          <cell r="J421" t="str">
            <v>ATRIBUÍDO SÃO PAULO</v>
          </cell>
          <cell r="K421">
            <v>10.33</v>
          </cell>
        </row>
        <row r="422">
          <cell r="G422">
            <v>103144</v>
          </cell>
          <cell r="H422" t="str">
            <v>ASSENTAMENTO DE CONEXÃO COM 1 ACESSO, FERRO FUNDIDO PARA REDE DE ÁGUA, DN  900 MM, JUNTA FLANGEADA (NÃO INCLUI O FORNECIMENTO). AF_09/2021</v>
          </cell>
          <cell r="I422" t="str">
            <v>M</v>
          </cell>
          <cell r="J422" t="str">
            <v>ATRIBUÍDO SÃO PAULO</v>
          </cell>
          <cell r="K422">
            <v>14.77</v>
          </cell>
        </row>
        <row r="423">
          <cell r="G423">
            <v>103145</v>
          </cell>
          <cell r="H423" t="str">
            <v>ASSENTAMENTO DE CONEXÃO COM 1 ACESSO, FERRO FUNDIDO PARA REDE DE ÁGUA, DN  1000 MM, JUNTA FLANGEADA (NÃO INCLUI O FORNECIMENTO). AF_09/2021</v>
          </cell>
          <cell r="I423" t="str">
            <v>M</v>
          </cell>
          <cell r="J423" t="str">
            <v>ATRIBUÍDO SÃO PAULO</v>
          </cell>
          <cell r="K423">
            <v>18.05</v>
          </cell>
        </row>
        <row r="424">
          <cell r="G424">
            <v>103146</v>
          </cell>
          <cell r="H424" t="str">
            <v>ASSENTAMENTO DE CONEXÃO COM 1 ACESSO, FERRO FUNDIDO PARA REDE DE ÁGUA, DN  1200 MM, JUNTA FLANGEADA (NÃO INCLUI O FORNECIMENTO). AF_09/2021</v>
          </cell>
          <cell r="I424" t="str">
            <v>M</v>
          </cell>
          <cell r="J424" t="str">
            <v>ATRIBUÍDO SÃO PAULO</v>
          </cell>
          <cell r="K424">
            <v>26.26</v>
          </cell>
        </row>
        <row r="425">
          <cell r="G425">
            <v>103147</v>
          </cell>
          <cell r="H425" t="str">
            <v>TUBO PEAD LISO PARA REDE DE ÁGUA OU ESGOTO, DIÂMETRO DE 20 MM, JUNTA SOLDADA (NÃO INCLUI A EXECUÇÃO DE SOLDA) - FORNECIMENTO E ASSENTAMENTO. AF_12/2021</v>
          </cell>
          <cell r="I425" t="str">
            <v>M</v>
          </cell>
          <cell r="J425" t="str">
            <v>COEFICIENTE DE REPRESENTATIVIDADE</v>
          </cell>
          <cell r="K425">
            <v>29.55</v>
          </cell>
        </row>
        <row r="426">
          <cell r="G426">
            <v>103148</v>
          </cell>
          <cell r="H426" t="str">
            <v>TUBO PEAD LISO PARA REDE DE ÁGUA OU ESGOTO, DIÂMETRO DE 32 MM, JUNTA SOLDADA (NÃO INCLUI A EXECUÇÃO DE SOLDA) - FORNECIMENTO E ASSENTAMENTO. AF_12/2021</v>
          </cell>
          <cell r="I426" t="str">
            <v>M</v>
          </cell>
          <cell r="J426" t="str">
            <v>COEFICIENTE DE REPRESENTATIVIDADE</v>
          </cell>
          <cell r="K426">
            <v>32.83</v>
          </cell>
        </row>
        <row r="427">
          <cell r="G427">
            <v>103149</v>
          </cell>
          <cell r="H427" t="str">
            <v>TUBO PEAD LISO PARA REDE DE ÁGUA OU ESGOTO, DIÂMETRO DE 110 MM, JUNTA SOLDADA (NÃO INCLUI A EXECUÇÃO DE SOLDA) - FORNECIMENTO E ASSENTAMENTO. AF_12/2021</v>
          </cell>
          <cell r="I427" t="str">
            <v>M</v>
          </cell>
          <cell r="J427" t="str">
            <v>COEFICIENTE DE REPRESENTATIVIDADE</v>
          </cell>
          <cell r="K427">
            <v>36.94</v>
          </cell>
        </row>
        <row r="428">
          <cell r="G428">
            <v>103150</v>
          </cell>
          <cell r="H428" t="str">
            <v>TUBO PEAD LISO PARA REDE DE ÁGUA OU ESGOTO, DIÂMETRO DE 160 MM, JUNTA SOLDADA (NÃO INCLUI A EXECUÇÃO DE SOLDA) - FORNECIMENTO E ASSENTAMENTO. AF_12/2021</v>
          </cell>
          <cell r="I428" t="str">
            <v>M</v>
          </cell>
          <cell r="J428" t="str">
            <v>COEFICIENTE DE REPRESENTATIVIDADE</v>
          </cell>
          <cell r="K428">
            <v>41.05</v>
          </cell>
        </row>
        <row r="429">
          <cell r="G429">
            <v>103151</v>
          </cell>
          <cell r="H429" t="str">
            <v>TUBO PEAD LISO PARA REDE DE ÁGUA OU ESGOTO, DIÂMETRO DE 200 MM, JUNTA SOLDADA (NÃO INCLUI A EXECUÇÃO DE SOLDA) - FORNECIMENTO E ASSENTAMENTO. AF_12/2021</v>
          </cell>
          <cell r="I429" t="str">
            <v>M</v>
          </cell>
          <cell r="J429" t="str">
            <v>COEFICIENTE DE REPRESENTATIVIDADE</v>
          </cell>
          <cell r="K429">
            <v>45.97</v>
          </cell>
        </row>
        <row r="430">
          <cell r="G430">
            <v>103152</v>
          </cell>
          <cell r="H430" t="str">
            <v>TUBO PEAD LISO PARA REDE DE ÁGUA OU ESGOTO, DIÂMETRO DE 315 MM, JUNTA SOLDADA (NÃO INCLUI A EXECUÇÃO DE SOLDA) - FORNECIMENTO E ASSENTAMENTO. AF_12/2021</v>
          </cell>
          <cell r="I430" t="str">
            <v>M</v>
          </cell>
          <cell r="J430" t="str">
            <v>COEFICIENTE DE REPRESENTATIVIDADE</v>
          </cell>
          <cell r="K430">
            <v>51.73</v>
          </cell>
        </row>
        <row r="431">
          <cell r="G431">
            <v>103372</v>
          </cell>
          <cell r="H431" t="str">
            <v>TUBO PEAD LISO PARA REDE DE ÁGUA OU ESGOTO, DIÂMETRO DE 400 MM, JUNTA SOLDADA (NÃO INCLUI A EXECUÇÃO DE SOLDA) - FORNECIMENTO E ASSENTAMENTO. AF_12/2021</v>
          </cell>
          <cell r="I431" t="str">
            <v>UN</v>
          </cell>
          <cell r="J431" t="str">
            <v>COEFICIENTE DE REPRESENTATIVIDADE</v>
          </cell>
          <cell r="K431">
            <v>58.3</v>
          </cell>
        </row>
        <row r="432">
          <cell r="G432">
            <v>103373</v>
          </cell>
          <cell r="H432" t="str">
            <v>TUBO PEAD LISO PARA REDE DE ÁGUA OU ESGOTO, DIÂMETRO DE 500 MM, JUNTA SOLDADA (NÃO INCLUI A EXECUÇÃO DE SOLDA) - FORNECIMENTO E ASSENTAMENTO. AF_12/2021</v>
          </cell>
          <cell r="I432" t="str">
            <v>UN</v>
          </cell>
          <cell r="J432" t="str">
            <v>COEFICIENTE DE REPRESENTATIVIDADE</v>
          </cell>
          <cell r="K432">
            <v>65.68</v>
          </cell>
        </row>
        <row r="433">
          <cell r="G433">
            <v>103376</v>
          </cell>
          <cell r="H433" t="str">
            <v>TUBO PEAD LISO PARA REDE DE ÁGUA OU ESGOTO, DIÂMETRO DE 630 MM, JUNTA SOLDADA (NÃO INCLUI A EXECUÇÃO DE SOLDA) - FORNECIMENTO E ASSENTAMENTO. AF_12/2021</v>
          </cell>
          <cell r="I433" t="str">
            <v>UN</v>
          </cell>
          <cell r="J433" t="str">
            <v>COEFICIENTE DE REPRESENTATIVIDADE</v>
          </cell>
          <cell r="K433">
            <v>6.56</v>
          </cell>
        </row>
        <row r="434">
          <cell r="G434">
            <v>103377</v>
          </cell>
          <cell r="H434" t="str">
            <v>TUBO PEAD LISO PARA REDE DE ÁGUA OU ESGOTO, DIÂMETRO DE 800 MM, JUNTA SOLDADA (NÃO INCLUI A EXECUÇÃO DE SOLDA) - FORNECIMENTO E ASSENTAMENTO. AF_12/2021</v>
          </cell>
          <cell r="I434" t="str">
            <v>UN</v>
          </cell>
          <cell r="J434" t="str">
            <v>COEFICIENTE DE REPRESENTATIVIDADE</v>
          </cell>
          <cell r="K434">
            <v>10.5</v>
          </cell>
        </row>
        <row r="435">
          <cell r="G435">
            <v>103379</v>
          </cell>
          <cell r="H435" t="str">
            <v>TUBO PEAD LISO PARA REDE DE ÁGUA OU ESGOTO, DIÂMETRO DE 900 MM, JUNTA SOLDADA (NÃO INCLUI A EXECUÇÃO DE SOLDA) - FORNECIMENTO E ASSENTAMENTO. AF_12/2021</v>
          </cell>
          <cell r="I435" t="str">
            <v>UN</v>
          </cell>
          <cell r="J435" t="str">
            <v>COEFICIENTE DE REPRESENTATIVIDADE</v>
          </cell>
          <cell r="K435">
            <v>20.69</v>
          </cell>
        </row>
        <row r="436">
          <cell r="G436">
            <v>103383</v>
          </cell>
          <cell r="H436" t="str">
            <v>TUBO PEAD LISO PARA REDE DE ÁGUA OU ESGOTO, DIÂMETRO DE 1000 MM, JUNTA SOLDADA (NÃO INCLUI A EXECUÇÃO DE SOLDA) - FORNECIMENTO E ASSENTAMENTO. AF_12/2021</v>
          </cell>
          <cell r="I436" t="str">
            <v>UN</v>
          </cell>
          <cell r="J436" t="str">
            <v>COEFICIENTE DE REPRESENTATIVIDADE</v>
          </cell>
          <cell r="K436">
            <v>29.55</v>
          </cell>
        </row>
        <row r="437">
          <cell r="G437">
            <v>103385</v>
          </cell>
          <cell r="H437" t="str">
            <v>ASSENTAMENTO DE CONEXÃO COM 2 ACESSOS, EM PEAD LISO PARA REDE DE ÁGUA OU ESGOTO, DIÂMETRO DE 20 MM, JUNTA SOLDADA (NÃO INCLUI O FORNECIMENTO E EXECUÇÃO DE SOLDA). AF_12/2021</v>
          </cell>
          <cell r="I437" t="str">
            <v>UN</v>
          </cell>
          <cell r="J437" t="str">
            <v>COEFICIENTE DE REPRESENTATIVIDADE</v>
          </cell>
          <cell r="K437">
            <v>36.12</v>
          </cell>
        </row>
        <row r="438">
          <cell r="G438">
            <v>103387</v>
          </cell>
          <cell r="H438" t="str">
            <v>ASSENTAMENTO DE CONEXÃO COM 2 ACESSOS, EM PEAD LISO PARA REDE DE ÁGUA OU ESGOTO, DIÂMETRO DE 32 MM, JUNTA SOLDADA (NÃO INCLUI O FORNECIMENTO E EXECUÇÃO DE SOLDA). AF_12/2021</v>
          </cell>
          <cell r="I438" t="str">
            <v>UN</v>
          </cell>
          <cell r="J438" t="str">
            <v>COEFICIENTE DE REPRESENTATIVIDADE</v>
          </cell>
          <cell r="K438">
            <v>52.54</v>
          </cell>
        </row>
        <row r="439">
          <cell r="G439">
            <v>103389</v>
          </cell>
          <cell r="H439" t="str">
            <v>ASSENTAMENTO DE CONEXÃO COM 2 ACESSOS, EM PEAD LISO PARA REDE DE ÁGUA OU ESGOTO, DIÂMETRO DE 63 MM, JUNTA SOLDADA (NÃO INCLUI O FORNECIMENTO E EXECUÇÃO DE SOLDA). AF_12/2021</v>
          </cell>
          <cell r="I439" t="str">
            <v>UN</v>
          </cell>
          <cell r="J439" t="str">
            <v>COEFICIENTE DE REPRESENTATIVIDADE</v>
          </cell>
          <cell r="K439">
            <v>59.11</v>
          </cell>
        </row>
        <row r="440">
          <cell r="G440">
            <v>103391</v>
          </cell>
          <cell r="H440" t="str">
            <v>ASSENTAMENTO DE CONEXÃO COM 2 ACESSOS, EM PEAD LISO PARA REDE DE ÁGUA OU ESGOTO, DIÂMETRO DE 90 MM, JUNTA SOLDADA (NÃO INCLUI O FORNECIMENTO E EXECUÇÃO DE SOLDA). AF_12/2021</v>
          </cell>
          <cell r="I440" t="str">
            <v>UN</v>
          </cell>
          <cell r="J440" t="str">
            <v>COEFICIENTE DE REPRESENTATIVIDADE</v>
          </cell>
          <cell r="K440">
            <v>65.68</v>
          </cell>
        </row>
        <row r="441">
          <cell r="G441">
            <v>103392</v>
          </cell>
          <cell r="H441" t="str">
            <v>ASSENTAMENTO DE CONEXÃO COM 2 ACESSOS, EM PEAD LISO PARA REDE DE ÁGUA OU ESGOTO, DIÂMETRO DE 110 MM, JUNTA SOLDADA (NÃO INCLUI O FORNECIMENTO E EXECUÇÃO DE SOLDA). AF_12/2021</v>
          </cell>
          <cell r="I441" t="str">
            <v>UN</v>
          </cell>
          <cell r="J441" t="str">
            <v>COEFICIENTE DE REPRESENTATIVIDADE</v>
          </cell>
          <cell r="K441">
            <v>73.9</v>
          </cell>
        </row>
        <row r="442">
          <cell r="G442">
            <v>103393</v>
          </cell>
          <cell r="H442" t="str">
            <v>ASSENTAMENTO DE CONEXÃO COM 2 ACESSOS, EM PEAD LISO PARA REDE DE ÁGUA OU ESGOTO, DIÂMETRO DE 160 MM, JUNTA SOLDADA (NÃO INCLUI O FORNECIMENTO E EXECUÇÃO DE SOLDA). AF_12/2021</v>
          </cell>
          <cell r="I442" t="str">
            <v>UN</v>
          </cell>
          <cell r="J442" t="str">
            <v>COEFICIENTE DE REPRESENTATIVIDADE</v>
          </cell>
          <cell r="K442">
            <v>82.11</v>
          </cell>
        </row>
        <row r="443">
          <cell r="G443">
            <v>103397</v>
          </cell>
          <cell r="H443" t="str">
            <v>ASSENTAMENTO DE CONEXÃO COM 2 ACESSOS, EM PEAD LISO PARA REDE DE ÁGUA OU ESGOTO, DIÂMETRO DE 180 MM, JUNTA SOLDADA (NÃO INCLUI O FORNECIMENTO E EXECUÇÃO DE SOLDA). AF_12/2021</v>
          </cell>
          <cell r="I443" t="str">
            <v>UN</v>
          </cell>
          <cell r="J443" t="str">
            <v>COEFICIENTE DE REPRESENTATIVIDADE</v>
          </cell>
          <cell r="K443">
            <v>91.96</v>
          </cell>
        </row>
        <row r="444">
          <cell r="G444">
            <v>103398</v>
          </cell>
          <cell r="H444" t="str">
            <v>ASSENTAMENTO DE CONEXÃO COM 2 ACESSOS, EM PEAD LISO PARA REDE DE ÁGUA OU ESGOTO, DIÂMETRO DE 200 MM, JUNTA SOLDADA (NÃO INCLUI O FORNECIMENTO E EXECUÇÃO DE SOLDA). AF_12/2021</v>
          </cell>
          <cell r="I444" t="str">
            <v>UN</v>
          </cell>
          <cell r="J444" t="str">
            <v>COEFICIENTE DE REPRESENTATIVIDADE</v>
          </cell>
          <cell r="K444">
            <v>103.46</v>
          </cell>
        </row>
        <row r="445">
          <cell r="G445">
            <v>103399</v>
          </cell>
          <cell r="H445" t="str">
            <v>ASSENTAMENTO DE CONEXÃO COM 2 ACESSOS, EM PEAD LISO PARA REDE DE ÁGUA OU ESGOTO, DIÂMETRO DE 225 MM, JUNTA SOLDADA (NÃO INCLUI O FORNECIMENTO E EXECUÇÃO DE SOLDA). AF_12/2021</v>
          </cell>
          <cell r="I445" t="str">
            <v>UN</v>
          </cell>
          <cell r="J445" t="str">
            <v>COEFICIENTE DE REPRESENTATIVIDADE</v>
          </cell>
          <cell r="K445">
            <v>116.6</v>
          </cell>
        </row>
        <row r="446">
          <cell r="G446">
            <v>103400</v>
          </cell>
          <cell r="H446" t="str">
            <v>ASSENTAMENTO DE CONEXÃO COM 2 ACESSOS, EM PEAD LISO PARA REDE DE ÁGUA OU ESGOTO, DIÂMETRO DE 250 MM, JUNTA SOLDADA (NÃO INCLUI O FORNECIMENTO E EXECUÇÃO DE SOLDA). AF_12/2021</v>
          </cell>
          <cell r="I446" t="str">
            <v>UN</v>
          </cell>
          <cell r="J446" t="str">
            <v>COEFICIENTE DE REPRESENTATIVIDADE</v>
          </cell>
          <cell r="K446">
            <v>131.37</v>
          </cell>
        </row>
        <row r="447">
          <cell r="G447">
            <v>103401</v>
          </cell>
          <cell r="H447" t="str">
            <v>ASSENTAMENTO DE CONEXÃO COM 2 ACESSOS, EM PEAD LISO PARA REDE DE ÁGUA OU ESGOTO, DIÂMETRO DE 280 MM, JUNTA SOLDADA (NÃO INCLUI O FORNECIMENTO E EXECUÇÃO DE SOLDA). AF_12/2021</v>
          </cell>
          <cell r="I447" t="str">
            <v>UN</v>
          </cell>
          <cell r="J447" t="str">
            <v>COEFICIENTE DE REPRESENTATIVIDADE</v>
          </cell>
          <cell r="K447">
            <v>14.86</v>
          </cell>
        </row>
        <row r="448">
          <cell r="G448">
            <v>103402</v>
          </cell>
          <cell r="H448" t="str">
            <v>ASSENTAMENTO DE CONEXÃO COM 2 ACESSOS, EM PEAD LISO PARA REDE DE ÁGUA OU ESGOTO, DIÂMETRO DE 315 MM, JUNTA SOLDADA (NÃO INCLUI O FORNECIMENTO E EXECUÇÃO DE SOLDA). AF_12/2021</v>
          </cell>
          <cell r="I448" t="str">
            <v>UN</v>
          </cell>
          <cell r="J448" t="str">
            <v>COEFICIENTE DE REPRESENTATIVIDADE</v>
          </cell>
          <cell r="K448">
            <v>17.73</v>
          </cell>
        </row>
        <row r="449">
          <cell r="G449">
            <v>103403</v>
          </cell>
          <cell r="H449" t="str">
            <v>ASSENTAMENTO DE CONEXÃO COM 2 ACESSOS, EM PEAD LISO PARA REDE DE ÁGUA OU ESGOTO, DIÂMETRO DE 355 MM, JUNTA SOLDADA (NÃO INCLUI O FORNECIMENTO E EXECUÇÃO DE SOLDA). AF_12/2021</v>
          </cell>
          <cell r="I449" t="str">
            <v>UN</v>
          </cell>
          <cell r="J449" t="str">
            <v>COEFICIENTE DE REPRESENTATIVIDADE</v>
          </cell>
          <cell r="K449">
            <v>35.53</v>
          </cell>
        </row>
        <row r="450">
          <cell r="G450">
            <v>103404</v>
          </cell>
          <cell r="H450" t="str">
            <v>ASSENTAMENTO DE CONEXÃO COM 2 ACESSOS, EM PEAD LISO PARA REDE DE ÁGUA OU ESGOTO, DIÂMETRO DE 400 MM, JUNTA SOLDADA (NÃO INCLUI O FORNECIMENTO E EXECUÇÃO DE SOLDA). AF_12/2021</v>
          </cell>
          <cell r="I450" t="str">
            <v>UN</v>
          </cell>
          <cell r="J450" t="str">
            <v>COEFICIENTE DE REPRESENTATIVIDADE</v>
          </cell>
          <cell r="K450">
            <v>240</v>
          </cell>
        </row>
        <row r="451">
          <cell r="G451">
            <v>103405</v>
          </cell>
          <cell r="H451" t="str">
            <v>ASSENTAMENTO DE CONEXÃO COM 3 ACESSOS, EM PEAD LISO PARA REDE DE ÁGUA OU ESGOTO, DIÂMETRO DE 20 MM, JUNTA SOLDADA (NÃO INCLUI O FORNECIMENTO E EXECUÇÃO DE SOLDA). AF_12/2021</v>
          </cell>
          <cell r="I451" t="str">
            <v>UN</v>
          </cell>
          <cell r="J451" t="str">
            <v>COEFICIENTE DE REPRESENTATIVIDADE</v>
          </cell>
          <cell r="K451">
            <v>2685.5</v>
          </cell>
        </row>
        <row r="452">
          <cell r="G452">
            <v>103406</v>
          </cell>
          <cell r="H452" t="str">
            <v>ASSENTAMENTO DE CONEXÃO COM 3 ACESSOS, EM PEAD LISO PARA REDE DE ÁGUA OU ESGOTO, DIÂMETRO DE 32 MM, JUNTA SOLDADA (NÃO INCLUI O FORNECIMENTO E EXECUÇÃO DE SOLDA). AF_12/2021</v>
          </cell>
          <cell r="I452" t="str">
            <v>UN</v>
          </cell>
          <cell r="J452" t="str">
            <v>COEFICIENTE DE REPRESENTATIVIDADE</v>
          </cell>
          <cell r="K452">
            <v>32.07</v>
          </cell>
        </row>
        <row r="453">
          <cell r="G453">
            <v>103407</v>
          </cell>
          <cell r="H453" t="str">
            <v>ASSENTAMENTO DE CONEXÃO COM 3 ACESSOS, EM PEAD LISO PARA REDE DE ÁGUA OU ESGOTO, DIÂMETRO DE 63 MM, JUNTA SOLDADA (NÃO INCLUI O FORNECIMENTO E EXECUÇÃO DE SOLDA). AF_12/2021</v>
          </cell>
          <cell r="I453" t="str">
            <v>UN</v>
          </cell>
          <cell r="J453" t="str">
            <v>ATRIBUÍDO SÃO PAULO</v>
          </cell>
          <cell r="K453">
            <v>56.11</v>
          </cell>
        </row>
        <row r="454">
          <cell r="G454">
            <v>103408</v>
          </cell>
          <cell r="H454" t="str">
            <v>ASSENTAMENTO DE CONEXÃO COM 3 ACESSOS, EM PEAD LISO PARA REDE DE ÁGUA OU ESGOTO, DIÂMETRO DE 90 MM, JUNTA SOLDADA (NÃO INCLUI O FORNECIMENTO E EXECUÇÃO DE SOLDA). AF_12/2021</v>
          </cell>
          <cell r="I454" t="str">
            <v>UN</v>
          </cell>
          <cell r="J454" t="str">
            <v>ATRIBUÍDO SÃO PAULO</v>
          </cell>
          <cell r="K454">
            <v>1524.88</v>
          </cell>
        </row>
        <row r="455">
          <cell r="G455">
            <v>103409</v>
          </cell>
          <cell r="H455" t="str">
            <v>ASSENTAMENTO DE CONEXÃO COM 3 ACESSOS, EM PEAD LISO PARA REDE DE ÁGUA OU ESGOTO, DIÂMETRO DE 110 MM, JUNTA SOLDADA (NÃO INCLUI O FORNECIMENTO E EXECUÇÃO DE SOLDA). AF_12/2021</v>
          </cell>
          <cell r="I455" t="str">
            <v>UN</v>
          </cell>
          <cell r="J455" t="str">
            <v>ATRIBUÍDO SÃO PAULO</v>
          </cell>
          <cell r="K455">
            <v>31.88</v>
          </cell>
        </row>
        <row r="456">
          <cell r="G456">
            <v>103410</v>
          </cell>
          <cell r="H456" t="str">
            <v>ASSENTAMENTO DE CONEXÃO COM 3 ACESSOS, EM PEAD LISO PARA REDE DE ÁGUA OU ESGOTO, DIÂMETRO DE 160 MM, JUNTA SOLDADA (NÃO INCLUI O FORNECIMENTO E EXECUÇÃO DE SOLDA). AF_12/2021</v>
          </cell>
          <cell r="I456" t="str">
            <v>UN</v>
          </cell>
          <cell r="J456" t="str">
            <v>ATRIBUÍDO SÃO PAULO</v>
          </cell>
          <cell r="K456">
            <v>44.04</v>
          </cell>
        </row>
        <row r="457">
          <cell r="G457">
            <v>103411</v>
          </cell>
          <cell r="H457" t="str">
            <v>ASSENTAMENTO DE CONEXÃO COM 3 ACESSOS, EM PEAD LISO PARA REDE DE ÁGUA OU ESGOTO, DIÂMETRO DE 180 MM, JUNTA SOLDADA (NÃO INCLUI O FORNECIMENTO E EXECUÇÃO DE SOLDA). AF_12/2021</v>
          </cell>
          <cell r="I457" t="str">
            <v>UN</v>
          </cell>
          <cell r="J457" t="str">
            <v>ATRIBUÍDO SÃO PAULO</v>
          </cell>
          <cell r="K457">
            <v>81.89</v>
          </cell>
        </row>
        <row r="458">
          <cell r="G458">
            <v>103412</v>
          </cell>
          <cell r="H458" t="str">
            <v>ASSENTAMENTO DE CONEXÃO COM 3 ACESSOS, EM PEAD LISO PARA REDE DE ÁGUA OU ESGOTO, DIÂMETRO DE 200 MM, JUNTA SOLDADA (NÃO INCLUI O FORNECIMENTO E EXECUÇÃO DE SOLDA). AF_12/2021</v>
          </cell>
          <cell r="I458" t="str">
            <v>UN</v>
          </cell>
          <cell r="J458" t="str">
            <v>ATRIBUÍDO SÃO PAULO</v>
          </cell>
          <cell r="K458">
            <v>2160.69</v>
          </cell>
        </row>
        <row r="459">
          <cell r="G459">
            <v>103413</v>
          </cell>
          <cell r="H459" t="str">
            <v>ASSENTAMENTO DE CONEXÃO COM 3 ACESSOS, EM PEAD LISO PARA REDE DE ÁGUA OU ESGOTO, DIÂMETRO DE 225 MM, JUNTA SOLDADA (NÃO INCLUI O FORNECIMENTO E EXECUÇÃO DE SOLDA). AF_12/2021</v>
          </cell>
          <cell r="I459" t="str">
            <v>UN</v>
          </cell>
          <cell r="J459" t="str">
            <v>ATRIBUÍDO SÃO PAULO</v>
          </cell>
          <cell r="K459">
            <v>169.98</v>
          </cell>
        </row>
        <row r="460">
          <cell r="G460">
            <v>103414</v>
          </cell>
          <cell r="H460" t="str">
            <v>ASSENTAMENTO DE CONEXÃO COM 3 ACESSOS, EM PEAD LISO PARA REDE DE ÁGUA OU ESGOTO, DIÂMETRO DE 250 MM, JUNTA SOLDADA (NÃO INCLUI O FORNECIMENTO E EXECUÇÃO DE SOLDA). AF_12/2021</v>
          </cell>
          <cell r="I460" t="str">
            <v>UN</v>
          </cell>
          <cell r="J460" t="str">
            <v>ATRIBUÍDO SÃO PAULO</v>
          </cell>
          <cell r="K460">
            <v>169.98</v>
          </cell>
        </row>
        <row r="461">
          <cell r="G461">
            <v>103415</v>
          </cell>
          <cell r="H461" t="str">
            <v>ASSENTAMENTO DE CONEXÃO COM 3 ACESSOS, EM PEAD LISO PARA REDE DE ÁGUA OU ESGOTO, DIÂMETRO DE 280 MM, JUNTA SOLDADA (NÃO INCLUI O FORNECIMENTO E EXECUÇÃO DE SOLDA). AF_12/2021</v>
          </cell>
          <cell r="I461" t="str">
            <v>UN</v>
          </cell>
          <cell r="J461" t="str">
            <v>ATRIBUÍDO SÃO PAULO</v>
          </cell>
          <cell r="K461">
            <v>200.51</v>
          </cell>
        </row>
        <row r="462">
          <cell r="G462">
            <v>103416</v>
          </cell>
          <cell r="H462" t="str">
            <v>ASSENTAMENTO DE CONEXÃO COM 3 ACESSOS, EM PEAD LISO PARA REDE DE ÁGUA OU ESGOTO, DIÂMETRO DE 315 MM, JUNTA SOLDADA (NÃO INCLUI O FORNECIMENTO E EXECUÇÃO DE SOLDA). AF_12/2021</v>
          </cell>
          <cell r="I462" t="str">
            <v>UN</v>
          </cell>
          <cell r="J462" t="str">
            <v>ATRIBUÍDO SÃO PAULO</v>
          </cell>
          <cell r="K462">
            <v>381.76</v>
          </cell>
        </row>
        <row r="463">
          <cell r="G463">
            <v>103417</v>
          </cell>
          <cell r="H463" t="str">
            <v>ASSENTAMENTO DE CONEXÃO COM 3 ACESSOS, EM PEAD LISO PARA REDE DE ÁGUA OU ESGOTO, DIÂMETRO DE 355 MM, JUNTA SOLDADA (NÃO INCLUI O FORNECIMENTO E EXECUÇÃO DE SOLDA). AF_12/2021</v>
          </cell>
          <cell r="I463" t="str">
            <v>UN</v>
          </cell>
          <cell r="J463" t="str">
            <v>ATRIBUÍDO SÃO PAULO</v>
          </cell>
          <cell r="K463">
            <v>386.7</v>
          </cell>
        </row>
        <row r="464">
          <cell r="G464">
            <v>103418</v>
          </cell>
          <cell r="H464" t="str">
            <v>ASSENTAMENTO DE CONEXÃO COM 3 ACESSOS, EM PEAD LISO PARA REDE DE ÁGUA OU ESGOTO, DIÂMETRO DE 400 MM, JUNTA SOLDADA (NÃO INCLUI O FORNECIMENTO E EXECUÇÃO DE SOLDA). AF_12/2021</v>
          </cell>
          <cell r="I464" t="str">
            <v>UN</v>
          </cell>
          <cell r="J464" t="str">
            <v>ATRIBUÍDO SÃO PAULO</v>
          </cell>
          <cell r="K464">
            <v>506.01</v>
          </cell>
        </row>
        <row r="465">
          <cell r="G465">
            <v>103419</v>
          </cell>
          <cell r="H465" t="str">
            <v>LUVA, EM PEAD LISO PARA REDE DE ÁGUA OU ESGOTO, DIÂMETRO DE 20 MM, JUNTA SOLDADA POR ELETROFUSÃO (NÃO INCLUI A EXECUÇÃO DE SOLDA). AF_12/2021</v>
          </cell>
          <cell r="I465" t="str">
            <v>UN</v>
          </cell>
          <cell r="J465" t="str">
            <v>ATRIBUÍDO SÃO PAULO</v>
          </cell>
          <cell r="K465">
            <v>85.58</v>
          </cell>
        </row>
        <row r="466">
          <cell r="G466">
            <v>103420</v>
          </cell>
          <cell r="H466" t="str">
            <v>LUVA, EM PEAD LISO PARA REDE DE ÁGUA OU ESGOTO, DIÂMETRO DE 32 MM, JUNTA SOLDADA POR ELETROFUSÃO (NÃO INCLUI A EXECUÇÃO DE SOLDA). AF_12/2021</v>
          </cell>
          <cell r="I466" t="str">
            <v>UN</v>
          </cell>
          <cell r="J466" t="str">
            <v>ATRIBUÍDO SÃO PAULO</v>
          </cell>
          <cell r="K466">
            <v>67.13</v>
          </cell>
        </row>
        <row r="467">
          <cell r="G467">
            <v>103421</v>
          </cell>
          <cell r="H467" t="str">
            <v>LUVA, EM PEAD LISO PARA REDE DE ÁGUA OU ESGOTO, DIÂMETRO DE 63 MM, JUNTA SOLDADA POR ELETROFUSÃO (NÃO INCLUI A EXECUÇÃO DE SOLDA). AF_12/2021</v>
          </cell>
          <cell r="I467" t="str">
            <v>UN</v>
          </cell>
          <cell r="J467" t="str">
            <v>ATRIBUÍDO SÃO PAULO</v>
          </cell>
          <cell r="K467">
            <v>100.57</v>
          </cell>
        </row>
        <row r="468">
          <cell r="G468">
            <v>103422</v>
          </cell>
          <cell r="H468" t="str">
            <v>LUVA, EM PEAD LISO PARA REDE DE ÁGUA OU ESGOTO, DIÂMETRO DE 200 MM, JUNTA SOLDADA POR ELETROFUSÃO (NÃO INCLUI A EXECUÇÃO DE SOLDA). AF_12/2021</v>
          </cell>
          <cell r="I468" t="str">
            <v>UN</v>
          </cell>
          <cell r="J468" t="str">
            <v>ATRIBUÍDO SÃO PAULO</v>
          </cell>
          <cell r="K468">
            <v>128.04</v>
          </cell>
        </row>
        <row r="469">
          <cell r="G469">
            <v>103423</v>
          </cell>
          <cell r="H469" t="str">
            <v>LUVA, EM PEAD LISO PARA REDE DE ÁGUA OU ESGOTO, DIÂMETRO DE 400 MM, JUNTA SOLDADA POR ELETROFUSÃO (NÃO INCLUI A EXECUÇÃO DE SOLDA). AF_12/2021</v>
          </cell>
          <cell r="I469" t="str">
            <v>UN</v>
          </cell>
          <cell r="J469" t="str">
            <v>ATRIBUÍDO SÃO PAULO</v>
          </cell>
          <cell r="K469">
            <v>79.06</v>
          </cell>
        </row>
        <row r="470">
          <cell r="G470">
            <v>103424</v>
          </cell>
          <cell r="H470" t="str">
            <v>COTOVELO 45 GRAUS, EM PEAD LISO PARA REDE DE ÁGUA OU ESGOTO, DIÂMETRO DE 32 MM, JUNTA SOLDADA POR ELETROFUSÃO (NÃO INCLUI A EXECUÇÃO DE SOLDA). AF_12/2021</v>
          </cell>
          <cell r="I470" t="str">
            <v>UN</v>
          </cell>
          <cell r="J470" t="str">
            <v>ATRIBUÍDO SÃO PAULO</v>
          </cell>
          <cell r="K470">
            <v>101.21</v>
          </cell>
        </row>
        <row r="471">
          <cell r="G471">
            <v>103425</v>
          </cell>
          <cell r="H471" t="str">
            <v>COTOVELO 45 GRAUS, EM PEAD LISO PARA REDE DE ÁGUA OU ESGOTO, DIÂMETRO DE 63 MM, JUNTA SOLDADA POR ELETROFUSÃO (NÃO INCLUI A EXECUÇÃO DE SOLDA). AF_12/2021</v>
          </cell>
          <cell r="I471" t="str">
            <v>UN</v>
          </cell>
          <cell r="J471" t="str">
            <v>COEFICIENTE DE REPRESENTATIVIDADE</v>
          </cell>
          <cell r="K471">
            <v>120.12</v>
          </cell>
        </row>
        <row r="472">
          <cell r="G472">
            <v>103426</v>
          </cell>
          <cell r="H472" t="str">
            <v>COTOVELO 45 GRAUS, EM PEAD LISO PARA REDE DE ÁGUA OU ESGOTO, DIÂMETRO DE 200 MM, JUNTA SOLDADA POR ELETROFUSÃO (NÃO INCLUI A EXECUÇÃO DE SOLDA). AF_12/2021</v>
          </cell>
          <cell r="I472" t="str">
            <v>UN</v>
          </cell>
          <cell r="J472" t="str">
            <v>COEFICIENTE DE REPRESENTATIVIDADE</v>
          </cell>
          <cell r="K472">
            <v>99.21</v>
          </cell>
        </row>
        <row r="473">
          <cell r="G473">
            <v>103427</v>
          </cell>
          <cell r="H473" t="str">
            <v>COTOVELO 90 GRAUS, EM PEAD LISO PARA REDE DE ÁGUA OU ESGOTO, DIÂMETRO DE 20 MM, JUNTA SOLDADA POR ELETROFUSÃO (NÃO INCLUI A EXECUÇÃO DE SOLDA). AF_12/2021</v>
          </cell>
          <cell r="I473" t="str">
            <v>UN</v>
          </cell>
          <cell r="J473" t="str">
            <v>COEFICIENTE DE REPRESENTATIVIDADE</v>
          </cell>
          <cell r="K473">
            <v>138.68</v>
          </cell>
        </row>
        <row r="474">
          <cell r="G474">
            <v>103428</v>
          </cell>
          <cell r="H474" t="str">
            <v>COTOVELO 90 GRAUS, EM PEAD LISO PARA REDE DE ÁGUA OU ESGOTO, DIÂMETRO DE 32 MM, JUNTA SOLDADA POR ELETROFUSÃO (NÃO INCLUI A EXECUÇÃO DE SOLDA). AF_12/2021</v>
          </cell>
          <cell r="I474" t="str">
            <v>UN</v>
          </cell>
          <cell r="J474" t="str">
            <v>COEFICIENTE DE REPRESENTATIVIDADE</v>
          </cell>
          <cell r="K474">
            <v>172.96</v>
          </cell>
        </row>
        <row r="475">
          <cell r="G475">
            <v>103429</v>
          </cell>
          <cell r="H475" t="str">
            <v>COTOVELO 90 GRAUS, EM PEAD LISO PARA REDE DE ÁGUA OU ESGOTO, DIÂMETRO DE 63 MM, JUNTA SOLDADA POR ELETROFUSÃO (NÃO INCLUI A EXECUÇÃO DE SOLDA). AF_12/2021</v>
          </cell>
          <cell r="I475" t="str">
            <v>UN</v>
          </cell>
          <cell r="J475" t="str">
            <v>COEFICIENTE DE REPRESENTATIVIDADE</v>
          </cell>
          <cell r="K475">
            <v>114.01</v>
          </cell>
        </row>
        <row r="476">
          <cell r="G476">
            <v>103430</v>
          </cell>
          <cell r="H476" t="str">
            <v>COTOVELO 90 GRAUS, POLIETILENO DE ALTA DENSIDADE (PEAD) PARA REDE DE ÁGUA OU ESGOTO, DIÂMETRO DE 200 MM, JUNTA SOLDADA POR ELETROFUSÃO (NÃO INCLUI A EXECUÇÃO DE SOLDA). AF_12/2021</v>
          </cell>
          <cell r="I476" t="str">
            <v>UN</v>
          </cell>
          <cell r="J476" t="str">
            <v>COEFICIENTE DE REPRESENTATIVIDADE</v>
          </cell>
          <cell r="K476">
            <v>143.35</v>
          </cell>
        </row>
        <row r="477">
          <cell r="G477">
            <v>103431</v>
          </cell>
          <cell r="H477" t="str">
            <v>TÊ DE SERVIÇO, EM PEAD LISO PARA REDE DE ÁGUA OU ESGOTO, DIÂMETRO DE 63 X 20 MM, JUNTA SOLDADA POR ELETROFUSÃO (NÃO INCLUI A EXECUÇÃO DE SOLDA). AF_12/2021</v>
          </cell>
          <cell r="I477" t="str">
            <v>M2</v>
          </cell>
          <cell r="J477" t="str">
            <v>COEFICIENTE DE REPRESENTATIVIDADE</v>
          </cell>
          <cell r="K477">
            <v>86.05</v>
          </cell>
        </row>
        <row r="478">
          <cell r="G478">
            <v>103432</v>
          </cell>
          <cell r="H478" t="str">
            <v>TÊ DE SERVIÇO, EM PEAD LISO PARA REDE DE ÁGUA OU ESGOTO, DIÂMETRO DE 63 X 32 MM, JUNTA SOLDADA POR ELETROFUSÃO (NÃO INCLUI A EXECUÇÃO DE SOLDA). AF_12/2021</v>
          </cell>
          <cell r="I478" t="str">
            <v>M2</v>
          </cell>
          <cell r="J478" t="str">
            <v>COEFICIENTE DE REPRESENTATIVIDADE</v>
          </cell>
          <cell r="K478">
            <v>76.5</v>
          </cell>
        </row>
        <row r="479">
          <cell r="G479">
            <v>103433</v>
          </cell>
          <cell r="H479" t="str">
            <v>TÊ DE SERVIÇO, EM PEAD LISO PARA REDE DE ÁGUA OU ESGOTO, DIÂMETRO DE 63 X 63 MM, JUNTA SOLDADA POR ELETROFUSÃO (NÃO INCLUI A EXECUÇÃO DE SOLDA). AF_12/2021</v>
          </cell>
          <cell r="I479" t="str">
            <v>M2</v>
          </cell>
          <cell r="J479" t="str">
            <v>COEFICIENTE DE REPRESENTATIVIDADE</v>
          </cell>
          <cell r="K479">
            <v>63.85</v>
          </cell>
        </row>
        <row r="480">
          <cell r="G480">
            <v>103434</v>
          </cell>
          <cell r="H480" t="str">
            <v>TÊ DE SERVIÇO, EM PEAD LISO PARA REDE DE ÁGUA OU ESGOTO, DIÂMETRO DE 200 X 20 MM, JUNTA SOLDADA POR ELETROFUSÃO (NÃO INCLUI A EXECUÇÃO DE SOLDA). AF_12/2021</v>
          </cell>
          <cell r="I480" t="str">
            <v>M2</v>
          </cell>
          <cell r="J480" t="str">
            <v>COEFICIENTE DE REPRESENTATIVIDADE</v>
          </cell>
          <cell r="K480">
            <v>5045.58</v>
          </cell>
        </row>
        <row r="481">
          <cell r="G481">
            <v>103435</v>
          </cell>
          <cell r="H481" t="str">
            <v>TÊ DE SERVIÇO, EM PEAD LISO PARA REDE DE ÁGUA OU ESGOTO, DIÂMETRO DE 200 X 32 MM, JUNTA SOLDADA POR ELETROFUSÃO (NÃO INCLUI A EXECUÇÃO DE SOLDA). AF_12/2021</v>
          </cell>
          <cell r="I481" t="str">
            <v>M2</v>
          </cell>
          <cell r="J481" t="str">
            <v>COEFICIENTE DE REPRESENTATIVIDADE</v>
          </cell>
          <cell r="K481">
            <v>8546.42</v>
          </cell>
        </row>
        <row r="482">
          <cell r="G482">
            <v>103436</v>
          </cell>
          <cell r="H482" t="str">
            <v>TÊ DE SERVIÇO, EM PEAD LISO PARA REDE DE ÁGUA OU ESGOTO, DIÂMETRO DE 200 X 63 MM, JUNTA SOLDADA POR ELETROFUSÃO (NÃO INCLUI A EXECUÇÃO DE SOLDA). AF_12/2021</v>
          </cell>
          <cell r="I482" t="str">
            <v>M2</v>
          </cell>
          <cell r="J482" t="str">
            <v>COEFICIENTE DE REPRESENTATIVIDADE</v>
          </cell>
          <cell r="K482">
            <v>6652.46</v>
          </cell>
        </row>
        <row r="483">
          <cell r="G483">
            <v>103437</v>
          </cell>
          <cell r="H483" t="str">
            <v>PAREDE DE MADEIRA COMPENSADA PARA CONSTRUÇÃO TEMPORÁRIA EM CHAPA SIMPLES, EXTERNA, SEM VÃO. AF_03/2024</v>
          </cell>
          <cell r="I483" t="str">
            <v>M2</v>
          </cell>
          <cell r="J483" t="str">
            <v>COEFICIENTE DE REPRESENTATIVIDADE</v>
          </cell>
          <cell r="K483">
            <v>1669.62</v>
          </cell>
        </row>
        <row r="484">
          <cell r="G484">
            <v>103438</v>
          </cell>
          <cell r="H484" t="str">
            <v>PAREDE DE MADEIRA COMPENSADA PARA CONSTRUÇÃO TEMPORÁRIA EM CHAPA SIMPLES, INTERNA, SEM VÃO. AF_03/2024</v>
          </cell>
          <cell r="I484" t="str">
            <v>M2</v>
          </cell>
          <cell r="J484" t="str">
            <v>COEFICIENTE DE REPRESENTATIVIDADE</v>
          </cell>
          <cell r="K484">
            <v>118.68</v>
          </cell>
        </row>
        <row r="485">
          <cell r="G485">
            <v>103439</v>
          </cell>
          <cell r="H485" t="str">
            <v>PAREDE DE MADEIRA COMPENSADA PARA CONSTRUÇÃO TEMPORÁRIA EM CHAPA SIMPLES, EXTERNA, COM ÁREA LÍQUIDA MAIOR OU IGUAL A 6 M², COM VÃO. AF_03/2024</v>
          </cell>
          <cell r="I485" t="str">
            <v>M2</v>
          </cell>
          <cell r="J485" t="str">
            <v>COEFICIENTE DE REPRESENTATIVIDADE</v>
          </cell>
          <cell r="K485">
            <v>10.35</v>
          </cell>
        </row>
        <row r="486">
          <cell r="G486">
            <v>103440</v>
          </cell>
          <cell r="H486" t="str">
            <v>PAREDE DE MADEIRA COMPENSADA PARA CONSTRUÇÃO TEMPORÁRIA EM CHAPA SIMPLES, EXTERNA, COM ÁREA LÍQUIDA MENOR QUE 6 M², COM VÃO. AF_03/2024</v>
          </cell>
          <cell r="I486" t="str">
            <v>M2</v>
          </cell>
          <cell r="J486" t="str">
            <v>COEFICIENTE DE REPRESENTATIVIDADE</v>
          </cell>
          <cell r="K486">
            <v>30.71</v>
          </cell>
        </row>
        <row r="487">
          <cell r="G487">
            <v>103441</v>
          </cell>
          <cell r="H487" t="str">
            <v>PAREDE DE MADEIRA COMPENSADA PARA CONSTRUÇÃO TEMPORÁRIA EM CHAPA SIMPLES, INTERNA, COM ÁREA LÍQUIDA MAIOR OU IGUAL A 6 M², COM VÃO. AF_03/2024</v>
          </cell>
          <cell r="I487" t="str">
            <v>M2</v>
          </cell>
          <cell r="J487" t="str">
            <v>COEFICIENTE DE REPRESENTATIVIDADE</v>
          </cell>
          <cell r="K487">
            <v>28.19</v>
          </cell>
        </row>
        <row r="488">
          <cell r="G488">
            <v>103442</v>
          </cell>
          <cell r="H488" t="str">
            <v>PAREDE DE MADEIRA COMPENSADA PARA CONSTRUÇÃO TEMPORÁRIA EM CHAPA SIMPLES, INTERNA, COM ÁREA LÍQUIDA MENOR QUE 6 M², COM VÃO. AF_03/2024</v>
          </cell>
          <cell r="I488" t="str">
            <v>M2</v>
          </cell>
          <cell r="J488" t="str">
            <v>COEFICIENTE DE REPRESENTATIVIDADE</v>
          </cell>
          <cell r="K488">
            <v>89.66</v>
          </cell>
        </row>
        <row r="489">
          <cell r="G489">
            <v>98441</v>
          </cell>
          <cell r="H489" t="str">
            <v>PAREDE DE MADEIRA COMPENSADA PARA CONSTRUÇÃO TEMPORÁRIA EM CHAPA DUPLA, EXTERNA, SEM VÃO. AF_03/2024</v>
          </cell>
          <cell r="I489" t="str">
            <v>M2</v>
          </cell>
          <cell r="J489" t="str">
            <v>ATRIBUÍDO SÃO PAULO</v>
          </cell>
          <cell r="K489">
            <v>25.83</v>
          </cell>
        </row>
        <row r="490">
          <cell r="G490">
            <v>98443</v>
          </cell>
          <cell r="H490" t="str">
            <v>PAREDE DE MADEIRA COMPENSADA PARA CONSTRUÇÃO TEMPORÁRIA EM CHAPA DUPLA, INTERNA, SEM VÃO. AF_03/2024</v>
          </cell>
          <cell r="I490" t="str">
            <v>M2</v>
          </cell>
          <cell r="J490" t="str">
            <v>ATRIBUÍDO SÃO PAULO</v>
          </cell>
          <cell r="K490">
            <v>205.76</v>
          </cell>
        </row>
        <row r="491">
          <cell r="G491">
            <v>98445</v>
          </cell>
          <cell r="H491" t="str">
            <v>PAREDE DE MADEIRA COMPENSADA PARA CONSTRUÇÃO TEMPORÁRIA EM CHAPA DUPLA, EXTERNA, COM ÁREA LÍQUIDA MAIOR OU IGUAL A QUE 6 M², COM VÃO. AF_03/2024</v>
          </cell>
          <cell r="I491" t="str">
            <v>M2</v>
          </cell>
          <cell r="J491" t="str">
            <v>COEFICIENTE DE REPRESENTATIVIDADE</v>
          </cell>
          <cell r="K491">
            <v>150.7</v>
          </cell>
        </row>
        <row r="492">
          <cell r="G492">
            <v>98446</v>
          </cell>
          <cell r="H492" t="str">
            <v>PAREDE DE MADEIRA COMPENSADA PARA CONSTRUÇÃO TEMPORÁRIA EM CHAPA DUPLA, EXTERNA, COM ÁREA LÍQUIDA MENOR QUE 6 M², COM VÃO. AF_03/2024</v>
          </cell>
          <cell r="I492" t="str">
            <v>UN</v>
          </cell>
          <cell r="J492" t="str">
            <v>COEFICIENTE DE REPRESENTATIVIDADE</v>
          </cell>
          <cell r="K492">
            <v>138.06</v>
          </cell>
        </row>
        <row r="493">
          <cell r="G493">
            <v>98447</v>
          </cell>
          <cell r="H493" t="str">
            <v>PAREDE DE MADEIRA COMPENSADA PARA CONSTRUÇÃO TEMPORÁRIA EM CHAPA DUPLA, INTERNA, COM ÁREA LÍQUIDA MAIOR OU IGUAL A 6 M², COM VÃO. AF_03/2024</v>
          </cell>
          <cell r="I493" t="str">
            <v>UN</v>
          </cell>
          <cell r="J493" t="str">
            <v>COEFICIENTE DE REPRESENTATIVIDADE</v>
          </cell>
          <cell r="K493">
            <v>157.44</v>
          </cell>
        </row>
        <row r="494">
          <cell r="G494">
            <v>98448</v>
          </cell>
          <cell r="H494" t="str">
            <v>PAREDE DE MADEIRA COMPENSADA PARA CONSTRUÇÃO TEMPORÁRIA EM CHAPA DUPLA, INTERNA, COM ÁREA LÍQUIDA MENOR QUE 6 M², COM VÃO. AF_03/2024</v>
          </cell>
          <cell r="I494" t="str">
            <v>UN</v>
          </cell>
          <cell r="J494" t="str">
            <v>COEFICIENTE DE REPRESENTATIVIDADE</v>
          </cell>
          <cell r="K494">
            <v>6.32</v>
          </cell>
        </row>
        <row r="495">
          <cell r="G495">
            <v>98449</v>
          </cell>
          <cell r="H495" t="str">
            <v>TAPUME COM COMPENSADO DE MADEIRA. AF_03/2024</v>
          </cell>
          <cell r="I495" t="str">
            <v>M3</v>
          </cell>
          <cell r="J495" t="str">
            <v>COEFICIENTE DE REPRESENTATIVIDADE</v>
          </cell>
          <cell r="K495">
            <v>26.68</v>
          </cell>
        </row>
        <row r="496">
          <cell r="G496">
            <v>98451</v>
          </cell>
          <cell r="H496" t="str">
            <v>TAPUME COM TELHA METÁLICA. AF_03/2024</v>
          </cell>
          <cell r="I496" t="str">
            <v>UN</v>
          </cell>
          <cell r="J496" t="str">
            <v>COLETADO</v>
          </cell>
          <cell r="K496">
            <v>198.81</v>
          </cell>
        </row>
        <row r="497">
          <cell r="G497">
            <v>98453</v>
          </cell>
          <cell r="H497" t="str">
            <v>PISO PARA CONSTRUÇÃO TEMPORÁRIA EM MADEIRA, SEM REAPROVEITAMENTO. AF_03/2024</v>
          </cell>
          <cell r="I497" t="str">
            <v>UN</v>
          </cell>
          <cell r="J497" t="str">
            <v>COEFICIENTE DE REPRESENTATIVIDADE</v>
          </cell>
          <cell r="K497">
            <v>212.09</v>
          </cell>
        </row>
        <row r="498">
          <cell r="G498">
            <v>98454</v>
          </cell>
          <cell r="H498" t="str">
            <v>ESTRUTURA DE MADEIRA PROVISÓRIA PARA SUPORTE DE CAIXA DÁGUA ELEVADA DE 1000 LITROS. AF_03/2024</v>
          </cell>
          <cell r="I498" t="str">
            <v>M</v>
          </cell>
          <cell r="J498" t="str">
            <v>COEFICIENTE DE REPRESENTATIVIDADE</v>
          </cell>
          <cell r="K498">
            <v>209.27</v>
          </cell>
        </row>
        <row r="499">
          <cell r="G499">
            <v>98455</v>
          </cell>
          <cell r="H499" t="str">
            <v>ESTRUTURA DE MADEIRA PROVISÓRIA PARA SUPORTE DE CAIXA DÁGUA ELEVADA DE 3000 LITROS. AF_03/2024</v>
          </cell>
          <cell r="I499" t="str">
            <v>M</v>
          </cell>
          <cell r="J499" t="str">
            <v>ATRIBUÍDO SÃO PAULO</v>
          </cell>
          <cell r="K499">
            <v>370.68</v>
          </cell>
        </row>
        <row r="500">
          <cell r="G500">
            <v>98456</v>
          </cell>
          <cell r="H500" t="str">
            <v>ESTRUTURA DE MADEIRA PROVISÓRIA PARA SUPORTE DE CAIXA D'ÁGUA ELEVADA DE 2000 LITROS. AF_03/2024</v>
          </cell>
          <cell r="I500" t="str">
            <v>M</v>
          </cell>
          <cell r="J500" t="str">
            <v>ATRIBUÍDO SÃO PAULO</v>
          </cell>
          <cell r="K500">
            <v>9.31</v>
          </cell>
        </row>
        <row r="501">
          <cell r="G501">
            <v>98458</v>
          </cell>
          <cell r="H501" t="str">
            <v>EXECUÇÃO DOS APOIOS PARA CONTÊINER OU MÓDULO HABITÁVEL. AF_03/2024</v>
          </cell>
          <cell r="I501" t="str">
            <v>M</v>
          </cell>
          <cell r="J501" t="str">
            <v>COEFICIENTE DE REPRESENTATIVIDADE</v>
          </cell>
          <cell r="K501">
            <v>175.58</v>
          </cell>
        </row>
        <row r="502">
          <cell r="G502">
            <v>98459</v>
          </cell>
          <cell r="H502" t="str">
            <v>INSTALAÇÃO E DESINSTALAÇÃO MECANIZADA DE CONTÊINER OU MÓDULO HABITÁVEL DE USOS DIVERSOS. AF_03/2024</v>
          </cell>
          <cell r="I502" t="str">
            <v>CHP</v>
          </cell>
          <cell r="J502" t="str">
            <v>COEFICIENTE DE REPRESENTATIVIDADE</v>
          </cell>
          <cell r="K502">
            <v>270.99</v>
          </cell>
        </row>
        <row r="503">
          <cell r="G503">
            <v>98460</v>
          </cell>
          <cell r="H503" t="str">
            <v>INSTALAÇÃO E DESINSTALAÇÃO MANUAL DE CONTÊINER OU MÓDULO HABITÁVEL PEQUENO. AF_03/2024</v>
          </cell>
          <cell r="I503" t="str">
            <v>CHP</v>
          </cell>
          <cell r="J503" t="str">
            <v>ATRIBUÍDO SÃO PAULO</v>
          </cell>
          <cell r="K503">
            <v>259.71</v>
          </cell>
        </row>
        <row r="504">
          <cell r="G504">
            <v>98461</v>
          </cell>
          <cell r="H504" t="str">
            <v>INSTALAÇÃO DE CONCERTINA SIMPLES, ESPIRAL DE 300 MM. AF_03/2024</v>
          </cell>
          <cell r="I504" t="str">
            <v>CHP</v>
          </cell>
          <cell r="J504" t="str">
            <v>COEFICIENTE DE REPRESENTATIVIDADE</v>
          </cell>
          <cell r="K504">
            <v>694.31</v>
          </cell>
        </row>
        <row r="505">
          <cell r="G505">
            <v>98462</v>
          </cell>
          <cell r="H505" t="str">
            <v>INSTALAÇÃO DE CONCERTINA DUPLA CLIPADA, ESPIRAL DE 300 MM. AF_03/2024</v>
          </cell>
          <cell r="I505" t="str">
            <v>CHP</v>
          </cell>
          <cell r="J505" t="str">
            <v>ATRIBUÍDO SÃO PAULO</v>
          </cell>
          <cell r="K505">
            <v>24.36</v>
          </cell>
        </row>
        <row r="506">
          <cell r="G506">
            <v>105113</v>
          </cell>
          <cell r="H506" t="str">
            <v>INSTALAÇÃO DE CONCERTINA FLAT, ESPIRAL DE 300 MM. AF_03/2024</v>
          </cell>
          <cell r="I506" t="str">
            <v>CHP</v>
          </cell>
          <cell r="J506" t="str">
            <v>ATRIBUÍDO SÃO PAULO</v>
          </cell>
          <cell r="K506">
            <v>160.08</v>
          </cell>
        </row>
        <row r="507">
          <cell r="G507">
            <v>105114</v>
          </cell>
          <cell r="H507" t="str">
            <v>EXECUÇÃO DE PILARETES PARA TAPUMES E CONSTRUÇÕES TEMPORÁRIAS. AF_03/2024</v>
          </cell>
          <cell r="I507" t="str">
            <v>CHP</v>
          </cell>
          <cell r="J507" t="str">
            <v>COEFICIENTE DE REPRESENTATIVIDADE</v>
          </cell>
          <cell r="K507">
            <v>139.29</v>
          </cell>
        </row>
        <row r="508">
          <cell r="G508">
            <v>105115</v>
          </cell>
          <cell r="H508" t="str">
            <v>ESCAVADEIRA HIDRÁULICA SOBRE ESTEIRAS, CAÇAMBA 0,80 M3, PESO OPERACIONAL 17 T, POTENCIA BRUTA 111 HP - CHP DIURNO. AF_06/2014</v>
          </cell>
          <cell r="I508" t="str">
            <v>CHP</v>
          </cell>
          <cell r="J508" t="str">
            <v>COEFICIENTE DE REPRESENTATIVIDADE</v>
          </cell>
          <cell r="K508">
            <v>143.25</v>
          </cell>
        </row>
        <row r="509">
          <cell r="G509">
            <v>105116</v>
          </cell>
          <cell r="H509" t="str">
            <v>RETROESCAVADEIRA SOBRE RODAS COM CARREGADEIRA, TRAÇÃO 4X4, POTÊNCIA LÍQ. 88 HP, CAÇAMBA CARREG. CAP. MÍN. 1 M3, CAÇAMBA RETRO CAP. 0,26 M3, PESO OPERACIONAL MÍN. 6.674 KG, PROFUNDIDADE ESCAVAÇÃO MÁX. 4,37 M - CHP DIURNO. AF_06/2014</v>
          </cell>
          <cell r="I509" t="str">
            <v>CHP</v>
          </cell>
          <cell r="J509" t="str">
            <v>COEFICIENTE DE REPRESENTATIVIDADE</v>
          </cell>
          <cell r="K509">
            <v>120.24</v>
          </cell>
        </row>
        <row r="510">
          <cell r="G510">
            <v>105126</v>
          </cell>
          <cell r="H510" t="str">
            <v>RETROESCAVADEIRA SOBRE RODAS COM CARREGADEIRA, TRAÇÃO 4X2, POTÊNCIA LÍQ. 79 HP, CAÇAMBA CARREG. CAP. MÍN. 1 M3, CAÇAMBA RETRO CAP. 0,20 M3, PESO OPERACIONAL MÍN. 6.570 KG, PROFUNDIDADE ESCAVAÇÃO MÁX. 4,37 M - CHP DIURNO. AF_06/2014</v>
          </cell>
          <cell r="I510" t="str">
            <v>CHP</v>
          </cell>
          <cell r="J510" t="str">
            <v>COEFICIENTE DE REPRESENTATIVIDADE</v>
          </cell>
          <cell r="K510">
            <v>196.04</v>
          </cell>
        </row>
        <row r="511">
          <cell r="G511">
            <v>105127</v>
          </cell>
          <cell r="H511" t="str">
            <v>ROLO COMPACTADOR VIBRATÓRIO DE UM CILINDRO AÇO LISO, POTÊNCIA 80 HP, PESO OPERACIONAL MÁXIMO 8,1 T, IMPACTO DINÂMICO 16,15 / 9,5 T, LARGURA DE TRABALHO 1,68 M - CHP DIURNO. AF_06/2014</v>
          </cell>
          <cell r="I511" t="str">
            <v>CHP</v>
          </cell>
          <cell r="J511" t="str">
            <v>ATRIBUÍDO SÃO PAULO</v>
          </cell>
          <cell r="K511">
            <v>204.19</v>
          </cell>
        </row>
        <row r="512">
          <cell r="G512">
            <v>105128</v>
          </cell>
          <cell r="H512" t="str">
            <v>GRADE DE DISCO CONTROLE REMOTO REBOCÁVEL, COM 24 DISCOS 24 X 6 MM COM PNEUS PARA TRANSPORTE - CHP DIURNO. AF_06/2014</v>
          </cell>
          <cell r="I512" t="str">
            <v>CHP</v>
          </cell>
          <cell r="J512" t="str">
            <v>ATRIBUÍDO SÃO PAULO</v>
          </cell>
          <cell r="K512">
            <v>306.98</v>
          </cell>
        </row>
        <row r="513">
          <cell r="G513">
            <v>105130</v>
          </cell>
          <cell r="H513" t="str">
            <v>MARTELETE OU ROMPEDOR PNEUMÁTICO MANUAL, 28 KG, COM SILENCIADOR - CHP DIURNO. AF_07/2016</v>
          </cell>
          <cell r="I513" t="str">
            <v>CHP</v>
          </cell>
          <cell r="J513" t="str">
            <v>COLETADO</v>
          </cell>
          <cell r="K513">
            <v>31.09</v>
          </cell>
        </row>
        <row r="514">
          <cell r="G514">
            <v>5631</v>
          </cell>
          <cell r="H514" t="str">
            <v>CAMINHÃO BASCULANTE 6 M3, PESO BRUTO TOTAL 16.000 KG, CARGA ÚTIL MÁXIMA 13.071 KG, DISTÂNCIA ENTRE EIXOS 4,80 M, POTÊNCIA 230 CV INCLUSIVE CAÇAMBA METÁLICA - CHP DIURNO. AF_06/2014</v>
          </cell>
          <cell r="I514" t="str">
            <v>CHP</v>
          </cell>
          <cell r="J514" t="str">
            <v>ATRIBUÍDO SÃO PAULO</v>
          </cell>
          <cell r="K514">
            <v>4.94</v>
          </cell>
        </row>
        <row r="515">
          <cell r="G515">
            <v>5678</v>
          </cell>
          <cell r="H515" t="str">
            <v>USINA DE CONCRETO FIXA, CAPACIDADE NOMINAL DE 90 A 120 M3/H, SEM SILO - CHP DIURNO. AF_07/2016</v>
          </cell>
          <cell r="I515" t="str">
            <v>CHP</v>
          </cell>
          <cell r="J515" t="str">
            <v>ATRIBUÍDO SÃO PAULO</v>
          </cell>
          <cell r="K515">
            <v>268.4</v>
          </cell>
        </row>
        <row r="516">
          <cell r="G516">
            <v>5680</v>
          </cell>
          <cell r="H516" t="str">
            <v>CAMINHÃO TOCO, PBT 16.000 KG, CARGA ÚTIL MÁX. 10.685 KG, DIST. ENTRE EIXOS 4,8 M, POTÊNCIA 189 CV, INCLUSIVE CARROCERIA FIXA ABERTA DE MADEIRA P/ TRANSPORTE GERAL DE CARGA SECA, DIMEN. APROX. 2,5 X 7,00 X 0,50 M - CHP DIURNO. AF_06/2014</v>
          </cell>
          <cell r="I516" t="str">
            <v>CHP</v>
          </cell>
          <cell r="J516" t="str">
            <v>COEFICIENTE DE REPRESENTATIVIDADE</v>
          </cell>
          <cell r="K516">
            <v>248.98</v>
          </cell>
        </row>
        <row r="517">
          <cell r="G517">
            <v>5684</v>
          </cell>
          <cell r="H517" t="str">
            <v>VIBROACABADORA DE ASFALTO SOBRE ESTEIRAS, LARGURA DE PAVIMENTAÇÃO 1,90 M A 5,30 M, POTÊNCIA 105 HP CAPACIDADE 450 T/H - CHP DIURNO. AF_11/2014</v>
          </cell>
          <cell r="I517" t="str">
            <v>CHP</v>
          </cell>
          <cell r="J517" t="str">
            <v>COEFICIENTE DE REPRESENTATIVIDADE</v>
          </cell>
          <cell r="K517">
            <v>175.72</v>
          </cell>
        </row>
        <row r="518">
          <cell r="G518">
            <v>5689</v>
          </cell>
          <cell r="H518" t="str">
            <v>VASSOURA MECÂNICA REBOCÁVEL COM ESCOVA CILÍNDRICA, LARGURA ÚTIL DE VARRIMENTO DE 2,44 M - CHP DIURNO. AF_06/2014</v>
          </cell>
          <cell r="I518" t="str">
            <v>CHP</v>
          </cell>
          <cell r="J518" t="str">
            <v>ATRIBUÍDO SÃO PAULO</v>
          </cell>
          <cell r="K518">
            <v>240.08</v>
          </cell>
        </row>
        <row r="519">
          <cell r="G519">
            <v>5795</v>
          </cell>
          <cell r="H519" t="str">
            <v>TRATOR DE PNEUS, POTÊNCIA 122 CV, TRAÇÃO 4X4, PESO COM LASTRO DE 4.510 KG - CHP DIURNO. AF_06/2014</v>
          </cell>
          <cell r="I519" t="str">
            <v>CHP</v>
          </cell>
          <cell r="J519" t="str">
            <v>ATRIBUÍDO SÃO PAULO</v>
          </cell>
          <cell r="K519">
            <v>59.03</v>
          </cell>
        </row>
        <row r="520">
          <cell r="G520">
            <v>5811</v>
          </cell>
          <cell r="H520" t="str">
            <v>TRATOR DE ESTEIRAS, POTÊNCIA 170 HP, PESO OPERACIONAL 19 T, CAÇAMBA 5,2 M3 - CHP DIURNO. AF_06/2014</v>
          </cell>
          <cell r="I520" t="str">
            <v>CHP</v>
          </cell>
          <cell r="J520" t="str">
            <v>ATRIBUÍDO SÃO PAULO</v>
          </cell>
          <cell r="K520">
            <v>247.19</v>
          </cell>
        </row>
        <row r="521">
          <cell r="G521">
            <v>5823</v>
          </cell>
          <cell r="H521" t="str">
            <v>TRATOR DE ESTEIRAS, POTÊNCIA 150 HP, PESO OPERACIONAL 16,7 T, COM RODA MOTRIZ ELEVADA E LÂMINA 3,18 M3 - CHP DIURNO. AF_06/2014</v>
          </cell>
          <cell r="I521" t="str">
            <v>CHP</v>
          </cell>
          <cell r="J521" t="str">
            <v>ATRIBUÍDO SÃO PAULO</v>
          </cell>
          <cell r="K521">
            <v>209.98</v>
          </cell>
        </row>
        <row r="522">
          <cell r="G522">
            <v>5824</v>
          </cell>
          <cell r="H522" t="str">
            <v>TRATOR DE ESTEIRAS, POTÊNCIA 347 HP, PESO OPERACIONAL 38,5 T, COM LÂMINA 8,70 M3 - CHP DIURNO. AF_06/2014</v>
          </cell>
          <cell r="I522" t="str">
            <v>CHP</v>
          </cell>
          <cell r="J522" t="str">
            <v>COEFICIENTE DE REPRESENTATIVIDADE</v>
          </cell>
          <cell r="K522">
            <v>260.81</v>
          </cell>
        </row>
        <row r="523">
          <cell r="G523">
            <v>5835</v>
          </cell>
          <cell r="H523" t="str">
            <v>ROLO COMPACTADOR VIBRATÓRIO REBOCÁVEL, CILINDRO DE AÇO LISO, POTÊNCIA DE TRAÇÃO DE 65 CV, PESO 4,7 T, IMPACTO DINÂMICO 18,3 T, LARGURA DE TRABALHO 1,67 M - CHP DIURNO. AF_02/2016</v>
          </cell>
          <cell r="I523" t="str">
            <v>CHP</v>
          </cell>
          <cell r="J523" t="str">
            <v>COEFICIENTE DE REPRESENTATIVIDADE</v>
          </cell>
          <cell r="K523">
            <v>25.77</v>
          </cell>
        </row>
        <row r="524">
          <cell r="G524">
            <v>5839</v>
          </cell>
          <cell r="H524" t="str">
            <v>ROLO COMPACTADOR VIBRATÓRIO TANDEM AÇO LISO, POTÊNCIA 58 HP, PESO SEM/COM LASTRO 6,5 / 9,4 T, LARGURA DE TRABALHO 1,2 M - CHP DIURNO. AF_06/2014</v>
          </cell>
          <cell r="I524" t="str">
            <v>CHP</v>
          </cell>
          <cell r="J524" t="str">
            <v>COEFICIENTE DE REPRESENTATIVIDADE</v>
          </cell>
          <cell r="K524">
            <v>219.86</v>
          </cell>
        </row>
        <row r="525">
          <cell r="G525">
            <v>5843</v>
          </cell>
          <cell r="H525" t="str">
            <v>RETROESCAVADEIRA SOBRE RODAS COM CARREGADEIRA, TRAÇÃO 4X4, POTÊNCIA LÍQ. 72 HP, CAÇAMBA CARREG. CAP. MÍN. 0,79 M3, CAÇAMBA RETRO CAP. 0,18 M3, PESO OPERACIONAL MÍN. 7.140 KG, PROFUNDIDADE ESCAVAÇÃO MÁX. 4,50 M - CHP DIURNO. AF_06/2014</v>
          </cell>
          <cell r="I525" t="str">
            <v>CHP</v>
          </cell>
          <cell r="J525" t="str">
            <v>ATRIBUÍDO SÃO PAULO</v>
          </cell>
          <cell r="K525">
            <v>182.12</v>
          </cell>
        </row>
        <row r="526">
          <cell r="G526">
            <v>5847</v>
          </cell>
          <cell r="H526" t="str">
            <v>ROLO COMPACTADOR VIBRATÓRIO PÉ DE CARNEIRO, OPERADO POR CONTROLE REMOTO, POTÊNCIA 12,5 KW, PESO OPERACIONAL 1,675 T, LARGURA DE TRABALHO 0,85 M - CHP DIURNO. AF_02/2016</v>
          </cell>
          <cell r="I526" t="str">
            <v>CHP</v>
          </cell>
          <cell r="J526" t="str">
            <v>ATRIBUÍDO SÃO PAULO</v>
          </cell>
          <cell r="K526">
            <v>186.19</v>
          </cell>
        </row>
        <row r="527">
          <cell r="G527">
            <v>5851</v>
          </cell>
          <cell r="H527" t="str">
            <v>USINA DE LAMA ASFÁLTICA, PROD 30 A 50 T/H, SILO DE AGREGADO 7 M3, RESERVATÓRIOS PARA EMULSÃO E ÁGUA DE 2,3 M3 CADA, MISTURADOR TIPO PUG MILL A SER MONTADO SOBRE CAMINHÃO - CHP DIURNO. AF_10/2014</v>
          </cell>
          <cell r="I527" t="str">
            <v>CHP</v>
          </cell>
          <cell r="J527" t="str">
            <v>ATRIBUÍDO SÃO PAULO</v>
          </cell>
          <cell r="K527">
            <v>160.72</v>
          </cell>
        </row>
        <row r="528">
          <cell r="G528">
            <v>5855</v>
          </cell>
          <cell r="H528" t="str">
            <v>CAMINHÃO TOCO, PESO BRUTO TOTAL 14.300 KG, CARGA ÚTIL MÁXIMA 9590 KG, DISTÂNCIA ENTRE EIXOS 4,76 M, POTÊNCIA 185 CV (NÃO INCLUI CARROCERIA) - CHP DIURNO. AF_06/2014</v>
          </cell>
          <cell r="I528" t="str">
            <v>CHP</v>
          </cell>
          <cell r="J528" t="str">
            <v>ATRIBUÍDO SÃO PAULO</v>
          </cell>
          <cell r="K528">
            <v>240.28</v>
          </cell>
        </row>
        <row r="529">
          <cell r="G529">
            <v>5863</v>
          </cell>
          <cell r="H529" t="str">
            <v>CAMINHÃO TOCO, PESO BRUTO TOTAL 16.000 KG, CARGA ÚTIL MÁXIMA DE 10.685 KG, DISTÂNCIA ENTRE EIXOS 4,80 M, POTÊNCIA 189 CV EXCLUSIVE CARROCERIA - CHP DIURNO. AF_06/2014</v>
          </cell>
          <cell r="I529" t="str">
            <v>CHP</v>
          </cell>
          <cell r="J529" t="str">
            <v>COEFICIENTE DE REPRESENTATIVIDADE</v>
          </cell>
          <cell r="K529">
            <v>21.81</v>
          </cell>
        </row>
        <row r="530">
          <cell r="G530">
            <v>5867</v>
          </cell>
          <cell r="H530" t="str">
            <v>CAMINHÃO PIPA 10.000 L TRUCADO, PESO BRUTO TOTAL 23.000 KG, CARGA ÚTIL MÁXIMA 15.935 KG, DISTÂNCIA ENTRE EIXOS 4,8 M, POTÊNCIA 230 CV, INCLUSIVE TANQUE DE AÇO PARA TRANSPORTE DE ÁGUA - CHP DIURNO. AF_06/2014</v>
          </cell>
          <cell r="I530" t="str">
            <v>CHP</v>
          </cell>
          <cell r="J530" t="str">
            <v>ATRIBUÍDO SÃO PAULO</v>
          </cell>
          <cell r="K530">
            <v>257.03</v>
          </cell>
        </row>
        <row r="531">
          <cell r="G531">
            <v>5875</v>
          </cell>
          <cell r="H531" t="str">
            <v>ESPARGIDOR DE ASFALTO PRESSURIZADO COM TANQUE DE 2500 L, REBOCÁVEL COM MOTOR A GASOLINA POTÊNCIA 3,4 HP - CHP DIURNO. AF_07/2014</v>
          </cell>
          <cell r="I531" t="str">
            <v>CHP</v>
          </cell>
          <cell r="J531" t="str">
            <v>COEFICIENTE DE REPRESENTATIVIDADE</v>
          </cell>
          <cell r="K531">
            <v>97.63</v>
          </cell>
        </row>
        <row r="532">
          <cell r="G532">
            <v>5879</v>
          </cell>
          <cell r="H532" t="str">
            <v>GRADE DE DISCO REBOCÁVEL COM 20 DISCOS 24" X 6 MM COM PNEUS PARA TRANSPORTE - CHP DIURNO. AF_06/2014</v>
          </cell>
          <cell r="I532" t="str">
            <v>CHP</v>
          </cell>
          <cell r="J532" t="str">
            <v>ATRIBUÍDO SÃO PAULO</v>
          </cell>
          <cell r="K532">
            <v>5.42</v>
          </cell>
        </row>
        <row r="533">
          <cell r="G533">
            <v>5882</v>
          </cell>
          <cell r="H533" t="str">
            <v>GUINDAUTO HIDRÁULICO, CAPACIDADE MÁXIMA DE CARGA 6200 KG, MOMENTO MÁXIMO DE CARGA 11,7 TM, ALCANCE MÁXIMO HORIZONTAL 9,70 M, INCLUSIVE CAMINHÃO TOCO PBT 16.000 KG, POTÊNCIA DE 189 CV - CHP DIURNO. AF_06/2014</v>
          </cell>
          <cell r="I533" t="str">
            <v>CHP</v>
          </cell>
          <cell r="J533" t="str">
            <v>ATRIBUÍDO SÃO PAULO</v>
          </cell>
          <cell r="K533">
            <v>5.89</v>
          </cell>
        </row>
        <row r="534">
          <cell r="G534">
            <v>5890</v>
          </cell>
          <cell r="H534" t="str">
            <v>MOTONIVELADORA POTÊNCIA BÁSICA LÍQUIDA (PRIMEIRA MARCHA) 125 HP, PESO BRUTO 13032 KG, LARGURA DA LÂMINA DE 3,7 M - CHP DIURNO. AF_06/2014</v>
          </cell>
          <cell r="I534" t="str">
            <v>CHP</v>
          </cell>
          <cell r="J534" t="str">
            <v>COEFICIENTE DE REPRESENTATIVIDADE</v>
          </cell>
          <cell r="K534">
            <v>8.05</v>
          </cell>
        </row>
        <row r="535">
          <cell r="G535">
            <v>5894</v>
          </cell>
          <cell r="H535" t="str">
            <v>PÁ CARREGADEIRA SOBRE RODAS, POTÊNCIA LÍQUIDA 128 HP, CAPACIDADE DA CAÇAMBA 1,7 A 2,8 M3, PESO OPERACIONAL 11632 KG - CHP DIURNO. AF_06/2014</v>
          </cell>
          <cell r="I535" t="str">
            <v>CHP</v>
          </cell>
          <cell r="J535" t="str">
            <v>COEFICIENTE DE REPRESENTATIVIDADE</v>
          </cell>
          <cell r="K535">
            <v>4.4</v>
          </cell>
        </row>
        <row r="536">
          <cell r="G536">
            <v>5901</v>
          </cell>
          <cell r="H536" t="str">
            <v>PÁ CARREGADEIRA SOBRE RODAS, POTÊNCIA 197 HP, CAPACIDADE DA CAÇAMBA 2,5 A 3,5 M3, PESO OPERACIONAL 18338 KG - CHP DIURNO. AF_06/2014</v>
          </cell>
          <cell r="I536" t="str">
            <v>CHP</v>
          </cell>
          <cell r="J536" t="str">
            <v>ATRIBUÍDO SÃO PAULO</v>
          </cell>
          <cell r="K536">
            <v>17.69</v>
          </cell>
        </row>
        <row r="537">
          <cell r="G537">
            <v>5909</v>
          </cell>
          <cell r="H537" t="str">
            <v>COMPRESSOR DE AR REBOCÁVEL, VAZÃO 189 PCM, PRESSÃO EFETIVA DE TRABALHO 102 PSI, MOTOR DIESEL, POTÊNCIA 63 CV - CHP DIURNO. AF_06/2015</v>
          </cell>
          <cell r="I537" t="str">
            <v>CHP</v>
          </cell>
          <cell r="J537" t="str">
            <v>ATRIBUÍDO SÃO PAULO</v>
          </cell>
          <cell r="K537">
            <v>23.09</v>
          </cell>
        </row>
        <row r="538">
          <cell r="G538">
            <v>5921</v>
          </cell>
          <cell r="H538" t="str">
            <v>CAMINHÃO PIPA 6.000 L, PESO BRUTO TOTAL 13.000 KG, DISTÂNCIA ENTRE EIXOS 4,80 M, POTÊNCIA 189 CV INCLUSIVE TANQUE DE AÇO PARA TRANSPORTE DE ÁGUA, CAPACIDADE 6 M3 - CHP DIURNO. AF_06/2014</v>
          </cell>
          <cell r="I538" t="str">
            <v>CHP</v>
          </cell>
          <cell r="J538" t="str">
            <v>COEFICIENTE DE REPRESENTATIVIDADE</v>
          </cell>
          <cell r="K538">
            <v>2.28</v>
          </cell>
        </row>
        <row r="539">
          <cell r="G539">
            <v>5928</v>
          </cell>
          <cell r="H539" t="str">
            <v>ROLO COMPACTADOR DE PNEUS ESTÁTICO, PRESSÃO VARIÁVEL, POTÊNCIA 111 HP, PESO SEM/COM LASTRO 9,5 / 26 T, LARGURA DE TRABALHO 1,90 M - CHP DIURNO. AF_07/2014</v>
          </cell>
          <cell r="I539" t="str">
            <v>CHP</v>
          </cell>
          <cell r="J539" t="str">
            <v>COEFICIENTE DE REPRESENTATIVIDADE</v>
          </cell>
          <cell r="K539">
            <v>217.88</v>
          </cell>
        </row>
        <row r="540">
          <cell r="G540">
            <v>5932</v>
          </cell>
          <cell r="H540" t="str">
            <v>TANQUE DE ASFALTO ESTACIONÁRIO COM SERPENTINA, CAPACIDADE 30.000 L - CHP DIURNO. AF_05/2023</v>
          </cell>
          <cell r="I540" t="str">
            <v>CHP</v>
          </cell>
          <cell r="J540" t="str">
            <v>COEFICIENTE DE REPRESENTATIVIDADE</v>
          </cell>
          <cell r="K540">
            <v>245.03</v>
          </cell>
        </row>
        <row r="541">
          <cell r="G541">
            <v>5940</v>
          </cell>
          <cell r="H541" t="str">
            <v>MOTOBOMBA TRASH (PARA ÁGUA SUJA) AUTO ESCORVANTE, MOTOR GASOLINA DE 6,41 HP, DIÂMETROS DE SUCÇÃO X RECALQUE: 3" X 3", HM/Q = 10 MCA / 60 M3/H A 23 MCA / 0 M3/H - CHP DIURNO. AF_10/2014</v>
          </cell>
          <cell r="I541" t="str">
            <v>CHP</v>
          </cell>
          <cell r="J541" t="str">
            <v>COEFICIENTE DE REPRESENTATIVIDADE</v>
          </cell>
          <cell r="K541">
            <v>3.13</v>
          </cell>
        </row>
        <row r="542">
          <cell r="G542">
            <v>5944</v>
          </cell>
          <cell r="H542" t="str">
            <v>ROLO COMPACTADOR PE DE CARNEIRO VIBRATORIO, POTENCIA 125 HP, PESO OPERACIONAL SEM/COM LASTRO 11,95 / 13,30 T, IMPACTO DINAMICO 38,5 / 22,5 T, LARGURA DE TRABALHO 2,15 M - CHP DIURNO. AF_06/2014</v>
          </cell>
          <cell r="I542" t="str">
            <v>CHP</v>
          </cell>
          <cell r="J542" t="str">
            <v>COEFICIENTE DE REPRESENTATIVIDADE</v>
          </cell>
          <cell r="K542">
            <v>175.65</v>
          </cell>
        </row>
        <row r="543">
          <cell r="G543">
            <v>5953</v>
          </cell>
          <cell r="H543" t="str">
            <v>CAMINHÃO BASCULANTE 6 M3 TOCO, PESO BRUTO TOTAL 16.000 KG, CARGA ÚTIL MÁXIMA 11.130 KG, DISTÂNCIA ENTRE EIXOS 5,36 M, POTÊNCIA 185 CV, INCLUSIVE CAÇAMBA METÁLICA - CHP DIURNO. AF_06/2014</v>
          </cell>
          <cell r="I543" t="str">
            <v>CHP</v>
          </cell>
          <cell r="J543" t="str">
            <v>COEFICIENTE DE REPRESENTATIVIDADE</v>
          </cell>
          <cell r="K543">
            <v>197.71</v>
          </cell>
        </row>
        <row r="544">
          <cell r="G544">
            <v>6259</v>
          </cell>
          <cell r="H544" t="str">
            <v>GRUPO GERADOR ESTACIONÁRIO, MOTOR DIESEL POTÊNCIA 170 KVA - CHP DIURNO. AF_02/2016</v>
          </cell>
          <cell r="I544" t="str">
            <v>CHP</v>
          </cell>
          <cell r="J544" t="str">
            <v>COEFICIENTE DE REPRESENTATIVIDADE</v>
          </cell>
          <cell r="K544">
            <v>133.37</v>
          </cell>
        </row>
        <row r="545">
          <cell r="G545">
            <v>6879</v>
          </cell>
          <cell r="H545" t="str">
            <v>ROLO COMPACTADOR VIBRATÓRIO PÉ DE CARNEIRO PARA SOLOS, POTÊNCIA 80 HP, PESO OPERACIONAL SEM/COM LASTRO 7,4 / 8,8 T, LARGURA DE TRABALHO 1,68 M - CHP DIURNO. AF_02/2016</v>
          </cell>
          <cell r="I545" t="str">
            <v>CHP</v>
          </cell>
          <cell r="J545" t="str">
            <v>COEFICIENTE DE REPRESENTATIVIDADE</v>
          </cell>
          <cell r="K545">
            <v>6.56</v>
          </cell>
        </row>
        <row r="546">
          <cell r="G546">
            <v>7030</v>
          </cell>
          <cell r="H546" t="str">
            <v>CAMINHÃO TOCO, PBT 14.300 KG, CARGA ÚTIL MÁX. 9.710 KG, DIST. ENTRE EIXOS 3,56 M, POTÊNCIA 185 CV, INCLUSIVE CARROCERIA FIXA ABERTA DE MADEIRA P/ TRANSPORTE GERAL DE CARGA SECA, DIMEN. APROX. 2,50 X 6,50 X 0,50 M - CHP DIURNO. AF_06/2014</v>
          </cell>
          <cell r="I546" t="str">
            <v>CHP</v>
          </cell>
          <cell r="J546" t="str">
            <v>COEFICIENTE DE REPRESENTATIVIDADE</v>
          </cell>
          <cell r="K546">
            <v>563.91</v>
          </cell>
        </row>
        <row r="547">
          <cell r="G547">
            <v>7042</v>
          </cell>
          <cell r="H547" t="str">
            <v>MOTOBOMBA CENTRÍFUGA, MOTOR A GASOLINA, POTÊNCIA 5,42 HP, BOCAIS 1 1/2" X 1", DIÂMETRO ROTOR 143 MM HM/Q = 6 MCA / 16,8 M3/H A 38 MCA / 6,6 M3/H - CHP DIURNO. AF_06/2014</v>
          </cell>
          <cell r="I547" t="str">
            <v>CHP</v>
          </cell>
          <cell r="J547" t="str">
            <v>COEFICIENTE DE REPRESENTATIVIDADE</v>
          </cell>
          <cell r="K547">
            <v>1331.55</v>
          </cell>
        </row>
        <row r="548">
          <cell r="G548">
            <v>7049</v>
          </cell>
          <cell r="H548" t="str">
            <v>ESPARGIDOR DE ASFALTO PRESSURIZADO, TANQUE 6 M3 COM ISOLAÇÃO TÉRMICA, AQUECIDO COM 2 MAÇARICOS, COM BARRA ESPARGIDORA 3,60 M, MONTADO SOBRE CAMINHÃO  TOCO, PBT 14.300 KG, POTÊNCIA 185 CV - CHP DIURNO. AF_05/2023</v>
          </cell>
          <cell r="I548" t="str">
            <v>CHP</v>
          </cell>
          <cell r="J548" t="str">
            <v>ATRIBUÍDO SÃO PAULO</v>
          </cell>
          <cell r="K548">
            <v>1153.46</v>
          </cell>
        </row>
        <row r="549">
          <cell r="G549">
            <v>67826</v>
          </cell>
          <cell r="H549" t="str">
            <v>GRUPO DE SOLDAGEM COM GERADOR A DIESEL 60 CV PARA SOLDA ELÉTRICA, SOBRE 04 RODAS, COM MOTOR 4 CILINDROS 600 A - CHP DIURNO. AF_02/2016</v>
          </cell>
          <cell r="I549" t="str">
            <v>CHP</v>
          </cell>
          <cell r="J549" t="str">
            <v>COEFICIENTE DE REPRESENTATIVIDADE</v>
          </cell>
          <cell r="K549">
            <v>320.05</v>
          </cell>
        </row>
        <row r="550">
          <cell r="G550">
            <v>73417</v>
          </cell>
          <cell r="H550" t="str">
            <v>BETONEIRA CAPACIDADE NOMINAL 400 L, CAPACIDADE DE MISTURA 310 L, MOTOR A DIESEL POTÊNCIA 5,0 HP, SEM CARREGADOR - CHP DIURNO. AF_05/2023</v>
          </cell>
          <cell r="I550" t="str">
            <v>CHP</v>
          </cell>
          <cell r="J550" t="str">
            <v>COEFICIENTE DE REPRESENTATIVIDADE</v>
          </cell>
          <cell r="K550">
            <v>221.71</v>
          </cell>
        </row>
        <row r="551">
          <cell r="G551">
            <v>73436</v>
          </cell>
          <cell r="H551" t="str">
            <v>MISTURADOR DE ARGAMASSA, EIXO HORIZONTAL, CAPACIDADE DE MISTURA 300 KG, MOTOR ELÉTRICO POTÊNCIA 5 CV - CHP DIURNO. AF_05/2023</v>
          </cell>
          <cell r="I551" t="str">
            <v>CHP</v>
          </cell>
          <cell r="J551" t="str">
            <v>COEFICIENTE DE REPRESENTATIVIDADE</v>
          </cell>
          <cell r="K551">
            <v>13.13</v>
          </cell>
        </row>
        <row r="552">
          <cell r="G552">
            <v>73467</v>
          </cell>
          <cell r="H552" t="str">
            <v>MISTURADOR DE ARGAMASSA, EIXO HORIZONTAL, CAPACIDADE DE MISTURA 600 KG, MOTOR ELÉTRICO POTÊNCIA 7,5 CV - CHP DIURNO. AF_05/2023</v>
          </cell>
          <cell r="I552" t="str">
            <v>CHP</v>
          </cell>
          <cell r="J552" t="str">
            <v>ATRIBUÍDO SÃO PAULO</v>
          </cell>
          <cell r="K552">
            <v>206.38</v>
          </cell>
        </row>
        <row r="553">
          <cell r="G553">
            <v>73536</v>
          </cell>
          <cell r="H553" t="str">
            <v>MISTURADOR DE ARGAMASSA, EIXO HORIZONTAL, CAPACIDADE DE MISTURA 160 KG, MOTOR ELÉTRICO POTÊNCIA 3 CV - CHP DIURNO. AF_05/2023</v>
          </cell>
          <cell r="I553" t="str">
            <v>CHP</v>
          </cell>
          <cell r="J553" t="str">
            <v>ATRIBUÍDO SÃO PAULO</v>
          </cell>
          <cell r="K553">
            <v>327.39</v>
          </cell>
        </row>
        <row r="554">
          <cell r="G554">
            <v>83362</v>
          </cell>
          <cell r="H554" t="str">
            <v>PROJETOR DE ARGAMASSA, CAPACIDADE DE PROJEÇÃO 1,5 M3/H, ALCANCE DE 30 ATÉ 60 M, MOTOR ELÉTRICO POTÊNCIA 7,5 HP - CHP DIURNO. AF_06/2014</v>
          </cell>
          <cell r="I554" t="str">
            <v>CHP</v>
          </cell>
          <cell r="J554" t="str">
            <v>ATRIBUÍDO SÃO PAULO</v>
          </cell>
          <cell r="K554">
            <v>362.3</v>
          </cell>
        </row>
        <row r="555">
          <cell r="G555">
            <v>83765</v>
          </cell>
          <cell r="H555" t="str">
            <v>PROJETOR DE ARGAMASSA, CAPACIDADE DE PROJEÇÃO 2 M3/H, ALCANCE ATÉ 50 M, MOTOR ELÉTRICO POTÊNCIA 7,5 HP - CHP DIURNO. AF_06/2014</v>
          </cell>
          <cell r="I555" t="str">
            <v>CHP</v>
          </cell>
          <cell r="J555" t="str">
            <v>ATRIBUÍDO SÃO PAULO</v>
          </cell>
          <cell r="K555">
            <v>1.42</v>
          </cell>
        </row>
        <row r="556">
          <cell r="G556">
            <v>87445</v>
          </cell>
          <cell r="H556" t="str">
            <v>BETONEIRA CAPACIDADE NOMINAL DE 400 L, CAPACIDADE DE MISTURA 280 L, MOTOR ELÉTRICO TRIFÁSICO POTÊNCIA DE 2 CV, SEM CARREGADOR - CHP DIURNO. AF_05/2023</v>
          </cell>
          <cell r="I556" t="str">
            <v>CHP</v>
          </cell>
          <cell r="J556" t="str">
            <v>ATRIBUÍDO SÃO PAULO</v>
          </cell>
          <cell r="K556">
            <v>9.15</v>
          </cell>
        </row>
        <row r="557">
          <cell r="G557">
            <v>88386</v>
          </cell>
          <cell r="H557" t="str">
            <v>TRATOR DE ESTEIRAS, POTÊNCIA 125 HP, PESO OPERACIONAL 12,9 T, COM LÂMINA 2,7 M3 - CHP DIURNO. AF_10/2014</v>
          </cell>
          <cell r="I557" t="str">
            <v>CHP</v>
          </cell>
          <cell r="J557" t="str">
            <v>COEFICIENTE DE REPRESENTATIVIDADE</v>
          </cell>
          <cell r="K557">
            <v>158.38</v>
          </cell>
        </row>
        <row r="558">
          <cell r="G558">
            <v>88393</v>
          </cell>
          <cell r="H558" t="str">
            <v>ESCAVADEIRA HIDRÁULICA SOBRE ESTEIRAS, CAÇAMBA 1,20 M3, PESO OPERACIONAL 21 T, POTÊNCIA BRUTA 155 HP - CHP DIURNO. AF_06/2014</v>
          </cell>
          <cell r="I558" t="str">
            <v>CHP</v>
          </cell>
          <cell r="J558" t="str">
            <v>ATRIBUÍDO SÃO PAULO</v>
          </cell>
          <cell r="K558">
            <v>18.68</v>
          </cell>
        </row>
        <row r="559">
          <cell r="G559">
            <v>88399</v>
          </cell>
          <cell r="H559" t="str">
            <v>BOMBA SUBMERSÍVEL ELÉTRICA TRIFÁSICA, POTÊNCIA 2,96 HP, Ø ROTOR 144 MM SEMI-ABERTO, BOCAL DE SAÍDA Ø 2", HM/Q = 2 MCA / 38,8 M3/H A 28 MCA / 5 M3/H - CHP DIURNO. AF_06/2014</v>
          </cell>
          <cell r="I559" t="str">
            <v>CHP</v>
          </cell>
          <cell r="J559" t="str">
            <v>COEFICIENTE DE REPRESENTATIVIDADE</v>
          </cell>
          <cell r="K559">
            <v>29.99</v>
          </cell>
        </row>
        <row r="560">
          <cell r="G560">
            <v>88418</v>
          </cell>
          <cell r="H560" t="str">
            <v>TANQUE DE ASFALTO ESTACIONÁRIO COM MAÇARICO, CAPACIDADE 20.000 L - CHP DIURNO. AF_05/2023</v>
          </cell>
          <cell r="I560" t="str">
            <v>CHP</v>
          </cell>
          <cell r="J560" t="str">
            <v>COEFICIENTE DE REPRESENTATIVIDADE</v>
          </cell>
          <cell r="K560">
            <v>13.13</v>
          </cell>
        </row>
        <row r="561">
          <cell r="G561">
            <v>88433</v>
          </cell>
          <cell r="H561" t="str">
            <v>TRATOR DE ESTEIRAS, POTÊNCIA 100 HP, PESO OPERACIONAL 9,4 T, COM LÂMINA 2,19 M3 - CHP DIURNO. AF_06/2014</v>
          </cell>
          <cell r="I561" t="str">
            <v>CHP</v>
          </cell>
          <cell r="J561" t="str">
            <v>ATRIBUÍDO SÃO PAULO</v>
          </cell>
          <cell r="K561">
            <v>18.48</v>
          </cell>
        </row>
        <row r="562">
          <cell r="G562">
            <v>88830</v>
          </cell>
          <cell r="H562" t="str">
            <v>TRATOR DE PNEUS, POTÊNCIA 85 CV, TRAÇÃO 4X4, PESO COM LASTRO DE 4.675 KG - CHP DIURNO. AF_06/2014</v>
          </cell>
          <cell r="I562" t="str">
            <v>CHP</v>
          </cell>
          <cell r="J562" t="str">
            <v>COEFICIENTE DE REPRESENTATIVIDADE</v>
          </cell>
          <cell r="K562">
            <v>19.3</v>
          </cell>
        </row>
        <row r="563">
          <cell r="G563">
            <v>88843</v>
          </cell>
          <cell r="H563" t="str">
            <v>BETONEIRA CAPACIDADE NOMINAL DE 600 L, CAPACIDADE DE MISTURA 360 L, MOTOR ELÉTRICO TRIFÁSICO POTÊNCIA DE 4 CV, SEM CARREGADOR - CHP DIURNO. AF_05/2023</v>
          </cell>
          <cell r="I563" t="str">
            <v>CHP</v>
          </cell>
          <cell r="J563" t="str">
            <v>COEFICIENTE DE REPRESENTATIVIDADE</v>
          </cell>
          <cell r="K563">
            <v>32.4</v>
          </cell>
        </row>
        <row r="564">
          <cell r="G564">
            <v>88907</v>
          </cell>
          <cell r="H564" t="str">
            <v>FRESADORA DE ASFALTO A FRIO SOBRE RODAS, LARGURA FRESAGEM DE 1,0 M, POTÊNCIA 208 HP - CHP DIURNO. AF_11/2014</v>
          </cell>
          <cell r="I564" t="str">
            <v>CHP</v>
          </cell>
          <cell r="J564" t="str">
            <v>COEFICIENTE DE REPRESENTATIVIDADE</v>
          </cell>
          <cell r="K564">
            <v>716.86</v>
          </cell>
        </row>
        <row r="565">
          <cell r="G565">
            <v>89021</v>
          </cell>
          <cell r="H565" t="str">
            <v>FRESADORA DE ASFALTO A FRIO SOBRE RODAS, LARGURA FRESAGEM DE 2,0 M, POTÊNCIA 550 HP - CHP DIURNO. AF_11/2014</v>
          </cell>
          <cell r="I565" t="str">
            <v>CHP</v>
          </cell>
          <cell r="J565" t="str">
            <v>COEFICIENTE DE REPRESENTATIVIDADE</v>
          </cell>
          <cell r="K565">
            <v>382.14</v>
          </cell>
        </row>
        <row r="566">
          <cell r="G566">
            <v>89028</v>
          </cell>
          <cell r="H566" t="str">
            <v>RECICLADORA DE ASFALTO A FRIO SOBRE RODAS, LARGURA FRESAGEM DE 2,0 M, POTÊNCIA 422 HP - CHP DIURNO. AF_11/2014</v>
          </cell>
          <cell r="I566" t="str">
            <v>CHP</v>
          </cell>
          <cell r="J566" t="str">
            <v>COEFICIENTE DE REPRESENTATIVIDADE</v>
          </cell>
          <cell r="K566">
            <v>149</v>
          </cell>
        </row>
        <row r="567">
          <cell r="G567">
            <v>89032</v>
          </cell>
          <cell r="H567" t="str">
            <v>VIBROACABADORA DE ASFALTO SOBRE ESTEIRAS, LARGURA DE PAVIMENTAÇÃO 2,13 M A 4,55 M, POTÊNCIA 100 HP CAPACIDADE 400 T/H - CHP DIURNO. AF_11/2014</v>
          </cell>
          <cell r="I567" t="str">
            <v>CHP</v>
          </cell>
          <cell r="J567" t="str">
            <v>COEFICIENTE DE REPRESENTATIVIDADE</v>
          </cell>
          <cell r="K567">
            <v>124.1</v>
          </cell>
        </row>
        <row r="568">
          <cell r="G568">
            <v>89035</v>
          </cell>
          <cell r="H568" t="str">
            <v>GUINDASTE HIDRÁULICO AUTOPROPELIDO, COM LANÇA TELESCÓPICA 28,80 M, CAPACIDADE MÁXIMA 30 T, POTÊNCIA 97 KW, TRAÇÃO 4 X 4 - CHP DIURNO. AF_11/2014</v>
          </cell>
          <cell r="I568" t="str">
            <v>CHP</v>
          </cell>
          <cell r="J568" t="str">
            <v>COEFICIENTE DE REPRESENTATIVIDADE</v>
          </cell>
          <cell r="K568">
            <v>32.29</v>
          </cell>
        </row>
        <row r="569">
          <cell r="G569">
            <v>89225</v>
          </cell>
          <cell r="H569" t="str">
            <v>BETONEIRA CAPACIDADE NOMINAL DE 600 L, CAPACIDADE DE MISTURA 440 L, MOTOR A DIESEL POTÊNCIA 10 HP, COM CARREGADOR - CHP DIURNO. AF_05/2023</v>
          </cell>
          <cell r="I569" t="str">
            <v>CHP</v>
          </cell>
          <cell r="J569" t="str">
            <v>ATRIBUÍDO SÃO PAULO</v>
          </cell>
          <cell r="K569">
            <v>76.6</v>
          </cell>
        </row>
        <row r="570">
          <cell r="G570">
            <v>89234</v>
          </cell>
          <cell r="H570" t="str">
            <v>BATE-ESTACAS POR GRAVIDADE, POTÊNCIA DE 160 HP, PESO DO MARTELO ATÉ 3 TONELADAS - CHP DIURNO. AF_11/2014</v>
          </cell>
          <cell r="I570" t="str">
            <v>CHP</v>
          </cell>
          <cell r="J570" t="str">
            <v>COEFICIENTE DE REPRESENTATIVIDADE</v>
          </cell>
          <cell r="K570">
            <v>197.75</v>
          </cell>
        </row>
        <row r="571">
          <cell r="G571">
            <v>89242</v>
          </cell>
          <cell r="H571" t="str">
            <v>CAMINHÃO BASCULANTE 14 M3, COM CAVALO MECÂNICO DE CAPACIDADE MÁXIMA DE TRAÇÃO COMBINADO DE 36000 KG, POTÊNCIA 286 CV, INCLUSIVE SEMIREBOQUE COM CAÇAMBA METÁLICA - CHP DIURNO. AF_12/2014</v>
          </cell>
          <cell r="I571" t="str">
            <v>CHP</v>
          </cell>
          <cell r="J571" t="str">
            <v>COEFICIENTE DE REPRESENTATIVIDADE</v>
          </cell>
          <cell r="K571">
            <v>100.97</v>
          </cell>
        </row>
        <row r="572">
          <cell r="G572">
            <v>89250</v>
          </cell>
          <cell r="H572" t="str">
            <v>CAMINHÃO BASCULANTE 18 M3, COM CAVALO MECÂNICO DE CAPACIDADE MÁXIMA DE TRAÇÃO COMBINADO DE 45000 KG, POTÊNCIA 330 CV, INCLUSIVE SEMIREBOQUE COM CAÇAMBA METÁLICA - CHP DIURNO. AF_12/2014</v>
          </cell>
          <cell r="I572" t="str">
            <v>CHP</v>
          </cell>
          <cell r="J572" t="str">
            <v>ATRIBUÍDO SÃO PAULO</v>
          </cell>
          <cell r="K572">
            <v>250.82</v>
          </cell>
        </row>
        <row r="573">
          <cell r="G573">
            <v>89257</v>
          </cell>
          <cell r="H573" t="str">
            <v>VIBRADOR DE IMERSÃO, DIÂMETRO DE PONTEIRA 45MM, MOTOR ELÉTRICO TRIFÁSICO POTÊNCIA DE 2 CV - CHP DIURNO. AF_06/2015</v>
          </cell>
          <cell r="I573" t="str">
            <v>CHP</v>
          </cell>
          <cell r="J573" t="str">
            <v>COEFICIENTE DE REPRESENTATIVIDADE</v>
          </cell>
          <cell r="K573">
            <v>9.84</v>
          </cell>
        </row>
        <row r="574">
          <cell r="G574">
            <v>89272</v>
          </cell>
          <cell r="H574" t="str">
            <v>PERFURATRIZ MANUAL, TORQUE MÁXIMO 83 N.M, POTÊNCIA 5 CV, COM DIÂMETRO MÁXIMO 4" - CHP DIURNO. AF_06/2015</v>
          </cell>
          <cell r="I574" t="str">
            <v>CHP</v>
          </cell>
          <cell r="J574" t="str">
            <v>ATRIBUÍDO SÃO PAULO</v>
          </cell>
          <cell r="K574">
            <v>10.58</v>
          </cell>
        </row>
        <row r="575">
          <cell r="G575">
            <v>89278</v>
          </cell>
          <cell r="H575" t="str">
            <v>PERFURATRIZ SOBRE ESTEIRA, TORQUE MÁXIMO 600 KGF, PESO MÉDIO 1000 KG, POTÊNCIA 20 HP, DIÂMETRO MÁXIMO 10" - CHP DIURNO. AF_06/2015</v>
          </cell>
          <cell r="I575" t="str">
            <v>CHP</v>
          </cell>
          <cell r="J575" t="str">
            <v>ATRIBUÍDO SÃO PAULO</v>
          </cell>
          <cell r="K575">
            <v>261.09</v>
          </cell>
        </row>
        <row r="576">
          <cell r="G576">
            <v>89843</v>
          </cell>
          <cell r="H576" t="str">
            <v>MISTURADOR DUPLO HORIZONTAL DE ALTA TURBULÊNCIA, CAPACIDADE / VOLUME 2 X 500 LITROS, MOTORES ELÉTRICOS MÍNIMO 5 CV CADA, PARA NATA CIMENTO, ARGAMASSA E OUTROS - CHP DIURNO. AF_06/2015</v>
          </cell>
          <cell r="I576" t="str">
            <v>CHP</v>
          </cell>
          <cell r="J576" t="str">
            <v>ATRIBUÍDO SÃO PAULO</v>
          </cell>
          <cell r="K576">
            <v>38.12</v>
          </cell>
        </row>
        <row r="577">
          <cell r="G577">
            <v>89876</v>
          </cell>
          <cell r="H577" t="str">
            <v>BOMBA TRIPLEX, PARA INJEÇÃO DE NATA DE CIMENTO, VAZÃO MÁXIMA DE 100 LITROS/MINUTO, PRESSÃO MÁXIMA DE 70 BAR - CHP DIURNO. AF_06/2015</v>
          </cell>
          <cell r="I577" t="str">
            <v>CHP</v>
          </cell>
          <cell r="J577" t="str">
            <v>ATRIBUÍDO SÃO PAULO</v>
          </cell>
          <cell r="K577">
            <v>227.51</v>
          </cell>
        </row>
        <row r="578">
          <cell r="G578">
            <v>89883</v>
          </cell>
          <cell r="H578" t="str">
            <v>BOMBA CENTRÍFUGA MONOESTÁGIO COM MOTOR ELÉTRICO MONOFÁSICO, POTÊNCIA 15 HP, DIÂMETRO DO ROTOR 173 MM, HM/Q = 30 MCA / 90 M3/H A 45 MCA / 55 M3/H - CHP DIURNO. AF_06/2015</v>
          </cell>
          <cell r="I578" t="str">
            <v>CHP</v>
          </cell>
          <cell r="J578" t="str">
            <v>COEFICIENTE DE REPRESENTATIVIDADE</v>
          </cell>
          <cell r="K578">
            <v>457.95</v>
          </cell>
        </row>
        <row r="579">
          <cell r="G579">
            <v>90586</v>
          </cell>
          <cell r="H579" t="str">
            <v>BOMBA DE PROJEÇÃO DE CONCRETO SECO, POTÊNCIA 10 CV, VAZÃO 3 M3/H - CHP DIURNO. AF_06/2015</v>
          </cell>
          <cell r="I579" t="str">
            <v>CHP</v>
          </cell>
          <cell r="J579" t="str">
            <v>COEFICIENTE DE REPRESENTATIVIDADE</v>
          </cell>
          <cell r="K579">
            <v>31.9</v>
          </cell>
        </row>
        <row r="580">
          <cell r="G580">
            <v>90625</v>
          </cell>
          <cell r="H580" t="str">
            <v>BOMBA DE PROJEÇÃO DE CONCRETO SECO, POTÊNCIA 10 CV, VAZÃO 6 M3/H - CHP DIURNO. AF_06/2015</v>
          </cell>
          <cell r="I580" t="str">
            <v>CHP</v>
          </cell>
          <cell r="J580" t="str">
            <v>COEFICIENTE DE REPRESENTATIVIDADE</v>
          </cell>
          <cell r="K580">
            <v>13.19</v>
          </cell>
        </row>
        <row r="581">
          <cell r="G581">
            <v>90631</v>
          </cell>
          <cell r="H581" t="str">
            <v>PROJETOR PNEUMÁTICO DE ARGAMASSA PARA CHAPISCO E REBOCO COM RECIPIENTE ACOPLADO, TIPO CANEQUINHA, COM COMPRESSOR DE AR REBOCÁVEL VAZÃO 89 PCM E MOTOR DIESEL DE 20 CV - CHP DIURNO. AF_05/2023</v>
          </cell>
          <cell r="I581" t="str">
            <v>CHP</v>
          </cell>
          <cell r="J581" t="str">
            <v>COEFICIENTE DE REPRESENTATIVIDADE</v>
          </cell>
          <cell r="K581">
            <v>345.87</v>
          </cell>
        </row>
        <row r="582">
          <cell r="G582">
            <v>90637</v>
          </cell>
          <cell r="H582" t="str">
            <v>PERFURATRIZ COM TORRE METÁLICA PARA EXECUÇÃO DE ESTACA HÉLICE CONTÍNUA, PROFUNDIDADE MÁXIMA DE 30 M, DIÂMETRO MÁXIMO DE 800 MM, POTÊNCIA INSTALADA DE 268 HP, MESA ROTATIVA COM TORQUE MÁXIMO DE 170 KNM - CHP DIURNO. AF_06/2015</v>
          </cell>
          <cell r="I582" t="str">
            <v>CHP</v>
          </cell>
          <cell r="J582" t="str">
            <v>COEFICIENTE DE REPRESENTATIVIDADE</v>
          </cell>
          <cell r="K582">
            <v>4.32</v>
          </cell>
        </row>
        <row r="583">
          <cell r="G583">
            <v>90643</v>
          </cell>
          <cell r="H583" t="str">
            <v>PERFURATRIZ HIDRÁULICA SOBRE CAMINHÃO COM TRADO CURTO ACOPLADO, PROFUNDIDADE MÁXIMA DE 20 M, DIÂMETRO MÁXIMO DE 1500 MM, POTÊNCIA INSTALADA DE 137 HP, MESA ROTATIVA COM TORQUE MÁXIMO DE 30 KNM - CHP DIURNO. AF_06/2015</v>
          </cell>
          <cell r="I583" t="str">
            <v>CHP</v>
          </cell>
          <cell r="J583" t="str">
            <v>ATRIBUÍDO SÃO PAULO</v>
          </cell>
          <cell r="K583">
            <v>0.57</v>
          </cell>
        </row>
        <row r="584">
          <cell r="G584">
            <v>90650</v>
          </cell>
          <cell r="H584" t="str">
            <v>MANIPULADOR TELESCÓPICO, POTÊNCIA DE 85 HP, CAPACIDADE DE CARGA DE 3.500 KG, ALTURA MÁXIMA DE ELEVAÇÃO DE 12,3 M - CHP DIURNO. AF_05/2023</v>
          </cell>
          <cell r="I584" t="str">
            <v>CHP</v>
          </cell>
          <cell r="J584" t="str">
            <v>ATRIBUÍDO SÃO PAULO</v>
          </cell>
          <cell r="K584">
            <v>92.16</v>
          </cell>
        </row>
        <row r="585">
          <cell r="G585">
            <v>90656</v>
          </cell>
          <cell r="H585" t="str">
            <v>MINICARREGADEIRA SOBRE RODAS, POTÊNCIA LÍQUIDA DE 47 HP, CAPACIDADE NOMINAL DE OPERAÇÃO DE 646 KG - CHP DIURNO. AF_06/2015</v>
          </cell>
          <cell r="I585" t="str">
            <v>CHP</v>
          </cell>
          <cell r="J585" t="str">
            <v>COEFICIENTE DE REPRESENTATIVIDADE</v>
          </cell>
          <cell r="K585">
            <v>77.37</v>
          </cell>
        </row>
        <row r="586">
          <cell r="G586">
            <v>90662</v>
          </cell>
          <cell r="H586" t="str">
            <v>COMPRESSOR DE AR REBOCÁVEL, VAZÃO 89 PCM, PRESSÃO EFETIVA DE TRABALHO 102 PSI, MOTOR DIESEL, POTÊNCIA 20 CV - CHP DIURNO. AF_06/2015</v>
          </cell>
          <cell r="I586" t="str">
            <v>CHP</v>
          </cell>
          <cell r="J586" t="str">
            <v>ATRIBUÍDO SÃO PAULO</v>
          </cell>
          <cell r="K586">
            <v>397</v>
          </cell>
        </row>
        <row r="587">
          <cell r="G587">
            <v>90668</v>
          </cell>
          <cell r="H587" t="str">
            <v>COMPRESSOR DE AR REBOCAVEL, VAZÃO 250 PCM, PRESSAO DE TRABALHO 102 PSI, MOTOR A DIESEL POTÊNCIA 81 CV - CHP DIURNO. AF_06/2015</v>
          </cell>
          <cell r="I587" t="str">
            <v>CHP</v>
          </cell>
          <cell r="J587" t="str">
            <v>ATRIBUÍDO SÃO PAULO</v>
          </cell>
          <cell r="K587">
            <v>126.42</v>
          </cell>
        </row>
        <row r="588">
          <cell r="G588">
            <v>90674</v>
          </cell>
          <cell r="H588" t="str">
            <v>COMPRESSOR DE AR REBOCÁVEL, VAZÃO 748 PCM, PRESSÃO EFETIVA DE TRABALHO 102 PSI, MOTOR DIESEL, POTÊNCIA 210 CV - CHP DIURNO. AF_06/2015</v>
          </cell>
          <cell r="I588" t="str">
            <v>CHP</v>
          </cell>
          <cell r="J588" t="str">
            <v>COEFICIENTE DE REPRESENTATIVIDADE</v>
          </cell>
          <cell r="K588">
            <v>18.85</v>
          </cell>
        </row>
        <row r="589">
          <cell r="G589">
            <v>90680</v>
          </cell>
          <cell r="H589" t="str">
            <v>COMPRESSOR DE AR REBOCAVEL, VAZÃO 400 PCM, PRESSAO DE TRABALHO 102 PSI, MOTOR A DIESEL POTÊNCIA 110 CV - CHP DIURNO. AF_06/2015</v>
          </cell>
          <cell r="I589" t="str">
            <v>CHP</v>
          </cell>
          <cell r="J589" t="str">
            <v>COEFICIENTE DE REPRESENTATIVIDADE</v>
          </cell>
          <cell r="K589">
            <v>26.81</v>
          </cell>
        </row>
        <row r="590">
          <cell r="G590">
            <v>90686</v>
          </cell>
          <cell r="H590" t="str">
            <v>CAMINHÃO TRUCADO (C/ TERCEIRO EIXO) ELETRÔNICO - POTÊNCIA 231CV - PBT = 22000KG - DIST. ENTRE EIXOS 5170 MM - INCLUI CARROCERIA FIXA ABERTA DE MADEIRA - CHP DIURNO. AF_06/2015</v>
          </cell>
          <cell r="I590" t="str">
            <v>CHP</v>
          </cell>
          <cell r="J590" t="str">
            <v>COEFICIENTE DE REPRESENTATIVIDADE</v>
          </cell>
          <cell r="K590">
            <v>1056.69</v>
          </cell>
        </row>
        <row r="591">
          <cell r="G591">
            <v>90692</v>
          </cell>
          <cell r="H591" t="str">
            <v>PLACA VIBRATÓRIA REVERSÍVEL COM MOTOR 4 TEMPOS A GASOLINA, FORÇA CENTRÍFUGA DE 25 KN (2500 KGF), POTÊNCIA 5,5 CV - CHP DIURNO. AF_08/2015</v>
          </cell>
          <cell r="I591" t="str">
            <v>CHP</v>
          </cell>
          <cell r="J591" t="str">
            <v>COEFICIENTE DE REPRESENTATIVIDADE</v>
          </cell>
          <cell r="K591">
            <v>5.97</v>
          </cell>
        </row>
        <row r="592">
          <cell r="G592">
            <v>90964</v>
          </cell>
          <cell r="H592" t="str">
            <v>CORTADORA DE PISO COM MOTOR 4 TEMPOS A GASOLINA, POTÊNCIA DE 13 HP, COM DISCO DE CORTE DIAMANTADO SEGMENTADO PARA CONCRETO, DIÂMETRO DE 350 MM, FURO DE 1" (14 X 1") - CHP DIURNO. AF_08/2015</v>
          </cell>
          <cell r="I592" t="str">
            <v>CHP</v>
          </cell>
          <cell r="J592" t="str">
            <v>ATRIBUÍDO SÃO PAULO</v>
          </cell>
          <cell r="K592">
            <v>104.74</v>
          </cell>
        </row>
        <row r="593">
          <cell r="G593">
            <v>90972</v>
          </cell>
          <cell r="H593" t="str">
            <v>CAMINHÃO BASCULANTE 10 M3, TRUCADO CABINE SIMPLES, PESO BRUTO TOTAL 23.000 KG, CARGA ÚTIL MÁXIMA 15.935 KG, DISTÂNCIA ENTRE EIXOS 4,80 M, POTÊNCIA 230 CV INCLUSIVE CAÇAMBA METÁLICA - CHP DIURNO. AF_06/2014</v>
          </cell>
          <cell r="I593" t="str">
            <v>CHP</v>
          </cell>
          <cell r="J593" t="str">
            <v>COEFICIENTE DE REPRESENTATIVIDADE</v>
          </cell>
          <cell r="K593">
            <v>24.19</v>
          </cell>
        </row>
        <row r="594">
          <cell r="G594">
            <v>90979</v>
          </cell>
          <cell r="H594" t="str">
            <v>COMPACTADOR DE SOLOS DE PERCUSSÃO (SOQUETE) COM MOTOR A GASOLINA 4 TEMPOS, POTÊNCIA 4 CV - CHP DIURNO. AF_08/2015</v>
          </cell>
          <cell r="I594" t="str">
            <v>CHP</v>
          </cell>
          <cell r="J594" t="str">
            <v>ATRIBUÍDO SÃO PAULO</v>
          </cell>
          <cell r="K594">
            <v>357.16</v>
          </cell>
        </row>
        <row r="595">
          <cell r="G595">
            <v>90999</v>
          </cell>
          <cell r="H595" t="str">
            <v>GUINDAUTO HIDRÁULICO, CAPACIDADE MÁXIMA DE CARGA 6500 KG, MOMENTO MÁXIMO DE CARGA 5,8 TM, ALCANCE MÁXIMO HORIZONTAL 7,60 M, INCLUSIVE CAMINHÃO TOCO PBT 9.700 KG, POTÊNCIA DE 160 CV - CHP DIURNO. AF_08/2015</v>
          </cell>
          <cell r="I595" t="str">
            <v>CHP</v>
          </cell>
          <cell r="J595" t="str">
            <v>COEFICIENTE DE REPRESENTATIVIDADE</v>
          </cell>
          <cell r="K595">
            <v>262.35</v>
          </cell>
        </row>
        <row r="596">
          <cell r="G596">
            <v>91031</v>
          </cell>
          <cell r="H596" t="str">
            <v>CAMINHÃO DE TRANSPORTE DE MATERIAL ASFÁLTICO 30.000 L, COM CAVALO MECÂNICO DE CAPACIDADE MÁXIMA DE TRAÇÃO COMBINADO DE 66.000 KG, POTÊNCIA 360 CV, INCLUSIVE TANQUE DE ASFALTO COM SERPENTINA - CHP DIURNO. AF_08/2015</v>
          </cell>
          <cell r="I596" t="str">
            <v>CHP</v>
          </cell>
          <cell r="J596" t="str">
            <v>COEFICIENTE DE REPRESENTATIVIDADE</v>
          </cell>
          <cell r="K596">
            <v>89.49</v>
          </cell>
        </row>
        <row r="597">
          <cell r="G597">
            <v>91277</v>
          </cell>
          <cell r="H597" t="str">
            <v>SERRA CIRCULAR DE BANCADA COM MOTOR ELÉTRICO POTÊNCIA DE 5HP, COM COIFA PARA DISCO 10" - CHP DIURNO. AF_08/2015</v>
          </cell>
          <cell r="I597" t="str">
            <v>CHP</v>
          </cell>
          <cell r="J597" t="str">
            <v>COEFICIENTE DE REPRESENTATIVIDADE</v>
          </cell>
          <cell r="K597">
            <v>11.89</v>
          </cell>
        </row>
        <row r="598">
          <cell r="G598">
            <v>91283</v>
          </cell>
          <cell r="H598" t="str">
            <v>DISTRIBUIDOR DE AGREGADOS REBOCAVEL, CAPACIDADE 1,9 M³, LARGURA DE TRABALHO 3,66 M - CHP DIURNO. AF_11/2015</v>
          </cell>
          <cell r="I598" t="str">
            <v>CHP</v>
          </cell>
          <cell r="J598" t="str">
            <v>ATRIBUÍDO SÃO PAULO</v>
          </cell>
          <cell r="K598">
            <v>75.09</v>
          </cell>
        </row>
        <row r="599">
          <cell r="G599">
            <v>91386</v>
          </cell>
          <cell r="H599" t="str">
            <v>CAMINHÃO PARA EQUIPAMENTO DE LIMPEZA A SUCÇÃO, COM CAMINHÃO TRUCADO DE PESO BRUTO TOTAL 23000 KG, CARGA ÚTIL MÁXIMA 15935 KG, DISTÂNCIA ENTRE EIXOS 4,80 M, POTÊNCIA 230 CV, INCLUSIVE LIMPADORA A SUCÇÃO, TANQUE 12000 L - CHP DIURNO. AF_05/2023</v>
          </cell>
          <cell r="I599" t="str">
            <v>CHP</v>
          </cell>
          <cell r="J599" t="str">
            <v>COEFICIENTE DE REPRESENTATIVIDADE</v>
          </cell>
          <cell r="K599">
            <v>169.66</v>
          </cell>
        </row>
        <row r="600">
          <cell r="G600">
            <v>91533</v>
          </cell>
          <cell r="H600" t="str">
            <v>PENEIRA ROTATIVA COM MOTOR ELÉTRICO TRIFÁSICO DE 2 CV, CILINDRO DE 1 M X 0,60 M, COM FUROS DE 3,17 MM - CHP DIURNO. AF_05/2023</v>
          </cell>
          <cell r="I600" t="str">
            <v>CHP</v>
          </cell>
          <cell r="J600" t="str">
            <v>ATRIBUÍDO SÃO PAULO</v>
          </cell>
          <cell r="K600">
            <v>2643.28</v>
          </cell>
        </row>
        <row r="601">
          <cell r="G601">
            <v>91634</v>
          </cell>
          <cell r="H601" t="str">
            <v>DOSADOR DE AREIA, CAPACIDADE DE 26 LITROS - CHP DIURNO. AF_05/2023</v>
          </cell>
          <cell r="I601" t="str">
            <v>CHP</v>
          </cell>
          <cell r="J601" t="str">
            <v>ATRIBUÍDO SÃO PAULO</v>
          </cell>
          <cell r="K601">
            <v>240.6</v>
          </cell>
        </row>
        <row r="602">
          <cell r="G602">
            <v>91645</v>
          </cell>
          <cell r="H602" t="str">
            <v>CAMINHONETE COM MOTOR A DIESEL, POTÊNCIA 180 CV, CABINE DUPLA, 4X4 - CHP DIURNO. AF_11/2015</v>
          </cell>
          <cell r="I602" t="str">
            <v>CHP</v>
          </cell>
          <cell r="J602" t="str">
            <v>ATRIBUÍDO SÃO PAULO</v>
          </cell>
          <cell r="K602">
            <v>369.59</v>
          </cell>
        </row>
        <row r="603">
          <cell r="G603">
            <v>91692</v>
          </cell>
          <cell r="H603" t="str">
            <v>CAMINHONETE CABINE SIMPLES COM MOTOR 1.6 FLEX, CÂMBIO MANUAL, POTÊNCIA 101/104 CV, 2 PORTAS - CHP DIURNO. AF_11/2015</v>
          </cell>
          <cell r="I603" t="str">
            <v>CHP</v>
          </cell>
          <cell r="J603" t="str">
            <v>ATRIBUÍDO SÃO PAULO</v>
          </cell>
          <cell r="K603">
            <v>215.97</v>
          </cell>
        </row>
        <row r="604">
          <cell r="G604">
            <v>92043</v>
          </cell>
          <cell r="H604" t="str">
            <v>CAMINHÃO DE TRANSPORTE DE MATERIAL ASFÁLTICO 20.000 L, COM CAVALO MECÂNICO DE CAPACIDADE MÁXIMA DE TRAÇÃO COMBINADO DE 45.000 KG, POTÊNCIA 330 CV, INCLUSIVE TANQUE DE ASFALTO COM MAÇARICO - CHP DIURNO. AF_12/2015</v>
          </cell>
          <cell r="I604" t="str">
            <v>CHP</v>
          </cell>
          <cell r="J604" t="str">
            <v>ATRIBUÍDO SÃO PAULO</v>
          </cell>
          <cell r="K604">
            <v>179.64</v>
          </cell>
        </row>
        <row r="605">
          <cell r="G605">
            <v>92106</v>
          </cell>
          <cell r="H605" t="str">
            <v>APARELHO PARA CORTE E SOLDA OXI-ACETILENO SOBRE RODAS, INCLUSIVE CILINDROS E MAÇARICOS - CHP DIURNO. AF_05/2023</v>
          </cell>
          <cell r="I605" t="str">
            <v>CHP</v>
          </cell>
          <cell r="J605" t="str">
            <v>ATRIBUÍDO SÃO PAULO</v>
          </cell>
          <cell r="K605">
            <v>0.05</v>
          </cell>
        </row>
        <row r="606">
          <cell r="G606">
            <v>92112</v>
          </cell>
          <cell r="H606" t="str">
            <v>MÁQUINA EXTRUSORA DE CONCRETO PARA GUIAS E SARJETAS, MOTOR A DIESEL, POTÊNCIA 14 CV - CHP DIURNO. AF_12/2015</v>
          </cell>
          <cell r="I606" t="str">
            <v>CHP</v>
          </cell>
          <cell r="J606" t="str">
            <v>ATRIBUÍDO SÃO PAULO</v>
          </cell>
          <cell r="K606">
            <v>167.52</v>
          </cell>
        </row>
        <row r="607">
          <cell r="G607">
            <v>92118</v>
          </cell>
          <cell r="H607" t="str">
            <v>MARTELO PERFURADOR PNEUMÁTICO MANUAL, HASTE 25 X 75 MM, 21 KG - CHP DIURNO. AF_12/2015</v>
          </cell>
          <cell r="I607" t="str">
            <v>CHP</v>
          </cell>
          <cell r="J607" t="str">
            <v>ATRIBUÍDO SÃO PAULO</v>
          </cell>
          <cell r="K607">
            <v>26.19</v>
          </cell>
        </row>
        <row r="608">
          <cell r="G608">
            <v>92138</v>
          </cell>
          <cell r="H608" t="str">
            <v>PERFURATRIZ COM TORRE METÁLICA PARA EXECUÇÃO DE ESTACA HÉLICE CONTÍNUA, PROFUNDIDADE MÁXIMA DE 32 M, DIÂMETRO MÁXIMO DE 1000 MM, POTÊNCIA INSTALADA DE 350 HP, MESA ROTATIVA COM TORQUE MÁXIMO DE 263 KNM - CHP DIURNO. AF_01/2016</v>
          </cell>
          <cell r="I608" t="str">
            <v>CHP</v>
          </cell>
          <cell r="J608" t="str">
            <v>ATRIBUÍDO SÃO PAULO</v>
          </cell>
          <cell r="K608">
            <v>6</v>
          </cell>
        </row>
        <row r="609">
          <cell r="G609">
            <v>92145</v>
          </cell>
          <cell r="H609" t="str">
            <v>BETONEIRA CAPACIDADE NOMINAL 400 L, CAPACIDADE DE MISTURA 310 L, MOTOR A GASOLINA POTÊNCIA 5,5 HP, SEM CARREGADOR - CHP DIURNO. AF_02/2016</v>
          </cell>
          <cell r="I609" t="str">
            <v>CHP</v>
          </cell>
          <cell r="J609" t="str">
            <v>ATRIBUÍDO SÃO PAULO</v>
          </cell>
          <cell r="K609">
            <v>9.81</v>
          </cell>
        </row>
        <row r="610">
          <cell r="G610">
            <v>92242</v>
          </cell>
          <cell r="H610" t="str">
            <v>GRUA ASCENSIONAL, LANCA DE 30 M, CAPACIDADE DE 1,0 T A 30 M, ALTURA ATE 39 M - CHP DIURNO. AF_05/2023</v>
          </cell>
          <cell r="I610" t="str">
            <v>CHP</v>
          </cell>
          <cell r="J610" t="str">
            <v>ATRIBUÍDO SÃO PAULO</v>
          </cell>
          <cell r="K610">
            <v>3.64</v>
          </cell>
        </row>
        <row r="611">
          <cell r="G611">
            <v>92716</v>
          </cell>
          <cell r="H611" t="str">
            <v>GUINCHO ELÉTRICO DE COLUNA, CAPACIDADE 400 KG, COM MOTO FREIO, MOTOR TRIFÁSICO DE 1,25 CV - CHP DIURNO. AF_03/2016</v>
          </cell>
          <cell r="I611" t="str">
            <v>CHP</v>
          </cell>
          <cell r="J611" t="str">
            <v>COLETADO</v>
          </cell>
          <cell r="K611">
            <v>10</v>
          </cell>
        </row>
        <row r="612">
          <cell r="G612">
            <v>92960</v>
          </cell>
          <cell r="H612" t="str">
            <v>GUINDASTE HIDRÁULICO AUTOPROPELIDO, COM LANÇA TELESCÓPICA 40 M, CAPACIDADE MÁXIMA 60 T, POTÊNCIA 260 KW - CHP DIURNO. AF_03/2016</v>
          </cell>
          <cell r="I612" t="str">
            <v>CHP</v>
          </cell>
          <cell r="J612" t="str">
            <v>ATRIBUÍDO SÃO PAULO</v>
          </cell>
          <cell r="K612">
            <v>25.5</v>
          </cell>
        </row>
        <row r="613">
          <cell r="G613">
            <v>92966</v>
          </cell>
          <cell r="H613" t="str">
            <v>GUINDAUTO HIDRÁULICO, CAPACIDADE MÁXIMA DE CARGA 3300 KG, MOMENTO MÁXIMO DE CARGA 5,8 TM, ALCANCE MÁXIMO HORIZONTAL 7,60 M, INCLUSIVE CAMINHÃO TOCO PBT 16.000 KG, POTÊNCIA DE 189 CV - CHP DIURNO. AF_03/2016</v>
          </cell>
          <cell r="I613" t="str">
            <v>CHP</v>
          </cell>
          <cell r="J613" t="str">
            <v>COEFICIENTE DE REPRESENTATIVIDADE</v>
          </cell>
          <cell r="K613">
            <v>228.64</v>
          </cell>
        </row>
        <row r="614">
          <cell r="G614">
            <v>93224</v>
          </cell>
          <cell r="H614" t="str">
            <v>MÁQUINA JATO DE PRESSAO PORTÁTIL, CAMARA DE 1 SAIDA, CAPACIDADE 280 L, DIAMETRO 670 MM, BICO DE JATO CURTO VENTURI DE 5/16" , MANGUEIRA DE 1" COM COMPRESSOR DE AR REBOCÁVEL 189 PCM E MOTOR DIESEL 63 CV - CHP DIURNO. AF_05/2023</v>
          </cell>
          <cell r="I614" t="str">
            <v>CHP</v>
          </cell>
          <cell r="J614" t="str">
            <v>COLETADO</v>
          </cell>
          <cell r="K614">
            <v>46.5</v>
          </cell>
        </row>
        <row r="615">
          <cell r="G615">
            <v>93233</v>
          </cell>
          <cell r="H615" t="str">
            <v>GERADOR PORTÁTIL MONOFÁSICO, POTÊNCIA 5500 VA, MOTOR A GASOLINA, POTÊNCIA DO MOTOR 13 CV - CHP DIURNO. AF_03/2016</v>
          </cell>
          <cell r="I615" t="str">
            <v>CHP</v>
          </cell>
          <cell r="J615" t="str">
            <v>ATRIBUÍDO SÃO PAULO</v>
          </cell>
          <cell r="K615">
            <v>162.44</v>
          </cell>
        </row>
        <row r="616">
          <cell r="G616">
            <v>93272</v>
          </cell>
          <cell r="H616" t="str">
            <v>GRUPO GERADOR REBOCÁVEL, POTÊNCIA 66 KVA, MOTOR A DIESEL - CHP DIURNO. AF_03/2016</v>
          </cell>
          <cell r="I616" t="str">
            <v>CHP</v>
          </cell>
          <cell r="J616" t="str">
            <v>ATRIBUÍDO SÃO PAULO</v>
          </cell>
          <cell r="K616">
            <v>273.05</v>
          </cell>
        </row>
        <row r="617">
          <cell r="G617">
            <v>93281</v>
          </cell>
          <cell r="H617" t="str">
            <v>GRUPO GERADOR ESTACIONÁRIO, POTÊNCIA 150 KVA, MOTOR A DIESEL- CHP DIURNO. AF_03/2016</v>
          </cell>
          <cell r="I617" t="str">
            <v>CHP</v>
          </cell>
          <cell r="J617" t="str">
            <v>ATRIBUÍDO SÃO PAULO</v>
          </cell>
          <cell r="K617">
            <v>287.54</v>
          </cell>
        </row>
        <row r="618">
          <cell r="G618">
            <v>93287</v>
          </cell>
          <cell r="H618" t="str">
            <v>USINA DE MISTURA ASFÁLTICA À QUENTE, TIPO CONTRA FLUXO, PROD 40 A 80 TON/HORA - CHP DIURNO. AF_05/2023</v>
          </cell>
          <cell r="I618" t="str">
            <v>CHP</v>
          </cell>
          <cell r="J618" t="str">
            <v>COEFICIENTE DE REPRESENTATIVIDADE</v>
          </cell>
          <cell r="K618">
            <v>183.87</v>
          </cell>
        </row>
        <row r="619">
          <cell r="G619">
            <v>93402</v>
          </cell>
          <cell r="H619" t="str">
            <v>USINA DE ASFALTO À FRIO, CAPACIDADE DE 40 A 60 TON/HORA, ELÉTRICA POTÊNCIA 30 CV - CHP DIURNO. AF_05/2023</v>
          </cell>
          <cell r="I619" t="str">
            <v>CHP</v>
          </cell>
          <cell r="J619" t="str">
            <v>ATRIBUÍDO SÃO PAULO</v>
          </cell>
          <cell r="K619">
            <v>183.4</v>
          </cell>
        </row>
        <row r="620">
          <cell r="G620">
            <v>93408</v>
          </cell>
          <cell r="H620" t="str">
            <v>USINA MISTURADORA DE SOLOS, CAPACIDADE DE 200 A 500 TON/H, POTENCIA 75KW - CHP DIURNO. AF_07/2016</v>
          </cell>
          <cell r="I620" t="str">
            <v>CHP</v>
          </cell>
          <cell r="J620" t="str">
            <v>COEFICIENTE DE REPRESENTATIVIDADE</v>
          </cell>
          <cell r="K620">
            <v>141.23</v>
          </cell>
        </row>
        <row r="621">
          <cell r="G621">
            <v>93415</v>
          </cell>
          <cell r="H621" t="str">
            <v>DISTRIBUIDOR DE AGREGADOS AUTOPROPELIDO, CAP 3 M3, A DIESEL, POTÊNCIA 176CV - CHP DIURNO. AF_07/2016</v>
          </cell>
          <cell r="I621" t="str">
            <v>CHP</v>
          </cell>
          <cell r="J621" t="str">
            <v>COEFICIENTE DE REPRESENTATIVIDADE</v>
          </cell>
          <cell r="K621">
            <v>274.79</v>
          </cell>
        </row>
        <row r="622">
          <cell r="G622">
            <v>93421</v>
          </cell>
          <cell r="H622" t="str">
            <v>MÁQUINA DEMARCADORA DE FAIXA DE TRÁFEGO À FRIO, AUTOPROPELIDA, POTÊNCIA 38 HP - CHP DIURNO. AF_07/2016</v>
          </cell>
          <cell r="I622" t="str">
            <v>CHP</v>
          </cell>
          <cell r="J622" t="str">
            <v>COEFICIENTE DE REPRESENTATIVIDADE</v>
          </cell>
          <cell r="K622">
            <v>141.7</v>
          </cell>
        </row>
        <row r="623">
          <cell r="G623">
            <v>93427</v>
          </cell>
          <cell r="H623" t="str">
            <v>TALHA MANUAL DE CORRENTE, CAPACIDADE DE 2 TON. COM ELEVAÇÃO DE 3 M - CHP DIURNO. AF_07/2016</v>
          </cell>
          <cell r="I623" t="str">
            <v>CHP</v>
          </cell>
          <cell r="J623" t="str">
            <v>ATRIBUÍDO SÃO PAULO</v>
          </cell>
          <cell r="K623">
            <v>133.41</v>
          </cell>
        </row>
        <row r="624">
          <cell r="G624">
            <v>93433</v>
          </cell>
          <cell r="H624" t="str">
            <v>GRUA ASCENCIONAL, LANCA DE 42 M, CAPACIDADE DE 1,5 T A 30 M, ALTURA ATE 39 M - CHP DIURNO. AF_05/2023</v>
          </cell>
          <cell r="I624" t="str">
            <v>CHP</v>
          </cell>
          <cell r="J624" t="str">
            <v>ATRIBUÍDO SÃO PAULO</v>
          </cell>
          <cell r="K624">
            <v>113.61</v>
          </cell>
        </row>
        <row r="625">
          <cell r="G625">
            <v>93439</v>
          </cell>
          <cell r="H625" t="str">
            <v>MARTELO DEMOLIDOR PNEUMÁTICO MANUAL, 32 KG - CHP DIURNO. AF_09/2016</v>
          </cell>
          <cell r="I625" t="str">
            <v>CHP</v>
          </cell>
          <cell r="J625" t="str">
            <v>ATRIBUÍDO SÃO PAULO</v>
          </cell>
          <cell r="K625">
            <v>217.16</v>
          </cell>
        </row>
        <row r="626">
          <cell r="G626">
            <v>95121</v>
          </cell>
          <cell r="H626" t="str">
            <v>COMPACTADOR DE SOLOS DE PERCUSÃO (SOQUETE) COM MOTOR A GASOLINA, POTÊNCIA 3 CV - CHP DIURNO. AF_09/2016</v>
          </cell>
          <cell r="I626" t="str">
            <v>CHP</v>
          </cell>
          <cell r="J626" t="str">
            <v>ATRIBUÍDO SÃO PAULO</v>
          </cell>
          <cell r="K626">
            <v>5.12</v>
          </cell>
        </row>
        <row r="627">
          <cell r="G627">
            <v>95127</v>
          </cell>
          <cell r="H627" t="str">
            <v>RÉGUA VIBRATÓRIA DUPLA PARA CONCRETO, PESO DE 60KG, COMPRIMENTO 4 M, COM MOTOR A GASOLINA, POTÊNCIA 5,5 HP - CHP DIURNO. AF_09/2016</v>
          </cell>
          <cell r="I627" t="str">
            <v>CHP</v>
          </cell>
          <cell r="J627" t="str">
            <v>ATRIBUÍDO SÃO PAULO</v>
          </cell>
          <cell r="K627">
            <v>5.16</v>
          </cell>
        </row>
        <row r="628">
          <cell r="G628">
            <v>95133</v>
          </cell>
          <cell r="H628" t="str">
            <v>POLIDORA DE PISO (POLITRIZ), PESO DE 100KG, DIÂMETRO 450 MM, MOTOR ELÉTRICO, POTÊNCIA 4 HP - CHP DIURNO. AF_05/2023</v>
          </cell>
          <cell r="I628" t="str">
            <v>CHP</v>
          </cell>
          <cell r="J628" t="str">
            <v>ATRIBUÍDO SÃO PAULO</v>
          </cell>
          <cell r="K628">
            <v>4759.23</v>
          </cell>
        </row>
        <row r="629">
          <cell r="G629">
            <v>95139</v>
          </cell>
          <cell r="H629" t="str">
            <v>DESEMPENADEIRA DE CONCRETO, PESO DE 78 KG, 4 PÁS, MOTOR A GASOLINA, POTÊNCIA 5,5 HP - CHP DIURNO. AF_05/2023</v>
          </cell>
          <cell r="I629" t="str">
            <v>CHP</v>
          </cell>
          <cell r="J629" t="str">
            <v>ATRIBUÍDO SÃO PAULO</v>
          </cell>
          <cell r="K629">
            <v>6555.99</v>
          </cell>
        </row>
        <row r="630">
          <cell r="G630">
            <v>95212</v>
          </cell>
          <cell r="H630" t="str">
            <v>PERFURATRIZ PNEUMATICA MANUAL DE PESO MEDIO, MARTELETE, 18KG, COMPRIMENTO MÁXIMO DE CURSO DE 6 M, DIAMETRO DO PISTAO DE 5,5 CM - CHP DIURNO. AF_11/2016</v>
          </cell>
          <cell r="I630" t="str">
            <v>CHP</v>
          </cell>
          <cell r="J630" t="str">
            <v>COEFICIENTE DE REPRESENTATIVIDADE</v>
          </cell>
          <cell r="K630">
            <v>26.07</v>
          </cell>
        </row>
        <row r="631">
          <cell r="G631">
            <v>95258</v>
          </cell>
          <cell r="H631" t="str">
            <v>ROLO COMPACTADOR VIBRATORIO TANDEM, ACO LISO, POTENCIA 125 HP, PESO SEM/COM LASTRO 10,20/11,65 T, LARGURA DE TRABALHO 1,73 M - CHP DIURNO. AF_11/2016</v>
          </cell>
          <cell r="I631" t="str">
            <v>CHP</v>
          </cell>
          <cell r="J631" t="str">
            <v>ATRIBUÍDO SÃO PAULO</v>
          </cell>
          <cell r="K631">
            <v>0.85</v>
          </cell>
        </row>
        <row r="632">
          <cell r="G632">
            <v>95264</v>
          </cell>
          <cell r="H632" t="str">
            <v>PERFURATRIZ MANUAL, TORQUE MAXIMO 55 KGF.M, POTENCIA 5 CV, COM DIAMETRO MAXIMO 8 1/2" - CHP DIURNO. AF_11/2016</v>
          </cell>
          <cell r="I632" t="str">
            <v>CHP</v>
          </cell>
          <cell r="J632" t="str">
            <v>COEFICIENTE DE REPRESENTATIVIDADE</v>
          </cell>
          <cell r="K632">
            <v>1.18</v>
          </cell>
        </row>
        <row r="633">
          <cell r="G633">
            <v>95270</v>
          </cell>
          <cell r="H633" t="str">
            <v>PERFURATRIZ SOBRE ESTEIRA, TORQUE MÁXIMO 600 KGF, POTÊNCIA ENTRE 50 E 60 HP, DIÂMETRO MÁXIMO 10" - CHP DIURNO. AF_11/2016</v>
          </cell>
          <cell r="I633" t="str">
            <v>CHP</v>
          </cell>
          <cell r="J633" t="str">
            <v>COEFICIENTE DE REPRESENTATIVIDADE</v>
          </cell>
          <cell r="K633">
            <v>88.28</v>
          </cell>
        </row>
        <row r="634">
          <cell r="G634">
            <v>95276</v>
          </cell>
          <cell r="H634" t="str">
            <v>ESCAVADEIRA HIDRAULICA SOBRE ESTEIRA, EQUIPADA COM CLAMSHELL, COM CAPACIDADE DA CAÇAMBA ENTRE 1,20 E 1,50 M3, PESO OPERACIONAL ENTRE 20,00 E 22,00 TON, POTENCIA LIQUIDA ENTRE 150 E 160 HP - CHP DIURNO. AF_11/2016</v>
          </cell>
          <cell r="I634" t="str">
            <v>CHP</v>
          </cell>
          <cell r="J634" t="str">
            <v>ATRIBUÍDO SÃO PAULO</v>
          </cell>
          <cell r="K634">
            <v>67.13</v>
          </cell>
        </row>
        <row r="635">
          <cell r="G635">
            <v>95282</v>
          </cell>
          <cell r="H635" t="str">
            <v>GRUPO GERADOR COM CARENAGEM, MOTOR DIESEL POTÊNCIA STANDART ENTRE 250 E 260 KVA - CHP DIURNO. AF_12/2016</v>
          </cell>
          <cell r="I635" t="str">
            <v>CHP</v>
          </cell>
          <cell r="J635" t="str">
            <v>ATRIBUÍDO SÃO PAULO</v>
          </cell>
          <cell r="K635">
            <v>63.31</v>
          </cell>
        </row>
        <row r="636">
          <cell r="G636">
            <v>95620</v>
          </cell>
          <cell r="H636" t="str">
            <v>TRATOR DE PNEUS COM POTÊNCIA DE 122 CV, TRAÇÃO 4X4, COM VASSOURA MECÂNICA ACOPLADA - CHP DIURNO. AF_02/2017</v>
          </cell>
          <cell r="I636" t="str">
            <v>CHP</v>
          </cell>
          <cell r="J636" t="str">
            <v>COEFICIENTE DE REPRESENTATIVIDADE</v>
          </cell>
          <cell r="K636">
            <v>61.94</v>
          </cell>
        </row>
        <row r="637">
          <cell r="G637">
            <v>95631</v>
          </cell>
          <cell r="H637" t="str">
            <v>TRATOR DE PNEUS COM POTÊNCIA DE 122 CV, TRAÇÃO 4X4, COM GRADE DE DISCOS ACOPLADA - CHP DIURNO. AF_02/2017</v>
          </cell>
          <cell r="I637" t="str">
            <v>CHP</v>
          </cell>
          <cell r="J637" t="str">
            <v>COEFICIENTE DE REPRESENTATIVIDADE</v>
          </cell>
          <cell r="K637">
            <v>4.09</v>
          </cell>
        </row>
        <row r="638">
          <cell r="G638">
            <v>95702</v>
          </cell>
          <cell r="H638" t="str">
            <v>TRATOR DE PNEUS COM POTÊNCIA DE 85 CV, TRAÇÃO 4X4, COM GRADE DE DISCOS ACOPLADA - CHP DIURNO. AF_02/2017</v>
          </cell>
          <cell r="I638" t="str">
            <v>CHP</v>
          </cell>
          <cell r="J638" t="str">
            <v>COEFICIENTE DE REPRESENTATIVIDADE</v>
          </cell>
          <cell r="K638">
            <v>0.4</v>
          </cell>
        </row>
        <row r="639">
          <cell r="G639">
            <v>95708</v>
          </cell>
          <cell r="H639" t="str">
            <v>CAMINHÃO BASCULANTE 10 M3, TRUCADO, POTÊNCIA 230 CV, INCLUSIVE CAÇAMBA METÁLICA, COM DISTRIBUIDOR DE AGREGADOS ACOPLADO - CHP DIURNO. AF_02/2017</v>
          </cell>
          <cell r="I639" t="str">
            <v>CHP</v>
          </cell>
          <cell r="J639" t="str">
            <v>COLETADO</v>
          </cell>
          <cell r="K639">
            <v>58.82</v>
          </cell>
        </row>
        <row r="640">
          <cell r="G640">
            <v>95720</v>
          </cell>
          <cell r="H640" t="str">
            <v>TRATOR DE PNEUS COM POTÊNCIA DE 85 CV, TRAÇÃO 4X4, COM VASSOURA MECÂNICA ACOPLADA - CHP DIURNO. AF_03/2017</v>
          </cell>
          <cell r="I640" t="str">
            <v>CHP</v>
          </cell>
          <cell r="J640" t="str">
            <v>COEFICIENTE DE REPRESENTATIVIDADE</v>
          </cell>
          <cell r="K640">
            <v>150.77</v>
          </cell>
        </row>
        <row r="641">
          <cell r="G641">
            <v>95872</v>
          </cell>
          <cell r="H641" t="str">
            <v>MINICARREGADEIRA SOBRE RODAS POTENCIA 47HP CAPACIDADE OPERACAO 646 KG, COM VASSOURA MECÂNICA ACOPLADA - CHP DIURNO. AF_03/2017</v>
          </cell>
          <cell r="I641" t="str">
            <v>CHP</v>
          </cell>
          <cell r="J641" t="str">
            <v>COEFICIENTE DE REPRESENTATIVIDADE</v>
          </cell>
          <cell r="K641">
            <v>144.46</v>
          </cell>
        </row>
        <row r="642">
          <cell r="G642">
            <v>96013</v>
          </cell>
          <cell r="H642" t="str">
            <v>MINIESCAVADEIRA SOBRE ESTEIRAS, POTÊNCIA LÍQUIDA DE *30* HP, PESO OPERACIONAL DE *3.500* KG - CHP DIURNO. AF_04/2017</v>
          </cell>
          <cell r="I642" t="str">
            <v>CHP</v>
          </cell>
          <cell r="J642" t="str">
            <v>ATRIBUÍDO SÃO PAULO</v>
          </cell>
          <cell r="K642">
            <v>4.68</v>
          </cell>
        </row>
        <row r="643">
          <cell r="G643">
            <v>96020</v>
          </cell>
          <cell r="H643" t="str">
            <v>ROLO COMPACTADOR DE PNEUS, ESTÁTICO, PRESSÃO VARIÁVEL, POTÊNCIA 110 HP, PESO SEM/COM LASTRO 10,8/27 T, LARGURA DE ROLAGEM 2,30 M - CHP DIURNO. AF_06/2017</v>
          </cell>
          <cell r="I643" t="str">
            <v>CHP</v>
          </cell>
          <cell r="J643" t="str">
            <v>ATRIBUÍDO SÃO PAULO</v>
          </cell>
          <cell r="K643">
            <v>58</v>
          </cell>
        </row>
        <row r="644">
          <cell r="G644">
            <v>96028</v>
          </cell>
          <cell r="H644" t="str">
            <v>INVERSOR DE SOLDA MONOFÁSICO DE 160 A, POTÊNCIA DE 5400 W, TENSÃO DE 220 V, PARA SOLDA COM ELETRODOS DE 2,0 A 4,0 MM E PROCESSO TIG - CHP DIURNO. AF_06/2018</v>
          </cell>
          <cell r="I644" t="str">
            <v>CHP</v>
          </cell>
          <cell r="J644" t="str">
            <v>COEFICIENTE DE REPRESENTATIVIDADE</v>
          </cell>
          <cell r="K644">
            <v>91.74</v>
          </cell>
        </row>
        <row r="645">
          <cell r="G645">
            <v>96035</v>
          </cell>
          <cell r="H645" t="str">
            <v>LAVADORA DE ALTA PRESSAO (LAVA-JATO) PARA AGUA FRIA, PRESSAO DE OPERACAO ENTRE 1400 E 1900 LIB/POL2, VAZAO MAXIMA ENTRE 400 E 700 L/H - CHP DIURNO. AF_05/2023</v>
          </cell>
          <cell r="I645" t="str">
            <v>CHI</v>
          </cell>
          <cell r="J645" t="str">
            <v>COEFICIENTE DE REPRESENTATIVIDADE</v>
          </cell>
          <cell r="K645">
            <v>92.11</v>
          </cell>
        </row>
        <row r="646">
          <cell r="G646">
            <v>96157</v>
          </cell>
          <cell r="H646" t="str">
            <v>USINA DE MISTURA ASFÁLTICA À QUENTE, TIPO CONTRA FLUXO, PROD 100 A 140 TON/HORA - CHP DIURNO. AF_12/2019</v>
          </cell>
          <cell r="I646" t="str">
            <v>CHI</v>
          </cell>
          <cell r="J646" t="str">
            <v>ATRIBUÍDO SÃO PAULO</v>
          </cell>
          <cell r="K646">
            <v>232.8</v>
          </cell>
        </row>
        <row r="647">
          <cell r="G647">
            <v>96158</v>
          </cell>
          <cell r="H647" t="str">
            <v>USINA DE ASFALTO, TIPO GRAVIMÉTRICA, PROD 150 TON/HORA - CHP DIURNO. AF_12/2019</v>
          </cell>
          <cell r="I647" t="str">
            <v>CHI</v>
          </cell>
          <cell r="J647" t="str">
            <v>ATRIBUÍDO SÃO PAULO</v>
          </cell>
          <cell r="K647">
            <v>12.26</v>
          </cell>
        </row>
        <row r="648">
          <cell r="G648">
            <v>96245</v>
          </cell>
          <cell r="H648" t="str">
            <v>MARTELO DEMOLIDOR ELÉTRICO, COM POTÊNCIA DE 2.000 W, 1.000 IMPACTOS POR MINUTO, PESO DE 30 KG - CHP DIURNO. AF_01/2021</v>
          </cell>
          <cell r="I648" t="str">
            <v>CHI</v>
          </cell>
          <cell r="J648" t="str">
            <v>ATRIBUÍDO SÃO PAULO</v>
          </cell>
          <cell r="K648">
            <v>71.21</v>
          </cell>
        </row>
        <row r="649">
          <cell r="G649">
            <v>96463</v>
          </cell>
          <cell r="H649" t="str">
            <v>TERMOFUSORA PARA TUBOS E CONEXÕES EM PPR COM DIÂMETROS DE 20 A 63 MM, POTÊNCIA DE 800 W, TENSAO 220 V - CHP DIURNO. AF_05/2022</v>
          </cell>
          <cell r="I649" t="str">
            <v>CHI</v>
          </cell>
          <cell r="J649" t="str">
            <v>COEFICIENTE DE REPRESENTATIVIDADE</v>
          </cell>
          <cell r="K649">
            <v>65.91</v>
          </cell>
        </row>
        <row r="650">
          <cell r="G650">
            <v>98764</v>
          </cell>
          <cell r="H650" t="str">
            <v>TERMOFUSORA PARA TUBOS E CONEXÕES EM PPR COM DIÂMETROS DE 75 A 110 MM, POTÊNCIA DE *1100* W, TENSÃO 220 V - CHP DIURNO. AF_05/2022</v>
          </cell>
          <cell r="I650" t="str">
            <v>CHI</v>
          </cell>
          <cell r="J650" t="str">
            <v>COEFICIENTE DE REPRESENTATIVIDADE</v>
          </cell>
          <cell r="K650">
            <v>76.84</v>
          </cell>
        </row>
        <row r="651">
          <cell r="G651">
            <v>99833</v>
          </cell>
          <cell r="H651" t="str">
            <v>ESCAVADEIRA HIDRÁULICA SOBRE ESTEIRAS, CAÇAMBA 0,80 M3, PESO OPERACIONAL 17 T, POTENCIA BRUTA 111 HP - CHI DIURNO. AF_06/2014</v>
          </cell>
          <cell r="I651" t="str">
            <v>CHI</v>
          </cell>
          <cell r="J651" t="str">
            <v>COEFICIENTE DE REPRESENTATIVIDADE</v>
          </cell>
          <cell r="K651">
            <v>50.73</v>
          </cell>
        </row>
        <row r="652">
          <cell r="G652">
            <v>100641</v>
          </cell>
          <cell r="H652" t="str">
            <v>RETROESCAVADEIRA SOBRE RODAS COM CARREGADEIRA, TRAÇÃO 4X4, POTÊNCIA LÍQ. 88 HP, CAÇAMBA CARREG. CAP. MÍN. 1 M3, CAÇAMBA RETRO CAP. 0,26 M3, PESO OPERACIONAL MÍN. 6.674 KG, PROFUNDIDADE ESCAVAÇÃO MÁX. 4,37 M - CHI DIURNO. AF_06/2014</v>
          </cell>
          <cell r="I652" t="str">
            <v>CHI</v>
          </cell>
          <cell r="J652" t="str">
            <v>COEFICIENTE DE REPRESENTATIVIDADE</v>
          </cell>
          <cell r="K652">
            <v>53.54</v>
          </cell>
        </row>
        <row r="653">
          <cell r="G653">
            <v>100647</v>
          </cell>
          <cell r="H653" t="str">
            <v>RETROESCAVADEIRA SOBRE RODAS COM CARREGADEIRA, TRAÇÃO 4X2, POTÊNCIA LÍQ. 79 HP, CAÇAMBA CARREG. CAP. MÍN. 1 M3, CAÇAMBA RETRO CAP. 0,20 M3, PESO OPERACIONAL MÍN. 6.570 KG, PROFUNDIDADE ESCAVAÇÃO MÁX. 4,37 M - CHI DIURNO. AF_06/2014</v>
          </cell>
          <cell r="I653" t="str">
            <v>CHI</v>
          </cell>
          <cell r="J653" t="str">
            <v>ATRIBUÍDO SÃO PAULO</v>
          </cell>
          <cell r="K653">
            <v>56.18</v>
          </cell>
        </row>
        <row r="654">
          <cell r="G654">
            <v>102275</v>
          </cell>
          <cell r="H654" t="str">
            <v>ROLO COMPACTADOR VIBRATÓRIO DE UM CILINDRO AÇO LISO, POTÊNCIA 80 HP, PESO OPERACIONAL MÁXIMO 8,1 T, IMPACTO DINÂMICO 16,15 / 9,5 T, LARGURA DE TRABALHO 1,68 M - CHI DIURNO. AF_06/2014</v>
          </cell>
          <cell r="I654" t="str">
            <v>CHI</v>
          </cell>
          <cell r="J654" t="str">
            <v>ATRIBUÍDO SÃO PAULO</v>
          </cell>
          <cell r="K654">
            <v>70.31</v>
          </cell>
        </row>
        <row r="655">
          <cell r="G655">
            <v>104091</v>
          </cell>
          <cell r="H655" t="str">
            <v>GRADE DE DISCO CONTROLE REMOTO REBOCÁVEL, COM 24 DISCOS 24" X 6 MM COM PNEUS PARA TRANSPORTE - CHI DIURNO. AF_06/2014</v>
          </cell>
          <cell r="I655" t="str">
            <v>CHI</v>
          </cell>
          <cell r="J655" t="str">
            <v>COLETADO</v>
          </cell>
          <cell r="K655">
            <v>23.52</v>
          </cell>
        </row>
        <row r="656">
          <cell r="G656">
            <v>104097</v>
          </cell>
          <cell r="H656" t="str">
            <v>MOTOBOMBA CENTRÍFUGA, MOTOR A GASOLINA, POTÊNCIA 5,42 HP, BOCAIS 1 1/2" X 1", DIÂMETRO ROTOR 143 MM HM/Q = 6 MCA / 16,8 M3/H A 38 MCA / 6,6 M3/H - CHI DIURNO. AF_06/2014</v>
          </cell>
          <cell r="I656" t="str">
            <v>CHI</v>
          </cell>
          <cell r="J656" t="str">
            <v>ATRIBUÍDO SÃO PAULO</v>
          </cell>
          <cell r="K656">
            <v>3.2</v>
          </cell>
        </row>
        <row r="657">
          <cell r="G657">
            <v>5632</v>
          </cell>
          <cell r="H657" t="str">
            <v>CAMINHÃO TOCO, PBT 16.000 KG, CARGA ÚTIL MÁX. 10.685 KG, DIST. ENTRE EIXOS 4,8 M, POTÊNCIA 189 CV, INCLUSIVE CARROCERIA FIXA ABERTA DE MADEIRA P/ TRANSPORTE GERAL DE CARGA SECA, DIMEN. APROX. 2,5 X 7,00 X 0,50 M - CHI DIURNO. AF_06/2014</v>
          </cell>
          <cell r="I657" t="str">
            <v>CHI</v>
          </cell>
          <cell r="J657" t="str">
            <v>ATRIBUÍDO SÃO PAULO</v>
          </cell>
          <cell r="K657">
            <v>70.04</v>
          </cell>
        </row>
        <row r="658">
          <cell r="G658">
            <v>5679</v>
          </cell>
          <cell r="H658" t="str">
            <v>USINA DE CONCRETO FIXA, CAPACIDADE NOMINAL DE 90 A 120 M3/H, SEM SILO - CHI DIURNO. AF_07/2016</v>
          </cell>
          <cell r="I658" t="str">
            <v>CHI</v>
          </cell>
          <cell r="J658" t="str">
            <v>COEFICIENTE DE REPRESENTATIVIDADE</v>
          </cell>
          <cell r="K658">
            <v>95.19</v>
          </cell>
        </row>
        <row r="659">
          <cell r="G659">
            <v>5681</v>
          </cell>
          <cell r="H659" t="str">
            <v>VIBROACABADORA DE ASFALTO SOBRE ESTEIRAS, LARGURA DE PAVIMENTAÇÃO 1,90 M A 5,30 M, POTÊNCIA 105 HP CAPACIDADE 450 T/H - CHI DIURNO. AF_11/2014</v>
          </cell>
          <cell r="I659" t="str">
            <v>CHI</v>
          </cell>
          <cell r="J659" t="str">
            <v>COEFICIENTE DE REPRESENTATIVIDADE</v>
          </cell>
          <cell r="K659">
            <v>79.37</v>
          </cell>
        </row>
        <row r="660">
          <cell r="G660">
            <v>5685</v>
          </cell>
          <cell r="H660" t="str">
            <v>VASSOURA MECÂNICA REBOCÁVEL COM ESCOVA CILÍNDRICA, LARGURA ÚTIL DE VARRIMENTO DE 2,44 M - CHI DIURNO. AF_06/2014</v>
          </cell>
          <cell r="I660" t="str">
            <v>CHI</v>
          </cell>
          <cell r="J660" t="str">
            <v>ATRIBUÍDO SÃO PAULO</v>
          </cell>
          <cell r="K660">
            <v>99.72</v>
          </cell>
        </row>
        <row r="661">
          <cell r="G661">
            <v>5690</v>
          </cell>
          <cell r="H661" t="str">
            <v>TRATOR DE PNEUS, POTÊNCIA 122 CV, TRAÇÃO 4X4, PESO COM LASTRO DE 4.510 KG - CHI DIURNO. AF_06/2014</v>
          </cell>
          <cell r="I661" t="str">
            <v>CHI</v>
          </cell>
          <cell r="J661" t="str">
            <v>ATRIBUÍDO SÃO PAULO</v>
          </cell>
          <cell r="K661">
            <v>24.5</v>
          </cell>
        </row>
        <row r="662">
          <cell r="G662">
            <v>5806</v>
          </cell>
          <cell r="H662" t="str">
            <v>TRATOR DE ESTEIRAS, POTÊNCIA 170 HP, PESO OPERACIONAL 19 T, CAÇAMBA 5,2 M3 - CHI DIURNO. AF_06/2014</v>
          </cell>
          <cell r="I662" t="str">
            <v>CHI</v>
          </cell>
          <cell r="J662" t="str">
            <v>ATRIBUÍDO SÃO PAULO</v>
          </cell>
          <cell r="K662">
            <v>6.71</v>
          </cell>
        </row>
        <row r="663">
          <cell r="G663">
            <v>5826</v>
          </cell>
          <cell r="H663" t="str">
            <v>TRATOR DE ESTEIRAS, POTÊNCIA 150 HP, PESO OPERACIONAL 16,7 T, COM RODA MOTRIZ ELEVADA E LÂMINA 3,18 M3 - CHI DIURNO. AF_06/2014</v>
          </cell>
          <cell r="I663" t="str">
            <v>CHI</v>
          </cell>
          <cell r="J663" t="str">
            <v>ATRIBUÍDO SÃO PAULO</v>
          </cell>
          <cell r="K663">
            <v>61.22</v>
          </cell>
        </row>
        <row r="664">
          <cell r="G664">
            <v>5829</v>
          </cell>
          <cell r="H664" t="str">
            <v>TRATOR DE ESTEIRAS, POTÊNCIA 347 HP, PESO OPERACIONAL 38,5 T, COM LÂMINA 8,70 M3 - CHI DIURNO. AF_06/2014</v>
          </cell>
          <cell r="I664" t="str">
            <v>CHI</v>
          </cell>
          <cell r="J664" t="str">
            <v>COEFICIENTE DE REPRESENTATIVIDADE</v>
          </cell>
          <cell r="K664">
            <v>58.05</v>
          </cell>
        </row>
        <row r="665">
          <cell r="G665">
            <v>5837</v>
          </cell>
          <cell r="H665" t="str">
            <v>ROLO COMPACTADOR VIBRATÓRIO REBOCÁVEL, CILINDRO DE AÇO LISO, POTÊNCIA DE TRAÇÃO DE 65 CV, PESO 4,7 T, IMPACTO DINÂMICO 18,3 T, LARGURA DE TRABALHO 1,67 M - CHI DIURNO. AF_02/2016</v>
          </cell>
          <cell r="I665" t="str">
            <v>CHI</v>
          </cell>
          <cell r="J665" t="str">
            <v>COEFICIENTE DE REPRESENTATIVIDADE</v>
          </cell>
          <cell r="K665">
            <v>84.83</v>
          </cell>
        </row>
        <row r="666">
          <cell r="G666">
            <v>5841</v>
          </cell>
          <cell r="H666" t="str">
            <v>ROLO COMPACTADOR VIBRATÓRIO TANDEM AÇO LISO, POTÊNCIA 58 HP, PESO SEM/COM LASTRO 6,5 / 9,4 T, LARGURA DE TRABALHO 1,2 M - CHI DIURNO. AF_06/2014</v>
          </cell>
          <cell r="I666" t="str">
            <v>CHI</v>
          </cell>
          <cell r="J666" t="str">
            <v>COEFICIENTE DE REPRESENTATIVIDADE</v>
          </cell>
          <cell r="K666">
            <v>6.33</v>
          </cell>
        </row>
        <row r="667">
          <cell r="G667">
            <v>5845</v>
          </cell>
          <cell r="H667" t="str">
            <v>RETROESCAVADEIRA SOBRE RODAS COM CARREGADEIRA, TRAÇÃO 4X4, POTÊNCIA LÍQ. 72 HP, CAÇAMBA CARREG. CAP. MÍN. 0,79 M3, CAÇAMBA RETRO CAP. 0,18 M3, PESO OPERACIONAL MÍN. 7.140 KG, PROFUNDIDADE ESCAVAÇÃO MÁX. 4,50 M - CHI DIURNO. AF_06/2014</v>
          </cell>
          <cell r="I667" t="str">
            <v>CHI</v>
          </cell>
          <cell r="J667" t="str">
            <v>COEFICIENTE DE REPRESENTATIVIDADE</v>
          </cell>
          <cell r="K667">
            <v>0.49</v>
          </cell>
        </row>
        <row r="668">
          <cell r="G668">
            <v>5849</v>
          </cell>
          <cell r="H668" t="str">
            <v>ROLO COMPACTADOR VIBRATÓRIO PÉ DE CARNEIRO, OPERADO POR CONTROLE REMOTO, POTÊNCIA 12,5 KW, PESO OPERACIONAL 1,675 T, LARGURA DE TRABALHO 0,85 M - CHI DIURNO. AF_02/2016</v>
          </cell>
          <cell r="I668" t="str">
            <v>CHI</v>
          </cell>
          <cell r="J668" t="str">
            <v>ATRIBUÍDO SÃO PAULO</v>
          </cell>
          <cell r="K668">
            <v>77.72</v>
          </cell>
        </row>
        <row r="669">
          <cell r="G669">
            <v>5853</v>
          </cell>
          <cell r="H669" t="str">
            <v>USINA DE LAMA ASFÁLTICA, PROD 30 A 50 T/H, SILO DE AGREGADO 7 M3, RESERVATÓRIOS PARA EMULSÃO E ÁGUA DE 2,3 M3 CADA, MISTURADOR TIPO PUG MILL A SER MONTADO SOBRE CAMINHÃO - CHI DIURNO. AF_10/2014</v>
          </cell>
          <cell r="I669" t="str">
            <v>CHI</v>
          </cell>
          <cell r="J669" t="str">
            <v>COEFICIENTE DE REPRESENTATIVIDADE</v>
          </cell>
          <cell r="K669">
            <v>62.39</v>
          </cell>
        </row>
        <row r="670">
          <cell r="G670">
            <v>5857</v>
          </cell>
          <cell r="H670" t="str">
            <v>CAMINHÃO TOCO, PESO BRUTO TOTAL 14.300 KG, CARGA ÚTIL MÁXIMA 9590 KG, DISTÂNCIA ENTRE EIXOS 4,76 M, POTÊNCIA 185 CV (NÃO INCLUI CARROCERIA) - CHI DIURNO. AF_06/2014</v>
          </cell>
          <cell r="I670" t="str">
            <v>CHI</v>
          </cell>
          <cell r="J670" t="str">
            <v>ATRIBUÍDO SÃO PAULO</v>
          </cell>
          <cell r="K670">
            <v>9.67</v>
          </cell>
        </row>
        <row r="671">
          <cell r="G671">
            <v>5865</v>
          </cell>
          <cell r="H671" t="str">
            <v>CAMINHÃO TOCO, PESO BRUTO TOTAL 16.000 KG, CARGA ÚTIL MÁXIMA DE 10.685 KG, DISTÂNCIA ENTRE EIXOS 4,80 M, POTÊNCIA 189 CV EXCLUSIVE CARROCERIA - CHI DIURNO. AF_06/2014</v>
          </cell>
          <cell r="I671" t="str">
            <v>CHI</v>
          </cell>
          <cell r="J671" t="str">
            <v>ATRIBUÍDO SÃO PAULO</v>
          </cell>
          <cell r="K671">
            <v>40.47</v>
          </cell>
        </row>
        <row r="672">
          <cell r="G672">
            <v>5869</v>
          </cell>
          <cell r="H672" t="str">
            <v>CAMINHÃO PIPA 10.000 L TRUCADO, PESO BRUTO TOTAL 23.000 KG, CARGA ÚTIL MÁXIMA 15.935 KG, DISTÂNCIA ENTRE EIXOS 4,8 M, POTÊNCIA 230 CV, INCLUSIVE TANQUE DE AÇO PARA TRANSPORTE DE ÁGUA - CHI DIURNO. AF_06/2014</v>
          </cell>
          <cell r="I672" t="str">
            <v>CHI</v>
          </cell>
          <cell r="J672" t="str">
            <v>ATRIBUÍDO SÃO PAULO</v>
          </cell>
          <cell r="K672">
            <v>0.67</v>
          </cell>
        </row>
        <row r="673">
          <cell r="G673">
            <v>5877</v>
          </cell>
          <cell r="H673" t="str">
            <v>ESPARGIDOR DE ASFALTO PRESSURIZADO COM TANQUE DE 2500 L, REBOCÁVEL COM MOTOR A GASOLINA POTÊNCIA 3,4 HP - CHI DIURNO. AF_07/2014</v>
          </cell>
          <cell r="I673" t="str">
            <v>CHI</v>
          </cell>
          <cell r="J673" t="str">
            <v>COEFICIENTE DE REPRESENTATIVIDADE</v>
          </cell>
          <cell r="K673">
            <v>1.33</v>
          </cell>
        </row>
        <row r="674">
          <cell r="G674">
            <v>5881</v>
          </cell>
          <cell r="H674" t="str">
            <v>GRADE DE DISCO REBOCÁVEL COM 20 DISCOS 24" X 6 MM COM PNEUS PARA TRANSPORTE - CHI DIURNO. AF_06/2014</v>
          </cell>
          <cell r="I674" t="str">
            <v>CHI</v>
          </cell>
          <cell r="J674" t="str">
            <v>ATRIBUÍDO SÃO PAULO</v>
          </cell>
          <cell r="K674">
            <v>1.58</v>
          </cell>
        </row>
        <row r="675">
          <cell r="G675">
            <v>5884</v>
          </cell>
          <cell r="H675" t="str">
            <v>GUINDAUTO HIDRÁULICO, CAPACIDADE MÁXIMA DE CARGA 6200 KG, MOMENTO MÁXIMO DE CARGA 11,7 TM, ALCANCE MÁXIMO HORIZONTAL 9,70 M, INCLUSIVE CAMINHÃO TOCO PBT 16.000 KG, POTÊNCIA DE 189 CV - CHI DIURNO. AF_06/2014</v>
          </cell>
          <cell r="I675" t="str">
            <v>CHI</v>
          </cell>
          <cell r="J675" t="str">
            <v>COEFICIENTE DE REPRESENTATIVIDADE</v>
          </cell>
          <cell r="K675">
            <v>1.25</v>
          </cell>
        </row>
        <row r="676">
          <cell r="G676">
            <v>5892</v>
          </cell>
          <cell r="H676" t="str">
            <v>MOTONIVELADORA POTÊNCIA BÁSICA LÍQUIDA (PRIMEIRA MARCHA) 125 HP, PESO BRUTO 13032 KG, LARGURA DA LÂMINA DE 3,7 M - CHI DIURNO. AF_06/2014</v>
          </cell>
          <cell r="I676" t="str">
            <v>CHI</v>
          </cell>
          <cell r="J676" t="str">
            <v>ATRIBUÍDO SÃO PAULO</v>
          </cell>
          <cell r="K676">
            <v>8.21</v>
          </cell>
        </row>
        <row r="677">
          <cell r="G677">
            <v>5896</v>
          </cell>
          <cell r="H677" t="str">
            <v>PÁ CARREGADEIRA SOBRE RODAS, POTÊNCIA LÍQUIDA 128 HP, CAPACIDADE DA CAÇAMBA 1,7 A 2,8 M3, PESO OPERACIONAL 11632 KG - CHI DIURNO. AF_06/2014</v>
          </cell>
          <cell r="I677" t="str">
            <v>CHI</v>
          </cell>
          <cell r="J677" t="str">
            <v>ATRIBUÍDO SÃO PAULO</v>
          </cell>
          <cell r="K677">
            <v>10.89</v>
          </cell>
        </row>
        <row r="678">
          <cell r="G678">
            <v>5903</v>
          </cell>
          <cell r="H678" t="str">
            <v>PÁ CARREGADEIRA SOBRE RODAS, POTÊNCIA 197 HP, CAPACIDADE DA CAÇAMBA 2,5 A 3,5 M3, PESO OPERACIONAL 18338 KG - CHI DIURNO. AF_06/2014</v>
          </cell>
          <cell r="I678" t="str">
            <v>CHI</v>
          </cell>
          <cell r="J678" t="str">
            <v>COEFICIENTE DE REPRESENTATIVIDADE</v>
          </cell>
          <cell r="K678">
            <v>0.49</v>
          </cell>
        </row>
        <row r="679">
          <cell r="G679">
            <v>5911</v>
          </cell>
          <cell r="H679" t="str">
            <v>MARTELETE OU ROMPEDOR PNEUMÁTICO MANUAL, 28 KG, COM SILENCIADOR - CHI DIURNO. AF_07/2016</v>
          </cell>
          <cell r="I679" t="str">
            <v>CHI</v>
          </cell>
          <cell r="J679" t="str">
            <v>COEFICIENTE DE REPRESENTATIVIDADE</v>
          </cell>
          <cell r="K679">
            <v>80.2</v>
          </cell>
        </row>
        <row r="680">
          <cell r="G680">
            <v>5923</v>
          </cell>
          <cell r="H680" t="str">
            <v>COMPRESSOR DE AR REBOCÁVEL, VAZÃO 189 PCM, PRESSÃO EFETIVA DE TRABALHO 102 PSI, MOTOR DIESEL, POTÊNCIA 63 CV - CHI DIURNO. AF_06/2015</v>
          </cell>
          <cell r="I680" t="str">
            <v>CHI</v>
          </cell>
          <cell r="J680" t="str">
            <v>COEFICIENTE DE REPRESENTATIVIDADE</v>
          </cell>
          <cell r="K680">
            <v>95.6</v>
          </cell>
        </row>
        <row r="681">
          <cell r="G681">
            <v>5930</v>
          </cell>
          <cell r="H681" t="str">
            <v>CAMINHÃO BASCULANTE 6 M3, PESO BRUTO TOTAL 16.000 KG, CARGA ÚTIL MÁXIMA 13.071 KG, DISTÂNCIA ENTRE EIXOS 4,80 M, POTÊNCIA 230 CV INCLUSIVE CAÇAMBA METÁLICA - CHI DIURNO. AF_06/2014</v>
          </cell>
          <cell r="I681" t="str">
            <v>CHI</v>
          </cell>
          <cell r="J681" t="str">
            <v>COEFICIENTE DE REPRESENTATIVIDADE</v>
          </cell>
          <cell r="K681">
            <v>0.56</v>
          </cell>
        </row>
        <row r="682">
          <cell r="G682">
            <v>5934</v>
          </cell>
          <cell r="H682" t="str">
            <v>CAMINHÃO PIPA 6.000 L, PESO BRUTO TOTAL 13.000 KG, DISTÂNCIA ENTRE EIXOS 4,80 M, POTÊNCIA 189 CV INCLUSIVE TANQUE DE AÇO PARA TRANSPORTE DE ÁGUA, CAPACIDADE 6 M3 - CHI DIURNO. AF_06/2014</v>
          </cell>
          <cell r="I682" t="str">
            <v>CHI</v>
          </cell>
          <cell r="J682" t="str">
            <v>COEFICIENTE DE REPRESENTATIVIDADE</v>
          </cell>
          <cell r="K682">
            <v>5.14</v>
          </cell>
        </row>
        <row r="683">
          <cell r="G683">
            <v>5942</v>
          </cell>
          <cell r="H683" t="str">
            <v>ROLO COMPACTADOR DE PNEUS ESTÁTICO, PRESSÃO VARIÁVEL, POTÊNCIA 111 HP, PESO SEM/COM LASTRO 9,5 / 26 T, LARGURA DE TRABALHO 1,90 M - CHI DIURNO. AF_07/2014</v>
          </cell>
          <cell r="I683" t="str">
            <v>CHI</v>
          </cell>
          <cell r="J683" t="str">
            <v>COEFICIENTE DE REPRESENTATIVIDADE</v>
          </cell>
          <cell r="K683">
            <v>77.98</v>
          </cell>
        </row>
        <row r="684">
          <cell r="G684">
            <v>5946</v>
          </cell>
          <cell r="H684" t="str">
            <v>TANQUE DE ASFALTO ESTACIONÁRIO COM SERPENTINA, CAPACIDADE 30.000 L - CHI DIURNO. AF_05/2023</v>
          </cell>
          <cell r="I684" t="str">
            <v>CHI</v>
          </cell>
          <cell r="J684" t="str">
            <v>COLETADO</v>
          </cell>
          <cell r="K684">
            <v>50.58</v>
          </cell>
        </row>
        <row r="685">
          <cell r="G685">
            <v>5952</v>
          </cell>
          <cell r="H685" t="str">
            <v>MOTOBOMBA TRASH (PARA ÁGUA SUJA) AUTO ESCORVANTE, MOTOR GASOLINA DE 6,41 HP, DIÂMETROS DE SUCÇÃO X RECALQUE: 3" X 3", HM/Q = 10 MCA / 60 M3/H A 23 MCA / 0 M3/H - CHI DIURNO. AF_10/2014</v>
          </cell>
          <cell r="I685" t="str">
            <v>CHI</v>
          </cell>
          <cell r="J685" t="str">
            <v>COEFICIENTE DE REPRESENTATIVIDADE</v>
          </cell>
          <cell r="K685">
            <v>88.21</v>
          </cell>
        </row>
        <row r="686">
          <cell r="G686">
            <v>5954</v>
          </cell>
          <cell r="H686" t="str">
            <v>ROLO COMPACTADOR PE DE CARNEIRO VIBRATORIO, POTENCIA 125 HP, PESO OPERACIONAL SEM/COM LASTRO 11,95 / 13,30 T, IMPACTO DINAMICO 38,5 / 22,5 T, LARGURA DE TRABALHO 2,15 M - CHI DIURNO. AF_06/2014</v>
          </cell>
          <cell r="I686" t="str">
            <v>CHI</v>
          </cell>
          <cell r="J686" t="str">
            <v>COEFICIENTE DE REPRESENTATIVIDADE</v>
          </cell>
          <cell r="K686">
            <v>2.04</v>
          </cell>
        </row>
        <row r="687">
          <cell r="G687">
            <v>5961</v>
          </cell>
          <cell r="H687" t="str">
            <v>CAMINHÃO BASCULANTE 6 M3 TOCO, PESO BRUTO TOTAL 16.000 KG, CARGA ÚTIL MÁXIMA 11.130 KG, DISTÂNCIA ENTRE EIXOS 5,36 M, POTÊNCIA 185 CV, INCLUSIVE CAÇAMBA METÁLICA - CHI DIURNO. AF_06/2014</v>
          </cell>
          <cell r="I687" t="str">
            <v>CHI</v>
          </cell>
          <cell r="J687" t="str">
            <v>COEFICIENTE DE REPRESENTATIVIDADE</v>
          </cell>
          <cell r="K687">
            <v>185.34</v>
          </cell>
        </row>
        <row r="688">
          <cell r="G688">
            <v>6260</v>
          </cell>
          <cell r="H688" t="str">
            <v>GRUPO GERADOR ESTACIONÁRIO, MOTOR DIESEL POTÊNCIA 170 KVA - CHI DIURNO. AF_02/2016</v>
          </cell>
          <cell r="I688" t="str">
            <v>CHI</v>
          </cell>
          <cell r="J688" t="str">
            <v>ATRIBUÍDO SÃO PAULO</v>
          </cell>
          <cell r="K688">
            <v>397.23</v>
          </cell>
        </row>
        <row r="689">
          <cell r="G689">
            <v>6880</v>
          </cell>
          <cell r="H689" t="str">
            <v>GRUPO DE SOLDAGEM COM GERADOR A DIESEL 60 CV PARA SOLDA ELÉTRICA, SOBRE 04 RODAS, COM MOTOR 4 CILINDROS 600 A - CHI DIURNO. AF_02/2016</v>
          </cell>
          <cell r="I689" t="str">
            <v>CHI</v>
          </cell>
          <cell r="J689" t="str">
            <v>COEFICIENTE DE REPRESENTATIVIDADE</v>
          </cell>
          <cell r="K689">
            <v>348.67</v>
          </cell>
        </row>
        <row r="690">
          <cell r="G690">
            <v>7031</v>
          </cell>
          <cell r="H690" t="str">
            <v>BETONEIRA CAPACIDADE NOMINAL 400 L, CAPACIDADE DE MISTURA 310 L, MOTOR A DIESEL POTÊNCIA 5,0 HP, SEM CARREGADOR - CHI DIURNO. AF_05/2023</v>
          </cell>
          <cell r="I690" t="str">
            <v>CHI</v>
          </cell>
          <cell r="J690" t="str">
            <v>COEFICIENTE DE REPRESENTATIVIDADE</v>
          </cell>
          <cell r="K690">
            <v>123.21</v>
          </cell>
        </row>
        <row r="691">
          <cell r="G691">
            <v>7043</v>
          </cell>
          <cell r="H691" t="str">
            <v>MISTURADOR DE ARGAMASSA, EIXO HORIZONTAL, CAPACIDADE DE MISTURA 300 KG, MOTOR ELÉTRICO POTÊNCIA 5 CV - CHI DIURNO. AF_05/2023</v>
          </cell>
          <cell r="I691" t="str">
            <v>CHI</v>
          </cell>
          <cell r="J691" t="str">
            <v>ATRIBUÍDO SÃO PAULO</v>
          </cell>
          <cell r="K691">
            <v>109.64</v>
          </cell>
        </row>
        <row r="692">
          <cell r="G692">
            <v>7050</v>
          </cell>
          <cell r="H692" t="str">
            <v>MISTURADOR DE ARGAMASSA, EIXO HORIZONTAL, CAPACIDADE DE MISTURA 600 KG, MOTOR ELÉTRICO POTÊNCIA 7,5 CV - CHI DIURNO. AF_05/2023</v>
          </cell>
          <cell r="I692" t="str">
            <v>CHI</v>
          </cell>
          <cell r="J692" t="str">
            <v>COEFICIENTE DE REPRESENTATIVIDADE</v>
          </cell>
          <cell r="K692">
            <v>2.48</v>
          </cell>
        </row>
        <row r="693">
          <cell r="G693">
            <v>67827</v>
          </cell>
          <cell r="H693" t="str">
            <v>MISTURADOR DE ARGAMASSA, EIXO HORIZONTAL, CAPACIDADE DE MISTURA 160 KG, MOTOR ELÉTRICO POTÊNCIA 3 CV - CHI DIURNO. AF_05/2023</v>
          </cell>
          <cell r="I693" t="str">
            <v>CHI</v>
          </cell>
          <cell r="J693" t="str">
            <v>ATRIBUÍDO SÃO PAULO</v>
          </cell>
          <cell r="K693">
            <v>87.75</v>
          </cell>
        </row>
        <row r="694">
          <cell r="G694">
            <v>73395</v>
          </cell>
          <cell r="H694" t="str">
            <v>PROJETOR DE ARGAMASSA, CAPACIDADE DE PROJEÇÃO 1,5 M3/H, ALCANCE DE 30 ATÉ 60 M, MOTOR ELÉTRICO POTÊNCIA 7,5 HP - CHI DIURNO. AF_06/2014</v>
          </cell>
          <cell r="I694" t="str">
            <v>CHI</v>
          </cell>
          <cell r="J694" t="str">
            <v>ATRIBUÍDO SÃO PAULO</v>
          </cell>
          <cell r="K694">
            <v>91.93</v>
          </cell>
        </row>
        <row r="695">
          <cell r="G695">
            <v>83766</v>
          </cell>
          <cell r="H695" t="str">
            <v>PROJETOR DE ARGAMASSA, CAPACIDADE DE PROJEÇÃO 2 M3/H, ALCANCE ATÉ 50 M, MOTOR ELÉTRICO POTÊNCIA 7,5 HP - CHI DIURNO. AF_06/2014</v>
          </cell>
          <cell r="I695" t="str">
            <v>CHI</v>
          </cell>
          <cell r="J695" t="str">
            <v>ATRIBUÍDO SÃO PAULO</v>
          </cell>
          <cell r="K695">
            <v>0.53</v>
          </cell>
        </row>
        <row r="696">
          <cell r="G696">
            <v>87446</v>
          </cell>
          <cell r="H696" t="str">
            <v>BETONEIRA CAPACIDADE NOMINAL DE 400 L, CAPACIDADE DE MISTURA 280 L, MOTOR ELÉTRICO TRIFÁSICO POTÊNCIA DE 2 CV, SEM CARREGADOR - CHI DIURNO. AF_05/2023</v>
          </cell>
          <cell r="I696" t="str">
            <v>CHI</v>
          </cell>
          <cell r="J696" t="str">
            <v>ATRIBUÍDO SÃO PAULO</v>
          </cell>
          <cell r="K696">
            <v>2.86</v>
          </cell>
        </row>
        <row r="697">
          <cell r="G697">
            <v>88392</v>
          </cell>
          <cell r="H697" t="str">
            <v>TRATOR DE ESTEIRAS, POTÊNCIA 125 HP, PESO OPERACIONAL 12,9 T, COM LÂMINA 2,7 M3 - CHI DIURNO. AF_10/2014</v>
          </cell>
          <cell r="I697" t="str">
            <v>CHI</v>
          </cell>
          <cell r="J697" t="str">
            <v>ATRIBUÍDO SÃO PAULO</v>
          </cell>
          <cell r="K697">
            <v>93.96</v>
          </cell>
        </row>
        <row r="698">
          <cell r="G698">
            <v>88398</v>
          </cell>
          <cell r="H698" t="str">
            <v>ESCAVADEIRA HIDRÁULICA SOBRE ESTEIRAS, CAÇAMBA 1,20 M3, PESO OPERACIONAL 21 T, POTÊNCIA BRUTA 155 HP - CHI DIURNO. AF_06/2014</v>
          </cell>
          <cell r="I698" t="str">
            <v>CHI</v>
          </cell>
          <cell r="J698" t="str">
            <v>COEFICIENTE DE REPRESENTATIVIDADE</v>
          </cell>
          <cell r="K698">
            <v>6.31</v>
          </cell>
        </row>
        <row r="699">
          <cell r="G699">
            <v>88404</v>
          </cell>
          <cell r="H699" t="str">
            <v>BOMBA SUBMERSÍVEL ELÉTRICA TRIFÁSICA, POTÊNCIA 2,96 HP, Ø ROTOR 144 MM SEMI-ABERTO, BOCAL DE SAÍDA Ø 2", HM/Q = 2 MCA / 38,8 M3/H A 28 MCA / 5 M3/H - CHI DIURNO. AF_06/2014</v>
          </cell>
          <cell r="I699" t="str">
            <v>CHI</v>
          </cell>
          <cell r="J699" t="str">
            <v>COEFICIENTE DE REPRESENTATIVIDADE</v>
          </cell>
          <cell r="K699">
            <v>9.43</v>
          </cell>
        </row>
        <row r="700">
          <cell r="G700">
            <v>88430</v>
          </cell>
          <cell r="H700" t="str">
            <v>TANQUE DE ASFALTO ESTACIONÁRIO COM MAÇARICO, CAPACIDADE 20.000 L - CHI DIURNO. AF_05/2023</v>
          </cell>
          <cell r="I700" t="str">
            <v>CHI</v>
          </cell>
          <cell r="J700" t="str">
            <v>COEFICIENTE DE REPRESENTATIVIDADE</v>
          </cell>
          <cell r="K700">
            <v>1.41</v>
          </cell>
        </row>
        <row r="701">
          <cell r="G701">
            <v>88438</v>
          </cell>
          <cell r="H701" t="str">
            <v>TRATOR DE ESTEIRAS, POTÊNCIA 100 HP, PESO OPERACIONAL 9,4 T, COM LÂMINA 2,19 M3 - CHI DIURNO. AF_06/2014</v>
          </cell>
          <cell r="I701" t="str">
            <v>CHI</v>
          </cell>
          <cell r="J701" t="str">
            <v>ATRIBUÍDO SÃO PAULO</v>
          </cell>
          <cell r="K701">
            <v>6.14</v>
          </cell>
        </row>
        <row r="702">
          <cell r="G702">
            <v>88831</v>
          </cell>
          <cell r="H702" t="str">
            <v>TRATOR DE PNEUS, POTÊNCIA 85 CV, TRAÇÃO 4X4, PESO COM LASTRO DE 4.675 KG - CHI DIURNO. AF_06/2014</v>
          </cell>
          <cell r="I702" t="str">
            <v>CHI</v>
          </cell>
          <cell r="J702" t="str">
            <v>COEFICIENTE DE REPRESENTATIVIDADE</v>
          </cell>
          <cell r="K702">
            <v>6.57</v>
          </cell>
        </row>
        <row r="703">
          <cell r="G703">
            <v>88844</v>
          </cell>
          <cell r="H703" t="str">
            <v>BATE-ESTACAS POR GRAVIDADE, POTÊNCIA DE 160 HP, PESO DO MARTELO ATÉ 3 TONELADAS - CHI DIURNO. AF_11/2014</v>
          </cell>
          <cell r="I703" t="str">
            <v>CHI</v>
          </cell>
          <cell r="J703" t="str">
            <v>COEFICIENTE DE REPRESENTATIVIDADE</v>
          </cell>
          <cell r="K703">
            <v>9</v>
          </cell>
        </row>
        <row r="704">
          <cell r="G704">
            <v>88908</v>
          </cell>
          <cell r="H704" t="str">
            <v>BETONEIRA CAPACIDADE NOMINAL DE 600 L, CAPACIDADE DE MISTURA 360 L, MOTOR ELÉTRICO TRIFÁSICO POTÊNCIA DE 4 CV, SEM CARREGADOR - CHI DIURNO. AF_05/2023</v>
          </cell>
          <cell r="I704" t="str">
            <v>CHI</v>
          </cell>
          <cell r="J704" t="str">
            <v>COEFICIENTE DE REPRESENTATIVIDADE</v>
          </cell>
          <cell r="K704">
            <v>317.52</v>
          </cell>
        </row>
        <row r="705">
          <cell r="G705">
            <v>89022</v>
          </cell>
          <cell r="H705" t="str">
            <v>FRESADORA DE ASFALTO A FRIO SOBRE RODAS, LARGURA FRESAGEM DE 1,0 M, POTÊNCIA 208 HP - CHI DIURNO. AF_11/2014</v>
          </cell>
          <cell r="I705" t="str">
            <v>CHI</v>
          </cell>
          <cell r="J705" t="str">
            <v>COEFICIENTE DE REPRESENTATIVIDADE</v>
          </cell>
          <cell r="K705">
            <v>162.87</v>
          </cell>
        </row>
        <row r="706">
          <cell r="G706">
            <v>89027</v>
          </cell>
          <cell r="H706" t="str">
            <v>FRESADORA DE ASFALTO A FRIO SOBRE RODAS, LARGURA FRESAGEM DE 2,0 M, POTÊNCIA 550 HP - CHI DIURNO. AF_11/2014</v>
          </cell>
          <cell r="I706" t="str">
            <v>CHI</v>
          </cell>
          <cell r="J706" t="str">
            <v>COEFICIENTE DE REPRESENTATIVIDADE</v>
          </cell>
          <cell r="K706">
            <v>62.28</v>
          </cell>
        </row>
        <row r="707">
          <cell r="G707">
            <v>89031</v>
          </cell>
          <cell r="H707" t="str">
            <v>RECICLADORA DE ASFALTO A FRIO SOBRE RODAS, LARGURA FRESAGEM DE 2,0 M, POTÊNCIA 422 HP - CHI DIURNO. AF_11/2014</v>
          </cell>
          <cell r="I707" t="str">
            <v>CHI</v>
          </cell>
          <cell r="J707" t="str">
            <v>COEFICIENTE DE REPRESENTATIVIDADE</v>
          </cell>
          <cell r="K707">
            <v>55.48</v>
          </cell>
        </row>
        <row r="708">
          <cell r="G708">
            <v>89036</v>
          </cell>
          <cell r="H708" t="str">
            <v>VIBROACABADORA DE ASFALTO SOBRE ESTEIRAS, LARGURA DE PAVIMENTAÇÃO 2,13 M A 4,55 M, POTÊNCIA 100 HP, CAPACIDADE 400 T/H - CHI DIURNO. AF_11/2014</v>
          </cell>
          <cell r="I708" t="str">
            <v>CHI</v>
          </cell>
          <cell r="J708" t="str">
            <v>COEFICIENTE DE REPRESENTATIVIDADE</v>
          </cell>
          <cell r="K708">
            <v>8.95</v>
          </cell>
        </row>
        <row r="709">
          <cell r="G709">
            <v>89218</v>
          </cell>
          <cell r="H709" t="str">
            <v>GUINDASTE HIDRÁULICO AUTOPROPELIDO, COM LANÇA TELESCÓPICA 28,80 M, CAPACIDADE MÁXIMA 30 T, POTÊNCIA 97 KW, TRAÇÃO 4 X 4 - CHI DIURNO. AF_11/2014</v>
          </cell>
          <cell r="I709" t="str">
            <v>CHI</v>
          </cell>
          <cell r="J709" t="str">
            <v>ATRIBUÍDO SÃO PAULO</v>
          </cell>
          <cell r="K709">
            <v>8.98</v>
          </cell>
        </row>
        <row r="710">
          <cell r="G710">
            <v>89226</v>
          </cell>
          <cell r="H710" t="str">
            <v>BETONEIRA CAPACIDADE NOMINAL DE 600 L, CAPACIDADE DE MISTURA 440 L, MOTOR A DIESEL POTÊNCIA 10 HP, COM CARREGADOR - CHI DIURNO. AF_05/2023</v>
          </cell>
          <cell r="I710" t="str">
            <v>CHI</v>
          </cell>
          <cell r="J710" t="str">
            <v>COEFICIENTE DE REPRESENTATIVIDADE</v>
          </cell>
          <cell r="K710">
            <v>22.81</v>
          </cell>
        </row>
        <row r="711">
          <cell r="G711">
            <v>89235</v>
          </cell>
          <cell r="H711" t="str">
            <v>CAMINHÃO BASCULANTE 14 M3, COM CAVALO MECÂNICO DE CAPACIDADE MÁXIMA DE TRAÇÃO COMBINADO DE 36000 KG, POTÊNCIA 286 CV, INCLUSIVE SEMIREBOQUE COM CAÇAMBA METÁLICA - CHI DIURNO. AF_12/2014</v>
          </cell>
          <cell r="I711" t="str">
            <v>CHI</v>
          </cell>
          <cell r="J711" t="str">
            <v>COEFICIENTE DE REPRESENTATIVIDADE</v>
          </cell>
          <cell r="K711">
            <v>10.65</v>
          </cell>
        </row>
        <row r="712">
          <cell r="G712">
            <v>89243</v>
          </cell>
          <cell r="H712" t="str">
            <v>CAMINHÃO BASCULANTE 18 M3, COM CAVALO MECÂNICO DE CAPACIDADE MÁXIMA DE TRAÇÃO COMBINADO DE 45000 KG, POTÊNCIA 330 CV, INCLUSIVE SEMIREBOQUE COM CAÇAMBA METÁLICA - CHI DIURNO. AF_12/2014</v>
          </cell>
          <cell r="I712" t="str">
            <v>CHI</v>
          </cell>
          <cell r="J712" t="str">
            <v>ATRIBUÍDO SÃO PAULO</v>
          </cell>
          <cell r="K712">
            <v>64.4</v>
          </cell>
        </row>
        <row r="713">
          <cell r="G713">
            <v>89251</v>
          </cell>
          <cell r="H713" t="str">
            <v>VIBRADOR DE IMERSÃO, DIÂMETRO DE PONTEIRA 45MM, MOTOR ELÉTRICO TRIFÁSICO POTÊNCIA DE 2 CV - CHI DIURNO. AF_06/2015</v>
          </cell>
          <cell r="I713" t="str">
            <v>CHI</v>
          </cell>
          <cell r="J713" t="str">
            <v>COEFICIENTE DE REPRESENTATIVIDADE</v>
          </cell>
          <cell r="K713">
            <v>0.52</v>
          </cell>
        </row>
        <row r="714">
          <cell r="G714">
            <v>89258</v>
          </cell>
          <cell r="H714" t="str">
            <v>PERFURATRIZ MANUAL, TORQUE MÁXIMO 83 N.M, POTÊNCIA 5 CV, COM DIÂMETRO MÁXIMO 4" - CHI DIURNO. AF_06/2015</v>
          </cell>
          <cell r="I714" t="str">
            <v>CHI</v>
          </cell>
          <cell r="J714" t="str">
            <v>ATRIBUÍDO SÃO PAULO</v>
          </cell>
          <cell r="K714">
            <v>0.85</v>
          </cell>
        </row>
        <row r="715">
          <cell r="G715">
            <v>89273</v>
          </cell>
          <cell r="H715" t="str">
            <v>PERFURATRIZ SOBRE ESTEIRA, TORQUE MÁXIMO 600 KGF, PESO MÉDIO 1000 KG, POTÊNCIA 20 HP, DIÂMETRO MÁXIMO 10" - CHI DIURNO. AF_06/2015</v>
          </cell>
          <cell r="I715" t="str">
            <v>CHI</v>
          </cell>
          <cell r="J715" t="str">
            <v>ATRIBUÍDO SÃO PAULO</v>
          </cell>
          <cell r="K715">
            <v>71.86</v>
          </cell>
        </row>
        <row r="716">
          <cell r="G716">
            <v>89279</v>
          </cell>
          <cell r="H716" t="str">
            <v>MISTURADOR DUPLO HORIZONTAL DE ALTA TURBULÊNCIA, CAPACIDADE / VOLUME 2 X 500 LITROS, MOTORES ELÉTRICOS MÍNIMO 5 CV CADA, PARA NATA CIMENTO, ARGAMASSA E OUTROS - CHI DIURNO. AF_06/2015</v>
          </cell>
          <cell r="I716" t="str">
            <v>CHI</v>
          </cell>
          <cell r="J716" t="str">
            <v>ATRIBUÍDO SÃO PAULO</v>
          </cell>
          <cell r="K716">
            <v>56.01</v>
          </cell>
        </row>
        <row r="717">
          <cell r="G717">
            <v>89877</v>
          </cell>
          <cell r="H717" t="str">
            <v>BOMBA TRIPLEX, PARA INJEÇÃO DE NATA DE CIMENTO, VAZÃO MÁXIMA DE 100 LITROS/MINUTO, PRESSÃO MÁXIMA DE 70 BAR - CHI DIURNO. AF_06/2015</v>
          </cell>
          <cell r="I717" t="str">
            <v>CHI</v>
          </cell>
          <cell r="J717" t="str">
            <v>ATRIBUÍDO SÃO PAULO</v>
          </cell>
          <cell r="K717">
            <v>65.24</v>
          </cell>
        </row>
        <row r="718">
          <cell r="G718">
            <v>89884</v>
          </cell>
          <cell r="H718" t="str">
            <v>BOMBA CENTRÍFUGA MONOESTÁGIO COM MOTOR ELÉTRICO MONOFÁSICO, POTÊNCIA 15 HP, DIÂMETRO DO ROTOR 173 MM, HM/Q = 30 MCA / 90 M3/H A 45 MCA / 55 M3/H - CHI DIURNO. AF_06/2015</v>
          </cell>
          <cell r="I718" t="str">
            <v>CHI</v>
          </cell>
          <cell r="J718" t="str">
            <v>COEFICIENTE DE REPRESENTATIVIDADE</v>
          </cell>
          <cell r="K718">
            <v>31.06</v>
          </cell>
        </row>
        <row r="719">
          <cell r="G719">
            <v>90587</v>
          </cell>
          <cell r="H719" t="str">
            <v>BOMBA DE PROJEÇÃO DE CONCRETO SECO, POTÊNCIA 10 CV, VAZÃO 3 M3/H - CHI DIURNO. AF_06/2015</v>
          </cell>
          <cell r="I719" t="str">
            <v>CHI</v>
          </cell>
          <cell r="J719" t="str">
            <v>COEFICIENTE DE REPRESENTATIVIDADE</v>
          </cell>
          <cell r="K719">
            <v>61.72</v>
          </cell>
        </row>
        <row r="720">
          <cell r="G720">
            <v>90626</v>
          </cell>
          <cell r="H720" t="str">
            <v>BOMBA DE PROJEÇÃO DE CONCRETO SECO, POTÊNCIA 10 CV, VAZÃO 6 M3/H - CHI DIURNO. AF_06/2015</v>
          </cell>
          <cell r="I720" t="str">
            <v>CHI</v>
          </cell>
          <cell r="J720" t="str">
            <v>COEFICIENTE DE REPRESENTATIVIDADE</v>
          </cell>
          <cell r="K720">
            <v>94.31</v>
          </cell>
        </row>
        <row r="721">
          <cell r="G721">
            <v>90632</v>
          </cell>
          <cell r="H721" t="str">
            <v>PROJETOR PNEUMÁTICO DE ARGAMASSA PARA CHAPISCO E REBOCO COM RECIPIENTE ACOPLADO, TIPO CANEQUINHA, COM COMPRESSOR DE AR REBOCÁVEL VAZÃO 89 PCM E MOTOR DIESEL DE 20 CV - CHI DIURNO. AF_05/2023</v>
          </cell>
          <cell r="I721" t="str">
            <v>CHI</v>
          </cell>
          <cell r="J721" t="str">
            <v>COEFICIENTE DE REPRESENTATIVIDADE</v>
          </cell>
          <cell r="K721">
            <v>30.39</v>
          </cell>
        </row>
        <row r="722">
          <cell r="G722">
            <v>90638</v>
          </cell>
          <cell r="H722" t="str">
            <v>PERFURATRIZ COM TORRE METÁLICA PARA EXECUÇÃO DE ESTACA HÉLICE CONTÍNUA, PROFUNDIDADE MÁXIMA DE 30 M, DIÂMETRO MÁXIMO DE 800 MM, POTÊNCIA INSTALADA DE 268 HP, MESA ROTATIVA COM TORQUE MÁXIMO DE 170 KNM - CHI DIURNO. AF_06/2015</v>
          </cell>
          <cell r="I722" t="str">
            <v>CHI</v>
          </cell>
          <cell r="J722" t="str">
            <v>COEFICIENTE DE REPRESENTATIVIDADE</v>
          </cell>
          <cell r="K722">
            <v>7.8</v>
          </cell>
        </row>
        <row r="723">
          <cell r="G723">
            <v>90644</v>
          </cell>
          <cell r="H723" t="str">
            <v>PERFURATRIZ HIDRÁULICA SOBRE CAMINHÃO COM TRADO CURTO ACOPLADO, PROFUNDIDADE MÁXIMA DE 20 M, DIÂMETRO MÁXIMO DE 1500 MM, POTÊNCIA INSTALADA DE 137 HP, MESA ROTATIVA COM TORQUE MÁXIMO DE 30 KNM - CHI DIURNO. AF_06/2015</v>
          </cell>
          <cell r="I723" t="str">
            <v>CHI</v>
          </cell>
          <cell r="J723" t="str">
            <v>ATRIBUÍDO SÃO PAULO</v>
          </cell>
          <cell r="K723">
            <v>90.02</v>
          </cell>
        </row>
        <row r="724">
          <cell r="G724">
            <v>90651</v>
          </cell>
          <cell r="H724" t="str">
            <v>MANIPULADOR TELESCÓPICO, POTÊNCIA DE 85 HP, CAPACIDADE DE CARGA DE 3.500 KG, ALTURA MÁXIMA DE ELEVAÇÃO DE 12,3 M - CHI DIURNO. AF_05/2023</v>
          </cell>
          <cell r="I724" t="str">
            <v>CHI</v>
          </cell>
          <cell r="J724" t="str">
            <v>COEFICIENTE DE REPRESENTATIVIDADE</v>
          </cell>
          <cell r="K724">
            <v>1.47</v>
          </cell>
        </row>
        <row r="725">
          <cell r="G725">
            <v>90657</v>
          </cell>
          <cell r="H725" t="str">
            <v>MINICARREGADEIRA SOBRE RODAS, POTÊNCIA LÍQUIDA DE 47 HP, CAPACIDADE NOMINAL DE OPERAÇÃO DE 646 KG - CHI DIURNO. AF_06/2015</v>
          </cell>
          <cell r="I725" t="str">
            <v>CHI</v>
          </cell>
          <cell r="J725" t="str">
            <v>ATRIBUÍDO SÃO PAULO</v>
          </cell>
          <cell r="K725">
            <v>0.36</v>
          </cell>
        </row>
        <row r="726">
          <cell r="G726">
            <v>90663</v>
          </cell>
          <cell r="H726" t="str">
            <v>COMPRESSOR DE AR REBOCÁVEL, VAZÃO 89 PCM, PRESSÃO EFETIVA DE TRABALHO 102 PSI, MOTOR DIESEL, POTÊNCIA 20 CV - CHI DIURNO. AF_06/2015</v>
          </cell>
          <cell r="I726" t="str">
            <v>CHI</v>
          </cell>
          <cell r="J726" t="str">
            <v>ATRIBUÍDO SÃO PAULO</v>
          </cell>
          <cell r="K726">
            <v>42.15</v>
          </cell>
        </row>
        <row r="727">
          <cell r="G727">
            <v>90669</v>
          </cell>
          <cell r="H727" t="str">
            <v>COMPRESSOR DE AR REBOCAVEL, VAZÃO 250 PCM, PRESSAO DE TRABALHO 102 PSI, MOTOR A DIESEL POTÊNCIA 81 CV - CHI DIURNO. AF_06/2015</v>
          </cell>
          <cell r="I727" t="str">
            <v>CHI</v>
          </cell>
          <cell r="J727" t="str">
            <v>COEFICIENTE DE REPRESENTATIVIDADE</v>
          </cell>
          <cell r="K727">
            <v>30.63</v>
          </cell>
        </row>
        <row r="728">
          <cell r="G728">
            <v>90675</v>
          </cell>
          <cell r="H728" t="str">
            <v>COMPRESSOR DE AR REBOCÁVEL, VAZÃO 748 PCM, PRESSÃO EFETIVA DE TRABALHO 102 PSI, MOTOR DIESEL, POTÊNCIA 210 CV - CHI DIURNO. AF_06/2015</v>
          </cell>
          <cell r="I728" t="str">
            <v>CHI</v>
          </cell>
          <cell r="J728" t="str">
            <v>ATRIBUÍDO SÃO PAULO</v>
          </cell>
          <cell r="K728">
            <v>77.35</v>
          </cell>
        </row>
        <row r="729">
          <cell r="G729">
            <v>90681</v>
          </cell>
          <cell r="H729" t="str">
            <v>COMPRESSOR DE AR REBOCAVEL, VAZÃO 400 PCM, PRESSAO DE TRABALHO 102 PSI, MOTOR A DIESEL POTÊNCIA 110 CV - CHI DIURNO. AF_06/2015</v>
          </cell>
          <cell r="I729" t="str">
            <v>CHI</v>
          </cell>
          <cell r="J729" t="str">
            <v>ATRIBUÍDO SÃO PAULO</v>
          </cell>
          <cell r="K729">
            <v>0.23</v>
          </cell>
        </row>
        <row r="730">
          <cell r="G730">
            <v>90687</v>
          </cell>
          <cell r="H730" t="str">
            <v>CAMINHÃO TRUCADO (C/ TERCEIRO EIXO) ELETRÔNICO - POTÊNCIA 231CV - PBT = 22000KG - DIST. ENTRE EIXOS 5170 MM - INCLUI CARROCERIA FIXA ABERTA DE MADEIRA - CHI DIURNO. AF_06/2015</v>
          </cell>
          <cell r="I730" t="str">
            <v>CHI</v>
          </cell>
          <cell r="J730" t="str">
            <v>COEFICIENTE DE REPRESENTATIVIDADE</v>
          </cell>
          <cell r="K730">
            <v>5.22</v>
          </cell>
        </row>
        <row r="731">
          <cell r="G731">
            <v>90693</v>
          </cell>
          <cell r="H731" t="str">
            <v>PLACA VIBRATÓRIA REVERSÍVEL COM MOTOR 4 TEMPOS A GASOLINA, FORÇA CENTRÍFUGA DE 25 KN (2500 KGF), POTÊNCIA 5,5 CV - CHI DIURNO. AF_08/2015</v>
          </cell>
          <cell r="I731" t="str">
            <v>CHI</v>
          </cell>
          <cell r="J731" t="str">
            <v>COEFICIENTE DE REPRESENTATIVIDADE</v>
          </cell>
          <cell r="K731">
            <v>24.56</v>
          </cell>
        </row>
        <row r="732">
          <cell r="G732">
            <v>90965</v>
          </cell>
          <cell r="H732" t="str">
            <v>CORTADORA DE PISO COM MOTOR 4 TEMPOS A GASOLINA, POTÊNCIA DE 13 HP, COM DISCO DE CORTE DIAMANTADO SEGMENTADO PARA CONCRETO, DIÂMETRO DE 350 MM, FURO DE 1" (14 X 1") - CHI DIURNO. AF_08/2015</v>
          </cell>
          <cell r="I732" t="str">
            <v>CHI</v>
          </cell>
          <cell r="J732" t="str">
            <v>COEFICIENTE DE REPRESENTATIVIDADE</v>
          </cell>
          <cell r="K732">
            <v>470.71</v>
          </cell>
        </row>
        <row r="733">
          <cell r="G733">
            <v>90973</v>
          </cell>
          <cell r="H733" t="str">
            <v>CAMINHÃO BASCULANTE 10 M3, TRUCADO CABINE SIMPLES, PESO BRUTO TOTAL 23.000 KG, CARGA ÚTIL MÁXIMA 15.935 KG, DISTÂNCIA ENTRE EIXOS 4,80 M, POTÊNCIA 230 CV INCLUSIVE CAÇAMBA METÁLICA - CHI DIURNO. AF_06/2014</v>
          </cell>
          <cell r="I733" t="str">
            <v>CHI</v>
          </cell>
          <cell r="J733" t="str">
            <v>COEFICIENTE DE REPRESENTATIVIDADE</v>
          </cell>
          <cell r="K733">
            <v>0.62</v>
          </cell>
        </row>
        <row r="734">
          <cell r="G734">
            <v>90982</v>
          </cell>
          <cell r="H734" t="str">
            <v>CAMINHÃO TOCO, PBT 14.300 KG, CARGA ÚTIL MÁX. 9.710 KG, DIST. ENTRE EIXOS 3,56 M, POTÊNCIA 185 CV, INCLUSIVE CARROCERIA FIXA ABERTA DE MADEIRA P/ TRANSPORTE GERAL DE CARGA SECA, DIMEN. APROX. 2,50 X 6,50 X 0,50 M - CHI DIURNO. AF_06/2014</v>
          </cell>
          <cell r="I734" t="str">
            <v>CHI</v>
          </cell>
          <cell r="J734" t="str">
            <v>ATRIBUÍDO SÃO PAULO</v>
          </cell>
          <cell r="K734">
            <v>63.62</v>
          </cell>
        </row>
        <row r="735">
          <cell r="G735">
            <v>91001</v>
          </cell>
          <cell r="H735" t="str">
            <v>ESPARGIDOR DE ASFALTO PRESSURIZADO, TANQUE 6 M3 COM ISOLAÇÃO TÉRMICA, AQUECIDO COM 2 MAÇARICOS, COM BARRA ESPARGIDORA 3,60 M, MONTADO SOBRE CAMINHÃO  TOCO, PBT 14.300 KG, POTÊNCIA 185 CV - CHI DIURNO. AF_05/2023</v>
          </cell>
          <cell r="I735" t="str">
            <v>CHI</v>
          </cell>
          <cell r="J735" t="str">
            <v>COEFICIENTE DE REPRESENTATIVIDADE</v>
          </cell>
          <cell r="K735">
            <v>68.53</v>
          </cell>
        </row>
        <row r="736">
          <cell r="G736">
            <v>91032</v>
          </cell>
          <cell r="H736" t="str">
            <v>COMPACTADOR DE SOLOS DE PERCUSSÃO (SOQUETE) COM MOTOR A GASOLINA 4 TEMPOS, POTÊNCIA 4 CV - CHI DIURNO. AF_08/2015</v>
          </cell>
          <cell r="I736" t="str">
            <v>CHI</v>
          </cell>
          <cell r="J736" t="str">
            <v>ATRIBUÍDO SÃO PAULO</v>
          </cell>
          <cell r="K736">
            <v>23.13</v>
          </cell>
        </row>
        <row r="737">
          <cell r="G737">
            <v>91278</v>
          </cell>
          <cell r="H737" t="str">
            <v>GUINDAUTO HIDRÁULICO, CAPACIDADE MÁXIMA DE CARGA 6500 KG, MOMENTO MÁXIMO DE CARGA 5,8 TM, ALCANCE MÁXIMO HORIZONTAL 7,60 M, INCLUSIVE CAMINHÃO TOCO PBT 9.700 KG, POTÊNCIA DE 160 CV - CHI DIURNO. AF_08/2015</v>
          </cell>
          <cell r="I737" t="str">
            <v>CHI</v>
          </cell>
          <cell r="J737" t="str">
            <v>COEFICIENTE DE REPRESENTATIVIDADE</v>
          </cell>
          <cell r="K737">
            <v>181.7</v>
          </cell>
        </row>
        <row r="738">
          <cell r="G738">
            <v>91285</v>
          </cell>
          <cell r="H738" t="str">
            <v>CAMINHÃO DE TRANSPORTE DE MATERIAL ASFÁLTICO 30.000 L, COM CAVALO MECÂNICO DE CAPACIDADE MÁXIMA DE TRAÇÃO COMBINADO DE 66.000 KG, POTÊNCIA 360 CV, INCLUSIVE TANQUE DE ASFALTO COM SERPENTINA - CHI DIURNO. AF_08/2015</v>
          </cell>
          <cell r="I738" t="str">
            <v>CHI</v>
          </cell>
          <cell r="J738" t="str">
            <v>COEFICIENTE DE REPRESENTATIVIDADE</v>
          </cell>
          <cell r="K738">
            <v>66.88</v>
          </cell>
        </row>
        <row r="739">
          <cell r="G739">
            <v>91387</v>
          </cell>
          <cell r="H739" t="str">
            <v>SERRA CIRCULAR DE BANCADA COM MOTOR ELÉTRICO POTÊNCIA DE 5HP, COM COIFA PARA DISCO 10" - CHI DIURNO. AF_08/2015</v>
          </cell>
          <cell r="I739" t="str">
            <v>CHI</v>
          </cell>
          <cell r="J739" t="str">
            <v>COEFICIENTE DE REPRESENTATIVIDADE</v>
          </cell>
          <cell r="K739">
            <v>34.43</v>
          </cell>
        </row>
        <row r="740">
          <cell r="G740">
            <v>91395</v>
          </cell>
          <cell r="H740" t="str">
            <v>DISTRIBUIDOR DE AGREGADOS REBOCAVEL, CAPACIDADE 1,9 M³, LARGURA DE TRABALHO 3,66 M - CHI DIURNO. AF_11/2015</v>
          </cell>
          <cell r="I740" t="str">
            <v>CHI</v>
          </cell>
          <cell r="J740" t="str">
            <v>ATRIBUÍDO SÃO PAULO</v>
          </cell>
          <cell r="K740">
            <v>0.46</v>
          </cell>
        </row>
        <row r="741">
          <cell r="G741">
            <v>91486</v>
          </cell>
          <cell r="H741" t="str">
            <v>CAMINHÃO PARA EQUIPAMENTO DE LIMPEZA A SUCÇÃO COM CAMINHÃO TRUCADO DE PESO BRUTO TOTAL 23000 KG, CARGA ÚTIL MÁXIMA 15935 KG, DISTÂNCIA ENTRE EIXOS 4,80 M, POTÊNCIA 230 CV, INCLUSIVE LIMPADORA A SUCÇÃO, TANQUE 12000 L - CHI DIURNO. AF_05/2023</v>
          </cell>
          <cell r="I741" t="str">
            <v>CHI</v>
          </cell>
          <cell r="J741" t="str">
            <v>ATRIBUÍDO SÃO PAULO</v>
          </cell>
          <cell r="K741">
            <v>6.07</v>
          </cell>
        </row>
        <row r="742">
          <cell r="G742">
            <v>91534</v>
          </cell>
          <cell r="H742" t="str">
            <v>PENEIRA ROTATIVA COM MOTOR ELÉTRICO TRIFÁSICO DE 2 CV, CILINDRO DE 1 M X 0,60 M, COM FUROS DE 3,17 MM - CHI DIURNO. AF_05/2023</v>
          </cell>
          <cell r="I742" t="str">
            <v>CHI</v>
          </cell>
          <cell r="J742" t="str">
            <v>COEFICIENTE DE REPRESENTATIVIDADE</v>
          </cell>
          <cell r="K742">
            <v>8.6</v>
          </cell>
        </row>
        <row r="743">
          <cell r="G743">
            <v>91635</v>
          </cell>
          <cell r="H743" t="str">
            <v>DOSADOR DE AREIA, CAPACIDADE DE 26 LITROS - CHI DIURNO. AF_05/2023</v>
          </cell>
          <cell r="I743" t="str">
            <v>CHI</v>
          </cell>
          <cell r="J743" t="str">
            <v>ATRIBUÍDO SÃO PAULO</v>
          </cell>
          <cell r="K743">
            <v>336.66</v>
          </cell>
        </row>
        <row r="744">
          <cell r="G744">
            <v>91646</v>
          </cell>
          <cell r="H744" t="str">
            <v>CAMINHONETE COM MOTOR A DIESEL, POTÊNCIA 180 CV, CABINE DUPLA, 4X4 - CHI DIURNO. AF_11/2015</v>
          </cell>
          <cell r="I744" t="str">
            <v>CHI</v>
          </cell>
          <cell r="J744" t="str">
            <v>ATRIBUÍDO SÃO PAULO</v>
          </cell>
          <cell r="K744">
            <v>121.01</v>
          </cell>
        </row>
        <row r="745">
          <cell r="G745">
            <v>91693</v>
          </cell>
          <cell r="H745" t="str">
            <v>CAMINHONETE CABINE SIMPLES COM MOTOR 1.6 FLEX, CÂMBIO MANUAL, POTÊNCIA 101/104 CV, 2 PORTAS - CHI DIURNO. AF_11/2015</v>
          </cell>
          <cell r="I745" t="str">
            <v>CHI</v>
          </cell>
          <cell r="J745" t="str">
            <v>ATRIBUÍDO SÃO PAULO</v>
          </cell>
          <cell r="K745">
            <v>213.05</v>
          </cell>
        </row>
        <row r="746">
          <cell r="G746">
            <v>92044</v>
          </cell>
          <cell r="H746" t="str">
            <v>CAMINHÃO DE TRANSPORTE DE MATERIAL ASFÁLTICO 20.000 L, COM CAVALO MECÂNICO DE CAPACIDADE MÁXIMA DE TRAÇÃO COMBINADO DE 45.000 KG, POTÊNCIA 330 CV, INCLUSIVE TANQUE DE ASFALTO COM MAÇARICO - CHI DIURNO. AF_12/2015</v>
          </cell>
          <cell r="I746" t="str">
            <v>CHI</v>
          </cell>
          <cell r="J746" t="str">
            <v>ATRIBUÍDO SÃO PAULO</v>
          </cell>
          <cell r="K746">
            <v>53.68</v>
          </cell>
        </row>
        <row r="747">
          <cell r="G747">
            <v>92107</v>
          </cell>
          <cell r="H747" t="str">
            <v>APARELHO PARA CORTE E SOLDA OXI-ACETILENO SOBRE RODAS, INCLUSIVE CILINDROS E MAÇARICOS - CHI DIURNO. AF_05/2023</v>
          </cell>
          <cell r="I747" t="str">
            <v>CHI</v>
          </cell>
          <cell r="J747" t="str">
            <v>ATRIBUÍDO SÃO PAULO</v>
          </cell>
          <cell r="K747">
            <v>0.03</v>
          </cell>
        </row>
        <row r="748">
          <cell r="G748">
            <v>92113</v>
          </cell>
          <cell r="H748" t="str">
            <v>MÁQUINA EXTRUSORA DE CONCRETO PARA GUIAS E SARJETAS, MOTOR A DIESEL, POTÊNCIA 14 CV - CHI DIURNO. AF_12/2015</v>
          </cell>
          <cell r="I748" t="str">
            <v>CHI</v>
          </cell>
          <cell r="J748" t="str">
            <v>ATRIBUÍDO SÃO PAULO</v>
          </cell>
          <cell r="K748">
            <v>98.23</v>
          </cell>
        </row>
        <row r="749">
          <cell r="G749">
            <v>92119</v>
          </cell>
          <cell r="H749" t="str">
            <v>MARTELO PERFURADOR PNEUMÁTICO MANUAL, HASTE 25 X 75 MM, 21 KG - CHI DIURNO. AF_12/2015</v>
          </cell>
          <cell r="I749" t="str">
            <v>CHI</v>
          </cell>
          <cell r="J749" t="str">
            <v>ATRIBUÍDO SÃO PAULO</v>
          </cell>
          <cell r="K749">
            <v>24.25</v>
          </cell>
        </row>
        <row r="750">
          <cell r="G750">
            <v>92139</v>
          </cell>
          <cell r="H750" t="str">
            <v>PERFURATRIZ COM TORRE METÁLICA PARA EXECUÇÃO DE ESTACA HÉLICE CONTÍNUA, PROFUNDIDADE MÁXIMA DE 32 M, DIÂMETRO MÁXIMO DE 1000 MM, POTÊNCIA INSTALADA DE 350 HP, MESA ROTATIVA COM TORQUE MÁXIMO DE 263 KNM - CHI DIURNO. AF_01/2016</v>
          </cell>
          <cell r="I750" t="str">
            <v>CHI</v>
          </cell>
          <cell r="J750" t="str">
            <v>ATRIBUÍDO SÃO PAULO</v>
          </cell>
          <cell r="K750">
            <v>0.62</v>
          </cell>
        </row>
        <row r="751">
          <cell r="G751">
            <v>92146</v>
          </cell>
          <cell r="H751" t="str">
            <v>BETONEIRA CAPACIDADE NOMINAL 400 L, CAPACIDADE DE MISTURA 310 L, MOTOR A GASOLINA POTÊNCIA 5,5 HP, SEM CARREGADOR - CHI DIURNO. AF_02/2016</v>
          </cell>
          <cell r="I751" t="str">
            <v>CHI</v>
          </cell>
          <cell r="J751" t="str">
            <v>ATRIBUÍDO SÃO PAULO</v>
          </cell>
          <cell r="K751">
            <v>0.55</v>
          </cell>
        </row>
        <row r="752">
          <cell r="G752">
            <v>92243</v>
          </cell>
          <cell r="H752" t="str">
            <v>ROLO COMPACTADOR VIBRATÓRIO PÉ DE CARNEIRO PARA SOLOS, POTÊNCIA 80 HP, PESO OPERACIONAL SEM/COM LASTRO 7,4 / 8,8 T, LARGURA DE TRABALHO 1,68 M - CHI DIURNO. AF_02/2016</v>
          </cell>
          <cell r="I752" t="str">
            <v>CHI</v>
          </cell>
          <cell r="J752" t="str">
            <v>ATRIBUÍDO SÃO PAULO</v>
          </cell>
          <cell r="K752">
            <v>0.55</v>
          </cell>
        </row>
        <row r="753">
          <cell r="G753">
            <v>92717</v>
          </cell>
          <cell r="H753" t="str">
            <v>GRUA ASCENSIONAL, LANÇA DE 30 M, CAPACIDADE DE 1,0 T A 30 M, ALTURA ATÉ 39 M - CHI DIURNO. AF_05/2023</v>
          </cell>
          <cell r="I753" t="str">
            <v>CHI</v>
          </cell>
          <cell r="J753" t="str">
            <v>COLETADO</v>
          </cell>
          <cell r="K753">
            <v>0.66</v>
          </cell>
        </row>
        <row r="754">
          <cell r="G754">
            <v>92961</v>
          </cell>
          <cell r="H754" t="str">
            <v>GUINCHO ELÉTRICO DE COLUNA, CAPACIDADE 400 KG, COM MOTO FREIO, MOTOR TRIFÁSICO DE 1,25 CV - CHI DIURNO. AF_03/2016</v>
          </cell>
          <cell r="I754" t="str">
            <v>CHI</v>
          </cell>
          <cell r="J754" t="str">
            <v>ATRIBUÍDO SÃO PAULO</v>
          </cell>
          <cell r="K754">
            <v>23.91</v>
          </cell>
        </row>
        <row r="755">
          <cell r="G755">
            <v>92967</v>
          </cell>
          <cell r="H755" t="str">
            <v>GUINDASTE HIDRÁULICO AUTOPROPELIDO, COM LANÇA TELESCÓPICA 40 M, CAPACIDADE MÁXIMA 60 T, POTÊNCIA 260 KW - CHI DIURNO. AF_03/2016</v>
          </cell>
          <cell r="I755" t="str">
            <v>CHI</v>
          </cell>
          <cell r="J755" t="str">
            <v>COEFICIENTE DE REPRESENTATIVIDADE</v>
          </cell>
          <cell r="K755">
            <v>82.1</v>
          </cell>
        </row>
        <row r="756">
          <cell r="G756">
            <v>93225</v>
          </cell>
          <cell r="H756" t="str">
            <v>GUINDAUTO HIDRÁULICO, CAPACIDADE MÁXIMA DE CARGA 3300 KG, MOMENTO MÁXIMO DE CARGA 5,8 TM, ALCANCE MÁXIMO HORIZONTAL 7,60 M, INCLUSIVE CAMINHÃO TOCO PBT 16.000 KG, POTÊNCIA DE 189 CV - CHI DIURNO. AF_03/2016</v>
          </cell>
          <cell r="I756" t="str">
            <v>CHI</v>
          </cell>
          <cell r="J756" t="str">
            <v>COLETADO</v>
          </cell>
          <cell r="K756">
            <v>36.66</v>
          </cell>
        </row>
        <row r="757">
          <cell r="G757">
            <v>93234</v>
          </cell>
          <cell r="H757" t="str">
            <v>MÁQUINA JATO DE PRESSAO PORTÁTIL, CAMARA DE 1 SAIDA, CAPACIDADE 280 L, DIAMETRO 670 MM, BICO DE JATO CURTO VENTURI DE 5/16" , MANGUEIRA DE 1" COM COMPRESSOR DE AR REBOCÁVEL 189 PCM E MOTOR DIESEL 63 CV - CHI DIURNO. AF_05/2023</v>
          </cell>
          <cell r="I757" t="str">
            <v>CHI</v>
          </cell>
          <cell r="J757" t="str">
            <v>ATRIBUÍDO SÃO PAULO</v>
          </cell>
          <cell r="K757">
            <v>94.59</v>
          </cell>
        </row>
        <row r="758">
          <cell r="G758">
            <v>93244</v>
          </cell>
          <cell r="H758" t="str">
            <v>GERADOR PORTÁTIL MONOFÁSICO, POTÊNCIA 5500 VA, MOTOR A GASOLINA, POTÊNCIA DO MOTOR 13 CV - CHI DIURNO. AF_03/2016</v>
          </cell>
          <cell r="I758" t="str">
            <v>CHI</v>
          </cell>
          <cell r="J758" t="str">
            <v>ATRIBUÍDO SÃO PAULO</v>
          </cell>
          <cell r="K758">
            <v>109.69</v>
          </cell>
        </row>
        <row r="759">
          <cell r="G759">
            <v>93274</v>
          </cell>
          <cell r="H759" t="str">
            <v>GRUPO GERADOR REBOCÁVEL, POTÊNCIA 66 KVA, MOTOR A DIESEL - CHI DIURNO. AF_03/2016</v>
          </cell>
          <cell r="I759" t="str">
            <v>CHI</v>
          </cell>
          <cell r="J759" t="str">
            <v>ATRIBUÍDO SÃO PAULO</v>
          </cell>
          <cell r="K759">
            <v>13.75</v>
          </cell>
        </row>
        <row r="760">
          <cell r="G760">
            <v>93282</v>
          </cell>
          <cell r="H760" t="str">
            <v>GRUPO GERADOR ESTACIONÁRIO, POTÊNCIA 150 KVA, MOTOR A DIESEL- CHI DIURNO. AF_03/2016</v>
          </cell>
          <cell r="I760" t="str">
            <v>CHI</v>
          </cell>
          <cell r="J760" t="str">
            <v>COEFICIENTE DE REPRESENTATIVIDADE</v>
          </cell>
          <cell r="K760">
            <v>62.43</v>
          </cell>
        </row>
        <row r="761">
          <cell r="G761">
            <v>93288</v>
          </cell>
          <cell r="H761" t="str">
            <v>USINA DE MISTURA ASFÁLTICA À QUENTE, TIPO CONTRA FLUXO, PROD 40 A 80 TON/HORA - CHI DIURNO. AF_05/2023</v>
          </cell>
          <cell r="I761" t="str">
            <v>CHI</v>
          </cell>
          <cell r="J761" t="str">
            <v>ATRIBUÍDO SÃO PAULO</v>
          </cell>
          <cell r="K761">
            <v>62.18</v>
          </cell>
        </row>
        <row r="762">
          <cell r="G762">
            <v>93403</v>
          </cell>
          <cell r="H762" t="str">
            <v>USINA DE ASFALTO À FRIO, CAPACIDADE DE 40 A 60 TON/HORA, ELÉTRICA POTÊNCIA 30 CV - CHI DIURNO. AF_05/2023</v>
          </cell>
          <cell r="I762" t="str">
            <v>CHI</v>
          </cell>
          <cell r="J762" t="str">
            <v>COEFICIENTE DE REPRESENTATIVIDADE</v>
          </cell>
          <cell r="K762">
            <v>54.8</v>
          </cell>
        </row>
        <row r="763">
          <cell r="G763">
            <v>93409</v>
          </cell>
          <cell r="H763" t="str">
            <v>USINA MISTURADORA DE SOLOS, CAPACIDADE DE 200 A 500 TON/H, POTENCIA 75KW - CHI DIURNO. AF_07/2016</v>
          </cell>
          <cell r="I763" t="str">
            <v>CHI</v>
          </cell>
          <cell r="J763" t="str">
            <v>COEFICIENTE DE REPRESENTATIVIDADE</v>
          </cell>
          <cell r="K763">
            <v>80.17</v>
          </cell>
        </row>
        <row r="764">
          <cell r="G764">
            <v>93416</v>
          </cell>
          <cell r="H764" t="str">
            <v>DISTRIBUIDOR DE AGREGADOS AUTOPROPELIDO, CAP 3 M3, A DIESEL, POTÊNCIA 176CV - CHI DIURNO. AF_07/2016</v>
          </cell>
          <cell r="I764" t="str">
            <v>CHI</v>
          </cell>
          <cell r="J764" t="str">
            <v>COEFICIENTE DE REPRESENTATIVIDADE</v>
          </cell>
          <cell r="K764">
            <v>55.05</v>
          </cell>
        </row>
        <row r="765">
          <cell r="G765">
            <v>93422</v>
          </cell>
          <cell r="H765" t="str">
            <v>TALHA MANUAL DE CORRENTE, CAPACIDADE DE 2 TON. COM ELEVAÇÃO DE 3 M - CHI DIURNO. AF_07/2016</v>
          </cell>
          <cell r="I765" t="str">
            <v>CHI</v>
          </cell>
          <cell r="J765" t="str">
            <v>ATRIBUÍDO SÃO PAULO</v>
          </cell>
          <cell r="K765">
            <v>60.16</v>
          </cell>
        </row>
        <row r="766">
          <cell r="G766">
            <v>93428</v>
          </cell>
          <cell r="H766" t="str">
            <v>GRUA ASCENCIONAL, LANÇA DE 42 M, CAPACIDADE DE 1,5 T A 30 M, ALTURA ATÉ 39 M - CHI DIURNO. AF_05/2023</v>
          </cell>
          <cell r="I766" t="str">
            <v>CHI</v>
          </cell>
          <cell r="J766" t="str">
            <v>ATRIBUÍDO SÃO PAULO</v>
          </cell>
          <cell r="K766">
            <v>92</v>
          </cell>
        </row>
        <row r="767">
          <cell r="G767">
            <v>93434</v>
          </cell>
          <cell r="H767" t="str">
            <v>MARTELO DEMOLIDOR PNEUMÁTICO MANUAL, 32 KG - CHI DIURNO. AF_09/2016</v>
          </cell>
          <cell r="I767" t="str">
            <v>CHI</v>
          </cell>
          <cell r="J767" t="str">
            <v>ATRIBUÍDO SÃO PAULO</v>
          </cell>
          <cell r="K767">
            <v>64.87</v>
          </cell>
        </row>
        <row r="768">
          <cell r="G768">
            <v>93440</v>
          </cell>
          <cell r="H768" t="str">
            <v>COMPACTADOR DE SOLOS DE PERCUSÃO (SOQUETE) COM MOTOR A GASOLINA, POTÊNCIA 3 CV - CHI DIURNO. AF_09/2016</v>
          </cell>
          <cell r="I768" t="str">
            <v>CHI</v>
          </cell>
          <cell r="J768" t="str">
            <v>ATRIBUÍDO SÃO PAULO</v>
          </cell>
          <cell r="K768">
            <v>88.73</v>
          </cell>
        </row>
        <row r="769">
          <cell r="G769">
            <v>95122</v>
          </cell>
          <cell r="H769" t="str">
            <v>RÉGUA VIBRATÓRIA DUPLA PARA CONCRETO, PESO DE 60KG, COMPRIMENTO 4 M, COM MOTOR A GASOLINA, POTÊNCIA 5,5 HP - CHI DIURNO. AF_09/2016</v>
          </cell>
          <cell r="I769" t="str">
            <v>CHI</v>
          </cell>
          <cell r="J769" t="str">
            <v>ATRIBUÍDO SÃO PAULO</v>
          </cell>
          <cell r="K769">
            <v>0.08</v>
          </cell>
        </row>
        <row r="770">
          <cell r="G770">
            <v>95128</v>
          </cell>
          <cell r="H770" t="str">
            <v>POLIDORA DE PISO (POLITRIZ), PESO DE 100KG, DIÂMETRO 450 MM, MOTOR ELÉTRICO, POTÊNCIA 4 HP - CHI DIURNO. AF_05/2023</v>
          </cell>
          <cell r="I770" t="str">
            <v>CHI</v>
          </cell>
          <cell r="J770" t="str">
            <v>ATRIBUÍDO SÃO PAULO</v>
          </cell>
          <cell r="K770">
            <v>0.25</v>
          </cell>
        </row>
        <row r="771">
          <cell r="G771">
            <v>95140</v>
          </cell>
          <cell r="H771" t="str">
            <v>DESEMPENADEIRA DE CONCRETO, PESO DE 78 KG, 4 PÁS, MOTOR A GASOLINA, POTÊNCIA 5,5 HP - CHI DIURNO. AF_05/2023</v>
          </cell>
          <cell r="I771" t="str">
            <v>CHI</v>
          </cell>
          <cell r="J771" t="str">
            <v>ATRIBUÍDO SÃO PAULO</v>
          </cell>
          <cell r="K771">
            <v>314.7</v>
          </cell>
        </row>
        <row r="772">
          <cell r="G772">
            <v>95213</v>
          </cell>
          <cell r="H772" t="str">
            <v>PERFURATRIZ PNEUMATICA MANUAL DE PESO MEDIO, MARTELETE, 18KG, COMPRIMENTO MÁXIMO DE CURSO DE 6 M, DIAMETRO DO PISTAO DE 5,5 CM - CHI DIURNO. AF_11/2016</v>
          </cell>
          <cell r="I772" t="str">
            <v>CHI</v>
          </cell>
          <cell r="J772" t="str">
            <v>ATRIBUÍDO SÃO PAULO</v>
          </cell>
          <cell r="K772">
            <v>628.94</v>
          </cell>
        </row>
        <row r="773">
          <cell r="G773">
            <v>95259</v>
          </cell>
          <cell r="H773" t="str">
            <v>ROLO COMPACTADOR VIBRATORIO TANDEM, ACO LISO, POTENCIA 125 HP, PESO SEM/COM LASTRO 10,20/11,65 T, LARGURA DE TRABALHO 1,73 M - CHI DIURNO. AF_11/2016</v>
          </cell>
          <cell r="I773" t="str">
            <v>CHI</v>
          </cell>
          <cell r="J773" t="str">
            <v>COEFICIENTE DE REPRESENTATIVIDADE</v>
          </cell>
          <cell r="K773">
            <v>23.28</v>
          </cell>
        </row>
        <row r="774">
          <cell r="G774">
            <v>95265</v>
          </cell>
          <cell r="H774" t="str">
            <v>PERFURATRIZ MANUAL, TORQUE MAXIMO 55 KGF.M, POTENCIA 5 CV, COM DIAMETRO MAXIMO 8 1/2" - CHI DIURNO. AF_11/2016</v>
          </cell>
          <cell r="I774" t="str">
            <v>CHI</v>
          </cell>
          <cell r="J774" t="str">
            <v>ATRIBUÍDO SÃO PAULO</v>
          </cell>
          <cell r="K774">
            <v>0.06</v>
          </cell>
        </row>
        <row r="775">
          <cell r="G775">
            <v>95271</v>
          </cell>
          <cell r="H775" t="str">
            <v>PERFURATRIZ SOBRE ESTEIRA, TORQUE MÁXIMO 600 KGF, POTÊNCIA ENTRE 50 E 60 HP, DIÂMETRO MÁXIMO 10" - CHI DIURNO. AF_11/2016</v>
          </cell>
          <cell r="I775" t="str">
            <v>CHI</v>
          </cell>
          <cell r="J775" t="str">
            <v>COLETADO</v>
          </cell>
          <cell r="K775">
            <v>0.08</v>
          </cell>
        </row>
        <row r="776">
          <cell r="G776">
            <v>95277</v>
          </cell>
          <cell r="H776" t="str">
            <v>ESCAVADEIRA HIDRAULICA SOBRE ESTEIRA, EQUIPADA COM CLAMSHELL, COM CAPACIDADE DA CAÇAMBA ENTRE 1,20 E 1,50 M3, PESO OPERACIONAL ENTRE 20,00 E 22,00 TON, POTENCIA LIQUIDA ENTRE 150 E 160 HP - CHI DIURNO. AF_11/2016</v>
          </cell>
          <cell r="I776" t="str">
            <v>CHI</v>
          </cell>
          <cell r="J776" t="str">
            <v>COLETADO</v>
          </cell>
          <cell r="K776">
            <v>41.71</v>
          </cell>
        </row>
        <row r="777">
          <cell r="G777">
            <v>95283</v>
          </cell>
          <cell r="H777" t="str">
            <v>GRUPO GERADOR COM CARENAGEM, MOTOR DIESEL POTÊNCIA STANDART ENTRE 250 E 260 KVA - CHI DIURNO. AF_12/2016</v>
          </cell>
          <cell r="I777" t="str">
            <v>CHI</v>
          </cell>
          <cell r="J777" t="str">
            <v>ATRIBUÍDO SÃO PAULO</v>
          </cell>
          <cell r="K777">
            <v>44.01</v>
          </cell>
        </row>
        <row r="778">
          <cell r="G778">
            <v>95621</v>
          </cell>
          <cell r="H778" t="str">
            <v>TRATOR DE PNEUS COM POTÊNCIA DE 122 CV, TRAÇÃO 4X4, COM VASSOURA MECÂNICA ACOPLADA - CHI DIURNO. AF_02/2017</v>
          </cell>
          <cell r="I778" t="str">
            <v>CHI</v>
          </cell>
          <cell r="J778" t="str">
            <v>ATRIBUÍDO SÃO PAULO</v>
          </cell>
          <cell r="K778">
            <v>11.63</v>
          </cell>
        </row>
        <row r="779">
          <cell r="G779">
            <v>95632</v>
          </cell>
          <cell r="H779" t="str">
            <v>TRATOR DE PNEUS COM POTÊNCIA DE 122 CV, TRAÇÃO 4X4, COM GRADE DE DISCOS ACOPLADA - CHI DIURNO. AF_02/2017</v>
          </cell>
          <cell r="I779" t="str">
            <v>CHI</v>
          </cell>
          <cell r="J779" t="str">
            <v>COEFICIENTE DE REPRESENTATIVIDADE</v>
          </cell>
          <cell r="K779">
            <v>55.02</v>
          </cell>
        </row>
        <row r="780">
          <cell r="G780">
            <v>95703</v>
          </cell>
          <cell r="H780" t="str">
            <v>TRATOR DE PNEUS COM POTÊNCIA DE 85 CV, TRAÇÃO 4X4, COM GRADE DE DISCOS ACOPLADA - CHI DIURNO. AF_02/2017</v>
          </cell>
          <cell r="I780" t="str">
            <v>CHI</v>
          </cell>
          <cell r="J780" t="str">
            <v>COEFICIENTE DE REPRESENTATIVIDADE</v>
          </cell>
          <cell r="K780">
            <v>62.46</v>
          </cell>
        </row>
        <row r="781">
          <cell r="G781">
            <v>95709</v>
          </cell>
          <cell r="H781" t="str">
            <v>CAMINHÃO BASCULANTE 10 M3, TRUCADO, POTÊNCIA 230 CV, INCLUSIVE CAÇAMBA METÁLICA, COM DISTRIBUIDOR DE AGREGADOS ACOPLADO - CHI DIURNO. AF_02/2017</v>
          </cell>
          <cell r="I781" t="str">
            <v>CHI</v>
          </cell>
          <cell r="J781" t="str">
            <v>COEFICIENTE DE REPRESENTATIVIDADE</v>
          </cell>
          <cell r="K781">
            <v>2.23</v>
          </cell>
        </row>
        <row r="782">
          <cell r="G782">
            <v>95721</v>
          </cell>
          <cell r="H782" t="str">
            <v>TRATOR DE PNEUS COM POTÊNCIA DE 85 CV, TRAÇÃO 4X4, COM VASSOURA MECÂNICA ACOPLADA - CHI DIURNO. AF_02/2017</v>
          </cell>
          <cell r="I782" t="str">
            <v>CHI</v>
          </cell>
          <cell r="J782" t="str">
            <v>ATRIBUÍDO SÃO PAULO</v>
          </cell>
          <cell r="K782">
            <v>34.1</v>
          </cell>
        </row>
        <row r="783">
          <cell r="G783">
            <v>95873</v>
          </cell>
          <cell r="H783" t="str">
            <v>MINICARREGADEIRA SOBRE RODAS POTENCIA 47HP CAPACIDADE OPERACAO 646 KG, COM VASSOURA MECÂNICA ACOPLADA - CHI DIURNO. AF_03/2017</v>
          </cell>
          <cell r="I783" t="str">
            <v>CHI</v>
          </cell>
          <cell r="J783" t="str">
            <v>COLETADO</v>
          </cell>
          <cell r="K783">
            <v>30.33</v>
          </cell>
        </row>
        <row r="784">
          <cell r="G784">
            <v>96014</v>
          </cell>
          <cell r="H784" t="str">
            <v>MÁQUINA DEMARCADORA DE FAIXA DE TRÁFEGO À FRIO, AUTOPROPELIDA, POTÊNCIA 38 HP - CHI DIURNO. AF_07/2016</v>
          </cell>
          <cell r="I784" t="str">
            <v>CHI</v>
          </cell>
          <cell r="J784" t="str">
            <v>COLETADO</v>
          </cell>
          <cell r="K784">
            <v>44.42</v>
          </cell>
        </row>
        <row r="785">
          <cell r="G785">
            <v>96021</v>
          </cell>
          <cell r="H785" t="str">
            <v>MINIESCAVADEIRA SOBRE ESTEIRAS, POTÊNCIA LÍQUIDA DE *30* HP, PESO OPERACIONAL DE *3.500* KG - CHI DIURNO. AF_04/2017</v>
          </cell>
          <cell r="I785" t="str">
            <v>CHI</v>
          </cell>
          <cell r="J785" t="str">
            <v>COLETADO</v>
          </cell>
          <cell r="K785">
            <v>40.11</v>
          </cell>
        </row>
        <row r="786">
          <cell r="G786">
            <v>96029</v>
          </cell>
          <cell r="H786" t="str">
            <v>ROLO COMPACTADOR DE PNEUS, ESTÁTICO, PRESSÃO VARIÁVEL, POTÊNCIA 110 HP, PESO SEM/COM LASTRO 10,8/27 T, LARGURA DE ROLAGEM 2,30 M - CHI DIURNO. AF_06/2017</v>
          </cell>
          <cell r="I786" t="str">
            <v>CHI</v>
          </cell>
          <cell r="J786" t="str">
            <v>COLETADO</v>
          </cell>
          <cell r="K786">
            <v>0.36</v>
          </cell>
        </row>
        <row r="787">
          <cell r="G787">
            <v>96036</v>
          </cell>
          <cell r="H787" t="str">
            <v>INVERSOR DE SOLDA MONOFÁSICO DE 160 A, POTÊNCIA DE 5400 W, TENSÃO DE 220 V, PARA SOLDA COM ELETRODOS DE 2,0 A 4,0 MM E PROCESSO TIG - CHI DIURNO. AF_06/2018</v>
          </cell>
          <cell r="I787" t="str">
            <v>CHI</v>
          </cell>
          <cell r="J787" t="str">
            <v>ATRIBUÍDO SÃO PAULO</v>
          </cell>
          <cell r="K787">
            <v>21.05</v>
          </cell>
        </row>
        <row r="788">
          <cell r="G788">
            <v>96155</v>
          </cell>
          <cell r="H788" t="str">
            <v>LAVADORA DE ALTA PRESSAO (LAVA-JATO) PARA AGUA FRIA, PRESSAO DE OPERACAO ENTRE 1400 E 1900 LIB/POL2, VAZAO MAXIMA ENTRE 400 E 700 L/H - CHI DIURNO. AF_05/2023</v>
          </cell>
          <cell r="I788" t="str">
            <v>H</v>
          </cell>
          <cell r="J788" t="str">
            <v>COEFICIENTE DE REPRESENTATIVIDADE</v>
          </cell>
          <cell r="K788">
            <v>39.4</v>
          </cell>
        </row>
        <row r="789">
          <cell r="G789">
            <v>96156</v>
          </cell>
          <cell r="H789" t="str">
            <v>USINA DE MISTURA ASFÁLTICA À QUENTE, TIPO CONTRA FLUXO, PROD 100 A 140 TON/HORA - CHI DIURNO. AF_12/2019</v>
          </cell>
          <cell r="I789" t="str">
            <v>H</v>
          </cell>
          <cell r="J789" t="str">
            <v>COEFICIENTE DE REPRESENTATIVIDADE</v>
          </cell>
          <cell r="K789">
            <v>25.7</v>
          </cell>
        </row>
        <row r="790">
          <cell r="G790">
            <v>96159</v>
          </cell>
          <cell r="H790" t="str">
            <v>USINA DE ASFALTO, TIPO GRAVIMÉTRICA, PROD 150 TON/HORA - CHI DIURNO. AF_12/2019</v>
          </cell>
          <cell r="I790" t="str">
            <v>H</v>
          </cell>
          <cell r="J790" t="str">
            <v>COLETADO</v>
          </cell>
          <cell r="K790">
            <v>37.53</v>
          </cell>
        </row>
        <row r="791">
          <cell r="G791">
            <v>96246</v>
          </cell>
          <cell r="H791" t="str">
            <v>MARTELO DEMOLIDOR ELÉTRICO, COM POTÊNCIA DE 2.000 W, 1.000 IMPACTOS POR MINUTO, PESO DE 30 KG -  CHI DIURNO. AF_01/2021</v>
          </cell>
          <cell r="I791" t="str">
            <v>H</v>
          </cell>
          <cell r="J791" t="str">
            <v>ATRIBUÍDO SÃO PAULO</v>
          </cell>
          <cell r="K791">
            <v>87.69</v>
          </cell>
        </row>
        <row r="792">
          <cell r="G792">
            <v>96464</v>
          </cell>
          <cell r="H792" t="str">
            <v>TERMOFUSORA PARA TUBOS E CONEXÕES EM PPR COM DIÂMETROS DE 20 A 63 MM, POTÊNCIA DE 800 W, TENSAO 220 V - CHI DIURNO. AF_05/2022</v>
          </cell>
          <cell r="I792" t="str">
            <v>H</v>
          </cell>
          <cell r="J792" t="str">
            <v>COEFICIENTE DE REPRESENTATIVIDADE</v>
          </cell>
          <cell r="K792">
            <v>139.92</v>
          </cell>
        </row>
        <row r="793">
          <cell r="G793">
            <v>98765</v>
          </cell>
          <cell r="H793" t="str">
            <v>TERMOFUSORA PARA TUBOS E CONEXÕES EM PPR COM DIÂMETROS DE 75 A 110 MM, POTÊNCIA DE *1100* W, TENSÃO 220 V - CHI DIURNO. AF_05/2022</v>
          </cell>
          <cell r="I793" t="str">
            <v>H</v>
          </cell>
          <cell r="J793" t="str">
            <v>COLETADO</v>
          </cell>
          <cell r="K793">
            <v>86.3</v>
          </cell>
        </row>
        <row r="794">
          <cell r="G794">
            <v>99834</v>
          </cell>
          <cell r="H794" t="str">
            <v>ROLO COMPACTADOR VIBRATÓRIO PÉ DE CARNEIRO PARA SOLOS, POTÊNCIA 80 HP, PESO OPERACIONAL SEM/COM LASTRO 7,4 / 8,8 T, LARGURA DE TRABALHO 1,68 M - MANUTENÇÃO. AF_02/2016</v>
          </cell>
          <cell r="I794" t="str">
            <v>H</v>
          </cell>
          <cell r="J794" t="str">
            <v>COEFICIENTE DE REPRESENTATIVIDADE</v>
          </cell>
          <cell r="K794">
            <v>17.49</v>
          </cell>
        </row>
        <row r="795">
          <cell r="G795">
            <v>100642</v>
          </cell>
          <cell r="H795" t="str">
            <v>ESCAVADEIRA HIDRÁULICA SOBRE ESTEIRAS, CAÇAMBA 0,80 M3, PESO OPERACIONAL 17 T, POTENCIA BRUTA 111 HP - DEPRECIAÇÃO. AF_06/2014</v>
          </cell>
          <cell r="I795" t="str">
            <v>H</v>
          </cell>
          <cell r="J795" t="str">
            <v>COEFICIENTE DE REPRESENTATIVIDADE</v>
          </cell>
          <cell r="K795">
            <v>65.3</v>
          </cell>
        </row>
        <row r="796">
          <cell r="G796">
            <v>100648</v>
          </cell>
          <cell r="H796" t="str">
            <v>ESCAVADEIRA HIDRÁULICA SOBRE ESTEIRAS, CAÇAMBA 0,80 M3, PESO OPERACIONAL 17 T, POTENCIA BRUTA 111 HP - JUROS. AF_06/2014</v>
          </cell>
          <cell r="I796" t="str">
            <v>H</v>
          </cell>
          <cell r="J796" t="str">
            <v>COEFICIENTE DE REPRESENTATIVIDADE</v>
          </cell>
          <cell r="K796">
            <v>103</v>
          </cell>
        </row>
        <row r="797">
          <cell r="G797">
            <v>102274</v>
          </cell>
          <cell r="H797" t="str">
            <v>ESCAVADEIRA HIDRÁULICA SOBRE ESTEIRAS, CAÇAMBA 0,80 M3, PESO OPERACIONAL 17 T, POTENCIA BRUTA 111 HP - MANUTENÇÃO. AF_06/2014</v>
          </cell>
          <cell r="I797" t="str">
            <v>H</v>
          </cell>
          <cell r="J797" t="str">
            <v>ATRIBUÍDO SÃO PAULO</v>
          </cell>
          <cell r="K797">
            <v>90.88</v>
          </cell>
        </row>
        <row r="798">
          <cell r="G798">
            <v>104092</v>
          </cell>
          <cell r="H798" t="str">
            <v>ESCAVADEIRA HIDRÁULICA SOBRE ESTEIRAS, CAÇAMBA 0,80 M3, PESO OPERACIONAL 17 T, POTENCIA BRUTA 111 HP - MATERIAIS NA OPERAÇÃO. AF_06/2014</v>
          </cell>
          <cell r="I798" t="str">
            <v>H</v>
          </cell>
          <cell r="J798" t="str">
            <v>ATRIBUÍDO SÃO PAULO</v>
          </cell>
          <cell r="K798">
            <v>210.19</v>
          </cell>
        </row>
        <row r="799">
          <cell r="G799">
            <v>104098</v>
          </cell>
          <cell r="H799" t="str">
            <v>GRADE DE DISCO CONTROLE REMOTO REBOCÁVEL, COM 24 DISCOS 24" X 6 MM COM PNEUS PARA TRANSPORTE - MANUTENÇÃO. AF_06/2014</v>
          </cell>
          <cell r="I799" t="str">
            <v>H</v>
          </cell>
          <cell r="J799" t="str">
            <v>COLETADO</v>
          </cell>
          <cell r="K799">
            <v>59.18</v>
          </cell>
        </row>
        <row r="800">
          <cell r="G800">
            <v>5089</v>
          </cell>
          <cell r="H800" t="str">
            <v>RETROESCAVADEIRA SOBRE RODAS COM CARREGADEIRA, TRAÇÃO 4X4, POTÊNCIA LÍQ. 88 HP, CAÇAMBA CARREG. CAP. MÍN. 1 M3, CAÇAMBA RETRO CAP. 0,26 M3, PESO OPERACIONAL MÍN. 6.674 KG, PROFUNDIDADE ESCAVAÇÃO MÁX. 4,37 M - MANUTENÇÃO. AF_06/2014</v>
          </cell>
          <cell r="I800" t="str">
            <v>H</v>
          </cell>
          <cell r="J800" t="str">
            <v>COLETADO</v>
          </cell>
          <cell r="K800">
            <v>12.1</v>
          </cell>
        </row>
        <row r="801">
          <cell r="G801">
            <v>5627</v>
          </cell>
          <cell r="H801" t="str">
            <v>RETROESCAVADEIRA SOBRE RODAS COM CARREGADEIRA, TRAÇÃO 4X2, POTÊNCIA LÍQ. 79 HP, CAÇAMBA CARREG. CAP. MÍN. 1 M3, CAÇAMBA RETRO CAP. 0,20 M3, PESO OPERACIONAL MÍN. 6.570 KG, PROFUNDIDADE ESCAVAÇÃO MÁX. 4,37 M - MANUTENÇÃO. AF_06/2014</v>
          </cell>
          <cell r="I801" t="str">
            <v>H</v>
          </cell>
          <cell r="J801" t="str">
            <v>COLETADO</v>
          </cell>
          <cell r="K801">
            <v>49.26</v>
          </cell>
        </row>
        <row r="802">
          <cell r="G802">
            <v>5628</v>
          </cell>
          <cell r="H802" t="str">
            <v>RETROESCAVADEIRA SOBRE RODAS COM CARREGADEIRA, TRAÇÃO 4X2, POTÊNCIA LÍQ. 79 HP, CAÇAMBA CARREG. CAP. MÍN. 1 M3, CAÇAMBA RETRO CAP. 0,20 M3, PESO OPERACIONAL MÍN. 6.570 KG, PROFUNDIDADE ESCAVAÇÃO MÁX. 4,37 M - MATERIAIS NA OPERAÇÃO. AF_06/2014</v>
          </cell>
          <cell r="I802" t="str">
            <v>H</v>
          </cell>
          <cell r="J802" t="str">
            <v>COLETADO</v>
          </cell>
          <cell r="K802">
            <v>39.61</v>
          </cell>
        </row>
        <row r="803">
          <cell r="G803">
            <v>5629</v>
          </cell>
          <cell r="H803" t="str">
            <v>ROLO COMPACTADOR VIBRATÓRIO DE UM CILINDRO AÇO LISO, POTÊNCIA 80 HP, PESO OPERACIONAL MÁXIMO 8,1 T, IMPACTO DINÂMICO 16,15 / 9,5 T, LARGURA DE TRABALHO 1,68 M - MANUTENÇÃO. AF_06/2014</v>
          </cell>
          <cell r="I803" t="str">
            <v>H</v>
          </cell>
          <cell r="J803" t="str">
            <v>COLETADO</v>
          </cell>
          <cell r="K803">
            <v>32.9</v>
          </cell>
        </row>
        <row r="804">
          <cell r="G804">
            <v>5630</v>
          </cell>
          <cell r="H804" t="str">
            <v>MOTOBOMBA CENTRÍFUGA, MOTOR A GASOLINA, POTÊNCIA 5,42 HP, BOCAIS 1 1/2" X 1", DIÂMETRO ROTOR 143 MM HM/Q = 6 MCA / 16,8 M3/H A 38 MCA / 6,6 M3/H - MANUTENÇÃO. AF_06/2014</v>
          </cell>
          <cell r="I804" t="str">
            <v>H</v>
          </cell>
          <cell r="J804" t="str">
            <v>COLETADO</v>
          </cell>
          <cell r="K804">
            <v>40.48</v>
          </cell>
        </row>
        <row r="805">
          <cell r="G805">
            <v>5658</v>
          </cell>
          <cell r="H805" t="str">
            <v>MOTOBOMBA CENTRÍFUGA, MOTOR A GASOLINA, POTÊNCIA 5,42 HP, BOCAIS 1 1/2" X 1", DIÂMETRO ROTOR 143 MM HM/Q = 6 MCA / 16,8 M3/H A 38 MCA / 6,6 M3/H - MATERIAIS NA OPERAÇÃO. AF_06/2014</v>
          </cell>
          <cell r="I805" t="str">
            <v>H</v>
          </cell>
          <cell r="J805" t="str">
            <v>COEFICIENTE DE REPRESENTATIVIDADE</v>
          </cell>
          <cell r="K805">
            <v>43.8</v>
          </cell>
        </row>
        <row r="806">
          <cell r="G806">
            <v>5664</v>
          </cell>
          <cell r="H806" t="str">
            <v>CAMINHÃO BASCULANTE 6 M3, PESO BRUTO TOTAL 16.000 KG, CARGA ÚTIL MÁXIMA 13.071 KG, DISTÂNCIA ENTRE EIXOS 4,80 M, POTÊNCIA 230 CV INCLUSIVE CAÇAMBA METÁLICA - MANUTENÇÃO. AF_06/2014</v>
          </cell>
          <cell r="I806" t="str">
            <v>H</v>
          </cell>
          <cell r="J806" t="str">
            <v>ATRIBUÍDO SÃO PAULO</v>
          </cell>
          <cell r="K806">
            <v>54.81</v>
          </cell>
        </row>
        <row r="807">
          <cell r="G807">
            <v>5667</v>
          </cell>
          <cell r="H807" t="str">
            <v>USINA DE CONCRETO FIXA, CAPACIDADE NOMINAL DE 90 A 120 M3/H, SEM SILO - MATERIAIS NA OPERAÇÃO. AF_07/2016</v>
          </cell>
          <cell r="I807" t="str">
            <v>H</v>
          </cell>
          <cell r="J807" t="str">
            <v>ATRIBUÍDO SÃO PAULO</v>
          </cell>
          <cell r="K807">
            <v>42.78</v>
          </cell>
        </row>
        <row r="808">
          <cell r="G808">
            <v>5668</v>
          </cell>
          <cell r="H808" t="str">
            <v>CAMINHÃO TOCO, PBT 16.000 KG, CARGA ÚTIL MÁX. 10.685 KG, DIST. ENTRE EIXOS 4,8 M, POTÊNCIA 189 CV, INCLUSIVE CARROCERIA FIXA ABERTA DE MADEIRA P/ TRANSPORTE GERAL DE CARGA SECA, DIMEN. APROX. 2,5 X 7,00 X 0,50 M - MANUTENÇÃO. AF_06/2014</v>
          </cell>
          <cell r="I808" t="str">
            <v>H</v>
          </cell>
          <cell r="J808" t="str">
            <v>COLETADO</v>
          </cell>
          <cell r="K808">
            <v>26.73</v>
          </cell>
        </row>
        <row r="809">
          <cell r="G809">
            <v>5674</v>
          </cell>
          <cell r="H809" t="str">
            <v>USINA MISTURADORA DE SOLOS, CAPACIDADE DE 200 A 500 TON/H, POTENCIA 75KW - MANUTENÇÃO. AF_07/2016</v>
          </cell>
          <cell r="I809" t="str">
            <v>H</v>
          </cell>
          <cell r="J809" t="str">
            <v>COLETADO</v>
          </cell>
          <cell r="K809">
            <v>153.29</v>
          </cell>
        </row>
        <row r="810">
          <cell r="G810">
            <v>5692</v>
          </cell>
          <cell r="H810" t="str">
            <v>VIBROACABADORA DE ASFALTO SOBRE ESTEIRAS, LARGURA DE PAVIMENTAÇÃO 1,90 M A 5,30 M, POTÊNCIA 105 HP CAPACIDADE 450 T/H - MANUTENÇÃO. AF_11/2014</v>
          </cell>
          <cell r="I810" t="str">
            <v>H</v>
          </cell>
          <cell r="J810" t="str">
            <v>COLETADO</v>
          </cell>
          <cell r="K810">
            <v>31.96</v>
          </cell>
        </row>
        <row r="811">
          <cell r="G811">
            <v>5693</v>
          </cell>
          <cell r="H811" t="str">
            <v>VIBROACABADORA DE ASFALTO SOBRE ESTEIRAS, LARGURA DE PAVIMENTAÇÃO 1,90 M A 5,30 M, POTÊNCIA 105 HP CAPACIDADE 450 T/H - MATERIAIS NA OPERAÇÃO. AF_11/2014</v>
          </cell>
          <cell r="I811" t="str">
            <v>H</v>
          </cell>
          <cell r="J811" t="str">
            <v>ATRIBUÍDO SÃO PAULO</v>
          </cell>
          <cell r="K811">
            <v>35.09</v>
          </cell>
        </row>
        <row r="812">
          <cell r="G812">
            <v>5695</v>
          </cell>
          <cell r="H812" t="str">
            <v>TRATOR DE PNEUS, POTÊNCIA 85 CV, TRAÇÃO 4X4, PESO COM LASTRO DE 4.675 KG - MANUTENÇÃO. AF_06/2014</v>
          </cell>
          <cell r="I812" t="str">
            <v>H</v>
          </cell>
          <cell r="J812" t="str">
            <v>ATRIBUÍDO SÃO PAULO</v>
          </cell>
          <cell r="K812">
            <v>50.15</v>
          </cell>
        </row>
        <row r="813">
          <cell r="G813">
            <v>5703</v>
          </cell>
          <cell r="H813" t="str">
            <v>TRATOR DE PNEUS, POTÊNCIA 85 CV, TRAÇÃO 4X4, PESO COM LASTRO DE 4.675 KG - MATERIAIS NA OPERAÇÃO. AF_06/2014</v>
          </cell>
          <cell r="I813" t="str">
            <v>H</v>
          </cell>
          <cell r="J813" t="str">
            <v>ATRIBUÍDO SÃO PAULO</v>
          </cell>
          <cell r="K813">
            <v>4.64</v>
          </cell>
        </row>
        <row r="814">
          <cell r="G814">
            <v>5705</v>
          </cell>
          <cell r="H814" t="str">
            <v>TRATOR DE ESTEIRAS, POTÊNCIA 170 HP, PESO OPERACIONAL 19 T, CAÇAMBA 5,2 M3 - MATERIAIS NA OPERAÇÃO. AF_06/2014</v>
          </cell>
          <cell r="I814" t="str">
            <v>H</v>
          </cell>
          <cell r="J814" t="str">
            <v>COLETADO</v>
          </cell>
          <cell r="K814">
            <v>2.93</v>
          </cell>
        </row>
        <row r="815">
          <cell r="G815">
            <v>5707</v>
          </cell>
          <cell r="H815" t="str">
            <v>TRATOR DE ESTEIRAS, POTÊNCIA 150 HP, PESO OPERACIONAL 16,7 T, COM RODA MOTRIZ ELEVADA E LÂMINA 3,18 M3 - MATERIAIS NA OPERAÇÃO. AF_06/2014</v>
          </cell>
          <cell r="I815" t="str">
            <v>H</v>
          </cell>
          <cell r="J815" t="str">
            <v>COLETADO</v>
          </cell>
          <cell r="K815">
            <v>72.65</v>
          </cell>
        </row>
        <row r="816">
          <cell r="G816">
            <v>5710</v>
          </cell>
          <cell r="H816" t="str">
            <v>TRATOR DE ESTEIRAS, POTÊNCIA 347 HP, PESO OPERACIONAL 38,5 T, COM LÂMINA 8,70 M3 - MATERIAIS NA OPERAÇÃO. AF_06/2014</v>
          </cell>
          <cell r="I816" t="str">
            <v>H</v>
          </cell>
          <cell r="J816" t="str">
            <v>COEFICIENTE DE REPRESENTATIVIDADE</v>
          </cell>
          <cell r="K816">
            <v>68.2</v>
          </cell>
        </row>
        <row r="817">
          <cell r="G817">
            <v>5711</v>
          </cell>
          <cell r="H817" t="str">
            <v>TRATOR DE ESTEIRAS, POTÊNCIA 100 HP, PESO OPERACIONAL 9,4 T, COM LÂMINA 2,19 M3 - MANUTENÇÃO. AF_06/2014</v>
          </cell>
          <cell r="I817" t="str">
            <v>H</v>
          </cell>
          <cell r="J817" t="str">
            <v>COEFICIENTE DE REPRESENTATIVIDADE</v>
          </cell>
          <cell r="K817">
            <v>6.62</v>
          </cell>
        </row>
        <row r="818">
          <cell r="G818">
            <v>5714</v>
          </cell>
          <cell r="H818" t="str">
            <v>ROLO COMPACTADOR VIBRATÓRIO REBOCÁVEL, CILINDRO DE AÇO LISO, POTÊNCIA DE TRAÇÃO DE 65 CV, PESO 4,7 T, IMPACTO DINÂMICO 18,3 T, LARGURA DE TRABALHO 1,67 M - MANUTENÇÃO. AF_02/2016</v>
          </cell>
          <cell r="I818" t="str">
            <v>H</v>
          </cell>
          <cell r="J818" t="str">
            <v>ATRIBUÍDO SÃO PAULO</v>
          </cell>
          <cell r="K818">
            <v>0.51</v>
          </cell>
        </row>
        <row r="819">
          <cell r="G819">
            <v>5715</v>
          </cell>
          <cell r="H819" t="str">
            <v>ROLO COMPACTADOR VIBRATÓRIO TANDEM AÇO LISO, POTÊNCIA 58 HP, PESO SEM/COM LASTRO 6,5 / 9,4 T, LARGURA DE TRABALHO 1,2 M - MANUTENÇÃO. AF_06/2014</v>
          </cell>
          <cell r="I819" t="str">
            <v>H</v>
          </cell>
          <cell r="J819" t="str">
            <v>ATRIBUÍDO SÃO PAULO</v>
          </cell>
          <cell r="K819">
            <v>4.7</v>
          </cell>
        </row>
        <row r="820">
          <cell r="G820">
            <v>5718</v>
          </cell>
          <cell r="H820" t="str">
            <v>ROLO COMPACTADOR VIBRATÓRIO TANDEM AÇO LISO, POTÊNCIA 58 HP, PESO SEM/COM LASTRO 6,5 / 9,4 T, LARGURA DE TRABALHO 1,2 M - MATERIAIS NA OPERAÇÃO. AF_06/2014</v>
          </cell>
          <cell r="I820" t="str">
            <v>H</v>
          </cell>
          <cell r="J820" t="str">
            <v>COLETADO</v>
          </cell>
          <cell r="K820">
            <v>1.63</v>
          </cell>
        </row>
        <row r="821">
          <cell r="G821">
            <v>5721</v>
          </cell>
          <cell r="H821" t="str">
            <v>RETROESCAVADEIRA SOBRE RODAS COM CARREGADEIRA, TRAÇÃO 4X4, POTÊNCIA LÍQ. 72 HP, CAÇAMBA CARREG. CAP. MÍN. 0,79 M3, CAÇAMBA RETRO CAP. 0,18 M3, PESO OPERACIONAL MÍN. 7.140 KG, PROFUNDIDADE ESCAVAÇÃO MÁX. 4,50 M - MANUTENÇÃO. AF_06/2014</v>
          </cell>
          <cell r="I821" t="str">
            <v>H</v>
          </cell>
          <cell r="J821" t="str">
            <v>COLETADO</v>
          </cell>
          <cell r="K821">
            <v>5.88</v>
          </cell>
        </row>
        <row r="822">
          <cell r="G822">
            <v>5722</v>
          </cell>
          <cell r="H822" t="str">
            <v>RETROESCAVADEIRA SOBRE RODAS COM CARREGADEIRA, TRAÇÃO 4X4, POTÊNCIA LÍQ. 72 HP, CAÇAMBA CARREG. CAP. MÍN. 0,79 M3, CAÇAMBA RETRO CAP. 0,18 M3, PESO OPERACIONAL MÍN. 7.140 KG, PROFUNDIDADE ESCAVAÇÃO MÁX. 4,50 M - MATERIAIS NA OPERAÇÃO. AF_06/2014</v>
          </cell>
          <cell r="I822" t="str">
            <v>H</v>
          </cell>
          <cell r="J822" t="str">
            <v>COLETADO</v>
          </cell>
          <cell r="K822">
            <v>248.6</v>
          </cell>
        </row>
        <row r="823">
          <cell r="G823">
            <v>5724</v>
          </cell>
          <cell r="H823" t="str">
            <v>ROLO COMPACTADOR VIBRATÓRIO PÉ DE CARNEIRO, OPERADO POR CONTROLE REMOTO, POTÊNCIA 12,5 KW, PESO OPERACIONAL 1,675 T, LARGURA DE TRABALHO 0,85 M - DEPRECIAÇÃO. AF_02/2016</v>
          </cell>
          <cell r="I823" t="str">
            <v>H</v>
          </cell>
          <cell r="J823" t="str">
            <v>ATRIBUÍDO SÃO PAULO</v>
          </cell>
          <cell r="K823">
            <v>50.1</v>
          </cell>
        </row>
        <row r="824">
          <cell r="G824">
            <v>5727</v>
          </cell>
          <cell r="H824" t="str">
            <v>ROLO COMPACTADOR VIBRATÓRIO PÉ DE CARNEIRO, OPERADO POR CONTROLE REMOTO, POTÊNCIA 12,5 KW, PESO OPERACIONAL 1,675 T, LARGURA DE TRABALHO 0,85 M - MANUTENÇÃO. AF_02/2016</v>
          </cell>
          <cell r="I824" t="str">
            <v>H</v>
          </cell>
          <cell r="J824" t="str">
            <v>COEFICIENTE DE REPRESENTATIVIDADE</v>
          </cell>
          <cell r="K824">
            <v>13.44</v>
          </cell>
        </row>
        <row r="825">
          <cell r="G825">
            <v>5729</v>
          </cell>
          <cell r="H825" t="str">
            <v>USINA DE LAMA ASFÁLTICA, PROD 30 A 50 T/H, SILO DE AGREGADO 7 M3, RESERVATÓRIOS PARA EMULSÃO E ÁGUA DE 2,3 M3 CADA, MISTURADOR TIPO PUG MILL A SER MONTADO SOBRE CAMINHÃO - MANUTENÇÃO. AF_10/2014</v>
          </cell>
          <cell r="I825" t="str">
            <v>H</v>
          </cell>
          <cell r="J825" t="str">
            <v>ATRIBUÍDO SÃO PAULO</v>
          </cell>
          <cell r="K825">
            <v>62.69</v>
          </cell>
        </row>
        <row r="826">
          <cell r="G826">
            <v>5730</v>
          </cell>
          <cell r="H826" t="str">
            <v>USINA DE LAMA ASFÁLTICA, PROD 30 A 50 T/H, SILO DE AGREGADO 7 M3, RESERVATÓRIOS PARA EMULSÃO E ÁGUA DE 2,3 M3 CADA, MISTURADOR TIPO PUG MILL A SER MONTADO SOBRE CAMINHÃO - MATERIAIS NA OPERAÇÃO. AF_10/2014</v>
          </cell>
          <cell r="I826" t="str">
            <v>H</v>
          </cell>
          <cell r="J826" t="str">
            <v>ATRIBUÍDO SÃO PAULO</v>
          </cell>
          <cell r="K826">
            <v>0.4</v>
          </cell>
        </row>
        <row r="827">
          <cell r="G827">
            <v>5735</v>
          </cell>
          <cell r="H827" t="str">
            <v>CAMINHÃO PIPA 6.000 L, PESO BRUTO TOTAL 13.000 KG, DISTÂNCIA ENTRE EIXOS 4,80 M, POTÊNCIA 189 CV INCLUSIVE TANQUE DE AÇO PARA TRANSPORTE DE ÁGUA, CAPACIDADE 6 M3 - MATERIAIS NA OPERAÇÃO. AF_06/2014</v>
          </cell>
          <cell r="I827" t="str">
            <v>H</v>
          </cell>
          <cell r="J827" t="str">
            <v>ATRIBUÍDO SÃO PAULO</v>
          </cell>
          <cell r="K827">
            <v>0.09</v>
          </cell>
        </row>
        <row r="828">
          <cell r="G828">
            <v>5736</v>
          </cell>
          <cell r="H828" t="str">
            <v>CAMINHÃO TOCO, PESO BRUTO TOTAL 14.300 KG, CARGA ÚTIL MÁXIMA 9590 KG, DISTÂNCIA ENTRE EIXOS 4,76 M, POTÊNCIA 185 CV (NÃO INCLUI CARROCERIA) - MANUTENÇÃO. AF_06/2014</v>
          </cell>
          <cell r="I828" t="str">
            <v>H</v>
          </cell>
          <cell r="J828" t="str">
            <v>COLETADO</v>
          </cell>
          <cell r="K828">
            <v>0.44</v>
          </cell>
        </row>
        <row r="829">
          <cell r="G829">
            <v>5738</v>
          </cell>
          <cell r="H829" t="str">
            <v>CAMINHÃO TOCO, PESO BRUTO TOTAL 16.000 KG, CARGA ÚTIL MÁXIMA DE 10.685 KG, DISTÂNCIA ENTRE EIXOS 4,80 M, POTÊNCIA 189 CV EXCLUSIVE CARROCERIA - MANUTENÇÃO. AF_06/2014</v>
          </cell>
          <cell r="I829" t="str">
            <v>H</v>
          </cell>
          <cell r="J829" t="str">
            <v>ATRIBUÍDO SÃO PAULO</v>
          </cell>
          <cell r="K829">
            <v>24.84</v>
          </cell>
        </row>
        <row r="830">
          <cell r="G830">
            <v>5739</v>
          </cell>
          <cell r="H830" t="str">
            <v>CAMINHÃO PIPA 10.000 L TRUCADO, PESO BRUTO TOTAL 23.000 KG, CARGA ÚTIL MÁXIMA 15.935 KG, DISTÂNCIA ENTRE EIXOS 4,8 M, POTÊNCIA 230 CV, INCLUSIVE TANQUE DE AÇO PARA TRANSPORTE DE ÁGUA - MANUTENÇÃO. AF_06/2014</v>
          </cell>
          <cell r="I830" t="str">
            <v>H</v>
          </cell>
          <cell r="J830" t="str">
            <v>ATRIBUÍDO SÃO PAULO</v>
          </cell>
          <cell r="K830">
            <v>44.43</v>
          </cell>
        </row>
        <row r="831">
          <cell r="G831">
            <v>5741</v>
          </cell>
          <cell r="H831" t="str">
            <v>ESPARGIDOR DE ASFALTO PRESSURIZADO COM TANQUE DE 2500 L, REBOCÁVEL COM MOTOR A GASOLINA POTÊNCIA 3,4 HP - MANUTENÇÃO. AF_07/2014</v>
          </cell>
          <cell r="I831" t="str">
            <v>H</v>
          </cell>
          <cell r="J831" t="str">
            <v>ATRIBUÍDO SÃO PAULO</v>
          </cell>
          <cell r="K831">
            <v>12</v>
          </cell>
        </row>
        <row r="832">
          <cell r="G832">
            <v>5742</v>
          </cell>
          <cell r="H832" t="str">
            <v>ESPARGIDOR DE ASFALTO PRESSURIZADO COM TANQUE DE 2500 L, REBOCÁVEL COM MOTOR A GASOLINA POTÊNCIA 3,4 HP - MATERIAIS NA OPERAÇÃO. AF_07/2014</v>
          </cell>
          <cell r="I832" t="str">
            <v>H</v>
          </cell>
          <cell r="J832" t="str">
            <v>COEFICIENTE DE REPRESENTATIVIDADE</v>
          </cell>
          <cell r="K832">
            <v>55.61</v>
          </cell>
        </row>
        <row r="833">
          <cell r="G833">
            <v>5747</v>
          </cell>
          <cell r="H833" t="str">
            <v>MOTONIVELADORA POTÊNCIA BÁSICA LÍQUIDA (PRIMEIRA MARCHA) 125 HP, PESO BRUTO 13032 KG, LARGURA DA LÂMINA DE 3,7 M - MANUTENÇÃO. AF_06/2014</v>
          </cell>
          <cell r="I833" t="str">
            <v>H</v>
          </cell>
          <cell r="J833" t="str">
            <v>COEFICIENTE DE REPRESENTATIVIDADE</v>
          </cell>
          <cell r="K833">
            <v>86.53</v>
          </cell>
        </row>
        <row r="834">
          <cell r="G834">
            <v>5751</v>
          </cell>
          <cell r="H834" t="str">
            <v>PÁ CARREGADEIRA SOBRE RODAS, POTÊNCIA 197 HP, CAPACIDADE DA CAÇAMBA 2,5 A 3,5 M3, PESO OPERACIONAL 18338 KG - MATERIAIS NA OPERAÇÃO. AF_06/2014</v>
          </cell>
          <cell r="I834" t="str">
            <v>H</v>
          </cell>
          <cell r="J834" t="str">
            <v>COEFICIENTE DE REPRESENTATIVIDADE</v>
          </cell>
          <cell r="K834">
            <v>22.71</v>
          </cell>
        </row>
        <row r="835">
          <cell r="G835">
            <v>5754</v>
          </cell>
          <cell r="H835" t="str">
            <v>COMPRESSOR DE AR REBOCÁVEL, VAZÃO 189 PCM, PRESSÃO EFETIVA DE TRABALHO 102 PSI, MOTOR DIESEL, POTÊNCIA 63 CV - MANUTENÇÃO. AF_06/2015</v>
          </cell>
          <cell r="I835" t="str">
            <v>H</v>
          </cell>
          <cell r="J835" t="str">
            <v>COLETADO</v>
          </cell>
          <cell r="K835">
            <v>8.67</v>
          </cell>
        </row>
        <row r="836">
          <cell r="G836">
            <v>5763</v>
          </cell>
          <cell r="H836" t="str">
            <v>BOMBA SUBMERSÍVEL ELÉTRICA TRIFÁSICA, POTÊNCIA 2,96 HP, Ø ROTOR 144 MM SEMI-ABERTO, BOCAL DE SAÍDA Ø 2", HM/Q = 2 MCA / 38,8 M3/H A 28 MCA / 5 M3/H - MANUTENÇÃO. AF_06/2014</v>
          </cell>
          <cell r="I836" t="str">
            <v>H</v>
          </cell>
          <cell r="J836" t="str">
            <v>ATRIBUÍDO SÃO PAULO</v>
          </cell>
          <cell r="K836">
            <v>40.74</v>
          </cell>
        </row>
        <row r="837">
          <cell r="G837">
            <v>5765</v>
          </cell>
          <cell r="H837" t="str">
            <v>TANQUE DE ASFALTO ESTACIONÁRIO COM SERPENTINA, CAPACIDADE 30.000 L - DEPRECIAÇÃO. AF_05/2023</v>
          </cell>
          <cell r="I837" t="str">
            <v>H</v>
          </cell>
          <cell r="J837" t="str">
            <v>ATRIBUÍDO SÃO PAULO</v>
          </cell>
          <cell r="K837">
            <v>78.99</v>
          </cell>
        </row>
        <row r="838">
          <cell r="G838">
            <v>5766</v>
          </cell>
          <cell r="H838" t="str">
            <v>TANQUE DE ASFALTO ESTACIONÁRIO COM SERPENTINA, CAPACIDADE 30.000 L - JUROS. AF_05/2023</v>
          </cell>
          <cell r="I838" t="str">
            <v>H</v>
          </cell>
          <cell r="J838" t="str">
            <v>ATRIBUÍDO SÃO PAULO</v>
          </cell>
          <cell r="K838">
            <v>21.81</v>
          </cell>
        </row>
        <row r="839">
          <cell r="G839">
            <v>5779</v>
          </cell>
          <cell r="H839" t="str">
            <v>TANQUE DE ASFALTO ESTACIONÁRIO COM SERPENTINA, CAPACIDADE 30.000 L - MANUTENÇÃO. AF_05/2023</v>
          </cell>
          <cell r="I839" t="str">
            <v>H</v>
          </cell>
          <cell r="J839" t="str">
            <v>COLETADO</v>
          </cell>
          <cell r="K839">
            <v>5.89</v>
          </cell>
        </row>
        <row r="840">
          <cell r="G840">
            <v>5787</v>
          </cell>
          <cell r="H840" t="str">
            <v>TANQUE DE ASFALTO ESTACIONÁRIO COM SERPENTINA, CAPACIDADE 30.000 L - MATERIAIS NA OPERAÇÃO. AF_05/2023</v>
          </cell>
          <cell r="I840" t="str">
            <v>H</v>
          </cell>
          <cell r="J840" t="str">
            <v>COEFICIENTE DE REPRESENTATIVIDADE</v>
          </cell>
          <cell r="K840">
            <v>23.86</v>
          </cell>
        </row>
        <row r="841">
          <cell r="G841">
            <v>5797</v>
          </cell>
          <cell r="H841" t="str">
            <v>ROLO COMPACTADOR DE PNEUS ESTÁTICO, PRESSÃO VARIÁVEL, POTÊNCIA 111 HP, PESO SEM/COM LASTRO 9,5 / 26 T, LARGURA DE TRABALHO 1,90 M - DEPRECIAÇÃO. AF_07/2014</v>
          </cell>
          <cell r="I841" t="str">
            <v>H</v>
          </cell>
          <cell r="J841" t="str">
            <v>COEFICIENTE DE REPRESENTATIVIDADE</v>
          </cell>
          <cell r="K841">
            <v>93.72</v>
          </cell>
        </row>
        <row r="842">
          <cell r="G842">
            <v>5800</v>
          </cell>
          <cell r="H842" t="str">
            <v>ROLO COMPACTADOR DE PNEUS ESTÁTICO, PRESSÃO VARIÁVEL, POTÊNCIA 111 HP, PESO SEM/COM LASTRO 9,5 / 26 T, LARGURA DE TRABALHO 1,90 M - JUROS. AF_07/2014</v>
          </cell>
          <cell r="I842" t="str">
            <v>H</v>
          </cell>
          <cell r="J842" t="str">
            <v>COEFICIENTE DE REPRESENTATIVIDADE</v>
          </cell>
          <cell r="K842">
            <v>49.47</v>
          </cell>
        </row>
        <row r="843">
          <cell r="G843">
            <v>7032</v>
          </cell>
          <cell r="H843" t="str">
            <v>ROLO COMPACTADOR DE PNEUS ESTÁTICO, PRESSÃO VARIÁVEL, POTÊNCIA 111 HP, PESO SEM/COM LASTRO 9,5 / 26 T, LARGURA DE TRABALHO 1,90 M - MANUTENÇÃO. AF_07/2014</v>
          </cell>
          <cell r="I843" t="str">
            <v>H</v>
          </cell>
          <cell r="J843" t="str">
            <v>COLETADO</v>
          </cell>
          <cell r="K843">
            <v>55.39</v>
          </cell>
        </row>
        <row r="844">
          <cell r="G844">
            <v>7033</v>
          </cell>
          <cell r="H844" t="str">
            <v>MOTOBOMBA TRASH (PARA ÁGUA SUJA) AUTO ESCORVANTE, MOTOR GASOLINA DE 6,41 HP, DIÂMETROS DE SUCÇÃO X RECALQUE: 3" X 3", HM/Q = 10 MCA / 60 M3/H A 23 MCA / 0 M3/H - DEPRECIAÇÃO. AF_10/2014</v>
          </cell>
          <cell r="I844" t="str">
            <v>H</v>
          </cell>
          <cell r="J844" t="str">
            <v>COEFICIENTE DE REPRESENTATIVIDADE</v>
          </cell>
          <cell r="K844">
            <v>98.19</v>
          </cell>
        </row>
        <row r="845">
          <cell r="G845">
            <v>7034</v>
          </cell>
          <cell r="H845" t="str">
            <v>MOTOBOMBA TRASH (PARA ÁGUA SUJA) AUTO ESCORVANTE, MOTOR GASOLINA DE 6,41 HP, DIÂMETROS DE SUCÇÃO X RECALQUE: 3" X 3", HM/Q = 10 MCA / 60 M3/H A 23 MCA / 0 M3/H - JUROS. AF_10/2014</v>
          </cell>
          <cell r="I845" t="str">
            <v>H</v>
          </cell>
          <cell r="J845" t="str">
            <v>COEFICIENTE DE REPRESENTATIVIDADE</v>
          </cell>
          <cell r="K845">
            <v>35.62</v>
          </cell>
        </row>
        <row r="846">
          <cell r="G846">
            <v>7035</v>
          </cell>
          <cell r="H846" t="str">
            <v>MOTOBOMBA TRASH (PARA ÁGUA SUJA) AUTO ESCORVANTE, MOTOR GASOLINA DE 6,41 HP, DIÂMETROS DE SUCÇÃO X RECALQUE: 3" X 3", HM/Q = 10 MCA / 60 M3/H A 23 MCA / 0 M3/H - MANUTENÇÃO. AF_10/2014</v>
          </cell>
          <cell r="I846" t="str">
            <v>H</v>
          </cell>
          <cell r="J846" t="str">
            <v>COEFICIENTE DE REPRESENTATIVIDADE</v>
          </cell>
          <cell r="K846">
            <v>112.92</v>
          </cell>
        </row>
        <row r="847">
          <cell r="G847">
            <v>7038</v>
          </cell>
          <cell r="H847" t="str">
            <v>MOTOBOMBA TRASH (PARA ÁGUA SUJA) AUTO ESCORVANTE, MOTOR GASOLINA DE 6,41 HP, DIÂMETROS DE SUCÇÃO X RECALQUE: 3" X 3", HM/Q = 10 MCA / 60 M3/H A 23 MCA / 0 M3/H - MATERIAIS NA OPERAÇÃO. AF_10/2014</v>
          </cell>
          <cell r="I847" t="str">
            <v>H</v>
          </cell>
          <cell r="J847" t="str">
            <v>COLETADO</v>
          </cell>
          <cell r="K847">
            <v>4.63</v>
          </cell>
        </row>
        <row r="848">
          <cell r="G848">
            <v>7039</v>
          </cell>
          <cell r="H848" t="str">
            <v>ROLO COMPACTADOR PE DE CARNEIRO VIBRATORIO, POTENCIA 125 HP, PESO OPERACIONAL SEM/COM LASTRO 11,95 / 13,30 T, IMPACTO DINAMICO 38,5 / 22,5 T, LARGURA DE TRABALHO 2,15 M - DEPRECIAÇÃO. AF_06/2014</v>
          </cell>
          <cell r="I848" t="str">
            <v>H</v>
          </cell>
          <cell r="J848" t="str">
            <v>COLETADO</v>
          </cell>
          <cell r="K848">
            <v>76.25</v>
          </cell>
        </row>
        <row r="849">
          <cell r="G849">
            <v>7040</v>
          </cell>
          <cell r="H849" t="str">
            <v>ROLO COMPACTADOR PE DE CARNEIRO VIBRATORIO, POTENCIA 125 HP, PESO OPERACIONAL SEM/COM LASTRO 11,95 / 13,30 T, IMPACTO DINAMICO 38,5 / 22,5 T, LARGURA DE TRABALHO 2,15 M - JUROS. AF_06/2014</v>
          </cell>
          <cell r="I849" t="str">
            <v>H</v>
          </cell>
          <cell r="J849" t="str">
            <v>COLETADO</v>
          </cell>
          <cell r="K849">
            <v>76.72</v>
          </cell>
        </row>
        <row r="850">
          <cell r="G850">
            <v>7044</v>
          </cell>
          <cell r="H850" t="str">
            <v>ROLO COMPACTADOR PE DE CARNEIRO VIBRATORIO, POTENCIA 125 HP, PESO OPERACIONAL SEM/COM LASTRO 11,95 / 13,30 T, IMPACTO DINAMICO 38,5 / 22,5 T, LARGURA DE TRABALHO 2,15 M - MANUTENÇÃO. AF_06/2014</v>
          </cell>
          <cell r="I850" t="str">
            <v>H</v>
          </cell>
          <cell r="J850" t="str">
            <v>COLETADO</v>
          </cell>
          <cell r="K850">
            <v>251.32</v>
          </cell>
        </row>
        <row r="851">
          <cell r="G851">
            <v>7045</v>
          </cell>
          <cell r="H851" t="str">
            <v>ROLO COMPACTADOR PE DE CARNEIRO VIBRATORIO, POTENCIA 125 HP, PESO OPERACIONAL SEM/COM LASTRO 11,95 / 13,30 T, IMPACTO DINAMICO 38,5 / 22,5 T, LARGURA DE TRABALHO 2,15 M - MATERIAIS NA OPERAÇÃO. AF_06/2014</v>
          </cell>
          <cell r="I851" t="str">
            <v>H</v>
          </cell>
          <cell r="J851" t="str">
            <v>ATRIBUÍDO SÃO PAULO</v>
          </cell>
          <cell r="K851">
            <v>60.55</v>
          </cell>
        </row>
        <row r="852">
          <cell r="G852">
            <v>7046</v>
          </cell>
          <cell r="H852" t="str">
            <v>CAMINHÃO BASCULANTE 6 M3 TOCO, PESO BRUTO TOTAL 16.000 KG, CARGA ÚTIL MÁXIMA 11.130 KG, DISTÂNCIA ENTRE EIXOS 5,36 M, POTÊNCIA 185 CV, INCLUSIVE CAÇAMBA METÁLICA - DEPRECIAÇÃO. AF_06/2014</v>
          </cell>
          <cell r="I852" t="str">
            <v>H</v>
          </cell>
          <cell r="J852" t="str">
            <v>COLETADO</v>
          </cell>
          <cell r="K852">
            <v>9.67</v>
          </cell>
        </row>
        <row r="853">
          <cell r="G853">
            <v>7047</v>
          </cell>
          <cell r="H853" t="str">
            <v>CAMINHÃO BASCULANTE 6 M3 TOCO, PESO BRUTO TOTAL 16.000 KG, CARGA ÚTIL MÁXIMA 11.130 KG, DISTÂNCIA ENTRE EIXOS 5,36 M, POTÊNCIA 185 CV, INCLUSIVE CAÇAMBA METÁLICA - JUROS. AF_06/2014</v>
          </cell>
          <cell r="I853" t="str">
            <v>H</v>
          </cell>
          <cell r="J853" t="str">
            <v>ATRIBUÍDO SÃO PAULO</v>
          </cell>
          <cell r="K853">
            <v>110.54</v>
          </cell>
        </row>
        <row r="854">
          <cell r="G854">
            <v>7051</v>
          </cell>
          <cell r="H854" t="str">
            <v>CAMINHÃO BASCULANTE 6 M3 TOCO, PESO BRUTO TOTAL 16.000 KG, CARGA ÚTIL MÁXIMA 11.130 KG, DISTÂNCIA ENTRE EIXOS 5,36 M, POTÊNCIA 185 CV, INCLUSIVE CAÇAMBA METÁLICA - MANUTENÇÃO. AF_06/2014</v>
          </cell>
          <cell r="I854" t="str">
            <v>H</v>
          </cell>
          <cell r="J854" t="str">
            <v>COEFICIENTE DE REPRESENTATIVIDADE</v>
          </cell>
          <cell r="K854">
            <v>112.92</v>
          </cell>
        </row>
        <row r="855">
          <cell r="G855">
            <v>7052</v>
          </cell>
          <cell r="H855" t="str">
            <v>CAMINHÃO BASCULANTE 6 M3 TOCO, PESO BRUTO TOTAL 16.000 KG, CARGA ÚTIL MÁXIMA 11.130 KG, DISTÂNCIA ENTRE EIXOS 5,36 M, POTÊNCIA 185 CV, INCLUSIVE CAÇAMBA METÁLICA - MATERIAIS NA OPERAÇÃO. AF_06/2014</v>
          </cell>
          <cell r="I855" t="str">
            <v>H</v>
          </cell>
          <cell r="J855" t="str">
            <v>COLETADO</v>
          </cell>
          <cell r="K855">
            <v>186.52</v>
          </cell>
        </row>
        <row r="856">
          <cell r="G856">
            <v>7053</v>
          </cell>
          <cell r="H856" t="str">
            <v>TRATOR DE PNEUS, POTÊNCIA 122 CV, TRAÇÃO 4X4, PESO COM LASTRO DE 4.510 KG - DEPRECIAÇÃO. AF_06/2014</v>
          </cell>
          <cell r="I856" t="str">
            <v>H</v>
          </cell>
          <cell r="J856" t="str">
            <v>COEFICIENTE DE REPRESENTATIVIDADE</v>
          </cell>
          <cell r="K856">
            <v>2.51</v>
          </cell>
        </row>
        <row r="857">
          <cell r="G857">
            <v>7054</v>
          </cell>
          <cell r="H857" t="str">
            <v>TRATOR DE PNEUS, POTÊNCIA 122 CV, TRAÇÃO 4X4, PESO COM LASTRO DE 4.510 KG - JUROS. AF_06/2014</v>
          </cell>
          <cell r="I857" t="str">
            <v>H</v>
          </cell>
          <cell r="J857" t="str">
            <v>COLETADO</v>
          </cell>
          <cell r="K857">
            <v>1.74</v>
          </cell>
        </row>
        <row r="858">
          <cell r="G858">
            <v>7058</v>
          </cell>
          <cell r="H858" t="str">
            <v>TRATOR DE PNEUS, POTÊNCIA 122 CV, TRAÇÃO 4X4, PESO COM LASTRO DE 4.510 KG - MANUTENÇÃO. AF_06/2014</v>
          </cell>
          <cell r="I858" t="str">
            <v>H</v>
          </cell>
          <cell r="J858" t="str">
            <v>ATRIBUÍDO SÃO PAULO</v>
          </cell>
          <cell r="K858">
            <v>81.14</v>
          </cell>
        </row>
        <row r="859">
          <cell r="G859">
            <v>7059</v>
          </cell>
          <cell r="H859" t="str">
            <v>TRATOR DE PNEUS, POTÊNCIA 122 CV, TRAÇÃO 4X4, PESO COM LASTRO DE 4.510 KG - MATERIAIS NA OPERAÇÃO. AF_06/2014</v>
          </cell>
          <cell r="I859" t="str">
            <v>H</v>
          </cell>
          <cell r="J859" t="str">
            <v>COLETADO</v>
          </cell>
          <cell r="K859">
            <v>52.04</v>
          </cell>
        </row>
        <row r="860">
          <cell r="G860">
            <v>7060</v>
          </cell>
          <cell r="H860" t="str">
            <v>RETROESCAVADEIRA SOBRE RODAS COM CARREGADEIRA, TRAÇÃO 4X4, POTÊNCIA LÍQ. 88 HP, CAÇAMBA CARREG. CAP. MÍN. 1 M3, CAÇAMBA RETRO CAP. 0,26 M3, PESO OPERACIONAL MÍN. 6.674 KG, PROFUNDIDADE ESCAVAÇÃO MÁX. 4,37 M - MATERIAIS NA OPERAÇÃO. AF_06/2014</v>
          </cell>
          <cell r="I860" t="str">
            <v>H</v>
          </cell>
          <cell r="J860" t="str">
            <v>COLETADO</v>
          </cell>
          <cell r="K860">
            <v>44.31</v>
          </cell>
        </row>
        <row r="861">
          <cell r="G861">
            <v>7061</v>
          </cell>
          <cell r="H861" t="str">
            <v>ROLO COMPACTADOR VIBRATÓRIO DE UM CILINDRO AÇO LISO, POTÊNCIA 80 HP, PESO OPERACIONAL MÁXIMO 8,1 T, IMPACTO DINÂMICO 16,15 / 9,5 T, LARGURA DE TRABALHO 1,68 M - MATERIAIS NA OPERAÇÃO. AF_06/2014</v>
          </cell>
          <cell r="I861" t="str">
            <v>H</v>
          </cell>
          <cell r="J861" t="str">
            <v>COLETADO</v>
          </cell>
          <cell r="K861">
            <v>72.16</v>
          </cell>
        </row>
        <row r="862">
          <cell r="G862">
            <v>7063</v>
          </cell>
          <cell r="H862" t="str">
            <v>CAMINHÃO BASCULANTE 6 M3, PESO BRUTO TOTAL 16.000 KG, CARGA ÚTIL MÁXIMA 13.071 KG, DISTÂNCIA ENTRE EIXOS 4,80 M, POTÊNCIA 230 CV INCLUSIVE CAÇAMBA METÁLICA - MATERIAIS NA OPERAÇÃO. AF_06/2014</v>
          </cell>
          <cell r="I862" t="str">
            <v>H</v>
          </cell>
          <cell r="J862" t="str">
            <v>ATRIBUÍDO SÃO PAULO</v>
          </cell>
          <cell r="K862">
            <v>2.18</v>
          </cell>
        </row>
        <row r="863">
          <cell r="G863">
            <v>7064</v>
          </cell>
          <cell r="H863" t="str">
            <v>USINA DE CONCRETO FIXA, CAPACIDADE NOMINAL DE 90 A 120 M3/H, SEM SILO - MANUTENÇÃO. AF_07/2016</v>
          </cell>
          <cell r="I863" t="str">
            <v>H</v>
          </cell>
          <cell r="J863" t="str">
            <v>ATRIBUÍDO SÃO PAULO</v>
          </cell>
          <cell r="K863">
            <v>45.7</v>
          </cell>
        </row>
        <row r="864">
          <cell r="G864">
            <v>7065</v>
          </cell>
          <cell r="H864" t="str">
            <v>CAMINHÃO TOCO, PBT 16.000 KG, CARGA ÚTIL MÁX. 10.685 KG, DIST. ENTRE EIXOS 4,8 M, POTÊNCIA 189 CV, INCLUSIVE CARROCERIA FIXA ABERTA DE MADEIRA P/ TRANSPORTE GERAL DE CARGA SECA, DIMEN. APROX. 2,5 X 7,00 X 0,50 M - MATERIAIS NA OPERAÇÃO. AF_06/2014</v>
          </cell>
          <cell r="I864" t="str">
            <v>H</v>
          </cell>
          <cell r="J864" t="str">
            <v>COLETADO</v>
          </cell>
          <cell r="K864">
            <v>2.06</v>
          </cell>
        </row>
        <row r="865">
          <cell r="G865">
            <v>7066</v>
          </cell>
          <cell r="H865" t="str">
            <v>VASSOURA MECÂNICA REBOCÁVEL COM ESCOVA CILÍNDRICA, LARGURA ÚTIL DE VARRIMENTO DE 2,44 M - MANUTENÇÃO. AF_06/2014</v>
          </cell>
          <cell r="I865" t="str">
            <v>H</v>
          </cell>
          <cell r="J865" t="str">
            <v>COLETADO</v>
          </cell>
          <cell r="K865">
            <v>35.85</v>
          </cell>
        </row>
        <row r="866">
          <cell r="G866">
            <v>53786</v>
          </cell>
          <cell r="H866" t="str">
            <v>TRATOR DE ESTEIRAS, POTÊNCIA 170 HP, PESO OPERACIONAL 19 T, CAÇAMBA 5,2 M3 - MANUTENÇÃO. AF_06/2014</v>
          </cell>
          <cell r="I866" t="str">
            <v>H</v>
          </cell>
          <cell r="J866" t="str">
            <v>COLETADO</v>
          </cell>
          <cell r="K866">
            <v>62.46</v>
          </cell>
        </row>
        <row r="867">
          <cell r="G867">
            <v>53788</v>
          </cell>
          <cell r="H867" t="str">
            <v>TRATOR DE ESTEIRAS, POTÊNCIA 150 HP, PESO OPERACIONAL 16,7 T, COM RODA MOTRIZ ELEVADA E LÂMINA 3,18 M3 - MANUTENÇÃO. AF_06/2014</v>
          </cell>
          <cell r="I867" t="str">
            <v>H</v>
          </cell>
          <cell r="J867" t="str">
            <v>COEFICIENTE DE REPRESENTATIVIDADE</v>
          </cell>
          <cell r="K867">
            <v>7.15</v>
          </cell>
        </row>
        <row r="868">
          <cell r="G868">
            <v>53792</v>
          </cell>
          <cell r="H868" t="str">
            <v>TRATOR DE ESTEIRAS, POTÊNCIA 347 HP, PESO OPERACIONAL 38,5 T, COM LÂMINA 8,70 M3 - MANUTENÇÃO. AF_06/2014</v>
          </cell>
          <cell r="I868" t="str">
            <v>H</v>
          </cell>
          <cell r="J868" t="str">
            <v>COEFICIENTE DE REPRESENTATIVIDADE</v>
          </cell>
          <cell r="K868">
            <v>6.38</v>
          </cell>
        </row>
        <row r="869">
          <cell r="G869">
            <v>53794</v>
          </cell>
          <cell r="H869" t="str">
            <v>TRATOR DE ESTEIRAS, POTÊNCIA 100 HP, PESO OPERACIONAL 9,4 T, COM LÂMINA 2,19 M3 - MATERIAIS NA OPERAÇÃO. AF_06/2014</v>
          </cell>
          <cell r="I869" t="str">
            <v>H</v>
          </cell>
          <cell r="J869" t="str">
            <v>COLETADO</v>
          </cell>
          <cell r="K869">
            <v>33.33</v>
          </cell>
        </row>
        <row r="870">
          <cell r="G870">
            <v>53797</v>
          </cell>
          <cell r="H870" t="str">
            <v>ROLO COMPACTADOR VIBRATÓRIO REBOCÁVEL, CILINDRO DE AÇO LISO, POTÊNCIA DE TRAÇÃO DE 65 CV, PESO 4,7 T, IMPACTO DINÂMICO 18,3 T, LARGURA DE TRABALHO 1,67 M - DEPRECIAÇÃO. AF_02/2016</v>
          </cell>
          <cell r="I870" t="str">
            <v>H</v>
          </cell>
          <cell r="J870" t="str">
            <v>COLETADO</v>
          </cell>
          <cell r="K870">
            <v>172.66</v>
          </cell>
        </row>
        <row r="871">
          <cell r="G871">
            <v>53804</v>
          </cell>
          <cell r="H871" t="str">
            <v>CAMINHÃO TOCO, PESO BRUTO TOTAL 14.300 KG, CARGA ÚTIL MÁXIMA 9590 KG, DISTÂNCIA ENTRE EIXOS 4,76 M, POTÊNCIA 185 CV (NÃO INCLUI CARROCERIA) - MATERIAIS NA OPERAÇÃO. AF_06/2014</v>
          </cell>
          <cell r="I871" t="str">
            <v>H</v>
          </cell>
          <cell r="J871" t="str">
            <v>ATRIBUÍDO SÃO PAULO</v>
          </cell>
          <cell r="K871">
            <v>9</v>
          </cell>
        </row>
        <row r="872">
          <cell r="G872">
            <v>53806</v>
          </cell>
          <cell r="H872" t="str">
            <v>CAMINHÃO TOCO, PESO BRUTO TOTAL 16.000 KG, CARGA ÚTIL MÁXIMA DE 10.685 KG, DISTÂNCIA ENTRE EIXOS 4,80 M, POTÊNCIA 189 CV EXCLUSIVE CARROCERIA - MATERIAIS NA OPERAÇÃO. AF_06/2014</v>
          </cell>
          <cell r="I872" t="str">
            <v>H</v>
          </cell>
          <cell r="J872" t="str">
            <v>COLETADO</v>
          </cell>
          <cell r="K872">
            <v>55.39</v>
          </cell>
        </row>
        <row r="873">
          <cell r="G873">
            <v>53810</v>
          </cell>
          <cell r="H873" t="str">
            <v>CAMINHÃO PIPA 10.000 L TRUCADO, PESO BRUTO TOTAL 23.000 KG, CARGA ÚTIL MÁXIMA 15.935 KG, DISTÂNCIA ENTRE EIXOS 4,8 M, POTÊNCIA 230 CV, INCLUSIVE TANQUE DE AÇO PARA TRANSPORTE DE ÁGUA - MATERIAIS NA OPERAÇÃO. AF_06/2014</v>
          </cell>
          <cell r="I873" t="str">
            <v>H</v>
          </cell>
          <cell r="J873" t="str">
            <v>ATRIBUÍDO SÃO PAULO</v>
          </cell>
          <cell r="K873">
            <v>34.23</v>
          </cell>
        </row>
        <row r="874">
          <cell r="G874">
            <v>53814</v>
          </cell>
          <cell r="H874" t="str">
            <v>GRADE DE DISCO REBOCÁVEL COM 20 DISCOS 24" X 6 MM COM PNEUS PARA TRANSPORTE - DEPRECIAÇÃO. AF_06/2014</v>
          </cell>
          <cell r="I874" t="str">
            <v>H</v>
          </cell>
          <cell r="J874" t="str">
            <v>ATRIBUÍDO SÃO PAULO</v>
          </cell>
          <cell r="K874">
            <v>150.04</v>
          </cell>
        </row>
        <row r="875">
          <cell r="G875">
            <v>53817</v>
          </cell>
          <cell r="H875" t="str">
            <v>GRADE DE DISCO REBOCÁVEL COM 20 DISCOS 24" X 6 MM COM PNEUS PARA TRANSPORTE - MANUTENÇÃO. AF_06/2014</v>
          </cell>
          <cell r="I875" t="str">
            <v>H</v>
          </cell>
          <cell r="J875" t="str">
            <v>ATRIBUÍDO SÃO PAULO</v>
          </cell>
          <cell r="K875">
            <v>41.75</v>
          </cell>
        </row>
        <row r="876">
          <cell r="G876">
            <v>53818</v>
          </cell>
          <cell r="H876" t="str">
            <v>MOTONIVELADORA POTÊNCIA BÁSICA LÍQUIDA (PRIMEIRA MARCHA) 125 HP, PESO BRUTO 13032 KG, LARGURA DA LÂMINA DE 3,7 M - MATERIAIS NA OPERAÇÃO. AF_06/2014</v>
          </cell>
          <cell r="I876" t="str">
            <v>H</v>
          </cell>
          <cell r="J876" t="str">
            <v>COLETADO</v>
          </cell>
          <cell r="K876">
            <v>9.52</v>
          </cell>
        </row>
        <row r="877">
          <cell r="G877">
            <v>53827</v>
          </cell>
          <cell r="H877" t="str">
            <v>PÁ CARREGADEIRA SOBRE RODAS, POTÊNCIA LÍQUIDA 128 HP, CAPACIDADE DA CAÇAMBA 1,7 A 2,8 M3, PESO OPERACIONAL 11632 KG - MANUTENÇÃO. AF_06/2014</v>
          </cell>
          <cell r="I877" t="str">
            <v>H</v>
          </cell>
          <cell r="J877" t="str">
            <v>ATRIBUÍDO SÃO PAULO</v>
          </cell>
          <cell r="K877">
            <v>8.5</v>
          </cell>
        </row>
        <row r="878">
          <cell r="G878">
            <v>53829</v>
          </cell>
          <cell r="H878" t="str">
            <v>PÁ CARREGADEIRA SOBRE RODAS, POTÊNCIA LÍQUIDA 128 HP, CAPACIDADE DA CAÇAMBA 1,7 A 2,8 M3, PESO OPERACIONAL 11632 KG - MATERIAIS NA OPERAÇÃO. AF_06/2014</v>
          </cell>
          <cell r="I878" t="str">
            <v>H</v>
          </cell>
          <cell r="J878" t="str">
            <v>COLETADO</v>
          </cell>
          <cell r="K878">
            <v>48.66</v>
          </cell>
        </row>
        <row r="879">
          <cell r="G879">
            <v>53831</v>
          </cell>
          <cell r="H879" t="str">
            <v>PÁ CARREGADEIRA SOBRE RODAS, POTÊNCIA 197 HP, CAPACIDADE DA CAÇAMBA 2,5 A 3,5 M3, PESO OPERACIONAL 18338 KG - MANUTENÇÃO. AF_06/2014</v>
          </cell>
          <cell r="I879" t="str">
            <v>H</v>
          </cell>
          <cell r="J879" t="str">
            <v>COEFICIENTE DE REPRESENTATIVIDADE</v>
          </cell>
          <cell r="K879">
            <v>3.35</v>
          </cell>
        </row>
        <row r="880">
          <cell r="G880">
            <v>53840</v>
          </cell>
          <cell r="H880" t="str">
            <v>MARTELETE OU ROMPEDOR PNEUMÁTICO MANUAL, 28 KG, COM SILENCIADOR - MANUTENÇÃO. AF_07/2016</v>
          </cell>
          <cell r="I880" t="str">
            <v>H</v>
          </cell>
          <cell r="J880" t="str">
            <v>COLETADO</v>
          </cell>
          <cell r="K880">
            <v>0.69</v>
          </cell>
        </row>
        <row r="881">
          <cell r="G881">
            <v>53841</v>
          </cell>
          <cell r="H881" t="str">
            <v>COMPRESSOR DE AR REBOCÁVEL, VAZÃO 189 PCM, PRESSÃO EFETIVA DE TRABALHO 102 PSI, MOTOR DIESEL, POTÊNCIA 63 CV - MATERIAIS NA OPERAÇÃO. AF_06/2015</v>
          </cell>
          <cell r="I881" t="str">
            <v>H</v>
          </cell>
          <cell r="J881" t="str">
            <v>ATRIBUÍDO SÃO PAULO</v>
          </cell>
          <cell r="K881">
            <v>0.55</v>
          </cell>
        </row>
        <row r="882">
          <cell r="G882">
            <v>53849</v>
          </cell>
          <cell r="H882" t="str">
            <v>BOMBA SUBMERSÍVEL ELÉTRICA TRIFÁSICA, POTÊNCIA 2,96 HP, Ø ROTOR 144 MM SEMI-ABERTO, BOCAL DE SAÍDA Ø 2", HM/Q = 2 MCA / 38,8 M3/H A 28 MCA / 5 M3/H - MATERIAIS NA OPERAÇÃO. AF_06/2014</v>
          </cell>
          <cell r="I882" t="str">
            <v>H</v>
          </cell>
          <cell r="J882" t="str">
            <v>ATRIBUÍDO SÃO PAULO</v>
          </cell>
          <cell r="K882">
            <v>0.12</v>
          </cell>
        </row>
        <row r="883">
          <cell r="G883">
            <v>53857</v>
          </cell>
          <cell r="H883" t="str">
            <v>CAMINHÃO PIPA 6.000 L, PESO BRUTO TOTAL 13.000 KG, DISTÂNCIA ENTRE EIXOS 4,80 M, POTÊNCIA 189 CV INCLUSIVE TANQUE DE AÇO PARA TRANSPORTE DE ÁGUA, CAPACIDADE 6 M3 - MANUTENÇÃO. AF_06/2014</v>
          </cell>
          <cell r="I883" t="str">
            <v>H</v>
          </cell>
          <cell r="J883" t="str">
            <v>ATRIBUÍDO SÃO PAULO</v>
          </cell>
          <cell r="K883">
            <v>0.69</v>
          </cell>
        </row>
        <row r="884">
          <cell r="G884">
            <v>53858</v>
          </cell>
          <cell r="H884" t="str">
            <v>ROLO COMPACTADOR DE PNEUS ESTÁTICO, PRESSÃO VARIÁVEL, POTÊNCIA 111 HP, PESO SEM/COM LASTRO 9,5 / 26 T, LARGURA DE TRABALHO 1,90 M - MATERIAIS NA OPERAÇÃO. AF_07/2014</v>
          </cell>
          <cell r="I884" t="str">
            <v>H</v>
          </cell>
          <cell r="J884" t="str">
            <v>COLETADO</v>
          </cell>
          <cell r="K884">
            <v>4.06</v>
          </cell>
        </row>
        <row r="885">
          <cell r="G885">
            <v>53861</v>
          </cell>
          <cell r="H885" t="str">
            <v>GRUPO GERADOR ESTACIONÁRIO, MOTOR DIESEL POTÊNCIA 170 KVA - DEPRECIAÇÃO. AF_02/2016</v>
          </cell>
          <cell r="I885" t="str">
            <v>H</v>
          </cell>
          <cell r="J885" t="str">
            <v>ATRIBUÍDO SÃO PAULO</v>
          </cell>
          <cell r="K885">
            <v>1.08</v>
          </cell>
        </row>
        <row r="886">
          <cell r="G886">
            <v>53863</v>
          </cell>
          <cell r="H886" t="str">
            <v>GRUPO GERADOR ESTACIONÁRIO, MOTOR DIESEL POTÊNCIA 170 KVA - MANUTENÇÃO. AF_02/2016</v>
          </cell>
          <cell r="I886" t="str">
            <v>H</v>
          </cell>
          <cell r="J886" t="str">
            <v>ATRIBUÍDO SÃO PAULO</v>
          </cell>
          <cell r="K886">
            <v>0.25</v>
          </cell>
        </row>
        <row r="887">
          <cell r="G887">
            <v>53865</v>
          </cell>
          <cell r="H887" t="str">
            <v>ROLO COMPACTADOR VIBRATÓRIO PÉ DE CARNEIRO PARA SOLOS, POTÊNCIA 80 HP, PESO OPERACIONAL SEM/COM LASTRO 7,4 / 8,8 T, LARGURA DE TRABALHO 1,68 M - DEPRECIAÇÃO. AF_02/2016</v>
          </cell>
          <cell r="I887" t="str">
            <v>H</v>
          </cell>
          <cell r="J887" t="str">
            <v>COEFICIENTE DE REPRESENTATIVIDADE</v>
          </cell>
          <cell r="K887">
            <v>1.18</v>
          </cell>
        </row>
        <row r="888">
          <cell r="G888">
            <v>53866</v>
          </cell>
          <cell r="H888" t="str">
            <v>GRUPO GERADOR ESTACIONÁRIO, MOTOR DIESEL POTÊNCIA 170 KVA - MATERIAIS NA OPERAÇÃO. AF_02/2016</v>
          </cell>
          <cell r="I888" t="str">
            <v>H</v>
          </cell>
          <cell r="J888" t="str">
            <v>COEFICIENTE DE REPRESENTATIVIDADE</v>
          </cell>
          <cell r="K888">
            <v>3.38</v>
          </cell>
        </row>
        <row r="889">
          <cell r="G889">
            <v>53882</v>
          </cell>
          <cell r="H889" t="str">
            <v>ROLO COMPACTADOR VIBRATÓRIO PÉ DE CARNEIRO PARA SOLOS, POTÊNCIA 80 HP, PESO OPERACIONAL SEM/COM LASTRO 7,4 / 8,8 T, LARGURA DE TRABALHO 1,68 M - JUROS. AF_02/2016</v>
          </cell>
          <cell r="I889" t="str">
            <v>H</v>
          </cell>
          <cell r="J889" t="str">
            <v>COEFICIENTE DE REPRESENTATIVIDADE</v>
          </cell>
          <cell r="K889">
            <v>1.29</v>
          </cell>
        </row>
        <row r="890">
          <cell r="G890">
            <v>55263</v>
          </cell>
          <cell r="H890" t="str">
            <v>ROLO COMPACTADOR VIBRATÓRIO PÉ DE CARNEIRO PARA SOLOS, POTÊNCIA 80 HP, PESO OPERACIONAL SEM/COM LASTRO 7,4 / 8,8 T, LARGURA DE TRABALHO 1,68 M - MATERIAIS NA OPERAÇÃO. AF_02/2016</v>
          </cell>
          <cell r="I890" t="str">
            <v>H</v>
          </cell>
          <cell r="J890" t="str">
            <v>COLETADO</v>
          </cell>
          <cell r="K890">
            <v>0.29</v>
          </cell>
        </row>
        <row r="891">
          <cell r="G891">
            <v>73303</v>
          </cell>
          <cell r="H891" t="str">
            <v>CAMINHÃO TOCO, PBT 14.300 KG, CARGA ÚTIL MÁX. 9.710 KG, DIST. ENTRE EIXOS 3,56 M, POTÊNCIA 185 CV, INCLUSIVE CARROCERIA FIXA ABERTA DE MADEIRA P/ TRANSPORTE GERAL DE CARGA SECA, DIMEN. APROX. 2,50 X 6,50 X 0,50 M - MANUTENÇÃO. AF_06/2014</v>
          </cell>
          <cell r="I891" t="str">
            <v>H</v>
          </cell>
          <cell r="J891" t="str">
            <v>COEFICIENTE DE REPRESENTATIVIDADE</v>
          </cell>
          <cell r="K891">
            <v>1.41</v>
          </cell>
        </row>
        <row r="892">
          <cell r="G892">
            <v>73307</v>
          </cell>
          <cell r="H892" t="str">
            <v>CAMINHÃO TOCO, PBT 14.300 KG, CARGA ÚTIL MÁX. 9.710 KG, DIST. ENTRE EIXOS 3,56 M, POTÊNCIA 185 CV, INCLUSIVE CARROCERIA FIXA ABERTA DE MADEIRA P/ TRANSPORTE GERAL DE CARGA SECA, DIMEN. APROX. 2,50 X 6,50 X 0,50 M - MATERIAIS NA OPERAÇÃO. AF_06/2014</v>
          </cell>
          <cell r="I892" t="str">
            <v>H</v>
          </cell>
          <cell r="J892" t="str">
            <v>COEFICIENTE DE REPRESENTATIVIDADE</v>
          </cell>
          <cell r="K892">
            <v>5.06</v>
          </cell>
        </row>
        <row r="893">
          <cell r="G893">
            <v>73309</v>
          </cell>
          <cell r="H893" t="str">
            <v>ESPARGIDOR DE ASFALTO PRESSURIZADO, TANQUE 6 M3 COM ISOLAÇÃO TÉRMICA, AQUECIDO COM 2 MAÇARICOS, COM BARRA ESPARGIDORA 3,60 M, MONTADO SOBRE CAMINHÃO  TOCO, PBT 14.300 KG, POTÊNCIA 185 CV - MANUTENÇÃO. AF_08/2015</v>
          </cell>
          <cell r="I893" t="str">
            <v>H</v>
          </cell>
          <cell r="J893" t="str">
            <v>COEFICIENTE DE REPRESENTATIVIDADE</v>
          </cell>
          <cell r="K893">
            <v>1.02</v>
          </cell>
        </row>
        <row r="894">
          <cell r="G894">
            <v>73311</v>
          </cell>
          <cell r="H894" t="str">
            <v>GRUPO DE SOLDAGEM COM GERADOR A DIESEL 60 CV PARA SOLDA ELÉTRICA, SOBRE 04 RODAS, COM MOTOR 4 CILINDROS 600 A - DEPRECIAÇÃO. AF_02/2016</v>
          </cell>
          <cell r="I894" t="str">
            <v>H</v>
          </cell>
          <cell r="J894" t="str">
            <v>COEFICIENTE DE REPRESENTATIVIDADE</v>
          </cell>
          <cell r="K894">
            <v>0.23</v>
          </cell>
        </row>
        <row r="895">
          <cell r="G895">
            <v>73313</v>
          </cell>
          <cell r="H895" t="str">
            <v>GRUPO DE SOLDAGEM COM GERADOR A DIESEL 60 CV PARA SOLDA ELÉTRICA, SOBRE 04 RODAS, COM MOTOR 4 CILINDROS 600 A - MANUTENÇÃO. AF_02/2016</v>
          </cell>
          <cell r="I895" t="str">
            <v>H</v>
          </cell>
          <cell r="J895" t="str">
            <v>COEFICIENTE DE REPRESENTATIVIDADE</v>
          </cell>
          <cell r="K895">
            <v>1.12</v>
          </cell>
        </row>
        <row r="896">
          <cell r="G896">
            <v>73315</v>
          </cell>
          <cell r="H896" t="str">
            <v>GRUPO DE SOLDAGEM COM GERADOR A DIESEL 60 CV PARA SOLDA ELÉTRICA, SOBRE 04 RODAS, COM MOTOR 4 CILINDROS 600 A - MATERIAIS NA OPERAÇÃO. AF_02/2016</v>
          </cell>
          <cell r="I896" t="str">
            <v>H</v>
          </cell>
          <cell r="J896" t="str">
            <v>COEFICIENTE DE REPRESENTATIVIDADE</v>
          </cell>
          <cell r="K896">
            <v>2.03</v>
          </cell>
        </row>
        <row r="897">
          <cell r="G897">
            <v>73335</v>
          </cell>
          <cell r="H897" t="str">
            <v>GRUPO DE SOLDAGEM COM GERADOR A DIESEL 60 CV PARA SOLDA ELÉTRICA, SOBRE 04 RODAS, COM MOTOR 4 CILINDROS 600 A - JUROS. AF_02/2016</v>
          </cell>
          <cell r="I897" t="str">
            <v>H</v>
          </cell>
          <cell r="J897" t="str">
            <v>COEFICIENTE DE REPRESENTATIVIDADE</v>
          </cell>
          <cell r="K897">
            <v>6.67</v>
          </cell>
        </row>
        <row r="898">
          <cell r="G898">
            <v>73340</v>
          </cell>
          <cell r="H898" t="str">
            <v>GRADE DE DISCO REBOCÁVEL COM 20 DISCOS 24" X 6 MM COM PNEUS PARA TRANSPORTE - JUROS. AF_06/2014</v>
          </cell>
          <cell r="I898" t="str">
            <v>H</v>
          </cell>
          <cell r="J898" t="str">
            <v>COEFICIENTE DE REPRESENTATIVIDADE</v>
          </cell>
          <cell r="K898">
            <v>1.54</v>
          </cell>
        </row>
        <row r="899">
          <cell r="G899">
            <v>83361</v>
          </cell>
          <cell r="H899" t="str">
            <v>BETONEIRA CAPACIDADE NOMINAL 400 L, CAPACIDADE DE MISTURA 310 L, MOTOR A DIESEL POTÊNCIA 5,0 CV, SEM CARREGADOR - DEPRECIAÇÃO. AF_05/2023</v>
          </cell>
          <cell r="I899" t="str">
            <v>H</v>
          </cell>
          <cell r="J899" t="str">
            <v>COEFICIENTE DE REPRESENTATIVIDADE</v>
          </cell>
          <cell r="K899">
            <v>8.34</v>
          </cell>
        </row>
        <row r="900">
          <cell r="G900">
            <v>83761</v>
          </cell>
          <cell r="H900" t="str">
            <v>BETONEIRA CAPACIDADE NOMINAL 400 L, CAPACIDADE DE MISTURA 310 L, MOTOR A DIESEL POTÊNCIA 5,0 CV, SEM CARREGADOR - JUROS. AF_05/2023</v>
          </cell>
          <cell r="I900" t="str">
            <v>H</v>
          </cell>
          <cell r="J900" t="str">
            <v>COEFICIENTE DE REPRESENTATIVIDADE</v>
          </cell>
          <cell r="K900">
            <v>1.14</v>
          </cell>
        </row>
        <row r="901">
          <cell r="G901">
            <v>83762</v>
          </cell>
          <cell r="H901" t="str">
            <v>BETONEIRA CAPACIDADE NOMINAL 400 L, CAPACIDADE DE MISTURA 310 L, MOTOR A DIESEL POTÊNCIA 5,0 CV, SEM CARREGADOR - MANUTENÇÃO. AF_05/2023</v>
          </cell>
          <cell r="I901" t="str">
            <v>H</v>
          </cell>
          <cell r="J901" t="str">
            <v>COEFICIENTE DE REPRESENTATIVIDADE</v>
          </cell>
          <cell r="K901">
            <v>8.85</v>
          </cell>
        </row>
        <row r="902">
          <cell r="G902">
            <v>83763</v>
          </cell>
          <cell r="H902" t="str">
            <v>BETONEIRA CAPACIDADE NOMINAL 400 L, CAPACIDADE DE MISTURA 310 L, MOTOR A DIESEL POTÊNCIA 5,0 CV, SEM CARREGADOR - MATERIAIS NA OPERAÇÃO. AF_05/2023</v>
          </cell>
          <cell r="I902" t="str">
            <v>H</v>
          </cell>
          <cell r="J902" t="str">
            <v>COEFICIENTE DE REPRESENTATIVIDADE</v>
          </cell>
          <cell r="K902">
            <v>2.04</v>
          </cell>
        </row>
        <row r="903">
          <cell r="G903">
            <v>83764</v>
          </cell>
          <cell r="H903" t="str">
            <v>MISTURADOR DE ARGAMASSA, EIXO HORIZONTAL, CAPACIDADE DE MISTURA 300 KG, MOTOR ELÉTRICO POTÊNCIA 5 CV - DEPRECIAÇÃO. AF_05/2023</v>
          </cell>
          <cell r="I903" t="str">
            <v>H</v>
          </cell>
          <cell r="J903" t="str">
            <v>COEFICIENTE DE REPRESENTATIVIDADE</v>
          </cell>
          <cell r="K903">
            <v>11.06</v>
          </cell>
        </row>
        <row r="904">
          <cell r="G904">
            <v>87026</v>
          </cell>
          <cell r="H904" t="str">
            <v>MISTURADOR DE ARGAMASSA, EIXO HORIZONTAL, CAPACIDADE DE MISTURA 300 KG, MOTOR ELÉTRICO POTÊNCIA 5 CV - JUROS. AF_05/2023</v>
          </cell>
          <cell r="I904" t="str">
            <v>H</v>
          </cell>
          <cell r="J904" t="str">
            <v>COEFICIENTE DE REPRESENTATIVIDADE</v>
          </cell>
          <cell r="K904">
            <v>1.14</v>
          </cell>
        </row>
        <row r="905">
          <cell r="G905">
            <v>87441</v>
          </cell>
          <cell r="H905" t="str">
            <v>MISTURADOR DE ARGAMASSA, EIXO HORIZONTAL, CAPACIDADE DE MISTURA 300 KG, MOTOR ELÉTRICO POTÊNCIA 5 CV - MANUTENÇÃO. AF_05/2023</v>
          </cell>
          <cell r="I905" t="str">
            <v>H</v>
          </cell>
          <cell r="J905" t="str">
            <v>COEFICIENTE DE REPRESENTATIVIDADE</v>
          </cell>
          <cell r="K905">
            <v>3.71</v>
          </cell>
        </row>
        <row r="906">
          <cell r="G906">
            <v>87442</v>
          </cell>
          <cell r="H906" t="str">
            <v>MISTURADOR DE ARGAMASSA, EIXO HORIZONTAL, CAPACIDADE DE MISTURA 300 KG, MOTOR ELÉTRICO POTÊNCIA 5 CV - MATERIAIS NA OPERAÇÃO. AF_05/2023</v>
          </cell>
          <cell r="I906" t="str">
            <v>H</v>
          </cell>
          <cell r="J906" t="str">
            <v>COEFICIENTE DE REPRESENTATIVIDADE</v>
          </cell>
          <cell r="K906">
            <v>1.28</v>
          </cell>
        </row>
        <row r="907">
          <cell r="G907">
            <v>87443</v>
          </cell>
          <cell r="H907" t="str">
            <v>MISTURADOR DE ARGAMASSA, EIXO HORIZONTAL, CAPACIDADE DE MISTURA 600 KG, MOTOR ELÉTRICO POTÊNCIA 7,5 CV - DEPRECIAÇÃO. AF_05/2023</v>
          </cell>
          <cell r="I907" t="str">
            <v>H</v>
          </cell>
          <cell r="J907" t="str">
            <v>COEFICIENTE DE REPRESENTATIVIDADE</v>
          </cell>
          <cell r="K907">
            <v>0.4</v>
          </cell>
        </row>
        <row r="908">
          <cell r="G908">
            <v>87444</v>
          </cell>
          <cell r="H908" t="str">
            <v>MISTURADOR DE ARGAMASSA, EIXO HORIZONTAL, CAPACIDADE DE MISTURA 600 KG, MOTOR ELÉTRICO POTÊNCIA 7,5 CV - JUROS. AF_05/2023</v>
          </cell>
          <cell r="I908" t="str">
            <v>H</v>
          </cell>
          <cell r="J908" t="str">
            <v>COEFICIENTE DE REPRESENTATIVIDADE</v>
          </cell>
          <cell r="K908">
            <v>0.09</v>
          </cell>
        </row>
        <row r="909">
          <cell r="G909">
            <v>88387</v>
          </cell>
          <cell r="H909" t="str">
            <v>MISTURADOR DE ARGAMASSA, EIXO HORIZONTAL, CAPACIDADE DE MISTURA 600 KG, MOTOR ELÉTRICO POTÊNCIA 7,5 CV - MANUTENÇÃO. AF_05/2023</v>
          </cell>
          <cell r="I909" t="str">
            <v>H</v>
          </cell>
          <cell r="J909" t="str">
            <v>COEFICIENTE DE REPRESENTATIVIDADE</v>
          </cell>
          <cell r="K909">
            <v>0.44</v>
          </cell>
        </row>
        <row r="910">
          <cell r="G910">
            <v>88389</v>
          </cell>
          <cell r="H910" t="str">
            <v>MISTURADOR DE ARGAMASSA, EIXO HORIZONTAL, CAPACIDADE DE MISTURA 600 KG, MOTOR ELÉTRICO POTÊNCIA 7,5 CV - MATERIAIS NA OPERAÇÃO. AF_05/2023</v>
          </cell>
          <cell r="I910" t="str">
            <v>H</v>
          </cell>
          <cell r="J910" t="str">
            <v>COEFICIENTE DE REPRESENTATIVIDADE</v>
          </cell>
          <cell r="K910">
            <v>1.35</v>
          </cell>
        </row>
        <row r="911">
          <cell r="G911">
            <v>88390</v>
          </cell>
          <cell r="H911" t="str">
            <v>MISTURADOR DE ARGAMASSA, EIXO HORIZONTAL, CAPACIDADE DE MISTURA 160 KG, MOTOR ELÉTRICO POTÊNCIA 3 CV - DEPRECIAÇÃO. AF_05/2023</v>
          </cell>
          <cell r="I911" t="str">
            <v>H</v>
          </cell>
          <cell r="J911" t="str">
            <v>ATRIBUÍDO SÃO PAULO</v>
          </cell>
          <cell r="K911">
            <v>34.64</v>
          </cell>
        </row>
        <row r="912">
          <cell r="G912">
            <v>88391</v>
          </cell>
          <cell r="H912" t="str">
            <v>MISTURADOR DE ARGAMASSA, EIXO HORIZONTAL, CAPACIDADE DE MISTURA 160 KG, MOTOR ELÉTRICO POTÊNCIA 3 CV - JUROS. AF_05/2023</v>
          </cell>
          <cell r="I912" t="str">
            <v>H</v>
          </cell>
          <cell r="J912" t="str">
            <v>ATRIBUÍDO SÃO PAULO</v>
          </cell>
          <cell r="K912">
            <v>15.26</v>
          </cell>
        </row>
        <row r="913">
          <cell r="G913">
            <v>88394</v>
          </cell>
          <cell r="H913" t="str">
            <v>MISTURADOR DE ARGAMASSA, EIXO HORIZONTAL, CAPACIDADE DE MISTURA 160 KG, MOTOR ELÉTRICO POTÊNCIA 3 CV - MANUTENÇÃO. AF_05/2023</v>
          </cell>
          <cell r="I913" t="str">
            <v>H</v>
          </cell>
          <cell r="J913" t="str">
            <v>COLETADO</v>
          </cell>
          <cell r="K913">
            <v>61.94</v>
          </cell>
        </row>
        <row r="914">
          <cell r="G914">
            <v>88395</v>
          </cell>
          <cell r="H914" t="str">
            <v>MISTURADOR DE ARGAMASSA, EIXO HORIZONTAL, CAPACIDADE DE MISTURA 160 KG, MOTOR ELÉTRICO POTÊNCIA 3 CV - MATERIAIS NA OPERAÇÃO. AF_05/2023</v>
          </cell>
          <cell r="I914" t="str">
            <v>H</v>
          </cell>
          <cell r="J914" t="str">
            <v>COLETADO</v>
          </cell>
          <cell r="K914">
            <v>75.74</v>
          </cell>
        </row>
        <row r="915">
          <cell r="G915">
            <v>88396</v>
          </cell>
          <cell r="H915" t="str">
            <v>PROJETOR DE ARGAMASSA, CAPACIDADE DE PROJEÇÃO 1,5 M3/H, ALCANCE DE 30 ATÉ 60 M, MOTOR ELÉTRICO POTÊNCIA 7,5 HP - DEPRECIAÇÃO. AF_06/2014</v>
          </cell>
          <cell r="I915" t="str">
            <v>H</v>
          </cell>
          <cell r="J915" t="str">
            <v>COLETADO</v>
          </cell>
          <cell r="K915">
            <v>22.82</v>
          </cell>
        </row>
        <row r="916">
          <cell r="G916">
            <v>88397</v>
          </cell>
          <cell r="H916" t="str">
            <v>PROJETOR DE ARGAMASSA, CAPACIDADE DE PROJEÇÃO 1,5 M3/H, ALCANCE DE 30 ATÉ 60 M, MOTOR ELÉTRICO POTÊNCIA 7,5 HP - JUROS. AF_06/2014</v>
          </cell>
          <cell r="I916" t="str">
            <v>H</v>
          </cell>
          <cell r="J916" t="str">
            <v>COEFICIENTE DE REPRESENTATIVIDADE</v>
          </cell>
          <cell r="K916">
            <v>9.38</v>
          </cell>
        </row>
        <row r="917">
          <cell r="G917">
            <v>88400</v>
          </cell>
          <cell r="H917" t="str">
            <v>PROJETOR DE ARGAMASSA, CAPACIDADE DE PROJEÇÃO 1,5 M3/H, ALCANCE DE 30 ATÉ 60 M, MOTOR ELÉTRICO POTÊNCIA 7,5 HP - MANUTENÇÃO. AF_06/2014</v>
          </cell>
          <cell r="I917" t="str">
            <v>H</v>
          </cell>
          <cell r="J917" t="str">
            <v>COEFICIENTE DE REPRESENTATIVIDADE</v>
          </cell>
          <cell r="K917">
            <v>0.33</v>
          </cell>
        </row>
        <row r="918">
          <cell r="G918">
            <v>88401</v>
          </cell>
          <cell r="H918" t="str">
            <v>PROJETOR DE ARGAMASSA, CAPACIDADE DE PROJEÇÃO 1,5 M3/H, ALCANCE DE 30 ATÉ 60 M, MOTOR ELÉTRICO POTÊNCIA 7,5 HP - MATERIAIS NA OPERAÇÃO. AF_06/2014</v>
          </cell>
          <cell r="I918" t="str">
            <v>H</v>
          </cell>
          <cell r="J918" t="str">
            <v>COEFICIENTE DE REPRESENTATIVIDADE</v>
          </cell>
          <cell r="K918">
            <v>0.07</v>
          </cell>
        </row>
        <row r="919">
          <cell r="G919">
            <v>88402</v>
          </cell>
          <cell r="H919" t="str">
            <v>PROJETOR DE ARGAMASSA, CAPACIDADE DE PROJEÇÃO 2 M3/H, ALCANCE ATÉ 50 M, MOTOR ELÉTRICO POTÊNCIA 7,5 HP - DEPRECIAÇÃO. AF_06/2014</v>
          </cell>
          <cell r="I919" t="str">
            <v>H</v>
          </cell>
          <cell r="J919" t="str">
            <v>COEFICIENTE DE REPRESENTATIVIDADE</v>
          </cell>
          <cell r="K919">
            <v>3.21</v>
          </cell>
        </row>
        <row r="920">
          <cell r="G920">
            <v>88403</v>
          </cell>
          <cell r="H920" t="str">
            <v>PROJETOR DE ARGAMASSA, CAPACIDADE DE PROJEÇÃO 2 M3/H, ALCANCE ATÉ 50 M, MOTOR ELÉTRICO POTÊNCIA 7,5 HP - JUROS. AF_06/2014</v>
          </cell>
          <cell r="I920" t="str">
            <v>H</v>
          </cell>
          <cell r="J920" t="str">
            <v>COLETADO</v>
          </cell>
          <cell r="K920">
            <v>0.88</v>
          </cell>
        </row>
        <row r="921">
          <cell r="G921">
            <v>88419</v>
          </cell>
          <cell r="H921" t="str">
            <v>PROJETOR DE ARGAMASSA, CAPACIDADE DE PROJEÇÃO 2 M3/H, ALCANCE ATÉ 50 M, MOTOR ELÉTRICO POTÊNCIA 7,5 HP - MANUTENÇÃO. AF_06/2014</v>
          </cell>
          <cell r="I921" t="str">
            <v>H</v>
          </cell>
          <cell r="J921" t="str">
            <v>ATRIBUÍDO SÃO PAULO</v>
          </cell>
          <cell r="K921">
            <v>27.28</v>
          </cell>
        </row>
        <row r="922">
          <cell r="G922">
            <v>88422</v>
          </cell>
          <cell r="H922" t="str">
            <v>PROJETOR DE ARGAMASSA, CAPACIDADE DE PROJEÇÃO 2 M3/H, ALCANCE ATÉ 50 M, MOTOR ELÉTRICO POTÊNCIA 7,5 HP - MATERIAIS NA OPERAÇÃO. AF_06/2014</v>
          </cell>
          <cell r="I922" t="str">
            <v>H</v>
          </cell>
          <cell r="J922" t="str">
            <v>ATRIBUÍDO SÃO PAULO</v>
          </cell>
          <cell r="K922">
            <v>7.21</v>
          </cell>
        </row>
        <row r="923">
          <cell r="G923">
            <v>88425</v>
          </cell>
          <cell r="H923" t="str">
            <v>ESPARGIDOR DE ASFALTO PRESSURIZADO COM TANQUE DE 2500 L, REBOCÁVEL COM MOTOR A GASOLINA POTÊNCIA 3,4 HP - DEPRECIAÇÃO. AF_07/2014</v>
          </cell>
          <cell r="I923" t="str">
            <v>H</v>
          </cell>
          <cell r="J923" t="str">
            <v>COEFICIENTE DE REPRESENTATIVIDADE</v>
          </cell>
          <cell r="K923">
            <v>24.26</v>
          </cell>
        </row>
        <row r="924">
          <cell r="G924">
            <v>88427</v>
          </cell>
          <cell r="H924" t="str">
            <v>ESPARGIDOR DE ASFALTO PRESSURIZADO COM TANQUE DE 2500 L, REBOCÁVEL COM MOTOR A GASOLINA POTÊNCIA 3,4 HP - JUROS. AF_07/2014</v>
          </cell>
          <cell r="I924" t="str">
            <v>H</v>
          </cell>
          <cell r="J924" t="str">
            <v>COEFICIENTE DE REPRESENTATIVIDADE</v>
          </cell>
          <cell r="K924">
            <v>6.41</v>
          </cell>
        </row>
        <row r="925">
          <cell r="G925">
            <v>88434</v>
          </cell>
          <cell r="H925" t="str">
            <v>BETONEIRA CAPACIDADE NOMINAL DE 400 L, CAPACIDADE DE MISTURA 280 L, MOTOR ELÉTRICO TRIFÁSICO POTÊNCIA DE 2 CV, SEM CARREGADOR - DEPRECIAÇÃO. AF_05/2023</v>
          </cell>
          <cell r="I925" t="str">
            <v>H</v>
          </cell>
          <cell r="J925" t="str">
            <v>ATRIBUÍDO SÃO PAULO</v>
          </cell>
          <cell r="K925">
            <v>49.8</v>
          </cell>
        </row>
        <row r="926">
          <cell r="G926">
            <v>88435</v>
          </cell>
          <cell r="H926" t="str">
            <v>BETONEIRA CAPACIDADE NOMINAL DE 400 L, CAPACIDADE DE MISTURA 280 L, MOTOR ELÉTRICO TRIFÁSICO POTÊNCIA DE 2 CV, SEM CARREGADOR - JUROS. AF_05/2023</v>
          </cell>
          <cell r="I926" t="str">
            <v>H</v>
          </cell>
          <cell r="J926" t="str">
            <v>ATRIBUÍDO SÃO PAULO</v>
          </cell>
          <cell r="K926">
            <v>13.16</v>
          </cell>
        </row>
        <row r="927">
          <cell r="G927">
            <v>88436</v>
          </cell>
          <cell r="H927" t="str">
            <v>BETONEIRA CAPACIDADE NOMINAL DE 400 L, CAPACIDADE DE MISTURA 280 L, MOTOR ELÉTRICO TRIFÁSICO POTÊNCIA DE 2 CV, SEM CARREGADOR - MANUTENÇÃO. AF_05/2023</v>
          </cell>
          <cell r="I927" t="str">
            <v>H</v>
          </cell>
          <cell r="J927" t="str">
            <v>COEFICIENTE DE REPRESENTATIVIDADE</v>
          </cell>
          <cell r="K927">
            <v>62.26</v>
          </cell>
        </row>
        <row r="928">
          <cell r="G928">
            <v>88437</v>
          </cell>
          <cell r="H928" t="str">
            <v>BETONEIRA CAPACIDADE NOMINAL DE 400 L, CAPACIDADE DE MISTURA 280 L, MOTOR ELÉTRICO TRIFÁSICO POTÊNCIA DE 2 CV, SEM CARREGADOR - MATERIAIS NA OPERAÇÃO. AF_05/2023</v>
          </cell>
          <cell r="I928" t="str">
            <v>H</v>
          </cell>
          <cell r="J928" t="str">
            <v>COEFICIENTE DE REPRESENTATIVIDADE</v>
          </cell>
          <cell r="K928">
            <v>87.17</v>
          </cell>
        </row>
        <row r="929">
          <cell r="G929">
            <v>88569</v>
          </cell>
          <cell r="H929" t="str">
            <v>TRATOR DE ESTEIRAS, POTÊNCIA 125 HP, PESO OPERACIONAL 12,9 T, COM LÂMINA 2,7 M3 - DEPRECIAÇÃO. AF_10/2014</v>
          </cell>
          <cell r="I929" t="str">
            <v>H</v>
          </cell>
          <cell r="J929" t="str">
            <v>COEFICIENTE DE REPRESENTATIVIDADE</v>
          </cell>
          <cell r="K929">
            <v>42.91</v>
          </cell>
        </row>
        <row r="930">
          <cell r="G930">
            <v>88570</v>
          </cell>
          <cell r="H930" t="str">
            <v>TRATOR DE ESTEIRAS, POTÊNCIA 125 HP, PESO OPERACIONAL 12,9 T, COM LÂMINA 2,7 M3 - JUROS. AF_10/2014</v>
          </cell>
          <cell r="I930" t="str">
            <v>H</v>
          </cell>
          <cell r="J930" t="str">
            <v>COEFICIENTE DE REPRESENTATIVIDADE</v>
          </cell>
          <cell r="K930">
            <v>18.9</v>
          </cell>
        </row>
        <row r="931">
          <cell r="G931">
            <v>88826</v>
          </cell>
          <cell r="H931" t="str">
            <v>TRATOR DE ESTEIRAS, POTÊNCIA 125 HP, PESO OPERACIONAL 12,9 T, COM LÂMINA 2,7 M3 - MANUTENÇÃO. AF_10/2014</v>
          </cell>
          <cell r="I931" t="str">
            <v>H</v>
          </cell>
          <cell r="J931" t="str">
            <v>COEFICIENTE DE REPRESENTATIVIDADE</v>
          </cell>
          <cell r="K931">
            <v>26.32</v>
          </cell>
        </row>
        <row r="932">
          <cell r="G932">
            <v>88827</v>
          </cell>
          <cell r="H932" t="str">
            <v>TRATOR DE ESTEIRAS, POTÊNCIA 125 HP, PESO OPERACIONAL 12,9 T, COM LÂMINA 2,7 M3 - MATERIAIS NA OPERAÇÃO. AF_10/2014</v>
          </cell>
          <cell r="I932" t="str">
            <v>H</v>
          </cell>
          <cell r="J932" t="str">
            <v>COEFICIENTE DE REPRESENTATIVIDADE</v>
          </cell>
          <cell r="K932">
            <v>6.95</v>
          </cell>
        </row>
        <row r="933">
          <cell r="G933">
            <v>88828</v>
          </cell>
          <cell r="H933" t="str">
            <v>USINA DE LAMA ASFÁLTICA, PROD 30 A 50 T/H, SILO DE AGREGADO 7 M3, RESERVATÓRIOS PARA EMULSÃO E ÁGUA DE 2,3 M3 CADA, MISTURADOR TIPO PUG MILL A SER MONTADO SOBRE CAMINHÃO - DEPRECIAÇÃO. AF_10/2014</v>
          </cell>
          <cell r="I933" t="str">
            <v>H</v>
          </cell>
          <cell r="J933" t="str">
            <v>COEFICIENTE DE REPRESENTATIVIDADE</v>
          </cell>
          <cell r="K933">
            <v>140.58</v>
          </cell>
        </row>
        <row r="934">
          <cell r="G934">
            <v>88829</v>
          </cell>
          <cell r="H934" t="str">
            <v>USINA DE LAMA ASFÁLTICA, PROD 30 A 50 T/H, SILO DE AGREGADO 7 M3, RESERVATÓRIOS PARA EMULSÃO E ÁGUA DE 2,3 M3 CADA, MISTURADOR TIPO PUG MILL A SER MONTADO SOBRE CAMINHÃO - JUROS. AF_10/2014</v>
          </cell>
          <cell r="I934" t="str">
            <v>H</v>
          </cell>
          <cell r="J934" t="str">
            <v>COLETADO</v>
          </cell>
          <cell r="K934">
            <v>61.92</v>
          </cell>
        </row>
        <row r="935">
          <cell r="G935">
            <v>88839</v>
          </cell>
          <cell r="H935" t="str">
            <v>MOTOBOMBA CENTRÍFUGA, MOTOR A GASOLINA, POTÊNCIA 5,42 HP, BOCAIS 1 1/2" X 1", DIÂMETRO ROTOR 143 MM HM/Q = 6 MCA / 16,8 M3/H A 38 MCA / 6,6 M3/H - DEPRECIAÇÃO. AF_06/2014</v>
          </cell>
          <cell r="I935" t="str">
            <v>H</v>
          </cell>
          <cell r="J935" t="str">
            <v>COLETADO</v>
          </cell>
          <cell r="K935">
            <v>3.7</v>
          </cell>
        </row>
        <row r="936">
          <cell r="G936">
            <v>88840</v>
          </cell>
          <cell r="H936" t="str">
            <v>MOTOBOMBA CENTRÍFUGA, MOTOR A GASOLINA, POTÊNCIA 5,42 HP, BOCAIS 1 1/2" X 1", DIÂMETRO ROTOR 143 MM HM/Q = 6 MCA / 16,8 M3/H A 38 MCA / 6,6 M3/H - JUROS. AF_06/2014</v>
          </cell>
          <cell r="I936" t="str">
            <v>H</v>
          </cell>
          <cell r="J936" t="str">
            <v>COLETADO</v>
          </cell>
          <cell r="K936">
            <v>0.98</v>
          </cell>
        </row>
        <row r="937">
          <cell r="G937">
            <v>88841</v>
          </cell>
          <cell r="H937" t="str">
            <v>GRADE DE DISCO CONTROLE REMOTO REBOCÁVEL, COM 24 DISCOS 24" X 6 MM COM PNEUS PARA TRANSPORTE - DEPRECIAÇÃO. AF_06/2014</v>
          </cell>
          <cell r="I937" t="str">
            <v>H</v>
          </cell>
          <cell r="J937" t="str">
            <v>COLETADO</v>
          </cell>
          <cell r="K937">
            <v>42.65</v>
          </cell>
        </row>
        <row r="938">
          <cell r="G938">
            <v>88842</v>
          </cell>
          <cell r="H938" t="str">
            <v>GRADE DE DISCO CONTROLE REMOTO REBOCÁVEL, COM 24 DISCOS 24" X 6 MM COM PNEUS PARA TRANSPORTE - JUROS. AF_06/2014</v>
          </cell>
          <cell r="I938" t="str">
            <v>H</v>
          </cell>
          <cell r="J938" t="str">
            <v>COLETADO</v>
          </cell>
          <cell r="K938">
            <v>18.79</v>
          </cell>
        </row>
        <row r="939">
          <cell r="G939">
            <v>88847</v>
          </cell>
          <cell r="H939" t="str">
            <v>RETROESCAVADEIRA SOBRE RODAS COM CARREGADEIRA, TRAÇÃO 4X4, POTÊNCIA LÍQ. 88 HP, CAÇAMBA CARREG. CAP. MÍN. 1 M3, CAÇAMBA RETRO CAP. 0,26 M3, PESO OPERACIONAL MÍN. 6.674 KG, PROFUNDIDADE ESCAVAÇÃO MÁX. 4,37 M - DEPRECIAÇÃO. AF_06/2014</v>
          </cell>
          <cell r="I939" t="str">
            <v>H</v>
          </cell>
          <cell r="J939" t="str">
            <v>COEFICIENTE DE REPRESENTATIVIDADE</v>
          </cell>
          <cell r="K939">
            <v>0.46</v>
          </cell>
        </row>
        <row r="940">
          <cell r="G940">
            <v>88848</v>
          </cell>
          <cell r="H940" t="str">
            <v>RETROESCAVADEIRA SOBRE RODAS COM CARREGADEIRA, TRAÇÃO 4X4, POTÊNCIA LÍQ. 88 HP, CAÇAMBA CARREG. CAP. MÍN. 1 M3, CAÇAMBA RETRO CAP. 0,26 M3, PESO OPERACIONAL MÍN. 6.674 KG, PROFUNDIDADE ESCAVAÇÃO MÁX. 4,37 M - JUROS. AF_06/2014</v>
          </cell>
          <cell r="I940" t="str">
            <v>H</v>
          </cell>
          <cell r="J940" t="str">
            <v>COEFICIENTE DE REPRESENTATIVIDADE</v>
          </cell>
          <cell r="K940">
            <v>0.1</v>
          </cell>
        </row>
        <row r="941">
          <cell r="G941">
            <v>88853</v>
          </cell>
          <cell r="H941" t="str">
            <v>RETROESCAVADEIRA SOBRE RODAS COM CARREGADEIRA, TRAÇÃO 4X2, POTÊNCIA LÍQ. 79 HP, CAÇAMBA CARREG. CAP. MÍN. 1 M3, CAÇAMBA RETRO CAP. 0,20 M3, PESO OPERACIONAL MÍN. 6.570 KG, PROFUNDIDADE ESCAVAÇÃO MÁX. 4,37 M - DEPRECIAÇÃO. AF_06/2014</v>
          </cell>
          <cell r="I941" t="str">
            <v>H</v>
          </cell>
          <cell r="J941" t="str">
            <v>ATRIBUÍDO SÃO PAULO</v>
          </cell>
          <cell r="K941">
            <v>3.82</v>
          </cell>
        </row>
        <row r="942">
          <cell r="G942">
            <v>88854</v>
          </cell>
          <cell r="H942" t="str">
            <v>RETROESCAVADEIRA SOBRE RODAS COM CARREGADEIRA, TRAÇÃO 4X2, POTÊNCIA LÍQ. 79 HP, CAÇAMBA CARREG. CAP. MÍN. 1 M3, CAÇAMBA RETRO CAP. 0,20 M3, PESO OPERACIONAL MÍN. 6.570 KG, PROFUNDIDADE ESCAVAÇÃO MÁX. 4,37 M - JUROS. AF_06/2014</v>
          </cell>
          <cell r="I942" t="str">
            <v>H</v>
          </cell>
          <cell r="J942" t="str">
            <v>ATRIBUÍDO SÃO PAULO</v>
          </cell>
          <cell r="K942">
            <v>1.32</v>
          </cell>
        </row>
        <row r="943">
          <cell r="G943">
            <v>88855</v>
          </cell>
          <cell r="H943" t="str">
            <v>ESCAVADEIRA HIDRÁULICA SOBRE ESTEIRAS, CAÇAMBA 1,20 M3, PESO OPERACIONAL 21 T, POTÊNCIA BRUTA 155 HP - DEPRECIAÇÃO. AF_06/2014</v>
          </cell>
          <cell r="I943" t="str">
            <v>H</v>
          </cell>
          <cell r="J943" t="str">
            <v>COEFICIENTE DE REPRESENTATIVIDADE</v>
          </cell>
          <cell r="K943">
            <v>4.78</v>
          </cell>
        </row>
        <row r="944">
          <cell r="G944">
            <v>88856</v>
          </cell>
          <cell r="H944" t="str">
            <v>ESCAVADEIRA HIDRÁULICA SOBRE ESTEIRAS, CAÇAMBA 1,20 M3, PESO OPERACIONAL 21 T, POTÊNCIA BRUTA 155 HP - JUROS. AF_06/2014</v>
          </cell>
          <cell r="I944" t="str">
            <v>H</v>
          </cell>
          <cell r="J944" t="str">
            <v>COEFICIENTE DE REPRESENTATIVIDADE</v>
          </cell>
          <cell r="K944">
            <v>165.73</v>
          </cell>
        </row>
        <row r="945">
          <cell r="G945">
            <v>88857</v>
          </cell>
          <cell r="H945" t="str">
            <v>ESCAVADEIRA HIDRÁULICA SOBRE ESTEIRAS, CAÇAMBA 1,20 M3, PESO OPERACIONAL 21 T, POTÊNCIA BRUTA 155 HP - MANUTENÇÃO. AF_06/2014</v>
          </cell>
          <cell r="I945" t="str">
            <v>H</v>
          </cell>
          <cell r="J945" t="str">
            <v>COEFICIENTE DE REPRESENTATIVIDADE</v>
          </cell>
          <cell r="K945">
            <v>33.1</v>
          </cell>
        </row>
        <row r="946">
          <cell r="G946">
            <v>88858</v>
          </cell>
          <cell r="H946" t="str">
            <v>ESCAVADEIRA HIDRÁULICA SOBRE ESTEIRAS, CAÇAMBA 1,20 M3, PESO OPERACIONAL 21 T, POTÊNCIA BRUTA 155 HP - MATERIAIS NA OPERAÇÃO. AF_06/2014</v>
          </cell>
          <cell r="I946" t="str">
            <v>H</v>
          </cell>
          <cell r="J946" t="str">
            <v>COEFICIENTE DE REPRESENTATIVIDADE</v>
          </cell>
          <cell r="K946">
            <v>14.58</v>
          </cell>
        </row>
        <row r="947">
          <cell r="G947">
            <v>88859</v>
          </cell>
          <cell r="H947" t="str">
            <v>TRATOR DE ESTEIRAS, POTÊNCIA 150 HP, PESO OPERACIONAL 16,7 T, COM RODA MOTRIZ ELEVADA E LÂMINA 3,18 M3 - DEPRECIAÇÃO. AF_06/2014</v>
          </cell>
          <cell r="I947" t="str">
            <v>H</v>
          </cell>
          <cell r="J947" t="str">
            <v>ATRIBUÍDO SÃO PAULO</v>
          </cell>
          <cell r="K947">
            <v>15.99</v>
          </cell>
        </row>
        <row r="948">
          <cell r="G948">
            <v>88860</v>
          </cell>
          <cell r="H948" t="str">
            <v>TRATOR DE ESTEIRAS, POTÊNCIA 150 HP, PESO OPERACIONAL 16,7 T, COM RODA MOTRIZ ELEVADA E LÂMINA 3,18 M3 - JUROS. AF_06/2014</v>
          </cell>
          <cell r="I948" t="str">
            <v>H</v>
          </cell>
          <cell r="J948" t="str">
            <v>ATRIBUÍDO SÃO PAULO</v>
          </cell>
          <cell r="K948">
            <v>4.29</v>
          </cell>
        </row>
        <row r="949">
          <cell r="G949">
            <v>88900</v>
          </cell>
          <cell r="H949" t="str">
            <v>RETROESCAVADEIRA SOBRE RODAS COM CARREGADEIRA, TRAÇÃO 4X4, POTÊNCIA LÍQ. 72 HP, CAÇAMBA CARREG. CAP. MÍN. 0,79 M3, CAÇAMBA RETRO CAP. 0,18 M3, PESO OPERACIONAL MÍN. 7.140 KG, PROFUNDIDADE ESCAVAÇÃO MÁX. 4,50 M - DEPRECIAÇÃO. AF_06/2014</v>
          </cell>
          <cell r="I949" t="str">
            <v>H</v>
          </cell>
          <cell r="J949" t="str">
            <v>ATRIBUÍDO SÃO PAULO</v>
          </cell>
          <cell r="K949">
            <v>41.63</v>
          </cell>
        </row>
        <row r="950">
          <cell r="G950">
            <v>88902</v>
          </cell>
          <cell r="H950" t="str">
            <v>RETROESCAVADEIRA SOBRE RODAS COM CARREGADEIRA, TRAÇÃO 4X4, POTÊNCIA LÍQ. 72 HP, CAÇAMBA CARREG. CAP. MÍN. 0,79 M3, CAÇAMBA RETRO CAP. 0,18 M3, PESO OPERACIONAL MÍN. 7.140 KG, PROFUNDIDADE ESCAVAÇÃO MÁX. 4,50 M - JUROS. AF_06/2014</v>
          </cell>
          <cell r="I950" t="str">
            <v>H</v>
          </cell>
          <cell r="J950" t="str">
            <v>COLETADO</v>
          </cell>
          <cell r="K950">
            <v>11</v>
          </cell>
        </row>
        <row r="951">
          <cell r="G951">
            <v>88903</v>
          </cell>
          <cell r="H951" t="str">
            <v>TRATOR DE ESTEIRAS, POTÊNCIA 347 HP, PESO OPERACIONAL 38,5 T, COM LÂMINA 8,70 M3 - DEPRECIAÇÃO. AF_06/2014</v>
          </cell>
          <cell r="I951" t="str">
            <v>H</v>
          </cell>
          <cell r="J951" t="str">
            <v>COEFICIENTE DE REPRESENTATIVIDADE</v>
          </cell>
          <cell r="K951">
            <v>57.73</v>
          </cell>
        </row>
        <row r="952">
          <cell r="G952">
            <v>88904</v>
          </cell>
          <cell r="H952" t="str">
            <v>TRATOR DE ESTEIRAS, POTÊNCIA 347 HP, PESO OPERACIONAL 38,5 T, COM LÂMINA 8,70 M3 - JUROS. AF_06/2014</v>
          </cell>
          <cell r="I952" t="str">
            <v>H</v>
          </cell>
          <cell r="J952" t="str">
            <v>COEFICIENTE DE REPRESENTATIVIDADE</v>
          </cell>
          <cell r="K952">
            <v>15.25</v>
          </cell>
        </row>
        <row r="953">
          <cell r="G953">
            <v>89009</v>
          </cell>
          <cell r="H953" t="str">
            <v>VASSOURA MECÂNICA REBOCÁVEL COM ESCOVA CILÍNDRICA, LARGURA ÚTIL DE VARRIMENTO DE 2,44 M - DEPRECIAÇÃO. AF_06/2014</v>
          </cell>
          <cell r="I953" t="str">
            <v>H</v>
          </cell>
          <cell r="J953" t="str">
            <v>COLETADO</v>
          </cell>
          <cell r="K953">
            <v>32.05</v>
          </cell>
        </row>
        <row r="954">
          <cell r="G954">
            <v>89010</v>
          </cell>
          <cell r="H954" t="str">
            <v>VASSOURA MECÂNICA REBOCÁVEL COM ESCOVA CILÍNDRICA, LARGURA ÚTIL DE VARRIMENTO DE 2,44 M - JUROS. AF_06/2014</v>
          </cell>
          <cell r="I954" t="str">
            <v>H</v>
          </cell>
          <cell r="J954" t="str">
            <v>COLETADO</v>
          </cell>
          <cell r="K954">
            <v>8.6</v>
          </cell>
        </row>
        <row r="955">
          <cell r="G955">
            <v>89011</v>
          </cell>
          <cell r="H955" t="str">
            <v>TRATOR DE ESTEIRAS, POTÊNCIA 170 HP, PESO OPERACIONAL 19 T, CAÇAMBA 5,2 M3 - DEPRECIAÇÃO. AF_06/2014</v>
          </cell>
          <cell r="I955" t="str">
            <v>H</v>
          </cell>
          <cell r="J955" t="str">
            <v>COLETADO</v>
          </cell>
          <cell r="K955">
            <v>30</v>
          </cell>
        </row>
        <row r="956">
          <cell r="G956">
            <v>89012</v>
          </cell>
          <cell r="H956" t="str">
            <v>TRATOR DE ESTEIRAS, POTÊNCIA 170 HP, PESO OPERACIONAL 19 T, CAÇAMBA 5,2 M3 - JUROS. AF_06/2014</v>
          </cell>
          <cell r="I956" t="str">
            <v>H</v>
          </cell>
          <cell r="J956" t="str">
            <v>COLETADO</v>
          </cell>
          <cell r="K956">
            <v>9.25</v>
          </cell>
        </row>
        <row r="957">
          <cell r="G957">
            <v>89013</v>
          </cell>
          <cell r="H957" t="str">
            <v>BOMBA SUBMERSÍVEL ELÉTRICA TRIFÁSICA, POTÊNCIA 2,96 HP, Ø ROTOR 144 MM SEMI-ABERTO, BOCAL DE SAÍDA Ø 2", HM/Q = 2 MCA / 38,8 M3/H A 28 MCA / 5 M3/H - DEPRECIAÇÃO. AF_06/2014</v>
          </cell>
          <cell r="I957" t="str">
            <v>H</v>
          </cell>
          <cell r="J957" t="str">
            <v>COEFICIENTE DE REPRESENTATIVIDADE</v>
          </cell>
          <cell r="K957">
            <v>28.16</v>
          </cell>
        </row>
        <row r="958">
          <cell r="G958">
            <v>89014</v>
          </cell>
          <cell r="H958" t="str">
            <v>BOMBA SUBMERSÍVEL ELÉTRICA TRIFÁSICA, POTÊNCIA 2,96 HP, Ø ROTOR 144 MM SEMI-ABERTO, BOCAL DE SAÍDA Ø 2", HM/Q = 2 MCA / 38,8 M3/H A 28 MCA / 5 M3/H - JUROS. AF_06/2014</v>
          </cell>
          <cell r="I958" t="str">
            <v>H</v>
          </cell>
          <cell r="J958" t="str">
            <v>COEFICIENTE DE REPRESENTATIVIDADE</v>
          </cell>
          <cell r="K958">
            <v>90.01</v>
          </cell>
        </row>
        <row r="959">
          <cell r="G959">
            <v>89015</v>
          </cell>
          <cell r="H959" t="str">
            <v>TANQUE DE ASFALTO ESTACIONÁRIO COM MAÇARICO, CAPACIDADE 20.000 L - DEPRECIAÇÃO. AF_05/2023</v>
          </cell>
          <cell r="I959" t="str">
            <v>H</v>
          </cell>
          <cell r="J959" t="str">
            <v>ATRIBUÍDO SÃO PAULO</v>
          </cell>
          <cell r="K959">
            <v>1.66</v>
          </cell>
        </row>
        <row r="960">
          <cell r="G960">
            <v>89016</v>
          </cell>
          <cell r="H960" t="str">
            <v>TANQUE DE ASFALTO ESTACIONÁRIO COM MAÇARICO, CAPACIDADE 20.000 L - JUROS. AF_05/2023</v>
          </cell>
          <cell r="I960" t="str">
            <v>H</v>
          </cell>
          <cell r="J960" t="str">
            <v>ATRIBUÍDO SÃO PAULO</v>
          </cell>
          <cell r="K960">
            <v>0.38</v>
          </cell>
        </row>
        <row r="961">
          <cell r="G961">
            <v>89017</v>
          </cell>
          <cell r="H961" t="str">
            <v>TANQUE DE ASFALTO ESTACIONÁRIO COM MAÇARICO, CAPACIDADE 20.000 L - MANUTENÇÃO. AF_05/2023</v>
          </cell>
          <cell r="I961" t="str">
            <v>H</v>
          </cell>
          <cell r="J961" t="str">
            <v>ATRIBUÍDO SÃO PAULO</v>
          </cell>
          <cell r="K961">
            <v>1.82</v>
          </cell>
        </row>
        <row r="962">
          <cell r="G962">
            <v>89018</v>
          </cell>
          <cell r="H962" t="str">
            <v>TANQUE DE ASFALTO ESTACIONÁRIO COM MAÇARICO, CAPACIDADE 20.000 L - MATERIAIS NA OPERAÇÃO. AF_05/2023</v>
          </cell>
          <cell r="I962" t="str">
            <v>H</v>
          </cell>
          <cell r="J962" t="str">
            <v>ATRIBUÍDO SÃO PAULO</v>
          </cell>
          <cell r="K962">
            <v>2.7</v>
          </cell>
        </row>
        <row r="963">
          <cell r="G963">
            <v>89019</v>
          </cell>
          <cell r="H963" t="str">
            <v>TRATOR DE ESTEIRAS, POTÊNCIA 100 HP, PESO OPERACIONAL 9,4 T, COM LÂMINA 2,19 M3 - DEPRECIAÇÃO. AF_06/2014</v>
          </cell>
          <cell r="I963" t="str">
            <v>H</v>
          </cell>
          <cell r="J963" t="str">
            <v>ATRIBUÍDO SÃO PAULO</v>
          </cell>
          <cell r="K963">
            <v>45.2</v>
          </cell>
        </row>
        <row r="964">
          <cell r="G964">
            <v>89020</v>
          </cell>
          <cell r="H964" t="str">
            <v>TRATOR DE ESTEIRAS, POTÊNCIA 100 HP, PESO OPERACIONAL 9,4 T, COM LÂMINA 2,19 M3 - JUROS. AF_06/2014</v>
          </cell>
          <cell r="I964" t="str">
            <v>H</v>
          </cell>
          <cell r="J964" t="str">
            <v>COLETADO</v>
          </cell>
          <cell r="K964">
            <v>15.93</v>
          </cell>
        </row>
        <row r="965">
          <cell r="G965">
            <v>89023</v>
          </cell>
          <cell r="H965" t="str">
            <v>TRATOR DE PNEUS, POTÊNCIA 85 CV, TRAÇÃO 4X4, PESO COM LASTRO DE 4.675 KG - DEPRECIAÇÃO. AF_06/2014</v>
          </cell>
          <cell r="I965" t="str">
            <v>H</v>
          </cell>
          <cell r="J965" t="str">
            <v>COEFICIENTE DE REPRESENTATIVIDADE</v>
          </cell>
          <cell r="K965">
            <v>121.42</v>
          </cell>
        </row>
        <row r="966">
          <cell r="G966">
            <v>89024</v>
          </cell>
          <cell r="H966" t="str">
            <v>TRATOR DE PNEUS, POTÊNCIA 85 CV, TRAÇÃO 4X4, PESO COM LASTRO DE 4.675 KG - JUROS. AF_06/2014</v>
          </cell>
          <cell r="I966" t="str">
            <v>H</v>
          </cell>
          <cell r="J966" t="str">
            <v>COEFICIENTE DE REPRESENTATIVIDADE</v>
          </cell>
          <cell r="K966">
            <v>37.18</v>
          </cell>
        </row>
        <row r="967">
          <cell r="G967">
            <v>89025</v>
          </cell>
          <cell r="H967" t="str">
            <v>PÁ CARREGADEIRA SOBRE RODAS, POTÊNCIA LÍQUIDA 128 HP, CAPACIDADE DA CAÇAMBA 1,7 A 2,8 M3, PESO OPERACIONAL 11632 KG - DEPRECIAÇÃO. AF_06/2014</v>
          </cell>
          <cell r="I967" t="str">
            <v>H</v>
          </cell>
          <cell r="J967" t="str">
            <v>COEFICIENTE DE REPRESENTATIVIDADE</v>
          </cell>
          <cell r="K967">
            <v>216.58</v>
          </cell>
        </row>
        <row r="968">
          <cell r="G968">
            <v>89026</v>
          </cell>
          <cell r="H968" t="str">
            <v>PÁ CARREGADEIRA SOBRE RODAS, POTÊNCIA LÍQUIDA 128 HP, CAPACIDADE DA CAÇAMBA 1,7 A 2,8 M3, PESO OPERACIONAL 11632 KG - JUROS. AF_06/2014</v>
          </cell>
          <cell r="I968" t="str">
            <v>H</v>
          </cell>
          <cell r="J968" t="str">
            <v>COEFICIENTE DE REPRESENTATIVIDADE</v>
          </cell>
          <cell r="K968">
            <v>161.99</v>
          </cell>
        </row>
        <row r="969">
          <cell r="G969">
            <v>89029</v>
          </cell>
          <cell r="H969" t="str">
            <v>PÁ CARREGADEIRA SOBRE RODAS, POTÊNCIA 197 HP, CAPACIDADE DA CAÇAMBA 2,5 A 3,5 M3, PESO OPERACIONAL 18338 KG - DEPRECIAÇÃO. AF_06/2014</v>
          </cell>
          <cell r="I969" t="str">
            <v>H</v>
          </cell>
          <cell r="J969" t="str">
            <v>COLETADO</v>
          </cell>
          <cell r="K969">
            <v>283.64</v>
          </cell>
        </row>
        <row r="970">
          <cell r="G970">
            <v>89030</v>
          </cell>
          <cell r="H970" t="str">
            <v>PÁ CARREGADEIRA SOBRE RODAS, POTÊNCIA 197 HP, CAPACIDADE DA CAÇAMBA 2,5 A 3,5 M3, PESO OPERACIONAL 18338 KG - JUROS. AF_06/2014</v>
          </cell>
          <cell r="I970" t="str">
            <v>H</v>
          </cell>
          <cell r="J970" t="str">
            <v>COLETADO</v>
          </cell>
          <cell r="K970">
            <v>86.85</v>
          </cell>
        </row>
        <row r="971">
          <cell r="G971">
            <v>89033</v>
          </cell>
          <cell r="H971" t="str">
            <v>ROLO COMPACTADOR VIBRATÓRIO DE UM CILINDRO AÇO LISO, POTÊNCIA 80 HP, PESO OPERACIONAL MÁXIMO 8,1 T, IMPACTO DINÂMICO 16,15 / 9,5 T, LARGURA DE TRABALHO 1,68 M - DEPRECIAÇÃO. AF_06/2014</v>
          </cell>
          <cell r="I971" t="str">
            <v>H</v>
          </cell>
          <cell r="J971" t="str">
            <v>ATRIBUÍDO SÃO PAULO</v>
          </cell>
          <cell r="K971">
            <v>505.94</v>
          </cell>
        </row>
        <row r="972">
          <cell r="G972">
            <v>89034</v>
          </cell>
          <cell r="H972" t="str">
            <v>ROLO COMPACTADOR VIBRATÓRIO DE UM CILINDRO AÇO LISO, POTÊNCIA 80 HP, PESO OPERACIONAL MÁXIMO 8,1 T, IMPACTO DINÂMICO 16,15 / 9,5 T, LARGURA DE TRABALHO 1,68 M - JUROS. AF_06/2014</v>
          </cell>
          <cell r="I972" t="str">
            <v>H</v>
          </cell>
          <cell r="J972" t="str">
            <v>ATRIBUÍDO SÃO PAULO</v>
          </cell>
          <cell r="K972">
            <v>428.38</v>
          </cell>
        </row>
        <row r="973">
          <cell r="G973">
            <v>89128</v>
          </cell>
          <cell r="H973" t="str">
            <v>BATE-ESTACAS POR GRAVIDADE, POTÊNCIA DE 160 HP, PESO DO MARTELO ATÉ 3 TONELADAS - DEPRECIAÇÃO. AF_11/2014</v>
          </cell>
          <cell r="I973" t="str">
            <v>H</v>
          </cell>
          <cell r="J973" t="str">
            <v>ATRIBUÍDO SÃO PAULO</v>
          </cell>
          <cell r="K973">
            <v>87.04</v>
          </cell>
        </row>
        <row r="974">
          <cell r="G974">
            <v>89129</v>
          </cell>
          <cell r="H974" t="str">
            <v>BATE-ESTACAS POR GRAVIDADE, POTÊNCIA DE 160 HP, PESO DO MARTELO ATÉ 3 TONELADAS - JUROS. AF_11/2014</v>
          </cell>
          <cell r="I974" t="str">
            <v>H</v>
          </cell>
          <cell r="J974" t="str">
            <v>COLETADO</v>
          </cell>
          <cell r="K974">
            <v>30.68</v>
          </cell>
        </row>
        <row r="975">
          <cell r="G975">
            <v>89130</v>
          </cell>
          <cell r="H975" t="str">
            <v>BATE-ESTACAS POR GRAVIDADE, POTÊNCIA DE 160 HP, PESO DO MARTELO ATÉ 3 TONELADAS - MANUTENÇÃO. AF_11/2014</v>
          </cell>
          <cell r="I975" t="str">
            <v>H</v>
          </cell>
          <cell r="J975" t="str">
            <v>ATRIBUÍDO SÃO PAULO</v>
          </cell>
          <cell r="K975">
            <v>246.46</v>
          </cell>
        </row>
        <row r="976">
          <cell r="G976">
            <v>89131</v>
          </cell>
          <cell r="H976" t="str">
            <v>BATE-ESTACAS POR GRAVIDADE, POTÊNCIA DE 160 HP, PESO DO MARTELO ATÉ 3 TONELADAS - MATERIAIS NA OPERAÇÃO. AF_11/2014</v>
          </cell>
          <cell r="I976" t="str">
            <v>H</v>
          </cell>
          <cell r="J976" t="str">
            <v>ATRIBUÍDO SÃO PAULO</v>
          </cell>
          <cell r="K976">
            <v>75.47</v>
          </cell>
        </row>
        <row r="977">
          <cell r="G977">
            <v>89210</v>
          </cell>
          <cell r="H977" t="str">
            <v>BETONEIRA CAPACIDADE NOMINAL DE 600 L, CAPACIDADE DE MISTURA 360 L, MOTOR ELÉTRICO TRIFÁSICO POTÊNCIA DE 4 CV, SEM CARREGADOR - DEPRECIAÇÃO. AF_05/2023</v>
          </cell>
          <cell r="I977" t="str">
            <v>H</v>
          </cell>
          <cell r="J977" t="str">
            <v>ATRIBUÍDO SÃO PAULO</v>
          </cell>
          <cell r="K977">
            <v>439.63</v>
          </cell>
        </row>
        <row r="978">
          <cell r="G978">
            <v>89211</v>
          </cell>
          <cell r="H978" t="str">
            <v>BETONEIRA CAPACIDADE NOMINAL DE 600 L, CAPACIDADE DE MISTURA 360 L, MOTOR ELÉTRICO TRIFÁSICO POTÊNCIA DE 4 CV, SEM CARREGADOR - JUROS. AF_05/2023</v>
          </cell>
          <cell r="I978" t="str">
            <v>H</v>
          </cell>
          <cell r="J978" t="str">
            <v>COLETADO</v>
          </cell>
          <cell r="K978">
            <v>365.16</v>
          </cell>
        </row>
        <row r="979">
          <cell r="G979">
            <v>89212</v>
          </cell>
          <cell r="H979" t="str">
            <v>BETONEIRA CAPACIDADE NOMINAL DE 600 L, CAPACIDADE DE MISTURA 360 L, MOTOR ELÉTRICO TRIFÁSICO POTÊNCIA DE 4 CV, SEM CARREGADOR - MANUTENÇÃO. AF_05/2023</v>
          </cell>
          <cell r="I979" t="str">
            <v>H</v>
          </cell>
          <cell r="J979" t="str">
            <v>ATRIBUÍDO SÃO PAULO</v>
          </cell>
          <cell r="K979">
            <v>71.33</v>
          </cell>
        </row>
        <row r="980">
          <cell r="G980">
            <v>89213</v>
          </cell>
          <cell r="H980" t="str">
            <v>BETONEIRA CAPACIDADE NOMINAL DE 600 L, CAPACIDADE DE MISTURA 360 L, MOTOR ELÉTRICO TRIFÁSICO POTÊNCIA DE 4 CV, SEM CARREGADOR - MATERIAIS NA OPERAÇÃO. AF_05/2023</v>
          </cell>
          <cell r="I980" t="str">
            <v>H</v>
          </cell>
          <cell r="J980" t="str">
            <v>ATRIBUÍDO SÃO PAULO</v>
          </cell>
          <cell r="K980">
            <v>25.14</v>
          </cell>
        </row>
        <row r="981">
          <cell r="G981">
            <v>89214</v>
          </cell>
          <cell r="H981" t="str">
            <v>MOTONIVELADORA POTÊNCIA BÁSICA LÍQUIDA (PRIMEIRA MARCHA) 125 HP, PESO BRUTO 13032 KG, LARGURA DA LÂMINA DE 3,7 M - DEPRECIAÇÃO. AF_06/2014</v>
          </cell>
          <cell r="I981" t="str">
            <v>H</v>
          </cell>
          <cell r="J981" t="str">
            <v>ATRIBUÍDO SÃO PAULO</v>
          </cell>
          <cell r="K981">
            <v>114.66</v>
          </cell>
        </row>
        <row r="982">
          <cell r="G982">
            <v>89215</v>
          </cell>
          <cell r="H982" t="str">
            <v>MOTONIVELADORA POTÊNCIA BÁSICA LÍQUIDA (PRIMEIRA MARCHA) 125 HP, PESO BRUTO 13032 KG, LARGURA DA LÂMINA DE 3,7 M - JUROS. AF_06/2014</v>
          </cell>
          <cell r="I982" t="str">
            <v>H</v>
          </cell>
          <cell r="J982" t="str">
            <v>ATRIBUÍDO SÃO PAULO</v>
          </cell>
          <cell r="K982">
            <v>82.18</v>
          </cell>
        </row>
        <row r="983">
          <cell r="G983">
            <v>89221</v>
          </cell>
          <cell r="H983" t="str">
            <v>FRESADORA DE ASFALTO A FRIO SOBRE RODAS, LARGURA FRESAGEM DE 1,0 M, POTÊNCIA 208 HP - DEPRECIAÇÃO. AF_11/2014</v>
          </cell>
          <cell r="I983" t="str">
            <v>H</v>
          </cell>
          <cell r="J983" t="str">
            <v>ATRIBUÍDO SÃO PAULO</v>
          </cell>
          <cell r="K983">
            <v>26.7</v>
          </cell>
        </row>
        <row r="984">
          <cell r="G984">
            <v>89222</v>
          </cell>
          <cell r="H984" t="str">
            <v>FRESADORA DE ASFALTO A FRIO SOBRE RODAS, LARGURA FRESAGEM DE 1,0 M, POTÊNCIA 208 HP - JUROS. AF_11/2014</v>
          </cell>
          <cell r="I984" t="str">
            <v>H</v>
          </cell>
          <cell r="J984" t="str">
            <v>COLETADO</v>
          </cell>
          <cell r="K984">
            <v>9.77</v>
          </cell>
        </row>
        <row r="985">
          <cell r="G985">
            <v>89223</v>
          </cell>
          <cell r="H985" t="str">
            <v>FRESADORA DE ASFALTO A FRIO SOBRE RODAS, LARGURA FRESAGEM DE 1,0 M, POTÊNCIA 208 HP - MANUTENÇÃO. AF_11/2014</v>
          </cell>
          <cell r="I985" t="str">
            <v>H</v>
          </cell>
          <cell r="J985" t="str">
            <v>ATRIBUÍDO SÃO PAULO</v>
          </cell>
          <cell r="K985">
            <v>45.07</v>
          </cell>
        </row>
        <row r="986">
          <cell r="G986">
            <v>89224</v>
          </cell>
          <cell r="H986" t="str">
            <v>FRESADORA DE ASFALTO A FRIO SOBRE RODAS, LARGURA FRESAGEM DE 1,0 M, POTÊNCIA 208 HP - MATERIAIS NA OPERAÇÃO. AF_11/2014</v>
          </cell>
          <cell r="I986" t="str">
            <v>H</v>
          </cell>
          <cell r="J986" t="str">
            <v>ATRIBUÍDO SÃO PAULO</v>
          </cell>
          <cell r="K986">
            <v>20.66</v>
          </cell>
        </row>
        <row r="987">
          <cell r="G987">
            <v>89228</v>
          </cell>
          <cell r="H987" t="str">
            <v>FRESADORA DE ASFALTO A FRIO SOBRE RODAS, LARGURA FRESAGEM DE 2,0 M, POTÊNCIA 550 HP - DEPRECIAÇÃO. AF_11/2014</v>
          </cell>
          <cell r="I987" t="str">
            <v>H</v>
          </cell>
          <cell r="J987" t="str">
            <v>ATRIBUÍDO SÃO PAULO</v>
          </cell>
          <cell r="K987">
            <v>8.19</v>
          </cell>
        </row>
        <row r="988">
          <cell r="G988">
            <v>89229</v>
          </cell>
          <cell r="H988" t="str">
            <v>FRESADORA DE ASFALTO A FRIO SOBRE RODAS, LARGURA FRESAGEM DE 2,0 M, POTÊNCIA 550 HP - JUROS. AF_11/2014</v>
          </cell>
          <cell r="I988" t="str">
            <v>H</v>
          </cell>
          <cell r="J988" t="str">
            <v>COLETADO</v>
          </cell>
          <cell r="K988">
            <v>3.31</v>
          </cell>
        </row>
        <row r="989">
          <cell r="G989">
            <v>89230</v>
          </cell>
          <cell r="H989" t="str">
            <v>FRESADORA DE ASFALTO A FRIO SOBRE RODAS, LARGURA FRESAGEM DE 2,0 M, POTÊNCIA 550 HP - MANUTENÇÃO. AF_11/2014</v>
          </cell>
          <cell r="I989" t="str">
            <v>H</v>
          </cell>
          <cell r="J989" t="str">
            <v>ATRIBUÍDO SÃO PAULO</v>
          </cell>
          <cell r="K989">
            <v>52.21</v>
          </cell>
        </row>
        <row r="990">
          <cell r="G990">
            <v>89231</v>
          </cell>
          <cell r="H990" t="str">
            <v>FRESADORA DE ASFALTO A FRIO SOBRE RODAS, LARGURA FRESAGEM DE 2,0 M, POTÊNCIA 550 HP - MATERIAIS NA OPERAÇÃO. AF_11/2014</v>
          </cell>
          <cell r="I990" t="str">
            <v>H</v>
          </cell>
          <cell r="J990" t="str">
            <v>ATRIBUÍDO SÃO PAULO</v>
          </cell>
          <cell r="K990">
            <v>18.4</v>
          </cell>
        </row>
        <row r="991">
          <cell r="G991">
            <v>89232</v>
          </cell>
          <cell r="H991" t="str">
            <v>VIBROACABADORA DE ASFALTO SOBRE ESTEIRAS, LARGURA DE PAVIMENTAÇÃO 1,90 M A 5,30 M, POTÊNCIA 105 HP CAPACIDADE 450 T/H - DEPRECIAÇÃO. AF_11/2014</v>
          </cell>
          <cell r="I991" t="str">
            <v>H</v>
          </cell>
          <cell r="J991" t="str">
            <v>ATRIBUÍDO SÃO PAULO</v>
          </cell>
          <cell r="K991">
            <v>7.44</v>
          </cell>
        </row>
        <row r="992">
          <cell r="G992">
            <v>89233</v>
          </cell>
          <cell r="H992" t="str">
            <v>VIBROACABADORA DE ASFALTO SOBRE ESTEIRAS, LARGURA DE PAVIMENTAÇÃO 1,90 M A 5,30 M, POTÊNCIA 105 HP CAPACIDADE 450 T/H - JUROS. AF_11/2014</v>
          </cell>
          <cell r="I992" t="str">
            <v>H</v>
          </cell>
          <cell r="J992" t="str">
            <v>COEFICIENTE DE REPRESENTATIVIDADE</v>
          </cell>
          <cell r="K992">
            <v>83.94</v>
          </cell>
        </row>
        <row r="993">
          <cell r="G993">
            <v>89236</v>
          </cell>
          <cell r="H993" t="str">
            <v>RECICLADORA DE ASFALTO A FRIO SOBRE RODAS, LARGURA FRESAGEM DE 2,0 M, POTÊNCIA 422 HP - DEPRECIAÇÃO. AF_11/2014</v>
          </cell>
          <cell r="I993" t="str">
            <v>H</v>
          </cell>
          <cell r="J993" t="str">
            <v>COEFICIENTE DE REPRESENTATIVIDADE</v>
          </cell>
          <cell r="K993">
            <v>28.13</v>
          </cell>
        </row>
        <row r="994">
          <cell r="G994">
            <v>89237</v>
          </cell>
          <cell r="H994" t="str">
            <v>RECICLADORA DE ASFALTO A FRIO SOBRE RODAS, LARGURA FRESAGEM DE 2,0 M, POTÊNCIA 422 HP - JUROS. AF_11/2014</v>
          </cell>
          <cell r="I994" t="str">
            <v>H</v>
          </cell>
          <cell r="J994" t="str">
            <v>COEFICIENTE DE REPRESENTATIVIDADE</v>
          </cell>
          <cell r="K994">
            <v>2.02</v>
          </cell>
        </row>
        <row r="995">
          <cell r="G995">
            <v>89238</v>
          </cell>
          <cell r="H995" t="str">
            <v>RECICLADORA DE ASFALTO A FRIO SOBRE RODAS, LARGURA FRESAGEM DE 2,0 M, POTÊNCIA 422 HP - MANUTENÇÃO. AF_11/2014</v>
          </cell>
          <cell r="I995" t="str">
            <v>H</v>
          </cell>
          <cell r="J995" t="str">
            <v>ATRIBUÍDO SÃO PAULO</v>
          </cell>
          <cell r="K995">
            <v>0.46</v>
          </cell>
        </row>
        <row r="996">
          <cell r="G996">
            <v>89239</v>
          </cell>
          <cell r="H996" t="str">
            <v>RECICLADORA DE ASFALTO A FRIO SOBRE RODAS, LARGURA FRESAGEM DE 2,0 M, POTÊNCIA 422 HP - MATERIAIS NA OPERAÇÃO. AF_11/2014</v>
          </cell>
          <cell r="I996" t="str">
            <v>H</v>
          </cell>
          <cell r="J996" t="str">
            <v>ATRIBUÍDO SÃO PAULO</v>
          </cell>
          <cell r="K996">
            <v>2.53</v>
          </cell>
        </row>
        <row r="997">
          <cell r="G997">
            <v>89240</v>
          </cell>
          <cell r="H997" t="str">
            <v>VIBROACABADORA DE ASFALTO SOBRE ESTEIRAS, LARGURA DE PAVIMENTAÇÃO 2,13 M A 4,55 M, POTÊNCIA 100 HP, CAPACIDADE 400 T/H - DEPRECIAÇÃO. AF_11/2014</v>
          </cell>
          <cell r="I997" t="str">
            <v>H</v>
          </cell>
          <cell r="J997" t="str">
            <v>ATRIBUÍDO SÃO PAULO</v>
          </cell>
          <cell r="K997">
            <v>8.12</v>
          </cell>
        </row>
        <row r="998">
          <cell r="G998">
            <v>89241</v>
          </cell>
          <cell r="H998" t="str">
            <v>VIBROACABADORA DE ASFALTO SOBRE ESTEIRAS, LARGURA DE PAVIMENTAÇÃO 2,13 M A 4,55 M, POTÊNCIA 100 HP, CAPACIDADE 400 T/H - JUROS. AF_11/2014</v>
          </cell>
          <cell r="I998" t="str">
            <v>H</v>
          </cell>
          <cell r="J998" t="str">
            <v>ATRIBUÍDO SÃO PAULO</v>
          </cell>
          <cell r="K998">
            <v>39.36</v>
          </cell>
        </row>
        <row r="999">
          <cell r="G999">
            <v>89246</v>
          </cell>
          <cell r="H999" t="str">
            <v>VIBROACABADORA DE ASFALTO SOBRE ESTEIRAS, LARGURA DE PAVIMENTAÇÃO 2,13 M A 4,55 M, POTÊNCIA 100 HP, CAPACIDADE 400 T/H - MANUTENÇÃO. AF_11/2014</v>
          </cell>
          <cell r="I999" t="str">
            <v>H</v>
          </cell>
          <cell r="J999" t="str">
            <v>COLETADO</v>
          </cell>
          <cell r="K999">
            <v>10.56</v>
          </cell>
        </row>
        <row r="1000">
          <cell r="G1000">
            <v>89247</v>
          </cell>
          <cell r="H1000" t="str">
            <v>VIBROACABADORA DE ASFALTO SOBRE ESTEIRAS, LARGURA DE PAVIMENTAÇÃO 2,13 M A 4,55 M, POTÊNCIA 100 HP, CAPACIDADE 400 T/H - MATERIAIS NA OPERAÇÃO. AF_11/2014</v>
          </cell>
          <cell r="I1000" t="str">
            <v>H</v>
          </cell>
          <cell r="J1000" t="str">
            <v>COEFICIENTE DE REPRESENTATIVIDADE</v>
          </cell>
          <cell r="K1000">
            <v>40.54</v>
          </cell>
        </row>
        <row r="1001">
          <cell r="G1001">
            <v>89248</v>
          </cell>
          <cell r="H1001" t="str">
            <v>GUINDAUTO HIDRÁULICO, CAPACIDADE MÁXIMA DE CARGA 6200 KG, MOMENTO MÁXIMO DE CARGA 11,7 TM, ALCANCE MÁXIMO HORIZONTAL 9,70 M, INCLUSIVE CAMINHÃO TOCO PBT 16.000 KG, POTÊNCIA DE 189 CV - DEPRECIAÇÃO. AF_06/2014</v>
          </cell>
          <cell r="I1001" t="str">
            <v>H</v>
          </cell>
          <cell r="J1001" t="str">
            <v>COEFICIENTE DE REPRESENTATIVIDADE</v>
          </cell>
          <cell r="K1001">
            <v>14.03</v>
          </cell>
        </row>
        <row r="1002">
          <cell r="G1002">
            <v>89249</v>
          </cell>
          <cell r="H1002" t="str">
            <v>GUINDAUTO HIDRÁULICO, CAPACIDADE MÁXIMA DE CARGA 6200 KG, MOMENTO MÁXIMO DE CARGA 11,7 TM, ALCANCE MÁXIMO HORIZONTAL 9,70 M, INCLUSIVE CAMINHÃO TOCO PBT 16.000 KG, POTÊNCIA DE 189 CV - JUROS. AF_06/2014</v>
          </cell>
          <cell r="I1002" t="str">
            <v>H</v>
          </cell>
          <cell r="J1002" t="str">
            <v>COEFICIENTE DE REPRESENTATIVIDADE</v>
          </cell>
          <cell r="K1002">
            <v>5.67</v>
          </cell>
        </row>
        <row r="1003">
          <cell r="G1003">
            <v>89253</v>
          </cell>
          <cell r="H1003" t="str">
            <v>GUINDAUTO HIDRÁULICO, CAPACIDADE MÁXIMA DE CARGA 6200 KG, MOMENTO MÁXIMO DE CARGA 11,7 TM, ALCANCE MÁXIMO HORIZONTAL 9,70 M, INCLUSIVE CAMINHÃO TOCO PBT 16.000 KG, POTÊNCIA DE 189 CV - MANUTENÇÃO. AF_06/2014</v>
          </cell>
          <cell r="I1003" t="str">
            <v>H</v>
          </cell>
          <cell r="J1003" t="str">
            <v>COLETADO</v>
          </cell>
          <cell r="K1003">
            <v>68.72</v>
          </cell>
        </row>
        <row r="1004">
          <cell r="G1004">
            <v>89254</v>
          </cell>
          <cell r="H1004" t="str">
            <v>CAMINHÃO TOCO, PBT 16.000 KG, CARGA ÚTIL MÁX. 10.685 KG, DIST. ENTRE EIXOS 4,8 M, POTÊNCIA 189 CV, INCLUSIVE CARROCERIA FIXA ABERTA DE MADEIRA P/ TRANSPORTE GERAL DE CARGA SECA, DIMEN. APROX. 2,5 X 7,00 X 0,50 M - DEPRECIAÇÃO. AF_06/2014</v>
          </cell>
          <cell r="I1004" t="str">
            <v>H</v>
          </cell>
          <cell r="J1004" t="str">
            <v>ATRIBUÍDO SÃO PAULO</v>
          </cell>
          <cell r="K1004">
            <v>170.92</v>
          </cell>
        </row>
        <row r="1005">
          <cell r="G1005">
            <v>89255</v>
          </cell>
          <cell r="H1005" t="str">
            <v>CAMINHÃO TOCO, PBT 16.000 KG, CARGA ÚTIL MÁX. 10.685 KG, DIST. ENTRE EIXOS 4,8 M, POTÊNCIA 189 CV, INCLUSIVE CARROCERIA FIXA ABERTA DE MADEIRA P/ TRANSPORTE GERAL DE CARGA SECA, DIMEN. APROX. 2,5 X 7,00 X 0,50 M - JUROS. AF_06/2014</v>
          </cell>
          <cell r="I1005" t="str">
            <v>H</v>
          </cell>
          <cell r="J1005" t="str">
            <v>ATRIBUÍDO SÃO PAULO</v>
          </cell>
          <cell r="K1005">
            <v>43.6</v>
          </cell>
        </row>
        <row r="1006">
          <cell r="G1006">
            <v>89256</v>
          </cell>
          <cell r="H1006" t="str">
            <v>CAMINHÃO TOCO, PBT 16.000 KG, CARGA ÚTIL MÁX. 10.685 KG, DIST. ENTRE EIXOS 4,8 M, POTÊNCIA 189 CV, INCLUSIVE CARROCERIA FIXA ABERTA DE MADEIRA P/ TRANSPORTE GERAL DE CARGA SECA, DIMEN. APROX. 2,5 X 7,00 X 0,50 M - IMPOSTOS E SEGUROS. AF_06/2014</v>
          </cell>
          <cell r="I1006" t="str">
            <v>H</v>
          </cell>
          <cell r="J1006" t="str">
            <v>COEFICIENTE DE REPRESENTATIVIDADE</v>
          </cell>
          <cell r="K1006">
            <v>14.83</v>
          </cell>
        </row>
        <row r="1007">
          <cell r="G1007">
            <v>89259</v>
          </cell>
          <cell r="H1007" t="str">
            <v>GUINDASTE HIDRÁULICO AUTOPROPELIDO, COM LANÇA TELESCÓPICA 28,80 M, CAPACIDADE MÁXIMA 30 T, POTÊNCIA 97 KW, TRAÇÃO 4 X 4 - DEPRECIAÇÃO. AF_11/2014</v>
          </cell>
          <cell r="I1007" t="str">
            <v>H</v>
          </cell>
          <cell r="J1007" t="str">
            <v>COEFICIENTE DE REPRESENTATIVIDADE</v>
          </cell>
          <cell r="K1007">
            <v>5.99</v>
          </cell>
        </row>
        <row r="1008">
          <cell r="G1008">
            <v>89260</v>
          </cell>
          <cell r="H1008" t="str">
            <v>GUINDASTE HIDRÁULICO AUTOPROPELIDO, COM LANÇA TELESCÓPICA 28,80 M, CAPACIDADE MÁXIMA 30 T, POTÊNCIA 97 KW, TRAÇÃO 4 X 4 - JUROS. AF_11/2014</v>
          </cell>
          <cell r="I1008" t="str">
            <v>H</v>
          </cell>
          <cell r="J1008" t="str">
            <v>COEFICIENTE DE REPRESENTATIVIDADE</v>
          </cell>
          <cell r="K1008">
            <v>73.17</v>
          </cell>
        </row>
        <row r="1009">
          <cell r="G1009">
            <v>89262</v>
          </cell>
          <cell r="H1009" t="str">
            <v>GUINDASTE HIDRÁULICO AUTOPROPELIDO, COM LANÇA TELESCÓPICA 28,80 M, CAPACIDADE MÁXIMA 30 T, POTÊNCIA 97 KW, TRAÇÃO 4 X 4 - IMPOSTOS E SEGUROS. AF_11/2014</v>
          </cell>
          <cell r="I1009" t="str">
            <v>H</v>
          </cell>
          <cell r="J1009" t="str">
            <v>COEFICIENTE DE REPRESENTATIVIDADE</v>
          </cell>
          <cell r="K1009">
            <v>197.2</v>
          </cell>
        </row>
        <row r="1010">
          <cell r="G1010">
            <v>89264</v>
          </cell>
          <cell r="H1010" t="str">
            <v>GUINDASTE HIDRÁULICO AUTOPROPELIDO, COM LANÇA TELESCÓPICA 28,80 M, CAPACIDADE MÁXIMA 30 T, POTÊNCIA 97 KW, TRAÇÃO 4 X 4 - MANUTENÇÃO. AF_11/2014</v>
          </cell>
          <cell r="I1010" t="str">
            <v>H</v>
          </cell>
          <cell r="J1010" t="str">
            <v>COLETADO</v>
          </cell>
          <cell r="K1010">
            <v>0.43</v>
          </cell>
        </row>
        <row r="1011">
          <cell r="G1011">
            <v>89265</v>
          </cell>
          <cell r="H1011" t="str">
            <v>GUINDASTE HIDRÁULICO AUTOPROPELIDO, COM LANÇA TELESCÓPICA 28,80 M, CAPACIDADE MÁXIMA 30 T, POTÊNCIA 97 KW, TRAÇÃO 4 X 4 - MATERIAIS NA OPERAÇÃO. AF_11/2014</v>
          </cell>
          <cell r="I1011" t="str">
            <v>H</v>
          </cell>
          <cell r="J1011" t="str">
            <v>COEFICIENTE DE REPRESENTATIVIDADE</v>
          </cell>
          <cell r="K1011">
            <v>0.1</v>
          </cell>
        </row>
        <row r="1012">
          <cell r="G1012">
            <v>89266</v>
          </cell>
          <cell r="H1012" t="str">
            <v>BETONEIRA CAPACIDADE NOMINAL DE 600 L, CAPACIDADE DE MISTURA 440 L, MOTOR A DIESEL POTÊNCIA 10 CV, COM CARREGADOR - DEPRECIAÇÃO. AF_05/2023</v>
          </cell>
          <cell r="I1012" t="str">
            <v>H</v>
          </cell>
          <cell r="J1012" t="str">
            <v>COEFICIENTE DE REPRESENTATIVIDADE</v>
          </cell>
          <cell r="K1012">
            <v>0.33</v>
          </cell>
        </row>
        <row r="1013">
          <cell r="G1013">
            <v>89267</v>
          </cell>
          <cell r="H1013" t="str">
            <v>BETONEIRA CAPACIDADE NOMINAL DE 600 L, CAPACIDADE DE MISTURA 440 L, MOTOR A DIESEL POTÊNCIA 10 CV, COM CARREGADOR - JUROS. AF_05/2023</v>
          </cell>
          <cell r="I1013" t="str">
            <v>H</v>
          </cell>
          <cell r="J1013" t="str">
            <v>COEFICIENTE DE REPRESENTATIVIDADE</v>
          </cell>
          <cell r="K1013">
            <v>0.56</v>
          </cell>
        </row>
        <row r="1014">
          <cell r="G1014">
            <v>89268</v>
          </cell>
          <cell r="H1014" t="str">
            <v>BETONEIRA CAPACIDADE NOMINAL DE 600 L, CAPACIDADE DE MISTURA 440 L, MOTOR A DIESEL POTÊNCIA 10 CV, COM CARREGADOR - MANUTENÇÃO. AF_05/2023</v>
          </cell>
          <cell r="I1014" t="str">
            <v>H</v>
          </cell>
          <cell r="J1014" t="str">
            <v>COEFICIENTE DE REPRESENTATIVIDADE</v>
          </cell>
          <cell r="K1014">
            <v>2.33</v>
          </cell>
        </row>
        <row r="1015">
          <cell r="G1015">
            <v>89269</v>
          </cell>
          <cell r="H1015" t="str">
            <v>BETONEIRA CAPACIDADE NOMINAL DE 600 L, CAPACIDADE DE MISTURA 440 L, MOTOR A DIESEL POTÊNCIA 10 CV, COM CARREGADOR - MATERIAIS NA OPERAÇÃO. AF_05/2023</v>
          </cell>
          <cell r="I1015" t="str">
            <v>H</v>
          </cell>
          <cell r="J1015" t="str">
            <v>COLETADO</v>
          </cell>
          <cell r="K1015">
            <v>0.53</v>
          </cell>
        </row>
        <row r="1016">
          <cell r="G1016">
            <v>89270</v>
          </cell>
          <cell r="H1016" t="str">
            <v>ROLO COMPACTADOR VIBRATÓRIO TANDEM AÇO LISO, POTÊNCIA 58 HP, PESO SEM/COM LASTRO 6,5 / 9,4 T, LARGURA DE TRABALHO 1,2 M - DEPRECIAÇÃO. AF_06/2014</v>
          </cell>
          <cell r="I1016" t="str">
            <v>H</v>
          </cell>
          <cell r="J1016" t="str">
            <v>ATRIBUÍDO SÃO PAULO</v>
          </cell>
          <cell r="K1016">
            <v>2.91</v>
          </cell>
        </row>
        <row r="1017">
          <cell r="G1017">
            <v>89271</v>
          </cell>
          <cell r="H1017" t="str">
            <v>ROLO COMPACTADOR VIBRATÓRIO TANDEM AÇO LISO, POTÊNCIA 58 HP, PESO SEM/COM LASTRO 6,5 / 9,4 T, LARGURA DE TRABALHO 1,2 M - JUROS. AF_06/2014</v>
          </cell>
          <cell r="I1017" t="str">
            <v>H</v>
          </cell>
          <cell r="J1017" t="str">
            <v>ATRIBUÍDO SÃO PAULO</v>
          </cell>
          <cell r="K1017">
            <v>3.38</v>
          </cell>
        </row>
        <row r="1018">
          <cell r="G1018">
            <v>89274</v>
          </cell>
          <cell r="H1018" t="str">
            <v>CAMINHÃO BASCULANTE 14 M3, COM CAVALO MECÂNICO DE CAPACIDADE MÁXIMA DE TRAÇÃO COMBINADO DE 36000 KG, POTÊNCIA 286 CV, INCLUSIVE SEMIREBOQUE COM CAÇAMBA METÁLICA - DEPRECIAÇÃO. AF_12/2014</v>
          </cell>
          <cell r="I1018" t="str">
            <v>H</v>
          </cell>
          <cell r="J1018" t="str">
            <v>ATRIBUÍDO SÃO PAULO</v>
          </cell>
          <cell r="K1018">
            <v>50.2</v>
          </cell>
        </row>
        <row r="1019">
          <cell r="G1019">
            <v>89275</v>
          </cell>
          <cell r="H1019" t="str">
            <v>CAMINHÃO BASCULANTE 14 M3, COM CAVALO MECÂNICO DE CAPACIDADE MÁXIMA DE TRAÇÃO COMBINADO DE 36000 KG, POTÊNCIA 286 CV, INCLUSIVE SEMIREBOQUE COM CAÇAMBA METÁLICA - JUROS. AF_12/2014</v>
          </cell>
          <cell r="I1019" t="str">
            <v>H</v>
          </cell>
          <cell r="J1019" t="str">
            <v>COEFICIENTE DE REPRESENTATIVIDADE</v>
          </cell>
          <cell r="K1019">
            <v>13.46</v>
          </cell>
        </row>
        <row r="1020">
          <cell r="G1020">
            <v>89276</v>
          </cell>
          <cell r="H1020" t="str">
            <v>CAMINHÃO BASCULANTE 14 M3, COM CAVALO MECÂNICO DE CAPACIDADE MÁXIMA DE TRAÇÃO COMBINADO DE 36000 KG, POTÊNCIA 286 CV, INCLUSIVE SEMIREBOQUE COM CAÇAMBA METÁLICA - IMPOSTOS E SEGUROS. AF_12/2014</v>
          </cell>
          <cell r="I1020" t="str">
            <v>H</v>
          </cell>
          <cell r="J1020" t="str">
            <v>COEFICIENTE DE REPRESENTATIVIDADE</v>
          </cell>
          <cell r="K1020">
            <v>62.82</v>
          </cell>
        </row>
        <row r="1021">
          <cell r="G1021">
            <v>89277</v>
          </cell>
          <cell r="H1021" t="str">
            <v>CAMINHÃO BASCULANTE 14 M3, COM CAVALO MECÂNICO DE CAPACIDADE MÁXIMA DE TRAÇÃO COMBINADO DE 36000 KG, POTÊNCIA 286 CV, INCLUSIVE SEMIREBOQUE COM CAÇAMBA METÁLICA - MANUTENÇÃO. AF_12/2014</v>
          </cell>
          <cell r="I1021" t="str">
            <v>H</v>
          </cell>
          <cell r="J1021" t="str">
            <v>COEFICIENTE DE REPRESENTATIVIDADE</v>
          </cell>
          <cell r="K1021">
            <v>1.6</v>
          </cell>
        </row>
        <row r="1022">
          <cell r="G1022">
            <v>89280</v>
          </cell>
          <cell r="H1022" t="str">
            <v>CAMINHÃO BASCULANTE 14 M3, COM CAVALO MECÂNICO DE CAPACIDADE MÁXIMA DE TRAÇÃO COMBINADO DE 36000 KG, POTÊNCIA 286 CV, INCLUSIVE SEMIREBOQUE COM CAÇAMBA METÁLICA - MATERIAIS NA OPERAÇÃO. AF_12/2014</v>
          </cell>
          <cell r="I1022" t="str">
            <v>H</v>
          </cell>
          <cell r="J1022" t="str">
            <v>COEFICIENTE DE REPRESENTATIVIDADE</v>
          </cell>
          <cell r="K1022">
            <v>5.13</v>
          </cell>
        </row>
        <row r="1023">
          <cell r="G1023">
            <v>89281</v>
          </cell>
          <cell r="H1023" t="str">
            <v>CAMINHÃO BASCULANTE 18 M3, COM CAVALO MECÂNICO DE CAPACIDADE MÁXIMA DE TRAÇÃO COMBINADO DE 45000 KG, POTÊNCIA 330 CV, INCLUSIVE SEMIREBOQUE COM CAÇAMBA METÁLICA - DEPRECIAÇÃO. AF_12/2014</v>
          </cell>
          <cell r="I1023" t="str">
            <v>H</v>
          </cell>
          <cell r="J1023" t="str">
            <v>COEFICIENTE DE REPRESENTATIVIDADE</v>
          </cell>
          <cell r="K1023">
            <v>1.18</v>
          </cell>
        </row>
        <row r="1024">
          <cell r="G1024">
            <v>89870</v>
          </cell>
          <cell r="H1024" t="str">
            <v>CAMINHÃO BASCULANTE 18 M3, COM CAVALO MECÂNICO DE CAPACIDADE MÁXIMA DE TRAÇÃO COMBINADO DE 45000 KG, POTÊNCIA 330 CV, INCLUSIVE SEMIREBOQUE COM CAÇAMBA METÁLICA - JUROS. AF_12/2014</v>
          </cell>
          <cell r="I1024" t="str">
            <v>H</v>
          </cell>
          <cell r="J1024" t="str">
            <v>COEFICIENTE DE REPRESENTATIVIDADE</v>
          </cell>
          <cell r="K1024">
            <v>5.61</v>
          </cell>
        </row>
        <row r="1025">
          <cell r="G1025">
            <v>89871</v>
          </cell>
          <cell r="H1025" t="str">
            <v>CAMINHÃO BASCULANTE 18 M3, COM CAVALO MECÂNICO DE CAPACIDADE MÁXIMA DE TRAÇÃO COMBINADO DE 45000 KG, POTÊNCIA 330 CV, INCLUSIVE SEMIREBOQUE COM CAÇAMBA METÁLICA - IMPOSTOS E SEGUROS. AF_12/2014</v>
          </cell>
          <cell r="I1025" t="str">
            <v>H</v>
          </cell>
          <cell r="J1025" t="str">
            <v>COEFICIENTE DE REPRESENTATIVIDADE</v>
          </cell>
          <cell r="K1025">
            <v>6.76</v>
          </cell>
        </row>
        <row r="1026">
          <cell r="G1026">
            <v>89872</v>
          </cell>
          <cell r="H1026" t="str">
            <v>CAMINHÃO BASCULANTE 18 M3, COM CAVALO MECÂNICO DE CAPACIDADE MÁXIMA DE TRAÇÃO COMBINADO DE 45000 KG, POTÊNCIA 330 CV, INCLUSIVE SEMIREBOQUE COM CAÇAMBA METÁLICA - MANUTENÇÃO. AF_12/2014</v>
          </cell>
          <cell r="I1026" t="str">
            <v>H</v>
          </cell>
          <cell r="J1026" t="str">
            <v>COEFICIENTE DE REPRESENTATIVIDADE</v>
          </cell>
          <cell r="K1026">
            <v>7.66</v>
          </cell>
        </row>
        <row r="1027">
          <cell r="G1027">
            <v>89873</v>
          </cell>
          <cell r="H1027" t="str">
            <v>CAMINHÃO BASCULANTE 18 M3, COM CAVALO MECÂNICO DE CAPACIDADE MÁXIMA DE TRAÇÃO COMBINADO DE 45000 KG, POTÊNCIA 330 CV, INCLUSIVE SEMIREBOQUE COM CAÇAMBA METÁLICA - MATERIAIS NA OPERAÇÃO. AF_12/2014</v>
          </cell>
          <cell r="I1027" t="str">
            <v>H</v>
          </cell>
          <cell r="J1027" t="str">
            <v>COEFICIENTE DE REPRESENTATIVIDADE</v>
          </cell>
          <cell r="K1027">
            <v>1.77</v>
          </cell>
        </row>
        <row r="1028">
          <cell r="G1028">
            <v>89874</v>
          </cell>
          <cell r="H1028" t="str">
            <v>VIBRADOR DE IMERSÃO, DIÂMETRO DE PONTEIRA 45MM, MOTOR ELÉTRICO TRIFÁSICO POTÊNCIA DE 2 CV - DEPRECIAÇÃO. AF_06/2015</v>
          </cell>
          <cell r="I1028" t="str">
            <v>H</v>
          </cell>
          <cell r="J1028" t="str">
            <v>COEFICIENTE DE REPRESENTATIVIDADE</v>
          </cell>
          <cell r="K1028">
            <v>8.38</v>
          </cell>
        </row>
        <row r="1029">
          <cell r="G1029">
            <v>89878</v>
          </cell>
          <cell r="H1029" t="str">
            <v>VIBRADOR DE IMERSÃO, DIÂMETRO DE PONTEIRA 45MM, MOTOR ELÉTRICO TRIFÁSICO POTÊNCIA DE 2 CV - JUROS. AF_06/2015</v>
          </cell>
          <cell r="I1029" t="str">
            <v>H</v>
          </cell>
          <cell r="J1029" t="str">
            <v>COEFICIENTE DE REPRESENTATIVIDADE</v>
          </cell>
          <cell r="K1029">
            <v>12.18</v>
          </cell>
        </row>
        <row r="1030">
          <cell r="G1030">
            <v>89879</v>
          </cell>
          <cell r="H1030" t="str">
            <v>VIBRADOR DE IMERSÃO, DIÂMETRO DE PONTEIRA 45MM, MOTOR ELÉTRICO TRIFÁSICO POTÊNCIA DE 2 CV - MANUTENÇÃO. AF_06/2015</v>
          </cell>
          <cell r="I1030" t="str">
            <v>H</v>
          </cell>
          <cell r="J1030" t="str">
            <v>COEFICIENTE DE REPRESENTATIVIDADE</v>
          </cell>
          <cell r="K1030">
            <v>1.15</v>
          </cell>
        </row>
        <row r="1031">
          <cell r="G1031">
            <v>89880</v>
          </cell>
          <cell r="H1031" t="str">
            <v>VIBRADOR DE IMERSÃO, DIÂMETRO DE PONTEIRA 45MM, MOTOR ELÉTRICO TRIFÁSICO POTÊNCIA DE 2 CV - MATERIAIS NA OPERAÇÃO. AF_06/2015</v>
          </cell>
          <cell r="I1031" t="str">
            <v>H</v>
          </cell>
          <cell r="J1031" t="str">
            <v>COEFICIENTE DE REPRESENTATIVIDADE</v>
          </cell>
          <cell r="K1031">
            <v>0.26</v>
          </cell>
        </row>
        <row r="1032">
          <cell r="G1032">
            <v>89881</v>
          </cell>
          <cell r="H1032" t="str">
            <v>PERFURATRIZ MANUAL, TORQUE MÁXIMO 83 N.M, POTÊNCIA 5 CV, COM DIÂMETRO MÁXIMO 4" - DEPRECIAÇÃO. AF_06/2015</v>
          </cell>
          <cell r="I1032" t="str">
            <v>H</v>
          </cell>
          <cell r="J1032" t="str">
            <v>COEFICIENTE DE REPRESENTATIVIDADE</v>
          </cell>
          <cell r="K1032">
            <v>1.26</v>
          </cell>
        </row>
        <row r="1033">
          <cell r="G1033">
            <v>89882</v>
          </cell>
          <cell r="H1033" t="str">
            <v>PERFURATRIZ MANUAL, TORQUE MÁXIMO 83 N.M, POTÊNCIA 5 CV, COM DIÂMETRO MÁXIMO 4" - JUROS. AF_06/2015</v>
          </cell>
          <cell r="I1033" t="str">
            <v>H</v>
          </cell>
          <cell r="J1033" t="str">
            <v>COEFICIENTE DE REPRESENTATIVIDADE</v>
          </cell>
          <cell r="K1033">
            <v>10.46</v>
          </cell>
        </row>
        <row r="1034">
          <cell r="G1034">
            <v>90582</v>
          </cell>
          <cell r="H1034" t="str">
            <v>PERFURATRIZ MANUAL, TORQUE MÁXIMO 83 N.M, POTÊNCIA 5 CV, COM DIÂMETRO MÁXIMO 4" - MANUTENÇÃO. AF_06/2015</v>
          </cell>
          <cell r="I1034" t="str">
            <v>H</v>
          </cell>
          <cell r="J1034" t="str">
            <v>COEFICIENTE DE REPRESENTATIVIDADE</v>
          </cell>
          <cell r="K1034">
            <v>4.99</v>
          </cell>
        </row>
        <row r="1035">
          <cell r="G1035">
            <v>90583</v>
          </cell>
          <cell r="H1035" t="str">
            <v>PERFURATRIZ MANUAL, TORQUE MÁXIMO 83 N.M, POTÊNCIA 5 CV, COM DIÂMETRO MÁXIMO 4" - MATERIAIS NA OPERAÇÃO. AF_06/2015</v>
          </cell>
          <cell r="I1035" t="str">
            <v>H</v>
          </cell>
          <cell r="J1035" t="str">
            <v>COLETADO</v>
          </cell>
          <cell r="K1035">
            <v>1.15</v>
          </cell>
        </row>
        <row r="1036">
          <cell r="G1036">
            <v>90584</v>
          </cell>
          <cell r="H1036" t="str">
            <v>PERFURATRIZ SOBRE ESTEIRA, TORQUE MÁXIMO 600 KGF, PESO MÉDIO 1000 KG, POTÊNCIA 20 HP, DIÂMETRO MÁXIMO 10" - DEPRECIAÇÃO. AF_06/2015</v>
          </cell>
          <cell r="I1036" t="str">
            <v>H</v>
          </cell>
          <cell r="J1036" t="str">
            <v>COEFICIENTE DE REPRESENTATIVIDADE</v>
          </cell>
          <cell r="K1036">
            <v>5.46</v>
          </cell>
        </row>
        <row r="1037">
          <cell r="G1037">
            <v>90585</v>
          </cell>
          <cell r="H1037" t="str">
            <v>PERFURATRIZ SOBRE ESTEIRA, TORQUE MÁXIMO 600 KGF, PESO MÉDIO 1000 KG, POTÊNCIA 20 HP, DIÂMETRO MÁXIMO 10" - JUROS. AF_06/2015</v>
          </cell>
          <cell r="I1037" t="str">
            <v>H</v>
          </cell>
          <cell r="J1037" t="str">
            <v>COEFICIENTE DE REPRESENTATIVIDADE</v>
          </cell>
          <cell r="K1037">
            <v>6.88</v>
          </cell>
        </row>
        <row r="1038">
          <cell r="G1038">
            <v>90621</v>
          </cell>
          <cell r="H1038" t="str">
            <v>PERFURATRIZ SOBRE ESTEIRA, TORQUE MÁXIMO 600 KGF, PESO MÉDIO 1000 KG, POTÊNCIA 20 HP, DIÂMETRO MÁXIMO 10" - MANUTENÇÃO. AF_06/2015</v>
          </cell>
          <cell r="I1038" t="str">
            <v>H</v>
          </cell>
          <cell r="J1038" t="str">
            <v>COEFICIENTE DE REPRESENTATIVIDADE</v>
          </cell>
          <cell r="K1038">
            <v>5.34</v>
          </cell>
        </row>
        <row r="1039">
          <cell r="G1039">
            <v>90622</v>
          </cell>
          <cell r="H1039" t="str">
            <v>PERFURATRIZ SOBRE ESTEIRA, TORQUE MÁXIMO 600 KGF, PESO MÉDIO 1000 KG, POTÊNCIA 20 HP, DIÂMETRO MÁXIMO 10" - MATERIAIS NA OPERAÇÃO. AF_06/2015</v>
          </cell>
          <cell r="I1039" t="str">
            <v>H</v>
          </cell>
          <cell r="J1039" t="str">
            <v>COLETADO</v>
          </cell>
          <cell r="K1039">
            <v>1.23</v>
          </cell>
        </row>
        <row r="1040">
          <cell r="G1040">
            <v>90623</v>
          </cell>
          <cell r="H1040" t="str">
            <v>MISTURADOR DUPLO HORIZONTAL DE ALTA TURBULÊNCIA, CAPACIDADE / VOLUME 2 X 500 LITROS, MOTORES ELÉTRICOS MÍNIMO 5 CV CADA, PARA NATA CIMENTO, ARGAMASSA E OUTROS - DEPRECIAÇÃO. AF_06/2015</v>
          </cell>
          <cell r="I1040" t="str">
            <v>H</v>
          </cell>
          <cell r="J1040" t="str">
            <v>COEFICIENTE DE REPRESENTATIVIDADE</v>
          </cell>
          <cell r="K1040">
            <v>5.85</v>
          </cell>
        </row>
        <row r="1041">
          <cell r="G1041">
            <v>90624</v>
          </cell>
          <cell r="H1041" t="str">
            <v>MISTURADOR DUPLO HORIZONTAL DE ALTA TURBULÊNCIA, CAPACIDADE / VOLUME 2 X 500 LITROS, MOTORES ELÉTRICOS MÍNIMO 5 CV CADA, PARA NATA CIMENTO, ARGAMASSA E OUTROS - JUROS. AF_06/2015</v>
          </cell>
          <cell r="I1041" t="str">
            <v>H</v>
          </cell>
          <cell r="J1041" t="str">
            <v>COEFICIENTE DE REPRESENTATIVIDADE</v>
          </cell>
          <cell r="K1041">
            <v>6.88</v>
          </cell>
        </row>
        <row r="1042">
          <cell r="G1042">
            <v>90627</v>
          </cell>
          <cell r="H1042" t="str">
            <v>MISTURADOR DUPLO HORIZONTAL DE ALTA TURBULÊNCIA, CAPACIDADE / VOLUME 2 X 500 LITROS, MOTORES ELÉTRICOS MÍNIMO 5 CV CADA, PARA NATA CIMENTO, ARGAMASSA E OUTROS - MANUTENÇÃO. AF_06/2015</v>
          </cell>
          <cell r="I1042" t="str">
            <v>H</v>
          </cell>
          <cell r="J1042" t="str">
            <v>COEFICIENTE DE REPRESENTATIVIDADE</v>
          </cell>
          <cell r="K1042">
            <v>7.11</v>
          </cell>
        </row>
        <row r="1043">
          <cell r="G1043">
            <v>90628</v>
          </cell>
          <cell r="H1043" t="str">
            <v>MISTURADOR DUPLO HORIZONTAL DE ALTA TURBULÊNCIA, CAPACIDADE / VOLUME 2 X 500 LITROS, MOTORES ELÉTRICOS MÍNIMO 5 CV CADA, PARA NATA CIMENTO, ARGAMASSA E OUTROS - MATERIAIS NA OPERAÇÃO. AF_06/2015</v>
          </cell>
          <cell r="I1043" t="str">
            <v>H</v>
          </cell>
          <cell r="J1043" t="str">
            <v>COLETADO</v>
          </cell>
          <cell r="K1043">
            <v>1.89</v>
          </cell>
        </row>
        <row r="1044">
          <cell r="G1044">
            <v>90629</v>
          </cell>
          <cell r="H1044" t="str">
            <v>BOMBA TRIPLEX, PARA INJEÇÃO DE NATA DE CIMENTO, VAZÃO MÁXIMA DE 100 LITROS/MINUTO, PRESSÃO MÁXIMA DE 70 BAR - DEPRECIAÇÃO. AF_06/2015</v>
          </cell>
          <cell r="I1044" t="str">
            <v>H</v>
          </cell>
          <cell r="J1044" t="str">
            <v>COEFICIENTE DE REPRESENTATIVIDADE</v>
          </cell>
          <cell r="K1044">
            <v>8.9</v>
          </cell>
        </row>
        <row r="1045">
          <cell r="G1045">
            <v>90630</v>
          </cell>
          <cell r="H1045" t="str">
            <v>BOMBA TRIPLEX, PARA INJEÇÃO DE NATA DE CIMENTO, VAZÃO MÁXIMA DE 100 LITROS/MINUTO, PRESSÃO MÁXIMA DE 70 BAR - JUROS. AF_06/2015</v>
          </cell>
          <cell r="I1045" t="str">
            <v>H</v>
          </cell>
          <cell r="J1045" t="str">
            <v>COEFICIENTE DE REPRESENTATIVIDADE</v>
          </cell>
          <cell r="K1045">
            <v>14.5</v>
          </cell>
        </row>
        <row r="1046">
          <cell r="G1046">
            <v>90633</v>
          </cell>
          <cell r="H1046" t="str">
            <v>BOMBA TRIPLEX, PARA INJEÇÃO DE NATA DE CIMENTO, VAZÃO MÁXIMA DE 100 LITROS/MINUTO, PRESSÃO MÁXIMA DE 70 BAR - MANUTENÇÃO. AF_06/2015</v>
          </cell>
          <cell r="I1046" t="str">
            <v>H</v>
          </cell>
          <cell r="J1046" t="str">
            <v>COEFICIENTE DE REPRESENTATIVIDADE</v>
          </cell>
          <cell r="K1046">
            <v>226.46</v>
          </cell>
        </row>
        <row r="1047">
          <cell r="G1047">
            <v>90634</v>
          </cell>
          <cell r="H1047" t="str">
            <v>BOMBA TRIPLEX, PARA INJEÇÃO DE NATA DE CIMENTO, VAZÃO MÁXIMA DE 100 LITROS/MINUTO, PRESSÃO MÁXIMA DE 70 BAR - MATERIAIS NA OPERAÇÃO. AF_06/2015</v>
          </cell>
          <cell r="I1047" t="str">
            <v>H</v>
          </cell>
          <cell r="J1047" t="str">
            <v>COLETADO</v>
          </cell>
          <cell r="K1047">
            <v>60.76</v>
          </cell>
        </row>
        <row r="1048">
          <cell r="G1048">
            <v>90635</v>
          </cell>
          <cell r="H1048" t="str">
            <v>BOMBA CENTRÍFUGA MONOESTÁGIO COM MOTOR ELÉTRICO MONOFÁSICO, POTÊNCIA 15 HP, DIÂMETRO DO ROTOR 173 MM, HM/Q = 30 MCA / 90 M3/H A 45 MCA / 55 M3/H - DEPRECIAÇÃO. AF_06/2015</v>
          </cell>
          <cell r="I1048" t="str">
            <v>H</v>
          </cell>
          <cell r="J1048" t="str">
            <v>ATRIBUÍDO SÃO PAULO</v>
          </cell>
          <cell r="K1048">
            <v>283.4</v>
          </cell>
        </row>
        <row r="1049">
          <cell r="G1049">
            <v>90636</v>
          </cell>
          <cell r="H1049" t="str">
            <v>BOMBA CENTRÍFUGA MONOESTÁGIO COM MOTOR ELÉTRICO MONOFÁSICO, POTÊNCIA 15 HP, DIÂMETRO DO ROTOR 173 MM, HM/Q = 30 MCA / 90 M3/H A 45 MCA / 55 M3/H - JUROS. AF_06/2015</v>
          </cell>
          <cell r="I1049" t="str">
            <v>H</v>
          </cell>
          <cell r="J1049" t="str">
            <v>ATRIBUÍDO SÃO PAULO</v>
          </cell>
          <cell r="K1049">
            <v>115.94</v>
          </cell>
        </row>
        <row r="1050">
          <cell r="G1050">
            <v>90639</v>
          </cell>
          <cell r="H1050" t="str">
            <v>BOMBA CENTRÍFUGA MONOESTÁGIO COM MOTOR ELÉTRICO MONOFÁSICO, POTÊNCIA 15 HP, DIÂMETRO DO ROTOR 173 MM, HM/Q = 30 MCA / 90 M3/H A 45 MCA / 55 M3/H - MANUTENÇÃO. AF_06/2015</v>
          </cell>
          <cell r="I1050" t="str">
            <v>H</v>
          </cell>
          <cell r="J1050" t="str">
            <v>ATRIBUÍDO SÃO PAULO</v>
          </cell>
          <cell r="K1050">
            <v>93.01</v>
          </cell>
        </row>
        <row r="1051">
          <cell r="G1051">
            <v>90640</v>
          </cell>
          <cell r="H1051" t="str">
            <v>BOMBA CENTRÍFUGA MONOESTÁGIO COM MOTOR ELÉTRICO MONOFÁSICO, POTÊNCIA 15 HP, DIÂMETRO DO ROTOR 173 MM, HM/Q = 30 MCA / 90 M3/H A 45 MCA / 55 M3/H - MATERIAIS NA OPERAÇÃO. AF_06/2015</v>
          </cell>
          <cell r="I1051" t="str">
            <v>H</v>
          </cell>
          <cell r="J1051" t="str">
            <v>COLETADO</v>
          </cell>
          <cell r="K1051">
            <v>28.16</v>
          </cell>
        </row>
        <row r="1052">
          <cell r="G1052">
            <v>90641</v>
          </cell>
          <cell r="H1052" t="str">
            <v>BOMBA DE PROJEÇÃO DE CONCRETO SECO, POTÊNCIA 10 CV, VAZÃO 3 M3/H - DEPRECIAÇÃO. AF_06/2015</v>
          </cell>
          <cell r="I1052" t="str">
            <v>H</v>
          </cell>
          <cell r="J1052" t="str">
            <v>COEFICIENTE DE REPRESENTATIVIDADE</v>
          </cell>
          <cell r="K1052">
            <v>130.36</v>
          </cell>
        </row>
        <row r="1053">
          <cell r="G1053">
            <v>90642</v>
          </cell>
          <cell r="H1053" t="str">
            <v>BOMBA DE PROJEÇÃO DE CONCRETO SECO, POTÊNCIA 10 CV, VAZÃO 3 M3/H - JUROS. AF_06/2015</v>
          </cell>
          <cell r="I1053" t="str">
            <v>H</v>
          </cell>
          <cell r="J1053" t="str">
            <v>COEFICIENTE DE REPRESENTATIVIDADE</v>
          </cell>
          <cell r="K1053">
            <v>88.91</v>
          </cell>
        </row>
        <row r="1054">
          <cell r="G1054">
            <v>90646</v>
          </cell>
          <cell r="H1054" t="str">
            <v>BOMBA DE PROJEÇÃO DE CONCRETO SECO, POTÊNCIA 10 CV, VAZÃO 3 M3/H - MANUTENÇÃO. AF_06/2015</v>
          </cell>
          <cell r="I1054" t="str">
            <v>H</v>
          </cell>
          <cell r="J1054" t="str">
            <v>COEFICIENTE DE REPRESENTATIVIDADE</v>
          </cell>
          <cell r="K1054">
            <v>28.87</v>
          </cell>
        </row>
        <row r="1055">
          <cell r="G1055">
            <v>90647</v>
          </cell>
          <cell r="H1055" t="str">
            <v>BOMBA DE PROJEÇÃO DE CONCRETO SECO, POTÊNCIA 10 CV, VAZÃO 3 M3/H - MATERIAIS NA OPERAÇÃO. AF_06/2015</v>
          </cell>
          <cell r="I1055" t="str">
            <v>H</v>
          </cell>
          <cell r="J1055" t="str">
            <v>COLETADO</v>
          </cell>
          <cell r="K1055">
            <v>6.67</v>
          </cell>
        </row>
        <row r="1056">
          <cell r="G1056">
            <v>90648</v>
          </cell>
          <cell r="H1056" t="str">
            <v>BOMBA DE PROJEÇÃO DE CONCRETO SECO, POTÊNCIA 10 CV, VAZÃO 6 M3/H - DEPRECIAÇÃO. AF_06/2015</v>
          </cell>
          <cell r="I1056" t="str">
            <v>H</v>
          </cell>
          <cell r="J1056" t="str">
            <v>COEFICIENTE DE REPRESENTATIVIDADE</v>
          </cell>
          <cell r="K1056">
            <v>31.57</v>
          </cell>
        </row>
        <row r="1057">
          <cell r="G1057">
            <v>90649</v>
          </cell>
          <cell r="H1057" t="str">
            <v>BOMBA DE PROJEÇÃO DE CONCRETO SECO, POTÊNCIA 10 CV, VAZÃO 6 M3/H - JUROS. AF_06/2015</v>
          </cell>
          <cell r="I1057" t="str">
            <v>H</v>
          </cell>
          <cell r="J1057" t="str">
            <v>COEFICIENTE DE REPRESENTATIVIDADE</v>
          </cell>
          <cell r="K1057">
            <v>55.15</v>
          </cell>
        </row>
        <row r="1058">
          <cell r="G1058">
            <v>90652</v>
          </cell>
          <cell r="H1058" t="str">
            <v>BOMBA DE PROJEÇÃO DE CONCRETO SECO, POTÊNCIA 10 CV, VAZÃO 6 M3/H - MANUTENÇÃO. AF_06/2015</v>
          </cell>
          <cell r="I1058" t="str">
            <v>H</v>
          </cell>
          <cell r="J1058" t="str">
            <v>COEFICIENTE DE REPRESENTATIVIDADE</v>
          </cell>
          <cell r="K1058">
            <v>24</v>
          </cell>
        </row>
        <row r="1059">
          <cell r="G1059">
            <v>90653</v>
          </cell>
          <cell r="H1059" t="str">
            <v>BOMBA DE PROJEÇÃO DE CONCRETO SECO, POTÊNCIA 10 CV, VAZÃO 6 M3/H - MATERIAIS NA OPERAÇÃO. AF_06/2015</v>
          </cell>
          <cell r="I1059" t="str">
            <v>H</v>
          </cell>
          <cell r="J1059" t="str">
            <v>COLETADO</v>
          </cell>
          <cell r="K1059">
            <v>4.74</v>
          </cell>
        </row>
        <row r="1060">
          <cell r="G1060">
            <v>90654</v>
          </cell>
          <cell r="H1060" t="str">
            <v>PROJETOR PNEUMÁTICO DE ARGAMASSA PARA CHAPISCO E REBOCO COM RECIPIENTE ACOPLADO, TIPO CANEQUINHA, COM COMPRESSOR DE AR REBOCÁVEL VAZÃO 89 PCM E MOTOR DIESEL DE 20 CV - DEPRECIAÇÃO. AF_05/2023</v>
          </cell>
          <cell r="I1060" t="str">
            <v>H</v>
          </cell>
          <cell r="J1060" t="str">
            <v>ATRIBUÍDO SÃO PAULO</v>
          </cell>
          <cell r="K1060">
            <v>30</v>
          </cell>
        </row>
        <row r="1061">
          <cell r="G1061">
            <v>90655</v>
          </cell>
          <cell r="H1061" t="str">
            <v>PROJETOR PNEUMÁTICO DE ARGAMASSA PARA CHAPISCO E REBOCO COM RECIPIENTE ACOPLADO, TIPO CANEQUINHA, COM COMPRESSOR DE AR REBOCÁVEL VAZÃO 89 PCM E MOTOR DIESEL DE 20 CV - JUROS. AF_05/2023</v>
          </cell>
          <cell r="I1061" t="str">
            <v>H</v>
          </cell>
          <cell r="J1061" t="str">
            <v>ATRIBUÍDO SÃO PAULO</v>
          </cell>
          <cell r="K1061">
            <v>38.62</v>
          </cell>
        </row>
        <row r="1062">
          <cell r="G1062">
            <v>90658</v>
          </cell>
          <cell r="H1062" t="str">
            <v>PROJETOR PNEUMÁTICO DE ARGAMASSA PARA CHAPISCO E REBOCO COM RECIPIENTE ACOPLADO, TIPO CANEQUINHA, COM COMPRESSOR DE AR REBOCÁVEL VAZÃO 89 PCM E MOTOR DIESEL DE 20 CV - MANUTENÇÃO. AF_05/2023</v>
          </cell>
          <cell r="I1062" t="str">
            <v>H</v>
          </cell>
          <cell r="J1062" t="str">
            <v>ATRIBUÍDO SÃO PAULO</v>
          </cell>
          <cell r="K1062">
            <v>5.29</v>
          </cell>
        </row>
        <row r="1063">
          <cell r="G1063">
            <v>90659</v>
          </cell>
          <cell r="H1063" t="str">
            <v>PROJETOR PNEUMÁTICO DE ARGAMASSA PARA CHAPISCO E REBOCO COM RECIPIENTE ACOPLADO, TIPO CANEQUINHA, COM COMPRESSOR DE AR REBOCÁVEL VAZÃO 89 PCM E MOTOR DIESEL DE 20 CV - MATERIAIS NA OPERAÇÃO. AF_05/2023</v>
          </cell>
          <cell r="I1063" t="str">
            <v>H</v>
          </cell>
          <cell r="J1063" t="str">
            <v>COLETADO</v>
          </cell>
          <cell r="K1063">
            <v>1.42</v>
          </cell>
        </row>
        <row r="1064">
          <cell r="G1064">
            <v>90660</v>
          </cell>
          <cell r="H1064" t="str">
            <v>PERFURATRIZ COM TORRE METÁLICA PARA EXECUÇÃO DE ESTACA HÉLICE CONTÍNUA, PROFUNDIDADE MÁXIMA DE 30 M, DIÂMETRO MÁXIMO DE 800 MM, POTÊNCIA INSTALADA DE 268 HP, MESA ROTATIVA COM TORQUE MÁXIMO DE 170 KNM - DEPRECIAÇÃO. AF_06/2015</v>
          </cell>
          <cell r="I1064" t="str">
            <v>H</v>
          </cell>
          <cell r="J1064" t="str">
            <v>COLETADO</v>
          </cell>
          <cell r="K1064">
            <v>7.06</v>
          </cell>
        </row>
        <row r="1065">
          <cell r="G1065">
            <v>90661</v>
          </cell>
          <cell r="H1065" t="str">
            <v>PERFURATRIZ COM TORRE METÁLICA PARA EXECUÇÃO DE ESTACA HÉLICE CONTÍNUA, PROFUNDIDADE MÁXIMA DE 30 M, DIÂMETRO MÁXIMO DE 800 MM, POTÊNCIA INSTALADA DE 268 HP, MESA ROTATIVA COM TORQUE MÁXIMO DE 170 KNM - JUROS. AF_06/2015</v>
          </cell>
          <cell r="I1065" t="str">
            <v>H</v>
          </cell>
          <cell r="J1065" t="str">
            <v>COLETADO</v>
          </cell>
          <cell r="K1065">
            <v>1.89</v>
          </cell>
        </row>
        <row r="1066">
          <cell r="G1066">
            <v>90664</v>
          </cell>
          <cell r="H1066" t="str">
            <v>PERFURATRIZ COM TORRE METÁLICA PARA EXECUÇÃO DE ESTACA HÉLICE CONTÍNUA, PROFUNDIDADE MÁXIMA DE 30 M, DIÂMETRO MÁXIMO DE 800 MM, POTÊNCIA INSTALADA DE 268 HP, MESA ROTATIVA COM TORQUE MÁXIMO DE 170 KNM - MANUTENÇÃO. AF_06/2015</v>
          </cell>
          <cell r="I1066" t="str">
            <v>H</v>
          </cell>
          <cell r="J1066" t="str">
            <v>COLETADO</v>
          </cell>
          <cell r="K1066">
            <v>8.84</v>
          </cell>
        </row>
        <row r="1067">
          <cell r="G1067">
            <v>90665</v>
          </cell>
          <cell r="H1067" t="str">
            <v>PERFURATRIZ COM TORRE METÁLICA PARA EXECUÇÃO DE ESTACA HÉLICE CONTÍNUA, PROFUNDIDADE MÁXIMA DE 30 M, DIÂMETRO MÁXIMO DE 800 MM, POTÊNCIA INSTALADA DE 268 HP, MESA ROTATIVA COM TORQUE MÁXIMO DE 170 KNM - MATERIAIS NA OPERAÇÃO. AF_06/2015</v>
          </cell>
          <cell r="I1067" t="str">
            <v>H</v>
          </cell>
          <cell r="J1067" t="str">
            <v>COLETADO</v>
          </cell>
          <cell r="K1067">
            <v>14.5</v>
          </cell>
        </row>
        <row r="1068">
          <cell r="G1068">
            <v>90666</v>
          </cell>
          <cell r="H1068" t="str">
            <v>PERFURATRIZ HIDRÁULICA SOBRE CAMINHÃO COM TRADO CURTO ACOPLADO, PROFUNDIDADE MÁXIMA DE 20 M, DIÂMETRO MÁXIMO DE 1500 MM, POTÊNCIA INSTALADA DE 137 HP, MESA ROTATIVA COM TORQUE MÁXIMO DE 30 KNM - DEPRECIAÇÃO. AF_06/2015</v>
          </cell>
          <cell r="I1068" t="str">
            <v>H</v>
          </cell>
          <cell r="J1068" t="str">
            <v>ATRIBUÍDO SÃO PAULO</v>
          </cell>
          <cell r="K1068">
            <v>7.08</v>
          </cell>
        </row>
        <row r="1069">
          <cell r="G1069">
            <v>90667</v>
          </cell>
          <cell r="H1069" t="str">
            <v>PERFURATRIZ HIDRÁULICA SOBRE CAMINHÃO COM TRADO CURTO ACOPLADO, PROFUNDIDADE MÁXIMA DE 20 M, DIÂMETRO MÁXIMO DE 1500 MM, POTÊNCIA INSTALADA DE 137 HP, MESA ROTATIVA COM TORQUE MÁXIMO DE 30 KNM - JUROS. AF_06/2015</v>
          </cell>
          <cell r="I1069" t="str">
            <v>H</v>
          </cell>
          <cell r="J1069" t="str">
            <v>ATRIBUÍDO SÃO PAULO</v>
          </cell>
          <cell r="K1069">
            <v>1.9</v>
          </cell>
        </row>
        <row r="1070">
          <cell r="G1070">
            <v>90670</v>
          </cell>
          <cell r="H1070" t="str">
            <v>PERFURATRIZ HIDRÁULICA SOBRE CAMINHÃO COM TRADO CURTO ACOPLADO, PROFUNDIDADE MÁXIMA DE 20 M, DIÂMETRO MÁXIMO DE 1500 MM, POTÊNCIA INSTALADA DE 137 HP, MESA ROTATIVA COM TORQUE MÁXIMO DE 30 KNM - MANUTENÇÃO. AF_06/2015</v>
          </cell>
          <cell r="I1070" t="str">
            <v>H</v>
          </cell>
          <cell r="J1070" t="str">
            <v>ATRIBUÍDO SÃO PAULO</v>
          </cell>
          <cell r="K1070">
            <v>8.87</v>
          </cell>
        </row>
        <row r="1071">
          <cell r="G1071">
            <v>90671</v>
          </cell>
          <cell r="H1071" t="str">
            <v>PERFURATRIZ HIDRÁULICA SOBRE CAMINHÃO COM TRADO CURTO ACOPLADO, PROFUNDIDADE MÁXIMA DE 20 M, DIÂMETRO MÁXIMO DE 1500 MM, POTÊNCIA INSTALADA DE 137 HP, MESA ROTATIVA COM TORQUE MÁXIMO DE 30 KNM - MATERIAIS NA OPERAÇÃO. AF_06/2015</v>
          </cell>
          <cell r="I1071" t="str">
            <v>H</v>
          </cell>
          <cell r="J1071" t="str">
            <v>ATRIBUÍDO SÃO PAULO</v>
          </cell>
          <cell r="K1071">
            <v>58.75</v>
          </cell>
        </row>
        <row r="1072">
          <cell r="G1072">
            <v>90672</v>
          </cell>
          <cell r="H1072" t="str">
            <v>MANIPULADOR TELESCÓPICO, POTÊNCIA DE 85 HP, CAPACIDADE DE CARGA DE 3.500 KG, ALTURA MÁXIMA DE ELEVAÇÃO DE 12,3 M - DEPRECIAÇÃO. AF_05/2023</v>
          </cell>
          <cell r="I1072" t="str">
            <v>H</v>
          </cell>
          <cell r="J1072" t="str">
            <v>ATRIBUÍDO SÃO PAULO</v>
          </cell>
          <cell r="K1072">
            <v>17.99</v>
          </cell>
        </row>
        <row r="1073">
          <cell r="G1073">
            <v>90673</v>
          </cell>
          <cell r="H1073" t="str">
            <v>MANIPULADOR TELESCÓPICO, POTÊNCIA DE 85 HP, CAPACIDADE DE CARGA DE 3.500 KG, ALTURA MÁXIMA DE ELEVAÇÃO DE 12,3 M - JUROS. AF_05/2023</v>
          </cell>
          <cell r="I1073" t="str">
            <v>H</v>
          </cell>
          <cell r="J1073" t="str">
            <v>COLETADO</v>
          </cell>
          <cell r="K1073">
            <v>4.82</v>
          </cell>
        </row>
        <row r="1074">
          <cell r="G1074">
            <v>90676</v>
          </cell>
          <cell r="H1074" t="str">
            <v>MANIPULADOR TELESCÓPICO, POTÊNCIA DE 85 HP, CAPACIDADE DE CARGA DE 3.500 KG, ALTURA MÁXIMA DE ELEVAÇÃO DE 12,3 M - MANUTENÇÃO. AF_05/2023</v>
          </cell>
          <cell r="I1074" t="str">
            <v>H</v>
          </cell>
          <cell r="J1074" t="str">
            <v>ATRIBUÍDO SÃO PAULO</v>
          </cell>
          <cell r="K1074">
            <v>22.52</v>
          </cell>
        </row>
        <row r="1075">
          <cell r="G1075">
            <v>90677</v>
          </cell>
          <cell r="H1075" t="str">
            <v>MANIPULADOR TELESCÓPICO, POTÊNCIA DE 85 HP, CAPACIDADE DE CARGA DE 3.500 KG, ALTURA MÁXIMA DE ELEVAÇÃO DE 12,3 M - MATERIAIS NA OPERAÇÃO. AF_05/2023</v>
          </cell>
          <cell r="I1075" t="str">
            <v>H</v>
          </cell>
          <cell r="J1075" t="str">
            <v>ATRIBUÍDO SÃO PAULO</v>
          </cell>
          <cell r="K1075">
            <v>152.42</v>
          </cell>
        </row>
        <row r="1076">
          <cell r="G1076">
            <v>90678</v>
          </cell>
          <cell r="H1076" t="str">
            <v>MINICARREGADEIRA SOBRE RODAS, POTÊNCIA LÍQUIDA DE 47 HP, CAPACIDADE NOMINAL DE OPERAÇÃO DE 646 KG - DEPRECIAÇÃO. AF_06/2015</v>
          </cell>
          <cell r="I1076" t="str">
            <v>H</v>
          </cell>
          <cell r="J1076" t="str">
            <v>ATRIBUÍDO SÃO PAULO</v>
          </cell>
          <cell r="K1076">
            <v>8.4</v>
          </cell>
        </row>
        <row r="1077">
          <cell r="G1077">
            <v>90679</v>
          </cell>
          <cell r="H1077" t="str">
            <v>MINICARREGADEIRA SOBRE RODAS, POTÊNCIA LÍQUIDA DE 47 HP, CAPACIDADE NOMINAL DE OPERAÇÃO DE 646 KG - JUROS. AF_06/2015</v>
          </cell>
          <cell r="I1077" t="str">
            <v>H</v>
          </cell>
          <cell r="J1077" t="str">
            <v>COLETADO</v>
          </cell>
          <cell r="K1077">
            <v>2.25</v>
          </cell>
        </row>
        <row r="1078">
          <cell r="G1078">
            <v>90682</v>
          </cell>
          <cell r="H1078" t="str">
            <v>MINICARREGADEIRA SOBRE RODAS, POTÊNCIA LÍQUIDA DE 47 HP, CAPACIDADE NOMINAL DE OPERAÇÃO DE 646 KG - MANUTENÇÃO. AF_06/2015</v>
          </cell>
          <cell r="I1078" t="str">
            <v>H</v>
          </cell>
          <cell r="J1078" t="str">
            <v>ATRIBUÍDO SÃO PAULO</v>
          </cell>
          <cell r="K1078">
            <v>10.52</v>
          </cell>
        </row>
        <row r="1079">
          <cell r="G1079">
            <v>90683</v>
          </cell>
          <cell r="H1079" t="str">
            <v>MINICARREGADEIRA SOBRE RODAS, POTÊNCIA LÍQUIDA DE 47 HP, CAPACIDADE NOMINAL DE OPERAÇÃO DE 646 KG - MATERIAIS NA OPERAÇÃO. AF_06/2015</v>
          </cell>
          <cell r="I1079" t="str">
            <v>H</v>
          </cell>
          <cell r="J1079" t="str">
            <v>ATRIBUÍDO SÃO PAULO</v>
          </cell>
          <cell r="K1079">
            <v>79.8</v>
          </cell>
        </row>
        <row r="1080">
          <cell r="G1080">
            <v>90684</v>
          </cell>
          <cell r="H1080" t="str">
            <v>COMPRESSOR DE AR REBOCÁVEL, VAZÃO 189 PCM, PRESSÃO EFETIVA DE TRABALHO 102 PSI, MOTOR DIESEL, POTÊNCIA 63 CV - DEPRECIAÇÃO. AF_06/2015</v>
          </cell>
          <cell r="I1080" t="str">
            <v>H</v>
          </cell>
          <cell r="J1080" t="str">
            <v>ATRIBUÍDO SÃO PAULO</v>
          </cell>
          <cell r="K1080">
            <v>11.4</v>
          </cell>
        </row>
        <row r="1081">
          <cell r="G1081">
            <v>90685</v>
          </cell>
          <cell r="H1081" t="str">
            <v>COMPRESSOR DE AR REBOCÁVEL, VAZÃO 189 PCM, PRESSÃO EFETIVA DE TRABALHO 102 PSI, MOTOR DIESEL, POTÊNCIA 63 CV - JUROS. AF_06/2015</v>
          </cell>
          <cell r="I1081" t="str">
            <v>H</v>
          </cell>
          <cell r="J1081" t="str">
            <v>COLETADO</v>
          </cell>
          <cell r="K1081">
            <v>24.18</v>
          </cell>
        </row>
        <row r="1082">
          <cell r="G1082">
            <v>90688</v>
          </cell>
          <cell r="H1082" t="str">
            <v>COMPRESSOR DE AR REBOCÁVEL, VAZÃO 89 PCM, PRESSÃO EFETIVA DE TRABALHO 102 PSI, MOTOR DIESEL, POTÊNCIA 20 CV - DEPRECIAÇÃO. AF_06/2015</v>
          </cell>
          <cell r="I1082" t="str">
            <v>H</v>
          </cell>
          <cell r="J1082" t="str">
            <v>ATRIBUÍDO SÃO PAULO</v>
          </cell>
          <cell r="K1082">
            <v>9.66</v>
          </cell>
        </row>
        <row r="1083">
          <cell r="G1083">
            <v>90689</v>
          </cell>
          <cell r="H1083" t="str">
            <v>COMPRESSOR DE AR REBOCÁVEL, VAZÃO 89 PCM, PRESSÃO EFETIVA DE TRABALHO 102 PSI, MOTOR DIESEL, POTÊNCIA 20 CV - JUROS. AF_06/2015</v>
          </cell>
          <cell r="I1083" t="str">
            <v>H</v>
          </cell>
          <cell r="J1083" t="str">
            <v>ATRIBUÍDO SÃO PAULO</v>
          </cell>
          <cell r="K1083">
            <v>3.9</v>
          </cell>
        </row>
        <row r="1084">
          <cell r="G1084">
            <v>90690</v>
          </cell>
          <cell r="H1084" t="str">
            <v>COMPRESSOR DE AR REBOCÁVEL, VAZÃO 89 PCM, PRESSÃO EFETIVA DE TRABALHO 102 PSI, MOTOR DIESEL, POTÊNCIA 20 CV - MANUTENÇÃO. AF_06/2015</v>
          </cell>
          <cell r="I1084" t="str">
            <v>H</v>
          </cell>
          <cell r="J1084" t="str">
            <v>ATRIBUÍDO SÃO PAULO</v>
          </cell>
          <cell r="K1084">
            <v>44.21</v>
          </cell>
        </row>
        <row r="1085">
          <cell r="G1085">
            <v>90691</v>
          </cell>
          <cell r="H1085" t="str">
            <v>COMPRESSOR DE AR REBOCÁVEL, VAZÃO 89 PCM, PRESSÃO EFETIVA DE TRABALHO 102 PSI, MOTOR DIESEL, POTÊNCIA 20 CV - MATERIAIS NA OPERAÇÃO. AF_06/2015</v>
          </cell>
          <cell r="I1085" t="str">
            <v>H</v>
          </cell>
          <cell r="J1085" t="str">
            <v>COLETADO</v>
          </cell>
          <cell r="K1085">
            <v>142.21</v>
          </cell>
        </row>
        <row r="1086">
          <cell r="G1086">
            <v>90957</v>
          </cell>
          <cell r="H1086" t="str">
            <v>COMPRESSOR DE AR REBOCAVEL, VAZÃO 250 PCM, PRESSAO DE TRABALHO 102 PSI, MOTOR A DIESEL POTÊNCIA 81 CV - DEPRECIAÇÃO. AF_06/2015</v>
          </cell>
          <cell r="I1086" t="str">
            <v>H</v>
          </cell>
          <cell r="J1086" t="str">
            <v>COEFICIENTE DE REPRESENTATIVIDADE</v>
          </cell>
          <cell r="K1086">
            <v>0.41</v>
          </cell>
        </row>
        <row r="1087">
          <cell r="G1087">
            <v>90958</v>
          </cell>
          <cell r="H1087" t="str">
            <v>COMPRESSOR DE AR REBOCAVEL, VAZÃO 250 PCM, PRESSAO DE TRABALHO 102 PSI, MOTOR A DIESEL POTÊNCIA 81 CV - JUROS. AF_06/2015</v>
          </cell>
          <cell r="I1087" t="str">
            <v>H</v>
          </cell>
          <cell r="J1087" t="str">
            <v>COEFICIENTE DE REPRESENTATIVIDADE</v>
          </cell>
          <cell r="K1087">
            <v>0.11</v>
          </cell>
        </row>
        <row r="1088">
          <cell r="G1088">
            <v>90960</v>
          </cell>
          <cell r="H1088" t="str">
            <v>COMPRESSOR DE AR REBOCAVEL, VAZÃO 250 PCM, PRESSAO DE TRABALHO 102 PSI, MOTOR A DIESEL POTÊNCIA 81 CV - MANUTENÇÃO. AF_06/2015</v>
          </cell>
          <cell r="I1088" t="str">
            <v>H</v>
          </cell>
          <cell r="J1088" t="str">
            <v>COEFICIENTE DE REPRESENTATIVIDADE</v>
          </cell>
          <cell r="K1088">
            <v>0.51</v>
          </cell>
        </row>
        <row r="1089">
          <cell r="G1089">
            <v>90961</v>
          </cell>
          <cell r="H1089" t="str">
            <v>COMPRESSOR DE AR REBOCAVEL, VAZÃO 250 PCM, PRESSAO DE TRABALHO 102 PSI, MOTOR A DIESEL POTÊNCIA 81 CV - MATERIAIS NA OPERAÇÃO. AF_06/2015</v>
          </cell>
          <cell r="I1089" t="str">
            <v>H</v>
          </cell>
          <cell r="J1089" t="str">
            <v>COEFICIENTE DE REPRESENTATIVIDADE</v>
          </cell>
          <cell r="K1089">
            <v>8.81</v>
          </cell>
        </row>
        <row r="1090">
          <cell r="G1090">
            <v>90962</v>
          </cell>
          <cell r="H1090" t="str">
            <v>COMPRESSOR DE AR REBOCÁVEL, VAZÃO 748 PCM, PRESSÃO EFETIVA DE TRABALHO 102 PSI, MOTOR DIESEL, POTÊNCIA 210 CV - DEPRECIAÇÃO. AF_06/2015</v>
          </cell>
          <cell r="I1090" t="str">
            <v>H</v>
          </cell>
          <cell r="J1090" t="str">
            <v>COEFICIENTE DE REPRESENTATIVIDADE</v>
          </cell>
          <cell r="K1090">
            <v>0.7</v>
          </cell>
        </row>
        <row r="1091">
          <cell r="G1091">
            <v>90963</v>
          </cell>
          <cell r="H1091" t="str">
            <v>COMPRESSOR DE AR REBOCÁVEL, VAZÃO 748 PCM, PRESSÃO EFETIVA DE TRABALHO 102 PSI, MOTOR DIESEL, POTÊNCIA 210 CV - JUROS. AF_06/2015</v>
          </cell>
          <cell r="I1091" t="str">
            <v>H</v>
          </cell>
          <cell r="J1091" t="str">
            <v>COLETADO</v>
          </cell>
          <cell r="K1091">
            <v>0.15</v>
          </cell>
        </row>
        <row r="1092">
          <cell r="G1092">
            <v>90968</v>
          </cell>
          <cell r="H1092" t="str">
            <v>COMPRESSOR DE AR REBOCÁVEL, VAZÃO 748 PCM, PRESSÃO EFETIVA DE TRABALHO 102 PSI, MOTOR DIESEL, POTÊNCIA 210 CV - MANUTENÇÃO. AF_06/2015</v>
          </cell>
          <cell r="I1092" t="str">
            <v>H</v>
          </cell>
          <cell r="J1092" t="str">
            <v>COEFICIENTE DE REPRESENTATIVIDADE</v>
          </cell>
          <cell r="K1092">
            <v>0.86</v>
          </cell>
        </row>
        <row r="1093">
          <cell r="G1093">
            <v>90969</v>
          </cell>
          <cell r="H1093" t="str">
            <v>COMPRESSOR DE AR REBOCÁVEL, VAZÃO 748 PCM, PRESSÃO EFETIVA DE TRABALHO 102 PSI, MOTOR DIESEL, POTÊNCIA 210 CV - MATERIAIS NA OPERAÇÃO. AF_06/2015</v>
          </cell>
          <cell r="I1093" t="str">
            <v>H</v>
          </cell>
          <cell r="J1093" t="str">
            <v>COEFICIENTE DE REPRESENTATIVIDADE</v>
          </cell>
          <cell r="K1093">
            <v>8.87</v>
          </cell>
        </row>
        <row r="1094">
          <cell r="G1094">
            <v>90970</v>
          </cell>
          <cell r="H1094" t="str">
            <v>COMPRESSOR DE AR REBOCAVEL, VAZÃO 400 PCM, PRESSAO DE TRABALHO 102 PSI, MOTOR A DIESEL POTÊNCIA 110 CV - DEPRECIAÇÃO. AF_06/2015</v>
          </cell>
          <cell r="I1094" t="str">
            <v>H</v>
          </cell>
          <cell r="J1094" t="str">
            <v>COEFICIENTE DE REPRESENTATIVIDADE</v>
          </cell>
          <cell r="K1094">
            <v>17.05</v>
          </cell>
        </row>
        <row r="1095">
          <cell r="G1095">
            <v>90971</v>
          </cell>
          <cell r="H1095" t="str">
            <v>COMPRESSOR DE AR REBOCAVEL, VAZÃO 400 PCM, PRESSAO DE TRABALHO 102 PSI, MOTOR A DIESEL POTÊNCIA 110 CV - JUROS. AF_06/2015</v>
          </cell>
          <cell r="I1095" t="str">
            <v>H</v>
          </cell>
          <cell r="J1095" t="str">
            <v>COLETADO</v>
          </cell>
          <cell r="K1095">
            <v>7</v>
          </cell>
        </row>
        <row r="1096">
          <cell r="G1096">
            <v>90975</v>
          </cell>
          <cell r="H1096" t="str">
            <v>COMPRESSOR DE AR REBOCAVEL, VAZÃO 400 PCM, PRESSAO DE TRABALHO 102 PSI, MOTOR A DIESEL POTÊNCIA 110 CV - MANUTENÇÃO. AF_06/2015</v>
          </cell>
          <cell r="I1096" t="str">
            <v>H</v>
          </cell>
          <cell r="J1096" t="str">
            <v>COEFICIENTE DE REPRESENTATIVIDADE</v>
          </cell>
          <cell r="K1096">
            <v>2.83</v>
          </cell>
        </row>
        <row r="1097">
          <cell r="G1097">
            <v>90976</v>
          </cell>
          <cell r="H1097" t="str">
            <v>COMPRESSOR DE AR REBOCAVEL, VAZÃO 400 PCM, PRESSAO DE TRABALHO 102 PSI, MOTOR A DIESEL POTÊNCIA 110 CV - MATERIAIS NA OPERAÇÃO. AF_06/2015</v>
          </cell>
          <cell r="I1097" t="str">
            <v>H</v>
          </cell>
          <cell r="J1097" t="str">
            <v>COEFICIENTE DE REPRESENTATIVIDADE</v>
          </cell>
          <cell r="K1097">
            <v>20.44</v>
          </cell>
        </row>
        <row r="1098">
          <cell r="G1098">
            <v>90977</v>
          </cell>
          <cell r="H1098" t="str">
            <v>PERFURATRIZ HIDRÁULICA SOBRE CAMINHÃO COM TRADO CURTO ACOPLADO, PROFUNDIDADE MÁXIMA DE 20 M, DIÂMETRO MÁXIMO DE 1500 MM, POTÊNCIA INSTALADA DE 137 HP, MESA ROTATIVA COM TORQUE MÁXIMO DE 30 KNM - IMPOSTOS E SEGUROS. AF_06/2015</v>
          </cell>
          <cell r="I1098" t="str">
            <v>H</v>
          </cell>
          <cell r="J1098" t="str">
            <v>COEFICIENTE DE REPRESENTATIVIDADE</v>
          </cell>
          <cell r="K1098">
            <v>7.8</v>
          </cell>
        </row>
        <row r="1099">
          <cell r="G1099">
            <v>90978</v>
          </cell>
          <cell r="H1099" t="str">
            <v>CAMINHÃO TRUCADO (C/ TERCEIRO EIXO) ELETRÔNICO - POTÊNCIA 231CV - PBT = 22000KG - DIST. ENTRE EIXOS 5170 MM - INCLUI CARROCERIA FIXA ABERTA DE MADEIRA - DEPRECIAÇÃO. AF_06/2015</v>
          </cell>
          <cell r="I1099" t="str">
            <v>H</v>
          </cell>
          <cell r="J1099" t="str">
            <v>COLETADO</v>
          </cell>
          <cell r="K1099">
            <v>3.15</v>
          </cell>
        </row>
        <row r="1100">
          <cell r="G1100">
            <v>90992</v>
          </cell>
          <cell r="H1100" t="str">
            <v>CAMINHÃO TRUCADO (C/ TERCEIRO EIXO) ELETRÔNICO - POTÊNCIA 231CV - PBT = 22000KG - DIST. ENTRE EIXOS 5170 MM - INCLUI CARROCERIA FIXA ABERTA DE MADEIRA - JUROS. AF_06/2015</v>
          </cell>
          <cell r="I1100" t="str">
            <v>H</v>
          </cell>
          <cell r="J1100" t="str">
            <v>COEFICIENTE DE REPRESENTATIVIDADE</v>
          </cell>
          <cell r="K1100">
            <v>21.97</v>
          </cell>
        </row>
        <row r="1101">
          <cell r="G1101">
            <v>90993</v>
          </cell>
          <cell r="H1101" t="str">
            <v>CAMINHÃO TRUCADO (C/ TERCEIRO EIXO) ELETRÔNICO - POTÊNCIA 231CV - PBT = 22000KG - DIST. ENTRE EIXOS 5170 MM - INCLUI CARROCERIA FIXA ABERTA DE MADEIRA - IMPOSTOS E SEGUROS. AF_06/2015</v>
          </cell>
          <cell r="I1101" t="str">
            <v>H</v>
          </cell>
          <cell r="J1101" t="str">
            <v>COEFICIENTE DE REPRESENTATIVIDADE</v>
          </cell>
          <cell r="K1101">
            <v>8.37</v>
          </cell>
        </row>
        <row r="1102">
          <cell r="G1102">
            <v>90994</v>
          </cell>
          <cell r="H1102" t="str">
            <v>CAMINHÃO TRUCADO (C/ TERCEIRO EIXO) ELETRÔNICO - POTÊNCIA 231CV - PBT = 22000KG - DIST. ENTRE EIXOS 5170 MM - INCLUI CARROCERIA FIXA ABERTA DE MADEIRA - MANUTENÇÃO. AF_06/2015</v>
          </cell>
          <cell r="I1102" t="str">
            <v>H</v>
          </cell>
          <cell r="J1102" t="str">
            <v>COEFICIENTE DE REPRESENTATIVIDADE</v>
          </cell>
          <cell r="K1102">
            <v>3.37</v>
          </cell>
        </row>
        <row r="1103">
          <cell r="G1103">
            <v>90995</v>
          </cell>
          <cell r="H1103" t="str">
            <v>CAMINHÃO TRUCADO (C/ TERCEIRO EIXO) ELETRÔNICO - POTÊNCIA 231CV - PBT = 22000KG - DIST. ENTRE EIXOS 5170 MM - INCLUI CARROCERIA FIXA ABERTA DE MADEIRA - MATERIAIS NA OPERAÇÃO. AF_06/2015</v>
          </cell>
          <cell r="I1103" t="str">
            <v>H</v>
          </cell>
          <cell r="J1103" t="str">
            <v>ATRIBUÍDO SÃO PAULO</v>
          </cell>
          <cell r="K1103">
            <v>18.72</v>
          </cell>
        </row>
        <row r="1104">
          <cell r="G1104">
            <v>91021</v>
          </cell>
          <cell r="H1104" t="str">
            <v>PLACA VIBRATÓRIA REVERSÍVEL COM MOTOR 4 TEMPOS A GASOLINA, FORÇA CENTRÍFUGA DE 25 KN (2500 KGF), POTÊNCIA 5,5 CV - DEPRECIAÇÃO. AF_08/2015</v>
          </cell>
          <cell r="I1104" t="str">
            <v>H</v>
          </cell>
          <cell r="J1104" t="str">
            <v>ATRIBUÍDO SÃO PAULO</v>
          </cell>
          <cell r="K1104">
            <v>7.69</v>
          </cell>
        </row>
        <row r="1105">
          <cell r="G1105">
            <v>91026</v>
          </cell>
          <cell r="H1105" t="str">
            <v>PLACA VIBRATÓRIA REVERSÍVEL COM MOTOR 4 TEMPOS A GASOLINA, FORÇA CENTRÍFUGA DE 25 KN (2500 KGF), POTÊNCIA 5,5 CV - JUROS. AF_08/2015</v>
          </cell>
          <cell r="I1105" t="str">
            <v>H</v>
          </cell>
          <cell r="J1105" t="str">
            <v>ATRIBUÍDO SÃO PAULO</v>
          </cell>
          <cell r="K1105">
            <v>3.11</v>
          </cell>
        </row>
        <row r="1106">
          <cell r="G1106">
            <v>91027</v>
          </cell>
          <cell r="H1106" t="str">
            <v>PLACA VIBRATÓRIA REVERSÍVEL COM MOTOR 4 TEMPOS A GASOLINA, FORÇA CENTRÍFUGA DE 25 KN (2500 KGF), POTÊNCIA 5,5 CV - MANUTENÇÃO. AF_08/2015</v>
          </cell>
          <cell r="I1106" t="str">
            <v>H</v>
          </cell>
          <cell r="J1106" t="str">
            <v>COEFICIENTE DE REPRESENTATIVIDADE</v>
          </cell>
          <cell r="K1106">
            <v>28.92</v>
          </cell>
        </row>
        <row r="1107">
          <cell r="G1107">
            <v>91028</v>
          </cell>
          <cell r="H1107" t="str">
            <v>PLACA VIBRATÓRIA REVERSÍVEL COM MOTOR 4 TEMPOS A GASOLINA, FORÇA CENTRÍFUGA DE 25 KN (2500 KGF), POTÊNCIA 5,5 CV - MATERIAIS NA OPERAÇÃO. AF_08/2015</v>
          </cell>
          <cell r="I1107" t="str">
            <v>H</v>
          </cell>
          <cell r="J1107" t="str">
            <v>COEFICIENTE DE REPRESENTATIVIDADE</v>
          </cell>
          <cell r="K1107">
            <v>10.99</v>
          </cell>
        </row>
        <row r="1108">
          <cell r="G1108">
            <v>91029</v>
          </cell>
          <cell r="H1108" t="str">
            <v>CORTADORA DE PISO COM MOTOR 4 TEMPOS A GASOLINA, POTÊNCIA DE 13 HP, COM DISCO DE CORTE DIAMANTADO SEGMENTADO PARA CONCRETO, DIÂMETRO DE 350 MM, FURO DE 1" (14 X 1") - DEPRECIAÇÃO. AF_08/2015</v>
          </cell>
          <cell r="I1108" t="str">
            <v>H</v>
          </cell>
          <cell r="J1108" t="str">
            <v>COEFICIENTE DE REPRESENTATIVIDADE</v>
          </cell>
          <cell r="K1108">
            <v>4.44</v>
          </cell>
        </row>
        <row r="1109">
          <cell r="G1109">
            <v>91030</v>
          </cell>
          <cell r="H1109" t="str">
            <v>CORTADORA DE PISO COM MOTOR 4 TEMPOS A GASOLINA, POTÊNCIA DE 13 HP, COM DISCO DE CORTE DIAMANTADO SEGMENTADO PARA CONCRETO, DIÂMETRO DE 350 MM, FURO DE 1" (14 X 1") - JUROS. AF_08/2015</v>
          </cell>
          <cell r="I1109" t="str">
            <v>H</v>
          </cell>
          <cell r="J1109" t="str">
            <v>COEFICIENTE DE REPRESENTATIVIDADE</v>
          </cell>
          <cell r="K1109">
            <v>51.77</v>
          </cell>
        </row>
        <row r="1110">
          <cell r="G1110">
            <v>91273</v>
          </cell>
          <cell r="H1110" t="str">
            <v>CORTADORA DE PISO COM MOTOR 4 TEMPOS A GASOLINA, POTÊNCIA DE 13 HP, COM DISCO DE CORTE DIAMANTADO SEGMENTADO PARA CONCRETO, DIÂMETRO DE 350 MM, FURO DE 1" (14 X 1") - MANUTENÇÃO. AF_08/2015</v>
          </cell>
          <cell r="I1110" t="str">
            <v>H</v>
          </cell>
          <cell r="J1110" t="str">
            <v>COEFICIENTE DE REPRESENTATIVIDADE</v>
          </cell>
          <cell r="K1110">
            <v>137.46</v>
          </cell>
        </row>
        <row r="1111">
          <cell r="G1111">
            <v>91274</v>
          </cell>
          <cell r="H1111" t="str">
            <v>CORTADORA DE PISO COM MOTOR 4 TEMPOS A GASOLINA, POTÊNCIA DE 13 HP, COM DISCO DE CORTE DIAMANTADO SEGMENTADO PARA CONCRETO, DIÂMETRO DE 350 MM, FURO DE 1" (14 X 1") - MATERIAIS NA OPERAÇÃO. AF_08/2015</v>
          </cell>
          <cell r="I1111" t="str">
            <v>H</v>
          </cell>
          <cell r="J1111" t="str">
            <v>COEFICIENTE DE REPRESENTATIVIDADE</v>
          </cell>
          <cell r="K1111">
            <v>18.86</v>
          </cell>
        </row>
        <row r="1112">
          <cell r="G1112">
            <v>91275</v>
          </cell>
          <cell r="H1112" t="str">
            <v>CAMINHÃO TOCO, PESO BRUTO TOTAL 14.300 KG, CARGA ÚTIL MÁXIMA 9590 KG, DISTÂNCIA ENTRE EIXOS 4,76 M, POTÊNCIA 185 CV (NÃO INCLUI CARROCERIA) - DEPRECIAÇÃO. AF_06/2014</v>
          </cell>
          <cell r="I1112" t="str">
            <v>H</v>
          </cell>
          <cell r="J1112" t="str">
            <v>COEFICIENTE DE REPRESENTATIVIDADE</v>
          </cell>
          <cell r="K1112">
            <v>7.47</v>
          </cell>
        </row>
        <row r="1113">
          <cell r="G1113">
            <v>91276</v>
          </cell>
          <cell r="H1113" t="str">
            <v>CAMINHÃO TOCO, PESO BRUTO TOTAL 14.300 KG, CARGA ÚTIL MÁXIMA 9590 KG, DISTÂNCIA ENTRE EIXOS 4,76 M, POTÊNCIA 185 CV (NÃO INCLUI CARROCERIA) - JUROS. AF_06/2014</v>
          </cell>
          <cell r="I1113" t="str">
            <v>H</v>
          </cell>
          <cell r="J1113" t="str">
            <v>COEFICIENTE DE REPRESENTATIVIDADE</v>
          </cell>
          <cell r="K1113">
            <v>3.02</v>
          </cell>
        </row>
        <row r="1114">
          <cell r="G1114">
            <v>91279</v>
          </cell>
          <cell r="H1114" t="str">
            <v>CAMINHÃO TOCO, PESO BRUTO TOTAL 14.300 KG, CARGA ÚTIL MÁXIMA 9590 KG, DISTÂNCIA ENTRE EIXOS 4,76 M, POTÊNCIA 185 CV (NÃO INCLUI CARROCERIA) - IMPOSTOS E SEGUROS. AF_06/2014</v>
          </cell>
          <cell r="I1114" t="str">
            <v>H</v>
          </cell>
          <cell r="J1114" t="str">
            <v>COEFICIENTE DE REPRESENTATIVIDADE</v>
          </cell>
          <cell r="K1114">
            <v>28.32</v>
          </cell>
        </row>
        <row r="1115">
          <cell r="G1115">
            <v>91280</v>
          </cell>
          <cell r="H1115" t="str">
            <v>CAMINHÃO PIPA 6.000 L, PESO BRUTO TOTAL 13.000 KG, DISTÂNCIA ENTRE EIXOS 4,80 M, POTÊNCIA 189 CV INCLUSIVE TANQUE DE AÇO PARA TRANSPORTE DE ÁGUA, CAPACIDADE 6 M3 - DEPRECIAÇÃO. AF_06/2014</v>
          </cell>
          <cell r="I1115" t="str">
            <v>H</v>
          </cell>
          <cell r="J1115" t="str">
            <v>COEFICIENTE DE REPRESENTATIVIDADE</v>
          </cell>
          <cell r="K1115">
            <v>10.92</v>
          </cell>
        </row>
        <row r="1116">
          <cell r="G1116">
            <v>91281</v>
          </cell>
          <cell r="H1116" t="str">
            <v>CAMINHÃO PIPA 6.000 L, PESO BRUTO TOTAL 13.000 KG, DISTÂNCIA ENTRE EIXOS 4,80 M, POTÊNCIA 189 CV INCLUSIVE TANQUE DE AÇO PARA TRANSPORTE DE ÁGUA, CAPACIDADE 6 M3 - JUROS. AF_06/2014</v>
          </cell>
          <cell r="I1116" t="str">
            <v>H</v>
          </cell>
          <cell r="J1116" t="str">
            <v>COLETADO</v>
          </cell>
          <cell r="K1116">
            <v>4.41</v>
          </cell>
        </row>
        <row r="1117">
          <cell r="G1117">
            <v>91282</v>
          </cell>
          <cell r="H1117" t="str">
            <v>CAMINHÃO PIPA 6.000 L, PESO BRUTO TOTAL 13.000 KG, DISTÂNCIA ENTRE EIXOS 4,80 M, POTÊNCIA 189 CV INCLUSIVE TANQUE DE AÇO PARA TRANSPORTE DE ÁGUA, CAPACIDADE 6 M3 - IMPOSTOS E SEGUROS. AF_06/2014</v>
          </cell>
          <cell r="I1117" t="str">
            <v>H</v>
          </cell>
          <cell r="J1117" t="str">
            <v>COEFICIENTE DE REPRESENTATIVIDADE</v>
          </cell>
          <cell r="K1117">
            <v>3.5</v>
          </cell>
        </row>
        <row r="1118">
          <cell r="G1118">
            <v>91354</v>
          </cell>
          <cell r="H1118" t="str">
            <v>CAMINHÃO BASCULANTE 6 M3, PESO BRUTO TOTAL 16.000 KG, CARGA ÚTIL MÁXIMA 13.071 KG, DISTÂNCIA ENTRE EIXOS 4,80 M, POTÊNCIA 230 CV INCLUSIVE CAÇAMBA METÁLICA - DEPRECIAÇÃO. AF_06/2014</v>
          </cell>
          <cell r="I1118" t="str">
            <v>H</v>
          </cell>
          <cell r="J1118" t="str">
            <v>COEFICIENTE DE REPRESENTATIVIDADE</v>
          </cell>
          <cell r="K1118">
            <v>3.95</v>
          </cell>
        </row>
        <row r="1119">
          <cell r="G1119">
            <v>91355</v>
          </cell>
          <cell r="H1119" t="str">
            <v>CAMINHÃO BASCULANTE 6 M3, PESO BRUTO TOTAL 16.000 KG, CARGA ÚTIL MÁXIMA 13.071 KG, DISTÂNCIA ENTRE EIXOS 4,80 M, POTÊNCIA 230 CV INCLUSIVE CAÇAMBA METÁLICA - JUROS. AF_06/2014</v>
          </cell>
          <cell r="I1119" t="str">
            <v>H</v>
          </cell>
          <cell r="J1119" t="str">
            <v>COEFICIENTE DE REPRESENTATIVIDADE</v>
          </cell>
          <cell r="K1119">
            <v>153.29</v>
          </cell>
        </row>
        <row r="1120">
          <cell r="G1120">
            <v>91356</v>
          </cell>
          <cell r="H1120" t="str">
            <v>CAMINHÃO BASCULANTE 6 M3, PESO BRUTO TOTAL 16.000 KG, CARGA ÚTIL MÁXIMA 13.071 KG, DISTÂNCIA ENTRE EIXOS 4,80 M, POTÊNCIA 230 CV INCLUSIVE CAÇAMBA METÁLICA - IMPOSTOS E SEGUROS. AF_06/2014</v>
          </cell>
          <cell r="I1120" t="str">
            <v>H</v>
          </cell>
          <cell r="J1120" t="str">
            <v>ATRIBUÍDO SÃO PAULO</v>
          </cell>
          <cell r="K1120">
            <v>24.92</v>
          </cell>
        </row>
        <row r="1121">
          <cell r="G1121">
            <v>91359</v>
          </cell>
          <cell r="H1121" t="str">
            <v>CAMINHÃO TOCO, PESO BRUTO TOTAL 16.000 KG, CARGA ÚTIL MÁXIMA DE 10.685 KG, DISTÂNCIA ENTRE EIXOS 4,80 M, POTÊNCIA 189 CV EXCLUSIVE CARROCERIA - DEPRECIAÇÃO. AF_06/2014</v>
          </cell>
          <cell r="I1121" t="str">
            <v>H</v>
          </cell>
          <cell r="J1121" t="str">
            <v>ATRIBUÍDO SÃO PAULO</v>
          </cell>
          <cell r="K1121">
            <v>9.73</v>
          </cell>
        </row>
        <row r="1122">
          <cell r="G1122">
            <v>91360</v>
          </cell>
          <cell r="H1122" t="str">
            <v>CAMINHÃO TOCO, PESO BRUTO TOTAL 16.000 KG, CARGA ÚTIL MÁXIMA DE 10.685 KG, DISTÂNCIA ENTRE EIXOS 4,80 M, POTÊNCIA 189 CV EXCLUSIVE CARROCERIA - JUROS. AF_06/2014</v>
          </cell>
          <cell r="I1122" t="str">
            <v>H</v>
          </cell>
          <cell r="J1122" t="str">
            <v>ATRIBUÍDO SÃO PAULO</v>
          </cell>
          <cell r="K1122">
            <v>3.93</v>
          </cell>
        </row>
        <row r="1123">
          <cell r="G1123">
            <v>91361</v>
          </cell>
          <cell r="H1123" t="str">
            <v>CAMINHÃO TOCO, PESO BRUTO TOTAL 16.000 KG, CARGA ÚTIL MÁXIMA DE 10.685 KG, DISTÂNCIA ENTRE EIXOS 4,80 M, POTÊNCIA 189 CV EXCLUSIVE CARROCERIA - IMPOSTOS E SEGUROS. AF_06/2014</v>
          </cell>
          <cell r="I1123" t="str">
            <v>H</v>
          </cell>
          <cell r="J1123" t="str">
            <v>COEFICIENTE DE REPRESENTATIVIDADE</v>
          </cell>
          <cell r="K1123">
            <v>150.04</v>
          </cell>
        </row>
        <row r="1124">
          <cell r="G1124">
            <v>91367</v>
          </cell>
          <cell r="H1124" t="str">
            <v>CAMINHÃO BASCULANTE 10 M3, TRUCADO CABINE SIMPLES, PESO BRUTO TOTAL 23.000 KG, CARGA ÚTIL MÁXIMA 15.935 KG, DISTÂNCIA ENTRE EIXOS 4,80 M, POTÊNCIA 230 CV INCLUSIVE CAÇAMBA METÁLICA - DEPRECIAÇÃO. AF_06/2014</v>
          </cell>
          <cell r="I1124" t="str">
            <v>H</v>
          </cell>
          <cell r="J1124" t="str">
            <v>ATRIBUÍDO SÃO PAULO</v>
          </cell>
          <cell r="K1124">
            <v>0.6</v>
          </cell>
        </row>
        <row r="1125">
          <cell r="G1125">
            <v>91368</v>
          </cell>
          <cell r="H1125" t="str">
            <v>CAMINHÃO BASCULANTE 10 M3, TRUCADO CABINE SIMPLES, PESO BRUTO TOTAL 23.000 KG, CARGA ÚTIL MÁXIMA 15.935 KG, DISTÂNCIA ENTRE EIXOS 4,80 M, POTÊNCIA 230 CV INCLUSIVE CAÇAMBA METÁLICA - JUROS. AF_06/2014</v>
          </cell>
          <cell r="I1125" t="str">
            <v>H</v>
          </cell>
          <cell r="J1125" t="str">
            <v>COLETADO</v>
          </cell>
          <cell r="K1125">
            <v>0.16</v>
          </cell>
        </row>
        <row r="1126">
          <cell r="G1126">
            <v>91369</v>
          </cell>
          <cell r="H1126" t="str">
            <v>CAMINHÃO BASCULANTE 10 M3, TRUCADO CABINE SIMPLES, PESO BRUTO TOTAL 23.000 KG, CARGA ÚTIL MÁXIMA 15.935 KG, DISTÂNCIA ENTRE EIXOS 4,80 M, POTÊNCIA 230 CV INCLUSIVE CAÇAMBA METÁLICA - IMPOSTOS E SEGUROS. AF_06/2014</v>
          </cell>
          <cell r="I1126" t="str">
            <v>H</v>
          </cell>
          <cell r="J1126" t="str">
            <v>ATRIBUÍDO SÃO PAULO</v>
          </cell>
          <cell r="K1126">
            <v>0.76</v>
          </cell>
        </row>
        <row r="1127">
          <cell r="G1127">
            <v>91375</v>
          </cell>
          <cell r="H1127" t="str">
            <v>CAMINHÃO BASCULANTE 10 M3, TRUCADO CABINE SIMPLES, PESO BRUTO TOTAL 23.000 KG, CARGA ÚTIL MÁXIMA 15.935 KG, DISTÂNCIA ENTRE EIXOS 4,80 M, POTÊNCIA 230 CV INCLUSIVE CAÇAMBA METÁLICA - MANUTENÇÃO. AF_06/2014</v>
          </cell>
          <cell r="I1127" t="str">
            <v>H</v>
          </cell>
          <cell r="J1127" t="str">
            <v>ATRIBUÍDO SÃO PAULO</v>
          </cell>
          <cell r="K1127">
            <v>6.3</v>
          </cell>
        </row>
        <row r="1128">
          <cell r="G1128">
            <v>91376</v>
          </cell>
          <cell r="H1128" t="str">
            <v>CAMINHÃO BASCULANTE 10 M3, TRUCADO CABINE SIMPLES, PESO BRUTO TOTAL 23.000 KG, CARGA ÚTIL MÁXIMA 15.935 KG, DISTÂNCIA ENTRE EIXOS 4,80 M, POTÊNCIA 230 CV INCLUSIVE CAÇAMBA METÁLICA - MATERIAIS NA OPERAÇÃO. AF_06/2014</v>
          </cell>
          <cell r="I1128" t="str">
            <v>H</v>
          </cell>
          <cell r="J1128" t="str">
            <v>ATRIBUÍDO SÃO PAULO</v>
          </cell>
          <cell r="K1128">
            <v>21.12</v>
          </cell>
        </row>
        <row r="1129">
          <cell r="G1129">
            <v>91377</v>
          </cell>
          <cell r="H1129" t="str">
            <v>CAMINHÃO TOCO, PBT 14.300 KG, CARGA ÚTIL MÁX. 9.710 KG, DIST. ENTRE EIXOS 3,56 M, POTÊNCIA 185 CV, INCLUSIVE CARROCERIA FIXA ABERTA DE MADEIRA P/ TRANSPORTE GERAL DE CARGA SECA, DIMEN. APROX. 2,50 X 6,50 X 0,50 M - DEPRECIAÇÃO. AF_06/2014</v>
          </cell>
          <cell r="I1129" t="str">
            <v>H</v>
          </cell>
          <cell r="J1129" t="str">
            <v>COLETADO</v>
          </cell>
          <cell r="K1129">
            <v>7.83</v>
          </cell>
        </row>
        <row r="1130">
          <cell r="G1130">
            <v>91380</v>
          </cell>
          <cell r="H1130" t="str">
            <v>CAMINHÃO TOCO, PBT 14.300 KG, CARGA ÚTIL MÁX. 9.710 KG, DIST. ENTRE EIXOS 3,56 M, POTÊNCIA 185 CV, INCLUSIVE CARROCERIA FIXA ABERTA DE MADEIRA P/ TRANSPORTE GERAL DE CARGA SECA, DIMEN. APROX. 2,50 X 6,50 X 0,50 M - JUROS. AF_06/2014</v>
          </cell>
          <cell r="I1130" t="str">
            <v>H</v>
          </cell>
          <cell r="J1130" t="str">
            <v>COEFICIENTE DE REPRESENTATIVIDADE</v>
          </cell>
          <cell r="K1130">
            <v>3.15</v>
          </cell>
        </row>
        <row r="1131">
          <cell r="G1131">
            <v>91381</v>
          </cell>
          <cell r="H1131" t="str">
            <v>CAMINHÃO TOCO, PBT 14.300 KG, CARGA ÚTIL MÁX. 9.710 KG, DIST. ENTRE EIXOS 3,56 M, POTÊNCIA 185 CV, INCLUSIVE CARROCERIA FIXA ABERTA DE MADEIRA P/ TRANSPORTE GERAL DE CARGA SECA, DIMEN. APROX. 2,50 X 6,50 X 0,50 M - IMPOSTOS E SEGUROS. AF_06/2014</v>
          </cell>
          <cell r="I1131" t="str">
            <v>H</v>
          </cell>
          <cell r="J1131" t="str">
            <v>COEFICIENTE DE REPRESENTATIVIDADE</v>
          </cell>
          <cell r="K1131">
            <v>36.05</v>
          </cell>
        </row>
        <row r="1132">
          <cell r="G1132">
            <v>91382</v>
          </cell>
          <cell r="H1132" t="str">
            <v>CAMINHÃO PIPA 10.000 L TRUCADO, PESO BRUTO TOTAL 23.000 KG, CARGA ÚTIL MÁXIMA 15.935 KG, DISTÂNCIA ENTRE EIXOS 4,8 M, POTÊNCIA 230 CV, INCLUSIVE TANQUE DE AÇO PARA TRANSPORTE DE ÁGUA - DEPRECIAÇÃO. AF_06/2014</v>
          </cell>
          <cell r="I1132" t="str">
            <v>H</v>
          </cell>
          <cell r="J1132" t="str">
            <v>COEFICIENTE DE REPRESENTATIVIDADE</v>
          </cell>
          <cell r="K1132">
            <v>129.74</v>
          </cell>
        </row>
        <row r="1133">
          <cell r="G1133">
            <v>91383</v>
          </cell>
          <cell r="H1133" t="str">
            <v>CAMINHÃO PIPA 10.000 L TRUCADO, PESO BRUTO TOTAL 23.000 KG, CARGA ÚTIL MÁXIMA 15.935 KG, DISTÂNCIA ENTRE EIXOS 4,8 M, POTÊNCIA 230 CV, INCLUSIVE TANQUE DE AÇO PARA TRANSPORTE DE ÁGUA - JUROS. AF_06/2014</v>
          </cell>
          <cell r="I1133" t="str">
            <v>H</v>
          </cell>
          <cell r="J1133" t="str">
            <v>COLETADO</v>
          </cell>
          <cell r="K1133">
            <v>39.79</v>
          </cell>
        </row>
        <row r="1134">
          <cell r="G1134">
            <v>91384</v>
          </cell>
          <cell r="H1134" t="str">
            <v>CAMINHÃO PIPA 10.000 L TRUCADO, PESO BRUTO TOTAL 23.000 KG, CARGA ÚTIL MÁXIMA 15.935 KG, DISTÂNCIA ENTRE EIXOS 4,8 M, POTÊNCIA 230 CV, INCLUSIVE TANQUE DE AÇO PARA TRANSPORTE DE ÁGUA - IMPOSTOS E SEGUROS. AF_06/2014</v>
          </cell>
          <cell r="I1134" t="str">
            <v>H</v>
          </cell>
          <cell r="J1134" t="str">
            <v>ATRIBUÍDO SÃO PAULO</v>
          </cell>
          <cell r="K1134">
            <v>16.05</v>
          </cell>
        </row>
        <row r="1135">
          <cell r="G1135">
            <v>91390</v>
          </cell>
          <cell r="H1135" t="str">
            <v>CAMINHÃO BASCULANTE 6 M3 TOCO, PESO BRUTO TOTAL 16.000 KG, CARGA ÚTIL MÁXIMA 11.130 KG, DISTÂNCIA ENTRE EIXOS 5,36 M, POTÊNCIA 185 CV, INCLUSIVE CAÇAMBA METÁLICA - IMPOSTOS E SEGUROS. AF_06/2014</v>
          </cell>
          <cell r="I1135" t="str">
            <v>H</v>
          </cell>
          <cell r="J1135" t="str">
            <v>ATRIBUÍDO SÃO PAULO</v>
          </cell>
          <cell r="K1135">
            <v>6.49</v>
          </cell>
        </row>
        <row r="1136">
          <cell r="G1136">
            <v>91391</v>
          </cell>
          <cell r="H1136" t="str">
            <v>GUINDAUTO HIDRÁULICO, CAPACIDADE MÁXIMA DE CARGA 6200 KG, MOMENTO MÁXIMO DE CARGA 11,7 TM, ALCANCE MÁXIMO HORIZONTAL 9,70 M, INCLUSIVE CAMINHÃO TOCO PBT 16.000 KG, POTÊNCIA DE 189 CV - IMPOSTOS E SEGUROS. AF_08/2015</v>
          </cell>
          <cell r="I1136" t="str">
            <v>H</v>
          </cell>
          <cell r="J1136" t="str">
            <v>ATRIBUÍDO SÃO PAULO</v>
          </cell>
          <cell r="K1136">
            <v>71.67</v>
          </cell>
        </row>
        <row r="1137">
          <cell r="G1137">
            <v>91392</v>
          </cell>
          <cell r="H1137" t="str">
            <v>GUINDAUTO HIDRÁULICO, CAPACIDADE MÁXIMA DE CARGA 6200 KG, MOMENTO MÁXIMO DE CARGA 11,7 TM, ALCANCE MÁXIMO HORIZONTAL 9,70 M, INCLUSIVE CAMINHÃO TOCO PBT 16.000 KG, POTÊNCIA DE 189 CV - MATERIAIS NA OPERAÇÃO. AF_08/2015</v>
          </cell>
          <cell r="I1137" t="str">
            <v>H</v>
          </cell>
          <cell r="J1137" t="str">
            <v>ATRIBUÍDO SÃO PAULO</v>
          </cell>
          <cell r="K1137">
            <v>291.97</v>
          </cell>
        </row>
        <row r="1138">
          <cell r="G1138">
            <v>91396</v>
          </cell>
          <cell r="H1138" t="str">
            <v>ESPARGIDOR DE ASFALTO PRESSURIZADO, TANQUE 6 M3 COM ISOLAÇÃO TÉRMICA, AQUECIDO COM 2 MAÇARICOS, COM BARRA ESPARGIDORA 3,60 M, MONTADO SOBRE CAMINHÃO  TOCO, PBT 14.300 KG, POTÊNCIA 185 CV - DEPRECIAÇÃO. AF_05/2023</v>
          </cell>
          <cell r="I1138" t="str">
            <v>H</v>
          </cell>
          <cell r="J1138" t="str">
            <v>COLETADO</v>
          </cell>
          <cell r="K1138">
            <v>0.08</v>
          </cell>
        </row>
        <row r="1139">
          <cell r="G1139">
            <v>91397</v>
          </cell>
          <cell r="H1139" t="str">
            <v>ESPARGIDOR DE ASFALTO PRESSURIZADO, TANQUE 6 M3 COM ISOLAÇÃO TÉRMICA, AQUECIDO COM 2 MAÇARICOS, COM BARRA ESPARGIDORA 3,60 M, MONTADO SOBRE CAMINHÃO  TOCO, PBT 14.300 KG, POTÊNCIA 185 CV - JUROS. AF_05/2023</v>
          </cell>
          <cell r="I1139" t="str">
            <v>H</v>
          </cell>
          <cell r="J1139" t="str">
            <v>ATRIBUÍDO SÃO PAULO</v>
          </cell>
          <cell r="K1139">
            <v>0.01</v>
          </cell>
        </row>
        <row r="1140">
          <cell r="G1140">
            <v>91398</v>
          </cell>
          <cell r="H1140" t="str">
            <v>ESPARGIDOR DE ASFALTO PRESSURIZADO, TANQUE 6 M3 COM ISOLAÇÃO TÉRMICA, AQUECIDO COM 2 MAÇARICOS, COM BARRA ESPARGIDORA 3,60 M, MONTADO SOBRE CAMINHÃO  TOCO, PBT 14.300 KG, POTÊNCIA 185 CV - IMPOSTOS E SEGUROS. AF_05/2023</v>
          </cell>
          <cell r="I1140" t="str">
            <v>H</v>
          </cell>
          <cell r="J1140" t="str">
            <v>ATRIBUÍDO SÃO PAULO</v>
          </cell>
          <cell r="K1140">
            <v>0.05</v>
          </cell>
        </row>
        <row r="1141">
          <cell r="G1141">
            <v>91402</v>
          </cell>
          <cell r="H1141" t="str">
            <v>ESPARGIDOR DE ASFALTO PRESSURIZADO, TANQUE 6 M3 COM ISOLAÇÃO TÉRMICA, AQUECIDO COM 2 MAÇARICOS, COM BARRA ESPARGIDORA 3,60 M, MONTADO SOBRE CAMINHÃO  TOCO, PBT 14.300 KG, POTÊNCIA 185 CV - MATERIAIS NA OPERAÇÃO. AF_05/2023</v>
          </cell>
          <cell r="I1141" t="str">
            <v>H</v>
          </cell>
          <cell r="J1141" t="str">
            <v>ATRIBUÍDO SÃO PAULO</v>
          </cell>
          <cell r="K1141">
            <v>1.46</v>
          </cell>
        </row>
        <row r="1142">
          <cell r="G1142">
            <v>91466</v>
          </cell>
          <cell r="H1142" t="str">
            <v>COMPACTADOR DE SOLOS DE PERCUSSÃO (SOQUETE) COM MOTOR A GASOLINA 4 TEMPOS, POTÊNCIA 4 CV - DEPRECIAÇÃO. AF_08/2015</v>
          </cell>
          <cell r="I1142" t="str">
            <v>H</v>
          </cell>
          <cell r="J1142" t="str">
            <v>ATRIBUÍDO SÃO PAULO</v>
          </cell>
          <cell r="K1142">
            <v>6.47</v>
          </cell>
        </row>
        <row r="1143">
          <cell r="G1143">
            <v>91467</v>
          </cell>
          <cell r="H1143" t="str">
            <v>COMPACTADOR DE SOLOS DE PERCUSSÃO (SOQUETE) COM MOTOR A GASOLINA 4 TEMPOS, POTÊNCIA 4 CV - JUROS. AF_08/2015</v>
          </cell>
          <cell r="I1143" t="str">
            <v>H</v>
          </cell>
          <cell r="J1143" t="str">
            <v>COLETADO</v>
          </cell>
          <cell r="K1143">
            <v>1.33</v>
          </cell>
        </row>
        <row r="1144">
          <cell r="G1144">
            <v>91468</v>
          </cell>
          <cell r="H1144" t="str">
            <v>COMPACTADOR DE SOLOS DE PERCUSSÃO (SOQUETE) COM MOTOR A GASOLINA 4 TEMPOS, POTÊNCIA 4 CV - MANUTENÇÃO. AF_08/2015</v>
          </cell>
          <cell r="I1144" t="str">
            <v>H</v>
          </cell>
          <cell r="J1144" t="str">
            <v>COEFICIENTE DE REPRESENTATIVIDADE</v>
          </cell>
          <cell r="K1144">
            <v>5.39</v>
          </cell>
        </row>
        <row r="1145">
          <cell r="G1145">
            <v>91469</v>
          </cell>
          <cell r="H1145" t="str">
            <v>COMPACTADOR DE SOLOS DE PERCUSSÃO (SOQUETE) COM MOTOR A GASOLINA 4 TEMPOS, POTÊNCIA 4 CV - MATERIAIS NA OPERAÇÃO. AF_08/2015</v>
          </cell>
          <cell r="I1145" t="str">
            <v>H</v>
          </cell>
          <cell r="J1145" t="str">
            <v>COEFICIENTE DE REPRESENTATIVIDADE</v>
          </cell>
          <cell r="K1145">
            <v>44.06</v>
          </cell>
        </row>
        <row r="1146">
          <cell r="G1146">
            <v>91484</v>
          </cell>
          <cell r="H1146" t="str">
            <v>GUINDAUTO HIDRÁULICO, CAPACIDADE MÁXIMA DE CARGA 6500 KG, MOMENTO MÁXIMO DE CARGA 5,8 TM, ALCANCE MÁXIMO HORIZONTAL 7,60 M, INCLUSIVE CAMINHÃO TOCO PBT 9.700 KG, POTÊNCIA DE 160 CV - DEPRECIAÇÃO. AF_08/2015</v>
          </cell>
          <cell r="I1146" t="str">
            <v>H</v>
          </cell>
          <cell r="J1146" t="str">
            <v>COEFICIENTE DE REPRESENTATIVIDADE</v>
          </cell>
          <cell r="K1146">
            <v>13.74</v>
          </cell>
        </row>
        <row r="1147">
          <cell r="G1147">
            <v>91485</v>
          </cell>
          <cell r="H1147" t="str">
            <v>GUINDAUTO HIDRÁULICO, CAPACIDADE MÁXIMA DE CARGA 6500 KG, MOMENTO MÁXIMO DE CARGA 5,8 TM, ALCANCE MÁXIMO HORIZONTAL 7,60 M, INCLUSIVE CAMINHÃO TOCO PBT 9.700 KG, POTÊNCIA DE 160 CV - JUROS. AF_08/2015</v>
          </cell>
          <cell r="I1147" t="str">
            <v>H</v>
          </cell>
          <cell r="J1147" t="str">
            <v>COEFICIENTE DE REPRESENTATIVIDADE</v>
          </cell>
          <cell r="K1147">
            <v>5.56</v>
          </cell>
        </row>
        <row r="1148">
          <cell r="G1148">
            <v>91529</v>
          </cell>
          <cell r="H1148" t="str">
            <v>GUINDAUTO HIDRÁULICO, CAPACIDADE MÁXIMA DE CARGA 6500 KG, MOMENTO MÁXIMO DE CARGA 5,8 TM, ALCANCE MÁXIMO HORIZONTAL 7,60 M, INCLUSIVE CAMINHÃO TOCO PBT 9.700 KG, POTÊNCIA DE 160 CV - IMPOSTOS E SEGUROS. AF_08/2015</v>
          </cell>
          <cell r="I1148" t="str">
            <v>H</v>
          </cell>
          <cell r="J1148" t="str">
            <v>ATRIBUÍDO SÃO PAULO</v>
          </cell>
          <cell r="K1148">
            <v>69.33</v>
          </cell>
        </row>
        <row r="1149">
          <cell r="G1149">
            <v>91530</v>
          </cell>
          <cell r="H1149" t="str">
            <v>GUINDAUTO HIDRÁULICO, CAPACIDADE MÁXIMA DE CARGA 6500 KG, MOMENTO MÁXIMO DE CARGA 5,8 TM, ALCANCE MÁXIMO HORIZONTAL 7,60 M, INCLUSIVE CAMINHÃO TOCO PBT 9.700 KG, POTÊNCIA DE 160 CV - MANUTENÇÃO. AF_08/2015</v>
          </cell>
          <cell r="I1149" t="str">
            <v>H</v>
          </cell>
          <cell r="J1149" t="str">
            <v>ATRIBUÍDO SÃO PAULO</v>
          </cell>
          <cell r="K1149">
            <v>186.52</v>
          </cell>
        </row>
        <row r="1150">
          <cell r="G1150">
            <v>91531</v>
          </cell>
          <cell r="H1150" t="str">
            <v>GUINDAUTO HIDRÁULICO, CAPACIDADE MÁXIMA DE CARGA 6500 KG, MOMENTO MÁXIMO DE CARGA 5,8 TM, ALCANCE MÁXIMO HORIZONTAL 7,60 M, INCLUSIVE CAMINHÃO TOCO PBT 9.700 KG, POTÊNCIA DE 160 CV - MATERIAIS NA OPERAÇÃO. AF_08/2015</v>
          </cell>
          <cell r="I1150" t="str">
            <v>H</v>
          </cell>
          <cell r="J1150" t="str">
            <v>ATRIBUÍDO SÃO PAULO</v>
          </cell>
          <cell r="K1150">
            <v>1.2</v>
          </cell>
        </row>
        <row r="1151">
          <cell r="G1151">
            <v>91532</v>
          </cell>
          <cell r="H1151" t="str">
            <v>CAMINHÃO DE TRANSPORTE DE MATERIAL ASFÁLTICO 30.000 L, COM CAVALO MECÂNICO DE CAPACIDADE MÁXIMA DE TRAÇÃO COMBINADO DE 66.000 KG, POTÊNCIA 360 CV, INCLUSIVE TANQUE DE ASFALTO COM SERPENTINA - DEPRECIAÇÃO. AF_08/2015</v>
          </cell>
          <cell r="I1151" t="str">
            <v>H</v>
          </cell>
          <cell r="J1151" t="str">
            <v>ATRIBUÍDO SÃO PAULO</v>
          </cell>
          <cell r="K1151">
            <v>0.27</v>
          </cell>
        </row>
        <row r="1152">
          <cell r="G1152">
            <v>91629</v>
          </cell>
          <cell r="H1152" t="str">
            <v>CAMINHÃO DE TRANSPORTE DE MATERIAL ASFÁLTICO 30.000 L, COM CAVALO MECÂNICO DE CAPACIDADE MÁXIMA DE TRAÇÃO COMBINADO DE 66.000 KG, POTÊNCIA 360 CV, INCLUSIVE TANQUE DE ASFALTO COM SERPENTINA - JUROS. AF_08/2015</v>
          </cell>
          <cell r="I1152" t="str">
            <v>H</v>
          </cell>
          <cell r="J1152" t="str">
            <v>ATRIBUÍDO SÃO PAULO</v>
          </cell>
          <cell r="K1152">
            <v>1.5</v>
          </cell>
        </row>
        <row r="1153">
          <cell r="G1153">
            <v>91630</v>
          </cell>
          <cell r="H1153" t="str">
            <v>CAMINHÃO DE TRANSPORTE DE MATERIAL ASFÁLTICO 30.000 L, COM CAVALO MECÂNICO DE CAPACIDADE MÁXIMA DE TRAÇÃO COMBINADO DE 66.000 KG, POTÊNCIA 360 CV, INCLUSIVE TANQUE DE ASFALTO COM SERPENTINA - IMPOSTOS E SEGUROS. AF_08/2015</v>
          </cell>
          <cell r="I1153" t="str">
            <v>H</v>
          </cell>
          <cell r="J1153" t="str">
            <v>ATRIBUÍDO SÃO PAULO</v>
          </cell>
          <cell r="K1153">
            <v>1.35</v>
          </cell>
        </row>
        <row r="1154">
          <cell r="G1154">
            <v>91631</v>
          </cell>
          <cell r="H1154" t="str">
            <v>CAMINHÃO DE TRANSPORTE DE MATERIAL ASFÁLTICO 30.000 L, COM CAVALO MECÂNICO DE CAPACIDADE MÁXIMA DE TRAÇÃO COMBINADO DE 66.000 KG, POTÊNCIA 360 CV, INCLUSIVE TANQUE DE ASFALTO COM SERPENTINA - MANUTENÇÃO. AF_08/2015</v>
          </cell>
          <cell r="I1154" t="str">
            <v>H</v>
          </cell>
          <cell r="J1154" t="str">
            <v>ATRIBUÍDO SÃO PAULO</v>
          </cell>
          <cell r="K1154">
            <v>0.3</v>
          </cell>
        </row>
        <row r="1155">
          <cell r="G1155">
            <v>91632</v>
          </cell>
          <cell r="H1155" t="str">
            <v>CAMINHÃO DE TRANSPORTE DE MATERIAL ASFÁLTICO 30.000 L, COM CAVALO MECÂNICO DE CAPACIDADE MÁXIMA DE TRAÇÃO COMBINADO DE 66.000 KG, POTÊNCIA 360 CV, INCLUSIVE TANQUE DE ASFALTO COM SERPENTINA - MATERIAIS NA OPERAÇÃO. AF_08/2015</v>
          </cell>
          <cell r="I1155" t="str">
            <v>H</v>
          </cell>
          <cell r="J1155" t="str">
            <v>COLETADO</v>
          </cell>
          <cell r="K1155">
            <v>0.06</v>
          </cell>
        </row>
        <row r="1156">
          <cell r="G1156">
            <v>91633</v>
          </cell>
          <cell r="H1156" t="str">
            <v>SERRA CIRCULAR DE BANCADA COM MOTOR ELÉTRICO POTÊNCIA DE 5HP, COM COIFA PARA DISCO 10" - DEPRECIAÇÃO. AF_08/2015</v>
          </cell>
          <cell r="I1156" t="str">
            <v>H</v>
          </cell>
          <cell r="J1156" t="str">
            <v>COEFICIENTE DE REPRESENTATIVIDADE</v>
          </cell>
          <cell r="K1156">
            <v>0.21</v>
          </cell>
        </row>
        <row r="1157">
          <cell r="G1157">
            <v>91640</v>
          </cell>
          <cell r="H1157" t="str">
            <v>SERRA CIRCULAR DE BANCADA COM MOTOR ELÉTRICO POTÊNCIA DE 5HP, COM COIFA PARA DISCO 10" - JUROS. AF_08/2015</v>
          </cell>
          <cell r="I1157" t="str">
            <v>H</v>
          </cell>
          <cell r="J1157" t="str">
            <v>COEFICIENTE DE REPRESENTATIVIDADE</v>
          </cell>
          <cell r="K1157">
            <v>12.68</v>
          </cell>
        </row>
        <row r="1158">
          <cell r="G1158">
            <v>91641</v>
          </cell>
          <cell r="H1158" t="str">
            <v>SERRA CIRCULAR DE BANCADA COM MOTOR ELÉTRICO POTÊNCIA DE 5HP, COM COIFA PARA DISCO 10" - MANUTENÇÃO. AF_08/2015</v>
          </cell>
          <cell r="I1158" t="str">
            <v>H</v>
          </cell>
          <cell r="J1158" t="str">
            <v>COEFICIENTE DE REPRESENTATIVIDADE</v>
          </cell>
          <cell r="K1158">
            <v>3.91</v>
          </cell>
        </row>
        <row r="1159">
          <cell r="G1159">
            <v>91642</v>
          </cell>
          <cell r="H1159" t="str">
            <v>SERRA CIRCULAR DE BANCADA COM MOTOR ELÉTRICO POTÊNCIA DE 5HP, COM COIFA PARA DISCO 10" - MATERIAIS NA OPERAÇÃO. AF_08/2015</v>
          </cell>
          <cell r="I1159" t="str">
            <v>H</v>
          </cell>
          <cell r="J1159" t="str">
            <v>COEFICIENTE DE REPRESENTATIVIDADE</v>
          </cell>
          <cell r="K1159">
            <v>1.58</v>
          </cell>
        </row>
        <row r="1160">
          <cell r="G1160">
            <v>91643</v>
          </cell>
          <cell r="H1160" t="str">
            <v>DISTRIBUIDOR DE AGREGADOS REBOCAVEL, CAPACIDADE 1,9 M³, LARGURA DE TRABALHO 3,66 M - DEPRECIAÇÃO. AF_11/2015</v>
          </cell>
          <cell r="I1160" t="str">
            <v>H</v>
          </cell>
          <cell r="J1160" t="str">
            <v>COEFICIENTE DE REPRESENTATIVIDADE</v>
          </cell>
          <cell r="K1160">
            <v>15.85</v>
          </cell>
        </row>
        <row r="1161">
          <cell r="G1161">
            <v>91644</v>
          </cell>
          <cell r="H1161" t="str">
            <v>DISTRIBUIDOR DE AGREGADOS REBOCAVEL, CAPACIDADE 1,9 M³, LARGURA DE TRABALHO 3,66 M - JUROS. AF_11/2015</v>
          </cell>
          <cell r="I1161" t="str">
            <v>H</v>
          </cell>
          <cell r="J1161" t="str">
            <v>COEFICIENTE DE REPRESENTATIVIDADE</v>
          </cell>
          <cell r="K1161">
            <v>34.16</v>
          </cell>
        </row>
        <row r="1162">
          <cell r="G1162">
            <v>91688</v>
          </cell>
          <cell r="H1162" t="str">
            <v>DISTRIBUIDOR DE AGREGADOS REBOCAVEL, CAPACIDADE 1,9 M³, LARGURA DE TRABALHO 3,66 M - MANUTENÇÃO. AF_11/2015</v>
          </cell>
          <cell r="I1162" t="str">
            <v>H</v>
          </cell>
          <cell r="J1162" t="str">
            <v>COEFICIENTE DE REPRESENTATIVIDADE</v>
          </cell>
          <cell r="K1162">
            <v>4.64</v>
          </cell>
        </row>
        <row r="1163">
          <cell r="G1163">
            <v>91689</v>
          </cell>
          <cell r="H1163" t="str">
            <v>CAMINHÃO PARA EQUIPAMENTO DE LIMPEZA A SUCÇÃO COM CAMINHÃO TRUCADO DE PESO BRUTO TOTAL 23000 KG, CARGA ÚTIL MÁXIMA 15935 KG, DISTÂNCIA ENTRE EIXOS 4,80 M, POTÊNCIA 230 CV, INCLUSIVE LIMPADORA A SUCÇÃO, TANQUE 12000 L - DEPRECIAÇÃO. AF_05/2023</v>
          </cell>
          <cell r="I1163" t="str">
            <v>H</v>
          </cell>
          <cell r="J1163" t="str">
            <v>COLETADO</v>
          </cell>
          <cell r="K1163">
            <v>1.43</v>
          </cell>
        </row>
        <row r="1164">
          <cell r="G1164">
            <v>91690</v>
          </cell>
          <cell r="H1164" t="str">
            <v>CAMINHÃO PARA EQUIPAMENTO DE LIMPEZA A SUCÇÃO COM CAMINHÃO TRUCADO DE PESO BRUTO TOTAL 23000 KG, CARGA ÚTIL MÁXIMA 15935 KG, DISTÂNCIA ENTRE EIXOS 4,80 M, POTÊNCIA 230 CV, INCLUSIVE LIMPADORA A SUCÇÃO, TANQUE 12000 L - JUROS. AF_05/2023</v>
          </cell>
          <cell r="I1164" t="str">
            <v>H</v>
          </cell>
          <cell r="J1164" t="str">
            <v>COLETADO</v>
          </cell>
          <cell r="K1164">
            <v>0.58</v>
          </cell>
        </row>
        <row r="1165">
          <cell r="G1165">
            <v>91691</v>
          </cell>
          <cell r="H1165" t="str">
            <v>CAMINHÃO PARA EQUIPAMENTO DE LIMPEZA A SUCÇÃO COM CAMINHÃO TRUCADO DE PESO BRUTO TOTAL 23000 KG, CARGA ÚTIL MÁXIMA 15935 KG, DISTÂNCIA ENTRE EIXOS 4,80 M, POTÊNCIA 230 CV, INCLUSIVE LIMPADORA A SUCÇÃO, TANQUE 12000 L - IMPOSTOS E SEGUROS. AF_05/2023</v>
          </cell>
          <cell r="I1165" t="str">
            <v>H</v>
          </cell>
          <cell r="J1165" t="str">
            <v>COLETADO</v>
          </cell>
          <cell r="K1165">
            <v>5.8</v>
          </cell>
        </row>
        <row r="1166">
          <cell r="G1166">
            <v>92040</v>
          </cell>
          <cell r="H1166" t="str">
            <v>CAMINHÃO PARA EQUIPAMENTO DE LIMPEZA A SUCÇÃO COM CAMINHÃO TRUCADO DE PESO BRUTO TOTAL 23000 KG, CARGA ÚTIL MÁXIMA 15935 KG, DISTÂNCIA ENTRE EIXOS 4,80 M, POTÊNCIA 230 CV, INCLUSIVE LIMPADORA A SUCÇÃO, TANQUE 12000 L - MANUTENÇÃO. AF_05/2023</v>
          </cell>
          <cell r="I1166" t="str">
            <v>H</v>
          </cell>
          <cell r="J1166" t="str">
            <v>COLETADO</v>
          </cell>
          <cell r="K1166">
            <v>40.94</v>
          </cell>
        </row>
        <row r="1167">
          <cell r="G1167">
            <v>92041</v>
          </cell>
          <cell r="H1167" t="str">
            <v>CAMINHÃO PARA EQUIPAMENTO DE LIMPEZA A SUCÇÃO COM CAMINHÃO TRUCADO DE PESO BRUTO TOTAL 23000 KG, CARGA ÚTIL MÁX. 15935 KG, DISTÂNCIA ENTRE EIXOS 4,80 M, POTÊNCIA 230 CV, INCLUSIVE LIMPADORA A SUCÇÃO, TANQUE 12000 L - MATERIAIS NA OPERAÇÃO. AF_05/2023</v>
          </cell>
          <cell r="I1167" t="str">
            <v>H</v>
          </cell>
          <cell r="J1167" t="str">
            <v>COLETADO</v>
          </cell>
          <cell r="K1167">
            <v>28.99</v>
          </cell>
        </row>
        <row r="1168">
          <cell r="G1168">
            <v>92042</v>
          </cell>
          <cell r="H1168" t="str">
            <v>PENEIRA ROTATIVA COM MOTOR ELÉTRICO TRIFÁSICO DE 2 CV, CILINDRO DE 1 M X 0,60 M, COM FUROS DE 3,17 MM - DEPRECIAÇÃO. AF_05/2023</v>
          </cell>
          <cell r="I1168" t="str">
            <v>H</v>
          </cell>
          <cell r="J1168" t="str">
            <v>COEFICIENTE DE REPRESENTATIVIDADE</v>
          </cell>
          <cell r="K1168">
            <v>11.67</v>
          </cell>
        </row>
        <row r="1169">
          <cell r="G1169">
            <v>92101</v>
          </cell>
          <cell r="H1169" t="str">
            <v>PENEIRA ROTATIVA COM MOTOR ELÉTRICO TRIFÁSICO DE 2 CV, CILINDRO DE 1 M X 0,60 M, COM FUROS DE 3,17 MM - JUROS. AF_05/2023</v>
          </cell>
          <cell r="I1169" t="str">
            <v>H</v>
          </cell>
          <cell r="J1169" t="str">
            <v>COEFICIENTE DE REPRESENTATIVIDADE</v>
          </cell>
          <cell r="K1169">
            <v>4.71</v>
          </cell>
        </row>
        <row r="1170">
          <cell r="G1170">
            <v>92102</v>
          </cell>
          <cell r="H1170" t="str">
            <v>PENEIRA ROTATIVA COM MOTOR ELÉTRICO TRIFÁSICO DE 2 CV, CILINDRO DE 1 M X 0,60 M, COM FUROS DE 3,17 MM - MANUTENÇÃO. AF_05/2023</v>
          </cell>
          <cell r="I1170" t="str">
            <v>H</v>
          </cell>
          <cell r="J1170" t="str">
            <v>COEFICIENTE DE REPRESENTATIVIDADE</v>
          </cell>
          <cell r="K1170">
            <v>51.98</v>
          </cell>
        </row>
        <row r="1171">
          <cell r="G1171">
            <v>92103</v>
          </cell>
          <cell r="H1171" t="str">
            <v>PENEIRA ROTATIVA COM MOTOR ELÉTRICO TRIFÁSICO DE 2 CV, CILINDRO DE 1 M X 0,60 M, COM FUROS DE 3,17 MM - MATERIAIS NA OPERAÇÃO. AF_05/2023</v>
          </cell>
          <cell r="I1171" t="str">
            <v>H</v>
          </cell>
          <cell r="J1171" t="str">
            <v>COEFICIENTE DE REPRESENTATIVIDADE</v>
          </cell>
          <cell r="K1171">
            <v>267.67</v>
          </cell>
        </row>
        <row r="1172">
          <cell r="G1172">
            <v>92104</v>
          </cell>
          <cell r="H1172" t="str">
            <v>DOSADOR DE AREIA, CAPACIDADE DE 26 LITROS - DEPRECIAÇÃO. AF_05/2023</v>
          </cell>
          <cell r="I1172" t="str">
            <v>H</v>
          </cell>
          <cell r="J1172" t="str">
            <v>COLETADO</v>
          </cell>
          <cell r="K1172">
            <v>0.19</v>
          </cell>
        </row>
        <row r="1173">
          <cell r="G1173">
            <v>92105</v>
          </cell>
          <cell r="H1173" t="str">
            <v>DOSADOR DE AREIA, CAPACIDADE DE 26 LITROS - JUROS. AF_05/2023</v>
          </cell>
          <cell r="I1173" t="str">
            <v>H</v>
          </cell>
          <cell r="J1173" t="str">
            <v>ATRIBUÍDO SÃO PAULO</v>
          </cell>
          <cell r="K1173">
            <v>0.04</v>
          </cell>
        </row>
        <row r="1174">
          <cell r="G1174">
            <v>92108</v>
          </cell>
          <cell r="H1174" t="str">
            <v>DOSADOR DE AREIA, CAPACIDADE DE 26 LITROS - MANUTENÇÃO. AF_05/2023</v>
          </cell>
          <cell r="I1174" t="str">
            <v>H</v>
          </cell>
          <cell r="J1174" t="str">
            <v>ATRIBUÍDO SÃO PAULO</v>
          </cell>
          <cell r="K1174">
            <v>0.24</v>
          </cell>
        </row>
        <row r="1175">
          <cell r="G1175">
            <v>92109</v>
          </cell>
          <cell r="H1175" t="str">
            <v>CAMINHONETE COM MOTOR A DIESEL, POTÊNCIA 180 CV, CABINE DUPLA, 4X4 - DEPRECIAÇÃO. AF_11/2015</v>
          </cell>
          <cell r="I1175" t="str">
            <v>H</v>
          </cell>
          <cell r="J1175" t="str">
            <v>ATRIBUÍDO SÃO PAULO</v>
          </cell>
          <cell r="K1175">
            <v>125.95</v>
          </cell>
        </row>
        <row r="1176">
          <cell r="G1176">
            <v>92110</v>
          </cell>
          <cell r="H1176" t="str">
            <v>CAMINHONETE COM MOTOR A DIESEL, POTÊNCIA 180 CV, CABINE DUPLA, 4X4 - JUROS. AF_11/2015</v>
          </cell>
          <cell r="I1176" t="str">
            <v>H</v>
          </cell>
          <cell r="J1176" t="str">
            <v>ATRIBUÍDO SÃO PAULO</v>
          </cell>
          <cell r="K1176">
            <v>4.24</v>
          </cell>
        </row>
        <row r="1177">
          <cell r="G1177">
            <v>92111</v>
          </cell>
          <cell r="H1177" t="str">
            <v>CAMINHONETE COM MOTOR A DIESEL, POTÊNCIA 180 CV, CABINE DUPLA, 4X4 - IMPOSTOS E SEGUROS. AF_11/2015</v>
          </cell>
          <cell r="I1177" t="str">
            <v>H</v>
          </cell>
          <cell r="J1177" t="str">
            <v>COLETADO</v>
          </cell>
          <cell r="K1177">
            <v>0.98</v>
          </cell>
        </row>
        <row r="1178">
          <cell r="G1178">
            <v>92114</v>
          </cell>
          <cell r="H1178" t="str">
            <v>CAMINHONETE COM MOTOR A DIESEL, POTÊNCIA 180 CV, CABINE DUPLA, 4X4 - MANUTENÇÃO. AF_11/2015</v>
          </cell>
          <cell r="I1178" t="str">
            <v>H</v>
          </cell>
          <cell r="J1178" t="str">
            <v>COEFICIENTE DE REPRESENTATIVIDADE</v>
          </cell>
          <cell r="K1178">
            <v>4.64</v>
          </cell>
        </row>
        <row r="1179">
          <cell r="G1179">
            <v>92115</v>
          </cell>
          <cell r="H1179" t="str">
            <v>CAMINHONETE COM MOTOR A DIESEL, POTÊNCIA 180 CV, CABINE DUPLA, 4X4 - MATERIAIS NA OPERAÇÃO. AF_11/2015</v>
          </cell>
          <cell r="I1179" t="str">
            <v>H</v>
          </cell>
          <cell r="J1179" t="str">
            <v>COEFICIENTE DE REPRESENTATIVIDADE</v>
          </cell>
          <cell r="K1179">
            <v>8.99</v>
          </cell>
        </row>
        <row r="1180">
          <cell r="G1180">
            <v>92116</v>
          </cell>
          <cell r="H1180" t="str">
            <v>CAMINHONETE CABINE SIMPLES COM MOTOR 1.6 FLEX, CÂMBIO MANUAL, POTÊNCIA 101/104 CV, 2 PORTAS - DEPRECIAÇÃO. AF_11/2015</v>
          </cell>
          <cell r="I1180" t="str">
            <v>H</v>
          </cell>
          <cell r="J1180" t="str">
            <v>COEFICIENTE DE REPRESENTATIVIDADE</v>
          </cell>
          <cell r="K1180">
            <v>1.8</v>
          </cell>
        </row>
        <row r="1181">
          <cell r="G1181">
            <v>92133</v>
          </cell>
          <cell r="H1181" t="str">
            <v>CAMINHONETE CABINE SIMPLES COM MOTOR 1.6 FLEX, CÂMBIO MANUAL, POTÊNCIA 101/104 CV, 2 PORTAS - JUROS. AF_11/2015</v>
          </cell>
          <cell r="I1181" t="str">
            <v>H</v>
          </cell>
          <cell r="J1181" t="str">
            <v>COEFICIENTE DE REPRESENTATIVIDADE</v>
          </cell>
          <cell r="K1181">
            <v>0.41</v>
          </cell>
        </row>
        <row r="1182">
          <cell r="G1182">
            <v>92134</v>
          </cell>
          <cell r="H1182" t="str">
            <v>CAMINHONETE CABINE SIMPLES COM MOTOR 1.6 FLEX, CÂMBIO MANUAL, POTÊNCIA 101/104 CV, 2 PORTAS - IMPOSTOS E SEGUROS. AF_11/2015</v>
          </cell>
          <cell r="I1182" t="str">
            <v>H</v>
          </cell>
          <cell r="J1182" t="str">
            <v>ATRIBUÍDO SÃO PAULO</v>
          </cell>
          <cell r="K1182">
            <v>2.25</v>
          </cell>
        </row>
        <row r="1183">
          <cell r="G1183">
            <v>92135</v>
          </cell>
          <cell r="H1183" t="str">
            <v>CAMINHONETE CABINE SIMPLES COM MOTOR 1.6 FLEX, CÂMBIO MANUAL, POTÊNCIA 101/104 CV, 2 PORTAS - MANUTENÇÃO. AF_11/2015</v>
          </cell>
          <cell r="I1183" t="str">
            <v>H</v>
          </cell>
          <cell r="J1183" t="str">
            <v>ATRIBUÍDO SÃO PAULO</v>
          </cell>
          <cell r="K1183">
            <v>347.25</v>
          </cell>
        </row>
        <row r="1184">
          <cell r="G1184">
            <v>92136</v>
          </cell>
          <cell r="H1184" t="str">
            <v>CAMINHONETE CABINE SIMPLES COM MOTOR 1.6 FLEX, CÂMBIO MANUAL, POTÊNCIA 101/104 CV, 2 PORTAS - MATERIAIS NA OPERAÇÃO. AF_11/2015</v>
          </cell>
          <cell r="I1184" t="str">
            <v>H</v>
          </cell>
          <cell r="J1184" t="str">
            <v>ATRIBUÍDO SÃO PAULO</v>
          </cell>
          <cell r="K1184">
            <v>93.16</v>
          </cell>
        </row>
        <row r="1185">
          <cell r="G1185">
            <v>92137</v>
          </cell>
          <cell r="H1185" t="str">
            <v>CAMINHÃO DE TRANSPORTE DE MATERIAL ASFÁLTICO 20.000 L, COM CAVALO MECÂNICO DE CAPACIDADE MÁXIMA DE TRAÇÃO COMBINADO DE 45.000 KG, POTÊNCIA 330 CV, INCLUSIVE TANQUE DE ASFALTO COM MAÇARICO - DEPRECIAÇÃO. AF_12/2015</v>
          </cell>
          <cell r="I1185" t="str">
            <v>H</v>
          </cell>
          <cell r="J1185" t="str">
            <v>COLETADO</v>
          </cell>
          <cell r="K1185">
            <v>434.55</v>
          </cell>
        </row>
        <row r="1186">
          <cell r="G1186">
            <v>92140</v>
          </cell>
          <cell r="H1186" t="str">
            <v>CAMINHÃO DE TRANSPORTE DE MATERIAL ASFÁLTICO 20.000 L, COM CAVALO MECÂNICO DE CAPACIDADE MÁXIMA DE TRAÇÃO COMBINADO DE 45.000 KG, POTÊNCIA 330 CV, INCLUSIVE TANQUE DE ASFALTO COM MAÇARICO - JUROS. AF_12/2015</v>
          </cell>
          <cell r="I1186" t="str">
            <v>H</v>
          </cell>
          <cell r="J1186" t="str">
            <v>COEFICIENTE DE REPRESENTATIVIDADE</v>
          </cell>
          <cell r="K1186">
            <v>151.43</v>
          </cell>
        </row>
        <row r="1187">
          <cell r="G1187">
            <v>92141</v>
          </cell>
          <cell r="H1187" t="str">
            <v>CAMINHÃO DE TRANSPORTE DE MATERIAL ASFÁLTICO 20.000 L, COM CAVALO MECÂNICO DE CAPACIDADE MÁXIMA DE TRAÇÃO COMBINADO DE 45.000 KG, POTÊNCIA 330 CV, INCLUSIVE TANQUE DE ASFALTO COM MAÇARICO - IMPOSTOS E SEGUROS. AF_12/2015</v>
          </cell>
          <cell r="I1187" t="str">
            <v>H</v>
          </cell>
          <cell r="J1187" t="str">
            <v>COEFICIENTE DE REPRESENTATIVIDADE</v>
          </cell>
          <cell r="K1187">
            <v>0.51</v>
          </cell>
        </row>
        <row r="1188">
          <cell r="G1188">
            <v>92142</v>
          </cell>
          <cell r="H1188" t="str">
            <v>CAMINHÃO DE TRANSPORTE DE MATERIAL ASFÁLTICO 20.000 L, COM CAVALO MECÂNICO DE CAPACIDADE MÁXIMA DE TRAÇÃO COMBINADO DE 45.000 KG, POTÊNCIA 330 CV, INCLUSIVE TANQUE DE ASFALTO COM MAÇARICO - MANUTENÇÃO. AF_12/2015</v>
          </cell>
          <cell r="I1188" t="str">
            <v>H</v>
          </cell>
          <cell r="J1188" t="str">
            <v>COEFICIENTE DE REPRESENTATIVIDADE</v>
          </cell>
          <cell r="K1188">
            <v>0.11</v>
          </cell>
        </row>
        <row r="1189">
          <cell r="G1189">
            <v>92143</v>
          </cell>
          <cell r="H1189" t="str">
            <v>CAMINHÃO DE TRANSPORTE DE MATERIAL ASFÁLTICO 20.000 L, COM CAVALO MECÂNICO DE CAPACIDADE MÁXIMA DE TRAÇÃO COMBINADO DE 45.000 KG, POTÊNCIA 330 CV, INCLUSIVE TANQUE DE ASFALTO COM MAÇARICO - MATERIAIS NA OPERAÇÃO. AF_12/2015</v>
          </cell>
          <cell r="I1189" t="str">
            <v>H</v>
          </cell>
          <cell r="J1189" t="str">
            <v>COEFICIENTE DE REPRESENTATIVIDADE</v>
          </cell>
          <cell r="K1189">
            <v>0.64</v>
          </cell>
        </row>
        <row r="1190">
          <cell r="G1190">
            <v>92144</v>
          </cell>
          <cell r="H1190" t="str">
            <v>APARELHO PARA CORTE E SOLDA OXI-ACETILENO SOBRE RODAS, INCLUSIVE CILINDROS E MAÇARICOS - DEPRECIAÇÃO. AF_05/2023</v>
          </cell>
          <cell r="I1190" t="str">
            <v>H</v>
          </cell>
          <cell r="J1190" t="str">
            <v>COEFICIENTE DE REPRESENTATIVIDADE</v>
          </cell>
          <cell r="K1190">
            <v>4.71</v>
          </cell>
        </row>
        <row r="1191">
          <cell r="G1191">
            <v>92237</v>
          </cell>
          <cell r="H1191" t="str">
            <v>APARELHO PARA CORTE E SOLDA OXI-ACETILENO SOBRE RODAS, INCLUSIVE CILINDROS E MAÇARICOS - JUROS. AF_05/2023</v>
          </cell>
          <cell r="I1191" t="str">
            <v>H</v>
          </cell>
          <cell r="J1191" t="str">
            <v>COEFICIENTE DE REPRESENTATIVIDADE</v>
          </cell>
          <cell r="K1191">
            <v>2.52</v>
          </cell>
        </row>
        <row r="1192">
          <cell r="G1192">
            <v>92238</v>
          </cell>
          <cell r="H1192" t="str">
            <v>APARELHO PARA CORTE E SOLDA OXI-ACETILENO SOBRE RODAS, INCLUSIVE CILINDROS E MAÇARICOS - MANUTENÇÃO. AF_05/2023</v>
          </cell>
          <cell r="I1192" t="str">
            <v>H</v>
          </cell>
          <cell r="J1192" t="str">
            <v>COLETADO</v>
          </cell>
          <cell r="K1192">
            <v>2.59</v>
          </cell>
        </row>
        <row r="1193">
          <cell r="G1193">
            <v>92239</v>
          </cell>
          <cell r="H1193" t="str">
            <v>APARELHO PARA CORTE E SOLDA OXI-ACETILENO SOBRE RODAS, INCLUSIVE CILINDROS E MAÇARICOS - MATERIAIS NA OPERAÇÃO. AF_05/2023</v>
          </cell>
          <cell r="I1193" t="str">
            <v>H</v>
          </cell>
          <cell r="J1193" t="str">
            <v>COEFICIENTE DE REPRESENTATIVIDADE</v>
          </cell>
          <cell r="K1193">
            <v>11.75</v>
          </cell>
        </row>
        <row r="1194">
          <cell r="G1194">
            <v>92240</v>
          </cell>
          <cell r="H1194" t="str">
            <v>MÁQUINA EXTRUSORA DE CONCRETO PARA GUIAS E SARJETAS, MOTOR A DIESEL, POTÊNCIA 14 CV - DEPRECIAÇÃO. AF_12/2015</v>
          </cell>
          <cell r="I1194" t="str">
            <v>H</v>
          </cell>
          <cell r="J1194" t="str">
            <v>COEFICIENTE DE REPRESENTATIVIDADE</v>
          </cell>
          <cell r="K1194">
            <v>11.6</v>
          </cell>
        </row>
        <row r="1195">
          <cell r="G1195">
            <v>92241</v>
          </cell>
          <cell r="H1195" t="str">
            <v>MÁQUINA EXTRUSORA DE CONCRETO PARA GUIAS E SARJETAS, MOTOR A DIESEL, POTÊNCIA 14 CV - JUROS. AF_12/2015</v>
          </cell>
          <cell r="I1195" t="str">
            <v>H</v>
          </cell>
          <cell r="J1195" t="str">
            <v>COEFICIENTE DE REPRESENTATIVIDADE</v>
          </cell>
          <cell r="K1195">
            <v>26.87</v>
          </cell>
        </row>
        <row r="1196">
          <cell r="G1196">
            <v>92712</v>
          </cell>
          <cell r="H1196" t="str">
            <v>MÁQUINA EXTRUSORA DE CONCRETO PARA GUIAS E SARJETAS, MOTOR A DIESEL, POTÊNCIA 14 CV - MANUTENÇÃO. AF_12/2015</v>
          </cell>
          <cell r="I1196" t="str">
            <v>H</v>
          </cell>
          <cell r="J1196" t="str">
            <v>COLETADO</v>
          </cell>
          <cell r="K1196">
            <v>10.07</v>
          </cell>
        </row>
        <row r="1197">
          <cell r="G1197">
            <v>92713</v>
          </cell>
          <cell r="H1197" t="str">
            <v>MÁQUINA EXTRUSORA DE CONCRETO PARA GUIAS E SARJETAS, MOTOR A DIESEL, POTÊNCIA 14 CV - MATERIAIS NA OPERAÇÃO. AF_12/2015</v>
          </cell>
          <cell r="I1197" t="str">
            <v>H</v>
          </cell>
          <cell r="J1197" t="str">
            <v>ATRIBUÍDO SÃO PAULO</v>
          </cell>
          <cell r="K1197">
            <v>26.12</v>
          </cell>
        </row>
        <row r="1198">
          <cell r="G1198">
            <v>92714</v>
          </cell>
          <cell r="H1198" t="str">
            <v>MARTELO PERFURADOR PNEUMÁTICO MANUAL, HASTE 25 X 75 MM, 21 KG - DEPRECIAÇÃO. AF_12/2015</v>
          </cell>
          <cell r="I1198" t="str">
            <v>H</v>
          </cell>
          <cell r="J1198" t="str">
            <v>ATRIBUÍDO SÃO PAULO</v>
          </cell>
          <cell r="K1198">
            <v>10.09</v>
          </cell>
        </row>
        <row r="1199">
          <cell r="G1199">
            <v>92715</v>
          </cell>
          <cell r="H1199" t="str">
            <v>MARTELO PERFURADOR PNEUMÁTICO MANUAL, HASTE 25 X 75 MM, 21 KG - JUROS. AF_12/2015</v>
          </cell>
          <cell r="I1199" t="str">
            <v>H</v>
          </cell>
          <cell r="J1199" t="str">
            <v>ATRIBUÍDO SÃO PAULO</v>
          </cell>
          <cell r="K1199">
            <v>0.23</v>
          </cell>
        </row>
        <row r="1200">
          <cell r="G1200">
            <v>92956</v>
          </cell>
          <cell r="H1200" t="str">
            <v>MARTELO PERFURADOR PNEUMÁTICO MANUAL, HASTE 25 X 75 MM, 21 KG - MANUTENÇÃO. AF_12/2015</v>
          </cell>
          <cell r="I1200" t="str">
            <v>H</v>
          </cell>
          <cell r="J1200" t="str">
            <v>COLETADO</v>
          </cell>
          <cell r="K1200">
            <v>0.05</v>
          </cell>
        </row>
        <row r="1201">
          <cell r="G1201">
            <v>92957</v>
          </cell>
          <cell r="H1201" t="str">
            <v>PERFURATRIZ COM TORRE METÁLICA PARA EXECUÇÃO DE ESTACA HÉLICE CONTÍNUA, PROFUNDIDADE MÁXIMA DE 32 M, DIÂMETRO MÁXIMO DE 1000 MM, POTÊNCIA INSTALADA DE 350 HP, MESA ROTATIVA COM TORQUE MÁXIMO DE 263 KNM - DEPRECIAÇÃO. AF_01/2016</v>
          </cell>
          <cell r="I1201" t="str">
            <v>H</v>
          </cell>
          <cell r="J1201" t="str">
            <v>ATRIBUÍDO SÃO PAULO</v>
          </cell>
          <cell r="K1201">
            <v>0.22</v>
          </cell>
        </row>
        <row r="1202">
          <cell r="G1202">
            <v>92958</v>
          </cell>
          <cell r="H1202" t="str">
            <v>PERFURATRIZ COM TORRE METÁLICA PARA EXECUÇÃO DE ESTACA HÉLICE CONTÍNUA, PROFUNDIDADE MÁXIMA DE 32 M, DIÂMETRO MÁXIMO DE 1000 MM, POTÊNCIA INSTALADA DE 350 HP, MESA ROTATIVA COM TORQUE MÁXIMO DE 263 KNM - JUROS. AF_01/2016</v>
          </cell>
          <cell r="I1202" t="str">
            <v>H</v>
          </cell>
          <cell r="J1202" t="str">
            <v>ATRIBUÍDO SÃO PAULO</v>
          </cell>
          <cell r="K1202">
            <v>0.84</v>
          </cell>
        </row>
        <row r="1203">
          <cell r="G1203">
            <v>92959</v>
          </cell>
          <cell r="H1203" t="str">
            <v>PERFURATRIZ COM TORRE METÁLICA PARA EXECUÇÃO DE ESTACA HÉLICE CONTÍNUA, PROFUNDIDADE MÁXIMA DE 32 M, DIÂMETRO MÁXIMO DE 1000 MM, POTÊNCIA INSTALADA DE 350 HP, MESA ROTATIVA COM TORQUE MÁXIMO DE 263 KNM - MANUTENÇÃO. AF_01/2016</v>
          </cell>
          <cell r="I1203" t="str">
            <v>H</v>
          </cell>
          <cell r="J1203" t="str">
            <v>ATRIBUÍDO SÃO PAULO</v>
          </cell>
          <cell r="K1203">
            <v>100.42</v>
          </cell>
        </row>
        <row r="1204">
          <cell r="G1204">
            <v>92963</v>
          </cell>
          <cell r="H1204" t="str">
            <v>PERFURATRIZ COM TORRE METÁLICA PARA EXECUÇÃO DE ESTACA HÉLICE CONTÍNUA, PROFUNDIDADE MÁXIMA DE 32 M, DIÂMETRO MÁXIMO DE 1000 MM, POTÊNCIA INSTALADA DE 350 HP, MESA ROTATIVA COM TORQUE MÁXIMO DE 263 KNM - MATERIAIS NA OPERAÇÃO. AF_01/2016</v>
          </cell>
          <cell r="I1204" t="str">
            <v>H</v>
          </cell>
          <cell r="J1204" t="str">
            <v>COEFICIENTE DE REPRESENTATIVIDADE</v>
          </cell>
          <cell r="K1204">
            <v>35.39</v>
          </cell>
        </row>
        <row r="1205">
          <cell r="G1205">
            <v>92964</v>
          </cell>
          <cell r="H1205" t="str">
            <v>BETONEIRA CAPACIDADE NOMINAL 400 L, CAPACIDADE DE MISTURA 310 L, MOTOR A GASOLINA POTÊNCIA 5,5 CV, SEM CARREGADOR - DEPRECIAÇÃO. AF_02/2016</v>
          </cell>
          <cell r="I1205" t="str">
            <v>H</v>
          </cell>
          <cell r="J1205" t="str">
            <v>COEFICIENTE DE REPRESENTATIVIDADE</v>
          </cell>
          <cell r="K1205">
            <v>161.42</v>
          </cell>
        </row>
        <row r="1206">
          <cell r="G1206">
            <v>92965</v>
          </cell>
          <cell r="H1206" t="str">
            <v>BETONEIRA CAPACIDADE NOMINAL 400 L, CAPACIDADE DE MISTURA 310 L, MOTOR A GASOLINA POTÊNCIA 5,5 CV, SEM CARREGADOR - JUROS. AF_02/2016</v>
          </cell>
          <cell r="I1206" t="str">
            <v>H</v>
          </cell>
          <cell r="J1206" t="str">
            <v>COEFICIENTE DE REPRESENTATIVIDADE</v>
          </cell>
          <cell r="K1206">
            <v>14.04</v>
          </cell>
        </row>
        <row r="1207">
          <cell r="G1207">
            <v>93220</v>
          </cell>
          <cell r="H1207" t="str">
            <v>BETONEIRA CAPACIDADE NOMINAL 400 L, CAPACIDADE DE MISTURA 310 L, MOTOR A GASOLINA POTÊNCIA 5,5 CV, SEM CARREGADOR - MANUTENÇÃO. AF_02/2016</v>
          </cell>
          <cell r="I1207" t="str">
            <v>H</v>
          </cell>
          <cell r="J1207" t="str">
            <v>COEFICIENTE DE REPRESENTATIVIDADE</v>
          </cell>
          <cell r="K1207">
            <v>14.3</v>
          </cell>
        </row>
        <row r="1208">
          <cell r="G1208">
            <v>93221</v>
          </cell>
          <cell r="H1208" t="str">
            <v>BETONEIRA CAPACIDADE NOMINAL 400 L, CAPACIDADE DE MISTURA 310 L, MOTOR A GASOLINA POTÊNCIA 5,5 CV, SEM CARREGADOR - MATERIAIS NA OPERAÇÃO. AF_02/2016</v>
          </cell>
          <cell r="I1208" t="str">
            <v>H</v>
          </cell>
          <cell r="J1208" t="str">
            <v>COEFICIENTE DE REPRESENTATIVIDADE</v>
          </cell>
          <cell r="K1208">
            <v>24.39</v>
          </cell>
        </row>
        <row r="1209">
          <cell r="G1209">
            <v>93222</v>
          </cell>
          <cell r="H1209" t="str">
            <v>GRUPO GERADOR ESTACIONÁRIO, MOTOR DIESEL POTÊNCIA 170 KVA - JUROS. AF_02/2016</v>
          </cell>
          <cell r="I1209" t="str">
            <v>H</v>
          </cell>
          <cell r="J1209" t="str">
            <v>ATRIBUÍDO SÃO PAULO</v>
          </cell>
          <cell r="K1209">
            <v>9.17</v>
          </cell>
        </row>
        <row r="1210">
          <cell r="G1210">
            <v>93223</v>
          </cell>
          <cell r="H1210" t="str">
            <v>ROLO COMPACTADOR VIBRATÓRIO REBOCÁVEL, CILINDRO DE AÇO LISO, POTÊNCIA DE TRAÇÃO DE 65 CV, PESO 4,7 T, IMPACTO DINÂMICO 18,3 T, LARGURA DE TRABALHO 1,67 M - JUROS. AF_02/2016</v>
          </cell>
          <cell r="I1210" t="str">
            <v>H</v>
          </cell>
          <cell r="J1210" t="str">
            <v>ATRIBUÍDO SÃO PAULO</v>
          </cell>
          <cell r="K1210">
            <v>3.7</v>
          </cell>
        </row>
        <row r="1211">
          <cell r="G1211">
            <v>93229</v>
          </cell>
          <cell r="H1211" t="str">
            <v>ROLO COMPACTADOR VIBRATÓRIO PÉ DE CARNEIRO, OPERADO POR CONTROLE REMOTO, POTÊNCIA 12,5 KW, PESO OPERACIONAL 1,675 T, LARGURA DE TRABALHO 0,85 M - JUROS. AF_02/2016</v>
          </cell>
          <cell r="I1211" t="str">
            <v>H</v>
          </cell>
          <cell r="J1211" t="str">
            <v>ATRIBUÍDO SÃO PAULO</v>
          </cell>
          <cell r="K1211">
            <v>42.18</v>
          </cell>
        </row>
        <row r="1212">
          <cell r="G1212">
            <v>93230</v>
          </cell>
          <cell r="H1212" t="str">
            <v>ROLO COMPACTADOR VIBRATÓRIO PÉ DE CARNEIRO, OPERADO POR CONTROLE REMOTO, POTÊNCIA 12,5 KW, PESO OPERACIONAL 1,675 T, LARGURA DE TRABALHO 0,85 M - MATERIAIS NA OPERAÇÃO. AF_02/2016</v>
          </cell>
          <cell r="I1212" t="str">
            <v>H</v>
          </cell>
          <cell r="J1212" t="str">
            <v>COEFICIENTE DE REPRESENTATIVIDADE</v>
          </cell>
          <cell r="K1212">
            <v>153.29</v>
          </cell>
        </row>
        <row r="1213">
          <cell r="G1213">
            <v>93231</v>
          </cell>
          <cell r="H1213" t="str">
            <v>GRUA ASCENCIONAL, LANÇA DE 30 M, CAPACIDADE DE 1,0 T A 30 M, ALTURA ATÉ 39 M   DEPRECIAÇÃO. AF_05/2023</v>
          </cell>
          <cell r="I1213" t="str">
            <v>H</v>
          </cell>
          <cell r="J1213" t="str">
            <v>ATRIBUÍDO SÃO PAULO</v>
          </cell>
          <cell r="K1213">
            <v>7.8</v>
          </cell>
        </row>
        <row r="1214">
          <cell r="G1214">
            <v>93232</v>
          </cell>
          <cell r="H1214" t="str">
            <v>GRUA ASCENCIONAL, LANÇA DE 30 M, CAPACIDADE DE 1,0 T A 30 M, ALTURA ATÉ 39 M   JUROS. AF_05/2023</v>
          </cell>
          <cell r="I1214" t="str">
            <v>H</v>
          </cell>
          <cell r="J1214" t="str">
            <v>ATRIBUÍDO SÃO PAULO</v>
          </cell>
          <cell r="K1214">
            <v>2</v>
          </cell>
        </row>
        <row r="1215">
          <cell r="G1215">
            <v>93235</v>
          </cell>
          <cell r="H1215" t="str">
            <v>GRUA ASCENCIONAL, LANÇA DE 30 M, CAPACIDADE DE 1,0 T A 30 M, ALTURA ATÉ 39 M   MANUTENÇÃO. AF_05/2023</v>
          </cell>
          <cell r="I1215" t="str">
            <v>H</v>
          </cell>
          <cell r="J1215" t="str">
            <v>ATRIBUÍDO SÃO PAULO</v>
          </cell>
          <cell r="K1215">
            <v>9.36</v>
          </cell>
        </row>
        <row r="1216">
          <cell r="G1216">
            <v>93238</v>
          </cell>
          <cell r="H1216" t="str">
            <v>GRUA ASCENCIONAL, LANÇA DE 30 M, CAPACIDADE DE 1,0 T A 30 M, ALTURA ATÉ 39 M   MATERIAIS NA OPERAÇÃO. AF_05/2023</v>
          </cell>
          <cell r="I1216" t="str">
            <v>H</v>
          </cell>
          <cell r="J1216" t="str">
            <v>ATRIBUÍDO SÃO PAULO</v>
          </cell>
          <cell r="K1216">
            <v>45.7</v>
          </cell>
        </row>
        <row r="1217">
          <cell r="G1217">
            <v>93239</v>
          </cell>
          <cell r="H1217" t="str">
            <v>GUINCHO ELÉTRICO DE COLUNA, CAPACIDADE 400 KG, COM MOTO FREIO, MOTOR TRIFÁSICO DE 1,25 CV - DEPRECIAÇÃO. AF_03/2016</v>
          </cell>
          <cell r="I1217" t="str">
            <v>H</v>
          </cell>
          <cell r="J1217" t="str">
            <v>ATRIBUÍDO SÃO PAULO</v>
          </cell>
          <cell r="K1217">
            <v>0.34</v>
          </cell>
        </row>
        <row r="1218">
          <cell r="G1218">
            <v>93240</v>
          </cell>
          <cell r="H1218" t="str">
            <v>GUINCHO ELÉTRICO DE COLUNA, CAPACIDADE 400 KG, COM MOTO FREIO, MOTOR TRIFÁSICO DE 1,25 CV - JUROS. AF_03/2016</v>
          </cell>
          <cell r="I1218" t="str">
            <v>H</v>
          </cell>
          <cell r="J1218" t="str">
            <v>COLETADO</v>
          </cell>
          <cell r="K1218">
            <v>0.12</v>
          </cell>
        </row>
        <row r="1219">
          <cell r="G1219">
            <v>93267</v>
          </cell>
          <cell r="H1219" t="str">
            <v>GUINCHO ELÉTRICO DE COLUNA, CAPACIDADE 400 KG, COM MOTO FREIO, MOTOR TRIFÁSICO DE 1,25 CV - MANUTENÇÃO. AF_03/2016</v>
          </cell>
          <cell r="I1219" t="str">
            <v>H</v>
          </cell>
          <cell r="J1219" t="str">
            <v>ATRIBUÍDO SÃO PAULO</v>
          </cell>
          <cell r="K1219">
            <v>0.3</v>
          </cell>
        </row>
        <row r="1220">
          <cell r="G1220">
            <v>93269</v>
          </cell>
          <cell r="H1220" t="str">
            <v>GUINCHO ELÉTRICO DE COLUNA, CAPACIDADE 400 KG, COM MOTO FREIO, MOTOR TRIFÁSICO DE 1,25 CV - MATERIAIS NA OPERAÇÃO. AF_03/2016</v>
          </cell>
          <cell r="I1220" t="str">
            <v>H</v>
          </cell>
          <cell r="J1220" t="str">
            <v>ATRIBUÍDO SÃO PAULO</v>
          </cell>
          <cell r="K1220">
            <v>11.13</v>
          </cell>
        </row>
        <row r="1221">
          <cell r="G1221">
            <v>93270</v>
          </cell>
          <cell r="H1221" t="str">
            <v>GUINDASTE HIDRÁULICO AUTOPROPELIDO, COM LANÇA TELESCÓPICA 40 M, CAPACIDADE MÁXIMA 60 T, POTÊNCIA 260 KW - DEPRECIAÇÃO. AF_03/2016</v>
          </cell>
          <cell r="I1221" t="str">
            <v>H</v>
          </cell>
          <cell r="J1221" t="str">
            <v>ATRIBUÍDO SÃO PAULO</v>
          </cell>
          <cell r="K1221">
            <v>4.49</v>
          </cell>
        </row>
        <row r="1222">
          <cell r="G1222">
            <v>93271</v>
          </cell>
          <cell r="H1222" t="str">
            <v>GUINDASTE HIDRÁULICO AUTOPROPELIDO, COM LANÇA TELESCÓPICA 40 M, CAPACIDADE MÁXIMA 60 T, POTÊNCIA 260 KW - JUROS. AF_03/2016</v>
          </cell>
          <cell r="I1222" t="str">
            <v>H</v>
          </cell>
          <cell r="J1222" t="str">
            <v>COLETADO</v>
          </cell>
          <cell r="K1222">
            <v>1.58</v>
          </cell>
        </row>
        <row r="1223">
          <cell r="G1223">
            <v>93277</v>
          </cell>
          <cell r="H1223" t="str">
            <v>GUINDASTE HIDRÁULICO AUTOPROPELIDO, COM LANÇA TELESCÓPICA 40 M, CAPACIDADE MÁXIMA 60 T, POTÊNCIA 260 KW - MANUTENÇÃO. AF_03/2016</v>
          </cell>
          <cell r="I1223" t="str">
            <v>H</v>
          </cell>
          <cell r="J1223" t="str">
            <v>ATRIBUÍDO SÃO PAULO</v>
          </cell>
          <cell r="K1223">
            <v>4.01</v>
          </cell>
        </row>
        <row r="1224">
          <cell r="G1224">
            <v>93278</v>
          </cell>
          <cell r="H1224" t="str">
            <v>GUINDASTE HIDRÁULICO AUTOPROPELIDO, COM LANÇA TELESCÓPICA 40 M, CAPACIDADE MÁXIMA 60 T, POTÊNCIA 260 KW - MATERIAIS NA OPERAÇÃO. AF_03/2016</v>
          </cell>
          <cell r="I1224" t="str">
            <v>H</v>
          </cell>
          <cell r="J1224" t="str">
            <v>ATRIBUÍDO SÃO PAULO</v>
          </cell>
          <cell r="K1224">
            <v>65.01</v>
          </cell>
        </row>
        <row r="1225">
          <cell r="G1225">
            <v>93279</v>
          </cell>
          <cell r="H1225" t="str">
            <v>GUINDASTE HIDRÁULICO AUTOPROPELIDO, COM LANÇA TELESCÓPICA 40 M, CAPACIDADE MÁXIMA 60 T, POTÊNCIA 260 KW - IMPOSTOS E SEGUROS. AF_03/2016</v>
          </cell>
          <cell r="I1225" t="str">
            <v>H</v>
          </cell>
          <cell r="J1225" t="str">
            <v>ATRIBUÍDO SÃO PAULO</v>
          </cell>
          <cell r="K1225">
            <v>6.36</v>
          </cell>
        </row>
        <row r="1226">
          <cell r="G1226">
            <v>93280</v>
          </cell>
          <cell r="H1226" t="str">
            <v>GUINDAUTO HIDRÁULICO, CAPACIDADE MÁXIMA DE CARGA 3300 KG, MOMENTO MÁXIMO DE CARGA 5,8 TM, ALCANCE MÁXIMO HORIZONTAL 7,60 M, INCLUSIVE CAMINHÃO TOCO PBT 16.000 KG, POTÊNCIA DE 189 CV - DEPRECIAÇÃO. AF_03/2016</v>
          </cell>
          <cell r="I1226" t="str">
            <v>H</v>
          </cell>
          <cell r="J1226" t="str">
            <v>COLETADO</v>
          </cell>
          <cell r="K1226">
            <v>2.24</v>
          </cell>
        </row>
        <row r="1227">
          <cell r="G1227">
            <v>93283</v>
          </cell>
          <cell r="H1227" t="str">
            <v>GUINDAUTO HIDRÁULICO, CAPACIDADE MÁXIMA DE CARGA 3300 KG, MOMENTO MÁXIMO DE CARGA 5,8 TM, ALCANCE MÁXIMO HORIZONTAL 7,60 M, INCLUSIVE CAMINHÃO TOCO PBT 16.000 KG, POTÊNCIA DE 189 CV - JUROS. AF_03/2016</v>
          </cell>
          <cell r="I1227" t="str">
            <v>H</v>
          </cell>
          <cell r="J1227" t="str">
            <v>ATRIBUÍDO SÃO PAULO</v>
          </cell>
          <cell r="K1227">
            <v>5.68</v>
          </cell>
        </row>
        <row r="1228">
          <cell r="G1228">
            <v>93284</v>
          </cell>
          <cell r="H1228" t="str">
            <v>GUINDAUTO HIDRÁULICO, CAPACIDADE MÁXIMA DE CARGA 3300 KG, MOMENTO MÁXIMO DE CARGA 5,8 TM, ALCANCE MÁXIMO HORIZONTAL 7,60 M, INCLUSIVE CAMINHÃO TOCO PBT 16.000 KG, POTÊNCIA DE 189 CV - IMPOSTOS E SEGUROS. AF_03/2016</v>
          </cell>
          <cell r="I1228" t="str">
            <v>H</v>
          </cell>
          <cell r="J1228" t="str">
            <v>ATRIBUÍDO SÃO PAULO</v>
          </cell>
          <cell r="K1228">
            <v>155.38</v>
          </cell>
        </row>
        <row r="1229">
          <cell r="G1229">
            <v>93285</v>
          </cell>
          <cell r="H1229" t="str">
            <v>GUINDAUTO HIDRÁULICO, CAPACIDADE MÁXIMA DE CARGA 3300 KG, MOMENTO MÁXIMO DE CARGA 5,8 TM, ALCANCE MÁXIMO HORIZONTAL 7,60 M, INCLUSIVE CAMINHÃO TOCO PBT 16.000 KG, POTÊNCIA DE 189 CV - MANUTENÇÃO. AF_03/2016</v>
          </cell>
          <cell r="I1229" t="str">
            <v>H</v>
          </cell>
          <cell r="J1229" t="str">
            <v>ATRIBUÍDO SÃO PAULO</v>
          </cell>
          <cell r="K1229">
            <v>174.76</v>
          </cell>
        </row>
        <row r="1230">
          <cell r="G1230">
            <v>93286</v>
          </cell>
          <cell r="H1230" t="str">
            <v>GUINDAUTO HIDRÁULICO, CAPACIDADE MÁXIMA DE CARGA 3300 KG, MOMENTO MÁXIMO DE CARGA 5,8 TM, ALCANCE MÁXIMO HORIZONTAL 7,60 M, INCLUSIVE CAMINHÃO TOCO PBT 16.000 KG, POTÊNCIA DE 189 CV - MATERIAIS NA OPERAÇÃO. AF_03/2016</v>
          </cell>
          <cell r="I1230" t="str">
            <v>H</v>
          </cell>
          <cell r="J1230" t="str">
            <v>COLETADO</v>
          </cell>
          <cell r="K1230">
            <v>53.72</v>
          </cell>
        </row>
        <row r="1231">
          <cell r="G1231">
            <v>93296</v>
          </cell>
          <cell r="H1231" t="str">
            <v>MÁQUINA JATO DE PRESSAO PORTÁTIL, CAMARA DE 1 SAIDA, CAPACIDADE 280 L, DIAMETRO 670 MM, BICO DE JATO CURTO VENTURI DE 5/16" , MANGUEIRA DE 1" COM COMPRESSOR DE AR REBOCÁVEL 189 PCM E MOTOR DIESEL 63 CV - DEPRECIAÇÃO. AF_05/2023</v>
          </cell>
          <cell r="I1231" t="str">
            <v>H</v>
          </cell>
          <cell r="J1231" t="str">
            <v>ATRIBUÍDO SÃO PAULO</v>
          </cell>
          <cell r="K1231">
            <v>218.62</v>
          </cell>
        </row>
        <row r="1232">
          <cell r="G1232">
            <v>93397</v>
          </cell>
          <cell r="H1232" t="str">
            <v>MÁQUINA JATO DE PRESSAO PORTÁTIL, CAMARA DE 1 SAIDA, CAPACIDADE 280 L, DIAMETRO 670 MM, BICO DE JATO CURTO VENTURI DE 5/16" , MANGUEIRA DE 1" COM COMPRESSOR DE AR REBOCÁVEL 189 PCM E MOTOR DIESEL 63 CV - JUROS. AF_05/2023</v>
          </cell>
          <cell r="I1232" t="str">
            <v>H</v>
          </cell>
          <cell r="J1232" t="str">
            <v>ATRIBUÍDO SÃO PAULO</v>
          </cell>
          <cell r="K1232">
            <v>2088</v>
          </cell>
        </row>
        <row r="1233">
          <cell r="G1233">
            <v>93398</v>
          </cell>
          <cell r="H1233" t="str">
            <v>MÁQUINA JATO DE PRESSAO PORTÁTIL, CAMARA DE 1 SAIDA, CAPACIDADE 280 L, DIAMETRO 670 MM, BICO DE JATO CURTO VENTURI DE 5/16" , MANGUEIRA DE 1" COM COMPRESSOR DE AR REBOCÁVEL 189 PCM E MOTOR DIESEL 63 CV - MANUTENÇÃO. AF_05/2023</v>
          </cell>
          <cell r="I1233" t="str">
            <v>H</v>
          </cell>
          <cell r="J1233" t="str">
            <v>ATRIBUÍDO SÃO PAULO</v>
          </cell>
          <cell r="K1233">
            <v>9.81</v>
          </cell>
        </row>
        <row r="1234">
          <cell r="G1234">
            <v>93399</v>
          </cell>
          <cell r="H1234" t="str">
            <v>MÁQUINA JATO DE PRESSAO PORTÁTIL, CAMARA DE 1 SAIDA, CAPACIDADE 280 L, DIAMETRO 670 MM, BICO DE JATO CURTO VENTURI DE 5/16" , MANGUEIRA DE 1" COM COMPRESSOR DE AR REBOCÁVEL 189 PCM E MOTOR DIESEL 63 CV - MATERIAIS NA OPERAÇÃO. AF_05/2023</v>
          </cell>
          <cell r="I1234" t="str">
            <v>H</v>
          </cell>
          <cell r="J1234" t="str">
            <v>COLETADO</v>
          </cell>
          <cell r="K1234">
            <v>3.02</v>
          </cell>
        </row>
        <row r="1235">
          <cell r="G1235">
            <v>93400</v>
          </cell>
          <cell r="H1235" t="str">
            <v>GERADOR PORTÁTIL MONOFÁSICO, POTÊNCIA 5500 VA, MOTOR A GASOLINA, POTÊNCIA DO MOTOR 13 CV - DEPRECIAÇÃO. AF_03/2016</v>
          </cell>
          <cell r="I1235" t="str">
            <v>H</v>
          </cell>
          <cell r="J1235" t="str">
            <v>ATRIBUÍDO SÃO PAULO</v>
          </cell>
          <cell r="K1235">
            <v>10.73</v>
          </cell>
        </row>
        <row r="1236">
          <cell r="G1236">
            <v>93401</v>
          </cell>
          <cell r="H1236" t="str">
            <v>GERADOR PORTÁTIL MONOFÁSICO, POTÊNCIA 5500 VA, MOTOR A GASOLINA, POTÊNCIA DO MOTOR 13 CV - JUROS. AF_03/2016</v>
          </cell>
          <cell r="I1236" t="str">
            <v>H</v>
          </cell>
          <cell r="J1236" t="str">
            <v>ATRIBUÍDO SÃO PAULO</v>
          </cell>
          <cell r="K1236">
            <v>108.86</v>
          </cell>
        </row>
        <row r="1237">
          <cell r="G1237">
            <v>93404</v>
          </cell>
          <cell r="H1237" t="str">
            <v>GERADOR PORTÁTIL MONOFÁSICO, POTÊNCIA 5500 VA, MOTOR A GASOLINA, POTÊNCIA DO MOTOR 13 CV - MANUTENÇÃO. AF_03/2016</v>
          </cell>
          <cell r="I1237" t="str">
            <v>H</v>
          </cell>
          <cell r="J1237" t="str">
            <v>ATRIBUÍDO SÃO PAULO</v>
          </cell>
          <cell r="K1237">
            <v>1.75</v>
          </cell>
        </row>
        <row r="1238">
          <cell r="G1238">
            <v>93405</v>
          </cell>
          <cell r="H1238" t="str">
            <v>GERADOR PORTÁTIL MONOFÁSICO, POTÊNCIA 5500 VA, MOTOR A GASOLINA, POTÊNCIA DO MOTOR 13 CV - MATERIAIS NA OPERAÇÃO. AF_03/2016</v>
          </cell>
          <cell r="I1238" t="str">
            <v>H</v>
          </cell>
          <cell r="J1238" t="str">
            <v>COLETADO</v>
          </cell>
          <cell r="K1238">
            <v>0.4</v>
          </cell>
        </row>
        <row r="1239">
          <cell r="G1239">
            <v>93406</v>
          </cell>
          <cell r="H1239" t="str">
            <v>GRUPO GERADOR REBOCÁVEL, POTÊNCIA 66 KVA, MOTOR A DIESEL - DEPRECIAÇÃO. AF_03/2016</v>
          </cell>
          <cell r="I1239" t="str">
            <v>H</v>
          </cell>
          <cell r="J1239" t="str">
            <v>ATRIBUÍDO SÃO PAULO</v>
          </cell>
          <cell r="K1239">
            <v>32.55</v>
          </cell>
        </row>
        <row r="1240">
          <cell r="G1240">
            <v>93407</v>
          </cell>
          <cell r="H1240" t="str">
            <v>GRUPO GERADOR REBOCÁVEL, POTÊNCIA 66 KVA, MOTOR A DIESEL - JUROS. AF_03/2016</v>
          </cell>
          <cell r="I1240" t="str">
            <v>H</v>
          </cell>
          <cell r="J1240" t="str">
            <v>ATRIBUÍDO SÃO PAULO</v>
          </cell>
          <cell r="K1240">
            <v>10.04</v>
          </cell>
        </row>
        <row r="1241">
          <cell r="G1241">
            <v>93411</v>
          </cell>
          <cell r="H1241" t="str">
            <v>GRUPO GERADOR REBOCÁVEL, POTÊNCIA 66 KVA, MOTOR A DIESEL - MANUTENÇÃO. AF_03/2016</v>
          </cell>
          <cell r="I1241" t="str">
            <v>H</v>
          </cell>
          <cell r="J1241" t="str">
            <v>ATRIBUÍDO SÃO PAULO</v>
          </cell>
          <cell r="K1241">
            <v>80.15</v>
          </cell>
        </row>
        <row r="1242">
          <cell r="G1242">
            <v>93412</v>
          </cell>
          <cell r="H1242" t="str">
            <v>GRUPO GERADOR REBOCÁVEL, POTÊNCIA 66 KVA, MOTOR A DIESEL - MATERIAIS NA OPERAÇÃO. AF_03/2016</v>
          </cell>
          <cell r="I1242" t="str">
            <v>H</v>
          </cell>
          <cell r="J1242" t="str">
            <v>COLETADO</v>
          </cell>
          <cell r="K1242">
            <v>24.72</v>
          </cell>
        </row>
        <row r="1243">
          <cell r="G1243">
            <v>93413</v>
          </cell>
          <cell r="H1243" t="str">
            <v>GRUPO GERADOR ESTACIONÁRIO, POTÊNCIA 150 KVA, MOTOR A DIESEL- DEPRECIAÇÃO. AF_03/2016</v>
          </cell>
          <cell r="I1243" t="str">
            <v>H</v>
          </cell>
          <cell r="J1243" t="str">
            <v>COEFICIENTE DE REPRESENTATIVIDADE</v>
          </cell>
          <cell r="K1243">
            <v>68.85</v>
          </cell>
        </row>
        <row r="1244">
          <cell r="G1244">
            <v>93414</v>
          </cell>
          <cell r="H1244" t="str">
            <v>GRUPO GERADOR ESTACIONÁRIO, POTÊNCIA 150 KVA, MOTOR A DIESEL- JUROS. AF_03/2016</v>
          </cell>
          <cell r="I1244" t="str">
            <v>H</v>
          </cell>
          <cell r="J1244" t="str">
            <v>COEFICIENTE DE REPRESENTATIVIDADE</v>
          </cell>
          <cell r="K1244">
            <v>17.87</v>
          </cell>
        </row>
        <row r="1245">
          <cell r="G1245">
            <v>93417</v>
          </cell>
          <cell r="H1245" t="str">
            <v>GRUPO GERADOR ESTACIONÁRIO, POTÊNCIA 150 KVA, MOTOR A DIESEL- MANUTENÇÃO. AF_03/2016</v>
          </cell>
          <cell r="I1245" t="str">
            <v>H</v>
          </cell>
          <cell r="J1245" t="str">
            <v>ATRIBUÍDO SÃO PAULO</v>
          </cell>
          <cell r="K1245">
            <v>5.51</v>
          </cell>
        </row>
        <row r="1246">
          <cell r="G1246">
            <v>93418</v>
          </cell>
          <cell r="H1246" t="str">
            <v>GRUPO GERADOR ESTACIONÁRIO, POTÊNCIA 150 KVA, MOTOR A DIESEL- MATERIAIS NA OPERAÇÃO. AF_03/2016</v>
          </cell>
          <cell r="I1246" t="str">
            <v>H</v>
          </cell>
          <cell r="J1246" t="str">
            <v>ATRIBUÍDO SÃO PAULO</v>
          </cell>
          <cell r="K1246">
            <v>19.56</v>
          </cell>
        </row>
        <row r="1247">
          <cell r="G1247">
            <v>93419</v>
          </cell>
          <cell r="H1247" t="str">
            <v>USINA DE MISTURA ASFÁLTICA À QUENTE, TIPO CONTRA FLUXO, PROD 40 A 80 TON/HORA - DEPRECIAÇÃO. AF_05/2023</v>
          </cell>
          <cell r="I1247" t="str">
            <v>H</v>
          </cell>
          <cell r="J1247" t="str">
            <v>ATRIBUÍDO SÃO PAULO</v>
          </cell>
          <cell r="K1247">
            <v>142.73</v>
          </cell>
        </row>
        <row r="1248">
          <cell r="G1248">
            <v>93420</v>
          </cell>
          <cell r="H1248" t="str">
            <v>USINA DE MISTURA ASFÁLTICA À QUENTE, TIPO CONTRA FLUXO, PROD 40 A 80 TON/HORA - JUROS. AF_05/2023</v>
          </cell>
          <cell r="I1248" t="str">
            <v>H</v>
          </cell>
          <cell r="J1248" t="str">
            <v>ATRIBUÍDO SÃO PAULO</v>
          </cell>
          <cell r="K1248">
            <v>47.9</v>
          </cell>
        </row>
        <row r="1249">
          <cell r="G1249">
            <v>93423</v>
          </cell>
          <cell r="H1249" t="str">
            <v>USINA DE MISTURA ASFÁLTICA À QUENTE, TIPO CONTRA FLUXO, PROD 40 A 80 TON/HORA - MANUTENÇÃO. AF_05/2023</v>
          </cell>
          <cell r="I1249" t="str">
            <v>H</v>
          </cell>
          <cell r="J1249" t="str">
            <v>COEFICIENTE DE REPRESENTATIVIDADE</v>
          </cell>
          <cell r="K1249">
            <v>17.36</v>
          </cell>
        </row>
        <row r="1250">
          <cell r="G1250">
            <v>93424</v>
          </cell>
          <cell r="H1250" t="str">
            <v>USINA DE MISTURA ASFÁLTICA À QUENTE, TIPO CONTRA FLUXO, PROD 40 A 80 TON/HORA - MATERIAIS NA OPERAÇÃO. AF_05/2023</v>
          </cell>
          <cell r="I1250" t="str">
            <v>H</v>
          </cell>
          <cell r="J1250" t="str">
            <v>ATRIBUÍDO SÃO PAULO</v>
          </cell>
          <cell r="K1250">
            <v>56.38</v>
          </cell>
        </row>
        <row r="1251">
          <cell r="G1251">
            <v>93425</v>
          </cell>
          <cell r="H1251" t="str">
            <v>USINA DE ASFALTO À FRIO, CAPACIDADE DE 40 A 60 TON/HORA, ELÉTRICA POTÊNCIA 30 CV - DEPRECIAÇÃO. AF_05/2023</v>
          </cell>
          <cell r="I1251" t="str">
            <v>H</v>
          </cell>
          <cell r="J1251" t="str">
            <v>ATRIBUÍDO SÃO PAULO</v>
          </cell>
          <cell r="K1251">
            <v>31.26</v>
          </cell>
        </row>
        <row r="1252">
          <cell r="G1252">
            <v>93426</v>
          </cell>
          <cell r="H1252" t="str">
            <v>USINA DE ASFALTO À FRIO, CAPACIDADE DE 40 A 60 TON/HORA, ELÉTRICA POTÊNCIA 30 CV - JUROS. AF_05/2023</v>
          </cell>
          <cell r="I1252" t="str">
            <v>H</v>
          </cell>
          <cell r="J1252" t="str">
            <v>ATRIBUÍDO SÃO PAULO</v>
          </cell>
          <cell r="K1252">
            <v>0.02</v>
          </cell>
        </row>
        <row r="1253">
          <cell r="G1253">
            <v>93429</v>
          </cell>
          <cell r="H1253" t="str">
            <v>USINA DE ASFALTO À FRIO, CAPACIDADE DE 40 A 60 TON/HORA, ELÉTRICA POTÊNCIA 30 CV - MANUTENÇÃO. AF_05/2023</v>
          </cell>
          <cell r="I1253" t="str">
            <v>H</v>
          </cell>
          <cell r="J1253" t="str">
            <v>COLETADO</v>
          </cell>
          <cell r="K1253">
            <v>0.01</v>
          </cell>
        </row>
        <row r="1254">
          <cell r="G1254">
            <v>93430</v>
          </cell>
          <cell r="H1254" t="str">
            <v>USINA DE ASFALTO À FRIO, CAPACIDADE DE 40 A 60 TON/HORA, ELÉTRICA POTÊNCIA 30 CV - MATERIAIS NA OPERAÇÃO. AF_05/2023</v>
          </cell>
          <cell r="I1254" t="str">
            <v>H</v>
          </cell>
          <cell r="J1254" t="str">
            <v>ATRIBUÍDO SÃO PAULO</v>
          </cell>
          <cell r="K1254">
            <v>0.02</v>
          </cell>
        </row>
        <row r="1255">
          <cell r="G1255">
            <v>93431</v>
          </cell>
          <cell r="H1255" t="str">
            <v>MARTELETE OU ROMPEDOR PNEUMÁTICO MANUAL, 28 KG, COM SILENCIADOR - DEPRECIAÇÃO. AF_07/2016</v>
          </cell>
          <cell r="I1255" t="str">
            <v>H</v>
          </cell>
          <cell r="J1255" t="str">
            <v>ATRIBUÍDO SÃO PAULO</v>
          </cell>
          <cell r="K1255">
            <v>54.13</v>
          </cell>
        </row>
        <row r="1256">
          <cell r="G1256">
            <v>93432</v>
          </cell>
          <cell r="H1256" t="str">
            <v>MARTELETE OU ROMPEDOR PNEUMÁTICO MANUAL, 28 KG, COM SILENCIADOR - JUROS. AF_07/2016</v>
          </cell>
          <cell r="I1256" t="str">
            <v>H</v>
          </cell>
          <cell r="J1256" t="str">
            <v>ATRIBUÍDO SÃO PAULO</v>
          </cell>
          <cell r="K1256">
            <v>12.51</v>
          </cell>
        </row>
        <row r="1257">
          <cell r="G1257">
            <v>93435</v>
          </cell>
          <cell r="H1257" t="str">
            <v>USINA DE CONCRETO FIXA, CAPACIDADE NOMINAL DE 90 A 120 M3/H, SEM SILO - DEPRECIAÇÃO. AF_07/2016</v>
          </cell>
          <cell r="I1257" t="str">
            <v>H</v>
          </cell>
          <cell r="J1257" t="str">
            <v>COLETADO</v>
          </cell>
          <cell r="K1257">
            <v>59.2</v>
          </cell>
        </row>
        <row r="1258">
          <cell r="G1258">
            <v>93436</v>
          </cell>
          <cell r="H1258" t="str">
            <v>USINA DE CONCRETO FIXA, CAPACIDADE NOMINAL DE 90 A 120 M3/H, SEM SILO - JUROS. AF_07/2016</v>
          </cell>
          <cell r="I1258" t="str">
            <v>H</v>
          </cell>
          <cell r="J1258" t="str">
            <v>COLETADO</v>
          </cell>
          <cell r="K1258">
            <v>10.09</v>
          </cell>
        </row>
        <row r="1259">
          <cell r="G1259">
            <v>93437</v>
          </cell>
          <cell r="H1259" t="str">
            <v>USINA MISTURADORA DE SOLOS, CAPACIDADE DE 200 A 500 TON/H, POTENCIA 75KW - DEPRECIAÇÃO. AF_07/2016</v>
          </cell>
          <cell r="I1259" t="str">
            <v>H</v>
          </cell>
          <cell r="J1259" t="str">
            <v>COLETADO</v>
          </cell>
          <cell r="K1259">
            <v>0.68</v>
          </cell>
        </row>
        <row r="1260">
          <cell r="G1260">
            <v>93438</v>
          </cell>
          <cell r="H1260" t="str">
            <v>USINA MISTURADORA DE SOLOS, CAPACIDADE DE 200 A 500 TON/H, POTENCIA 75KW - JUROS. AF_07/2016</v>
          </cell>
          <cell r="I1260" t="str">
            <v>H</v>
          </cell>
          <cell r="J1260" t="str">
            <v>COLETADO</v>
          </cell>
          <cell r="K1260">
            <v>1.55</v>
          </cell>
        </row>
        <row r="1261">
          <cell r="G1261">
            <v>95114</v>
          </cell>
          <cell r="H1261" t="str">
            <v>USINA MISTURADORA DE SOLOS, CAPACIDADE DE 200 A 500 TON/H, POTENCIA 75KW - MATERIAIS NA OPERAÇÃO. AF_07/2016</v>
          </cell>
          <cell r="I1261" t="str">
            <v>H</v>
          </cell>
          <cell r="J1261" t="str">
            <v>ATRIBUÍDO SÃO PAULO</v>
          </cell>
          <cell r="K1261">
            <v>0.35</v>
          </cell>
        </row>
        <row r="1262">
          <cell r="G1262">
            <v>95115</v>
          </cell>
          <cell r="H1262" t="str">
            <v>DISTRIBUIDOR DE AGREGADOS AUTOPROPELIDO, CAP 3 M3, A DIESEL, POTÊNCIA 176CV - DEPRECIAÇÃO. AF_07/2016</v>
          </cell>
          <cell r="I1262" t="str">
            <v>H</v>
          </cell>
          <cell r="J1262" t="str">
            <v>ATRIBUÍDO SÃO PAULO</v>
          </cell>
          <cell r="K1262">
            <v>1.94</v>
          </cell>
        </row>
        <row r="1263">
          <cell r="G1263">
            <v>95116</v>
          </cell>
          <cell r="H1263" t="str">
            <v>DISTRIBUIDOR DE AGREGADOS AUTOPROPELIDO, C/AP 3 M3, A DIESEL, POTÊNCIA 176CV - JUROS. AF_07/2016</v>
          </cell>
          <cell r="I1263" t="str">
            <v>H</v>
          </cell>
          <cell r="J1263" t="str">
            <v>ATRIBUÍDO SÃO PAULO</v>
          </cell>
          <cell r="K1263">
            <v>0.49</v>
          </cell>
        </row>
        <row r="1264">
          <cell r="G1264">
            <v>95117</v>
          </cell>
          <cell r="H1264" t="str">
            <v>DISTRIBUIDOR DE AGREGADOS AUTOPROPELIDO, CAP 3 M3, A DIESEL, POTÊNCIA 176CV - MANUTENÇÃO. AF_07/2016</v>
          </cell>
          <cell r="I1264" t="str">
            <v>H</v>
          </cell>
          <cell r="J1264" t="str">
            <v>COEFICIENTE DE REPRESENTATIVIDADE</v>
          </cell>
          <cell r="K1264">
            <v>0.13</v>
          </cell>
        </row>
        <row r="1265">
          <cell r="G1265">
            <v>95118</v>
          </cell>
          <cell r="H1265" t="str">
            <v>DISTRIBUIDOR DE AGREGADOS AUTOPROPELIDO, CAP 3 M3, A DIESEL, POTÊNCIA 176CV - MATERIAIS NA OPERAÇÃO. AF_07/2016</v>
          </cell>
          <cell r="I1265" t="str">
            <v>H</v>
          </cell>
          <cell r="J1265" t="str">
            <v>COEFICIENTE DE REPRESENTATIVIDADE</v>
          </cell>
          <cell r="K1265">
            <v>0.61</v>
          </cell>
        </row>
        <row r="1266">
          <cell r="G1266">
            <v>95119</v>
          </cell>
          <cell r="H1266" t="str">
            <v>MÁQUINA DEMARCADORA DE FAIXA DE TRÁFEGO À FRIO, AUTOPROPELIDA, POTÊNCIA 38 HP - DEPRECIAÇÃO. AF_07/2016</v>
          </cell>
          <cell r="I1266" t="str">
            <v>H</v>
          </cell>
          <cell r="J1266" t="str">
            <v>COEFICIENTE DE REPRESENTATIVIDADE</v>
          </cell>
          <cell r="K1266">
            <v>4.77</v>
          </cell>
        </row>
        <row r="1267">
          <cell r="G1267">
            <v>95120</v>
          </cell>
          <cell r="H1267" t="str">
            <v>MÁQUINA DEMARCADORA DE FAIXA DE TRÁFEGO À FRIO, AUTOPROPELIDA, POTÊNCIA 38 HP - JUROS. AF_07/2016</v>
          </cell>
          <cell r="I1267" t="str">
            <v>H</v>
          </cell>
          <cell r="J1267" t="str">
            <v>COEFICIENTE DE REPRESENTATIVIDADE</v>
          </cell>
          <cell r="K1267">
            <v>0.46</v>
          </cell>
        </row>
        <row r="1268">
          <cell r="G1268">
            <v>95123</v>
          </cell>
          <cell r="H1268" t="str">
            <v>MÁQUINA DEMARCADORA DE FAIXA DE TRÁFEGO À FRIO, AUTOPROPELIDA, POTÊNCIA 38 HP - MANUTENÇÃO. AF_07/2016</v>
          </cell>
          <cell r="I1268" t="str">
            <v>H</v>
          </cell>
          <cell r="J1268" t="str">
            <v>COEFICIENTE DE REPRESENTATIVIDADE</v>
          </cell>
          <cell r="K1268">
            <v>0.09</v>
          </cell>
        </row>
        <row r="1269">
          <cell r="G1269">
            <v>95124</v>
          </cell>
          <cell r="H1269" t="str">
            <v>MÁQUINA DEMARCADORA DE FAIXA DE TRÁFEGO À FRIO, AUTOPROPELIDA, POTÊNCIA 38 HP - MATERIAIS NA OPERAÇÃO. AF_07/2016</v>
          </cell>
          <cell r="I1269" t="str">
            <v>H</v>
          </cell>
          <cell r="J1269" t="str">
            <v>COLETADO</v>
          </cell>
          <cell r="K1269">
            <v>0.45</v>
          </cell>
        </row>
        <row r="1270">
          <cell r="G1270">
            <v>95125</v>
          </cell>
          <cell r="H1270" t="str">
            <v>TALHA MANUAL DE CORRENTE, CAPACIDADE DE 2 TON. COM ELEVAÇÃO DE 3 M - DEPRECIAÇÃO. AF_07/2016</v>
          </cell>
          <cell r="I1270" t="str">
            <v>H</v>
          </cell>
          <cell r="J1270" t="str">
            <v>COLETADO</v>
          </cell>
          <cell r="K1270">
            <v>8.81</v>
          </cell>
        </row>
        <row r="1271">
          <cell r="G1271">
            <v>95126</v>
          </cell>
          <cell r="H1271" t="str">
            <v>TALHA MANUAL DE CORRENTE, CAPACIDADE DE 2 TON. COM ELEVAÇÃO DE 3 M - JUROS. AF_07/2016</v>
          </cell>
          <cell r="I1271" t="str">
            <v>H</v>
          </cell>
          <cell r="J1271" t="str">
            <v>COLETADO</v>
          </cell>
          <cell r="K1271">
            <v>0.45</v>
          </cell>
        </row>
        <row r="1272">
          <cell r="G1272">
            <v>95129</v>
          </cell>
          <cell r="H1272" t="str">
            <v>TALHA MANUAL DE CORRENTE, CAPACIDADE DE 2 TON. COM ELEVAÇÃO DE 3 M - MANUTENÇÃO. AF_07/2016</v>
          </cell>
          <cell r="I1272" t="str">
            <v>H</v>
          </cell>
          <cell r="J1272" t="str">
            <v>COLETADO</v>
          </cell>
          <cell r="K1272">
            <v>0.1</v>
          </cell>
        </row>
        <row r="1273">
          <cell r="G1273">
            <v>95130</v>
          </cell>
          <cell r="H1273" t="str">
            <v>GRUA ASCENCIONAL, LANÇA DE 42 M, CAPACIDADE DE 1,5 T A 30 M, ALTURA ATÉ 39 M   DEPRECIAÇÃO. AF_05/2023</v>
          </cell>
          <cell r="I1273" t="str">
            <v>H</v>
          </cell>
          <cell r="J1273" t="str">
            <v>ATRIBUÍDO SÃO PAULO</v>
          </cell>
          <cell r="K1273">
            <v>0.35</v>
          </cell>
        </row>
        <row r="1274">
          <cell r="G1274">
            <v>95131</v>
          </cell>
          <cell r="H1274" t="str">
            <v>GRUA ASCENCIONAL, LANCA DE 42 M, CAPACIDADE DE 1,5 T A 30 M, ALTURA ATE 39 M   JUROS. AF_05/2023</v>
          </cell>
          <cell r="I1274" t="str">
            <v>H</v>
          </cell>
          <cell r="J1274" t="str">
            <v>ATRIBUÍDO SÃO PAULO</v>
          </cell>
          <cell r="K1274">
            <v>2.74</v>
          </cell>
        </row>
        <row r="1275">
          <cell r="G1275">
            <v>95132</v>
          </cell>
          <cell r="H1275" t="str">
            <v>GRUA ASCENCIONAL, LANCA DE 42 M, CAPACIDADE DE 1,5 T A 30 M, ALTURA ATE 39 M   MANUTENÇÃO. AF_05/2023</v>
          </cell>
          <cell r="I1275" t="str">
            <v>H</v>
          </cell>
          <cell r="J1275" t="str">
            <v>ATRIBUÍDO SÃO PAULO</v>
          </cell>
          <cell r="K1275">
            <v>0.55</v>
          </cell>
        </row>
        <row r="1276">
          <cell r="G1276">
            <v>95136</v>
          </cell>
          <cell r="H1276" t="str">
            <v>GRUA ASCENCIONAL, LANCA DE 42 M, CAPACIDADE DE 1,5 T A 30 M, ALTURA ATE 39 M   MATERIAIS NA OPERAÇÃO. AF_05/2023</v>
          </cell>
          <cell r="I1276" t="str">
            <v>H</v>
          </cell>
          <cell r="J1276" t="str">
            <v>COLETADO</v>
          </cell>
          <cell r="K1276">
            <v>0.11</v>
          </cell>
        </row>
        <row r="1277">
          <cell r="G1277">
            <v>95137</v>
          </cell>
          <cell r="H1277" t="str">
            <v>PULVERIZADOR DE TINTA ELÉTRICO/MÁQUINA DE PINTURA AIRLESS, VAZÃO 2 L/MIN - MATERIAIS NA OPERAÇÃO. AF_05/2023</v>
          </cell>
          <cell r="I1277" t="str">
            <v>H</v>
          </cell>
          <cell r="J1277" t="str">
            <v>ATRIBUÍDO SÃO PAULO</v>
          </cell>
          <cell r="K1277">
            <v>0.53</v>
          </cell>
        </row>
        <row r="1278">
          <cell r="G1278">
            <v>95138</v>
          </cell>
          <cell r="H1278" t="str">
            <v>MARTELO DEMOLIDOR PNEUMÁTICO MANUAL, 32 KG - DEPRECIAÇÃO. AF_09/2016</v>
          </cell>
          <cell r="I1278" t="str">
            <v>H</v>
          </cell>
          <cell r="J1278" t="str">
            <v>ATRIBUÍDO SÃO PAULO</v>
          </cell>
          <cell r="K1278">
            <v>8.81</v>
          </cell>
        </row>
        <row r="1279">
          <cell r="G1279">
            <v>95208</v>
          </cell>
          <cell r="H1279" t="str">
            <v>MARTELO DEMOLIDOR PNEUMÁTICO MANUAL, 32 KG - JUROS. AF_09/2016</v>
          </cell>
          <cell r="I1279" t="str">
            <v>H</v>
          </cell>
          <cell r="J1279" t="str">
            <v>ATRIBUÍDO SÃO PAULO</v>
          </cell>
          <cell r="K1279">
            <v>1.27</v>
          </cell>
        </row>
        <row r="1280">
          <cell r="G1280">
            <v>95209</v>
          </cell>
          <cell r="H1280" t="str">
            <v>MARTELO DEMOLIDOR PNEUMÁTICO MANUAL, 32 KG - MANUTENÇÃO. AF_09/2016</v>
          </cell>
          <cell r="I1280" t="str">
            <v>H</v>
          </cell>
          <cell r="J1280" t="str">
            <v>COEFICIENTE DE REPRESENTATIVIDADE</v>
          </cell>
          <cell r="K1280">
            <v>0.29</v>
          </cell>
        </row>
        <row r="1281">
          <cell r="G1281">
            <v>95210</v>
          </cell>
          <cell r="H1281" t="str">
            <v>COMPACTADOR DE SOLOS DE PERCUSÃO (SOQUETE) COM MOTOR A GASOLINA, POTÊNCIA 3 CV - DEPRECIAÇÃO. AF_09/2016</v>
          </cell>
          <cell r="I1281" t="str">
            <v>H</v>
          </cell>
          <cell r="J1281" t="str">
            <v>ATRIBUÍDO SÃO PAULO</v>
          </cell>
          <cell r="K1281">
            <v>1.59</v>
          </cell>
        </row>
        <row r="1282">
          <cell r="G1282">
            <v>95211</v>
          </cell>
          <cell r="H1282" t="str">
            <v>COMPACTADOR DE SOLOS DE PERCUSÃO (SOQUETE) COM MOTOR A GASOLINA, POTÊNCIA 3 CV - JUROS. AF_09/2016</v>
          </cell>
          <cell r="I1282" t="str">
            <v>H</v>
          </cell>
          <cell r="J1282" t="str">
            <v>ATRIBUÍDO SÃO PAULO</v>
          </cell>
          <cell r="K1282">
            <v>47.95</v>
          </cell>
        </row>
        <row r="1283">
          <cell r="G1283">
            <v>95217</v>
          </cell>
          <cell r="H1283" t="str">
            <v>COMPACTADOR DE SOLOS DE PERCUSÃO (SOQUETE) COM MOTOR A GASOLINA, POTÊNCIA 3 CV - MANUTENÇÃO. AF_09/2016</v>
          </cell>
          <cell r="I1283" t="str">
            <v>H</v>
          </cell>
          <cell r="J1283" t="str">
            <v>ATRIBUÍDO SÃO PAULO</v>
          </cell>
          <cell r="K1283">
            <v>12.86</v>
          </cell>
        </row>
        <row r="1284">
          <cell r="G1284">
            <v>95255</v>
          </cell>
          <cell r="H1284" t="str">
            <v>COMPACTADOR DE SOLOS DE PERCUSÃO (SOQUETE) COM MOTOR A GASOLINA, POTÊNCIA 3 CV - MATERIAIS NA OPERAÇÃO. AF_09/2016</v>
          </cell>
          <cell r="I1284" t="str">
            <v>H</v>
          </cell>
          <cell r="J1284" t="str">
            <v>COLETADO</v>
          </cell>
          <cell r="K1284">
            <v>60.01</v>
          </cell>
        </row>
        <row r="1285">
          <cell r="G1285">
            <v>95256</v>
          </cell>
          <cell r="H1285" t="str">
            <v>RÉGUA VIBRATÓRIA DUPLA PARA CONCRETO, PESO DE 60KG, COMPRIMENTO 4 M, COM MOTOR A GASOLINA, POTÊNCIA 5,5 HP - DEPRECIAÇÃO. AF_09/2016</v>
          </cell>
          <cell r="I1285" t="str">
            <v>H</v>
          </cell>
          <cell r="J1285" t="str">
            <v>COEFICIENTE DE REPRESENTATIVIDADE</v>
          </cell>
          <cell r="K1285">
            <v>86.53</v>
          </cell>
        </row>
        <row r="1286">
          <cell r="G1286">
            <v>95257</v>
          </cell>
          <cell r="H1286" t="str">
            <v>RÉGUA VIBRATÓRIA DUPLA PARA CONCRETO, PESO DE 60KG, COMPRIMENTO 4 M, COM MOTOR A GASOLINA, POTÊNCIA 5,5 HP - JUROS. AF_09/2016</v>
          </cell>
          <cell r="I1286" t="str">
            <v>H</v>
          </cell>
          <cell r="J1286" t="str">
            <v>COEFICIENTE DE REPRESENTATIVIDADE</v>
          </cell>
          <cell r="K1286">
            <v>5.17</v>
          </cell>
        </row>
        <row r="1287">
          <cell r="G1287">
            <v>95260</v>
          </cell>
          <cell r="H1287" t="str">
            <v>RÉGUA VIBRATÓRIA DUPLA PARA CONCRETO, PESO DE 60KG, COMPRIMENTO 4 M, COM MOTOR A GASOLINA, POTÊNCIA 5,5 HP - MANUTENÇÃO. AF_09/2016</v>
          </cell>
          <cell r="I1287" t="str">
            <v>H</v>
          </cell>
          <cell r="J1287" t="str">
            <v>COEFICIENTE DE REPRESENTATIVIDADE</v>
          </cell>
          <cell r="K1287">
            <v>1.19</v>
          </cell>
        </row>
        <row r="1288">
          <cell r="G1288">
            <v>95261</v>
          </cell>
          <cell r="H1288" t="str">
            <v>RÉGUA VIBRATÓRIA DUPLA PARA CONCRETO, PESO DE 60KG, COMPRIMENTO 4 M, COM MOTOR A GASOLINA, POTÊNCIA 5,5 HP - MATERIAIS NA OPERAÇÃO. AF_09/2016</v>
          </cell>
          <cell r="I1288" t="str">
            <v>H</v>
          </cell>
          <cell r="J1288" t="str">
            <v>ATRIBUÍDO SÃO PAULO</v>
          </cell>
          <cell r="K1288">
            <v>6.46</v>
          </cell>
        </row>
        <row r="1289">
          <cell r="G1289">
            <v>95262</v>
          </cell>
          <cell r="H1289" t="str">
            <v>POLIDORA DE PISO (POLITRIZ), PESO DE 100KG, DIÂMETRO 450 MM, MOTOR ELÉTRICO, POTÊNCIA 4 HP - DEPRECIAÇÃO. AF_05/2023</v>
          </cell>
          <cell r="I1289" t="str">
            <v>H</v>
          </cell>
          <cell r="J1289" t="str">
            <v>ATRIBUÍDO SÃO PAULO</v>
          </cell>
          <cell r="K1289">
            <v>3.38</v>
          </cell>
        </row>
        <row r="1290">
          <cell r="G1290">
            <v>95263</v>
          </cell>
          <cell r="H1290" t="str">
            <v>POLIDORA DE PISO (POLITRIZ), PESO DE 100KG, DIÂMETRO 450 MM, MOTOR ELÉTRICO, POTÊNCIA 4 HP - JUROS. AF_05/2023</v>
          </cell>
          <cell r="I1290" t="str">
            <v>H</v>
          </cell>
          <cell r="J1290" t="str">
            <v>ATRIBUÍDO SÃO PAULO</v>
          </cell>
          <cell r="K1290">
            <v>50.69</v>
          </cell>
        </row>
        <row r="1291">
          <cell r="G1291">
            <v>95266</v>
          </cell>
          <cell r="H1291" t="str">
            <v>POLIDORA DE PISO (POLITRIZ), PESO DE 100KG, DIÂMETRO 450 MM, MOTOR ELÉTRICO, POTÊNCIA 4 HP - MANUTENÇÃO. AF_05/2023</v>
          </cell>
          <cell r="I1291" t="str">
            <v>H</v>
          </cell>
          <cell r="J1291" t="str">
            <v>COLETADO</v>
          </cell>
          <cell r="K1291">
            <v>13.6</v>
          </cell>
        </row>
        <row r="1292">
          <cell r="G1292">
            <v>95267</v>
          </cell>
          <cell r="H1292" t="str">
            <v>POLIDORA DE PISO (POLITRIZ), PESO DE 100KG, DIÂMETRO 450 MM, MOTOR ELÉTRICO, POTÊNCIA 4 HP - MATERIAIS NA OPERAÇÃO. AF_05/2023</v>
          </cell>
          <cell r="I1292" t="str">
            <v>H</v>
          </cell>
          <cell r="J1292" t="str">
            <v>COEFICIENTE DE REPRESENTATIVIDADE</v>
          </cell>
          <cell r="K1292">
            <v>63.43</v>
          </cell>
        </row>
        <row r="1293">
          <cell r="G1293">
            <v>95268</v>
          </cell>
          <cell r="H1293" t="str">
            <v>DESEMPENADEIRA DE CONCRETO, PESO DE 78 KG, 4 PÁS, MOTOR A GASOLINA, POTÊNCIA 5,5 HP - DEPRECIAÇÃO. AF_05/2023</v>
          </cell>
          <cell r="I1293" t="str">
            <v>H</v>
          </cell>
          <cell r="J1293" t="str">
            <v>COEFICIENTE DE REPRESENTATIVIDADE</v>
          </cell>
          <cell r="K1293">
            <v>4.42</v>
          </cell>
        </row>
        <row r="1294">
          <cell r="G1294">
            <v>95269</v>
          </cell>
          <cell r="H1294" t="str">
            <v>DESEMPENADEIRA DE CONCRETO, PESO DE 78 KG, 4 PÁS, MOTOR A GASOLINA, POTÊNCIA 5,5 HP - JUROS. AF_05/2023</v>
          </cell>
          <cell r="I1294" t="str">
            <v>H</v>
          </cell>
          <cell r="J1294" t="str">
            <v>COEFICIENTE DE REPRESENTATIVIDADE</v>
          </cell>
          <cell r="K1294">
            <v>60.95</v>
          </cell>
        </row>
        <row r="1295">
          <cell r="G1295">
            <v>95272</v>
          </cell>
          <cell r="H1295" t="str">
            <v>DESEMPENADEIRA DE CONCRETO, PESO DE 78 KG, 4 PÁS, MOTOR A GASOLINA, POTÊNCIA 5,5 HP - MANUTENÇÃO. AF_05/2023</v>
          </cell>
          <cell r="I1295" t="str">
            <v>H</v>
          </cell>
          <cell r="J1295" t="str">
            <v>COEFICIENTE DE REPRESENTATIVIDADE</v>
          </cell>
          <cell r="K1295">
            <v>16.1</v>
          </cell>
        </row>
        <row r="1296">
          <cell r="G1296">
            <v>95273</v>
          </cell>
          <cell r="H1296" t="str">
            <v>DESEMPENADEIRA DE CONCRETO, PESO DE 78 KG, 4 PÁS, MOTOR A GASOLINA, POTÊNCIA 5,5 HP   MATERIAIS NA OPERAÇÃO. AF_05/2023</v>
          </cell>
          <cell r="I1296" t="str">
            <v>H</v>
          </cell>
          <cell r="J1296" t="str">
            <v>COEFICIENTE DE REPRESENTATIVIDADE</v>
          </cell>
          <cell r="K1296">
            <v>76.19</v>
          </cell>
        </row>
        <row r="1297">
          <cell r="G1297">
            <v>95274</v>
          </cell>
          <cell r="H1297" t="str">
            <v>PERFURATRIZ PNEUMATICA MANUAL DE PESO MEDIO, MARTELETE, 18KG, COMPRIMENTO MÁXIMO DE CURSO DE 6 M, DIAMETRO DO PISTAO DE 5,5 CM - DEPRECIAÇÃO. AF_11/2016</v>
          </cell>
          <cell r="I1297" t="str">
            <v>H</v>
          </cell>
          <cell r="J1297" t="str">
            <v>COEFICIENTE DE REPRESENTATIVIDADE</v>
          </cell>
          <cell r="K1297">
            <v>87.17</v>
          </cell>
        </row>
        <row r="1298">
          <cell r="G1298">
            <v>95275</v>
          </cell>
          <cell r="H1298" t="str">
            <v>PERFURATRIZ PNEUMATICA MANUAL DE PESO MEDIO, MARTELETE, 18KG, COMPRIMENTO MÁXIMO DE CURSO DE 6 M, DIAMETRO DO PISTAO DE 5,5 CM - JUROS. AF_11/2016</v>
          </cell>
          <cell r="I1298" t="str">
            <v>H</v>
          </cell>
          <cell r="J1298" t="str">
            <v>COEFICIENTE DE REPRESENTATIVIDADE</v>
          </cell>
          <cell r="K1298">
            <v>3.58</v>
          </cell>
        </row>
        <row r="1299">
          <cell r="G1299">
            <v>95278</v>
          </cell>
          <cell r="H1299" t="str">
            <v>PERFURATRIZ PNEUMATICA MANUAL DE PESO MEDIO, MARTELETE, 18KG, COMPRIMENTO MÁXIMO DE CURSO DE 6 M, DIAMETRO DO PISTAO DE 5,5 CM - MANUTENÇÃO. AF_11/2016</v>
          </cell>
          <cell r="I1299" t="str">
            <v>H</v>
          </cell>
          <cell r="J1299" t="str">
            <v>COEFICIENTE DE REPRESENTATIVIDADE</v>
          </cell>
          <cell r="K1299">
            <v>9.08</v>
          </cell>
        </row>
        <row r="1300">
          <cell r="G1300">
            <v>95279</v>
          </cell>
          <cell r="H1300" t="str">
            <v>ROLO COMPACTADOR VIBRATORIO TANDEM, ACO LISO, POTENCIA 125 HP, PESO SEM/COM LASTRO 10,20/11,65 T, LARGURA DE TRABALHO 1,73 M - DEPRECIAÇÃO. AF_11/2016</v>
          </cell>
          <cell r="I1300" t="str">
            <v>H</v>
          </cell>
          <cell r="J1300" t="str">
            <v>COEFICIENTE DE REPRESENTATIVIDADE</v>
          </cell>
          <cell r="K1300">
            <v>264.71</v>
          </cell>
        </row>
        <row r="1301">
          <cell r="G1301">
            <v>95280</v>
          </cell>
          <cell r="H1301" t="str">
            <v>ROLO COMPACTADOR VIBRATORIO TANDEM, ACO LISO, POTENCIA 125 HP, PESO SEM/COM LASTRO 10,20/11,65 T, LARGURA DE TRABALHO 1,73 M - JUROS. AF_11/2016</v>
          </cell>
          <cell r="I1301" t="str">
            <v>H</v>
          </cell>
          <cell r="J1301" t="str">
            <v>COEFICIENTE DE REPRESENTATIVIDADE</v>
          </cell>
          <cell r="K1301">
            <v>10.17</v>
          </cell>
        </row>
        <row r="1302">
          <cell r="G1302">
            <v>95281</v>
          </cell>
          <cell r="H1302" t="str">
            <v>ROLO COMPACTADOR VIBRATORIO TANDEM, ACO LISO, POTENCIA 125 HP, PESO SEM/COM LASTRO 10,20/11,65 T, LARGURA DE TRABALHO 1,73 M - MANUTENÇÃO. AF_11/2016</v>
          </cell>
          <cell r="I1302" t="str">
            <v>H</v>
          </cell>
          <cell r="J1302" t="str">
            <v>COEFICIENTE DE REPRESENTATIVIDADE</v>
          </cell>
          <cell r="K1302">
            <v>25.34</v>
          </cell>
        </row>
        <row r="1303">
          <cell r="G1303">
            <v>95617</v>
          </cell>
          <cell r="H1303" t="str">
            <v>ROLO COMPACTADOR VIBRATORIO TANDEM, ACO LISO, POTENCIA 125 HP, PESO SEM/COM LASTRO 10,20/11,65 T, LARGURA DE TRABALHO 1,73 M - MATERIAIS NA OPERAÇÃO. AF_11/2016</v>
          </cell>
          <cell r="I1303" t="str">
            <v>H</v>
          </cell>
          <cell r="J1303" t="str">
            <v>COLETADO</v>
          </cell>
          <cell r="K1303">
            <v>6.79</v>
          </cell>
        </row>
        <row r="1304">
          <cell r="G1304">
            <v>95618</v>
          </cell>
          <cell r="H1304" t="str">
            <v>PERFURATRIZ MANUAL, TORQUE MAXIMO 55 KGF.M, POTENCIA 5 CV, COM DIAMETRO MAXIMO 8 1/2" - DEPRECIAÇÃO. AF_11/2016</v>
          </cell>
          <cell r="I1304" t="str">
            <v>H</v>
          </cell>
          <cell r="J1304" t="str">
            <v>ATRIBUÍDO SÃO PAULO</v>
          </cell>
          <cell r="K1304">
            <v>27.72</v>
          </cell>
        </row>
        <row r="1305">
          <cell r="G1305">
            <v>95619</v>
          </cell>
          <cell r="H1305" t="str">
            <v>PERFURATRIZ MANUAL, TORQUE MAXIMO 55 KGF.M, POTENCIA 5 CV, COM DIAMETRO MAXIMO 8 1/2" - JUROS. AF_11/2016</v>
          </cell>
          <cell r="I1305" t="str">
            <v>H</v>
          </cell>
          <cell r="J1305" t="str">
            <v>ATRIBUÍDO SÃO PAULO</v>
          </cell>
          <cell r="K1305">
            <v>93.72</v>
          </cell>
        </row>
        <row r="1306">
          <cell r="G1306">
            <v>95627</v>
          </cell>
          <cell r="H1306" t="str">
            <v>PERFURATRIZ MANUAL, TORQUE MAXIMO 55 KGF.M, POTENCIA 5 CV, COM DIAMETRO MAXIMO 8 1/2" - MANUTENÇÃO. AF_11/2016</v>
          </cell>
          <cell r="I1306" t="str">
            <v>H</v>
          </cell>
          <cell r="J1306" t="str">
            <v>COLETADO</v>
          </cell>
          <cell r="K1306">
            <v>25.14</v>
          </cell>
        </row>
        <row r="1307">
          <cell r="G1307">
            <v>95628</v>
          </cell>
          <cell r="H1307" t="str">
            <v>PERFURATRIZ MANUAL, TORQUE MAXIMO 55 KGF.M, POTENCIA 5 CV, COM DIAMETRO MAXIMO 8 1/2" - MATERIAIS NA OPERAÇÃO. AF_11/2016</v>
          </cell>
          <cell r="I1307" t="str">
            <v>H</v>
          </cell>
          <cell r="J1307" t="str">
            <v>ATRIBUÍDO SÃO PAULO</v>
          </cell>
          <cell r="K1307">
            <v>6.74</v>
          </cell>
        </row>
        <row r="1308">
          <cell r="G1308">
            <v>95629</v>
          </cell>
          <cell r="H1308" t="str">
            <v>PERFURATRIZ SOBRE ESTEIRA, TORQUE MÁXIMO 600 KGF, POTÊNCIA ENTRE 50 E 60 HP, DIÂMETRO MÁXIMO 10" - DEPRECIAÇÃO. AF_11/2016</v>
          </cell>
          <cell r="I1308" t="str">
            <v>H</v>
          </cell>
          <cell r="J1308" t="str">
            <v>ATRIBUÍDO SÃO PAULO</v>
          </cell>
          <cell r="K1308">
            <v>27.5</v>
          </cell>
        </row>
        <row r="1309">
          <cell r="G1309">
            <v>95630</v>
          </cell>
          <cell r="H1309" t="str">
            <v>PERFURATRIZ SOBRE ESTEIRA, TORQUE MÁXIMO 600 KGF, POTÊNCIA ENTRE 50 E 60 HP, DIÂMETRO MÁXIMO 10" - JUROS. AF_11/2016</v>
          </cell>
          <cell r="I1309" t="str">
            <v>H</v>
          </cell>
          <cell r="J1309" t="str">
            <v>ATRIBUÍDO SÃO PAULO</v>
          </cell>
          <cell r="K1309">
            <v>93.72</v>
          </cell>
        </row>
        <row r="1310">
          <cell r="G1310">
            <v>95698</v>
          </cell>
          <cell r="H1310" t="str">
            <v>PERFURATRIZ SOBRE ESTEIRA, TORQUE MÁXIMO 600 KGF, POTÊNCIA ENTRE 50 E 60 HP, DIÂMETRO MÁXIMO 10" - MANUTENÇÃO. AF_11/2016</v>
          </cell>
          <cell r="I1310" t="str">
            <v>H</v>
          </cell>
          <cell r="J1310" t="str">
            <v>ATRIBUÍDO SÃO PAULO</v>
          </cell>
          <cell r="K1310">
            <v>19.32</v>
          </cell>
        </row>
        <row r="1311">
          <cell r="G1311">
            <v>95699</v>
          </cell>
          <cell r="H1311" t="str">
            <v>PERFURATRIZ SOBRE ESTEIRA, TORQUE MÁXIMO 600 KGF, POTÊNCIA ENTRE 50 E 60 HP, DIÂMETRO MÁXIMO 10" - MATERIAIS NA OPERAÇÃO. AF_11/2016</v>
          </cell>
          <cell r="I1311" t="str">
            <v>H</v>
          </cell>
          <cell r="J1311" t="str">
            <v>COLETADO</v>
          </cell>
          <cell r="K1311">
            <v>5.18</v>
          </cell>
        </row>
        <row r="1312">
          <cell r="G1312">
            <v>95700</v>
          </cell>
          <cell r="H1312" t="str">
            <v>ESCAVADEIRA HIDRAULICA SOBRE ESTEIRA, EQUIPADA COM CLAMSHELL, COM CAPACIDADE DA CAÇAMBA ENTRE 1,20 E 1,50 M3, PESO OPERACIONAL ENTRE 20,00 E 22,00 TON, POTENCIA LIQUIDA ENTRE 150 E 160 HP - DEPRECIAÇÃO. AF_11/2016</v>
          </cell>
          <cell r="I1312" t="str">
            <v>H</v>
          </cell>
          <cell r="J1312" t="str">
            <v>ATRIBUÍDO SÃO PAULO</v>
          </cell>
          <cell r="K1312">
            <v>21.13</v>
          </cell>
        </row>
        <row r="1313">
          <cell r="G1313">
            <v>95701</v>
          </cell>
          <cell r="H1313" t="str">
            <v>ESCAVADEIRA HIDRAULICA SOBRE ESTEIRA, EQUIPADA COM CLAMSHELL, COM CAPACIDADE DA CAÇAMBA ENTRE 1,20 E 1,50 M3, PESO OPERACIONAL ENTRE 20,00 E 22,00 TON, POTENCIA LIQUIDA ENTRE 150 E 160 HP - JUROS. AF_11/2016</v>
          </cell>
          <cell r="I1313" t="str">
            <v>H</v>
          </cell>
          <cell r="J1313" t="str">
            <v>ATRIBUÍDO SÃO PAULO</v>
          </cell>
          <cell r="K1313">
            <v>65.3</v>
          </cell>
        </row>
        <row r="1314">
          <cell r="G1314">
            <v>95704</v>
          </cell>
          <cell r="H1314" t="str">
            <v>ESCAVADEIRA HIDRAULICA SOBRE ESTEIRA, EQUIPADA COM CLAMSHELL, COM CAPACIDADE DA CAÇAMBA ENTRE 1,20 E 1,50 M3, PESO OPERACIONAL ENTRE 20,00 E 22,00 TON, POTENCIA LIQUIDA ENTRE 150 E 160 HP - MANUTENÇÃO. AF_11/2016</v>
          </cell>
          <cell r="I1314" t="str">
            <v>H</v>
          </cell>
          <cell r="J1314" t="str">
            <v>ATRIBUÍDO SÃO PAULO</v>
          </cell>
          <cell r="K1314">
            <v>35.39</v>
          </cell>
        </row>
        <row r="1315">
          <cell r="G1315">
            <v>95705</v>
          </cell>
          <cell r="H1315" t="str">
            <v>ESCAVADEIRA HIDRAULICA SOBRE ESTEIRA, EQUIPADA COM CLAMSHELL, COM CAPACIDADE DA CAÇAMBA ENTRE 1,20 E 1,50 M3, PESO OPERACIONAL ENTRE 20,00 E 22,00 TON, POTENCIA LIQUIDA ENTRE 150 E 160 HP - MATERIAIS NA OPERAÇÃO. AF_11/2016</v>
          </cell>
          <cell r="I1315" t="str">
            <v>H</v>
          </cell>
          <cell r="J1315" t="str">
            <v>COLETADO</v>
          </cell>
          <cell r="K1315">
            <v>12.32</v>
          </cell>
        </row>
        <row r="1316">
          <cell r="G1316">
            <v>95706</v>
          </cell>
          <cell r="H1316" t="str">
            <v>GRUPO GERADOR COM CARENAGEM, MOTOR DIESEL POTÊNCIA STANDART ENTRE 250 E 260 KVA - JUROS. AF_12/2016</v>
          </cell>
          <cell r="I1316" t="str">
            <v>H</v>
          </cell>
          <cell r="J1316" t="str">
            <v>ATRIBUÍDO SÃO PAULO</v>
          </cell>
          <cell r="K1316">
            <v>4.95</v>
          </cell>
        </row>
        <row r="1317">
          <cell r="G1317">
            <v>95707</v>
          </cell>
          <cell r="H1317" t="str">
            <v>GRUPO GERADOR COM CARENAGEM, MOTOR DIESEL POTÊNCIA STANDART ENTRE 250 E 260 KVA - MANUTENÇÃO. AF_12/2016</v>
          </cell>
          <cell r="I1317" t="str">
            <v>H</v>
          </cell>
          <cell r="J1317" t="str">
            <v>ATRIBUÍDO SÃO PAULO</v>
          </cell>
          <cell r="K1317">
            <v>57.16</v>
          </cell>
        </row>
        <row r="1318">
          <cell r="G1318">
            <v>95716</v>
          </cell>
          <cell r="H1318" t="str">
            <v>GRUPO GERADOR COM CARENAGEM, MOTOR DIESEL POTÊNCIA STANDART ENTRE 250 E 260 KVA - MATERIAIS NA OPERAÇÃO. AF_12/2016</v>
          </cell>
          <cell r="I1318" t="str">
            <v>H</v>
          </cell>
          <cell r="J1318" t="str">
            <v>ATRIBUÍDO SÃO PAULO</v>
          </cell>
          <cell r="K1318">
            <v>137.46</v>
          </cell>
        </row>
        <row r="1319">
          <cell r="G1319">
            <v>95717</v>
          </cell>
          <cell r="H1319" t="str">
            <v>GRUPO GERADOR COM CARENAGEM, MOTOR DIESEL POTÊNCIA STANDART ENTRE 250 E 260 KVA - DEPRECIAÇÃO. AF_12/2016</v>
          </cell>
          <cell r="I1319" t="str">
            <v>H</v>
          </cell>
          <cell r="J1319" t="str">
            <v>COLETADO</v>
          </cell>
          <cell r="K1319">
            <v>19.52</v>
          </cell>
        </row>
        <row r="1320">
          <cell r="G1320">
            <v>95718</v>
          </cell>
          <cell r="H1320" t="str">
            <v>TRATOR DE PNEUS COM POTÊNCIA DE 122 CV, TRAÇÃO 4X4, COM VASSOURA MECÂNICA ACOPLADA - DEPRECIAÇÃO. AF_02/2017</v>
          </cell>
          <cell r="I1320" t="str">
            <v>H</v>
          </cell>
          <cell r="J1320" t="str">
            <v>ATRIBUÍDO SÃO PAULO</v>
          </cell>
          <cell r="K1320">
            <v>27.7</v>
          </cell>
        </row>
        <row r="1321">
          <cell r="G1321">
            <v>95719</v>
          </cell>
          <cell r="H1321" t="str">
            <v>TRATOR DE PNEUS COM POTÊNCIA DE 122 CV, TRAÇÃO 4X4, COM VASSOURA MECÂNICA ACOPLADA - JUROS. AF_02/2017</v>
          </cell>
          <cell r="I1321" t="str">
            <v>H</v>
          </cell>
          <cell r="J1321" t="str">
            <v>ATRIBUÍDO SÃO PAULO</v>
          </cell>
          <cell r="K1321">
            <v>5.23</v>
          </cell>
        </row>
        <row r="1322">
          <cell r="G1322">
            <v>95869</v>
          </cell>
          <cell r="H1322" t="str">
            <v>TRATOR DE PNEUS COM POTÊNCIA DE 122 CV, TRAÇÃO 4X4, COM VASSOURA MECÂNICA ACOPLADA - MANUTENÇÃO. AF_02/2017</v>
          </cell>
          <cell r="I1322" t="str">
            <v>H</v>
          </cell>
          <cell r="J1322" t="str">
            <v>ATRIBUÍDO SÃO PAULO</v>
          </cell>
          <cell r="K1322">
            <v>21.35</v>
          </cell>
        </row>
        <row r="1323">
          <cell r="G1323">
            <v>95870</v>
          </cell>
          <cell r="H1323" t="str">
            <v>TRATOR DE PNEUS COM POTÊNCIA DE 122 CV, TRAÇÃO 4X4, COM VASSOURA MECÂNICA ACOPLADA - MATERIAIS NA OPERAÇÃO. AF_02/2017</v>
          </cell>
          <cell r="I1323" t="str">
            <v>H</v>
          </cell>
          <cell r="J1323" t="str">
            <v>ATRIBUÍDO SÃO PAULO</v>
          </cell>
          <cell r="K1323">
            <v>65.3</v>
          </cell>
        </row>
        <row r="1324">
          <cell r="G1324">
            <v>95871</v>
          </cell>
          <cell r="H1324" t="str">
            <v>TRATOR DE PNEUS COM POTÊNCIA DE 122 CV, TRAÇÃO 4X4, COM GRADE DE DISCOS ACOPLADA - DEPRECIAÇÃO. AF_02/2017</v>
          </cell>
          <cell r="I1324" t="str">
            <v>H</v>
          </cell>
          <cell r="J1324" t="str">
            <v>COLETADO</v>
          </cell>
          <cell r="K1324">
            <v>5.72</v>
          </cell>
        </row>
        <row r="1325">
          <cell r="G1325">
            <v>95874</v>
          </cell>
          <cell r="H1325" t="str">
            <v>TRATOR DE PNEUS COM POTÊNCIA DE 122 CV, TRAÇÃO 4X4, COM GRADE DE DISCOS ACOPLADA - JUROS. AF_02/2017</v>
          </cell>
          <cell r="I1325" t="str">
            <v>H</v>
          </cell>
          <cell r="J1325" t="str">
            <v>ATRIBUÍDO SÃO PAULO</v>
          </cell>
          <cell r="K1325">
            <v>34.63</v>
          </cell>
        </row>
        <row r="1326">
          <cell r="G1326">
            <v>96008</v>
          </cell>
          <cell r="H1326" t="str">
            <v>TRATOR DE PNEUS COM POTÊNCIA DE 122 CV, TRAÇÃO 4X4, COM GRADE DE DISCOS ACOPLADA - MANUTENÇÃO. AF_02/2017</v>
          </cell>
          <cell r="I1326" t="str">
            <v>H</v>
          </cell>
          <cell r="J1326" t="str">
            <v>ATRIBUÍDO SÃO PAULO</v>
          </cell>
          <cell r="K1326">
            <v>38.62</v>
          </cell>
        </row>
        <row r="1327">
          <cell r="G1327">
            <v>96009</v>
          </cell>
          <cell r="H1327" t="str">
            <v>TRATOR DE PNEUS COM POTÊNCIA DE 122 CV, TRAÇÃO 4X4, COM GRADE DE DISCOS ACOPLADA - MATERIAIS NA OPERAÇÃO. AF_02/2017</v>
          </cell>
          <cell r="I1327" t="str">
            <v>H</v>
          </cell>
          <cell r="J1327" t="str">
            <v>ATRIBUÍDO SÃO PAULO</v>
          </cell>
          <cell r="K1327">
            <v>25.5</v>
          </cell>
        </row>
        <row r="1328">
          <cell r="G1328">
            <v>96011</v>
          </cell>
          <cell r="H1328" t="str">
            <v>TRATOR DE PNEUS COM POTÊNCIA DE 85 CV, TRAÇÃO 4X4, COM GRADE DE DISCOS ACOPLADA - DEPRECIAÇÃO. AF_02/2017</v>
          </cell>
          <cell r="I1328" t="str">
            <v>H</v>
          </cell>
          <cell r="J1328" t="str">
            <v>ATRIBUÍDO SÃO PAULO</v>
          </cell>
          <cell r="K1328">
            <v>6.73</v>
          </cell>
        </row>
        <row r="1329">
          <cell r="G1329">
            <v>96012</v>
          </cell>
          <cell r="H1329" t="str">
            <v>TRATOR DE PNEUS COM POTÊNCIA DE 85 CV, TRAÇÃO 4X4, COM GRADE DE DISCOS ACOPLADA - JUROS. AF_02/2017</v>
          </cell>
          <cell r="I1329" t="str">
            <v>H</v>
          </cell>
          <cell r="J1329" t="str">
            <v>COLETADO</v>
          </cell>
          <cell r="K1329">
            <v>31.87</v>
          </cell>
        </row>
        <row r="1330">
          <cell r="G1330">
            <v>96015</v>
          </cell>
          <cell r="H1330" t="str">
            <v>TRATOR DE PNEUS COM POTÊNCIA DE 85 CV, TRAÇÃO 4X4, COM GRADE DE DISCOS ACOPLADA - MANUTENÇÃO. AF_02/2017</v>
          </cell>
          <cell r="I1330" t="str">
            <v>H</v>
          </cell>
          <cell r="J1330" t="str">
            <v>ATRIBUÍDO SÃO PAULO</v>
          </cell>
          <cell r="K1330">
            <v>16.87</v>
          </cell>
        </row>
        <row r="1331">
          <cell r="G1331">
            <v>96016</v>
          </cell>
          <cell r="H1331" t="str">
            <v>TRATOR DE PNEUS COM POTÊNCIA DE 85 CV, TRAÇÃO 4X4, COM GRADE DE DISCOS ACOPLADA - MATERIAIS NA OPERAÇÃO. AF_02/2017</v>
          </cell>
          <cell r="I1331" t="str">
            <v>H</v>
          </cell>
          <cell r="J1331" t="str">
            <v>ATRIBUÍDO SÃO PAULO</v>
          </cell>
          <cell r="K1331">
            <v>47.61</v>
          </cell>
        </row>
        <row r="1332">
          <cell r="G1332">
            <v>96018</v>
          </cell>
          <cell r="H1332" t="str">
            <v>CAMINHÃO BASCULANTE 10 M3, TRUCADO, POTÊNCIA 230 CV, INCLUSIVE CAÇAMBA METÁLICA, COM DISTRIBUIDOR DE AGREGADOS ACOPLADO - DEPRECIAÇÃO. AF_02/2017</v>
          </cell>
          <cell r="I1332" t="str">
            <v>H</v>
          </cell>
          <cell r="J1332" t="str">
            <v>COLETADO</v>
          </cell>
          <cell r="K1332">
            <v>61.88</v>
          </cell>
        </row>
        <row r="1333">
          <cell r="G1333">
            <v>96019</v>
          </cell>
          <cell r="H1333" t="str">
            <v>CAMINHÃO BASCULANTE 10 M3, TRUCADO, POTÊNCIA 230 CV, INCLUSIVE CAÇAMBA METÁLICA, COM DISTRIBUIDOR DE AGREGADOS ACOPLADO - JUROS. AF_02/2017</v>
          </cell>
          <cell r="I1333" t="str">
            <v>H</v>
          </cell>
          <cell r="J1333" t="str">
            <v>COEFICIENTE DE REPRESENTATIVIDADE</v>
          </cell>
          <cell r="K1333">
            <v>66.55</v>
          </cell>
        </row>
        <row r="1334">
          <cell r="G1334">
            <v>96023</v>
          </cell>
          <cell r="H1334" t="str">
            <v>CAMINHÃO BASCULANTE 10 M3, TRUCADO, POTÊNCIA 230 CV, INCLUSIVE CAÇAMBA METÁLICA, COM DISTRIBUIDOR DE AGREGADOS ACOPLADO - IMPOSTOS E SEGUROS. AF_02/2017</v>
          </cell>
          <cell r="I1334" t="str">
            <v>H</v>
          </cell>
          <cell r="J1334" t="str">
            <v>COEFICIENTE DE REPRESENTATIVIDADE</v>
          </cell>
          <cell r="K1334">
            <v>14.26</v>
          </cell>
        </row>
        <row r="1335">
          <cell r="G1335">
            <v>96024</v>
          </cell>
          <cell r="H1335" t="str">
            <v>CAMINHÃO BASCULANTE 10 M3, TRUCADO, POTÊNCIA 230 CV, INCLUSIVE CAÇAMBA METÁLICA, COM DISTRIBUIDOR DE AGREGADOS ACOPLADO - MANUTENÇÃO. AF_02/2017</v>
          </cell>
          <cell r="I1335" t="str">
            <v>H</v>
          </cell>
          <cell r="J1335" t="str">
            <v>COEFICIENTE DE REPRESENTATIVIDADE</v>
          </cell>
          <cell r="K1335">
            <v>53.18</v>
          </cell>
        </row>
        <row r="1336">
          <cell r="G1336">
            <v>96026</v>
          </cell>
          <cell r="H1336" t="str">
            <v>CAMINHÃO BASCULANTE 10 M3, TRUCADO, POTÊNCIA 230 CV, INCLUSIVE CAÇAMBA METÁLICA, COM DISTRIBUIDOR DE AGREGADOS ACOPLADO - MATERIAIS NA OPERAÇÃO. AF_02/2017</v>
          </cell>
          <cell r="I1336" t="str">
            <v>H</v>
          </cell>
          <cell r="J1336" t="str">
            <v>COLETADO</v>
          </cell>
          <cell r="K1336">
            <v>0.07</v>
          </cell>
        </row>
        <row r="1337">
          <cell r="G1337">
            <v>96027</v>
          </cell>
          <cell r="H1337" t="str">
            <v>TRATOR DE PNEUS COM POTÊNCIA DE 85 CV, TRAÇÃO 4X4, COM VASSOURA MECÂNICA ACOPLADA - DEPRECIAÇÃO. AF_03/2017</v>
          </cell>
          <cell r="I1337" t="str">
            <v>H</v>
          </cell>
          <cell r="J1337" t="str">
            <v>COLETADO</v>
          </cell>
          <cell r="K1337">
            <v>0.01</v>
          </cell>
        </row>
        <row r="1338">
          <cell r="G1338">
            <v>96030</v>
          </cell>
          <cell r="H1338" t="str">
            <v>MINICARREGADEIRA SOBRE RODAS POTENCIA 47HP CAPACIDADE OPERACAO 646 KG, COM VASSOURA MECÂNICA ACOPLADA - DEPRECIAÇÃO. AF_03/2017</v>
          </cell>
          <cell r="I1338" t="str">
            <v>H</v>
          </cell>
          <cell r="J1338" t="str">
            <v>COLETADO</v>
          </cell>
          <cell r="K1338">
            <v>0.09</v>
          </cell>
        </row>
        <row r="1339">
          <cell r="G1339">
            <v>96031</v>
          </cell>
          <cell r="H1339" t="str">
            <v>TRATOR DE PNEUS COM POTÊNCIA DE 85 CV, TRAÇÃO 4X4, COM VASSOURA MECÂNICA ACOPLADA - JUROS. AF_03/2017</v>
          </cell>
          <cell r="I1339" t="str">
            <v>H</v>
          </cell>
          <cell r="J1339" t="str">
            <v>ATRIBUÍDO SÃO PAULO</v>
          </cell>
          <cell r="K1339">
            <v>4.95</v>
          </cell>
        </row>
        <row r="1340">
          <cell r="G1340">
            <v>96032</v>
          </cell>
          <cell r="H1340" t="str">
            <v>TRATOR DE PNEUS COM POTÊNCIA DE 85 CV, TRAÇÃO 4X4, COM VASSOURA MECÂNICA ACOPLADA - MANUTENÇÃO. AF_03/2017</v>
          </cell>
          <cell r="I1340" t="str">
            <v>H</v>
          </cell>
          <cell r="J1340" t="str">
            <v>ATRIBUÍDO SÃO PAULO</v>
          </cell>
          <cell r="K1340">
            <v>0.21</v>
          </cell>
        </row>
        <row r="1341">
          <cell r="G1341">
            <v>96033</v>
          </cell>
          <cell r="H1341" t="str">
            <v>TRATOR DE PNEUS COM POTÊNCIA DE 85 CV, TRAÇÃO 4X4, COM VASSOURA MECÂNICA ACOPLADA - MATERIAIS NA OPERAÇÃO. AF_03/2017</v>
          </cell>
          <cell r="I1341" t="str">
            <v>H</v>
          </cell>
          <cell r="J1341" t="str">
            <v>ATRIBUÍDO SÃO PAULO</v>
          </cell>
          <cell r="K1341">
            <v>0.04</v>
          </cell>
        </row>
        <row r="1342">
          <cell r="G1342">
            <v>96034</v>
          </cell>
          <cell r="H1342" t="str">
            <v>MINICARREGADEIRA SOBRE RODAS POTENCIA 47HP CAPACIDADE OPERACAO 646 KG, COM VASSOURA MECÂNICA ACOPLADA - JUROS. AF_03/2017</v>
          </cell>
          <cell r="I1342" t="str">
            <v>H</v>
          </cell>
          <cell r="J1342" t="str">
            <v>COLETADO</v>
          </cell>
          <cell r="K1342">
            <v>0.14</v>
          </cell>
        </row>
        <row r="1343">
          <cell r="G1343">
            <v>96053</v>
          </cell>
          <cell r="H1343" t="str">
            <v>MINICARREGADEIRA SOBRE RODAS POTENCIA 47HP CAPACIDADE OPERACAO 646 KG, COM VASSOURA MECÂNICA ACOPLADA - MANUTENÇÃO. AF_03/2017</v>
          </cell>
          <cell r="I1343" t="str">
            <v>H</v>
          </cell>
          <cell r="J1343" t="str">
            <v>COLETADO</v>
          </cell>
          <cell r="K1343">
            <v>4.77</v>
          </cell>
        </row>
        <row r="1344">
          <cell r="G1344">
            <v>96054</v>
          </cell>
          <cell r="H1344" t="str">
            <v>MINICARREGADEIRA SOBRE RODAS POTENCIA 47HP CAPACIDADE OPERACAO 646 KG, COM VASSOURA MECÂNICA ACOPLADA - MATERIAIS NA OPERAÇÃO. AF_03/2017</v>
          </cell>
          <cell r="I1344" t="str">
            <v>H</v>
          </cell>
          <cell r="J1344" t="str">
            <v>COLETADO</v>
          </cell>
          <cell r="K1344">
            <v>214.66</v>
          </cell>
        </row>
        <row r="1345">
          <cell r="G1345">
            <v>96055</v>
          </cell>
          <cell r="H1345" t="str">
            <v>MINIESCAVADEIRA SOBRE ESTEIRAS, POTÊNCIA LÍQUIDA DE *30* HP, PESO OPERACIONAL DE *3.500* KG - DEPRECIAÇÃO. AF_04/2017</v>
          </cell>
          <cell r="I1345" t="str">
            <v>H</v>
          </cell>
          <cell r="J1345" t="str">
            <v>COEFICIENTE DE REPRESENTATIVIDADE</v>
          </cell>
          <cell r="K1345">
            <v>65.98</v>
          </cell>
        </row>
        <row r="1346">
          <cell r="G1346">
            <v>96056</v>
          </cell>
          <cell r="H1346" t="str">
            <v>MINIESCAVADEIRA SOBRE ESTEIRAS, POTÊNCIA LÍQUIDA DE *30* HP, PESO OPERACIONAL DE *3.500* KG - JUROS. AF_04/2017</v>
          </cell>
          <cell r="I1346" t="str">
            <v>H</v>
          </cell>
          <cell r="J1346" t="str">
            <v>COLETADO</v>
          </cell>
          <cell r="K1346">
            <v>268.53</v>
          </cell>
        </row>
        <row r="1347">
          <cell r="G1347">
            <v>96057</v>
          </cell>
          <cell r="H1347" t="str">
            <v>MINIESCAVADEIRA SOBRE ESTEIRAS, POTÊNCIA LÍQUIDA DE *30* HP, PESO OPERACIONAL DE *3.500* KG - MANUTENÇÃO. AF_04/2017</v>
          </cell>
          <cell r="I1347" t="str">
            <v>H</v>
          </cell>
          <cell r="J1347" t="str">
            <v>COLETADO</v>
          </cell>
          <cell r="K1347">
            <v>4176</v>
          </cell>
        </row>
        <row r="1348">
          <cell r="G1348">
            <v>96060</v>
          </cell>
          <cell r="H1348" t="str">
            <v>MINIESCAVADEIRA SOBRE ESTEIRAS, POTÊNCIA LÍQUIDA DE *30* HP, PESO OPERACIONAL DE *3.500* KG - MATERIAIS NA OPERAÇÃO. AF_04/2017</v>
          </cell>
          <cell r="I1348" t="str">
            <v>H</v>
          </cell>
          <cell r="J1348" t="str">
            <v>COLETADO</v>
          </cell>
          <cell r="K1348">
            <v>439.84</v>
          </cell>
        </row>
        <row r="1349">
          <cell r="G1349">
            <v>96061</v>
          </cell>
          <cell r="H1349" t="str">
            <v>PERFURATRIZ ROTATIVA SOBRE ESTEIRA, TORQUE MAXIMO 2500 KGM, POTENCIA 110 HP, MOTOR DIESEL - MATERIAIS NA OPERAÇÃO. AF_05/2017</v>
          </cell>
          <cell r="I1349" t="str">
            <v>H</v>
          </cell>
          <cell r="J1349" t="str">
            <v>COEFICIENTE DE REPRESENTATIVIDADE</v>
          </cell>
          <cell r="K1349">
            <v>155.04</v>
          </cell>
        </row>
        <row r="1350">
          <cell r="G1350">
            <v>96062</v>
          </cell>
          <cell r="H1350" t="str">
            <v>ROLO COMPACTADOR DE PNEUS, ESTÁTICO, PRESSÃO VARIÁVEL, POTÊNCIA 110 HP, PESO SEM/COM LASTRO 10,8/27 T, LARGURA DE ROLAGEM 2,30 M - MATERIAIS NA OPERAÇÃO. AF_06/2017</v>
          </cell>
          <cell r="I1350" t="str">
            <v>H</v>
          </cell>
          <cell r="J1350" t="str">
            <v>ATRIBUÍDO SÃO PAULO</v>
          </cell>
          <cell r="K1350">
            <v>707.05</v>
          </cell>
        </row>
        <row r="1351">
          <cell r="G1351">
            <v>96241</v>
          </cell>
          <cell r="H1351" t="str">
            <v>ROLO COMPACTADOR DE PNEUS, ESTÁTICO, PRESSÃO VARIÁVEL, POTÊNCIA 110 HP, PESO SEM/COM LASTRO 10,8/27 T, LARGURA DE ROLAGEM 2,30 M - MANUTENÇÃO. AF_06/2017</v>
          </cell>
          <cell r="I1351" t="str">
            <v>H</v>
          </cell>
          <cell r="J1351" t="str">
            <v>ATRIBUÍDO SÃO PAULO</v>
          </cell>
          <cell r="K1351">
            <v>5220</v>
          </cell>
        </row>
        <row r="1352">
          <cell r="G1352">
            <v>96242</v>
          </cell>
          <cell r="H1352" t="str">
            <v>ROLO COMPACTADOR DE PNEUS, ESTÁTICO, PRESSÃO VARIÁVEL, POTÊNCIA 110 HP, PESO SEM/COM LASTRO 10,8/27 T, LARGURA DE ROLAGEM 2,30 M - JUROS. AF_06/2017</v>
          </cell>
          <cell r="I1352" t="str">
            <v>H</v>
          </cell>
          <cell r="J1352" t="str">
            <v>ATRIBUÍDO SÃO PAULO</v>
          </cell>
          <cell r="K1352">
            <v>0.76</v>
          </cell>
        </row>
        <row r="1353">
          <cell r="G1353">
            <v>96243</v>
          </cell>
          <cell r="H1353" t="str">
            <v>ROLO COMPACTADOR DE PNEUS, ESTÁTICO, PRESSÃO VARIÁVEL, POTÊNCIA 110 HP, PESO SEM/COM LASTRO 10,8/27 T, LARGURA DE ROLAGEM 2,30 M - DEPRECIAÇÃO. AF_06/2017</v>
          </cell>
          <cell r="I1353" t="str">
            <v>H</v>
          </cell>
          <cell r="J1353" t="str">
            <v>COLETADO</v>
          </cell>
          <cell r="K1353">
            <v>0.17</v>
          </cell>
        </row>
        <row r="1354">
          <cell r="G1354">
            <v>96244</v>
          </cell>
          <cell r="H1354" t="str">
            <v>INVERSOR DE SOLDA MONOFÁSICO DE 160 A, POTÊNCIA DE 5400 W, TENSÃO DE 220 V, PARA SOLDA COM ELETRODOS DE 2,0 A 4,0 MM E PROCESSO TIG - DEPRECIAÇÃO. AF_06/2018</v>
          </cell>
          <cell r="I1354" t="str">
            <v>H</v>
          </cell>
          <cell r="J1354" t="str">
            <v>ATRIBUÍDO SÃO PAULO</v>
          </cell>
          <cell r="K1354">
            <v>0.96</v>
          </cell>
        </row>
        <row r="1355">
          <cell r="G1355">
            <v>96301</v>
          </cell>
          <cell r="H1355" t="str">
            <v>INVERSOR DE SOLDA MONOFÁSICO DE 160 A, POTÊNCIA DE 5400 W, TENSÃO DE 220 V, PARA SOLDA COM ELETRODOS DE 2,0 A 4,0 MM E PROCESSO TIG - JUROS. AF_06/2018</v>
          </cell>
          <cell r="I1355" t="str">
            <v>H</v>
          </cell>
          <cell r="J1355" t="str">
            <v>ATRIBUÍDO SÃO PAULO</v>
          </cell>
          <cell r="K1355">
            <v>1.83</v>
          </cell>
        </row>
        <row r="1356">
          <cell r="G1356">
            <v>96457</v>
          </cell>
          <cell r="H1356" t="str">
            <v>INVERSOR DE SOLDA MONOFÁSICO DE 160 A, POTÊNCIA DE 5400 W, TENSÃO DE 220 V, PARA SOLDA COM ELETRODOS DE 2,0 A 4,0 MM E PROCESSO TIG - MANUTENÇÃO. AF_06/2018</v>
          </cell>
          <cell r="I1356" t="str">
            <v>H</v>
          </cell>
          <cell r="J1356" t="str">
            <v>ATRIBUÍDO SÃO PAULO</v>
          </cell>
          <cell r="K1356">
            <v>16.95</v>
          </cell>
        </row>
        <row r="1357">
          <cell r="G1357">
            <v>96458</v>
          </cell>
          <cell r="H1357" t="str">
            <v>INVERSOR DE SOLDA MONOFÁSICO DE 160 A, POTÊNCIA DE 5400 W, TENSÃO DE 220 V, PARA SOLDA COM ELETRODOS DE 2,0 A 4,0 MM E PROCESSO TIG - MATERIAIS NA OPERAÇÃO. AF_06/2018</v>
          </cell>
          <cell r="I1357" t="str">
            <v>H</v>
          </cell>
          <cell r="J1357" t="str">
            <v>COLETADO</v>
          </cell>
          <cell r="K1357">
            <v>3.67</v>
          </cell>
        </row>
        <row r="1358">
          <cell r="G1358">
            <v>96459</v>
          </cell>
          <cell r="H1358" t="str">
            <v>LAVADORA DE ALTA PRESSAO (LAVA-JATO) PARA AGUA FRIA, PRESSAO DE OPERACAO ENTRE 1400 E 1900 LIB/POL2, VAZAO MAXIMA ENTRE 400 E 700 L/H - DEPRECIAÇÃO. AF_05/2023</v>
          </cell>
          <cell r="I1358" t="str">
            <v>H</v>
          </cell>
          <cell r="J1358" t="str">
            <v>COLETADO</v>
          </cell>
          <cell r="K1358">
            <v>6.89</v>
          </cell>
        </row>
        <row r="1359">
          <cell r="G1359">
            <v>96460</v>
          </cell>
          <cell r="H1359" t="str">
            <v>LAVADORA DE ALTA PRESSAO (LAVA-JATO) PARA AGUA FRIA, PRESSAO DE OPERACAO ENTRE 1400 E 1900 LIB/POL2, VAZAO MAXIMA ENTRE 400 E 700 L/H - JUROS. AF_05/2023</v>
          </cell>
          <cell r="I1359" t="str">
            <v>H</v>
          </cell>
          <cell r="J1359" t="str">
            <v>COLETADO</v>
          </cell>
          <cell r="K1359">
            <v>9.18</v>
          </cell>
        </row>
        <row r="1360">
          <cell r="G1360">
            <v>98760</v>
          </cell>
          <cell r="H1360" t="str">
            <v>LAVADORA DE ALTA PRESSAO (LAVA-JATO) PARA AGUA FRIA, PRESSAO DE OPERACAO ENTRE 1400 E 1900 LIB/POL2, VAZAO MAXIMA ENTRE 400 E 700 L/H - MANUTENÇÃO. AF_05/2023</v>
          </cell>
          <cell r="I1360" t="str">
            <v>H</v>
          </cell>
          <cell r="J1360" t="str">
            <v>COLETADO</v>
          </cell>
          <cell r="K1360">
            <v>130.5</v>
          </cell>
        </row>
        <row r="1361">
          <cell r="G1361">
            <v>98761</v>
          </cell>
          <cell r="H1361" t="str">
            <v>LAVADORA DE ALTA PRESSAO (LAVA-JATO) PARA AGUA FRIA, PRESSAO DE OPERACAO ENTRE 1400 E 1900 LIB/POL2, VAZAO MAXIMA ENTRE 400 E 700 L/H - MATERIAIS NA OPERAÇÃO. AF_05/2023</v>
          </cell>
          <cell r="I1361" t="str">
            <v>H</v>
          </cell>
          <cell r="J1361" t="str">
            <v>COEFICIENTE DE REPRESENTATIVIDADE</v>
          </cell>
          <cell r="K1361">
            <v>63.8</v>
          </cell>
        </row>
        <row r="1362">
          <cell r="G1362">
            <v>98762</v>
          </cell>
          <cell r="H1362" t="str">
            <v>USINA DE MISTURA ASFÁLTICA À QUENTE, TIPO CONTRA FLUXO, PROD 100 A 140 TON/HORA - DEPRECIAÇÃO. AF_12/2019</v>
          </cell>
          <cell r="I1362" t="str">
            <v>H</v>
          </cell>
          <cell r="J1362" t="str">
            <v>COLETADO</v>
          </cell>
          <cell r="K1362">
            <v>63.8</v>
          </cell>
        </row>
        <row r="1363">
          <cell r="G1363">
            <v>98763</v>
          </cell>
          <cell r="H1363" t="str">
            <v>USINA DE MISTURA ASFÁLTICA À QUENTE, TIPO CONTRA FLUXO, PROD 100 A 140 TON/HORA - JUROS. AF_12/2019</v>
          </cell>
          <cell r="I1363" t="str">
            <v>H</v>
          </cell>
          <cell r="J1363" t="str">
            <v>COEFICIENTE DE REPRESENTATIVIDADE</v>
          </cell>
          <cell r="K1363">
            <v>1.35</v>
          </cell>
        </row>
        <row r="1364">
          <cell r="G1364">
            <v>99829</v>
          </cell>
          <cell r="H1364" t="str">
            <v>USINA DE MISTURA ASFÁLTICA À QUENTE, TIPO CONTRA FLUXO, PROD 100 A 140 TON/HORA - MANUTENÇÃO. AF_12/2019</v>
          </cell>
          <cell r="I1364" t="str">
            <v>H</v>
          </cell>
          <cell r="J1364" t="str">
            <v>COEFICIENTE DE REPRESENTATIVIDADE</v>
          </cell>
          <cell r="K1364">
            <v>0.73</v>
          </cell>
        </row>
        <row r="1365">
          <cell r="G1365">
            <v>99830</v>
          </cell>
          <cell r="H1365" t="str">
            <v>USINA DE MISTURA ASFÁLTICA À QUENTE, TIPO CONTRA FLUXO, PROD 100 A 140 TON/HORA - MATERIAIS NA OPERAÇÃO. AF_12/2019</v>
          </cell>
          <cell r="I1365" t="str">
            <v>H</v>
          </cell>
          <cell r="J1365" t="str">
            <v>COEFICIENTE DE REPRESENTATIVIDADE</v>
          </cell>
          <cell r="K1365">
            <v>115.94</v>
          </cell>
        </row>
        <row r="1366">
          <cell r="G1366">
            <v>99831</v>
          </cell>
          <cell r="H1366" t="str">
            <v>USINA DE ASFALTO, TIPO GRAVIMÉTRICA, PROD 150 TON/HORA - DEPRECIAÇÃO. AF_12/2019</v>
          </cell>
          <cell r="I1366" t="str">
            <v>H</v>
          </cell>
          <cell r="J1366" t="str">
            <v>COLETADO</v>
          </cell>
          <cell r="K1366">
            <v>174</v>
          </cell>
        </row>
        <row r="1367">
          <cell r="G1367">
            <v>99832</v>
          </cell>
          <cell r="H1367" t="str">
            <v>USINA DE ASFALTO, TIPO GRAVIMÉTRICA, PROD 150 TON/HORA - JUROS. AF_12/2019</v>
          </cell>
          <cell r="I1367" t="str">
            <v>H</v>
          </cell>
          <cell r="J1367" t="str">
            <v>COLETADO</v>
          </cell>
          <cell r="K1367">
            <v>1.38</v>
          </cell>
        </row>
        <row r="1368">
          <cell r="G1368">
            <v>100637</v>
          </cell>
          <cell r="H1368" t="str">
            <v>USINA DE ASFALTO, TIPO GRAVIMÉTRICA, PROD 150 TON/HORA - MANUTENÇÃO. AF_12/2019</v>
          </cell>
          <cell r="I1368" t="str">
            <v>H</v>
          </cell>
          <cell r="J1368" t="str">
            <v>COLETADO</v>
          </cell>
          <cell r="K1368">
            <v>1.38</v>
          </cell>
        </row>
        <row r="1369">
          <cell r="G1369">
            <v>100638</v>
          </cell>
          <cell r="H1369" t="str">
            <v>USINA DE ASFALTO, TIPO GRAVIMÉTRICA, PROD 150 TON/HORA - MATERIAIS NA OPERAÇÃO. AF_12/2019</v>
          </cell>
          <cell r="I1369" t="str">
            <v>H</v>
          </cell>
          <cell r="J1369" t="str">
            <v>COEFICIENTE DE REPRESENTATIVIDADE</v>
          </cell>
          <cell r="K1369">
            <v>87.17</v>
          </cell>
        </row>
        <row r="1370">
          <cell r="G1370">
            <v>100639</v>
          </cell>
          <cell r="H1370" t="str">
            <v>MARTELO DEMOLIDOR ELÉTRICO, COM POTÊNCIA DE 2.000 W, 1.000 IMPACTOS POR MINUTO, PESO DE 30 KG - DEPRECIAÇÃO. AF_01/2021</v>
          </cell>
          <cell r="I1370" t="str">
            <v>H</v>
          </cell>
          <cell r="J1370" t="str">
            <v>COEFICIENTE DE REPRESENTATIVIDADE</v>
          </cell>
          <cell r="K1370">
            <v>11.31</v>
          </cell>
        </row>
        <row r="1371">
          <cell r="G1371">
            <v>100640</v>
          </cell>
          <cell r="H1371" t="str">
            <v>MARTELO DEMOLIDOR ELÉTRICO, COM POTÊNCIA DE 2.000 W, 1.000 IMPACTOS POR MINUTO, PESO DE 30 KG - JUROS. AF_01/2021</v>
          </cell>
          <cell r="I1371" t="str">
            <v>H</v>
          </cell>
          <cell r="J1371" t="str">
            <v>COLETADO</v>
          </cell>
          <cell r="K1371">
            <v>4.4</v>
          </cell>
        </row>
        <row r="1372">
          <cell r="G1372">
            <v>100643</v>
          </cell>
          <cell r="H1372" t="str">
            <v>MARTELO DEMOLIDOR ELÉTRICO, COM POTÊNCIA DE 2.000 W, 1.000 IMPACTOS POR MINUTO, PESO DE 30 KG - MANUTENÇÃO. AF_01/2021</v>
          </cell>
          <cell r="I1372" t="str">
            <v>H</v>
          </cell>
          <cell r="J1372" t="str">
            <v>COLETADO</v>
          </cell>
          <cell r="K1372">
            <v>0.68</v>
          </cell>
        </row>
        <row r="1373">
          <cell r="G1373">
            <v>100644</v>
          </cell>
          <cell r="H1373" t="str">
            <v>MARTELO DEMOLIDOR ELÉTRICO, COM POTÊNCIA DE 2.000 W, 1.000 IMPACTOS POR MINUTO, PESO DE 30 KG - MATERIAIS NA OPERAÇÃO. AF_01/2021</v>
          </cell>
          <cell r="I1373" t="str">
            <v>H</v>
          </cell>
          <cell r="J1373" t="str">
            <v>COEFICIENTE DE REPRESENTATIVIDADE</v>
          </cell>
          <cell r="K1373">
            <v>1.01</v>
          </cell>
        </row>
        <row r="1374">
          <cell r="G1374">
            <v>100645</v>
          </cell>
          <cell r="H1374" t="str">
            <v>CALDEIRA A GÁS COM TERMOSTATO, CAPACIDADE 100 LITROS - MATERIAIS NA OPERAÇÃO. AF_05/2023</v>
          </cell>
          <cell r="I1374" t="str">
            <v>H</v>
          </cell>
          <cell r="J1374" t="str">
            <v>COEFICIENTE DE REPRESENTATIVIDADE</v>
          </cell>
          <cell r="K1374">
            <v>1.01</v>
          </cell>
        </row>
        <row r="1375">
          <cell r="G1375">
            <v>100646</v>
          </cell>
          <cell r="H1375" t="str">
            <v>CENTRAL DE LAMA BENTONÍTICA (DEPÓSITO DE BENTONITA, MISTURADOR DE ALTA TURBULÊNCIA, SILOS DE ARMAZENAMENTO DE LAMA E ÁGUA, LABORATÓRIO DE CONTROLE DE QUALIDADE DA LAMA) - MATERIAIS NA OPERAÇÃO. AF_04/2019</v>
          </cell>
          <cell r="I1375" t="str">
            <v>H</v>
          </cell>
          <cell r="J1375" t="str">
            <v>COLETADO</v>
          </cell>
          <cell r="K1375">
            <v>10.09</v>
          </cell>
        </row>
        <row r="1376">
          <cell r="G1376">
            <v>102270</v>
          </cell>
          <cell r="H1376" t="str">
            <v>CONJUNTO MACACO E BOMBA HIDRÁULICA PARA PROTENSAO DE CORDOALHAS, ESFORÇO MAXIMO DE 115 TONELADAS - MATERIAIS NA OPERAÇÃO. AF_05/2023</v>
          </cell>
          <cell r="I1376" t="str">
            <v>H</v>
          </cell>
          <cell r="J1376" t="str">
            <v>COLETADO</v>
          </cell>
          <cell r="K1376">
            <v>0.02</v>
          </cell>
        </row>
        <row r="1377">
          <cell r="G1377">
            <v>102271</v>
          </cell>
          <cell r="H1377" t="str">
            <v>CONJUNTO CILINDRO E BOMBA HIDRÁULICA PARA PROTENSÃO DE MONOBARRAS PARA TIRANTES, ESFORÇO MÁXIMO DE 30 TONELADAS  - MATERIAIS NA OPERAÇÃO. AF_05/2023</v>
          </cell>
          <cell r="I1377" t="str">
            <v>H</v>
          </cell>
          <cell r="J1377" t="str">
            <v>COEFICIENTE DE REPRESENTATIVIDADE</v>
          </cell>
          <cell r="K1377">
            <v>0.68</v>
          </cell>
        </row>
        <row r="1378">
          <cell r="G1378">
            <v>102272</v>
          </cell>
          <cell r="H1378" t="str">
            <v>GUINDASTE HIDRAULICO AUTOPROPELIDO, COM LANÇA TRELIÇADA 40 M, CAPACIDADE MÁXIMA 75 T, EQUIPADO COM CLAMSHELL - MATERIAIS NA OPERAÇÃO. AF_04/2019</v>
          </cell>
          <cell r="I1378" t="str">
            <v>H</v>
          </cell>
          <cell r="J1378" t="str">
            <v>COEFICIENTE DE REPRESENTATIVIDADE</v>
          </cell>
          <cell r="K1378">
            <v>38.1</v>
          </cell>
        </row>
        <row r="1379">
          <cell r="G1379">
            <v>102273</v>
          </cell>
          <cell r="H1379" t="str">
            <v>GUINDASTE SOBRE ESTEIRAS, COM LANÇA TRELIÇADA 40 M, CAPACIDADE MÁXIMA 75 T - MATERIAIS NA OPERAÇÃO. AF_04/2019</v>
          </cell>
          <cell r="I1379" t="str">
            <v>H</v>
          </cell>
          <cell r="J1379" t="str">
            <v>COEFICIENTE DE REPRESENTATIVIDADE</v>
          </cell>
          <cell r="K1379">
            <v>82.18</v>
          </cell>
        </row>
        <row r="1380">
          <cell r="G1380">
            <v>102809</v>
          </cell>
          <cell r="H1380" t="str">
            <v>GUINDASTE SOBRE ESTEIRAS, COM LANÇA TRELIÇADA 40 M, CAPACIDADE MÁXIMA 75 T, EQUIPADO COM CLAMSHELL - MATERIAIS NA OPERAÇÃO. AF_04/2019</v>
          </cell>
          <cell r="I1380" t="str">
            <v>H</v>
          </cell>
          <cell r="J1380" t="str">
            <v>COEFICIENTE DE REPRESENTATIVIDADE</v>
          </cell>
          <cell r="K1380">
            <v>0.16</v>
          </cell>
        </row>
        <row r="1381">
          <cell r="G1381">
            <v>102815</v>
          </cell>
          <cell r="H1381" t="str">
            <v>MÁQUINA FORMER DOBRAS DIVERSAS: 220V/380V TRIFÁSICO OU MONOFÁSICO, CAPACIDADE 0,5-1,27MM, MOTOR 2CV - MATERIAIS NA OPERAÇÃO. AF_05/2023</v>
          </cell>
          <cell r="I1381" t="str">
            <v>H</v>
          </cell>
          <cell r="J1381" t="str">
            <v>COEFICIENTE DE REPRESENTATIVIDADE</v>
          </cell>
          <cell r="K1381">
            <v>14.5</v>
          </cell>
        </row>
        <row r="1382">
          <cell r="G1382">
            <v>102826</v>
          </cell>
          <cell r="H1382" t="str">
            <v>MÁQUINA SOLDA ARCO COM PISTOLA DE SOLDAGEM PARA STUD BOLT DE 5 MM A 22 MM - MATERIAIS NA OPERAÇÃO. AF_05/2023</v>
          </cell>
          <cell r="I1382" t="str">
            <v>H</v>
          </cell>
          <cell r="J1382" t="str">
            <v>COEFICIENTE DE REPRESENTATIVIDADE</v>
          </cell>
          <cell r="K1382">
            <v>2.57</v>
          </cell>
        </row>
        <row r="1383">
          <cell r="G1383">
            <v>102832</v>
          </cell>
          <cell r="H1383" t="str">
            <v>PERFURATRIZ HIDRÁULICA SOBRE ESTEIRA, TORQUE MÁXIMO 161 KNM, PROFUNDIDADE MÁXIMA 54 M, DIÂMETRO MÁXIMO 1500 MM, POTÊNCIA MOTOR 268 HP - MATERIAIS NA OPERAÇÃO. AF_04/2019</v>
          </cell>
          <cell r="I1383" t="str">
            <v>H</v>
          </cell>
          <cell r="J1383" t="str">
            <v>COEFICIENTE DE REPRESENTATIVIDADE</v>
          </cell>
          <cell r="K1383">
            <v>0.72</v>
          </cell>
        </row>
        <row r="1384">
          <cell r="G1384">
            <v>102843</v>
          </cell>
          <cell r="H1384" t="str">
            <v>PERFURATRIZ PARA EXECUÇÃO DE ESTACAS SECANTES, TIPO HÉLICE CONTÍNUA COM CABEÇOTE DUPLO E TUBO METÁLICO - MATERIAIS NA OPERAÇÃO. AF_04/2019</v>
          </cell>
          <cell r="I1384" t="str">
            <v>H</v>
          </cell>
          <cell r="J1384" t="str">
            <v>COLETADO</v>
          </cell>
          <cell r="K1384">
            <v>0.82</v>
          </cell>
        </row>
        <row r="1385">
          <cell r="G1385">
            <v>102849</v>
          </cell>
          <cell r="H1385" t="str">
            <v>PLATAFORMA ELEVATÓRIA - MATERIAIS NA OPERAÇÃO. AF_04/2019</v>
          </cell>
          <cell r="I1385" t="str">
            <v>H</v>
          </cell>
          <cell r="J1385" t="str">
            <v>COLETADO</v>
          </cell>
          <cell r="K1385">
            <v>2.05</v>
          </cell>
        </row>
        <row r="1386">
          <cell r="G1386">
            <v>102855</v>
          </cell>
          <cell r="H1386" t="str">
            <v>PÓRTICO ROLANTE MONOVIGA, PERFIL I, 4 PERNAS, CAPACIDADE 5 T  - MATERIAIS NA OPERAÇÃO. AF_04/2019</v>
          </cell>
          <cell r="I1386" t="str">
            <v>H</v>
          </cell>
          <cell r="J1386" t="str">
            <v>COEFICIENTE DE REPRESENTATIVIDADE</v>
          </cell>
          <cell r="K1386">
            <v>4.71</v>
          </cell>
        </row>
        <row r="1387">
          <cell r="G1387">
            <v>102861</v>
          </cell>
          <cell r="H1387" t="str">
            <v>ESCAVADEIRA HIDRÁULICA SOBRE ESTEIRA, PESO OPERACIONAL ENTRE 22,00 E 23,50 T, POTÊNCIA NOMINAL 139 HP, COM MARTELO ROMPEDOR HIDRÁULICO 1700 KG - MATERIAIS NA OPERAÇÃO. AF_04/2019</v>
          </cell>
          <cell r="I1387" t="str">
            <v>H</v>
          </cell>
          <cell r="J1387" t="str">
            <v>COLETADO</v>
          </cell>
          <cell r="K1387">
            <v>33.98</v>
          </cell>
        </row>
        <row r="1388">
          <cell r="G1388">
            <v>102867</v>
          </cell>
          <cell r="H1388" t="str">
            <v>TORRE, COMPOSTA POR GUINCHO MECÂNICO, GUINCHO MANUAL, CABOS DE AÇO, PITEIRA E SOQUETE  - MATERIAIS NA OPERAÇÃO. AF_05/2023</v>
          </cell>
          <cell r="I1388" t="str">
            <v>H</v>
          </cell>
          <cell r="J1388" t="str">
            <v>COEFICIENTE DE REPRESENTATIVIDADE</v>
          </cell>
          <cell r="K1388">
            <v>84.39</v>
          </cell>
        </row>
        <row r="1389">
          <cell r="G1389">
            <v>102873</v>
          </cell>
          <cell r="H1389" t="str">
            <v>UNIDADE DOSADORA AIRLESS TIPO HOT SPRAY - MATERIAIS NA OPERAÇÃO. AF_05/2023</v>
          </cell>
          <cell r="I1389" t="str">
            <v>H</v>
          </cell>
          <cell r="J1389" t="str">
            <v>COEFICIENTE DE REPRESENTATIVIDADE</v>
          </cell>
          <cell r="K1389">
            <v>99.51</v>
          </cell>
        </row>
        <row r="1390">
          <cell r="G1390">
            <v>102879</v>
          </cell>
          <cell r="H1390" t="str">
            <v>ENCERADEIRA INDUSTRIAL, 400 MM, 220V, 1 HP - MATERIAIS NA OPERAÇÃO. AF_05/2023</v>
          </cell>
          <cell r="I1390" t="str">
            <v>H</v>
          </cell>
          <cell r="J1390" t="str">
            <v>COEFICIENTE DE REPRESENTATIVIDADE</v>
          </cell>
          <cell r="K1390">
            <v>12.66</v>
          </cell>
        </row>
        <row r="1391">
          <cell r="G1391">
            <v>102885</v>
          </cell>
          <cell r="H1391" t="str">
            <v>SERRA FITA HORIZONTAL, ELÉTRICA, COM CONTROLE HIDRÁULICO, PAINEL DE COMANDO EM 24 V, MOTOR ELÉTRICO 1,5 CV, DIMENSÕES DA FITA 3880 X 27 X 0,9 MM, TRIFÁSICA - MATERIAIS NA OPERAÇÃO. AF_05/2023</v>
          </cell>
          <cell r="I1391" t="str">
            <v>H</v>
          </cell>
          <cell r="J1391" t="str">
            <v>COEFICIENTE DE REPRESENTATIVIDADE</v>
          </cell>
          <cell r="K1391">
            <v>11.87</v>
          </cell>
        </row>
        <row r="1392">
          <cell r="G1392">
            <v>102891</v>
          </cell>
          <cell r="H1392" t="str">
            <v>FURADEIRA ELETROMAGNÉTICA, VELOCIDADE (SEM CARGA/ COM CARGA) 450/ 270 RPM, ESPESSURA MÁXIMA DA CHAPA A SER FURADA 50 MM, PORÇA DE ADESÃO MAGNÉTICA 17000 N, POTÊNCIA 1100 W, ALIMENTÇÃO 220 - 60 HZ, MONOFÁSICA - MATERIAIS NA OPERAÇÃO. AF_08/2019</v>
          </cell>
          <cell r="I1392" t="str">
            <v>H</v>
          </cell>
          <cell r="J1392" t="str">
            <v>COEFICIENTE DE REPRESENTATIVIDADE</v>
          </cell>
          <cell r="K1392">
            <v>131.54</v>
          </cell>
        </row>
        <row r="1393">
          <cell r="G1393">
            <v>102897</v>
          </cell>
          <cell r="H1393" t="str">
            <v>MÁQUINA METALEIRA UNIVERSAL MODELO IW 110/180 BTD - MATERIAIS NA OPERAÇÃO. AF_05/2023</v>
          </cell>
          <cell r="I1393" t="str">
            <v>H</v>
          </cell>
          <cell r="J1393" t="str">
            <v>COLETADO</v>
          </cell>
          <cell r="K1393">
            <v>5.05</v>
          </cell>
        </row>
        <row r="1394">
          <cell r="G1394">
            <v>102903</v>
          </cell>
          <cell r="H1394" t="str">
            <v>TARTARUGA DE OXICORTE CG1, MONOFÁSICA, 220 V, FREQUÊNCIA 50 HZ, VELOCIDADE DE CORTE (MM/MIN) 50 A 750, DIÂMETRO MÍNIMO DO COMPASSO MM 200 - MATERIAIS NA OPERAÇÃO. AF_05/2023</v>
          </cell>
          <cell r="I1394" t="str">
            <v>H</v>
          </cell>
          <cell r="J1394" t="str">
            <v>COLETADO</v>
          </cell>
          <cell r="K1394">
            <v>1.65</v>
          </cell>
        </row>
        <row r="1395">
          <cell r="G1395">
            <v>102909</v>
          </cell>
          <cell r="H1395" t="str">
            <v>BETONEIRA CAPACIDADE NOMINAL DE 250 L, CAPACIDADE DE MISTURA DE 175 L, MOTOR ELÉTRICO MONOFÁSICO POTÊNCIA 1CV - MATERIAIS NA OPERAÇÃO. AF_05/2023</v>
          </cell>
          <cell r="I1395" t="str">
            <v>H</v>
          </cell>
          <cell r="J1395" t="str">
            <v>COLETADO</v>
          </cell>
          <cell r="K1395">
            <v>1.65</v>
          </cell>
        </row>
        <row r="1396">
          <cell r="G1396">
            <v>102915</v>
          </cell>
          <cell r="H1396" t="str">
            <v>RETROESCAVADEIRA SOBRE RODAS COM CARREGADEIRA , PESO OPERACIONAL MÍN. 6,674, POTÊNCIA LÍQ 88 HP, COM MARTELO ROMPEDOR HIDRÁULICO ENTRE  275 A 362 KG - MATERIAIS NA OPERAÇÃO. AF_02/2021</v>
          </cell>
          <cell r="I1396" t="str">
            <v>H</v>
          </cell>
          <cell r="J1396" t="str">
            <v>COEFICIENTE DE REPRESENTATIVIDADE</v>
          </cell>
          <cell r="K1396">
            <v>0.05</v>
          </cell>
        </row>
        <row r="1397">
          <cell r="G1397">
            <v>102927</v>
          </cell>
          <cell r="H1397" t="str">
            <v>PERFURATRIZ HIDRÁULICA SOBRE ESTEIRA, TORQUE MÁXIMO 98 KNM, PROFUNDIDADE MÁXIMA 25 M, DIÂMETRO MÁXIMO 115 MM, POTÊNCIA MOTOR 190 HP - MATERIAIS NA OPERAÇÃO. AF_02/2021</v>
          </cell>
          <cell r="I1397" t="str">
            <v>H</v>
          </cell>
          <cell r="J1397" t="str">
            <v>COLETADO</v>
          </cell>
          <cell r="K1397">
            <v>0.01</v>
          </cell>
        </row>
        <row r="1398">
          <cell r="G1398">
            <v>102933</v>
          </cell>
          <cell r="H1398" t="str">
            <v>COMPRESSOR DE AR, VAZAO DE 10 PCM, RESERVATORIO 100 L, PRESSAO DE TRABALHO ENTRE 6,9 E 9,7 BAR, POTENCIA 2 HP, TENSAO 110/220 V - MATERIAIS NA OPERAÇÃO. AF_05/2023</v>
          </cell>
          <cell r="I1398" t="str">
            <v>H</v>
          </cell>
          <cell r="J1398" t="str">
            <v>COLETADO</v>
          </cell>
          <cell r="K1398">
            <v>0.06</v>
          </cell>
        </row>
        <row r="1399">
          <cell r="G1399">
            <v>102939</v>
          </cell>
          <cell r="H1399" t="str">
            <v>MÁQUINA DEMARCADORA DE FAIXA DE TRÁFEGO À FRIO, TRAÇÃO MANUAL, 4 CV, PRESSÃO MAX 3300 PSI, TANQUE 20 L - MATERIAIS NA OPERAÇÃO. AF_06/2021</v>
          </cell>
          <cell r="I1399" t="str">
            <v>H</v>
          </cell>
          <cell r="J1399" t="str">
            <v>COEFICIENTE DE REPRESENTATIVIDADE</v>
          </cell>
          <cell r="K1399">
            <v>0.73</v>
          </cell>
        </row>
        <row r="1400">
          <cell r="G1400">
            <v>102945</v>
          </cell>
          <cell r="H1400" t="str">
            <v>MÁQUINA PARA SOLDA POR ELETROFUSÃO PARA TUBOS DE POLIETILENO DE ALTA DENSIDADE (PEAD) COM DIÂMETRO EXTERNO DE 20 A 800 MM, POTÊNCIA ENTRE 2750 E 3000 W - MATERIAIS NA OPERAÇÃO. AF_05/2023</v>
          </cell>
          <cell r="I1400" t="str">
            <v>H</v>
          </cell>
          <cell r="J1400" t="str">
            <v>COEFICIENTE DE REPRESENTATIVIDADE</v>
          </cell>
          <cell r="K1400">
            <v>0.07</v>
          </cell>
        </row>
        <row r="1401">
          <cell r="G1401">
            <v>102951</v>
          </cell>
          <cell r="H1401" t="str">
            <v>MÁQUINA PARA SOLDA POR ELETROFUSÃO PARA TUBOS DE POLIETILENO DE ALTA DENSIDADE (PEAD) COM DIÂMETRO EXTERNO DE 20 A 1600 MM, POTÊNCIA DE 3500 W - MATERIAIS NA OPERAÇÃO. AF_05/2023</v>
          </cell>
          <cell r="I1401" t="str">
            <v>H</v>
          </cell>
          <cell r="J1401" t="str">
            <v>COEFICIENTE DE REPRESENTATIVIDADE</v>
          </cell>
          <cell r="K1401">
            <v>0.01</v>
          </cell>
        </row>
        <row r="1402">
          <cell r="G1402">
            <v>102957</v>
          </cell>
          <cell r="H1402" t="str">
            <v>MÁQUINA PARA SOLDA POR TERMOFUSÃO PARA TUBOS DE POLIETILENO DE ALTA DENSIDADE (PEAD) COM DIÂMETRO EXTERNO DE 90 A 315 MM, POTÊNCIA ENTRE 2500 E 5350 W - MATERIAIS NA OPERAÇÃO. AF_05/2023</v>
          </cell>
          <cell r="I1402" t="str">
            <v>H</v>
          </cell>
          <cell r="J1402" t="str">
            <v>COEFICIENTE DE REPRESENTATIVIDADE</v>
          </cell>
          <cell r="K1402">
            <v>0.09</v>
          </cell>
        </row>
        <row r="1403">
          <cell r="G1403">
            <v>102963</v>
          </cell>
          <cell r="H1403" t="str">
            <v>MÁQUINA PARA SOLDA POR TERMOFUSÃO PARA TUBOS DE POLIETILENO DE ALTA DENSIDADE (PEAD) COM DIÂMETRO EXTERNO DE 315 A 630 MM, POTÊNCIA ENTRE 8000 E 12350 W - MATERIAIS NA OPERAÇÃO. AF_05/2023</v>
          </cell>
          <cell r="I1403" t="str">
            <v>H</v>
          </cell>
          <cell r="J1403" t="str">
            <v>COEFICIENTE DE REPRESENTATIVIDADE</v>
          </cell>
          <cell r="K1403">
            <v>1.01</v>
          </cell>
        </row>
        <row r="1404">
          <cell r="G1404">
            <v>102969</v>
          </cell>
          <cell r="H1404" t="str">
            <v>MÁQUINA PARA SOLDA POR TERMOFUSÃO PARA TUBOS DE POLIETILENO DE ALTA DENSIDADE (PEAD) COM DIÂMETRO EXTERNO DE 710 A 1200 MM, POTÊNCIA ENTRE 16000 E 29500 W - MATERIAIS NA OPERAÇÃO. AF_05/2023</v>
          </cell>
          <cell r="I1404" t="str">
            <v>H</v>
          </cell>
          <cell r="J1404" t="str">
            <v>COEFICIENTE DE REPRESENTATIVIDADE</v>
          </cell>
          <cell r="K1404">
            <v>0.69</v>
          </cell>
        </row>
        <row r="1405">
          <cell r="G1405">
            <v>102985</v>
          </cell>
          <cell r="H1405" t="str">
            <v>PERFURATRIZ PARA FURO DIRECIONAL HORIZONTAL (HDD) COM CAPACIDADE ATÉ 89 KN, POTÊNCIA 24,8 HP A 80 HP (INCLUSO FERRAMENTAS E LOCALIZADOR) - MATERIAIS NA OPERAÇÃO. AF_05/2023</v>
          </cell>
          <cell r="I1405" t="str">
            <v>H</v>
          </cell>
          <cell r="J1405" t="str">
            <v>COEFICIENTE DE REPRESENTATIVIDADE</v>
          </cell>
          <cell r="K1405">
            <v>0.73</v>
          </cell>
        </row>
        <row r="1406">
          <cell r="G1406">
            <v>103156</v>
          </cell>
          <cell r="H1406" t="str">
            <v>PERFURATRIZ PARA FURO DIRECIONAL HORIZONTAL (HDD) COM CAPACIDADE DE 90 KN A 200 KN, POTÊNCIA 100 HP A 160 HP (INCLUSO FERRAMENTAS E LOCALIZADOR) - MATERIAIS NA OPERAÇÃO. AF_05/2023</v>
          </cell>
          <cell r="I1406" t="str">
            <v>H</v>
          </cell>
          <cell r="J1406" t="str">
            <v>COEFICIENTE DE REPRESENTATIVIDADE</v>
          </cell>
          <cell r="K1406">
            <v>435.69</v>
          </cell>
        </row>
        <row r="1407">
          <cell r="G1407">
            <v>103162</v>
          </cell>
          <cell r="H1407" t="str">
            <v>PERFURATRIZ PARA FURO DIRECIONAL HORIZONTAL (HDD) COM CAPACIDADE DE 201 KN A 560 KN, POTÊNCIA 200 HP A 260 HP (INCLUSO FERRAMENTAS E LOCALIZADOR) - MATERIAIS NA OPERAÇÃO. AF_05/2023</v>
          </cell>
          <cell r="I1407" t="str">
            <v>H</v>
          </cell>
          <cell r="J1407" t="str">
            <v>COEFICIENTE DE REPRESENTATIVIDADE</v>
          </cell>
          <cell r="K1407">
            <v>2.3</v>
          </cell>
        </row>
        <row r="1408">
          <cell r="G1408">
            <v>103168</v>
          </cell>
          <cell r="H1408" t="str">
            <v>MISTURADOR PARA PREPARO DE LAMA ESTABILIZANTE COM CAPACIDADE DE *4000* L, COM BOMBA CENTRÍFUGA 5,5 HP A 23,07 HP, PARA SISTEMA DE FURO DIRECIONAL - MATERIAIS NA OPERAÇÃO. AF_05/2023</v>
          </cell>
          <cell r="I1408" t="str">
            <v>H</v>
          </cell>
          <cell r="J1408" t="str">
            <v>COEFICIENTE DE REPRESENTATIVIDADE</v>
          </cell>
          <cell r="K1408">
            <v>89.66</v>
          </cell>
        </row>
        <row r="1409">
          <cell r="G1409">
            <v>103174</v>
          </cell>
          <cell r="H1409" t="str">
            <v>VARREDEIRA DE GRAMA SINTÉTICA A GASOLINA, 2,4 CV, 4 TEMPOS - MATERIAIS NA OPERAÇÃO. AF_05/2023</v>
          </cell>
          <cell r="I1409" t="str">
            <v>H</v>
          </cell>
          <cell r="J1409" t="str">
            <v>COEFICIENTE DE REPRESENTATIVIDADE</v>
          </cell>
          <cell r="K1409">
            <v>1133.9</v>
          </cell>
        </row>
        <row r="1410">
          <cell r="G1410">
            <v>103180</v>
          </cell>
          <cell r="H1410" t="str">
            <v>BATE ESTACA PARA INSTALAÇÃO DE DEFENSAS METÁLICAS (GUARD RAIL) FIXO, INCLUSIVE CAMINHÃO TOCO PBT 9.700 KG, POTÊNCIA DE 160 CV - MATERIAIS NA OPERAÇÃO. AF_05/2023</v>
          </cell>
          <cell r="I1410" t="str">
            <v>H</v>
          </cell>
          <cell r="J1410" t="str">
            <v>COEFICIENTE DE REPRESENTATIVIDADE</v>
          </cell>
          <cell r="K1410">
            <v>87.17</v>
          </cell>
        </row>
        <row r="1411">
          <cell r="G1411">
            <v>103223</v>
          </cell>
          <cell r="H1411" t="str">
            <v>MINI GUINDASTE ARANHA SOBRE ESTEIRAS E LANCA TELESCÓPICA, CAPACIDADE MÁXIMA DE CARGA 3,0 TON, RAIO MÁXIMO DE TRABALHO 8,25 M, ALTURA DE LANÇA DO SOLO 9,2 M, 55 M DE CABO DE AÇO 8 MM, MOTOR ELÉTRICO 220/380 VOLTS - MATERIAIS NA OPERAÇÃO. AF_03/2022</v>
          </cell>
          <cell r="I1411" t="str">
            <v>H</v>
          </cell>
          <cell r="J1411" t="str">
            <v>COEFICIENTE DE REPRESENTATIVIDADE</v>
          </cell>
          <cell r="K1411">
            <v>95.7</v>
          </cell>
        </row>
        <row r="1412">
          <cell r="G1412">
            <v>103229</v>
          </cell>
          <cell r="H1412" t="str">
            <v>CONJUNTO MACACO HIDRÁULICO E CENTRAL DE BOMBEAMENTO MOTORIZADO 1,8 KW PARA PROTENSÃO DE MONOCABOS PARA CONCRETO PROTENDIDO, ESFORÇO MÁXIMO DE 20 TONELADAS  - MATERIAIS NA OPERAÇÃO. AF_05/2022</v>
          </cell>
          <cell r="I1412" t="str">
            <v>H</v>
          </cell>
          <cell r="J1412" t="str">
            <v>COLETADO</v>
          </cell>
          <cell r="K1412">
            <v>41.31</v>
          </cell>
        </row>
        <row r="1413">
          <cell r="G1413">
            <v>103235</v>
          </cell>
          <cell r="H1413" t="str">
            <v>CONJUNTO MACACO HIDRÁULICO E CENTRAL DE BOMBEAMENTO MOTORIZADO 1,8 KW PARA PROTENSÃO DE MONOCABOS PARA CONCRETO PROTENDIDO, ESFORÇO MÁXIMO DE 30 TONELADAS  - MATERIAIS NA OPERAÇÃO. AF_05/2022</v>
          </cell>
          <cell r="I1413" t="str">
            <v>H</v>
          </cell>
          <cell r="J1413" t="str">
            <v>COEFICIENTE DE REPRESENTATIVIDADE</v>
          </cell>
          <cell r="K1413">
            <v>549.6</v>
          </cell>
        </row>
        <row r="1414">
          <cell r="G1414">
            <v>103241</v>
          </cell>
          <cell r="H1414" t="str">
            <v>TERMOFUSORA PARA TUBOS E CONEXÕES EM PPR COM DIÂMETROS DE 20 A 63 MM, POTÊNCIA DE 800 W, TENSAO 220 V - DEPRECIAÇÃO. AF_05/2022</v>
          </cell>
          <cell r="I1414" t="str">
            <v>H</v>
          </cell>
          <cell r="J1414" t="str">
            <v>COLETADO</v>
          </cell>
          <cell r="K1414">
            <v>608.78</v>
          </cell>
        </row>
        <row r="1415">
          <cell r="G1415">
            <v>103660</v>
          </cell>
          <cell r="H1415" t="str">
            <v>TERMOFUSORA PARA TUBOS E CONEXÕES EM PPR COM DIÂMETROS DE 20 A 63 MM, POTÊNCIA DE 800 W, TENSAO 220 V - JUROS. AF_05/2022</v>
          </cell>
          <cell r="I1415" t="str">
            <v>H</v>
          </cell>
          <cell r="J1415" t="str">
            <v>COLETADO</v>
          </cell>
          <cell r="K1415">
            <v>666.16</v>
          </cell>
        </row>
        <row r="1416">
          <cell r="G1416">
            <v>103666</v>
          </cell>
          <cell r="H1416" t="str">
            <v>TERMOFUSORA PARA TUBOS E CONEXÕES EM PPR COM DIÂMETROS DE 20 A 63 MM, POTÊNCIA DE 800 W, TENSAO 220 V - MANUTENÇÃO. AF_05/2022</v>
          </cell>
          <cell r="I1416" t="str">
            <v>H</v>
          </cell>
          <cell r="J1416" t="str">
            <v>COLETADO</v>
          </cell>
          <cell r="K1416">
            <v>758.54</v>
          </cell>
        </row>
        <row r="1417">
          <cell r="G1417">
            <v>103792</v>
          </cell>
          <cell r="H1417" t="str">
            <v>TERMOFUSORA PARA TUBOS E CONEXÕES EM PPR COM DIÂMETROS DE 20 A 63 MM, POTÊNCIA DE 800 W, TENSAO 220 V - MATERIAIS NA OPERAÇÃO. AF_05/2022</v>
          </cell>
          <cell r="I1417" t="str">
            <v>H</v>
          </cell>
          <cell r="J1417" t="str">
            <v>COLETADO</v>
          </cell>
          <cell r="K1417">
            <v>94.13</v>
          </cell>
        </row>
        <row r="1418">
          <cell r="G1418">
            <v>103937</v>
          </cell>
          <cell r="H1418" t="str">
            <v>TERMOFUSORA PARA TUBOS E CONEXÕES EM PPR COM DIÂMETROS DE 75 A 110 MM, POTÊNCIA DE *1100* W, TENSÃO 220 V - DEPRECIAÇÃO. AF_05/2022</v>
          </cell>
          <cell r="I1418" t="str">
            <v>H</v>
          </cell>
          <cell r="J1418" t="str">
            <v>COEFICIENTE DE REPRESENTATIVIDADE</v>
          </cell>
          <cell r="K1418">
            <v>103.16</v>
          </cell>
        </row>
        <row r="1419">
          <cell r="G1419">
            <v>103943</v>
          </cell>
          <cell r="H1419" t="str">
            <v>TERMOFUSORA PARA TUBOS E CONEXÕES EM PPR COM DIÂMETROS DE 75 A 110 MM, POTÊNCIA DE *1100* W, TENSÃO 220 V - JUROS. AF_05/2022</v>
          </cell>
          <cell r="I1419" t="str">
            <v>H</v>
          </cell>
          <cell r="J1419" t="str">
            <v>ATRIBUÍDO SÃO PAULO</v>
          </cell>
          <cell r="K1419">
            <v>102.04</v>
          </cell>
        </row>
        <row r="1420">
          <cell r="G1420">
            <v>104087</v>
          </cell>
          <cell r="H1420" t="str">
            <v>TERMOFUSORA PARA TUBOS E CONEXÕES EM PPR COM DIÂMETROS DE 75 A 110 MM, POTÊNCIA DE *1100* W, TENSÃO 220 V - MANUTENÇÃO. AF_05/2022</v>
          </cell>
          <cell r="I1420" t="str">
            <v>H</v>
          </cell>
          <cell r="J1420" t="str">
            <v>ATRIBUÍDO SÃO PAULO</v>
          </cell>
          <cell r="K1420">
            <v>122.13</v>
          </cell>
        </row>
        <row r="1421">
          <cell r="G1421">
            <v>104088</v>
          </cell>
          <cell r="H1421" t="str">
            <v>TERMOFUSORA PARA TUBOS E CONEXÕES EM PPR COM DIÂMETROS DE 75 A 110 MM, POTÊNCIA DE *1100* W, TENSÃO 220 V - MATERIAIS NA OPERAÇÃO. AF_05/2022</v>
          </cell>
          <cell r="I1421" t="str">
            <v>H</v>
          </cell>
          <cell r="J1421" t="str">
            <v>ATRIBUÍDO SÃO PAULO</v>
          </cell>
          <cell r="K1421">
            <v>29.17</v>
          </cell>
        </row>
        <row r="1422">
          <cell r="G1422">
            <v>104089</v>
          </cell>
          <cell r="H1422" t="str">
            <v>LIXADEIRA DE PAREDE, COM LED, POTÊNCIA 750 W, FREQUÊNCIA 60 HZ, VELOCIDADE 1000 A 2100 RPM, DIÂMETRO DA LIXA 225 MM - MATERIAIS NA OPERAÇÃO. AF_12/2022</v>
          </cell>
          <cell r="I1422" t="str">
            <v>H</v>
          </cell>
          <cell r="J1422" t="str">
            <v>ATRIBUÍDO SÃO PAULO</v>
          </cell>
          <cell r="K1422">
            <v>23.23</v>
          </cell>
        </row>
        <row r="1423">
          <cell r="G1423">
            <v>104090</v>
          </cell>
          <cell r="H1423" t="str">
            <v>MARTELETE PERFURADOR/ ROMPEDOR ELÉTRICO, POTÊNCIA 800 W, 220 V - MATERIAIS NA OPERAÇÃO. AF_05/2023</v>
          </cell>
          <cell r="I1423" t="str">
            <v>H</v>
          </cell>
          <cell r="J1423" t="str">
            <v>COEFICIENTE DE REPRESENTATIVIDADE</v>
          </cell>
          <cell r="K1423">
            <v>1191.56</v>
          </cell>
        </row>
        <row r="1424">
          <cell r="G1424">
            <v>104093</v>
          </cell>
          <cell r="H1424" t="str">
            <v>GRUPO GERADOR DIESEL, COM CARENAGEM, POTÊNCIA STANDART ENTRE 400 E 460 KVA, VELOCIDADE DE 1800 RPM, FREQUÊNCIA DE 60 HZ - MATERIAIS NA OPERAÇÃO. AF_05/2023</v>
          </cell>
          <cell r="I1424" t="str">
            <v>H</v>
          </cell>
          <cell r="J1424" t="str">
            <v>COEFICIENTE DE REPRESENTATIVIDADE</v>
          </cell>
          <cell r="K1424">
            <v>1455.11</v>
          </cell>
        </row>
        <row r="1425">
          <cell r="G1425">
            <v>104094</v>
          </cell>
          <cell r="H1425" t="str">
            <v>PERFURATRIZ DE COROA DIAMANTADA PARA CONCRETO, DIÂMETRO ATÉ 250 MM, MOTOR ELÉTRICO 220 V, POTÊNCIA 2.500 W - MATERIAIS NA OPERAÇÃO. AF_05/2023</v>
          </cell>
          <cell r="I1425" t="str">
            <v>UN</v>
          </cell>
          <cell r="J1425" t="str">
            <v>COEFICIENTE DE REPRESENTATIVIDADE</v>
          </cell>
          <cell r="K1425">
            <v>1550.49</v>
          </cell>
        </row>
        <row r="1426">
          <cell r="G1426">
            <v>104095</v>
          </cell>
          <cell r="H1426" t="str">
            <v>CAMINHÃO TANQUE PARA HIDROSSEMEADURA, COM CAPACIDADE DE 8.000 LITROS, INCLUINDO BOMBA PARA LANÇAMENTO COM MOTOR DIESEL COM POTÊNCIA DE 105 CV - MATERIAIS NA OPERAÇÃO. AF_06/2023</v>
          </cell>
          <cell r="I1426" t="str">
            <v>UN</v>
          </cell>
          <cell r="J1426" t="str">
            <v>COEFICIENTE DE REPRESENTATIVIDADE</v>
          </cell>
          <cell r="K1426">
            <v>1724.06</v>
          </cell>
        </row>
        <row r="1427">
          <cell r="G1427">
            <v>104096</v>
          </cell>
          <cell r="H1427" t="str">
            <v>GUINDASTE HIDRÁULICO AUTOPROPELIDO, COM LANÇA TRELICADA 41 M, CAPACIDADE MÁXIMA DE ELEVAÇÃO 43 T, POTÊNCIA 230 KW, EQUIPADO COM CAÇAMBA DE ARRASTO (DRAGLINE) DE 0,76 M3 - MATERIAIS NA OPERAÇÃO. AF_06/2023</v>
          </cell>
          <cell r="I1427" t="str">
            <v>UN</v>
          </cell>
          <cell r="J1427" t="str">
            <v>COEFICIENTE DE REPRESENTATIVIDADE</v>
          </cell>
          <cell r="K1427">
            <v>2122.31</v>
          </cell>
        </row>
        <row r="1428">
          <cell r="G1428">
            <v>104519</v>
          </cell>
          <cell r="H1428" t="str">
            <v>ESCAVADEIRA HIDRÁULICA DE BRAÇO LONGO (LONGO ALCANCE) SOBRE ESTEIRAS, CAÇAMBA 0,52 M3, PESO OPERACIONAL 24 T, POTÊNCIA LÍQUIDA 155 HP  - MATERIAIS NA OPERAÇÃO. AF_06/2023</v>
          </cell>
          <cell r="I1428" t="str">
            <v>UN</v>
          </cell>
          <cell r="J1428" t="str">
            <v>COEFICIENTE DE REPRESENTATIVIDADE</v>
          </cell>
          <cell r="K1428">
            <v>2591.91</v>
          </cell>
        </row>
        <row r="1429">
          <cell r="G1429">
            <v>104655</v>
          </cell>
          <cell r="H1429" t="str">
            <v>GUINDASTE HIDRÁULICO RODOVIÁRIO, LANCA TELESCÓPICA DE *50+20* M, CAPACIDADE MÁXIMA DE 90T, 4 EIXOS, POTÊNCIA 330 KW, MOTOR DIESEL - MATERIAIS NA OPERAÇÃO. AF_01/2024</v>
          </cell>
          <cell r="I1429" t="str">
            <v>M2</v>
          </cell>
          <cell r="J1429" t="str">
            <v>ATRIBUÍDO SÃO PAULO</v>
          </cell>
          <cell r="K1429">
            <v>2714.92</v>
          </cell>
        </row>
        <row r="1430">
          <cell r="G1430">
            <v>104687</v>
          </cell>
          <cell r="H1430" t="str">
            <v>GUINDASTE DERRICK, LANÇA DE *20* M, CARGA MÁXIMA 10T, POTÊNCIA 45 KW - MATERIAIS NA OPERAÇÃO. AF_01/2024</v>
          </cell>
          <cell r="I1430" t="str">
            <v>M2</v>
          </cell>
          <cell r="J1430" t="str">
            <v>ATRIBUÍDO SÃO PAULO</v>
          </cell>
          <cell r="K1430">
            <v>2949.33</v>
          </cell>
        </row>
        <row r="1431">
          <cell r="G1431">
            <v>104694</v>
          </cell>
          <cell r="H1431" t="str">
            <v>INSTALAÇÃO DE TESOURA (INTEIRA OU MEIA), BIAPOIADA, EM MADEIRA NÃO APARELHADA, PARA VÃOS MAIORES OU IGUAIS A 3,0 M E MENORES QUE 6,0 M, INCLUSO IÇAMENTO. AF_07/2019</v>
          </cell>
          <cell r="I1431" t="str">
            <v>M2</v>
          </cell>
          <cell r="J1431" t="str">
            <v>ATRIBUÍDO SÃO PAULO</v>
          </cell>
          <cell r="K1431">
            <v>3358.42</v>
          </cell>
        </row>
        <row r="1432">
          <cell r="G1432">
            <v>104703</v>
          </cell>
          <cell r="H1432" t="str">
            <v>INSTALAÇÃO DE TESOURA (INTEIRA OU MEIA), BIAPOIADA, EM MADEIRA NÃO APARELHADA, PARA VÃOS MAIORES OU IGUAIS A 6,0 M E MENORES QUE 8,0 M, INCLUSO IÇAMENTO. AF_07/2019</v>
          </cell>
          <cell r="I1432" t="str">
            <v>M2</v>
          </cell>
          <cell r="J1432" t="str">
            <v>ATRIBUÍDO SÃO PAULO</v>
          </cell>
          <cell r="K1432">
            <v>3499.58</v>
          </cell>
        </row>
        <row r="1433">
          <cell r="G1433">
            <v>104709</v>
          </cell>
          <cell r="H1433" t="str">
            <v>INSTALAÇÃO DE TESOURA (INTEIRA OU MEIA), BIAPOIADA, EM MADEIRA NÃO APARELHADA, PARA VÃOS MAIORES OU IGUAIS A 8,0 M E MENORES QUE 10,0 M, INCLUSO IÇAMENTO. AF_07/2019</v>
          </cell>
          <cell r="I1433" t="str">
            <v>M2</v>
          </cell>
          <cell r="J1433" t="str">
            <v>ATRIBUÍDO SÃO PAULO</v>
          </cell>
          <cell r="K1433">
            <v>1172.55</v>
          </cell>
        </row>
        <row r="1434">
          <cell r="G1434">
            <v>104715</v>
          </cell>
          <cell r="H1434" t="str">
            <v>INSTALAÇÃO DE TESOURA (INTEIRA OU MEIA), BIAPOIADA, EM MADEIRA NÃO APARELHADA, PARA VÃOS MAIORES OU IGUAIS A 10,0 M E MENORES QUE 12,0 M, INCLUSO IÇAMENTO. AF_07/2019</v>
          </cell>
          <cell r="I1434" t="str">
            <v>M2</v>
          </cell>
          <cell r="J1434" t="str">
            <v>ATRIBUÍDO SÃO PAULO</v>
          </cell>
          <cell r="K1434">
            <v>1421.8</v>
          </cell>
        </row>
        <row r="1435">
          <cell r="G1435">
            <v>104906</v>
          </cell>
          <cell r="H1435" t="str">
            <v>TRAMA DE MADEIRA COMPOSTA POR RIPAS, CAIBROS E TERÇAS PARA TELHADOS DE ATÉ 2 ÁGUAS PARA TELHA DE ENCAIXE DE CERÂMICA OU DE CONCRETO, INCLUSO TRANSPORTE VERTICAL. AF_07/2019</v>
          </cell>
          <cell r="I1435" t="str">
            <v>UN</v>
          </cell>
          <cell r="J1435" t="str">
            <v>ATRIBUÍDO SÃO PAULO</v>
          </cell>
          <cell r="K1435">
            <v>1517.17</v>
          </cell>
        </row>
        <row r="1436">
          <cell r="G1436">
            <v>104912</v>
          </cell>
          <cell r="H1436" t="str">
            <v>TRAMA DE MADEIRA COMPOSTA POR RIPAS, CAIBROS E TERÇAS PARA TELHADOS DE MAIS QUE 2 ÁGUAS PARA TELHA DE ENCAIXE DE CERÂMICA OU DE CONCRETO, INCLUSO TRANSPORTE VERTICAL. AF_07/2019</v>
          </cell>
          <cell r="I1436" t="str">
            <v>UN</v>
          </cell>
          <cell r="J1436" t="str">
            <v>ATRIBUÍDO SÃO PAULO</v>
          </cell>
          <cell r="K1436">
            <v>1705.04</v>
          </cell>
        </row>
        <row r="1437">
          <cell r="G1437">
            <v>92259</v>
          </cell>
          <cell r="H1437" t="str">
            <v>TRAMA DE MADEIRA COMPOSTA POR RIPAS, CAIBROS E TERÇAS PARA TELHADOS DE ATÉ 2 ÁGUAS PARA TELHA CERÂMICA CAPA-CANAL, INCLUSO TRANSPORTE VERTICAL. AF_07/2019</v>
          </cell>
          <cell r="I1437" t="str">
            <v>UN</v>
          </cell>
          <cell r="J1437" t="str">
            <v>ATRIBUÍDO SÃO PAULO</v>
          </cell>
          <cell r="K1437">
            <v>2086.91</v>
          </cell>
        </row>
        <row r="1438">
          <cell r="G1438">
            <v>92260</v>
          </cell>
          <cell r="H1438" t="str">
            <v>TRAMA DE MADEIRA COMPOSTA POR RIPAS, CAIBROS E TERÇAS PARA TELHADOS DE MAIS QUE 2 ÁGUAS PARA TELHA CERÂMICA CAPA-CANAL, INCLUSO TRANSPORTE VERTICAL. AF_07/2019</v>
          </cell>
          <cell r="I1438" t="str">
            <v>UN</v>
          </cell>
          <cell r="J1438" t="str">
            <v>ATRIBUÍDO SÃO PAULO</v>
          </cell>
          <cell r="K1438">
            <v>2543.69</v>
          </cell>
        </row>
        <row r="1439">
          <cell r="G1439">
            <v>92261</v>
          </cell>
          <cell r="H1439" t="str">
            <v>TRAMA DE MADEIRA COMPOSTA POR TERÇAS PARA TELHADOS DE ATÉ 2 ÁGUAS PARA TELHA ONDULADA DE FIBROCIMENTO, METÁLICA, PLÁSTICA OU TERMOACÚSTICA, INCLUSO TRANSPORTE VERTICAL. AF_07/2019</v>
          </cell>
          <cell r="I1439" t="str">
            <v>UN</v>
          </cell>
          <cell r="J1439" t="str">
            <v>ATRIBUÍDO SÃO PAULO</v>
          </cell>
          <cell r="K1439">
            <v>2668.01</v>
          </cell>
        </row>
        <row r="1440">
          <cell r="G1440">
            <v>92262</v>
          </cell>
          <cell r="H1440" t="str">
            <v>TRAMA DE MADEIRA COMPOSTA POR TERÇAS PARA TELHADOS DE ATÉ 2 ÁGUAS PARA TELHA ESTRUTURAL DE FIBROCIMENTO, INCLUSO TRANSPORTE VERTICAL. AF_07/2019</v>
          </cell>
          <cell r="I1440" t="str">
            <v>UN</v>
          </cell>
          <cell r="J1440" t="str">
            <v>ATRIBUÍDO SÃO PAULO</v>
          </cell>
          <cell r="K1440">
            <v>2869.11</v>
          </cell>
        </row>
        <row r="1441">
          <cell r="G1441">
            <v>92539</v>
          </cell>
          <cell r="H1441" t="str">
            <v>FABRICAÇÃO E INSTALAÇÃO DE TESOURA INTEIRA EM MADEIRA NÃO APARELHADA, VÃO DE 3 M, PARA TELHA CERÂMICA OU DE CONCRETO, INCLUSO IÇAMENTO. AF_07/2019</v>
          </cell>
          <cell r="I1441" t="str">
            <v>UN</v>
          </cell>
          <cell r="J1441" t="str">
            <v>ATRIBUÍDO SÃO PAULO</v>
          </cell>
          <cell r="K1441">
            <v>3264.62</v>
          </cell>
        </row>
        <row r="1442">
          <cell r="G1442">
            <v>92540</v>
          </cell>
          <cell r="H1442" t="str">
            <v>FABRICAÇÃO E INSTALAÇÃO DE TESOURA INTEIRA EM MADEIRA NÃO APARELHADA, VÃO DE 4 M, PARA TELHA CERÂMICA OU DE CONCRETO, INCLUSO IÇAMENTO. AF_07/2019</v>
          </cell>
          <cell r="I1442" t="str">
            <v>UN</v>
          </cell>
          <cell r="J1442" t="str">
            <v>ATRIBUÍDO SÃO PAULO</v>
          </cell>
          <cell r="K1442">
            <v>3384.69</v>
          </cell>
        </row>
        <row r="1443">
          <cell r="G1443">
            <v>92541</v>
          </cell>
          <cell r="H1443" t="str">
            <v>FABRICAÇÃO E INSTALAÇÃO DE TESOURA INTEIRA EM MADEIRA NÃO APARELHADA, VÃO DE 5 M, PARA TELHA CERÂMICA OU DE CONCRETO, INCLUSO IÇAMENTO. AF_07/2019</v>
          </cell>
          <cell r="I1443" t="str">
            <v>UN</v>
          </cell>
          <cell r="J1443" t="str">
            <v>ATRIBUÍDO SÃO PAULO</v>
          </cell>
          <cell r="K1443">
            <v>44.07</v>
          </cell>
        </row>
        <row r="1444">
          <cell r="G1444">
            <v>92542</v>
          </cell>
          <cell r="H1444" t="str">
            <v>FABRICAÇÃO E INSTALAÇÃO DE TESOURA INTEIRA EM MADEIRA NÃO APARELHADA, VÃO DE 6 M, PARA TELHA CERÂMICA OU DE CONCRETO, INCLUSO IÇAMENTO. AF_07/2019</v>
          </cell>
          <cell r="I1444" t="str">
            <v>UN</v>
          </cell>
          <cell r="J1444" t="str">
            <v>ATRIBUÍDO SÃO PAULO</v>
          </cell>
          <cell r="K1444">
            <v>57.17</v>
          </cell>
        </row>
        <row r="1445">
          <cell r="G1445">
            <v>92543</v>
          </cell>
          <cell r="H1445" t="str">
            <v>FABRICAÇÃO E INSTALAÇÃO DE TESOURA INTEIRA EM MADEIRA NÃO APARELHADA, VÃO DE 7 M, PARA TELHA CERÂMICA OU DE CONCRETO, INCLUSO IÇAMENTO. AF_07/2019</v>
          </cell>
          <cell r="I1445" t="str">
            <v>UN</v>
          </cell>
          <cell r="J1445" t="str">
            <v>ATRIBUÍDO SÃO PAULO</v>
          </cell>
          <cell r="K1445">
            <v>63.33</v>
          </cell>
        </row>
        <row r="1446">
          <cell r="G1446">
            <v>92544</v>
          </cell>
          <cell r="H1446" t="str">
            <v>FABRICAÇÃO E INSTALAÇÃO DE TESOURA INTEIRA EM MADEIRA NÃO APARELHADA, VÃO DE 8 M, PARA TELHA CERÂMICA OU DE CONCRETO, INCLUSO IÇAMENTO. AF_07/2019</v>
          </cell>
          <cell r="I1446" t="str">
            <v>UN</v>
          </cell>
          <cell r="J1446" t="str">
            <v>ATRIBUÍDO SÃO PAULO</v>
          </cell>
          <cell r="K1446">
            <v>31.09</v>
          </cell>
        </row>
        <row r="1447">
          <cell r="G1447">
            <v>92545</v>
          </cell>
          <cell r="H1447" t="str">
            <v>FABRICAÇÃO E INSTALAÇÃO DE TESOURA INTEIRA EM MADEIRA NÃO APARELHADA, VÃO DE 9 M, PARA TELHA CERÂMICA OU DE CONCRETO, INCLUSO IÇAMENTO. AF_07/2019</v>
          </cell>
          <cell r="I1447" t="str">
            <v>UN</v>
          </cell>
          <cell r="J1447" t="str">
            <v>ATRIBUÍDO SÃO PAULO</v>
          </cell>
          <cell r="K1447">
            <v>32.33</v>
          </cell>
        </row>
        <row r="1448">
          <cell r="G1448">
            <v>92546</v>
          </cell>
          <cell r="H1448" t="str">
            <v>FABRICAÇÃO E INSTALAÇÃO DE TESOURA INTEIRA EM MADEIRA NÃO APARELHADA, VÃO DE 10 M, PARA TELHA CERÂMICA OU DE CONCRETO, INCLUSO IÇAMENTO. AF_07/2019</v>
          </cell>
          <cell r="I1448" t="str">
            <v>UN</v>
          </cell>
          <cell r="J1448" t="str">
            <v>ATRIBUÍDO SÃO PAULO</v>
          </cell>
          <cell r="K1448">
            <v>40.21</v>
          </cell>
        </row>
        <row r="1449">
          <cell r="G1449">
            <v>92547</v>
          </cell>
          <cell r="H1449" t="str">
            <v>FABRICAÇÃO E INSTALAÇÃO DE TESOURA INTEIRA EM MADEIRA NÃO APARELHADA, VÃO DE 11 M, PARA TELHA CERÂMICA OU DE CONCRETO, INCLUSO IÇAMENTO. AF_07/2019</v>
          </cell>
          <cell r="I1449" t="str">
            <v>UN</v>
          </cell>
          <cell r="J1449" t="str">
            <v>COEFICIENTE DE REPRESENTATIVIDADE</v>
          </cell>
          <cell r="K1449">
            <v>50.97</v>
          </cell>
        </row>
        <row r="1450">
          <cell r="G1450">
            <v>92548</v>
          </cell>
          <cell r="H1450" t="str">
            <v>FABRICAÇÃO E INSTALAÇÃO DE TESOURA INTEIRA EM MADEIRA NÃO APARELHADA, VÃO DE 12 M, PARA TELHA CERÂMICA OU DE CONCRETO, INCLUSO IÇAMENTO. AF_07/2019</v>
          </cell>
          <cell r="I1450" t="str">
            <v>UN</v>
          </cell>
          <cell r="J1450" t="str">
            <v>ATRIBUÍDO SÃO PAULO</v>
          </cell>
          <cell r="K1450">
            <v>62.59</v>
          </cell>
        </row>
        <row r="1451">
          <cell r="G1451">
            <v>92549</v>
          </cell>
          <cell r="H1451" t="str">
            <v>FABRICAÇÃO E INSTALAÇÃO DE TESOURA INTEIRA EM MADEIRA NÃO APARELHADA, VÃO DE 3 M, PARA TELHA ONDULADA DE FIBROCIMENTO, METÁLICA, PLÁSTICA OU TERMOACÚSTICA, INCLUSO IÇAMENTO. AF_07/2019</v>
          </cell>
          <cell r="I1451" t="str">
            <v>UN</v>
          </cell>
          <cell r="J1451" t="str">
            <v>COEFICIENTE DE REPRESENTATIVIDADE</v>
          </cell>
          <cell r="K1451">
            <v>21.51</v>
          </cell>
        </row>
        <row r="1452">
          <cell r="G1452">
            <v>92550</v>
          </cell>
          <cell r="H1452" t="str">
            <v>FABRICAÇÃO E INSTALAÇÃO DE TESOURA INTEIRA EM MADEIRA NÃO APARELHADA, VÃO DE 4 M, PARA TELHA ONDULADA DE FIBROCIMENTO, METÁLICA, PLÁSTICA OU TERMOACÚSTICA, INCLUSO IÇAMENTO. AF_07/2019</v>
          </cell>
          <cell r="I1452" t="str">
            <v>UN</v>
          </cell>
          <cell r="J1452" t="str">
            <v>ATRIBUÍDO SÃO PAULO</v>
          </cell>
          <cell r="K1452">
            <v>18.31</v>
          </cell>
        </row>
        <row r="1453">
          <cell r="G1453">
            <v>92551</v>
          </cell>
          <cell r="H1453" t="str">
            <v>FABRICAÇÃO E INSTALAÇÃO DE TESOURA INTEIRA EM MADEIRA NÃO APARELHADA, VÃO DE 5 M, PARA TELHA ONDULADA DE FIBROCIMENTO, METÁLICA, PLÁSTICA OU TERMOACÚSTICA, INCLUSO IÇAMENTO. AF_07/2019</v>
          </cell>
          <cell r="I1453" t="str">
            <v>UN</v>
          </cell>
          <cell r="J1453" t="str">
            <v>COEFICIENTE DE REPRESENTATIVIDADE</v>
          </cell>
          <cell r="K1453">
            <v>25.03</v>
          </cell>
        </row>
        <row r="1454">
          <cell r="G1454">
            <v>92552</v>
          </cell>
          <cell r="H1454" t="str">
            <v>FABRICAÇÃO E INSTALAÇÃO DE TESOURA INTEIRA EM MADEIRA NÃO APARELHADA, VÃO DE 6 M, PARA TELHA ONDULADA DE FIBROCIMENTO, METÁLICA, PLÁSTICA OU TERMOACÚSTICA, INCLUSO IÇAMENTO. AF_07/2019</v>
          </cell>
          <cell r="I1454" t="str">
            <v>UN</v>
          </cell>
          <cell r="J1454" t="str">
            <v>COEFICIENTE DE REPRESENTATIVIDADE</v>
          </cell>
          <cell r="K1454">
            <v>20.64</v>
          </cell>
        </row>
        <row r="1455">
          <cell r="G1455">
            <v>92553</v>
          </cell>
          <cell r="H1455" t="str">
            <v>FABRICAÇÃO E INSTALAÇÃO DE TESOURA INTEIRA EM MADEIRA NÃO APARELHADA, VÃO DE 7 M, PARA TELHA ONDULADA DE FIBROCIMENTO, METÁLICA, PLÁSTICA OU TERMOACÚSTICA, INCLUSO IÇAMENTO. AF_07/2019</v>
          </cell>
          <cell r="I1455" t="str">
            <v>M2</v>
          </cell>
          <cell r="J1455" t="str">
            <v>ATRIBUÍDO SÃO PAULO</v>
          </cell>
          <cell r="K1455">
            <v>16.93</v>
          </cell>
        </row>
        <row r="1456">
          <cell r="G1456">
            <v>92554</v>
          </cell>
          <cell r="H1456" t="str">
            <v>FABRICAÇÃO E INSTALAÇÃO DE TESOURA INTEIRA EM MADEIRA NÃO APARELHADA, VÃO DE 8 M, PARA TELHA ONDULADA DE FIBROCIMENTO, METÁLICA, PLÁSTICA OU TERMOACÚSTICA, INCLUSO IÇAMENTO. AF_07/2019</v>
          </cell>
          <cell r="I1456" t="str">
            <v>M2</v>
          </cell>
          <cell r="J1456" t="str">
            <v>COEFICIENTE DE REPRESENTATIVIDADE</v>
          </cell>
          <cell r="K1456">
            <v>21.05</v>
          </cell>
        </row>
        <row r="1457">
          <cell r="G1457">
            <v>92555</v>
          </cell>
          <cell r="H1457" t="str">
            <v>FABRICAÇÃO E INSTALAÇÃO DE TESOURA INTEIRA EM MADEIRA NÃO APARELHADA, VÃO DE 9 M, PARA TELHA ONDULADA DE FIBROCIMENTO, METÁLICA, PLÁSTICA OU TERMOACÚSTICA, INCLUSO IÇAMENTO. AF_07/2019</v>
          </cell>
          <cell r="I1457" t="str">
            <v>M2</v>
          </cell>
          <cell r="J1457" t="str">
            <v>COEFICIENTE DE REPRESENTATIVIDADE</v>
          </cell>
          <cell r="K1457">
            <v>19.69</v>
          </cell>
        </row>
        <row r="1458">
          <cell r="G1458">
            <v>92556</v>
          </cell>
          <cell r="H1458" t="str">
            <v>FABRICAÇÃO E INSTALAÇÃO DE TESOURA INTEIRA EM MADEIRA NÃO APARELHADA, VÃO DE 10 M, PARA TELHA ONDULADA DE FIBROCIMENTO, METÁLICA, PLÁSTICA OU TERMOACÚSTICA, INCLUSO IÇAMENTO. AF_07/2019</v>
          </cell>
          <cell r="I1458" t="str">
            <v>M2</v>
          </cell>
          <cell r="J1458" t="str">
            <v>COEFICIENTE DE REPRESENTATIVIDADE</v>
          </cell>
          <cell r="K1458">
            <v>24.59</v>
          </cell>
        </row>
        <row r="1459">
          <cell r="G1459">
            <v>92557</v>
          </cell>
          <cell r="H1459" t="str">
            <v>FABRICAÇÃO E INSTALAÇÃO DE TESOURA INTEIRA EM MADEIRA NÃO APARELHADA, VÃO DE 11 M, PARA TELHA ONDULADA DE FIBROCIMENTO, METÁLICA, PLÁSTICA OU TERMOACÚSTICA, INCLUSO IÇAMENTO. AF_07/2019</v>
          </cell>
          <cell r="I1459" t="str">
            <v>M2</v>
          </cell>
          <cell r="J1459" t="str">
            <v>COEFICIENTE DE REPRESENTATIVIDADE</v>
          </cell>
          <cell r="K1459">
            <v>41.35</v>
          </cell>
        </row>
        <row r="1460">
          <cell r="G1460">
            <v>92558</v>
          </cell>
          <cell r="H1460" t="str">
            <v>FABRICAÇÃO E INSTALAÇÃO DE TESOURA INTEIRA EM MADEIRA NÃO APARELHADA, VÃO DE 12 M, PARA TELHA ONDULADA DE FIBROCIMENTO, METÁLICA, PLÁSTICA OU TERMOACÚSTICA, INCLUSO IÇAMENTO. AF_07/2019</v>
          </cell>
          <cell r="I1460" t="str">
            <v>M2</v>
          </cell>
          <cell r="J1460" t="str">
            <v>COEFICIENTE DE REPRESENTATIVIDADE</v>
          </cell>
          <cell r="K1460">
            <v>43.68</v>
          </cell>
        </row>
        <row r="1461">
          <cell r="G1461">
            <v>92559</v>
          </cell>
          <cell r="H1461" t="str">
            <v>FABRICAÇÃO E INSTALAÇÃO DE PONTALETES DE MADEIRA NÃO APARELHADA PARA TELHADOS COM ATÉ 2 ÁGUAS E COM TELHA CERÂMICA OU DE CONCRETO EM EDIFÍCIO RESIDENCIAL TÉRREO, INCLUSO TRANSPORTE VERTICAL. AF_07/2019</v>
          </cell>
          <cell r="I1461" t="str">
            <v>M2</v>
          </cell>
          <cell r="J1461" t="str">
            <v>COEFICIENTE DE REPRESENTATIVIDADE</v>
          </cell>
          <cell r="K1461">
            <v>48.16</v>
          </cell>
        </row>
        <row r="1462">
          <cell r="G1462">
            <v>92560</v>
          </cell>
          <cell r="H1462" t="str">
            <v>FABRICAÇÃO E INSTALAÇÃO DE PONTALETES DE MADEIRA NÃO APARELHADA PARA TELHADOS COM ATÉ 2 ÁGUAS E COM TELHA CERÂMICA OU DE CONCRETO EM EDIFÍCIO RESIDENCIAL DE MÚLTIPLOS PAVIMENTOS, INCLUSO TRANSPORTE VERTICAL. AF_07/2019</v>
          </cell>
          <cell r="I1462" t="str">
            <v>M2</v>
          </cell>
          <cell r="J1462" t="str">
            <v>COEFICIENTE DE REPRESENTATIVIDADE</v>
          </cell>
          <cell r="K1462">
            <v>51.25</v>
          </cell>
        </row>
        <row r="1463">
          <cell r="G1463">
            <v>92561</v>
          </cell>
          <cell r="H1463" t="str">
            <v>FABRICAÇÃO E INSTALAÇÃO DE PONTALETES DE MADEIRA NÃO APARELHADA PARA TELHADOS COM ATÉ 2 ÁGUAS E COM TELHA CERÂMICA OU DE CONCRETO EM EDIFÍCIO INSTITUCIONAL TÉRREO, INCLUSO TRANSPORTE VERTICAL. AF_07/2019</v>
          </cell>
          <cell r="I1463" t="str">
            <v>M2</v>
          </cell>
          <cell r="J1463" t="str">
            <v>COEFICIENTE DE REPRESENTATIVIDADE</v>
          </cell>
          <cell r="K1463">
            <v>67.75</v>
          </cell>
        </row>
        <row r="1464">
          <cell r="G1464">
            <v>92562</v>
          </cell>
          <cell r="H1464" t="str">
            <v>FABRICAÇÃO E INSTALAÇÃO DE PONTALETES DE MADEIRA NÃO APARELHADA PARA TELHADOS COM ATÉ 2 ÁGUAS E COM TELHA ONDULADA DE FIBROCIMENTO, ALUMÍNIO OU PLÁSTICA EM EDIFÍCIO RESIDENCIAL DE MÚLTIPLOS PAVIMENTOS, INCLUSO TRANSPORTE VERTICAL. AF_07/2019</v>
          </cell>
          <cell r="I1464" t="str">
            <v>M2</v>
          </cell>
          <cell r="J1464" t="str">
            <v>COEFICIENTE DE REPRESENTATIVIDADE</v>
          </cell>
          <cell r="K1464">
            <v>72.99</v>
          </cell>
        </row>
        <row r="1465">
          <cell r="G1465">
            <v>92563</v>
          </cell>
          <cell r="H1465" t="str">
            <v>FABRICAÇÃO E INSTALAÇÃO DE PONTALETES DE MADEIRA NÃO APARELHADA PARA TELHADOS COM ATÉ 2 ÁGUAS E COM TELHA ONDULADA DE FIBROCIMENTO, ALUMÍNIO OU PLÁSTICA EM EDIFÍCIO INSTITUCIONAL TÉRREO, INCLUSO TRANSPORTE VERTICAL. AF_07/2019</v>
          </cell>
          <cell r="I1465" t="str">
            <v>M2</v>
          </cell>
          <cell r="J1465" t="str">
            <v>COEFICIENTE DE REPRESENTATIVIDADE</v>
          </cell>
          <cell r="K1465">
            <v>24.22</v>
          </cell>
        </row>
        <row r="1466">
          <cell r="G1466">
            <v>92564</v>
          </cell>
          <cell r="H1466" t="str">
            <v>FABRICAÇÃO E INSTALAÇÃO DE PONTALETES DE MADEIRA NÃO APARELHADA PARA TELHADOS COM MAIS QUE 2 ÁGUAS E COM TELHA CERÂMICA OU DE CONCRETO EM EDIFÍCIO RESIDENCIAL TÉRREO, INCLUSO TRANSPORTE VERTICAL. AF_07/2019</v>
          </cell>
          <cell r="I1466" t="str">
            <v>M2</v>
          </cell>
          <cell r="J1466" t="str">
            <v>COEFICIENTE DE REPRESENTATIVIDADE</v>
          </cell>
          <cell r="K1466">
            <v>19.26</v>
          </cell>
        </row>
        <row r="1467">
          <cell r="G1467">
            <v>100379</v>
          </cell>
          <cell r="H1467" t="str">
            <v>FABRICAÇÃO E INSTALAÇÃO DE PONTALETES DE MADEIRA NÃO APARELHADA PARA TELHADOS COM MAIS QUE 2 ÁGUAS E COM TELHA CERÂMICA OU DE CONCRETO EM EDIFÍCIO RESIDENCIAL DE MÚLTIPLOS PAVIMENTOS. AF_07/2019</v>
          </cell>
          <cell r="I1467" t="str">
            <v>M2</v>
          </cell>
          <cell r="J1467" t="str">
            <v>COEFICIENTE DE REPRESENTATIVIDADE</v>
          </cell>
          <cell r="K1467">
            <v>2.66</v>
          </cell>
        </row>
        <row r="1468">
          <cell r="G1468">
            <v>100380</v>
          </cell>
          <cell r="H1468" t="str">
            <v>FABRICAÇÃO E INSTALAÇÃO DE PONTALETES DE MADEIRA NÃO APARELHADA PARA TELHADOS COM MAIS QUE 2 ÁGUAS E COM TELHA CERÂMICA OU DE CONCRETO EM EDIFÍCIO INSTITUCIONAL TÉRREO, INCLUSO TRANSPORTE VERTICAL. AF_07/2019</v>
          </cell>
          <cell r="I1468" t="str">
            <v>M2</v>
          </cell>
          <cell r="J1468" t="str">
            <v>COEFICIENTE DE REPRESENTATIVIDADE</v>
          </cell>
          <cell r="K1468">
            <v>48.16</v>
          </cell>
        </row>
        <row r="1469">
          <cell r="G1469">
            <v>100381</v>
          </cell>
          <cell r="H1469" t="str">
            <v>RETIRADA E RECOLOCAÇÃO DE RIPA EM TELHADOS DE ATÉ 2 ÁGUAS COM TELHA CERÂMICA OU DE CONCRETO DE ENCAIXE, INCLUSO TRANSPORTE VERTICAL. AF_07/2019</v>
          </cell>
          <cell r="I1469" t="str">
            <v>M2</v>
          </cell>
          <cell r="J1469" t="str">
            <v>COEFICIENTE DE REPRESENTATIVIDADE</v>
          </cell>
          <cell r="K1469">
            <v>51.25</v>
          </cell>
        </row>
        <row r="1470">
          <cell r="G1470">
            <v>100383</v>
          </cell>
          <cell r="H1470" t="str">
            <v>RETIRADA E RECOLOCAÇÃO DE CAIBRO EM TELHADOS DE ATÉ 2 ÁGUAS COM TELHA CERÂMICA OU DE CONCRETO DE ENCAIXE, INCLUSO TRANSPORTE VERTICAL. AF_07/2019</v>
          </cell>
          <cell r="I1470" t="str">
            <v>M2</v>
          </cell>
          <cell r="J1470" t="str">
            <v>COEFICIENTE DE REPRESENTATIVIDADE</v>
          </cell>
          <cell r="K1470">
            <v>48.16</v>
          </cell>
        </row>
        <row r="1471">
          <cell r="G1471">
            <v>100384</v>
          </cell>
          <cell r="H1471" t="str">
            <v>RETIRADA E RECOLOCAÇÃO DE RIPA EM TELHADOS DE MAIS DE 2 ÁGUAS COM TELHA CERÂMICA OU DE CONCRETO DE ENCAIXE, INCLUSO TRANSPORTE VERTICAL. AF_07/2019</v>
          </cell>
          <cell r="I1471" t="str">
            <v>M2</v>
          </cell>
          <cell r="J1471" t="str">
            <v>COEFICIENTE DE REPRESENTATIVIDADE</v>
          </cell>
          <cell r="K1471">
            <v>51.25</v>
          </cell>
        </row>
        <row r="1472">
          <cell r="G1472">
            <v>100385</v>
          </cell>
          <cell r="H1472" t="str">
            <v>RETIRADA E RECOLOCAÇÃO DE CAIBRO EM TELHADOS DE MAIS DE 2 ÁGUAS COM TELHA CERÂMICA OU DE CONCRETO DE ENCAIXE, INCLUSO TRANSPORTE VERTICAL. AF_07/2019</v>
          </cell>
          <cell r="I1472" t="str">
            <v>M2</v>
          </cell>
          <cell r="J1472" t="str">
            <v>COEFICIENTE DE REPRESENTATIVIDADE</v>
          </cell>
          <cell r="K1472">
            <v>67.75</v>
          </cell>
        </row>
        <row r="1473">
          <cell r="G1473">
            <v>100386</v>
          </cell>
          <cell r="H1473" t="str">
            <v>RETIRADA E RECOLOCAÇÃO DE RIPA EM TELHADOS DE ATÉ 2 ÁGUAS COM TELHA CERÂMICA CAPA-CANAL, INCLUSO TRANSPORTE VERTICAL. AF_07/2019</v>
          </cell>
          <cell r="I1473" t="str">
            <v>M2</v>
          </cell>
          <cell r="J1473" t="str">
            <v>COEFICIENTE DE REPRESENTATIVIDADE</v>
          </cell>
          <cell r="K1473">
            <v>72.99</v>
          </cell>
        </row>
        <row r="1474">
          <cell r="G1474">
            <v>100387</v>
          </cell>
          <cell r="H1474" t="str">
            <v>RETIRADA E RECOLOCAÇÃO DE CAIBRO EM TELHADOS DE ATÉ 2 ÁGUAS COM TELHA CERÂMICA CAPA-CANAL, INCLUSO TRANSPORTE VERTICAL. AF_07/2019</v>
          </cell>
          <cell r="I1474" t="str">
            <v>M2</v>
          </cell>
          <cell r="J1474" t="str">
            <v>COEFICIENTE DE REPRESENTATIVIDADE</v>
          </cell>
          <cell r="K1474">
            <v>67.75</v>
          </cell>
        </row>
        <row r="1475">
          <cell r="G1475">
            <v>100388</v>
          </cell>
          <cell r="H1475" t="str">
            <v>RETIRADA E RECOLOCAÇÃO DE RIPA EM TELHADOS DE MAIS DE 2 ÁGUAS COM TELHA CERÂMICA CAPA-CANAL, INCLUSO TRANSPORTE VERTICAL. AF_07/2019</v>
          </cell>
          <cell r="I1475" t="str">
            <v>M2</v>
          </cell>
          <cell r="J1475" t="str">
            <v>COEFICIENTE DE REPRESENTATIVIDADE</v>
          </cell>
          <cell r="K1475">
            <v>72.99</v>
          </cell>
        </row>
        <row r="1476">
          <cell r="G1476">
            <v>100389</v>
          </cell>
          <cell r="H1476" t="str">
            <v>RETIRADA E RECOLOCAÇÃO DE CAIBRO EM TELHADOS DE MAIS DE 2 ÁGUAS COM TELHA CERÂMICA CAPA-CANAL, INCLUSO TRANSPORTE VERTICAL. AF_07/2019</v>
          </cell>
          <cell r="I1476" t="str">
            <v>M2</v>
          </cell>
          <cell r="J1476" t="str">
            <v>COEFICIENTE DE REPRESENTATIVIDADE</v>
          </cell>
          <cell r="K1476">
            <v>41.81</v>
          </cell>
        </row>
        <row r="1477">
          <cell r="G1477">
            <v>100390</v>
          </cell>
          <cell r="H1477" t="str">
            <v>TELHAMENTO COM TELHA DE CONCRETO DE ENCAIXE, COM ATÉ 2 ÁGUAS, INCLUSO TRANSPORTE VERTICAL. AF_07/2019</v>
          </cell>
          <cell r="I1477" t="str">
            <v>M</v>
          </cell>
          <cell r="J1477" t="str">
            <v>COEFICIENTE DE REPRESENTATIVIDADE</v>
          </cell>
          <cell r="K1477">
            <v>44.24</v>
          </cell>
        </row>
        <row r="1478">
          <cell r="G1478">
            <v>100391</v>
          </cell>
          <cell r="H1478" t="str">
            <v>TELHAMENTO COM TELHA DE CONCRETO DE ENCAIXE, COM MAIS DE 2 ÁGUAS, INCLUSO TRANSPORTE VERTICAL. AF_07/2019</v>
          </cell>
          <cell r="I1478" t="str">
            <v>M2</v>
          </cell>
          <cell r="J1478" t="str">
            <v>COEFICIENTE DE REPRESENTATIVIDADE</v>
          </cell>
          <cell r="K1478">
            <v>101.63</v>
          </cell>
        </row>
        <row r="1479">
          <cell r="G1479">
            <v>100392</v>
          </cell>
          <cell r="H1479" t="str">
            <v>TELHAMENTO COM TELHA CERÂMICA DE ENCAIXE, TIPO PORTUGUESA, COM ATÉ 2 ÁGUAS, INCLUSO TRANSPORTE VERTICAL. AF_07/2019</v>
          </cell>
          <cell r="I1479" t="str">
            <v>UN</v>
          </cell>
          <cell r="J1479" t="str">
            <v>COEFICIENTE DE REPRESENTATIVIDADE</v>
          </cell>
          <cell r="K1479">
            <v>58.87</v>
          </cell>
        </row>
        <row r="1480">
          <cell r="G1480">
            <v>100393</v>
          </cell>
          <cell r="H1480" t="str">
            <v>TELHAMENTO COM TELHA CERÂMICA DE ENCAIXE, TIPO PORTUGUESA, COM MAIS DE 2 ÁGUAS, INCLUSO TRANSPORTE VERTICAL. AF_07/2019</v>
          </cell>
          <cell r="I1480" t="str">
            <v>M2</v>
          </cell>
          <cell r="J1480" t="str">
            <v>COEFICIENTE DE REPRESENTATIVIDADE</v>
          </cell>
          <cell r="K1480">
            <v>157.92</v>
          </cell>
        </row>
        <row r="1481">
          <cell r="G1481">
            <v>100394</v>
          </cell>
          <cell r="H1481" t="str">
            <v>TELHAMENTO COM TELHA CERÂMICA CAPA-CANAL, TIPO COLONIAL, COM ATÉ 2 ÁGUAS, INCLUSO TRANSPORTE VERTICAL. AF_07/2019</v>
          </cell>
          <cell r="I1481" t="str">
            <v>M2</v>
          </cell>
          <cell r="J1481" t="str">
            <v>COEFICIENTE DE REPRESENTATIVIDADE</v>
          </cell>
          <cell r="K1481">
            <v>36.69</v>
          </cell>
        </row>
        <row r="1482">
          <cell r="G1482">
            <v>100395</v>
          </cell>
          <cell r="H1482" t="str">
            <v>TELHAMENTO COM TELHA CERÂMICA CAPA-CANAL, TIPO COLONIAL, COM MAIS DE 2 ÁGUAS, INCLUSO TRANSPORTE VERTICAL. AF_07/2019</v>
          </cell>
          <cell r="I1482" t="str">
            <v>M2</v>
          </cell>
          <cell r="J1482" t="str">
            <v>COEFICIENTE DE REPRESENTATIVIDADE</v>
          </cell>
          <cell r="K1482">
            <v>55.71</v>
          </cell>
        </row>
        <row r="1483">
          <cell r="G1483">
            <v>94189</v>
          </cell>
          <cell r="H1483" t="str">
            <v>EMBOÇAMENTO COM ARGAMASSA TRAÇO 1:2:9 (CIMENTO, CAL E AREIA). AF_07/2019</v>
          </cell>
          <cell r="I1483" t="str">
            <v>M2</v>
          </cell>
          <cell r="J1483" t="str">
            <v>COEFICIENTE DE REPRESENTATIVIDADE</v>
          </cell>
          <cell r="K1483">
            <v>30.6</v>
          </cell>
        </row>
        <row r="1484">
          <cell r="G1484">
            <v>94192</v>
          </cell>
          <cell r="H1484" t="str">
            <v>SUBCOBERTURA COM MANTA PLÁSTICA REVESTIDA POR PELÍCULA DE ALUMÍNO, INCLUSO TRANSPORTE VERTICAL. AF_07/2019</v>
          </cell>
          <cell r="I1484" t="str">
            <v>M2</v>
          </cell>
          <cell r="J1484" t="str">
            <v>COEFICIENTE DE REPRESENTATIVIDADE</v>
          </cell>
          <cell r="K1484">
            <v>49.62</v>
          </cell>
        </row>
        <row r="1485">
          <cell r="G1485">
            <v>94195</v>
          </cell>
          <cell r="H1485" t="str">
            <v>AMARRAÇÃO DE TELHAS CERÂMICAS OU DE CONCRETO. AF_07/2019</v>
          </cell>
          <cell r="I1485" t="str">
            <v>M2</v>
          </cell>
          <cell r="J1485" t="str">
            <v>COEFICIENTE DE REPRESENTATIVIDADE</v>
          </cell>
          <cell r="K1485">
            <v>75.73</v>
          </cell>
        </row>
        <row r="1486">
          <cell r="G1486">
            <v>94198</v>
          </cell>
          <cell r="H1486" t="str">
            <v>TELHAMENTO COM TELHA CERÂMICA DE ENCAIXE, TIPO FRANCESA, COM ATÉ 2 ÁGUAS, INCLUSO TRANSPORTE VERTICAL. AF_07/2019</v>
          </cell>
          <cell r="I1486" t="str">
            <v>M2</v>
          </cell>
          <cell r="J1486" t="str">
            <v>COEFICIENTE DE REPRESENTATIVIDADE</v>
          </cell>
          <cell r="K1486">
            <v>83.38</v>
          </cell>
        </row>
        <row r="1487">
          <cell r="G1487">
            <v>94201</v>
          </cell>
          <cell r="H1487" t="str">
            <v>TELHAMENTO COM TELHA CERÂMICA DE ENCAIXE, TIPO FRANCESA, COM MAIS DE 2 ÁGUAS, INCLUSO TRANSPORTE VERTICAL. AF_07/2019</v>
          </cell>
          <cell r="I1487" t="str">
            <v>M2</v>
          </cell>
          <cell r="J1487" t="str">
            <v>COEFICIENTE DE REPRESENTATIVIDADE</v>
          </cell>
          <cell r="K1487">
            <v>81.19</v>
          </cell>
        </row>
        <row r="1488">
          <cell r="G1488">
            <v>94204</v>
          </cell>
          <cell r="H1488" t="str">
            <v>TELHAMENTO COM TELHA CERÂMICA DE ENCAIXE, TIPO ROMANA, COM ATÉ 2 ÁGUAS, INCLUSO TRANSPORTE VERTICAL. AF_07/2019</v>
          </cell>
          <cell r="I1488" t="str">
            <v>M2</v>
          </cell>
          <cell r="J1488" t="str">
            <v>COEFICIENTE DE REPRESENTATIVIDADE</v>
          </cell>
          <cell r="K1488">
            <v>60.03</v>
          </cell>
        </row>
        <row r="1489">
          <cell r="G1489">
            <v>94224</v>
          </cell>
          <cell r="H1489" t="str">
            <v>TELHAMENTO COM TELHA CERÂMICA DE ENCAIXE, TIPO ROMANA, COM MAIS DE 2 ÁGUAS, INCLUSO TRANSPORTE VERTICAL. AF_07/2019</v>
          </cell>
          <cell r="I1489" t="str">
            <v>M2</v>
          </cell>
          <cell r="J1489" t="str">
            <v>COEFICIENTE DE REPRESENTATIVIDADE</v>
          </cell>
          <cell r="K1489">
            <v>15.59</v>
          </cell>
        </row>
        <row r="1490">
          <cell r="G1490">
            <v>94226</v>
          </cell>
          <cell r="H1490" t="str">
            <v>TELHAMENTO COM TELHA CERÂMICA CAPA-CANAL, TIPO PLAN, COM ATÉ 2 ÁGUAS, INCLUSO TRANSPORTE VERTICAL. AF_07/2019</v>
          </cell>
          <cell r="I1490" t="str">
            <v>M2</v>
          </cell>
          <cell r="J1490" t="str">
            <v>COEFICIENTE DE REPRESENTATIVIDADE</v>
          </cell>
          <cell r="K1490">
            <v>18.68</v>
          </cell>
        </row>
        <row r="1491">
          <cell r="G1491">
            <v>94232</v>
          </cell>
          <cell r="H1491" t="str">
            <v>TELHAMENTO COM TELHA CERÂMICA CAPA-CANAL, TIPO PLAN, COM MAIS DE 2 ÁGUAS, INCLUSO TRANSPORTE VERTICAL. AF_07/2019</v>
          </cell>
          <cell r="I1491" t="str">
            <v>M2</v>
          </cell>
          <cell r="J1491" t="str">
            <v>COEFICIENTE DE REPRESENTATIVIDADE</v>
          </cell>
          <cell r="K1491">
            <v>21.19</v>
          </cell>
        </row>
        <row r="1492">
          <cell r="G1492">
            <v>94440</v>
          </cell>
          <cell r="H1492" t="str">
            <v>TELHAMENTO COM TELHA CERÂMICA CAPA-CANAL, TIPO PAULISTA, COM ATÉ 2 ÁGUAS, INCLUSO TRANSPORTE VERTICAL. AF_07/2019</v>
          </cell>
          <cell r="I1492" t="str">
            <v>M2</v>
          </cell>
          <cell r="J1492" t="str">
            <v>COEFICIENTE DE REPRESENTATIVIDADE</v>
          </cell>
          <cell r="K1492">
            <v>26.46</v>
          </cell>
        </row>
        <row r="1493">
          <cell r="G1493">
            <v>94441</v>
          </cell>
          <cell r="H1493" t="str">
            <v>TELHAMENTO COM TELHA CERÂMICA CAPA-CANAL, TIPO PAULISTA, COM MAIS DE 2 ÁGUAS, INCLUSO TRANSPORTE VERTICAL. AF_07/2019</v>
          </cell>
          <cell r="I1493" t="str">
            <v>M</v>
          </cell>
          <cell r="J1493" t="str">
            <v>COEFICIENTE DE REPRESENTATIVIDADE</v>
          </cell>
          <cell r="K1493">
            <v>159.49</v>
          </cell>
        </row>
        <row r="1494">
          <cell r="G1494">
            <v>94442</v>
          </cell>
          <cell r="H1494" t="str">
            <v>TELHAMENTO COM TELHA ONDULADA DE FIBROCIMENTO E = 6 MM, COM RECOBRIMENTO LATERAL DE 1/4 DE ONDA PARA TELHADO COM INCLINAÇÃO MAIOR QUE 10°, COM ATÉ 2 ÁGUAS, INCLUSO IÇAMENTO. AF_07/2019</v>
          </cell>
          <cell r="I1494" t="str">
            <v>M</v>
          </cell>
          <cell r="J1494" t="str">
            <v>COEFICIENTE DE REPRESENTATIVIDADE</v>
          </cell>
          <cell r="K1494">
            <v>51.14</v>
          </cell>
        </row>
        <row r="1495">
          <cell r="G1495">
            <v>94443</v>
          </cell>
          <cell r="H1495" t="str">
            <v>TELHAMENTO COM TELHA ONDULADA DE FIBROCIMENTO E = 6 MM, COM RECOBRIMENTO LATERAL DE 1 1/4 DE ONDA PARA TELHADO COM INCLINAÇÃO MÁXIMA DE 10°, COM ATÉ 2 ÁGUAS, INCLUSO IÇAMENTO. AF_07/2019</v>
          </cell>
          <cell r="I1495" t="str">
            <v>M</v>
          </cell>
          <cell r="J1495" t="str">
            <v>COEFICIENTE DE REPRESENTATIVIDADE</v>
          </cell>
          <cell r="K1495">
            <v>65.27</v>
          </cell>
        </row>
        <row r="1496">
          <cell r="G1496">
            <v>94445</v>
          </cell>
          <cell r="H1496" t="str">
            <v>TELHAMENTO COM TELHA ESTRUTURAL DE FIBROCIMENTO E= 8 MM, COM ATÉ 2 ÁGUAS, INCLUSO IÇAMENTO. AF_07/2019_PS</v>
          </cell>
          <cell r="I1496" t="str">
            <v>M</v>
          </cell>
          <cell r="J1496" t="str">
            <v>COEFICIENTE DE REPRESENTATIVIDADE</v>
          </cell>
          <cell r="K1496">
            <v>89.72</v>
          </cell>
        </row>
        <row r="1497">
          <cell r="G1497">
            <v>94446</v>
          </cell>
          <cell r="H1497" t="str">
            <v>TELHAMENTO COM TELHA DE AÇO/ALUMÍNIO E = 0,5 MM, COM ATÉ 2 ÁGUAS, INCLUSO IÇAMENTO. AF_07/2019</v>
          </cell>
          <cell r="I1497" t="str">
            <v>M</v>
          </cell>
          <cell r="J1497" t="str">
            <v>COEFICIENTE DE REPRESENTATIVIDADE</v>
          </cell>
          <cell r="K1497">
            <v>174.2</v>
          </cell>
        </row>
        <row r="1498">
          <cell r="G1498">
            <v>94447</v>
          </cell>
          <cell r="H1498" t="str">
            <v>TELHAMENTO COM TELHA METÁLICA TERMOACÚSTICA E = 30 MM, COM ATÉ 2 ÁGUAS, INCLUSO IÇAMENTO. AF_07/2019</v>
          </cell>
          <cell r="I1498" t="str">
            <v>M</v>
          </cell>
          <cell r="J1498" t="str">
            <v>COEFICIENTE DE REPRESENTATIVIDADE</v>
          </cell>
          <cell r="K1498">
            <v>52.41</v>
          </cell>
        </row>
        <row r="1499">
          <cell r="G1499">
            <v>94448</v>
          </cell>
          <cell r="H1499" t="str">
            <v>CUMEEIRA E ESPIGÃO PARA TELHA CERÂMICA EMBOÇADA COM ARGAMASSA TRAÇO 1:2:9 (CIMENTO, CAL E AREIA), PARA TELHADOS COM MAIS DE 2 ÁGUAS, INCLUSO TRANSPORTE VERTICAL. AF_07/2019</v>
          </cell>
          <cell r="I1499" t="str">
            <v>M</v>
          </cell>
          <cell r="J1499" t="str">
            <v>COEFICIENTE DE REPRESENTATIVIDADE</v>
          </cell>
          <cell r="K1499">
            <v>71.02</v>
          </cell>
        </row>
        <row r="1500">
          <cell r="G1500">
            <v>94207</v>
          </cell>
          <cell r="H1500" t="str">
            <v>CUMEEIRA E ESPIGÃO PARA TELHA DE CONCRETO EMBOÇADA COM ARGAMASSA TRAÇO 1:2:9 (CIMENTO, CAL E AREIA), PARA TELHADOS COM MAIS DE 2 ÁGUAS, INCLUSO TRANSPORTE VERTICAL. AF_07/2019</v>
          </cell>
          <cell r="I1500" t="str">
            <v>M</v>
          </cell>
          <cell r="J1500" t="str">
            <v>COEFICIENTE DE REPRESENTATIVIDADE</v>
          </cell>
          <cell r="K1500">
            <v>187.35</v>
          </cell>
        </row>
        <row r="1501">
          <cell r="G1501">
            <v>94210</v>
          </cell>
          <cell r="H1501" t="str">
            <v>CUMEEIRA PARA TELHA CERÂMICA EMBOÇADA COM ARGAMASSA TRAÇO 1:2:9 (CIMENTO, CAL E AREIA) PARA TELHADOS COM ATÉ 2 ÁGUAS, INCLUSO TRANSPORTE VERTICAL. AF_07/2019</v>
          </cell>
          <cell r="I1501" t="str">
            <v>M2</v>
          </cell>
          <cell r="J1501" t="str">
            <v>COEFICIENTE DE REPRESENTATIVIDADE</v>
          </cell>
          <cell r="K1501">
            <v>226.57</v>
          </cell>
        </row>
        <row r="1502">
          <cell r="G1502">
            <v>94218</v>
          </cell>
          <cell r="H1502" t="str">
            <v>CUMEEIRA PARA TELHA DE CONCRETO EMBOÇADA COM ARGAMASSA TRAÇO 1:2:9 (CIMENTO, CAL E AREIA) PARA TELHADOS COM ATÉ 2 ÁGUAS, INCLUSO TRANSPORTE VERTICAL. AF_07/2019</v>
          </cell>
          <cell r="I1502" t="str">
            <v>M2</v>
          </cell>
          <cell r="J1502" t="str">
            <v>COEFICIENTE DE REPRESENTATIVIDADE</v>
          </cell>
          <cell r="K1502">
            <v>265.33</v>
          </cell>
        </row>
        <row r="1503">
          <cell r="G1503">
            <v>94213</v>
          </cell>
          <cell r="H1503" t="str">
            <v>CUMEEIRA PARA TELHA DE FIBROCIMENTO ONDULADA E = 6 MM, INCLUSO ACESSÓRIOS DE FIXAÇÃO E IÇAMENTO. AF_07/2019</v>
          </cell>
          <cell r="I1503" t="str">
            <v>M2</v>
          </cell>
          <cell r="J1503" t="str">
            <v>COEFICIENTE DE REPRESENTATIVIDADE</v>
          </cell>
          <cell r="K1503">
            <v>327.67</v>
          </cell>
        </row>
        <row r="1504">
          <cell r="G1504">
            <v>94216</v>
          </cell>
          <cell r="H1504" t="str">
            <v>CUMEEIRA PARA TELHA DE FIBROCIMENTO ESTRUTURAL E = 6 MM, INCLUSO ACESSÓRIOS DE FIXAÇÃO E IÇAMENTO. AF_07/2019</v>
          </cell>
          <cell r="I1504" t="str">
            <v>M2</v>
          </cell>
          <cell r="J1504" t="str">
            <v>COEFICIENTE DE REPRESENTATIVIDADE</v>
          </cell>
          <cell r="K1504">
            <v>113.56</v>
          </cell>
        </row>
        <row r="1505">
          <cell r="G1505">
            <v>94219</v>
          </cell>
          <cell r="H1505" t="str">
            <v>CUMEEIRA SHED PARA TELHA ONDULADA DE FIBROCIMENTO, E = 6 MM, INCLUSO ACESSÓRIOS DE FIXAÇÃO E IÇAMENTO. AF_07/2019</v>
          </cell>
          <cell r="I1505" t="str">
            <v>M</v>
          </cell>
          <cell r="J1505" t="str">
            <v>COEFICIENTE DE REPRESENTATIVIDADE</v>
          </cell>
          <cell r="K1505">
            <v>63.23</v>
          </cell>
        </row>
        <row r="1506">
          <cell r="G1506">
            <v>94220</v>
          </cell>
          <cell r="H1506" t="str">
            <v>RUFO EXTERNO/INTERNO EM CHAPA DE AÇO GALVANIZADO NÚMERO 26, CORTE DE 33 CM, INCLUSO IÇAMENTO. AF_07/2019</v>
          </cell>
          <cell r="I1506" t="str">
            <v>M</v>
          </cell>
          <cell r="J1506" t="str">
            <v>ATRIBUÍDO SÃO PAULO</v>
          </cell>
          <cell r="K1506">
            <v>40.08</v>
          </cell>
        </row>
        <row r="1507">
          <cell r="G1507">
            <v>94221</v>
          </cell>
          <cell r="H1507" t="str">
            <v>RETIRADA E RECOLOCAÇÃO DE  TELHA CERÂMICA DE ENCAIXE, COM ATÉ DUAS ÁGUAS, INCLUSO IÇAMENTO. AF_07/2019</v>
          </cell>
          <cell r="I1507" t="str">
            <v>M</v>
          </cell>
          <cell r="J1507" t="str">
            <v>ATRIBUÍDO SÃO PAULO</v>
          </cell>
          <cell r="K1507">
            <v>121.12</v>
          </cell>
        </row>
        <row r="1508">
          <cell r="G1508">
            <v>94222</v>
          </cell>
          <cell r="H1508" t="str">
            <v>RETIRADA E RECOLOCAÇÃO DE  TELHA CERÂMICA DE ENCAIXE, COM MAIS DE DUAS ÁGUAS, INCLUSO IÇAMENTO. AF_07/2019</v>
          </cell>
          <cell r="I1508" t="str">
            <v>M</v>
          </cell>
          <cell r="J1508" t="str">
            <v>ATRIBUÍDO SÃO PAULO</v>
          </cell>
          <cell r="K1508">
            <v>72.54</v>
          </cell>
        </row>
        <row r="1509">
          <cell r="G1509">
            <v>94223</v>
          </cell>
          <cell r="H1509" t="str">
            <v>RETIRADA E RECOLOCAÇÃO DE  TELHA CERÂMICA CAPA-CANAL, COM ATÉ DUAS ÁGUAS, INCLUSO IÇAMENTO. AF_07/2019</v>
          </cell>
          <cell r="I1509" t="str">
            <v>M</v>
          </cell>
          <cell r="J1509" t="str">
            <v>ATRIBUÍDO SÃO PAULO</v>
          </cell>
          <cell r="K1509">
            <v>43.31</v>
          </cell>
        </row>
        <row r="1510">
          <cell r="G1510">
            <v>94451</v>
          </cell>
          <cell r="H1510" t="str">
            <v>RETIRADA E RECOLOCAÇÃO DE  TELHA CERÂMICA CAPA-CANAL, COM MAIS DE DUAS ÁGUAS, INCLUSO IÇAMENTO. AF_07/2019</v>
          </cell>
          <cell r="I1510" t="str">
            <v>M</v>
          </cell>
          <cell r="J1510" t="str">
            <v>COEFICIENTE DE REPRESENTATIVIDADE</v>
          </cell>
          <cell r="K1510">
            <v>115.45</v>
          </cell>
        </row>
        <row r="1511">
          <cell r="G1511">
            <v>100325</v>
          </cell>
          <cell r="H1511" t="str">
            <v>CALHA DE BEIRAL, SEMICIRCULAR DE PVC, DIAMETRO 125 MM, INCLUINDO CABECEIRAS, EMENDAS, BOCAIS, SUPORTES E VEDAÇÕES, EXCLUINDO CONDUTORES, INCLUSO TRANSPORTE VERTICAL. AF_07/2019</v>
          </cell>
          <cell r="I1511" t="str">
            <v>M2</v>
          </cell>
          <cell r="J1511" t="str">
            <v>COEFICIENTE DE REPRESENTATIVIDADE</v>
          </cell>
          <cell r="K1511">
            <v>57.97</v>
          </cell>
        </row>
        <row r="1512">
          <cell r="G1512">
            <v>100327</v>
          </cell>
          <cell r="H1512" t="str">
            <v>RUFO EM FIBROCIMENTO PARA TELHA ONDULADA E = 6 MM, ABA DE 26 CM, INCLUSO TRANSPORTE VERTICAL, EXCETO CONTRARRUFO. AF_07/2019</v>
          </cell>
          <cell r="I1512" t="str">
            <v>UN</v>
          </cell>
          <cell r="J1512" t="str">
            <v>COEFICIENTE DE REPRESENTATIVIDADE</v>
          </cell>
          <cell r="K1512">
            <v>31.79</v>
          </cell>
        </row>
        <row r="1513">
          <cell r="G1513">
            <v>100328</v>
          </cell>
          <cell r="H1513" t="str">
            <v>CALHA EM CHAPA DE AÇO GALVANIZADO NÚMERO 24, DESENVOLVIMENTO DE 33 CM, INCLUSO TRANSPORTE VERTICAL. AF_07/2019</v>
          </cell>
          <cell r="I1513" t="str">
            <v>UN</v>
          </cell>
          <cell r="J1513" t="str">
            <v>COEFICIENTE DE REPRESENTATIVIDADE</v>
          </cell>
          <cell r="K1513">
            <v>123.4</v>
          </cell>
        </row>
        <row r="1514">
          <cell r="G1514">
            <v>100329</v>
          </cell>
          <cell r="H1514" t="str">
            <v>CALHA EM CHAPA DE AÇO GALVANIZADO NÚMERO 24, DESENVOLVIMENTO DE 50 CM, INCLUSO TRANSPORTE VERTICAL. AF_07/2019</v>
          </cell>
          <cell r="I1514" t="str">
            <v>UN</v>
          </cell>
          <cell r="J1514" t="str">
            <v>COEFICIENTE DE REPRESENTATIVIDADE</v>
          </cell>
          <cell r="K1514">
            <v>62.4</v>
          </cell>
        </row>
        <row r="1515">
          <cell r="G1515">
            <v>100330</v>
          </cell>
          <cell r="H1515" t="str">
            <v>CALHA EM CHAPA DE AÇO GALVANIZADO NÚMERO 24, DESENVOLVIMENTO DE 100 CM, INCLUSO TRANSPORTE VERTICAL. AF_07/2019</v>
          </cell>
          <cell r="I1515" t="str">
            <v>UN</v>
          </cell>
          <cell r="J1515" t="str">
            <v>COEFICIENTE DE REPRESENTATIVIDADE</v>
          </cell>
          <cell r="K1515">
            <v>34.37</v>
          </cell>
        </row>
        <row r="1516">
          <cell r="G1516">
            <v>100331</v>
          </cell>
          <cell r="H1516" t="str">
            <v>RUFO EM CHAPA DE AÇO GALVANIZADO NÚMERO 24, CORTE DE 25 CM, INCLUSO TRANSPORTE VERTICAL. AF_07/2019</v>
          </cell>
          <cell r="I1516" t="str">
            <v>M2</v>
          </cell>
          <cell r="J1516" t="str">
            <v>COEFICIENTE DE REPRESENTATIVIDADE</v>
          </cell>
          <cell r="K1516">
            <v>42.74</v>
          </cell>
        </row>
        <row r="1517">
          <cell r="G1517">
            <v>100434</v>
          </cell>
          <cell r="H1517" t="str">
            <v>TELHAMENTO COM TELHA ONDULADA DE FIBRA DE VIDRO E = 0,6 MM, PARA TELHADO COM INCLINAÇÃO MAIOR QUE 10°, COM ATÉ 2 ÁGUAS, INCLUSO IÇAMENTO. AF_07/2019</v>
          </cell>
          <cell r="I1517" t="str">
            <v>M2</v>
          </cell>
          <cell r="J1517" t="str">
            <v>COEFICIENTE DE REPRESENTATIVIDADE</v>
          </cell>
          <cell r="K1517">
            <v>44.51</v>
          </cell>
        </row>
        <row r="1518">
          <cell r="G1518">
            <v>100435</v>
          </cell>
          <cell r="H1518" t="str">
            <v>INSTALAÇÃO DE TESOURA (INTEIRA OU MEIA), EM AÇO, PARA VÃOS MAIORES OU IGUAIS A 3,0 M E MENORES QUE 6,0 M, INCLUSO IÇAMENTO. AF_07/2019</v>
          </cell>
          <cell r="I1518" t="str">
            <v>M2</v>
          </cell>
          <cell r="J1518" t="str">
            <v>COEFICIENTE DE REPRESENTATIVIDADE</v>
          </cell>
          <cell r="K1518">
            <v>648</v>
          </cell>
        </row>
        <row r="1519">
          <cell r="G1519">
            <v>94227</v>
          </cell>
          <cell r="H1519" t="str">
            <v>INSTALAÇÃO DE TESOURA (INTEIRA OU MEIA), EM AÇO, PARA VÃOS MAIORES OU IGUAIS A 6,0 M E MENORES QUE 8,0 M, INCLUSO IÇAMENTO. AF_07/2019</v>
          </cell>
          <cell r="I1519" t="str">
            <v>M2</v>
          </cell>
          <cell r="J1519" t="str">
            <v>COEFICIENTE DE REPRESENTATIVIDADE</v>
          </cell>
          <cell r="K1519">
            <v>753.62</v>
          </cell>
        </row>
        <row r="1520">
          <cell r="G1520">
            <v>94228</v>
          </cell>
          <cell r="H1520" t="str">
            <v>INSTALAÇÃO DE TESOURA (INTEIRA OU MEIA), EM AÇO, PARA VÃOS MAIORES OU IGUAIS A 8,0 M E MENORES QUE 10,0 M, INCLUSO IÇAMENTO. AF_07/2019</v>
          </cell>
          <cell r="I1520" t="str">
            <v>M2</v>
          </cell>
          <cell r="J1520" t="str">
            <v>COEFICIENTE DE REPRESENTATIVIDADE</v>
          </cell>
          <cell r="K1520">
            <v>859.24</v>
          </cell>
        </row>
        <row r="1521">
          <cell r="G1521">
            <v>94229</v>
          </cell>
          <cell r="H1521" t="str">
            <v>INSTALAÇÃO DE TESOURA (INTEIRA OU MEIA), EM AÇO, PARA VÃOS MAIORES OU IGUAIS A 10,0 M E MENORES QUE 12,0 M, INCLUSO IÇAMENTO. AF_07/2019</v>
          </cell>
          <cell r="I1521" t="str">
            <v>M2</v>
          </cell>
          <cell r="J1521" t="str">
            <v>COEFICIENTE DE REPRESENTATIVIDADE</v>
          </cell>
          <cell r="K1521">
            <v>1084.19</v>
          </cell>
        </row>
        <row r="1522">
          <cell r="G1522">
            <v>94231</v>
          </cell>
          <cell r="H1522" t="str">
            <v>TRAMA DE AÇO COMPOSTA POR RIPAS, CAIBROS E TERÇAS PARA TELHADOS DE ATÉ 2 ÁGUAS PARA TELHA DE ENCAIXE DE CERÂMICA OU DE CONCRETO, INCLUSO TRANSPORTE VERTICAL. AF_07/2019</v>
          </cell>
          <cell r="I1522" t="str">
            <v>M2</v>
          </cell>
          <cell r="J1522" t="str">
            <v>COEFICIENTE DE REPRESENTATIVIDADE</v>
          </cell>
          <cell r="K1522">
            <v>1189.81</v>
          </cell>
        </row>
        <row r="1523">
          <cell r="G1523">
            <v>94449</v>
          </cell>
          <cell r="H1523" t="str">
            <v>TRAMA DE AÇO COMPOSTA POR RIPAS E CAIBROS PARA TELHADOS DE ATÉ 2 ÁGUAS PARA TELHA DE ENCAIXE DE CERÂMICA OU DE CONCRETO, INCLUSO TRANSPORTE VERTICAL. AF_07/2019</v>
          </cell>
          <cell r="I1523" t="str">
            <v>M2</v>
          </cell>
          <cell r="J1523" t="str">
            <v>COEFICIENTE DE REPRESENTATIVIDADE</v>
          </cell>
          <cell r="K1523">
            <v>1334.19</v>
          </cell>
        </row>
        <row r="1524">
          <cell r="G1524">
            <v>92255</v>
          </cell>
          <cell r="H1524" t="str">
            <v>TRAMA DE AÇO COMPOSTA POR RIPAS PARA TELHADOS DE ATÉ 2 ÁGUAS PARA TELHA DE ENCAIXE DE CERÂMICA OU DE CONCRETO, INCLUSO TRANSPORTE VERTICAL. AF_07/2019</v>
          </cell>
          <cell r="I1524" t="str">
            <v>M2</v>
          </cell>
          <cell r="J1524" t="str">
            <v>ATRIBUÍDO SÃO PAULO</v>
          </cell>
          <cell r="K1524">
            <v>1546.64</v>
          </cell>
        </row>
        <row r="1525">
          <cell r="G1525">
            <v>92256</v>
          </cell>
          <cell r="H1525" t="str">
            <v>TRAMA DE AÇO COMPOSTA POR RIPAS, CAIBROS E TERÇAS PARA TELHADOS DE MAIS DE 2 ÁGUAS PARA TELHA DE ENCAIXE DE CERÂMICA OU DE CONCRETO, INCLUSO TRANSPORTE VERTICAL. AF_07/2019</v>
          </cell>
          <cell r="I1525" t="str">
            <v>M2</v>
          </cell>
          <cell r="J1525" t="str">
            <v>ATRIBUÍDO SÃO PAULO</v>
          </cell>
          <cell r="K1525">
            <v>1719.12</v>
          </cell>
        </row>
        <row r="1526">
          <cell r="G1526">
            <v>92257</v>
          </cell>
          <cell r="H1526" t="str">
            <v>TRAMA DE AÇO COMPOSTA POR RIPAS E CAIBROS PARA TELHADOS DE MAIS DE 2 ÁGUAS PARA TELHA DE ENCAIXE DE CERÂMICA OU DE CONCRETO, INCLUSO TRANSPORTE VERTICAL. AF_07/2019</v>
          </cell>
          <cell r="I1526" t="str">
            <v>M2</v>
          </cell>
          <cell r="J1526" t="str">
            <v>ATRIBUÍDO SÃO PAULO</v>
          </cell>
          <cell r="K1526">
            <v>1824.74</v>
          </cell>
        </row>
        <row r="1527">
          <cell r="G1527">
            <v>92258</v>
          </cell>
          <cell r="H1527" t="str">
            <v>TRAMA DE AÇO COMPOSTA POR RIPAS PARA TELHADOS DE MAIS DE 2 ÁGUAS PARA TELHA DE ENCAIXE DE CERÂMICA OU DE CONCRETO, INCLUSO TRANSPORTE VERTICAL, INCLUSO TRANSPORTE VERTICAL. AF_07/2019</v>
          </cell>
          <cell r="I1527" t="str">
            <v>M2</v>
          </cell>
          <cell r="J1527" t="str">
            <v>ATRIBUÍDO SÃO PAULO</v>
          </cell>
          <cell r="K1527">
            <v>1957.08</v>
          </cell>
        </row>
        <row r="1528">
          <cell r="G1528">
            <v>92568</v>
          </cell>
          <cell r="H1528" t="str">
            <v>TRAMA DE AÇO COMPOSTA POR RIPAS, CAIBROS E TERÇAS PARA TELHADOS DE ATÉ 2 ÁGUAS PARA TELHA CERÂMICA CAPA-CANAL, INCLUSO TRANSPORTE VERTICAL. AF_07/2019</v>
          </cell>
          <cell r="I1528" t="str">
            <v>M2</v>
          </cell>
          <cell r="J1528" t="str">
            <v>ATRIBUÍDO SÃO PAULO</v>
          </cell>
          <cell r="K1528">
            <v>648</v>
          </cell>
        </row>
        <row r="1529">
          <cell r="G1529">
            <v>92569</v>
          </cell>
          <cell r="H1529" t="str">
            <v>TRAMA DE AÇO COMPOSTA POR RIPAS E CAIBROS PARA TELHADOS DE ATÉ 2 ÁGUAS PARA TELHA CERÂMICA CAPA-CANAL, INCLUSO TRANSPORTE VERTICAL. AF_07/2019</v>
          </cell>
          <cell r="I1529" t="str">
            <v>M2</v>
          </cell>
          <cell r="J1529" t="str">
            <v>ATRIBUÍDO SÃO PAULO</v>
          </cell>
          <cell r="K1529">
            <v>726.9</v>
          </cell>
        </row>
        <row r="1530">
          <cell r="G1530">
            <v>92570</v>
          </cell>
          <cell r="H1530" t="str">
            <v>TRAMA DE AÇO COMPOSTA POR RIPAS PARA TELHADOS DE ATÉ 2 ÁGUAS PARA TELHA CERÂMICA CAPA-CANAL, INCLUSO TRANSPORTE VERTICAL. AF_07/2019</v>
          </cell>
          <cell r="I1530" t="str">
            <v>UN</v>
          </cell>
          <cell r="J1530" t="str">
            <v>ATRIBUÍDO SÃO PAULO</v>
          </cell>
          <cell r="K1530">
            <v>832.52</v>
          </cell>
        </row>
        <row r="1531">
          <cell r="G1531">
            <v>92571</v>
          </cell>
          <cell r="H1531" t="str">
            <v>TRAMA DE AÇO COMPOSTA POR RIPAS, CAIBROS E TERÇAS PARA TELHADOS DE MAIS DE 2 ÁGUAS PARA TELHA CERÂMICA CAPA-CANAL, INCLUSO TRANSPORTE VERTICAL. AF_07/2019</v>
          </cell>
          <cell r="I1531" t="str">
            <v>UN</v>
          </cell>
          <cell r="J1531" t="str">
            <v>ATRIBUÍDO SÃO PAULO</v>
          </cell>
          <cell r="K1531">
            <v>1030.75</v>
          </cell>
        </row>
        <row r="1532">
          <cell r="G1532">
            <v>92572</v>
          </cell>
          <cell r="H1532" t="str">
            <v>TRAMA DE AÇO COMPOSTA POR RIPAS E CAIBROS PARA TELHADOS DE MAIS DE 2 ÁGUAS PARA TELHA CERÂMICA CAPA-CANAL, INCLUSO TRANSPORTE VERTICAL. AF_07/2019</v>
          </cell>
          <cell r="I1532" t="str">
            <v>UN</v>
          </cell>
          <cell r="J1532" t="str">
            <v>ATRIBUÍDO SÃO PAULO</v>
          </cell>
          <cell r="K1532">
            <v>1136.37</v>
          </cell>
        </row>
        <row r="1533">
          <cell r="G1533">
            <v>92573</v>
          </cell>
          <cell r="H1533" t="str">
            <v>TRAMA DE AÇO COMPOSTA POR RIPAS PARA TELHADOS DE MAIS DE 2 ÁGUAS PARA TELHA CERÂMICA CAPA-CANAL, INCLUSO TRANSPORTE VERTICAL. AF_07/2019</v>
          </cell>
          <cell r="I1533" t="str">
            <v>UN</v>
          </cell>
          <cell r="J1533" t="str">
            <v>ATRIBUÍDO SÃO PAULO</v>
          </cell>
          <cell r="K1533">
            <v>1280.75</v>
          </cell>
        </row>
        <row r="1534">
          <cell r="G1534">
            <v>92574</v>
          </cell>
          <cell r="H1534" t="str">
            <v>TRAMA DE AÇO COMPOSTA POR TERÇAS PARA TELHADOS DE ATÉ 2 ÁGUAS PARA TELHA ONDULADA DE FIBROCIMENTO, METÁLICA, PLÁSTICA OU TERMOACÚSTICA, INCLUSO TRANSPORTE VERTICAL. AF_07/2019</v>
          </cell>
          <cell r="I1534" t="str">
            <v>UN</v>
          </cell>
          <cell r="J1534" t="str">
            <v>ATRIBUÍDO SÃO PAULO</v>
          </cell>
          <cell r="K1534">
            <v>1439.77</v>
          </cell>
        </row>
        <row r="1535">
          <cell r="G1535">
            <v>92575</v>
          </cell>
          <cell r="H1535" t="str">
            <v>TRAMA DE AÇO COMPOSTA POR TERÇAS PARA TELHADOS DE ATÉ 2 ÁGUAS PARA TELHA ESTRUTURAL DE FIBROCIMENTO, INCLUSO TRANSPORTE VERTICAL. AF_07/2019</v>
          </cell>
          <cell r="I1535" t="str">
            <v>UN</v>
          </cell>
          <cell r="J1535" t="str">
            <v>ATRIBUÍDO SÃO PAULO</v>
          </cell>
          <cell r="K1535">
            <v>1638.97</v>
          </cell>
        </row>
        <row r="1536">
          <cell r="G1536">
            <v>92576</v>
          </cell>
          <cell r="H1536" t="str">
            <v>FABRICAÇÃO E INSTALAÇÃO DE TESOURA INTEIRA EM AÇO, VÃO DE 3 M, PARA TELHA CERÂMICA OU DE CONCRETO, INCLUSO IÇAMENTO. AF_07/2019</v>
          </cell>
          <cell r="I1536" t="str">
            <v>UN</v>
          </cell>
          <cell r="J1536" t="str">
            <v>ATRIBUÍDO SÃO PAULO</v>
          </cell>
          <cell r="K1536">
            <v>1744.59</v>
          </cell>
        </row>
        <row r="1537">
          <cell r="G1537">
            <v>92577</v>
          </cell>
          <cell r="H1537" t="str">
            <v>FABRICAÇÃO E INSTALAÇÃO DE TESOURA INTEIRA EM AÇO, VÃO DE 4 M, PARA TELHA CERÂMICA OU DE CONCRETO, INCLUSO IÇAMENTO. AF_07/2019</v>
          </cell>
          <cell r="I1537" t="str">
            <v>UN</v>
          </cell>
          <cell r="J1537" t="str">
            <v>ATRIBUÍDO SÃO PAULO</v>
          </cell>
          <cell r="K1537">
            <v>1850.2</v>
          </cell>
        </row>
        <row r="1538">
          <cell r="G1538">
            <v>92578</v>
          </cell>
          <cell r="H1538" t="str">
            <v>FABRICAÇÃO E INSTALAÇÃO DE TESOURA INTEIRA EM AÇO, VÃO DE 5 M, PARA TELHA CERÂMICA OU DE CONCRETO, INCLUSO IÇAMENTO. AF_07/2019</v>
          </cell>
          <cell r="I1538" t="str">
            <v>UN</v>
          </cell>
          <cell r="J1538" t="str">
            <v>ATRIBUÍDO SÃO PAULO</v>
          </cell>
          <cell r="K1538">
            <v>1246.05</v>
          </cell>
        </row>
        <row r="1539">
          <cell r="G1539">
            <v>92579</v>
          </cell>
          <cell r="H1539" t="str">
            <v>FABRICAÇÃO E INSTALAÇÃO DE TESOURA INTEIRA EM AÇO, VÃO DE 6 M, PARA TELHA CERÂMICA OU DE CONCRETO, INCLUSO IÇAMENTO. AF_07/2019</v>
          </cell>
          <cell r="I1539" t="str">
            <v>UN</v>
          </cell>
          <cell r="J1539" t="str">
            <v>ATRIBUÍDO SÃO PAULO</v>
          </cell>
          <cell r="K1539">
            <v>1651.51</v>
          </cell>
        </row>
        <row r="1540">
          <cell r="G1540">
            <v>92580</v>
          </cell>
          <cell r="H1540" t="str">
            <v>FABRICAÇÃO E INSTALAÇÃO DE TESOURA INTEIRA EM AÇO, VÃO DE 7 M, PARA TELHA CERÂMICA OU DE CONCRETO, INCLUSO IÇAMENTO. AF_07/2019</v>
          </cell>
          <cell r="I1540" t="str">
            <v>UN</v>
          </cell>
          <cell r="J1540" t="str">
            <v>ATRIBUÍDO SÃO PAULO</v>
          </cell>
          <cell r="K1540">
            <v>1749.36</v>
          </cell>
        </row>
        <row r="1541">
          <cell r="G1541">
            <v>92581</v>
          </cell>
          <cell r="H1541" t="str">
            <v>FABRICAÇÃO E INSTALAÇÃO DE TESOURA INTEIRA EM AÇO, VÃO DE 8 M, PARA TELHA CERÂMICA OU DE CONCRETO, INCLUSO IÇAMENTO. AF_07/2019</v>
          </cell>
          <cell r="I1541" t="str">
            <v>UN</v>
          </cell>
          <cell r="J1541" t="str">
            <v>ATRIBUÍDO SÃO PAULO</v>
          </cell>
          <cell r="K1541">
            <v>1943.12</v>
          </cell>
        </row>
        <row r="1542">
          <cell r="G1542">
            <v>92582</v>
          </cell>
          <cell r="H1542" t="str">
            <v>FABRICAÇÃO E INSTALAÇÃO DE TESOURA INTEIRA EM AÇO, VÃO DE 9 M, PARA TELHA CERÂMICA OU DE CONCRETO, INCLUSO IÇAMENTO. AF_07/2019</v>
          </cell>
          <cell r="I1542" t="str">
            <v>UN</v>
          </cell>
          <cell r="J1542" t="str">
            <v>ATRIBUÍDO SÃO PAULO</v>
          </cell>
          <cell r="K1542">
            <v>2390.76</v>
          </cell>
        </row>
        <row r="1543">
          <cell r="G1543">
            <v>92584</v>
          </cell>
          <cell r="H1543" t="str">
            <v>FABRICAÇÃO E INSTALAÇÃO DE TESOURA INTEIRA EM AÇO, VÃO DE 10 M, PARA TELHA CERÂMICA OU DE CONCRETO, INCLUSO IÇAMENTO. AF_07/2019</v>
          </cell>
          <cell r="I1543" t="str">
            <v>UN</v>
          </cell>
          <cell r="J1543" t="str">
            <v>ATRIBUÍDO SÃO PAULO</v>
          </cell>
          <cell r="K1543">
            <v>3143.37</v>
          </cell>
        </row>
        <row r="1544">
          <cell r="G1544">
            <v>92586</v>
          </cell>
          <cell r="H1544" t="str">
            <v>FABRICAÇÃO E INSTALAÇÃO DE TESOURA INTEIRA EM AÇO, VÃO DE 11 M, PARA TELHA CERÂMICA OU DE CONCRETO, INCLUSO IÇAMENTO. AF_07/2019</v>
          </cell>
          <cell r="I1544" t="str">
            <v>UN</v>
          </cell>
          <cell r="J1544" t="str">
            <v>ATRIBUÍDO SÃO PAULO</v>
          </cell>
          <cell r="K1544">
            <v>3261.63</v>
          </cell>
        </row>
        <row r="1545">
          <cell r="G1545">
            <v>92588</v>
          </cell>
          <cell r="H1545" t="str">
            <v>FABRICAÇÃO E INSTALAÇÃO DE TESOURA INTEIRA EM AÇO, VÃO DE 12 M, PARA TELHA CERÂMICA OU DE CONCRETO, INCLUSO IÇAMENTO. AF_07/2019</v>
          </cell>
          <cell r="I1545" t="str">
            <v>UN</v>
          </cell>
          <cell r="J1545" t="str">
            <v>ATRIBUÍDO SÃO PAULO</v>
          </cell>
          <cell r="K1545">
            <v>3546.26</v>
          </cell>
        </row>
        <row r="1546">
          <cell r="G1546">
            <v>92590</v>
          </cell>
          <cell r="H1546" t="str">
            <v>FABRICAÇÃO E INSTALAÇÃO DE TESOURA INTEIRA EM AÇO, VÃO DE 3 M, PARA TELHA ONDULADA DE FIBROCIMENTO, METÁLICA, PLÁSTICA OU TERMOACÚSTICA, INCLUSO IÇAMENTO. AF_07/2019</v>
          </cell>
          <cell r="I1546" t="str">
            <v>UN</v>
          </cell>
          <cell r="J1546" t="str">
            <v>ATRIBUÍDO SÃO PAULO</v>
          </cell>
          <cell r="K1546">
            <v>4065.3</v>
          </cell>
        </row>
        <row r="1547">
          <cell r="G1547">
            <v>92592</v>
          </cell>
          <cell r="H1547" t="str">
            <v>FABRICAÇÃO E INSTALAÇÃO DE TESOURA INTEIRA EM AÇO, VÃO DE 4 M, PARA TELHA ONDULADA DE FIBROCIMENTO, METÁLICA, PLÁSTICA OU TERMOACÚSTICA, INCLUSO IÇAMENTO. AF_07/2019</v>
          </cell>
          <cell r="I1547" t="str">
            <v>UN</v>
          </cell>
          <cell r="J1547" t="str">
            <v>ATRIBUÍDO SÃO PAULO</v>
          </cell>
          <cell r="K1547">
            <v>4387.5</v>
          </cell>
        </row>
        <row r="1548">
          <cell r="G1548">
            <v>92594</v>
          </cell>
          <cell r="H1548" t="str">
            <v>FABRICAÇÃO E INSTALAÇÃO DE TESOURA INTEIRA EM AÇO, VÃO DE 5 M, PARA TELHA ONDULADA DE FIBROCIMENTO, METÁLICA, PLÁSTICA OU TERMOACÚSTICA, INCLUSO IÇAMENTO. AF_07/2019</v>
          </cell>
          <cell r="I1548" t="str">
            <v>UN</v>
          </cell>
          <cell r="J1548" t="str">
            <v>ATRIBUÍDO SÃO PAULO</v>
          </cell>
          <cell r="K1548">
            <v>1208.02</v>
          </cell>
        </row>
        <row r="1549">
          <cell r="G1549">
            <v>92596</v>
          </cell>
          <cell r="H1549" t="str">
            <v>FABRICAÇÃO E INSTALAÇÃO DE TESOURA INTEIRA EM AÇO, VÃO DE 6 M, PARA TELHA ONDULADA DE FIBROCIMENTO, METÁLICA, PLÁSTICA OU TERMOACÚSTICA, INCLUSO IÇAMENTO. AF_07/2019</v>
          </cell>
          <cell r="I1549" t="str">
            <v>UN</v>
          </cell>
          <cell r="J1549" t="str">
            <v>ATRIBUÍDO SÃO PAULO</v>
          </cell>
          <cell r="K1549">
            <v>1604.6</v>
          </cell>
        </row>
        <row r="1550">
          <cell r="G1550">
            <v>92598</v>
          </cell>
          <cell r="H1550" t="str">
            <v>FABRICAÇÃO E INSTALAÇÃO DE TESOURA INTEIRA EM AÇO, VÃO DE 7 M, PARA TELHA ONDULADA DE FIBROCIMENTO, METÁLICA, PLÁSTICA OU TERMOACÚSTICA, INCLUSO IÇAMENTO. AF_07/2019</v>
          </cell>
          <cell r="I1550" t="str">
            <v>UN</v>
          </cell>
          <cell r="J1550" t="str">
            <v>ATRIBUÍDO SÃO PAULO</v>
          </cell>
          <cell r="K1550">
            <v>1702.46</v>
          </cell>
        </row>
        <row r="1551">
          <cell r="G1551">
            <v>92600</v>
          </cell>
          <cell r="H1551" t="str">
            <v>FABRICAÇÃO E INSTALAÇÃO DE TESOURA INTEIRA EM AÇO, VÃO DE 8 M, PARA TELHA ONDULADA DE FIBROCIMENTO, METÁLICA, PLÁSTICA OU TERMOACÚSTICA, INCLUSO IÇAMENTO, INCLUSO IÇAMENTO. AF_07/2019</v>
          </cell>
          <cell r="I1551" t="str">
            <v>UN</v>
          </cell>
          <cell r="J1551" t="str">
            <v>ATRIBUÍDO SÃO PAULO</v>
          </cell>
          <cell r="K1551">
            <v>2041.56</v>
          </cell>
        </row>
        <row r="1552">
          <cell r="G1552">
            <v>92602</v>
          </cell>
          <cell r="H1552" t="str">
            <v>FABRICAÇÃO E INSTALAÇÃO DE TESOURA INTEIRA EM AÇO, VÃO DE 9 M, PARA TELHA ONDULADA DE FIBROCIMENTO, METÁLICA, PLÁSTICA OU TERMOACÚSTICA, INCLUSO IÇAMENTO. AF_07/2019</v>
          </cell>
          <cell r="I1552" t="str">
            <v>UN</v>
          </cell>
          <cell r="J1552" t="str">
            <v>ATRIBUÍDO SÃO PAULO</v>
          </cell>
          <cell r="K1552">
            <v>2265.69</v>
          </cell>
        </row>
        <row r="1553">
          <cell r="G1553">
            <v>92604</v>
          </cell>
          <cell r="H1553" t="str">
            <v>FABRICAÇÃO E INSTALAÇÃO DE TESOURA INTEIRA EM AÇO, VÃO DE 10 M, PARA TELHA ONDULADA DE FIBROCIMENTO, METÁLICA, PLÁSTICA OU TERMOACÚSTICA, INCLUSO IÇAMENTO. AF_07/2019</v>
          </cell>
          <cell r="I1553" t="str">
            <v>UN</v>
          </cell>
          <cell r="J1553" t="str">
            <v>ATRIBUÍDO SÃO PAULO</v>
          </cell>
          <cell r="K1553">
            <v>2929.06</v>
          </cell>
        </row>
        <row r="1554">
          <cell r="G1554">
            <v>92606</v>
          </cell>
          <cell r="H1554" t="str">
            <v>FABRICAÇÃO E INSTALAÇÃO DE TESOURA INTEIRA EM AÇO, VÃO DE 11 M, PARA TELHA ONDULADA DE FIBROCIMENTO, METÁLICA, PLÁSTICA OU TERMOACÚSTICA, INCLUSO IÇAMENTO. AF_07/2019</v>
          </cell>
          <cell r="I1554" t="str">
            <v>UN</v>
          </cell>
          <cell r="J1554" t="str">
            <v>ATRIBUÍDO SÃO PAULO</v>
          </cell>
          <cell r="K1554">
            <v>3047.76</v>
          </cell>
        </row>
        <row r="1555">
          <cell r="G1555">
            <v>92608</v>
          </cell>
          <cell r="H1555" t="str">
            <v>FABRICAÇÃO E INSTALAÇÃO DE TESOURA INTEIRA EM AÇO, VÃO DE 12 M, PARA TELHA ONDULADA DE FIBROCIMENTO, METÁLICA, PLÁSTICA OU TERMOACÚSTICA, INCLUSO IÇAMENTO. AF_07/2019</v>
          </cell>
          <cell r="I1555" t="str">
            <v>UN</v>
          </cell>
          <cell r="J1555" t="str">
            <v>ATRIBUÍDO SÃO PAULO</v>
          </cell>
          <cell r="K1555">
            <v>3265.64</v>
          </cell>
        </row>
        <row r="1556">
          <cell r="G1556">
            <v>92610</v>
          </cell>
          <cell r="H1556" t="str">
            <v>FABRICAÇÃO E INSTALAÇÃO DE MEIA TESOURA DE MADEIRA NÃO APARELHADA, COM VÃO DE 3 M, PARA TELHA CERÂMICA OU DE CONCRETO, INCLUSO IÇAMENTO. AF_07/2019</v>
          </cell>
          <cell r="I1556" t="str">
            <v>UN</v>
          </cell>
          <cell r="J1556" t="str">
            <v>ATRIBUÍDO SÃO PAULO</v>
          </cell>
          <cell r="K1556">
            <v>3645.94</v>
          </cell>
        </row>
        <row r="1557">
          <cell r="G1557">
            <v>92612</v>
          </cell>
          <cell r="H1557" t="str">
            <v>FABRICAÇÃO E INSTALAÇÃO DE MEIA TESOURA DE MADEIRA NÃO APARELHADA, COM VÃO DE 4 M, PARA TELHA CERÂMICA OU DE CONCRETO, INCLUSO IÇAMENTO. AF_07/2019</v>
          </cell>
          <cell r="I1557" t="str">
            <v>UN</v>
          </cell>
          <cell r="J1557" t="str">
            <v>ATRIBUÍDO SÃO PAULO</v>
          </cell>
          <cell r="K1557">
            <v>3552.13</v>
          </cell>
        </row>
        <row r="1558">
          <cell r="G1558">
            <v>92614</v>
          </cell>
          <cell r="H1558" t="str">
            <v>FABRICAÇÃO E INSTALAÇÃO DE MEIA TESOURA DE MADEIRA NÃO APARELHADA, COM VÃO DE 5 M, PARA TELHA CERÂMICA OU DE CONCRETO, INCLUSO IÇAMENTO. AF_07/2019</v>
          </cell>
          <cell r="I1558" t="str">
            <v>UN</v>
          </cell>
          <cell r="J1558" t="str">
            <v>ATRIBUÍDO SÃO PAULO</v>
          </cell>
          <cell r="K1558">
            <v>10.65</v>
          </cell>
        </row>
        <row r="1559">
          <cell r="G1559">
            <v>92616</v>
          </cell>
          <cell r="H1559" t="str">
            <v>FABRICAÇÃO E INSTALAÇÃO DE MEIA TESOURA DE MADEIRA NÃO APARELHADA, COM VÃO DE 6 M, PARA TELHA CERÂMICA OU DE CONCRETO, INCLUSO IÇAMENTO. AF_07/2019</v>
          </cell>
          <cell r="I1559" t="str">
            <v>UN</v>
          </cell>
          <cell r="J1559" t="str">
            <v>ATRIBUÍDO SÃO PAULO</v>
          </cell>
          <cell r="K1559">
            <v>9.77</v>
          </cell>
        </row>
        <row r="1560">
          <cell r="G1560">
            <v>92618</v>
          </cell>
          <cell r="H1560" t="str">
            <v>FABRICAÇÃO E INSTALAÇÃO DE MEIA TESOURA DE MADEIRA NÃO APARELHADA, COM VÃO DE 7 M, PARA TELHA CERÂMICA OU DE CONCRETO, INCLUSO IÇAMENTO. AF_07/2019</v>
          </cell>
          <cell r="I1560" t="str">
            <v>UN</v>
          </cell>
          <cell r="J1560" t="str">
            <v>ATRIBUÍDO SÃO PAULO</v>
          </cell>
          <cell r="K1560">
            <v>28.85</v>
          </cell>
        </row>
        <row r="1561">
          <cell r="G1561">
            <v>92620</v>
          </cell>
          <cell r="H1561" t="str">
            <v>FABRICAÇÃO E INSTALAÇÃO DE MEIA TESOURA DE MADEIRA NÃO APARELHADA, COM VÃO DE 8 M, PARA TELHA CERÂMICA OU DE CONCRETO, INCLUSO IÇAMENTO. AF_07/2019</v>
          </cell>
          <cell r="I1561" t="str">
            <v>UN</v>
          </cell>
          <cell r="J1561" t="str">
            <v>ATRIBUÍDO SÃO PAULO</v>
          </cell>
          <cell r="K1561">
            <v>9.85</v>
          </cell>
        </row>
        <row r="1562">
          <cell r="G1562">
            <v>100357</v>
          </cell>
          <cell r="H1562" t="str">
            <v>FABRICAÇÃO E INSTALAÇÃO DE MEIA TESOURA DE MADEIRA NÃO APARELHADA, COM VÃO DE 9 M, PARA TELHA CERÂMICA OU DE CONCRETO, INCLUSO IÇAMENTO. AF_07/2019</v>
          </cell>
          <cell r="I1562" t="str">
            <v>UN</v>
          </cell>
          <cell r="J1562" t="str">
            <v>ATRIBUÍDO SÃO PAULO</v>
          </cell>
          <cell r="K1562">
            <v>646.48</v>
          </cell>
        </row>
        <row r="1563">
          <cell r="G1563">
            <v>100358</v>
          </cell>
          <cell r="H1563" t="str">
            <v>FABRICAÇÃO E INSTALAÇÃO DE MEIA TESOURA DE MADEIRA NÃO APARELHADA, COM VÃO DE 10 M, PARA TELHA CERÂMICA OU DE CONCRETO, INCLUSO IÇAMENTO. AF_07/2019</v>
          </cell>
          <cell r="I1563" t="str">
            <v>UN</v>
          </cell>
          <cell r="J1563" t="str">
            <v>ATRIBUÍDO SÃO PAULO</v>
          </cell>
          <cell r="K1563">
            <v>26.81</v>
          </cell>
        </row>
        <row r="1564">
          <cell r="G1564">
            <v>100359</v>
          </cell>
          <cell r="H1564" t="str">
            <v>FABRICAÇÃO E INSTALAÇÃO DE MEIA TESOURA DE MADEIRA NÃO APARELHADA, COM VÃO DE 11 M, PARA TELHA CERÂMICA OU DE CONCRETO, INCLUSO IÇAMENTO. AF_07/2019</v>
          </cell>
          <cell r="I1564" t="str">
            <v>UN</v>
          </cell>
          <cell r="J1564" t="str">
            <v>ATRIBUÍDO SÃO PAULO</v>
          </cell>
          <cell r="K1564">
            <v>26.46</v>
          </cell>
        </row>
        <row r="1565">
          <cell r="G1565">
            <v>100360</v>
          </cell>
          <cell r="H1565" t="str">
            <v>FABRICAÇÃO E INSTALAÇÃO DE MEIA TESOURA DE MADEIRA NÃO APARELHADA, COM VÃO DE 12 M, PARA TELHA CERÂMICA OU DE CONCRETO, INCLUSO IÇAMENTO. AF_07/2019</v>
          </cell>
          <cell r="I1565" t="str">
            <v>UN</v>
          </cell>
          <cell r="J1565" t="str">
            <v>ATRIBUÍDO SÃO PAULO</v>
          </cell>
          <cell r="K1565">
            <v>22.33</v>
          </cell>
        </row>
        <row r="1566">
          <cell r="G1566">
            <v>100361</v>
          </cell>
          <cell r="H1566" t="str">
            <v>FABRICAÇÃO E INSTALAÇÃO DE MEIA TESOURA DE MADEIRA NÃO APARELHADA, COM VÃO DE 3 M, PARA TELHA ONDULADA DE FIBROCIMENTO, ALUMÍNIO, PLÁSTICA OU TERMOACÚSTICA, INCLUSO IÇAMENTO. AF_07/2019</v>
          </cell>
          <cell r="I1566" t="str">
            <v>UN</v>
          </cell>
          <cell r="J1566" t="str">
            <v>COEFICIENTE DE REPRESENTATIVIDADE</v>
          </cell>
          <cell r="K1566">
            <v>178.65</v>
          </cell>
        </row>
        <row r="1567">
          <cell r="G1567">
            <v>100362</v>
          </cell>
          <cell r="H1567" t="str">
            <v>FABRICAÇÃO E INSTALAÇÃO DE MEIA TESOURA DE MADEIRA NÃO APARELHADA, COM VÃO DE 4 M, PARA TELHA ONDULADA DE FIBROCIMENTO, ALUMÍNIO, PLÁSTICA OU TERMOACÚSTICA, INCLUSO IÇAMENTO. AF_07/2019</v>
          </cell>
          <cell r="I1567" t="str">
            <v>UN</v>
          </cell>
          <cell r="J1567" t="str">
            <v>COEFICIENTE DE REPRESENTATIVIDADE</v>
          </cell>
          <cell r="K1567">
            <v>596.41</v>
          </cell>
        </row>
        <row r="1568">
          <cell r="G1568">
            <v>100363</v>
          </cell>
          <cell r="H1568" t="str">
            <v>FABRICAÇÃO E INSTALAÇÃO DE MEIA TESOURA DE MADEIRA NÃO APARELHADA, COM VÃO DE 5 M, PARA TELHA ONDULADA DE FIBROCIMENTO, ALUMÍNIO, PLÁSTICA OU TERMOACÚSTICA, INCLUSO IÇAMENTO. AF_07/2019</v>
          </cell>
          <cell r="I1568" t="str">
            <v>UN</v>
          </cell>
          <cell r="J1568" t="str">
            <v>ATRIBUÍDO SÃO PAULO</v>
          </cell>
          <cell r="K1568">
            <v>40.35</v>
          </cell>
        </row>
        <row r="1569">
          <cell r="G1569">
            <v>100364</v>
          </cell>
          <cell r="H1569" t="str">
            <v>FABRICAÇÃO E INSTALAÇÃO DE MEIA TESOURA DE MADEIRA NÃO APARELHADA, COM VÃO DE 6 M, PARA TELHA ONDULADA DE FIBROCIMENTO, ALUMÍNIO, PLÁSTICA OU TERMOACÚSTICA, INCLUSO IÇAMENTO. AF_07/2019</v>
          </cell>
          <cell r="I1569" t="str">
            <v>UN</v>
          </cell>
          <cell r="J1569" t="str">
            <v>COEFICIENTE DE REPRESENTATIVIDADE</v>
          </cell>
          <cell r="K1569">
            <v>92.95</v>
          </cell>
        </row>
        <row r="1570">
          <cell r="G1570">
            <v>100365</v>
          </cell>
          <cell r="H1570" t="str">
            <v>FABRICAÇÃO E INSTALAÇÃO DE MEIA TESOURA DE MADEIRA NÃO APARELHADA, COM VÃO DE 7 M, PARA TELHA ONDULADA DE FIBROCIMENTO, ALUMÍNIO, PLÁSTICA OU TERMOACÚSTICA, INCLUSO IÇAMENTO. AF_07/2019</v>
          </cell>
          <cell r="I1570" t="str">
            <v>KG</v>
          </cell>
          <cell r="J1570" t="str">
            <v>COEFICIENTE DE REPRESENTATIVIDADE</v>
          </cell>
          <cell r="K1570">
            <v>92.06</v>
          </cell>
        </row>
        <row r="1571">
          <cell r="G1571">
            <v>100366</v>
          </cell>
          <cell r="H1571" t="str">
            <v>FABRICAÇÃO E INSTALAÇÃO DE MEIA TESOURA DE MADEIRA NÃO APARELHADA, COM VÃO DE 8 M, PARA TELHA ONDULADA DE FIBROCIMENTO, ALUMÍNIO, PLÁSTICA OU TERMOACÚSTICA, INCLUSO IÇAMENTO. AF_07/2019</v>
          </cell>
          <cell r="I1571" t="str">
            <v>KG</v>
          </cell>
          <cell r="J1571" t="str">
            <v>COEFICIENTE DE REPRESENTATIVIDADE</v>
          </cell>
          <cell r="K1571">
            <v>49.06</v>
          </cell>
        </row>
        <row r="1572">
          <cell r="G1572">
            <v>100367</v>
          </cell>
          <cell r="H1572" t="str">
            <v>FABRICAÇÃO E INSTALAÇÃO DE MEIA TESOURA DE MADEIRA NÃO APARELHADA, COM VÃO DE 9 M, PARA TELHA ONDULADA DE FIBROCIMENTO, ALUMÍNIO, PLÁSTICA OU TERMOACÚSTICA, INCLUSO IÇAMENTO. AF_07/2019</v>
          </cell>
          <cell r="I1572" t="str">
            <v>M2</v>
          </cell>
          <cell r="J1572" t="str">
            <v>COEFICIENTE DE REPRESENTATIVIDADE</v>
          </cell>
          <cell r="K1572">
            <v>28.69</v>
          </cell>
        </row>
        <row r="1573">
          <cell r="G1573">
            <v>100368</v>
          </cell>
          <cell r="H1573" t="str">
            <v>FABRICAÇÃO E INSTALAÇÃO DE MEIA TESOURA DE MADEIRA NÃO APARELHADA, COM VÃO DE 10 M, PARA TELHA ONDULADA DE FIBROCIMENTO, ALUMÍNIO, PLÁSTICA OU TERMOACÚSTICA, INCLUSO IÇAMENTO. AF_07/2019</v>
          </cell>
          <cell r="I1573" t="str">
            <v>KG</v>
          </cell>
          <cell r="J1573" t="str">
            <v>COEFICIENTE DE REPRESENTATIVIDADE</v>
          </cell>
          <cell r="K1573">
            <v>60.18</v>
          </cell>
        </row>
        <row r="1574">
          <cell r="G1574">
            <v>100369</v>
          </cell>
          <cell r="H1574" t="str">
            <v>FABRICAÇÃO E INSTALAÇÃO DE MEIA TESOURA DE MADEIRA NÃO APARELHADA, COM VÃO DE 11 M, PARA TELHA ONDULADA DE FIBROCIMENTO, ALUMÍNIO, PLÁSTICA OU TERMOACÚSTICA, INCLUSO IÇAMENTO. AF_07/2019</v>
          </cell>
          <cell r="I1574" t="str">
            <v>M2</v>
          </cell>
          <cell r="J1574" t="str">
            <v>ATRIBUÍDO SÃO PAULO</v>
          </cell>
          <cell r="K1574">
            <v>112.77</v>
          </cell>
        </row>
        <row r="1575">
          <cell r="G1575">
            <v>100370</v>
          </cell>
          <cell r="H1575" t="str">
            <v>FABRICAÇÃO E INSTALAÇÃO DE MEIA TESOURA DE MADEIRA NÃO APARELHADA, COM VÃO DE 12 M, PARA TELHA ONDULADA DE FIBROCIMENTO, ALUMÍNIO, PLÁSTICA OU TERMOACÚSTICA, INCLUSO IÇAMENTO. AF_07/2019</v>
          </cell>
          <cell r="I1575" t="str">
            <v>H</v>
          </cell>
          <cell r="J1575" t="str">
            <v>COEFICIENTE DE REPRESENTATIVIDADE</v>
          </cell>
          <cell r="K1575">
            <v>111.96</v>
          </cell>
        </row>
        <row r="1576">
          <cell r="G1576">
            <v>100371</v>
          </cell>
          <cell r="H1576" t="str">
            <v>FABRICAÇÃO E INSTALAÇÃO DE TESOURA (INTEIRA OU MEIA) EM AÇO, VÃOS MAIORES OU IGUAIS A 3,0 M E MENORES OU IGUAL A 6,0 M, INCLUSO IÇAMENTO. AF_07/2019</v>
          </cell>
          <cell r="I1576" t="str">
            <v>UN</v>
          </cell>
          <cell r="J1576" t="str">
            <v>COEFICIENTE DE REPRESENTATIVIDADE</v>
          </cell>
          <cell r="K1576">
            <v>126.94</v>
          </cell>
        </row>
        <row r="1577">
          <cell r="G1577">
            <v>100372</v>
          </cell>
          <cell r="H1577" t="str">
            <v>FABRICAÇÃO E INSTALAÇÃO DE TESOURA (INTEIRA OU MEIA) EM AÇO, VÃOS MAIORES QUE 6,0 M E MENORES QUE 12,0 M, INCLUSO IÇAMENTO. AF_07/2019</v>
          </cell>
          <cell r="I1577" t="str">
            <v>UN</v>
          </cell>
          <cell r="J1577" t="str">
            <v>COEFICIENTE DE REPRESENTATIVIDADE</v>
          </cell>
          <cell r="K1577">
            <v>192.42</v>
          </cell>
        </row>
        <row r="1578">
          <cell r="G1578">
            <v>100373</v>
          </cell>
          <cell r="H1578" t="str">
            <v>FABRICAÇÃO E INSTALAÇÃO DE PONTALETES DE MADEIRA NÃO APARELHADA PARA TELHADOS COM ATÉ 2 ÁGUAS E COM TELHA ONDULADA DE FIBROCIMENTO, ALUMÍNIO OU PLÁSTICA EM EDIFÍCIO RESIDENCIAL TÉRREO, INCLUSO TRANSPORTE VERTICAL. AF_07/2019</v>
          </cell>
          <cell r="I1578" t="str">
            <v>M3</v>
          </cell>
          <cell r="J1578" t="str">
            <v>COEFICIENTE DE REPRESENTATIVIDADE</v>
          </cell>
          <cell r="K1578">
            <v>205.55</v>
          </cell>
        </row>
        <row r="1579">
          <cell r="G1579">
            <v>100374</v>
          </cell>
          <cell r="H1579" t="str">
            <v>TRAMA DE AÇO COMPOSTA POR TERÇAS PARA TELHADOS DE ATÉ 2 ÁGUAS PARA TELHA ONDULADA DE FIBROCIMENTO, METÁLICA, PLÁSTICA OU TERMOACÚSTICA, INCLUSO TRANSPORTE VERTICAL (EM KG). AF_07/2019</v>
          </cell>
          <cell r="I1579" t="str">
            <v>UN</v>
          </cell>
          <cell r="J1579" t="str">
            <v>ATRIBUÍDO SÃO PAULO</v>
          </cell>
          <cell r="K1579">
            <v>140.9</v>
          </cell>
        </row>
        <row r="1580">
          <cell r="G1580">
            <v>100375</v>
          </cell>
          <cell r="H1580" t="str">
            <v>TELHAMENTO COM TELHA DE ENCAIXE, TIPO FRANCESA DE VIDRO, COM ATÉ 2 ÁGUAS, INCLUSO TRANSPORTE VERTICAL. AF_07/2019</v>
          </cell>
          <cell r="I1580" t="str">
            <v>M</v>
          </cell>
          <cell r="J1580" t="str">
            <v>COEFICIENTE DE REPRESENTATIVIDADE</v>
          </cell>
          <cell r="K1580">
            <v>197.26</v>
          </cell>
        </row>
        <row r="1581">
          <cell r="G1581">
            <v>100376</v>
          </cell>
          <cell r="H1581" t="str">
            <v>ESGOTAMENTO DE VALA COM BOMBA SUBMERSÍVEL. AF_12/2022</v>
          </cell>
          <cell r="I1581" t="str">
            <v>M</v>
          </cell>
          <cell r="J1581" t="str">
            <v>COEFICIENTE DE REPRESENTATIVIDADE</v>
          </cell>
          <cell r="K1581">
            <v>198.97</v>
          </cell>
        </row>
        <row r="1582">
          <cell r="G1582">
            <v>100377</v>
          </cell>
          <cell r="H1582" t="str">
            <v>INSTALAÇÃO E DESINSTALAÇÃO DE REGISTRO DE PVC PARA SISTEMA DE REBAIXAMENTO DE LENÇOL FREÁTICO POR PONTEIRAS FILTRANTES. AF_12/2022</v>
          </cell>
          <cell r="I1582" t="str">
            <v>M</v>
          </cell>
          <cell r="J1582" t="str">
            <v>ATRIBUÍDO SÃO PAULO</v>
          </cell>
          <cell r="K1582">
            <v>149.83</v>
          </cell>
        </row>
        <row r="1583">
          <cell r="G1583">
            <v>100378</v>
          </cell>
          <cell r="H1583" t="str">
            <v>INSTALAÇÃO E DESINSTALAÇÃO DE CONJUNTO DE BOMBAS, À VÁCUO E CENTRÍFUGA, PARA SISTEMA DE REBAIXAMENTO DE LENÇOL FREÁTICO POR PONTEIRAS FILTRANTES (EXCLUI O FORNECIMENTO DE BOMBAS). AF_12/2022</v>
          </cell>
          <cell r="I1583" t="str">
            <v>M</v>
          </cell>
          <cell r="J1583" t="str">
            <v>ATRIBUÍDO SÃO PAULO</v>
          </cell>
          <cell r="K1583">
            <v>166.84</v>
          </cell>
        </row>
        <row r="1584">
          <cell r="G1584">
            <v>100382</v>
          </cell>
          <cell r="H1584" t="str">
            <v>INSTALAÇÃO DE MATERIAL GRANULAR FILTRANTE PARA SISTEMA DE REBAIXAMENTO DE LENÇOL FREÁTICO POR POÇOS PROFUNDOSA, DIÂMETRO DO POÇO DE 400 MM. AF_12/2022</v>
          </cell>
          <cell r="I1584" t="str">
            <v>M</v>
          </cell>
          <cell r="J1584" t="str">
            <v>ATRIBUÍDO SÃO PAULO</v>
          </cell>
          <cell r="K1584">
            <v>162.23</v>
          </cell>
        </row>
        <row r="1585">
          <cell r="G1585">
            <v>104314</v>
          </cell>
          <cell r="H1585" t="str">
            <v>INSTALAÇÃO E DESINSTALAÇÃO DE SISTEMA DE BOMBA PARA SISTEMA DE REBAIXAMENTO DE LENÇOL FREÁTICO POR POÇOS PROFUNDOS (EXCLUI O FORNECIMENTO DE BOMBA). AF_12/2022</v>
          </cell>
          <cell r="I1585" t="str">
            <v>M</v>
          </cell>
          <cell r="J1585" t="str">
            <v>ATRIBUÍDO SÃO PAULO</v>
          </cell>
          <cell r="K1585">
            <v>218.59</v>
          </cell>
        </row>
        <row r="1586">
          <cell r="G1586">
            <v>94444</v>
          </cell>
          <cell r="H1586" t="str">
            <v>DRENO SUBSUPERFICIAL (SEÇÃO 0,40 X 0,40 M), COM TUBO DE PEAD CORRUGADO PERFURADO, DN 100 MM, ENCHIMENTO COM AREIA. AF_07/2021</v>
          </cell>
          <cell r="I1586" t="str">
            <v>M</v>
          </cell>
          <cell r="J1586" t="str">
            <v>COEFICIENTE DE REPRESENTATIVIDADE</v>
          </cell>
          <cell r="K1586">
            <v>225.17</v>
          </cell>
        </row>
        <row r="1587">
          <cell r="G1587">
            <v>104482</v>
          </cell>
          <cell r="H1587" t="str">
            <v>DRENO SUBSUPERFICIAL (SEÇÃO 0,40 X 0,40 M), COM TUBO DE PVC CORRUGADO RÍGIDO PERFURADO, DN 100 MM, ENCHIMENTO COM AREIA. AF_07/2021</v>
          </cell>
          <cell r="I1587" t="str">
            <v>M</v>
          </cell>
          <cell r="J1587" t="str">
            <v>COEFICIENTE DE REPRESENTATIVIDADE</v>
          </cell>
          <cell r="K1587">
            <v>179.23</v>
          </cell>
        </row>
        <row r="1588">
          <cell r="G1588">
            <v>104184</v>
          </cell>
          <cell r="H1588" t="str">
            <v>DRENO SUBSUPERFICIAL (SEÇÃO 0,40 X 0,40 M), COM TUBO DE CONCRETO SIMPLES POROSO, DN 200 MM, ENCHIMENTO COM AREIA. AF_07/2021</v>
          </cell>
          <cell r="I1588" t="str">
            <v>M</v>
          </cell>
          <cell r="J1588" t="str">
            <v>ATRIBUÍDO SÃO PAULO</v>
          </cell>
          <cell r="K1588">
            <v>235.6</v>
          </cell>
        </row>
        <row r="1589">
          <cell r="G1589">
            <v>104185</v>
          </cell>
          <cell r="H1589" t="str">
            <v>DRENO SUBSUPERFICIAL (SEÇÃO 0,40 X 0,40 M), CEGO, ENCHIMENTO DE BRITA, ENVOLVIDO COM MANTA GEOTÊXTIL. AF_07/2021</v>
          </cell>
          <cell r="I1589" t="str">
            <v>M</v>
          </cell>
          <cell r="J1589" t="str">
            <v>COEFICIENTE DE REPRESENTATIVIDADE</v>
          </cell>
          <cell r="K1589">
            <v>237.37</v>
          </cell>
        </row>
        <row r="1590">
          <cell r="G1590">
            <v>104189</v>
          </cell>
          <cell r="H1590" t="str">
            <v>DRENO SUBSUPERFICIAL (SEÇÃO 0,40 X 0,40 M), CEGO, ENCHIMENTO DE BRITA. AF_07/2021</v>
          </cell>
          <cell r="I1590" t="str">
            <v>M</v>
          </cell>
          <cell r="J1590" t="str">
            <v>ATRIBUÍDO SÃO PAULO</v>
          </cell>
          <cell r="K1590">
            <v>45.92</v>
          </cell>
        </row>
        <row r="1591">
          <cell r="G1591">
            <v>104190</v>
          </cell>
          <cell r="H1591" t="str">
            <v>DRENO SUBSUPERFICIAL (SEÇÃO 0,40 X 0,40 M), COM TUBO DE PEAD CORRUGADO PERFURADO, DN 100 MM, ENCHIMENTO COM BRITA, ENVOLVIDO COM MANTA GEOTÊXTIL. AF_07/2021</v>
          </cell>
          <cell r="I1591" t="str">
            <v>M</v>
          </cell>
          <cell r="J1591" t="str">
            <v>ATRIBUÍDO SÃO PAULO</v>
          </cell>
          <cell r="K1591">
            <v>96.21</v>
          </cell>
        </row>
        <row r="1592">
          <cell r="G1592">
            <v>102661</v>
          </cell>
          <cell r="H1592" t="str">
            <v>DRENO SUBSUPERFICIAL (SEÇÃO 0,40 X 0,40 M), COM TUBO DE PVC CORRUGADO RÍGIDO PERFURADO, DN 100 MM, ENCHIMENTO COM BRITA, ENVOLVIDO COM MANTA GEOTÊXTIL. AF_07/2021</v>
          </cell>
          <cell r="I1592" t="str">
            <v>M</v>
          </cell>
          <cell r="J1592" t="str">
            <v>ATRIBUÍDO SÃO PAULO</v>
          </cell>
          <cell r="K1592">
            <v>65.74</v>
          </cell>
        </row>
        <row r="1593">
          <cell r="G1593">
            <v>102662</v>
          </cell>
          <cell r="H1593" t="str">
            <v>DRENO SUBSUPERFICIAL (SEÇÃO 0,40 X 0,40 M), COM TUBO DE CONCRETO SIMPLES POROSO, DN 200 MM, ENCHIMENTO COM BRITA, ENVOLVIDO COM MANTA GEOTÊXTIL. AF_07/2021</v>
          </cell>
          <cell r="I1593" t="str">
            <v>M</v>
          </cell>
          <cell r="J1593" t="str">
            <v>ATRIBUÍDO SÃO PAULO</v>
          </cell>
          <cell r="K1593">
            <v>116.04</v>
          </cell>
        </row>
        <row r="1594">
          <cell r="G1594">
            <v>102663</v>
          </cell>
          <cell r="H1594" t="str">
            <v>DRENO PROFUNDO (SEÇÃO 0,50 X 1,50 M), COM TUBO DE PEAD CORRUGADO PERFURADO, DN 100 MM, ENCHIMENTO COM AREIA, COM SELO DE ARGILA. AF_07/2021</v>
          </cell>
          <cell r="I1594" t="str">
            <v>M</v>
          </cell>
          <cell r="J1594" t="str">
            <v>COEFICIENTE DE REPRESENTATIVIDADE</v>
          </cell>
          <cell r="K1594">
            <v>91.46</v>
          </cell>
        </row>
        <row r="1595">
          <cell r="G1595">
            <v>102664</v>
          </cell>
          <cell r="H1595" t="str">
            <v>DRENO PROFUNDO (SEÇÃO 0,50 X 1,50 M), COM TUBO DE PVC CORRUGADO RÍGIDO PERFURADO, DN 100 MM, ENCHIMENTO COM AREIA, COM SELO DE ARGILA. AF_07/2021</v>
          </cell>
          <cell r="I1595" t="str">
            <v>M</v>
          </cell>
          <cell r="J1595" t="str">
            <v>COEFICIENTE DE REPRESENTATIVIDADE</v>
          </cell>
          <cell r="K1595">
            <v>141.82</v>
          </cell>
        </row>
        <row r="1596">
          <cell r="G1596">
            <v>102665</v>
          </cell>
          <cell r="H1596" t="str">
            <v>DRENO PROFUNDO (SEÇÃO 0,50 X 1,50 M), COM TUBO DE CONCRETO SIMPLES POROSO, DN 200 MM, ENCHIMENTO COM AREIA, COM SELO DE ARGILA. AF_07/2021</v>
          </cell>
          <cell r="I1596" t="str">
            <v>M</v>
          </cell>
          <cell r="J1596" t="str">
            <v>ATRIBUÍDO SÃO PAULO</v>
          </cell>
          <cell r="K1596">
            <v>118.12</v>
          </cell>
        </row>
        <row r="1597">
          <cell r="G1597">
            <v>102666</v>
          </cell>
          <cell r="H1597" t="str">
            <v>DRENO PROFUNDO (SEÇÃO 0,50 X 1,50 M), COM TUBO DE PEAD CORRUGADO PERFURADO, DN 100 MM, ENCHIMENTO COM AREIA. AF_07/2021</v>
          </cell>
          <cell r="I1597" t="str">
            <v>M</v>
          </cell>
          <cell r="J1597" t="str">
            <v>COEFICIENTE DE REPRESENTATIVIDADE</v>
          </cell>
          <cell r="K1597">
            <v>168.47</v>
          </cell>
        </row>
        <row r="1598">
          <cell r="G1598">
            <v>102668</v>
          </cell>
          <cell r="H1598" t="str">
            <v>DRENO PROFUNDO (SEÇÃO 0,50 X 1,50 M), COM TUBO DE PVC CORRUGADO RÍGIDO PERFURADO, DN 100 MM, ENCHIMENTO COM AREIA. AF_07/2021</v>
          </cell>
          <cell r="I1598" t="str">
            <v>M</v>
          </cell>
          <cell r="J1598" t="str">
            <v>ATRIBUÍDO SÃO PAULO</v>
          </cell>
          <cell r="K1598">
            <v>12.14</v>
          </cell>
        </row>
        <row r="1599">
          <cell r="G1599">
            <v>102669</v>
          </cell>
          <cell r="H1599" t="str">
            <v>DRENO PROFUNDO (SEÇÃO 0,50 X 1,50 M), COM TUBO DE CONCRETO SIMPLES POROSO, DN 200 MM, ENCHIMENTO COM AREIA. AF_07/2021</v>
          </cell>
          <cell r="I1599" t="str">
            <v>M</v>
          </cell>
          <cell r="J1599" t="str">
            <v>COEFICIENTE DE REPRESENTATIVIDADE</v>
          </cell>
          <cell r="K1599">
            <v>61.39</v>
          </cell>
        </row>
        <row r="1600">
          <cell r="G1600">
            <v>102670</v>
          </cell>
          <cell r="H1600" t="str">
            <v>DRENO PROFUNDO (SEÇÃO 0,50 X 1,50 M), CEGO, ENCHIMENTO DE BRITA, ENVOLVIDO COM MANTA GEOTÊXTIL, COM SELO DE ARGILA. AF_07/2021</v>
          </cell>
          <cell r="I1600" t="str">
            <v>M</v>
          </cell>
          <cell r="J1600" t="str">
            <v>ATRIBUÍDO SÃO PAULO</v>
          </cell>
          <cell r="K1600">
            <v>68.28</v>
          </cell>
        </row>
        <row r="1601">
          <cell r="G1601">
            <v>102672</v>
          </cell>
          <cell r="H1601" t="str">
            <v>DRENO PROFUNDO (SEÇÃO 0,50 X 1,50 M), CEGO, ENCHIMENTO DE BRITA, ENVOLVIDO COM MANTA GEOTÊXTIL. AF_07/2021</v>
          </cell>
          <cell r="I1601" t="str">
            <v>M</v>
          </cell>
          <cell r="J1601" t="str">
            <v>COEFICIENTE DE REPRESENTATIVIDADE</v>
          </cell>
          <cell r="K1601">
            <v>21.97</v>
          </cell>
        </row>
        <row r="1602">
          <cell r="G1602">
            <v>102673</v>
          </cell>
          <cell r="H1602" t="str">
            <v>DRENO PROFUNDO (SEÇÃO 0,50 X 1,50 M), COM TUBO DE PEAD CORRUGADO PERFURADO, DN 100 MM, ENCHIMENTO COM BRITA, ENVOLVIDO COM MANTA GEOTÊXTIL, COM SELO DE ARGILA. AF_07/2021</v>
          </cell>
          <cell r="I1602" t="str">
            <v>M</v>
          </cell>
          <cell r="J1602" t="str">
            <v>ATRIBUÍDO SÃO PAULO</v>
          </cell>
          <cell r="K1602">
            <v>54.81</v>
          </cell>
        </row>
        <row r="1603">
          <cell r="G1603">
            <v>102674</v>
          </cell>
          <cell r="H1603" t="str">
            <v>DRENO PROFUNDO (SEÇÃO 0,50 X 1,50 M), COM TUBO DE PVC CORRUGADO RÍGIDO PERFURADO, DN 100 MM, ENCHIMENTO COM BRITA, ENVOLVIDO COM MANTA GEOTÊXTIL, COM SELO DE ARGILA. AF_07/2021</v>
          </cell>
          <cell r="I1603" t="str">
            <v>M</v>
          </cell>
          <cell r="J1603" t="str">
            <v>COEFICIENTE DE REPRESENTATIVIDADE</v>
          </cell>
          <cell r="K1603">
            <v>72.59</v>
          </cell>
        </row>
        <row r="1604">
          <cell r="G1604">
            <v>102676</v>
          </cell>
          <cell r="H1604" t="str">
            <v>DRENO PROFUNDO (SEÇÃO 0,50 X 1,50 M), COM TUBO DE CONCRETO SIMPLES POROSO, DN 200 MM, ENCHIMENTO COM BRITA, ENVOLVIDO COM MANTA GEOTÊXTIL, COM SELO DE ARGILA. AF_07/2021</v>
          </cell>
          <cell r="I1604" t="str">
            <v>M</v>
          </cell>
          <cell r="J1604" t="str">
            <v>ATRIBUÍDO SÃO PAULO</v>
          </cell>
          <cell r="K1604">
            <v>7.94</v>
          </cell>
        </row>
        <row r="1605">
          <cell r="G1605">
            <v>102677</v>
          </cell>
          <cell r="H1605" t="str">
            <v>DRENO PROFUNDO (SEÇÃO 0,50 X 1,50 M), COM TUBO DE PEAD CORRUGADO PERFURADO, DN 100 MM, ENCHIMENTO COM BRITA, ENVOLVIDO COM MANTA GEOTÊXTIL. AF_07/2021</v>
          </cell>
          <cell r="I1605" t="str">
            <v>M</v>
          </cell>
          <cell r="J1605" t="str">
            <v>COEFICIENTE DE REPRESENTATIVIDADE</v>
          </cell>
          <cell r="K1605">
            <v>10.9</v>
          </cell>
        </row>
        <row r="1606">
          <cell r="G1606">
            <v>102678</v>
          </cell>
          <cell r="H1606" t="str">
            <v>DRENO PROFUNDO (SEÇÃO 0,50 X 1,50 M), COM TUBO DE PVC CORRUGADO RÍGIDO PERFURADO, DN 100 MM, ENCHIMENTO COM BRITA, ENVOLVIDO COM MANTA GEOTÊXTIL. AF_07/2021</v>
          </cell>
          <cell r="I1606" t="str">
            <v>M</v>
          </cell>
          <cell r="J1606" t="str">
            <v>COEFICIENTE DE REPRESENTATIVIDADE</v>
          </cell>
          <cell r="K1606">
            <v>21.58</v>
          </cell>
        </row>
        <row r="1607">
          <cell r="G1607">
            <v>102679</v>
          </cell>
          <cell r="H1607" t="str">
            <v>DRENO PROFUNDO (SEÇÃO 0,50 X 1,50 M), COM TUBO DE CONCRETO SIMPLES POROSO, DN 200 MM, ENCHIMENTO COM BRITA, ENVOLVIDO COM MANTA GEOTÊXTIL. AF_07/2021</v>
          </cell>
          <cell r="I1607" t="str">
            <v>M</v>
          </cell>
          <cell r="J1607" t="str">
            <v>COEFICIENTE DE REPRESENTATIVIDADE</v>
          </cell>
          <cell r="K1607">
            <v>169.74</v>
          </cell>
        </row>
        <row r="1608">
          <cell r="G1608">
            <v>102680</v>
          </cell>
          <cell r="H1608" t="str">
            <v>DRENO ESPINHA DE PEIXE (SEÇÃO 0,40 X 0,40 M), COM TUBO DE PEAD CORRUGADO PERFURADO, DN 100 MM, ENCHIMENTO COM AREIA, INCLUSIVE CONEXÕES. AF_07/2021</v>
          </cell>
          <cell r="I1608" t="str">
            <v>M</v>
          </cell>
          <cell r="J1608" t="str">
            <v>COEFICIENTE DE REPRESENTATIVIDADE</v>
          </cell>
          <cell r="K1608">
            <v>166.09</v>
          </cell>
        </row>
        <row r="1609">
          <cell r="G1609">
            <v>102681</v>
          </cell>
          <cell r="H1609" t="str">
            <v>DRENO ESPINHA DE PEIXE (SEÇÃO 0,40 X 0,40 M), COM TUBO DE PVC CORRUGADO RÍGIDO PERFURADO, DN 100 MM, ENCHIMENTO COM AREIA, INCLUSIVE CONEXÕES. AF_07/2021</v>
          </cell>
          <cell r="I1609" t="str">
            <v>M</v>
          </cell>
          <cell r="J1609" t="str">
            <v>COEFICIENTE DE REPRESENTATIVIDADE</v>
          </cell>
          <cell r="K1609">
            <v>174.85</v>
          </cell>
        </row>
        <row r="1610">
          <cell r="G1610">
            <v>102683</v>
          </cell>
          <cell r="H1610" t="str">
            <v>DRENO ESPINHA DE PEIXE (SEÇÃO (0,40 X 0,40 M), COM TUBO DE PEAD CORRUGADO PERFURADO, DN 100 MM, ENCHIMENTO COM BRITA, ENVOLVIDO COM MANTA GEOTÊXTIL, INCLUSIVE CONEXÕES. AF_07/2021</v>
          </cell>
          <cell r="I1610" t="str">
            <v>M</v>
          </cell>
          <cell r="J1610" t="str">
            <v>COEFICIENTE DE REPRESENTATIVIDADE</v>
          </cell>
          <cell r="K1610">
            <v>171.2</v>
          </cell>
        </row>
        <row r="1611">
          <cell r="G1611">
            <v>102684</v>
          </cell>
          <cell r="H1611" t="str">
            <v>DRENO ESPINHA DE PEIXE (SEÇÃO 0,40 X 0,40 M), COM TUBO DE PVC CORRUGADO RÍGIDO PERFURADO, DN 100 MM, ENCHIMENTO COM BRITA, ENVOLVIDO COM MANTA GEOTÊXTIL, INCLUSIVE CONEXÕES. AF_07/2021</v>
          </cell>
          <cell r="I1611" t="str">
            <v>M</v>
          </cell>
          <cell r="J1611" t="str">
            <v>COEFICIENTE DE REPRESENTATIVIDADE</v>
          </cell>
          <cell r="K1611">
            <v>52.11</v>
          </cell>
        </row>
        <row r="1612">
          <cell r="G1612">
            <v>102685</v>
          </cell>
          <cell r="H1612" t="str">
            <v>DRENO ESPINHA DE PEIXE (SEÇÃO 0,50 X 0,80 M), COM TUBO DE PEAD CORRUGADO PERFURADO, DN 100 MM, ENCHIMENTO COM AREIA, INCLUSIVE CONEXÕES. AF_07/2021</v>
          </cell>
          <cell r="I1612" t="str">
            <v>M</v>
          </cell>
          <cell r="J1612" t="str">
            <v>COEFICIENTE DE REPRESENTATIVIDADE</v>
          </cell>
          <cell r="K1612">
            <v>101.36</v>
          </cell>
        </row>
        <row r="1613">
          <cell r="G1613">
            <v>102687</v>
          </cell>
          <cell r="H1613" t="str">
            <v>DRENO ESPINHA DE PEIXE (SEÇÃO 0,50 X 0,80 M), COM TUBO DE PVC CORRUGADO RÍGIDO PERFURADO, DN 100 MM, ENCHIMENTO COM AREIA, INCLUSIVE CONEXÕES. AF_07/2021</v>
          </cell>
          <cell r="I1613" t="str">
            <v>UN</v>
          </cell>
          <cell r="J1613" t="str">
            <v>COEFICIENTE DE REPRESENTATIVIDADE</v>
          </cell>
          <cell r="K1613">
            <v>27.77</v>
          </cell>
        </row>
        <row r="1614">
          <cell r="G1614">
            <v>102688</v>
          </cell>
          <cell r="H1614" t="str">
            <v>DRENO ESPINHA DE PEIXE (SEÇÃO 0,50 X 0,80 M), COM TUBO DE PEAD CORRUGADO PERFURADO, DN 100 MM, ENCHIMENTO COM BRITA, ENVOLVIDO COM MANTA GEOTÊXTIL, INCLUSIVE CONEXÕES. AF_07/2021</v>
          </cell>
          <cell r="I1614" t="str">
            <v>UN</v>
          </cell>
          <cell r="J1614" t="str">
            <v>COEFICIENTE DE REPRESENTATIVIDADE</v>
          </cell>
          <cell r="K1614">
            <v>27.18</v>
          </cell>
        </row>
        <row r="1615">
          <cell r="G1615">
            <v>102689</v>
          </cell>
          <cell r="H1615" t="str">
            <v>DRENO ESPINHA DE PEIXE (SEÇÃO 0,50 X 0,80 M), COM TUBO DE PVC CORRUGADO RÍGIDO PERFURADO, DN 100 MM, ENCHIMENTO COM BRITA, ENVOLVIDO COM MANTA GEOTÊXTIL, INCLUSIVE CONEXÕES. AF_07/2021</v>
          </cell>
          <cell r="I1615" t="str">
            <v>UN</v>
          </cell>
          <cell r="J1615" t="str">
            <v>COEFICIENTE DE REPRESENTATIVIDADE</v>
          </cell>
          <cell r="K1615">
            <v>25.31</v>
          </cell>
        </row>
        <row r="1616">
          <cell r="G1616">
            <v>102690</v>
          </cell>
          <cell r="H1616" t="str">
            <v>TUBO DE PEAD CORRUGADO PERFURADO, DN 100 MM, PARA DRENO - FORNECIMENTO E ASSENTAMENTO. AF_07/2021</v>
          </cell>
          <cell r="I1616" t="str">
            <v>M2</v>
          </cell>
          <cell r="J1616" t="str">
            <v>COLETADO</v>
          </cell>
          <cell r="K1616">
            <v>25.77</v>
          </cell>
        </row>
        <row r="1617">
          <cell r="G1617">
            <v>102693</v>
          </cell>
          <cell r="H1617" t="str">
            <v>TUBO DE PVC CORRUGADO RÍGIDO PERFURADO, DN 100 MM, PARA DRENO - FORNECIMENTO E ASSENTAMENTO. AF_07/2021</v>
          </cell>
          <cell r="I1617" t="str">
            <v>M2</v>
          </cell>
          <cell r="J1617" t="str">
            <v>ATRIBUÍDO SÃO PAULO</v>
          </cell>
          <cell r="K1617">
            <v>672.9</v>
          </cell>
        </row>
        <row r="1618">
          <cell r="G1618">
            <v>102694</v>
          </cell>
          <cell r="H1618" t="str">
            <v>TUBO DE CONCRETO SIMPLES POROSO, DN 200 MM, PARA DRENO - FORNECIMENTO E ASSENTAMENTO. AF_07/2021</v>
          </cell>
          <cell r="I1618" t="str">
            <v>M2</v>
          </cell>
          <cell r="J1618" t="str">
            <v>COEFICIENTE DE REPRESENTATIVIDADE</v>
          </cell>
          <cell r="K1618">
            <v>638.25</v>
          </cell>
        </row>
        <row r="1619">
          <cell r="G1619">
            <v>102696</v>
          </cell>
          <cell r="H1619" t="str">
            <v>LUVA DE PVC, SÉRIE NORMAL, PARA ESGOTO PREDIAL, DN 100 MM, INSTALADA EM DRENO  - FORNECIMENTO E INSTALAÇÃO. AF_07/2021</v>
          </cell>
          <cell r="I1619" t="str">
            <v>M3</v>
          </cell>
          <cell r="J1619" t="str">
            <v>COEFICIENTE DE REPRESENTATIVIDADE</v>
          </cell>
          <cell r="K1619">
            <v>810.16</v>
          </cell>
        </row>
        <row r="1620">
          <cell r="G1620">
            <v>102697</v>
          </cell>
          <cell r="H1620" t="str">
            <v>JUNÇÃO SIMPLES DE PVC, 45 GRAUS, SÉRIE NORMAL, PARA ESGOTO PREDIAL, DN 100 MM, INSTALADA EM DRENO - FORNECIMENTO E INSTALAÇÃO. AF_07/2021</v>
          </cell>
          <cell r="I1620" t="str">
            <v>M3</v>
          </cell>
          <cell r="J1620" t="str">
            <v>COEFICIENTE DE REPRESENTATIVIDADE</v>
          </cell>
          <cell r="K1620">
            <v>747.59</v>
          </cell>
        </row>
        <row r="1621">
          <cell r="G1621">
            <v>102703</v>
          </cell>
          <cell r="H1621" t="str">
            <v>JUNÇÃO DUPLA DE PVC, SÉRIE NORMAL, PARA ESGOTO PREDIAL, DN 100 X 100 X 100 MM, INSTALADA EM DRENO  - FORNECIMENTO E INSTALAÇÃO. AF_07/2021</v>
          </cell>
          <cell r="I1621" t="str">
            <v>M3</v>
          </cell>
          <cell r="J1621" t="str">
            <v>COEFICIENTE DE REPRESENTATIVIDADE</v>
          </cell>
          <cell r="K1621">
            <v>894.81</v>
          </cell>
        </row>
        <row r="1622">
          <cell r="G1622">
            <v>102704</v>
          </cell>
          <cell r="H1622" t="str">
            <v>GEOTÊXTIL NÃO TECIDO 100% POLIÉSTER, RESISTÊNCIA A TRAÇÃO DE 9 KN/M (RT - 9), INSTALADO EM DRENO - FORNECIMENTO E INSTALAÇÃO. AF_07/2021</v>
          </cell>
          <cell r="I1622" t="str">
            <v>M3</v>
          </cell>
          <cell r="J1622" t="str">
            <v>COEFICIENTE DE REPRESENTATIVIDADE</v>
          </cell>
          <cell r="K1622">
            <v>813.08</v>
          </cell>
        </row>
        <row r="1623">
          <cell r="G1623">
            <v>102705</v>
          </cell>
          <cell r="H1623" t="str">
            <v>GEOTÊXTIL NÃO TECIDO 100% POLIÉSTER, RESISTÊNCIA A TRAÇÃO DE 14 KN/M (RT - 14), INSTALADO EM DRENO - FORNECIMENTO E INSTALAÇÃO. AF_07/2021</v>
          </cell>
          <cell r="I1623" t="str">
            <v>M</v>
          </cell>
          <cell r="J1623" t="str">
            <v>COEFICIENTE DE REPRESENTATIVIDADE</v>
          </cell>
          <cell r="K1623">
            <v>952.04</v>
          </cell>
        </row>
        <row r="1624">
          <cell r="G1624">
            <v>102707</v>
          </cell>
          <cell r="H1624" t="str">
            <v>GEOTÊXTIL NÃO TECIDO 100% POLIÉSTER, RESISTÊNCIA A TRAÇÃO DE 26 KN/M (RT - 26), INSTALADO EM DRENO - FORNECIMENTO E INSTALAÇÃO. AF_07/2021</v>
          </cell>
          <cell r="I1624" t="str">
            <v>M</v>
          </cell>
          <cell r="J1624" t="str">
            <v>COEFICIENTE DE REPRESENTATIVIDADE</v>
          </cell>
          <cell r="K1624">
            <v>1569.55</v>
          </cell>
        </row>
        <row r="1625">
          <cell r="G1625">
            <v>102708</v>
          </cell>
          <cell r="H1625" t="str">
            <v>ENCHIMENTO DE AREIA PARA DRENO, LANÇAMENTO MECANIZADO. AF_07/2021</v>
          </cell>
          <cell r="I1625" t="str">
            <v>UN</v>
          </cell>
          <cell r="J1625" t="str">
            <v>COEFICIENTE DE REPRESENTATIVIDADE</v>
          </cell>
          <cell r="K1625">
            <v>1930.28</v>
          </cell>
        </row>
        <row r="1626">
          <cell r="G1626">
            <v>102710</v>
          </cell>
          <cell r="H1626" t="str">
            <v>ENCHIMENTO DE BRITA PARA DRENO, LANÇAMENTO MECANIZADO. AF_07/2021</v>
          </cell>
          <cell r="I1626" t="str">
            <v>UN</v>
          </cell>
          <cell r="J1626" t="str">
            <v>COEFICIENTE DE REPRESENTATIVIDADE</v>
          </cell>
          <cell r="K1626">
            <v>2288.77</v>
          </cell>
        </row>
        <row r="1627">
          <cell r="G1627">
            <v>102711</v>
          </cell>
          <cell r="H1627" t="str">
            <v>ENCHIMENTO DE AREIA PARA DRENO, LANÇAMENTO MANUAL. AF_07/2021</v>
          </cell>
          <cell r="I1627" t="str">
            <v>UN</v>
          </cell>
          <cell r="J1627" t="str">
            <v>COEFICIENTE DE REPRESENTATIVIDADE</v>
          </cell>
          <cell r="K1627">
            <v>613.24</v>
          </cell>
        </row>
        <row r="1628">
          <cell r="G1628">
            <v>102712</v>
          </cell>
          <cell r="H1628" t="str">
            <v>ENCHIMENTO DE BRITA PARA DRENO, LANÇAMENTO MANUAL. AF_07/2021</v>
          </cell>
          <cell r="I1628" t="str">
            <v>M2</v>
          </cell>
          <cell r="J1628" t="str">
            <v>COEFICIENTE DE REPRESENTATIVIDADE</v>
          </cell>
          <cell r="K1628">
            <v>596.35</v>
          </cell>
        </row>
        <row r="1629">
          <cell r="G1629">
            <v>102713</v>
          </cell>
          <cell r="H1629" t="str">
            <v>DRENO EM MURO DE CONTENÇÃO, EXECUTADO NO PÉ DO MURO, COM TUBO DE PEAD CORRUGADO FLEXÍVEL PERFURADO, ENCHIMENTO COM BRITA, ENVOLVIDO COM MANTA GEOTÊXTIL. AF_07/2021</v>
          </cell>
          <cell r="I1629" t="str">
            <v>M3</v>
          </cell>
          <cell r="J1629" t="str">
            <v>COEFICIENTE DE REPRESENTATIVIDADE</v>
          </cell>
          <cell r="K1629">
            <v>238.79</v>
          </cell>
        </row>
        <row r="1630">
          <cell r="G1630">
            <v>102715</v>
          </cell>
          <cell r="H1630" t="str">
            <v>DRENO EM MURO DE CONTENÇÃO, EXECUTADO NO PÉ DO MURO, COM TUBO DE PVC CORRUGADO RÍGIDO PERFURADO, ENCHIMENTO COM BRITA, ENVOLVIDO COM MANTA GEOTÊXTIL. AF_07/2021</v>
          </cell>
          <cell r="I1630" t="str">
            <v>M3</v>
          </cell>
          <cell r="J1630" t="str">
            <v>COEFICIENTE DE REPRESENTATIVIDADE</v>
          </cell>
          <cell r="K1630">
            <v>274.91</v>
          </cell>
        </row>
        <row r="1631">
          <cell r="G1631">
            <v>102716</v>
          </cell>
          <cell r="H1631" t="str">
            <v>DRENO BARBACÃ, DN 100 MM, COM MATERIAL DRENANTE. AF_07/2021</v>
          </cell>
          <cell r="I1631" t="str">
            <v>M3</v>
          </cell>
          <cell r="J1631" t="str">
            <v>COEFICIENTE DE REPRESENTATIVIDADE</v>
          </cell>
          <cell r="K1631">
            <v>318.19</v>
          </cell>
        </row>
        <row r="1632">
          <cell r="G1632">
            <v>102717</v>
          </cell>
          <cell r="H1632" t="str">
            <v>DRENO BARBACÃ, DN 75 MM, COM MATERIAL DRENANTE. AF_07/2021</v>
          </cell>
          <cell r="I1632" t="str">
            <v>M3</v>
          </cell>
          <cell r="J1632" t="str">
            <v>COEFICIENTE DE REPRESENTATIVIDADE</v>
          </cell>
          <cell r="K1632">
            <v>701.64</v>
          </cell>
        </row>
        <row r="1633">
          <cell r="G1633">
            <v>102718</v>
          </cell>
          <cell r="H1633" t="str">
            <v>DRENO BARBACÃ, DN 50 MM, COM MATERIAL DRENANTE. AF_07/2021</v>
          </cell>
          <cell r="I1633" t="str">
            <v>M3</v>
          </cell>
          <cell r="J1633" t="str">
            <v>ATRIBUÍDO SÃO PAULO</v>
          </cell>
          <cell r="K1633">
            <v>199.29</v>
          </cell>
        </row>
        <row r="1634">
          <cell r="G1634">
            <v>102719</v>
          </cell>
          <cell r="H1634" t="str">
            <v>GEOTÊXTIL NÃO TECIDO 100% POLIÉSTER, RESISTÊNCIA A TRAÇÃO DE 31 KN/M (RT-31), INSTALADO EM DRENO - FORNECIMENTO E INSTALAÇÃO. AF_07/2021</v>
          </cell>
          <cell r="I1634" t="str">
            <v>M3</v>
          </cell>
          <cell r="J1634" t="str">
            <v>ATRIBUÍDO SÃO PAULO</v>
          </cell>
          <cell r="K1634">
            <v>210.95</v>
          </cell>
        </row>
        <row r="1635">
          <cell r="G1635">
            <v>102722</v>
          </cell>
          <cell r="H1635" t="str">
            <v>MURO DE GABIÃO, ENCHIMENTO COM PEDRA DE MÃO TIPO RACHÃO, DE GRAVIDADE, COM GAIOLAS DE COMPRIMENTO IGUAL A 2 M, PARA MUROS COM ALTURA MENOR OU IGUAL A 4 M - FORNECIMENTO E EXECUÇÃO. AF_03/2024</v>
          </cell>
          <cell r="I1635" t="str">
            <v>M3</v>
          </cell>
          <cell r="J1635" t="str">
            <v>COEFICIENTE DE REPRESENTATIVIDADE</v>
          </cell>
          <cell r="K1635">
            <v>314.47</v>
          </cell>
        </row>
        <row r="1636">
          <cell r="G1636">
            <v>102723</v>
          </cell>
          <cell r="H1636" t="str">
            <v>MURO DE GABIÃO, ENCHIMENTO COM PEDRA DE MÃO TIPO RACHÃO, DE GRAVIDADE, COM GAIOLAS DE COMPRIMENTO IGUAL A 5 M, PARA MUROS COM ALTURA MENOR OU IGUAL A 4 M - FORNECIMENTO E EXECUÇÃO. AF_03/2024</v>
          </cell>
          <cell r="I1636" t="str">
            <v>M3</v>
          </cell>
          <cell r="J1636" t="str">
            <v>COEFICIENTE DE REPRESENTATIVIDADE</v>
          </cell>
          <cell r="K1636">
            <v>323.89</v>
          </cell>
        </row>
        <row r="1637">
          <cell r="G1637">
            <v>102724</v>
          </cell>
          <cell r="H1637" t="str">
            <v>MURO DE GABIÃO, ENCHIMENTO COM PEDRA DE MÃO TIPO RACHÃO, DE GRAVIDADE, COM GAIOLAS DE COMPRIMENTO IGUAL A 2 M, PARA MUROS COM ALTURA MAIOR QUE 4 M E MENOR OU IGUAL A 6 M - FORNECIMENTO E EXECUÇÃO. AF_03/2024</v>
          </cell>
          <cell r="I1637" t="str">
            <v>M3</v>
          </cell>
          <cell r="J1637" t="str">
            <v>COEFICIENTE DE REPRESENTATIVIDADE</v>
          </cell>
          <cell r="K1637">
            <v>257.65</v>
          </cell>
        </row>
        <row r="1638">
          <cell r="G1638">
            <v>102725</v>
          </cell>
          <cell r="H1638" t="str">
            <v>MURO DE GABIÃO, ENCHIMENTO COM PEDRA DE MÃO TIPO RACHÃO, DE GRAVIDADE, COM GAIOLAS DE COMPRIMENTO IGUAL A 5 M, PARA MUROS COM ALTURA MAIOR QUE 4 M E MENOR OU IGUAL A 6 M - FORNECIMENTO E EXECUÇÃO. AF_03/2024</v>
          </cell>
          <cell r="I1638" t="str">
            <v>M3</v>
          </cell>
          <cell r="J1638" t="str">
            <v>COEFICIENTE DE REPRESENTATIVIDADE</v>
          </cell>
          <cell r="K1638">
            <v>245.38</v>
          </cell>
        </row>
        <row r="1639">
          <cell r="G1639">
            <v>102726</v>
          </cell>
          <cell r="H1639" t="str">
            <v>MURO DE GABIÃO, ENCHIMENTO COM PEDRA DE MÃO TIPO RACHÃO, DE GRAVIDADE, COM GAIOLAS DE COMPRIMENTO IGUAL A 2 M, PARA MUROS COM ALTURA MAIOR QUE 6 M E MENOR OU IGUAL A 10 M - FORNECIMENTO E EXECUÇÃO. AF_03/2024</v>
          </cell>
          <cell r="I1639" t="str">
            <v>M3</v>
          </cell>
          <cell r="J1639" t="str">
            <v>ATRIBUÍDO SÃO PAULO</v>
          </cell>
          <cell r="K1639">
            <v>400.52</v>
          </cell>
        </row>
        <row r="1640">
          <cell r="G1640">
            <v>103653</v>
          </cell>
          <cell r="H1640" t="str">
            <v>MURO DE GABIÃO, ENCHIMENTO COM PEDRA DE MÃO TIPO RACHÃO, DE GRAVIDADE, COM GAIOLAS DE COMPRIMENTO IGUAL A 5 M, PARA MUROS COM ALTURA MAIOR QUE 6 M E MENOR OU IGUAL A 10 M- FORNECIMENTO E EXECUÇÃO. AF_03/2024</v>
          </cell>
          <cell r="I1640" t="str">
            <v>M3</v>
          </cell>
          <cell r="J1640" t="str">
            <v>ATRIBUÍDO SÃO PAULO</v>
          </cell>
          <cell r="K1640">
            <v>368.41</v>
          </cell>
        </row>
        <row r="1641">
          <cell r="G1641">
            <v>92743</v>
          </cell>
          <cell r="H1641" t="str">
            <v>MURO DE GABIÃO, ENCHIMENTO COM PEDRA DE MÃO TIPO RACHÃO, COM SOLO REFORÇADO, PARA MUROS COM ALTURA MENOR OU IGUAL A 4 M - FORNECIMENTO E EXECUÇÃO. AF_03/2024</v>
          </cell>
          <cell r="I1641" t="str">
            <v>M2</v>
          </cell>
          <cell r="J1641" t="str">
            <v>ATRIBUÍDO SÃO PAULO</v>
          </cell>
          <cell r="K1641">
            <v>177.17</v>
          </cell>
        </row>
        <row r="1642">
          <cell r="G1642">
            <v>92744</v>
          </cell>
          <cell r="H1642" t="str">
            <v>MURO DE GABIÃO, ENCHIMENTO COM PEDRA DE MÃO TIPO RACHÃO, COM SOLO REFORÇADO, PARA MUROS COM ALTURA MAIOR QUE 4 M E MENOR OU IGUAL A 12 M - FORNECIMENTO E EXECUÇÃO. AF_03/2024</v>
          </cell>
          <cell r="I1642" t="str">
            <v>M2</v>
          </cell>
          <cell r="J1642" t="str">
            <v>ATRIBUÍDO SÃO PAULO</v>
          </cell>
          <cell r="K1642">
            <v>193.49</v>
          </cell>
        </row>
        <row r="1643">
          <cell r="G1643">
            <v>92745</v>
          </cell>
          <cell r="H1643" t="str">
            <v>MURO DE GABIÃO, ENCHIMENTO COM PEDRA DE MÃO TIPO RACHÃO, COM SOLO REFORÇADO, PARA MUROS COM ALTURA MAIOR QUE 12 M E MENOR OU IGUAL A 20 M - FORNECIMENTO E EXECUÇÃO. AF_03/2024</v>
          </cell>
          <cell r="I1643" t="str">
            <v>M2</v>
          </cell>
          <cell r="J1643" t="str">
            <v>ATRIBUÍDO SÃO PAULO</v>
          </cell>
          <cell r="K1643">
            <v>192.4</v>
          </cell>
        </row>
        <row r="1644">
          <cell r="G1644">
            <v>92746</v>
          </cell>
          <cell r="H1644" t="str">
            <v>MURO DE GABIÃO, ENCHIMENTO COM PEDRA DE MÃO TIPO RACHÃO, COM SOLO REFORÇADO, PARA MUROS COM ALTURA MAIOR QUE 20 M E MENOR OU IGUAL A 28 M - FORNECIMENTO E EXECUÇÃO. AF_03/2024</v>
          </cell>
          <cell r="I1644" t="str">
            <v>M3</v>
          </cell>
          <cell r="J1644" t="str">
            <v>ATRIBUÍDO SÃO PAULO</v>
          </cell>
          <cell r="K1644">
            <v>205.06</v>
          </cell>
        </row>
        <row r="1645">
          <cell r="G1645">
            <v>92747</v>
          </cell>
          <cell r="H1645" t="str">
            <v>MURO DE GABIÃO, ENCHIMENTO COM RESÍDUO DE CONSTRUÇÃO E DEMOLIÇÃO, DE GRAVIDADE, COM GAIOLA TRAPEZOIDAL DE COMPRIMENTO IGUAL A 2 M, PARA MUROS COM ALTURA MENOR OU IGUAL A 2 M - FORNECIMENTO E EXECUÇÃO. AF_03/2024</v>
          </cell>
          <cell r="I1645" t="str">
            <v>M2</v>
          </cell>
          <cell r="J1645" t="str">
            <v>ATRIBUÍDO SÃO PAULO</v>
          </cell>
          <cell r="K1645">
            <v>259.97</v>
          </cell>
        </row>
        <row r="1646">
          <cell r="G1646">
            <v>92748</v>
          </cell>
          <cell r="H1646" t="str">
            <v>MURO DE GABIÃO, ENCHIMENTO COM RESÍDUO DE CONSTRUÇÃO E DEMOLIÇÃO, DE GRAVIDADE, COM GAIOLA TRAPEZOIDAL DE COMPRIMENTO IGUAL A 2 M, PARA MUROS COM ALTURA MAIOR QUE 2 M E MENOR OU IGUAL A 4 M - FORNECIMENTO E EXECUÇÃO. AF_03/2024</v>
          </cell>
          <cell r="I1646" t="str">
            <v>M2</v>
          </cell>
          <cell r="J1646" t="str">
            <v>ATRIBUÍDO SÃO PAULO</v>
          </cell>
          <cell r="K1646">
            <v>236</v>
          </cell>
        </row>
        <row r="1647">
          <cell r="G1647">
            <v>92749</v>
          </cell>
          <cell r="H1647" t="str">
            <v>PROTEÇÃO SUPERFICIAL DE CANAL EM GABIÃO TIPO COLCHÃO, ALTURA DE 17 CENTÍMETROS, ENCHIMENTO COM PEDRA DE MÃO TIPO RACHÃO - FORNECIMENTO E EXECUÇÃO. AF_03/2024</v>
          </cell>
          <cell r="I1647" t="str">
            <v>M2</v>
          </cell>
          <cell r="J1647" t="str">
            <v>ATRIBUÍDO SÃO PAULO</v>
          </cell>
          <cell r="K1647">
            <v>324.77</v>
          </cell>
        </row>
        <row r="1648">
          <cell r="G1648">
            <v>92750</v>
          </cell>
          <cell r="H1648" t="str">
            <v>PROTEÇÃO SUPERFICIAL DE CANAL EM GABIÃO TIPO COLCHÃO, ALTURA DE 23 CENTÍMETROS, ENCHIMENTO COM PEDRA DE MÃO TIPO RACHÃO - FORNECIMENTO E EXECUÇÃO. AF_03/2024</v>
          </cell>
          <cell r="I1648" t="str">
            <v>M2</v>
          </cell>
          <cell r="J1648" t="str">
            <v>ATRIBUÍDO SÃO PAULO</v>
          </cell>
          <cell r="K1648">
            <v>261.41</v>
          </cell>
        </row>
        <row r="1649">
          <cell r="G1649">
            <v>92751</v>
          </cell>
          <cell r="H1649" t="str">
            <v>PROTEÇÃO SUPERFICIAL DE CANAL EM GABIÃO TIPO COLCHÃO, ALTURA DE 30 CENTÍMETROS, ENCHIMENTO COM PEDRA DE MÃO TIPO RACHÃO - FORNECIMENTO E EXECUÇÃO. AF_03/2024</v>
          </cell>
          <cell r="I1649" t="str">
            <v>M2</v>
          </cell>
          <cell r="J1649" t="str">
            <v>ATRIBUÍDO SÃO PAULO</v>
          </cell>
          <cell r="K1649">
            <v>218.3</v>
          </cell>
        </row>
        <row r="1650">
          <cell r="G1650">
            <v>92752</v>
          </cell>
          <cell r="H1650" t="str">
            <v>PROTEÇÃO SUPERFICIAL DE CANAL EM GABIÃO TIPO SACO, DIÂMETRO DE 65 CENTÍMETROS, ENCHIMENTO MANUAL COM PEDRA DE MÃO TIPO RACHÃO - FORNECIMENTO E EXECUÇÃO. AF_03/2024</v>
          </cell>
          <cell r="I1650" t="str">
            <v>M2</v>
          </cell>
          <cell r="J1650" t="str">
            <v>ATRIBUÍDO SÃO PAULO</v>
          </cell>
          <cell r="K1650">
            <v>231.52</v>
          </cell>
        </row>
        <row r="1651">
          <cell r="G1651">
            <v>92753</v>
          </cell>
          <cell r="H1651" t="str">
            <v>EXECUÇÃO DE REVESTIMENTO DE CONCRETO PROJETADO COM ESPESSURA DE 7 CM, ARMADO COM TELA, INCLINAÇÃO MENOR QUE 90°, APLICAÇÃO CONTÍNUA, UTILIZANDO EQUIPAMENTO DE PROJEÇÃO COM 6 M³/H DE CAPACIDADE. AF_07/2024</v>
          </cell>
          <cell r="I1651" t="str">
            <v>M2</v>
          </cell>
          <cell r="J1651" t="str">
            <v>ATRIBUÍDO SÃO PAULO</v>
          </cell>
          <cell r="K1651">
            <v>333.66</v>
          </cell>
        </row>
        <row r="1652">
          <cell r="G1652">
            <v>92754</v>
          </cell>
          <cell r="H1652" t="str">
            <v>EXECUÇÃO DE REVESTIMENTO DE CONCRETO PROJETADO COM ESPESSURA DE 10 CM, ARMADO COM TELA, INCLINAÇÃO MENOR QUE 90°, APLICAÇÃO CONTÍNUA, UTILIZANDO EQUIPAMENTO DE PROJEÇÃO COM 6 M³/H DE CAPACIDADE. AF_07/2024</v>
          </cell>
          <cell r="I1652" t="str">
            <v>M2</v>
          </cell>
          <cell r="J1652" t="str">
            <v>ATRIBUÍDO SÃO PAULO</v>
          </cell>
          <cell r="K1652">
            <v>345.44</v>
          </cell>
        </row>
        <row r="1653">
          <cell r="G1653">
            <v>92755</v>
          </cell>
          <cell r="H1653" t="str">
            <v>EXECUÇÃO DE REVESTIMENTO DE CONCRETO PROJETADO COM ESPESSURA DE 7 CM, ARMADO COM TELA, INCLINAÇÃO DE 90°, APLICAÇÃO CONTÍNUA, UTILIZANDO EQUIPAMENTO DE PROJEÇÃO COM 6 M³/H DE CAPACIDADE. AF_07/2024</v>
          </cell>
          <cell r="I1653" t="str">
            <v>M2</v>
          </cell>
          <cell r="J1653" t="str">
            <v>ATRIBUÍDO SÃO PAULO</v>
          </cell>
          <cell r="K1653">
            <v>262.34</v>
          </cell>
        </row>
        <row r="1654">
          <cell r="G1654">
            <v>92756</v>
          </cell>
          <cell r="H1654" t="str">
            <v>EXECUÇÃO DE REVESTIMENTO DE CONCRETO PROJETADO COM ESPESSURA DE 10 CM, ARMADO COM TELA, INCLINAÇÃO DE 90°, APLICAÇÃO CONTÍNUA, UTILIZANDO EQUIPAMENTO DE PROJEÇÃO COM 6 M³/H DE CAPACIDADE. AF_07/2024</v>
          </cell>
          <cell r="I1654" t="str">
            <v>M2</v>
          </cell>
          <cell r="J1654" t="str">
            <v>ATRIBUÍDO SÃO PAULO</v>
          </cell>
          <cell r="K1654">
            <v>260.23</v>
          </cell>
        </row>
        <row r="1655">
          <cell r="G1655">
            <v>92757</v>
          </cell>
          <cell r="H1655" t="str">
            <v>EXECUÇÃO DE REVESTIMENTO DE CONCRETO PROJETADO COM ESPESSURA DE 7 CM, ARMADO COM TELA, INCLINAÇÃO MENOR QUE 90°, APLICAÇÃO CONTÍNUA, UTILIZANDO EQUIPAMENTO DE PROJEÇÃO COM 3 M³/H DE CAPACIDADE. AF_07/2024</v>
          </cell>
          <cell r="I1655" t="str">
            <v>M2</v>
          </cell>
          <cell r="J1655" t="str">
            <v>ATRIBUÍDO SÃO PAULO</v>
          </cell>
          <cell r="K1655">
            <v>395.38</v>
          </cell>
        </row>
        <row r="1656">
          <cell r="G1656">
            <v>92758</v>
          </cell>
          <cell r="H1656" t="str">
            <v>EXECUÇÃO DE REVESTIMENTO DE CONCRETO PROJETADO COM ESPESSURA DE 10 CM, ARMADO COM TELA, INCLINAÇÃO MENOR QUE 90°, APLICAÇÃO CONTÍNUA, UTILIZANDO EQUIPAMENTO DE PROJEÇÃO COM 3 M³/H DE CAPACIDADE. AF_07/2024</v>
          </cell>
          <cell r="I1656" t="str">
            <v>M2</v>
          </cell>
          <cell r="J1656" t="str">
            <v>ATRIBUÍDO SÃO PAULO</v>
          </cell>
          <cell r="K1656">
            <v>381.86</v>
          </cell>
        </row>
        <row r="1657">
          <cell r="G1657">
            <v>91069</v>
          </cell>
          <cell r="H1657" t="str">
            <v>EXECUÇÃO DE REVESTIMENTO DE CONCRETO PROJETADO COM ESPESSURA DE 7 CM, ARMADO COM TELA, INCLINAÇÃO DE 90°, APLICAÇÃO CONTÍNUA, UTILIZANDO EQUIPAMENTO DE PROJEÇÃO COM 3 M³/H DE CAPACIDADE. AF_07/2024</v>
          </cell>
          <cell r="I1657" t="str">
            <v>M2</v>
          </cell>
          <cell r="J1657" t="str">
            <v>ATRIBUÍDO SÃO PAULO</v>
          </cell>
          <cell r="K1657">
            <v>169.11</v>
          </cell>
        </row>
        <row r="1658">
          <cell r="G1658">
            <v>91070</v>
          </cell>
          <cell r="H1658" t="str">
            <v>EXECUÇÃO DE REVESTIMENTO DE CONCRETO PROJETADO COM ESPESSURA DE 10 CM, ARMADO COM TELA, INCLINAÇÃO DE 90°, APLICAÇÃO CONTÍNUA, UTILIZANDO EQUIPAMENTO DE PROJEÇÃO COM 3 M³/H DE CAPACIDADE. AF_07/2024</v>
          </cell>
          <cell r="I1658" t="str">
            <v>M2</v>
          </cell>
          <cell r="J1658" t="str">
            <v>ATRIBUÍDO SÃO PAULO</v>
          </cell>
          <cell r="K1658">
            <v>187.77</v>
          </cell>
        </row>
        <row r="1659">
          <cell r="G1659">
            <v>91071</v>
          </cell>
          <cell r="H1659" t="str">
            <v>EXECUÇÃO DE REVESTIMENTO DE CONCRETO PROJETADO COM ESPESSURA DE 7 CM, ARMADO COM FIBRAS DE AÇO, INCLINAÇÃO MENOR QUE 90°, APLICAÇÃO CONTÍNUA, UTILIZANDO EQUIPAMENTO DE PROJEÇÃO COM 6 M³/H DE CAPACIDADE. AF_07/2024</v>
          </cell>
          <cell r="I1659" t="str">
            <v>M2</v>
          </cell>
          <cell r="J1659" t="str">
            <v>ATRIBUÍDO SÃO PAULO</v>
          </cell>
          <cell r="K1659">
            <v>181.6</v>
          </cell>
        </row>
        <row r="1660">
          <cell r="G1660">
            <v>91072</v>
          </cell>
          <cell r="H1660" t="str">
            <v>EXECUÇÃO DE REVESTIMENTO DE CONCRETO PROJETADO COM ESPESSURA DE 10 CM, ARMADO COM FIBRAS DE AÇO, INCLINAÇÃO MENOR QUE 90°, APLICAÇÃO CONTÍNUA, UTILIZANDO EQUIPAMENTO DE PROJEÇÃO COM 6 M³/H DE CAPACIDADE. AF_07/2024</v>
          </cell>
          <cell r="I1660" t="str">
            <v>M2</v>
          </cell>
          <cell r="J1660" t="str">
            <v>ATRIBUÍDO SÃO PAULO</v>
          </cell>
          <cell r="K1660">
            <v>197.92</v>
          </cell>
        </row>
        <row r="1661">
          <cell r="G1661">
            <v>91073</v>
          </cell>
          <cell r="H1661" t="str">
            <v>EXECUÇÃO DE REVESTIMENTO DE CONCRETO PROJETADO COM ESPESSURA DE 7 CM, ARMADO COM FIBRAS DE AÇO, INCLINAÇÃO DE 90°, APLICAÇÃO CONTÍNUA, UTILIZANDO EQUIPAMENTO DE PROJEÇÃO COM 6 M³/H DE CAPACIDADE. AF_07/2024</v>
          </cell>
          <cell r="I1661" t="str">
            <v>M2</v>
          </cell>
          <cell r="J1661" t="str">
            <v>ATRIBUÍDO SÃO PAULO</v>
          </cell>
          <cell r="K1661">
            <v>228.34</v>
          </cell>
        </row>
        <row r="1662">
          <cell r="G1662">
            <v>91074</v>
          </cell>
          <cell r="H1662" t="str">
            <v>EXECUÇÃO DE REVESTIMENTO DE CONCRETO PROJETADO COM ESPESSURA DE 10 CM, ARMADO COM FIBRAS DE AÇO, INCLINAÇÃO DE 90°, APLICAÇÃO CONTÍNUA, UTILIZANDO EQUIPAMENTO DE PROJEÇÃO COM 6 M³/H DE CAPACIDADE. AF_07/2024</v>
          </cell>
          <cell r="I1662" t="str">
            <v>M2</v>
          </cell>
          <cell r="J1662" t="str">
            <v>ATRIBUÍDO SÃO PAULO</v>
          </cell>
          <cell r="K1662">
            <v>222.51</v>
          </cell>
        </row>
        <row r="1663">
          <cell r="G1663">
            <v>91075</v>
          </cell>
          <cell r="H1663" t="str">
            <v>EXECUÇÃO DE REVESTIMENTO DE CONCRETO PROJETADO COM ESPESSURA DE 7 CM, ARMADO COM FIBRAS DE AÇO, INCLINAÇÃO MENOR QUE 90°, APLICAÇÃO CONTÍNUA, UTILIZANDO EQUIPAMENTO DE PROJEÇÃO COM 3 M³/H DE CAPACIDADE. AF_07/2024</v>
          </cell>
          <cell r="I1663" t="str">
            <v>M2</v>
          </cell>
          <cell r="J1663" t="str">
            <v>ATRIBUÍDO SÃO PAULO</v>
          </cell>
          <cell r="K1663">
            <v>269.17</v>
          </cell>
        </row>
        <row r="1664">
          <cell r="G1664">
            <v>91076</v>
          </cell>
          <cell r="H1664" t="str">
            <v>EXECUÇÃO DE REVESTIMENTO DE CONCRETO PROJETADO COM ESPESSURA DE 10 CM, ARMADO COM FIBRAS DE AÇO, INCLINAÇÃO MENOR QUE 90°, APLICAÇÃO CONTÍNUA, UTILIZANDO EQUIPAMENTO DE PROJEÇÃO COM 3 M³/H DE CAPACIDADE. AF_07/2024</v>
          </cell>
          <cell r="I1664" t="str">
            <v>M2</v>
          </cell>
          <cell r="J1664" t="str">
            <v>ATRIBUÍDO SÃO PAULO</v>
          </cell>
          <cell r="K1664">
            <v>242.49</v>
          </cell>
        </row>
        <row r="1665">
          <cell r="G1665">
            <v>91077</v>
          </cell>
          <cell r="H1665" t="str">
            <v>EXECUÇÃO DE REVESTIMENTO DE CONCRETO PROJETADO COM ESPESSURA DE 7 CM, ARMADO COM FIBRAS DE AÇO, INCLINAÇÃO DE 90°, APLICAÇÃO CONTÍNUA, UTILIZANDO EQUIPAMENTO DE PROJEÇÃO COM 3 M³/H DE CAPACIDADE. AF_07/2024</v>
          </cell>
          <cell r="I1665" t="str">
            <v>M2</v>
          </cell>
          <cell r="J1665" t="str">
            <v>ATRIBUÍDO SÃO PAULO</v>
          </cell>
          <cell r="K1665">
            <v>335.8</v>
          </cell>
        </row>
        <row r="1666">
          <cell r="G1666">
            <v>91078</v>
          </cell>
          <cell r="H1666" t="str">
            <v>EXECUÇÃO DE REVESTIMENTO DE CONCRETO PROJETADO COM ESPESSURA DE 10 CM, ARMADO COM FIBRAS DE AÇO, INCLINAÇÃO DE 90°, APLICAÇÃO CONTÍNUA, UTILIZANDO EQUIPAMENTO DE PROJEÇÃO COM 3 M³/H DE CAPACIDADE. AF_07/2024</v>
          </cell>
          <cell r="I1666" t="str">
            <v>M2</v>
          </cell>
          <cell r="J1666" t="str">
            <v>ATRIBUÍDO SÃO PAULO</v>
          </cell>
          <cell r="K1666">
            <v>272.09</v>
          </cell>
        </row>
        <row r="1667">
          <cell r="G1667">
            <v>91079</v>
          </cell>
          <cell r="H1667" t="str">
            <v>EXECUÇÃO DE REVESTIMENTO DE CONCRETO PROJETADO COM ESPESSURA DE 7 CM, ARMADO COM TELA, INCLINAÇÃO MENOR QUE 90°, APLICAÇÃO DESCONTÍNUA, UTILIZANDO EQUIPAMENTO DE PROJEÇÃO COM 6 M³/H DE CAPACIDADE. AF_07/2024</v>
          </cell>
          <cell r="I1667" t="str">
            <v>M2</v>
          </cell>
          <cell r="J1667" t="str">
            <v>ATRIBUÍDO SÃO PAULO</v>
          </cell>
          <cell r="K1667">
            <v>245.29</v>
          </cell>
        </row>
        <row r="1668">
          <cell r="G1668">
            <v>91080</v>
          </cell>
          <cell r="H1668" t="str">
            <v>EXECUÇÃO DE REVESTIMENTO DE CONCRETO PROJETADO COM ESPESSURA DE 10 CM, ARMADO COM TELA, INCLINAÇÃO MENOR QUE 90°, APLICAÇÃO DESCONTÍNUA, UTILIZANDO EQUIPAMENTO DE PROJEÇÃO COM 6 M³/H DE CAPACIDADE. AF_07/2024</v>
          </cell>
          <cell r="I1668" t="str">
            <v>M2</v>
          </cell>
          <cell r="J1668" t="str">
            <v>ATRIBUÍDO SÃO PAULO</v>
          </cell>
          <cell r="K1668">
            <v>279.53</v>
          </cell>
        </row>
        <row r="1669">
          <cell r="G1669">
            <v>91081</v>
          </cell>
          <cell r="H1669" t="str">
            <v>EXECUÇÃO DE REVESTIMENTO DE CONCRETO PROJETADO COM ESPESSURA DE 7 CM, ARMADO COM TELA, INCLINAÇÃO DE 90°, APLICAÇÃO DESCONTÍNUA, UTILIZANDO EQUIPAMENTO DE PROJEÇÃO COM 6 M³/H DE CAPACIDADE. AF_07/2024</v>
          </cell>
          <cell r="I1669" t="str">
            <v>M2</v>
          </cell>
          <cell r="J1669" t="str">
            <v>ATRIBUÍDO SÃO PAULO</v>
          </cell>
          <cell r="K1669">
            <v>226.49</v>
          </cell>
        </row>
        <row r="1670">
          <cell r="G1670">
            <v>91082</v>
          </cell>
          <cell r="H1670" t="str">
            <v>EXECUÇÃO DE REVESTIMENTO DE CONCRETO PROJETADO COM ESPESSURA DE 10 CM, ARMADO COM TELA, INCLINAÇÃO DE 90°, APLICAÇÃO DESCONTÍNUA, UTILIZANDO EQUIPAMENTO DE PROJEÇÃO COM 6 M³/H DE CAPACIDADE. AF_07/2024</v>
          </cell>
          <cell r="I1670" t="str">
            <v>M2</v>
          </cell>
          <cell r="J1670" t="str">
            <v>ATRIBUÍDO SÃO PAULO</v>
          </cell>
          <cell r="K1670">
            <v>204.9</v>
          </cell>
        </row>
        <row r="1671">
          <cell r="G1671">
            <v>91083</v>
          </cell>
          <cell r="H1671" t="str">
            <v>EXECUÇÃO DE REVESTIMENTO DE CONCRETO PROJETADO COM ESPESSURA DE 7 CM, ARMADO COM TELA, INCLINAÇÃO MENOR QUE 90°, APLICAÇÃO DESCONTÍNUA, UTILIZANDO EQUIPAMENTO DE PROJEÇÃO COM 3 M³/H DE CAPACIDADE. AF_07/2024</v>
          </cell>
          <cell r="I1671" t="str">
            <v>M2</v>
          </cell>
          <cell r="J1671" t="str">
            <v>ATRIBUÍDO SÃO PAULO</v>
          </cell>
          <cell r="K1671">
            <v>35.15</v>
          </cell>
        </row>
        <row r="1672">
          <cell r="G1672">
            <v>91084</v>
          </cell>
          <cell r="H1672" t="str">
            <v>EXECUÇÃO DE REVESTIMENTO DE CONCRETO PROJETADO COM ESPESSURA DE 10 CM, ARMADO COM TELA, INCLINAÇÃO MENOR QUE 90°, APLICAÇÃO DESCONTÍNUA, UTILIZANDO EQUIPAMENTO DE PROJEÇÃO COM 3 M³/H DE CAPACIDADE. AF_07/2024</v>
          </cell>
          <cell r="I1672" t="str">
            <v>M2</v>
          </cell>
          <cell r="J1672" t="str">
            <v>ATRIBUÍDO SÃO PAULO</v>
          </cell>
          <cell r="K1672">
            <v>765.86</v>
          </cell>
        </row>
        <row r="1673">
          <cell r="G1673">
            <v>91086</v>
          </cell>
          <cell r="H1673" t="str">
            <v>EXECUÇÃO DE REVESTIMENTO DE CONCRETO PROJETADO COM ESPESSURA DE 7 CM, ARMADO COM TELA, INCLINAÇÃO DE 90°, APLICAÇÃO DESCONTÍNUA, UTILIZANDO EQUIPAMENTO DE PROJEÇÃO COM 3 M³/H DE CAPACIDADE. AF_07/2024</v>
          </cell>
          <cell r="I1673" t="str">
            <v>M2</v>
          </cell>
          <cell r="J1673" t="str">
            <v>ATRIBUÍDO SÃO PAULO</v>
          </cell>
          <cell r="K1673">
            <v>476.17</v>
          </cell>
        </row>
        <row r="1674">
          <cell r="G1674">
            <v>91087</v>
          </cell>
          <cell r="H1674" t="str">
            <v>EXECUÇÃO DE REVESTIMENTO DE CONCRETO PROJETADO COM ESPESSURA DE 10 CM, ARMADO COM TELA, INCLINAÇÃO DE 90°, APLICAÇÃO DESCONTÍNUA, UTILIZANDO EQUIPAMENTO DE PROJEÇÃO COM 3 M³/H DE CAPACIDADE. AF_07/2024</v>
          </cell>
          <cell r="I1674" t="str">
            <v>M2</v>
          </cell>
          <cell r="J1674" t="str">
            <v>ATRIBUÍDO SÃO PAULO</v>
          </cell>
          <cell r="K1674">
            <v>608.65</v>
          </cell>
        </row>
        <row r="1675">
          <cell r="G1675">
            <v>91088</v>
          </cell>
          <cell r="H1675" t="str">
            <v>EXECUÇÃO DE REVESTIMENTO DE CONCRETO PROJETADO COM ESPESSURA DE 7 CM, ARMADO COM FIBRAS DE AÇO, INCLINAÇÃO MENOR QUE 90°, APLICAÇÃO DESCONTÍNUA, UTILIZANDO EQUIPAMENTO DE PROJEÇÃO COM 6 M³/H DE CAPACIDADE. AF_07/2024</v>
          </cell>
          <cell r="I1675" t="str">
            <v>M2</v>
          </cell>
          <cell r="J1675" t="str">
            <v>ATRIBUÍDO SÃO PAULO</v>
          </cell>
          <cell r="K1675">
            <v>391.39</v>
          </cell>
        </row>
        <row r="1676">
          <cell r="G1676">
            <v>91089</v>
          </cell>
          <cell r="H1676" t="str">
            <v>EXECUÇÃO DE REVESTIMENTO DE CONCRETO PROJETADO COM ESPESSURA DE 10 CM, ARMADO COM FIBRAS DE AÇO, INCLINAÇÃO MENOR QUE 90°, APLICAÇÃO DESCONTÍNUA, UTILIZANDO EQUIPAMENTO DE PROJEÇÃO COM 6 M³/H DE CAPACIDADE. AF_07/2024</v>
          </cell>
          <cell r="I1676" t="str">
            <v>M2</v>
          </cell>
          <cell r="J1676" t="str">
            <v>ATRIBUÍDO SÃO PAULO</v>
          </cell>
          <cell r="K1676">
            <v>35</v>
          </cell>
        </row>
        <row r="1677">
          <cell r="G1677">
            <v>91090</v>
          </cell>
          <cell r="H1677" t="str">
            <v>EXECUÇÃO DE REVESTIMENTO DE CONCRETO PROJETADO COM ESPESSURA DE 7 CM, ARMADO COM FIBRAS DE AÇO, INCLINAÇÃO DE 90°, APLICAÇÃO DESCONTÍNUA, UTILIZANDO EQUIPAMENTO DE PROJEÇÃO COM 6 M³/H DE CAPACIDADE. AF_07/2024</v>
          </cell>
          <cell r="I1677" t="str">
            <v>M</v>
          </cell>
          <cell r="J1677" t="str">
            <v>COEFICIENTE DE REPRESENTATIVIDADE</v>
          </cell>
          <cell r="K1677">
            <v>13.6</v>
          </cell>
        </row>
        <row r="1678">
          <cell r="G1678">
            <v>91091</v>
          </cell>
          <cell r="H1678" t="str">
            <v>EXECUÇÃO DE REVESTIMENTO DE CONCRETO PROJETADO COM ESPESSURA DE 10 CM, ARMADO COM FIBRAS DE AÇO, INCLINAÇÃO DE 90°, APLICAÇÃO DESCONTÍNUA, UTILIZANDO EQUIPAMENTO DE PROJEÇÃO COM 6 M³/H DE CAPACIDADE. AF_07/2024</v>
          </cell>
          <cell r="I1678" t="str">
            <v>M</v>
          </cell>
          <cell r="J1678" t="str">
            <v>ATRIBUÍDO SÃO PAULO</v>
          </cell>
          <cell r="K1678">
            <v>12.75</v>
          </cell>
        </row>
        <row r="1679">
          <cell r="G1679">
            <v>91092</v>
          </cell>
          <cell r="H1679" t="str">
            <v>EXECUÇÃO DE REVESTIMENTO DE CONCRETO PROJETADO COM ESPESSURA DE 7 CM, ARMADO COM FIBRAS DE AÇO, INCLINAÇÃO MENOR QUE 90°, APLICAÇÃO DESCONTÍNUA, UTILIZANDO EQUIPAMENTO DE PROJEÇÃO COM 3 M³/H DE CAPACIDADE. AF_07/2024</v>
          </cell>
          <cell r="I1679" t="str">
            <v>M</v>
          </cell>
          <cell r="J1679" t="str">
            <v>ATRIBUÍDO SÃO PAULO</v>
          </cell>
          <cell r="K1679">
            <v>11.38</v>
          </cell>
        </row>
        <row r="1680">
          <cell r="G1680">
            <v>91093</v>
          </cell>
          <cell r="H1680" t="str">
            <v>EXECUÇÃO DE REVESTIMENTO DE CONCRETO PROJETADO COM ESPESSURA DE 10 CM, ARMADO COM FIBRAS DE AÇO, INCLINAÇÃO MENOR QUE 90°, APLICAÇÃO DESCONTÍNUA, UTILIZANDO EQUIPAMENTO DE PROJEÇÃO COM 3 M³/H DE CAPACIDADE. AF_07/2024</v>
          </cell>
          <cell r="I1680" t="str">
            <v>M</v>
          </cell>
          <cell r="J1680" t="str">
            <v>ATRIBUÍDO SÃO PAULO</v>
          </cell>
          <cell r="K1680">
            <v>9.62</v>
          </cell>
        </row>
        <row r="1681">
          <cell r="G1681">
            <v>91094</v>
          </cell>
          <cell r="H1681" t="str">
            <v>EXECUÇÃO DE REVESTIMENTO DE CONCRETO PROJETADO COM ESPESSURA DE 7 CM, ARMADO COM FIBRAS DE AÇO, INCLINAÇÃO DE 90°, APLICAÇÃO DESCONTÍNUA, UTILIZANDO EQUIPAMENTO DE PROJEÇÃO COM 3 M³/H DE CAPACIDADE. AF_07/2024</v>
          </cell>
          <cell r="I1681" t="str">
            <v>M</v>
          </cell>
          <cell r="J1681" t="str">
            <v>ATRIBUÍDO SÃO PAULO</v>
          </cell>
          <cell r="K1681">
            <v>9.09</v>
          </cell>
        </row>
        <row r="1682">
          <cell r="G1682">
            <v>91095</v>
          </cell>
          <cell r="H1682" t="str">
            <v>EXECUÇÃO DE REVESTIMENTO DE CONCRETO PROJETADO COM ESPESSURA DE 10 CM, ARMADO COM FIBRAS DE AÇO, INCLINAÇÃO DE 90°, APLICAÇÃO DESCONTÍNUA, UTILIZANDO EQUIPAMENTO DE PROJEÇÃO COM 3 M³/H DE CAPACIDADE. AF_07/2024</v>
          </cell>
          <cell r="I1682" t="str">
            <v>M</v>
          </cell>
          <cell r="J1682" t="str">
            <v>COEFICIENTE DE REPRESENTATIVIDADE</v>
          </cell>
          <cell r="K1682">
            <v>10.16</v>
          </cell>
        </row>
        <row r="1683">
          <cell r="G1683">
            <v>91096</v>
          </cell>
          <cell r="H1683" t="str">
            <v>EXECUÇÃO DE GRAMPO PARA SOLO GRAMPEADO COM COMPRIMENTO MENOR OU IGUAL A 6 M, DIÂMETRO DE 10 CM, PERFURAÇÃO COM EQUIPAMENTO MANUAL E ARMADURA COM DIÂMETRO DE 20 MM. AF_07/2024</v>
          </cell>
          <cell r="I1683" t="str">
            <v>UN</v>
          </cell>
          <cell r="J1683" t="str">
            <v>COEFICIENTE DE REPRESENTATIVIDADE</v>
          </cell>
          <cell r="K1683">
            <v>9.91</v>
          </cell>
        </row>
        <row r="1684">
          <cell r="G1684">
            <v>91097</v>
          </cell>
          <cell r="H1684" t="str">
            <v>EXECUÇÃO DE GRAMPO PARA SOLO GRAMPEADO COM COMPRIMENTO MAIOR QUE 6 M E MENOR OU IGUAL A 10 M, DIÂMETRO DE 10 CM, PERFURAÇÃO COM EQUIPAMENTO MANUAL E ARMADURA COM DIÂMETRO DE 20 MM. AF_07/2024</v>
          </cell>
          <cell r="I1684" t="str">
            <v>M2</v>
          </cell>
          <cell r="J1684" t="str">
            <v>COEFICIENTE DE REPRESENTATIVIDADE</v>
          </cell>
          <cell r="K1684">
            <v>724.15</v>
          </cell>
        </row>
        <row r="1685">
          <cell r="G1685">
            <v>91098</v>
          </cell>
          <cell r="H1685" t="str">
            <v>EXECUÇÃO DE GRAMPO PARA SOLO GRAMPEADO COM COMPRIMENTO MAIOR QUE 10 M, DIÂMETRO DE 10 CM, PERFURAÇÃO COM EQUIPAMENTO MANUAL E ARMADURA COM DIÂMETRO DE 20 MM. AF_07/2024</v>
          </cell>
          <cell r="I1685" t="str">
            <v>M2</v>
          </cell>
          <cell r="J1685" t="str">
            <v>COEFICIENTE DE REPRESENTATIVIDADE</v>
          </cell>
          <cell r="K1685">
            <v>85.9</v>
          </cell>
        </row>
        <row r="1686">
          <cell r="G1686">
            <v>91099</v>
          </cell>
          <cell r="H1686" t="str">
            <v>EXECUÇÃO DE GRAMPO PARA SOLO GRAMPEADO COM COMPRIMENTO MENOR OU IGUAL A 6 M, DIÂMETRO DE 7 CM, PERFURAÇÃO COM EQUIPAMENTO MANUAL E ARMADURA COM DIÂMETRO DE 20 MM. AF_07/2024</v>
          </cell>
          <cell r="I1686" t="str">
            <v>M2</v>
          </cell>
          <cell r="J1686" t="str">
            <v>COEFICIENTE DE REPRESENTATIVIDADE</v>
          </cell>
          <cell r="K1686">
            <v>73.89</v>
          </cell>
        </row>
        <row r="1687">
          <cell r="G1687">
            <v>91100</v>
          </cell>
          <cell r="H1687" t="str">
            <v>EXECUÇÃO DE GRAMPO PARA SOLO GRAMPEADO COM COMPRIMENTO MAIOR QUE 6 M E MENOR OU IGUAL A 10 M, DIÂMETRO DE 7 CM, PERFURAÇÃO COM EQUIPAMENTO MANUAL E ARMADURA COM DIÂMETRO DE 20 MM. AF_07/2024</v>
          </cell>
          <cell r="I1687" t="str">
            <v>M2</v>
          </cell>
          <cell r="J1687" t="str">
            <v>COEFICIENTE DE REPRESENTATIVIDADE</v>
          </cell>
          <cell r="K1687">
            <v>116.66</v>
          </cell>
        </row>
        <row r="1688">
          <cell r="G1688">
            <v>91101</v>
          </cell>
          <cell r="H1688" t="str">
            <v>EXECUÇÃO DE GRAMPO PARA SOLO GRAMPEADO COM COMPRIMENTO MAIOR QUE 10 M, DIÂMETRO DE 7 CM, PERFURAÇÃO COM EQUIPAMENTO MANUAL E ARMADURA COM DIÂMETRO DE 20 MM. AF_07/2024</v>
          </cell>
          <cell r="I1688" t="str">
            <v>M2</v>
          </cell>
          <cell r="J1688" t="str">
            <v>COEFICIENTE DE REPRESENTATIVIDADE</v>
          </cell>
          <cell r="K1688">
            <v>94.47</v>
          </cell>
        </row>
        <row r="1689">
          <cell r="G1689">
            <v>93957</v>
          </cell>
          <cell r="H1689" t="str">
            <v>EXECUÇÃO DE PROTEÇÃO DA CABEÇA DO TIRANTE COM USO DE FÔRMAS METÁLICAS, 50 UTILIZAÇÕES, E CONCRETO FCK =15 MPA. AF_11/2023</v>
          </cell>
          <cell r="I1689" t="str">
            <v>KG</v>
          </cell>
          <cell r="J1689" t="str">
            <v>COEFICIENTE DE REPRESENTATIVIDADE</v>
          </cell>
          <cell r="K1689">
            <v>132.52</v>
          </cell>
        </row>
        <row r="1690">
          <cell r="G1690">
            <v>93959</v>
          </cell>
          <cell r="H1690" t="str">
            <v>CONTENÇÃO EM PERFIL PRANCHADO COM PRANCHÃO DE MADEIRA, PERFIS ESPAÇADOS A 1,5 M PARA 1 SUBSOLO. AF_07/2019</v>
          </cell>
          <cell r="I1690" t="str">
            <v>KG</v>
          </cell>
          <cell r="J1690" t="str">
            <v>ATRIBUÍDO SÃO PAULO</v>
          </cell>
          <cell r="K1690">
            <v>107.2</v>
          </cell>
        </row>
        <row r="1691">
          <cell r="G1691">
            <v>93961</v>
          </cell>
          <cell r="H1691" t="str">
            <v>CONTENÇÃO EM PERFIL PRANCHADO COM PRANCHÃO DE MADEIRA, PERFIS ESPAÇADOS A 1,5 M PARA 2 OU MAIS SUBSOLOS. AF_07/2019</v>
          </cell>
          <cell r="I1691" t="str">
            <v>KG</v>
          </cell>
          <cell r="J1691" t="str">
            <v>ATRIBUÍDO SÃO PAULO</v>
          </cell>
          <cell r="K1691">
            <v>91.63</v>
          </cell>
        </row>
        <row r="1692">
          <cell r="G1692">
            <v>93967</v>
          </cell>
          <cell r="H1692" t="str">
            <v>CONTENÇÃO EM PERFIL PRANCHADO COM PRANCHÃO DE MADEIRA, PERFIS ESPAÇADOS A 2 M PARA 1 SUBSOLO. AF_07/2019</v>
          </cell>
          <cell r="I1692" t="str">
            <v>KG</v>
          </cell>
          <cell r="J1692" t="str">
            <v>ATRIBUÍDO SÃO PAULO</v>
          </cell>
          <cell r="K1692">
            <v>69.26</v>
          </cell>
        </row>
        <row r="1693">
          <cell r="G1693">
            <v>93969</v>
          </cell>
          <cell r="H1693" t="str">
            <v>CONTENÇÃO EM PERFIL PRANCHADO COM PRANCHÃO DE MADEIRA, PERFIS ESPAÇADOS A 2 M PARA 2 OU MAIS SUBSOLOS. AF_07/2019</v>
          </cell>
          <cell r="I1693" t="str">
            <v>KG</v>
          </cell>
          <cell r="J1693" t="str">
            <v>ATRIBUÍDO SÃO PAULO</v>
          </cell>
          <cell r="K1693">
            <v>60.01</v>
          </cell>
        </row>
        <row r="1694">
          <cell r="G1694">
            <v>93971</v>
          </cell>
          <cell r="H1694" t="str">
            <v>FABRICAÇÃO, MONTAGEM E DESMONTAGEM DE FÔRMA PARA CORTINA DE CONTENÇÃO, EM CHAPA DE MADEIRA COMPENSADA PLASTIFICADA, E = 18 MM, 10 UTILIZAÇÕES. AF_07/2019</v>
          </cell>
          <cell r="I1694" t="str">
            <v>KG</v>
          </cell>
          <cell r="J1694" t="str">
            <v>ATRIBUÍDO SÃO PAULO</v>
          </cell>
          <cell r="K1694">
            <v>53.78</v>
          </cell>
        </row>
        <row r="1695">
          <cell r="G1695">
            <v>95108</v>
          </cell>
          <cell r="H1695" t="str">
            <v>ARMAÇÃO DE CORTINA DE CONTENÇÃO EM CONCRETO ARMADO, COM AÇO CA-50 DE 6,3 MM - MONTAGEM. AF_07/2019</v>
          </cell>
          <cell r="I1695" t="str">
            <v>KG</v>
          </cell>
          <cell r="J1695" t="str">
            <v>ATRIBUÍDO SÃO PAULO</v>
          </cell>
          <cell r="K1695">
            <v>76.41</v>
          </cell>
        </row>
        <row r="1696">
          <cell r="G1696">
            <v>100332</v>
          </cell>
          <cell r="H1696" t="str">
            <v>ARMAÇÃO DE CORTINA DE CONTENÇÃO EM CONCRETO ARMADO, COM AÇO CA-50 DE 8 MM - MONTAGEM. AF_07/2019</v>
          </cell>
          <cell r="I1696" t="str">
            <v>M3</v>
          </cell>
          <cell r="J1696" t="str">
            <v>ATRIBUÍDO SÃO PAULO</v>
          </cell>
          <cell r="K1696">
            <v>65.72</v>
          </cell>
        </row>
        <row r="1697">
          <cell r="G1697">
            <v>100333</v>
          </cell>
          <cell r="H1697" t="str">
            <v>ARMAÇÃO DE CORTINA DE CONTENÇÃO EM CONCRETO ARMADO, COM AÇO CA-50 DE 10 MM - MONTAGEM. AF_07/2019</v>
          </cell>
          <cell r="I1697" t="str">
            <v>M</v>
          </cell>
          <cell r="J1697" t="str">
            <v>ATRIBUÍDO SÃO PAULO</v>
          </cell>
          <cell r="K1697">
            <v>58.6</v>
          </cell>
        </row>
        <row r="1698">
          <cell r="G1698">
            <v>100334</v>
          </cell>
          <cell r="H1698" t="str">
            <v>ARMAÇÃO DE CORTINA DE CONTENÇÃO EM CONCRETO ARMADO, COM AÇO CA-50 DE 12,5 MM - MONTAGEM. AF_07/2019</v>
          </cell>
          <cell r="I1698" t="str">
            <v>M</v>
          </cell>
          <cell r="J1698" t="str">
            <v>ATRIBUÍDO SÃO PAULO</v>
          </cell>
          <cell r="K1698">
            <v>74.25</v>
          </cell>
        </row>
        <row r="1699">
          <cell r="G1699">
            <v>100335</v>
          </cell>
          <cell r="H1699" t="str">
            <v>ARMAÇÃO DE CORTINA DE CONTENÇÃO EM CONCRETO ARMADO, COM AÇO CA-50 DE 16 MM - MONTAGEM. AF_07/2019</v>
          </cell>
          <cell r="I1699" t="str">
            <v>M</v>
          </cell>
          <cell r="J1699" t="str">
            <v>ATRIBUÍDO SÃO PAULO</v>
          </cell>
          <cell r="K1699">
            <v>65.68</v>
          </cell>
        </row>
        <row r="1700">
          <cell r="G1700">
            <v>100341</v>
          </cell>
          <cell r="H1700" t="str">
            <v>ARMAÇÃO DE CORTINA DE CONTENÇÃO EM CONCRETO ARMADO, COM AÇO CA-50 DE 20 MM - MONTAGEM. AF_07/2019</v>
          </cell>
          <cell r="I1700" t="str">
            <v>M</v>
          </cell>
          <cell r="J1700" t="str">
            <v>ATRIBUÍDO SÃO PAULO</v>
          </cell>
          <cell r="K1700">
            <v>22.14</v>
          </cell>
        </row>
        <row r="1701">
          <cell r="G1701">
            <v>100342</v>
          </cell>
          <cell r="H1701" t="str">
            <v>ARMAÇÃO DE CORTINA DE CONTENÇÃO EM CONCRETO ARMADO, COM AÇO CA-50 DE 25 MM - MONTAGEM. AF_07/2019</v>
          </cell>
          <cell r="I1701" t="str">
            <v>M</v>
          </cell>
          <cell r="J1701" t="str">
            <v>ATRIBUÍDO SÃO PAULO</v>
          </cell>
          <cell r="K1701">
            <v>593.96</v>
          </cell>
        </row>
        <row r="1702">
          <cell r="G1702">
            <v>100343</v>
          </cell>
          <cell r="H1702" t="str">
            <v>CONCRETAGEM DE CORTINA DE CONTENÇÃO, ATRAVÉS DE BOMBA  - LANÇAMENTO, ADENSAMENTO E ACABAMENTO. AF_07/2019</v>
          </cell>
          <cell r="I1702" t="str">
            <v>M</v>
          </cell>
          <cell r="J1702" t="str">
            <v>ATRIBUÍDO SÃO PAULO</v>
          </cell>
          <cell r="K1702">
            <v>2143.15</v>
          </cell>
        </row>
        <row r="1703">
          <cell r="G1703">
            <v>100344</v>
          </cell>
          <cell r="H1703" t="str">
            <v>EXECUÇÃO DE PERFURAÇÃO PARA TIRANTE, COMPRIMENTO MAIOR OU IGUAL A 14 M E MENOR QUE 22 M, COM DIÂMETRO DE FURO DE 100 MM EXECUTADO COM HASTE E TUBOS DE REVESTIMENTO UTILIZANDO PERFURATRIZ SOBRE ESTEIRA. AF_11/2023</v>
          </cell>
          <cell r="I1703" t="str">
            <v>M</v>
          </cell>
          <cell r="J1703" t="str">
            <v>ATRIBUÍDO SÃO PAULO</v>
          </cell>
          <cell r="K1703">
            <v>81.03</v>
          </cell>
        </row>
        <row r="1704">
          <cell r="G1704">
            <v>100345</v>
          </cell>
          <cell r="H1704" t="str">
            <v>EXECUÇÃO DE PERFURAÇÃO PARA TIRANTE, COMPRIMENTO MAIOR OU IGUAL A 22 M E MENOR QUE 30 M, COM DIÂMETRO DE FURO DE 100 MM EXECUTADO COM HASTE E TUBOS DE REVESTIMENTO UTILIZANDO PERFURATRIZ SOBRE ESTEIRA. AF_11/2023</v>
          </cell>
          <cell r="I1704" t="str">
            <v>M</v>
          </cell>
          <cell r="J1704" t="str">
            <v>ATRIBUÍDO SÃO PAULO</v>
          </cell>
          <cell r="K1704">
            <v>87.01</v>
          </cell>
        </row>
        <row r="1705">
          <cell r="G1705">
            <v>100346</v>
          </cell>
          <cell r="H1705" t="str">
            <v>EXECUÇÃO DE PERFURAÇÃO PARA TIRANTE, COMPRIMENTO MAIOR OU IGUAL A 6 M E MENOR QUE 14 M, COM DIÂMETRO DE FURO DE 150 MM EXECUTADO COM HASTE E TUBOS DE REVESTIMENTO UTILIZANDO PERFURATRIZ SOBRE ESTEIRA. AF_11/2023</v>
          </cell>
          <cell r="I1705" t="str">
            <v>M</v>
          </cell>
          <cell r="J1705" t="str">
            <v>ATRIBUÍDO SÃO PAULO</v>
          </cell>
          <cell r="K1705">
            <v>53.2</v>
          </cell>
        </row>
        <row r="1706">
          <cell r="G1706">
            <v>100347</v>
          </cell>
          <cell r="H1706" t="str">
            <v>EXECUÇÃO DE PERFURAÇÃO PARA TIRANTE, COMPRIMENTO MAIOR OU IGUAL A 14 M E MENOR QUE 22 M, COM DIÂMETRO DE FURO DE 150 MM EXECUTADO COM HASTE E TUBOS DE REVESTIMENTO UTILIZANDO PERFURATRIZ SOBRE ESTEIRA. AF_11/2023</v>
          </cell>
          <cell r="I1706" t="str">
            <v>M</v>
          </cell>
          <cell r="J1706" t="str">
            <v>COEFICIENTE DE REPRESENTATIVIDADE</v>
          </cell>
          <cell r="K1706">
            <v>47.2</v>
          </cell>
        </row>
        <row r="1707">
          <cell r="G1707">
            <v>100348</v>
          </cell>
          <cell r="H1707" t="str">
            <v>EXECUÇÃO DE PERFURAÇÃO PARA TIRANTE, COMPRIMENTO MAIOR OU IGUAL A 6 M E MENOR QUE 14 M, COM DIÂMETRO DE FURO DE 200 MM EXECUTADO COM HASTE E TUBOS DE REVESTIMENTO UTILIZANDO PERFURATRIZ SOBRE ESTEIRA. AF_11/2023</v>
          </cell>
          <cell r="I1707" t="str">
            <v>M</v>
          </cell>
          <cell r="J1707" t="str">
            <v>COEFICIENTE DE REPRESENTATIVIDADE</v>
          </cell>
          <cell r="K1707">
            <v>43.14</v>
          </cell>
        </row>
        <row r="1708">
          <cell r="G1708">
            <v>100349</v>
          </cell>
          <cell r="H1708" t="str">
            <v>EXECUÇÃO DE PERFURAÇÃO PARA TIRANTE, COMPRIMENTO MAIOR OU IGUAL A 14 M E MENOR QUE 22 M, COM DIÂMETRO DE FURO DE 200 MM EXECUTADO COM HASTE E TUBOS DE REVESTIMENTO UTILIZANDO PERFURATRIZ SOBRE ESTEIRA. AF_11/2023</v>
          </cell>
          <cell r="I1708" t="str">
            <v>M</v>
          </cell>
          <cell r="J1708" t="str">
            <v>COEFICIENTE DE REPRESENTATIVIDADE</v>
          </cell>
          <cell r="K1708">
            <v>61.19</v>
          </cell>
        </row>
        <row r="1709">
          <cell r="G1709">
            <v>104841</v>
          </cell>
          <cell r="H1709" t="str">
            <v>EXECUÇÃO DE PERFURAÇÃO PARA TIRANTE, COMPRIMENTO MAIOR OU IGUAL A 22 M E MENOR QUE 30 M, COM DIÂMETRO DE FURO DE 200 MM EXECUTADO COM HASTE E TUBOS DE REVESTIMENTO UTILIZANDO PERFURATRIZ SOBRE ESTEIRA. AF_11/2023</v>
          </cell>
          <cell r="I1709" t="str">
            <v>M</v>
          </cell>
          <cell r="J1709" t="str">
            <v>ATRIBUÍDO SÃO PAULO</v>
          </cell>
          <cell r="K1709">
            <v>53.63</v>
          </cell>
        </row>
        <row r="1710">
          <cell r="G1710">
            <v>104842</v>
          </cell>
          <cell r="H1710" t="str">
            <v>EXECUÇÃO DE PERFURAÇÃO PARA TIRANTE, COMPRIMENTO MAIOR OU IGUAL A 6 M E MENOR QUE 14 M, COM DIÂMETRO DE FURO DE 100 MM EXECUTADO COM HASTE UTILIZANDO PERFURATRIZ MANUAL SOBRE BASE DE MONTAGEM. AF_11/2023</v>
          </cell>
          <cell r="I1710" t="str">
            <v>M</v>
          </cell>
          <cell r="J1710" t="str">
            <v>ATRIBUÍDO SÃO PAULO</v>
          </cell>
          <cell r="K1710">
            <v>48.58</v>
          </cell>
        </row>
        <row r="1711">
          <cell r="G1711">
            <v>104843</v>
          </cell>
          <cell r="H1711" t="str">
            <v>EXECUÇÃO DE PERFURAÇÃO PARA TIRANTE, COMPRIMENTO MAIOR OU IGUAL A 14 M E MENOR QUE 22 M, COM DIÂMETRO DE FURO DE 100 MM EXECUTADO COM HASTE UTILIZANDO PERFURATRIZ MANUAL SOBRE BASE DE MONTAGEM. AF_11/2023</v>
          </cell>
          <cell r="I1711" t="str">
            <v>M</v>
          </cell>
          <cell r="J1711" t="str">
            <v>ATRIBUÍDO SÃO PAULO</v>
          </cell>
          <cell r="K1711">
            <v>105.98</v>
          </cell>
        </row>
        <row r="1712">
          <cell r="G1712">
            <v>104844</v>
          </cell>
          <cell r="H1712" t="str">
            <v>EXECUÇÃO DE PERFURAÇÃO PARA TIRANTE, COMPRIMENTO MAIOR OU IGUAL A 22 M E MENOR QUE 30 M, COM DIÂMETRO DE FURO DE 100 MM EXECUTADO COM HASTE UTILIZANDO PERFURATRIZ MANUAL SOBRE BASE DE MONTAGEM. AF_11/2023</v>
          </cell>
          <cell r="I1712" t="str">
            <v>UN</v>
          </cell>
          <cell r="J1712" t="str">
            <v>ATRIBUÍDO SÃO PAULO</v>
          </cell>
          <cell r="K1712">
            <v>52.66</v>
          </cell>
        </row>
        <row r="1713">
          <cell r="G1713">
            <v>104845</v>
          </cell>
          <cell r="H1713" t="str">
            <v>EXECUÇÃO DE PERFURAÇÃO PARA TIRANTE, COMPRIMENTO MAIOR OU IGUAL A 6 M E MENOR QUE 14 M, COM DIÂMETRO DE FURO DE 150 MM EXECUTADO COM HASTE UTILIZANDO PERFURATRIZ MANUAL SOBRE BASE DE MONTAGEM. AF_11/2023</v>
          </cell>
          <cell r="I1713" t="str">
            <v>UN</v>
          </cell>
          <cell r="J1713" t="str">
            <v>ATRIBUÍDO SÃO PAULO</v>
          </cell>
          <cell r="K1713">
            <v>64.14</v>
          </cell>
        </row>
        <row r="1714">
          <cell r="G1714">
            <v>104846</v>
          </cell>
          <cell r="H1714" t="str">
            <v>EXECUÇÃO DE PERFURAÇÃO PARA TIRANTE, COMPRIMENTO MAIOR OU IGUAL A 14 M E MENOR QUE 22 M, COM DIÂMETRO DE FURO DE 150 MM EXECUTADO COM HASTE UTILIZANDO PERFURATRIZ MANUAL SOBRE BASE DE MONTAGEM. AF_11/2023</v>
          </cell>
          <cell r="I1714" t="str">
            <v>UN</v>
          </cell>
          <cell r="J1714" t="str">
            <v>ATRIBUÍDO SÃO PAULO</v>
          </cell>
          <cell r="K1714">
            <v>83.35</v>
          </cell>
        </row>
        <row r="1715">
          <cell r="G1715">
            <v>104847</v>
          </cell>
          <cell r="H1715" t="str">
            <v>EXECUÇÃO DE PERFURAÇÃO PARA TIRANTE, COMPRIMENTO MAIOR OU IGUAL A 22 M E MENOR QUE 30 M, COM DIÂMETRO DE FURO DE 150 MM EXECUTADO COM HASTE UTILIZANDO PERFURATRIZ MANUAL SOBRE BASE DE MONTAGEM. AF_11/2023</v>
          </cell>
          <cell r="I1715" t="str">
            <v>M</v>
          </cell>
          <cell r="J1715" t="str">
            <v>ATRIBUÍDO SÃO PAULO</v>
          </cell>
          <cell r="K1715">
            <v>126.95</v>
          </cell>
        </row>
        <row r="1716">
          <cell r="G1716">
            <v>104848</v>
          </cell>
          <cell r="H1716" t="str">
            <v>EXECUÇÃO DE PERFURAÇÃO PARA TIRANTE, COMPRIMENTO MAIOR OU IGUAL A 14 M E MENOR QUE 22 M, COM DIÂMETRO DE FURO DE 200 MM EXECUTADO COM HASTE UTILIZANDO PERFURATRIZ MANUAL SOBRE BASE DE MONTAGEM. AF_11/2023</v>
          </cell>
          <cell r="I1716" t="str">
            <v>M</v>
          </cell>
          <cell r="J1716" t="str">
            <v>ATRIBUÍDO SÃO PAULO</v>
          </cell>
          <cell r="K1716">
            <v>164.89</v>
          </cell>
        </row>
        <row r="1717">
          <cell r="G1717">
            <v>104849</v>
          </cell>
          <cell r="H1717" t="str">
            <v>EXECUÇÃO DE PERFURAÇÃO PARA TIRANTE, COMPRIMENTO MAIOR OU IGUAL A 22 M E MENOR QUE 30 M, COM DIÂMETRO DE FURO DE 200 MM EXECUTADO COM HASTE UTILIZANDO PERFURATRIZ MANUAL SOBRE BASE DE MONTAGEM. AF_11/2023</v>
          </cell>
          <cell r="I1717" t="str">
            <v>M</v>
          </cell>
          <cell r="J1717" t="str">
            <v>ATRIBUÍDO SÃO PAULO</v>
          </cell>
          <cell r="K1717">
            <v>291.01</v>
          </cell>
        </row>
        <row r="1718">
          <cell r="G1718">
            <v>104850</v>
          </cell>
          <cell r="H1718" t="str">
            <v>PERFURAÇÃO DE CORTINA PRÉ-MOLDADA COM MARTELETE ROMPEDOR. AF_11/2023</v>
          </cell>
          <cell r="I1718" t="str">
            <v>M</v>
          </cell>
          <cell r="J1718" t="str">
            <v>COEFICIENTE DE REPRESENTATIVIDADE</v>
          </cell>
          <cell r="K1718">
            <v>53.13</v>
          </cell>
        </row>
        <row r="1719">
          <cell r="G1719">
            <v>104851</v>
          </cell>
          <cell r="H1719" t="str">
            <v>EXECUÇÃO DE LONGARINA, PARA TIRANTES PROVISÓRIOS, COM PERFIL METÁLICO, INCLUINDO CUNHA E SOLIDARIZAÇÃO. AF_11/2023</v>
          </cell>
          <cell r="I1719" t="str">
            <v>M</v>
          </cell>
          <cell r="J1719" t="str">
            <v>COEFICIENTE DE REPRESENTATIVIDADE</v>
          </cell>
          <cell r="K1719">
            <v>75.24</v>
          </cell>
        </row>
        <row r="1720">
          <cell r="G1720">
            <v>104852</v>
          </cell>
          <cell r="H1720" t="str">
            <v>EXECUÇÃO DE LONGARINA, PARA TIRANTES PERMANENTES, COM PERFIL METÁLICO, INCLUINDO CUNHA E SOLIDARIZAÇÃO. AF_11/2023</v>
          </cell>
          <cell r="I1720" t="str">
            <v>M</v>
          </cell>
          <cell r="J1720" t="str">
            <v>COEFICIENTE DE REPRESENTATIVIDADE</v>
          </cell>
          <cell r="K1720">
            <v>100.95</v>
          </cell>
        </row>
        <row r="1721">
          <cell r="G1721">
            <v>104853</v>
          </cell>
          <cell r="H1721" t="str">
            <v>EXECUÇÃO DE PERFURAÇÃO PARA TIRANTE, COMPRIMENTO MAIOR OU IGUAL A 22 M E MENOR QUE 30 M, COM DIÂMETRO DE FURO DE 150 MM EXECUTADO COM HASTE E TUBOS DE REVESTIMENTO UTILIZANDO PERFURATRIZ SOBRE ESTEIRA. AF_11/2023</v>
          </cell>
          <cell r="I1721" t="str">
            <v>M</v>
          </cell>
          <cell r="J1721" t="str">
            <v>COEFICIENTE DE REPRESENTATIVIDADE</v>
          </cell>
          <cell r="K1721">
            <v>96.26</v>
          </cell>
        </row>
        <row r="1722">
          <cell r="G1722">
            <v>104854</v>
          </cell>
          <cell r="H1722" t="str">
            <v>EXECUÇÃO DE PERFURAÇÃO PARA TIRANTE, COMPRIMENTO MAIOR OU IGUAL A 6 M E MENOR QUE 14 M, COM DIÂMETRO DE FURO DE 200 MM EXECUTADO COM HASTE UTILIZANDO PERFURATRIZ MANUAL SOBRE BASE DE MONTAGEM. AF_11/2023</v>
          </cell>
          <cell r="I1722" t="str">
            <v>M</v>
          </cell>
          <cell r="J1722" t="str">
            <v>COEFICIENTE DE REPRESENTATIVIDADE</v>
          </cell>
          <cell r="K1722">
            <v>121.85</v>
          </cell>
        </row>
        <row r="1723">
          <cell r="G1723">
            <v>104855</v>
          </cell>
          <cell r="H1723" t="str">
            <v>EXECUÇÃO DE PERFURAÇÃO PARA TIRANTE, COMPRIMENTO MAIOR OU IGUAL A 6 M E MENOR QUE 14 M, COM DIÂMETRO DE FURO DE 100 MM EXECUTADO COM HASTE UTILIZANDO PERFURATRIZ SOBRE ESTEIRA. AF_11/2023</v>
          </cell>
          <cell r="I1723" t="str">
            <v>M</v>
          </cell>
          <cell r="J1723" t="str">
            <v>COEFICIENTE DE REPRESENTATIVIDADE</v>
          </cell>
          <cell r="K1723">
            <v>122.35</v>
          </cell>
        </row>
        <row r="1724">
          <cell r="G1724">
            <v>104876</v>
          </cell>
          <cell r="H1724" t="str">
            <v>EXECUÇÃO DE PERFURAÇÃO PARA TIRANTE, COMPRIMENTO MAIOR OU IGUAL A 14 M E MENOR QUE 22 M, COM DIÂMETRO DE FURO DE 100 MM EXECUTADO COM HASTE UTILIZANDO PERFURATRIZ SOBRE ESTEIRA. AF_11/2023</v>
          </cell>
          <cell r="I1724" t="str">
            <v>M</v>
          </cell>
          <cell r="J1724" t="str">
            <v>COEFICIENTE DE REPRESENTATIVIDADE</v>
          </cell>
          <cell r="K1724">
            <v>179.69</v>
          </cell>
        </row>
        <row r="1725">
          <cell r="G1725">
            <v>104877</v>
          </cell>
          <cell r="H1725" t="str">
            <v>EXECUÇÃO DE PERFURAÇÃO PARA TIRANTE, COMPRIMENTO MAIOR OU IGUAL A 22 M E MENOR QUE 30 M, COM DIÂMETRO DE FURO DE 100 MM EXECUTADO COM HASTE UTILIZANDO PERFURATRIZ SOBRE ESTEIRA. AF_11/2023</v>
          </cell>
          <cell r="I1725" t="str">
            <v>M</v>
          </cell>
          <cell r="J1725" t="str">
            <v>COEFICIENTE DE REPRESENTATIVIDADE</v>
          </cell>
          <cell r="K1725">
            <v>223</v>
          </cell>
        </row>
        <row r="1726">
          <cell r="G1726">
            <v>104878</v>
          </cell>
          <cell r="H1726" t="str">
            <v>EXECUÇÃO DE PERFURAÇÃO PARA TIRANTE, COMPRIMENTO MAIOR OU IGUAL A 6 M E MENOR QUE 14 M, COM DIÂMETRO DE FURO DE 200 MM EXECUTADO COM HASTE UTILIZANDO PERFURATRIZ SOBRE ESTEIRA. AF_11/2023</v>
          </cell>
          <cell r="I1726" t="str">
            <v>M</v>
          </cell>
          <cell r="J1726" t="str">
            <v>COEFICIENTE DE REPRESENTATIVIDADE</v>
          </cell>
          <cell r="K1726">
            <v>309.67</v>
          </cell>
        </row>
        <row r="1727">
          <cell r="G1727">
            <v>104879</v>
          </cell>
          <cell r="H1727" t="str">
            <v>EXECUÇÃO DE PERFURAÇÃO PARA TIRANTE, COMPRIMENTO MAIOR OU IGUAL A 14 M E MENOR QUE 22 M, COM DIÂMETRO DE FURO DE 200 MM EXECUTADO COM HASTE UTILIZANDO PERFURATRIZ SOBRE ESTEIRA. AF_11/2023</v>
          </cell>
          <cell r="I1727" t="str">
            <v>M</v>
          </cell>
          <cell r="J1727" t="str">
            <v>COEFICIENTE DE REPRESENTATIVIDADE</v>
          </cell>
          <cell r="K1727">
            <v>526.4</v>
          </cell>
        </row>
        <row r="1728">
          <cell r="G1728">
            <v>104880</v>
          </cell>
          <cell r="H1728" t="str">
            <v>EXECUÇÃO DE PERFURAÇÃO PARA TIRANTE, COMPRIMENTO MAIOR OU IGUAL A 22 M E MENOR QUE 30 M, COM DIÂMETRO DE FURO DE 200 MM EXECUTADO COM HASTE UTILIZANDO PERFURATRIZ SOBRE ESTEIRA. AF_11/2023</v>
          </cell>
          <cell r="I1728" t="str">
            <v>M</v>
          </cell>
          <cell r="J1728" t="str">
            <v>COEFICIENTE DE REPRESENTATIVIDADE</v>
          </cell>
          <cell r="K1728">
            <v>732.89</v>
          </cell>
        </row>
        <row r="1729">
          <cell r="G1729">
            <v>104886</v>
          </cell>
          <cell r="H1729" t="str">
            <v>EXECUÇÃO DE PERFURAÇÃO PARA TIRANTE, COMPRIMENTO MAIOR OU IGUAL A 6 M E MENOR QUE 14 M, COM DIÂMETRO DE FURO DE 100 MM EXECUTADO COM HASTE E TUBOS DE REVESTIMENTO UTILIZANDO PERFURATRIZ SOBRE ESTEIRA. AF_11/2023</v>
          </cell>
          <cell r="I1729" t="str">
            <v>M</v>
          </cell>
          <cell r="J1729" t="str">
            <v>COEFICIENTE DE REPRESENTATIVIDADE</v>
          </cell>
          <cell r="K1729">
            <v>964.94</v>
          </cell>
        </row>
        <row r="1730">
          <cell r="G1730">
            <v>104887</v>
          </cell>
          <cell r="H1730" t="str">
            <v>CANALETA MEIA CANA PRÉ-MOLDADA DE CONCRETO (D = 20 CM) - FORNECIMENTO E INSTALAÇÃO. AF_08/2021</v>
          </cell>
          <cell r="I1730" t="str">
            <v>M</v>
          </cell>
          <cell r="J1730" t="str">
            <v>COEFICIENTE DE REPRESENTATIVIDADE</v>
          </cell>
          <cell r="K1730">
            <v>1107.68</v>
          </cell>
        </row>
        <row r="1731">
          <cell r="G1731">
            <v>104888</v>
          </cell>
          <cell r="H1731" t="str">
            <v>CANALETA MEIA CANA PRÉ-MOLDADA DE CONCRETO (D = 30 CM) - FORNECIMENTO E INSTALAÇÃO. AF_08/2021</v>
          </cell>
          <cell r="I1731" t="str">
            <v>M</v>
          </cell>
          <cell r="J1731" t="str">
            <v>COEFICIENTE DE REPRESENTATIVIDADE</v>
          </cell>
          <cell r="K1731">
            <v>2315.8</v>
          </cell>
        </row>
        <row r="1732">
          <cell r="G1732">
            <v>104889</v>
          </cell>
          <cell r="H1732" t="str">
            <v>CANALETA MEIA CANA PRÉ-MOLDADA DE CONCRETO (D = 40 CM) - FORNECIMENTO E INSTALAÇÃO. AF_08/2021</v>
          </cell>
          <cell r="I1732" t="str">
            <v>M</v>
          </cell>
          <cell r="J1732" t="str">
            <v>COEFICIENTE DE REPRESENTATIVIDADE</v>
          </cell>
          <cell r="K1732">
            <v>905.32</v>
          </cell>
        </row>
        <row r="1733">
          <cell r="G1733">
            <v>104890</v>
          </cell>
          <cell r="H1733" t="str">
            <v>CANALETA MEIA CANA PRÉ-MOLDADA DE CONCRETO (D = 50 CM) - FORNECIMENTO E INSTALAÇÃO. AF_08/2021</v>
          </cell>
          <cell r="I1733" t="str">
            <v>M</v>
          </cell>
          <cell r="J1733" t="str">
            <v>COEFICIENTE DE REPRESENTATIVIDADE</v>
          </cell>
          <cell r="K1733">
            <v>1937.92</v>
          </cell>
        </row>
        <row r="1734">
          <cell r="G1734">
            <v>104891</v>
          </cell>
          <cell r="H1734" t="str">
            <v>CANALETA MEIA CANA PRÉ-MOLDADA DE CONCRETO (D = 60 CM) - FORNECIMENTO E INSTALAÇÃO. AF_08/2021</v>
          </cell>
          <cell r="I1734" t="str">
            <v>M</v>
          </cell>
          <cell r="J1734" t="str">
            <v>COEFICIENTE DE REPRESENTATIVIDADE</v>
          </cell>
          <cell r="K1734">
            <v>1778.43</v>
          </cell>
        </row>
        <row r="1735">
          <cell r="G1735">
            <v>104892</v>
          </cell>
          <cell r="H1735" t="str">
            <v>CANALETA MEIA CANA PRÉ-MOLDADA DE CONCRETO (D = 80 CM) - FORNECIMENTO E INSTALAÇÃO. AF_08/2021</v>
          </cell>
          <cell r="I1735" t="str">
            <v>M</v>
          </cell>
          <cell r="J1735" t="str">
            <v>COEFICIENTE DE REPRESENTATIVIDADE</v>
          </cell>
          <cell r="K1735">
            <v>3273.06</v>
          </cell>
        </row>
        <row r="1736">
          <cell r="G1736">
            <v>102989</v>
          </cell>
          <cell r="H1736" t="str">
            <v>EXECUÇÃO DE CANALETA DE CONCRETO MOLDADO IN LOCO, ESPESSURA DE 0,07 M, GEOMETRIA TRAPEZOIDAL (DIMENSÕES INTERNAS: B=0,6 M; B=0,147 M; H=0,2 M). AF_08/2021</v>
          </cell>
          <cell r="I1736" t="str">
            <v>UN</v>
          </cell>
          <cell r="J1736" t="str">
            <v>COEFICIENTE DE REPRESENTATIVIDADE</v>
          </cell>
          <cell r="K1736">
            <v>1773.1</v>
          </cell>
        </row>
        <row r="1737">
          <cell r="G1737">
            <v>102990</v>
          </cell>
          <cell r="H1737" t="str">
            <v>EXECUÇÃO DE CANALETA DE CONCRETO MOLDADO IN LOCO, ESPESSURA DE 0,07 M, GEOMETRIA TRAPEZOIDAL (DIMENSÕES INTERNAS: B=0,9 M; B=0,246 M; H=0,3 M). AF_08/2021</v>
          </cell>
          <cell r="I1737" t="str">
            <v>UN</v>
          </cell>
          <cell r="J1737" t="str">
            <v>ATRIBUÍDO SÃO PAULO</v>
          </cell>
          <cell r="K1737">
            <v>3115.14</v>
          </cell>
        </row>
        <row r="1738">
          <cell r="G1738">
            <v>102991</v>
          </cell>
          <cell r="H1738" t="str">
            <v>EXECUÇÃO DE CANALETA DE CONCRETO MOLDADO IN LOCO, ESPESSURA DE 0,08 M, GEOMETRIA TRAPEZOIDAL (DIMENSÕES INTERNAS: B=1M; B=0,5 M; H=0,25 M). AF_08/2021</v>
          </cell>
          <cell r="I1738" t="str">
            <v>UN</v>
          </cell>
          <cell r="J1738" t="str">
            <v>ATRIBUÍDO SÃO PAULO</v>
          </cell>
          <cell r="K1738">
            <v>2859.82</v>
          </cell>
        </row>
        <row r="1739">
          <cell r="G1739">
            <v>102992</v>
          </cell>
          <cell r="H1739" t="str">
            <v>EXECUÇÃO DE CANALETA DE CONCRETO MOLDADO IN LOCO, ESPESSURA DE 0,08 M, GEOMETRIA TRAPEZOIDAL (DIMENSÕES INTERNAS: B=1,074 M; B=0,534 M; H=0,27 M). AF_08/2021</v>
          </cell>
          <cell r="I1739" t="str">
            <v>UN</v>
          </cell>
          <cell r="J1739" t="str">
            <v>ATRIBUÍDO SÃO PAULO</v>
          </cell>
          <cell r="K1739">
            <v>4943.71</v>
          </cell>
        </row>
        <row r="1740">
          <cell r="G1740">
            <v>102993</v>
          </cell>
          <cell r="H1740" t="str">
            <v>EXECUÇÃO DE CANALETA DE CONCRETO MOLDADO IN LOCO, ESPESSURA DE 0,08 M, GEOMETRIA TRAPEZOIDAL (DIMENSÕES INTERNAS: B=1,4 M; B=0,7 M; H=0,35 M). AF_08/2021</v>
          </cell>
          <cell r="I1740" t="str">
            <v>UN</v>
          </cell>
          <cell r="J1740" t="str">
            <v>COEFICIENTE DE REPRESENTATIVIDADE</v>
          </cell>
          <cell r="K1740">
            <v>1372.23</v>
          </cell>
        </row>
        <row r="1741">
          <cell r="G1741">
            <v>102994</v>
          </cell>
          <cell r="H1741" t="str">
            <v>EXECUÇÃO DE CANALETA DE CONCRETO MOLDADO IN LOCO, ESPESSURA DE 0,08 M, GEOMETRIA TRAPEZOIDAL (DIMENSÕES INTERNAS: B=1,474 M; B=0,934 M; H=0,27 M). AF_08/2021</v>
          </cell>
          <cell r="I1741" t="str">
            <v>UN</v>
          </cell>
          <cell r="J1741" t="str">
            <v>ATRIBUÍDO SÃO PAULO</v>
          </cell>
          <cell r="K1741">
            <v>2978.06</v>
          </cell>
        </row>
        <row r="1742">
          <cell r="G1742">
            <v>102995</v>
          </cell>
          <cell r="H1742" t="str">
            <v>GRELHA DE FERRO FUNDIDO SIMPLES COM REQUADRO, 150 X 1000 MM, ASSENTADA COM ARGAMASSA 1 : 3 CIMENTO: AREIA - FORNECIMENTO E INSTALAÇÃO. AF_08/2021</v>
          </cell>
          <cell r="I1742" t="str">
            <v>UN</v>
          </cell>
          <cell r="J1742" t="str">
            <v>ATRIBUÍDO SÃO PAULO</v>
          </cell>
          <cell r="K1742">
            <v>1464.49</v>
          </cell>
        </row>
        <row r="1743">
          <cell r="G1743">
            <v>102996</v>
          </cell>
          <cell r="H1743" t="str">
            <v>GRELHA DE FERRO FUNDIDO SIMPLES COM REQUADRO, 200 X 1000 MM, ASSENTADA COM ARGAMASSA 1 : 3 CIMENTO: AREIA - FORNECIMENTO E INSTALAÇÃO. AF_08/2021</v>
          </cell>
          <cell r="I1743" t="str">
            <v>UN</v>
          </cell>
          <cell r="J1743" t="str">
            <v>ATRIBUÍDO SÃO PAULO</v>
          </cell>
          <cell r="K1743">
            <v>2611.45</v>
          </cell>
        </row>
        <row r="1744">
          <cell r="G1744">
            <v>102997</v>
          </cell>
          <cell r="H1744" t="str">
            <v>GRELHA DE FERRO FUNDIDO SIMPLES COM REQUADRO, 300 X 1000 MM, ASSENTADA COM ARGAMASSA 1 : 3 CIMENTO: AREIA - FORNECIMENTO E INSTALAÇÃO. AF_08/2021</v>
          </cell>
          <cell r="I1744" t="str">
            <v>UN</v>
          </cell>
          <cell r="J1744" t="str">
            <v>ATRIBUÍDO SÃO PAULO</v>
          </cell>
          <cell r="K1744">
            <v>2395.96</v>
          </cell>
        </row>
        <row r="1745">
          <cell r="G1745">
            <v>102998</v>
          </cell>
          <cell r="H1745" t="str">
            <v>CAIXA COM GRELHA RETANGULAR DE FERRO FUNDIDO, EM ALVENARIA COM TIJOLOS CERÂMICOS MACIÇOS, DIMENSÕES INTERNAS: 0,15 X 1,00 X 0,3 M. AF_08/2021</v>
          </cell>
          <cell r="I1745" t="str">
            <v>UN</v>
          </cell>
          <cell r="J1745" t="str">
            <v>ATRIBUÍDO SÃO PAULO</v>
          </cell>
          <cell r="K1745">
            <v>4484.55</v>
          </cell>
        </row>
        <row r="1746">
          <cell r="G1746">
            <v>102999</v>
          </cell>
          <cell r="H1746" t="str">
            <v>CAIXA COM GRELHA RETANGULAR DE FERRO FUNDIDO, EM ALVENARIA COM TIJOLOS CERÂMICOS MACIÇOS, DIMENSÕES INTERNAS: 0,20 X 1,00 X 0,4 M. AF_08/2021</v>
          </cell>
          <cell r="I1746" t="str">
            <v>UN</v>
          </cell>
          <cell r="J1746" t="str">
            <v>COEFICIENTE DE REPRESENTATIVIDADE</v>
          </cell>
          <cell r="K1746">
            <v>483.41</v>
          </cell>
        </row>
        <row r="1747">
          <cell r="G1747">
            <v>103000</v>
          </cell>
          <cell r="H1747" t="str">
            <v>CAIXA COM GRELHA RETANGULAR DE FERRO FUNDIDO, EM ALVENARIA COM TIJOLOS CERÂMICOS MACIÇOS, DIMENSÕES INTERNAS: 0,30 X 1,00 X 0,5 M. AF_08/2021</v>
          </cell>
          <cell r="I1747" t="str">
            <v>UN</v>
          </cell>
          <cell r="J1747" t="str">
            <v>ATRIBUÍDO SÃO PAULO</v>
          </cell>
          <cell r="K1747">
            <v>633.95</v>
          </cell>
        </row>
        <row r="1748">
          <cell r="G1748">
            <v>103001</v>
          </cell>
          <cell r="H1748" t="str">
            <v>CAIXA COM GRELHA SIMPLES RETANGULAR, EM CONCRETO PRÉ-MOLDADO, DIMENSÕES INTERNAS: 0,6X1,0X1,0 M. AF_12/2020</v>
          </cell>
          <cell r="I1748" t="str">
            <v>UN</v>
          </cell>
          <cell r="J1748" t="str">
            <v>ATRIBUÍDO SÃO PAULO</v>
          </cell>
          <cell r="K1748">
            <v>1096.76</v>
          </cell>
        </row>
        <row r="1749">
          <cell r="G1749">
            <v>103002</v>
          </cell>
          <cell r="H1749" t="str">
            <v>CAIXA COM GRELHA DUPLA RETANGULAR, EM CONCRETO PRÉ-MOLDADO, DIMENSÕES INTERNAS: 0,5X2,2X1,0 M. AF_12/2020</v>
          </cell>
          <cell r="I1749" t="str">
            <v>UN</v>
          </cell>
          <cell r="J1749" t="str">
            <v>ATRIBUÍDO SÃO PAULO</v>
          </cell>
          <cell r="K1749">
            <v>1566.96</v>
          </cell>
        </row>
        <row r="1750">
          <cell r="G1750">
            <v>103003</v>
          </cell>
          <cell r="H1750" t="str">
            <v>CAIXA PARA BOCA DE LOBO SIMPLES RETANGULAR, EM CONCRETO PRÉ-MOLDADO, DIMENSÕES INTERNAS: 0,6X1,0X1,2 M. AF_12/2020</v>
          </cell>
          <cell r="I1750" t="str">
            <v>UN</v>
          </cell>
          <cell r="J1750" t="str">
            <v>ATRIBUÍDO SÃO PAULO</v>
          </cell>
          <cell r="K1750">
            <v>956.07</v>
          </cell>
        </row>
        <row r="1751">
          <cell r="G1751">
            <v>103005</v>
          </cell>
          <cell r="H1751" t="str">
            <v>CAIXA PARA BOCA DE LOBO DUPLA RETANGULAR, EM CONCRETO PRÉ-MOLDADO, DIMENSÕES INTERNAS: 0,6X2,2X1,2 M. AF_12/2020</v>
          </cell>
          <cell r="I1751" t="str">
            <v>UN</v>
          </cell>
          <cell r="J1751" t="str">
            <v>ATRIBUÍDO SÃO PAULO</v>
          </cell>
          <cell r="K1751">
            <v>2009.72</v>
          </cell>
        </row>
        <row r="1752">
          <cell r="G1752">
            <v>103006</v>
          </cell>
          <cell r="H1752" t="str">
            <v>CAIXA COM GRELHA SIMPLES RETANGULAR, EM ALVENARIA COM TIJOLOS CERÂMICOS MACIÇOS, DIMENSÕES INTERNAS: 0,5X1X1 M. AF_12/2020</v>
          </cell>
          <cell r="I1752" t="str">
            <v>UN</v>
          </cell>
          <cell r="J1752" t="str">
            <v>ATRIBUÍDO SÃO PAULO</v>
          </cell>
          <cell r="K1752">
            <v>1155.34</v>
          </cell>
        </row>
        <row r="1753">
          <cell r="G1753">
            <v>103007</v>
          </cell>
          <cell r="H1753" t="str">
            <v>CAIXA COM GRELHA DUPLA RETANGULAR, EM ALVENARIA COM TIJOLOS CERÂMICOS MACIÇOS, DIMENSÕES INTERNAS: 0,5X2,2X1 M. AF_12/2020</v>
          </cell>
          <cell r="I1753" t="str">
            <v>UN</v>
          </cell>
          <cell r="J1753" t="str">
            <v>ATRIBUÍDO SÃO PAULO</v>
          </cell>
          <cell r="K1753">
            <v>530.5</v>
          </cell>
        </row>
        <row r="1754">
          <cell r="G1754">
            <v>97933</v>
          </cell>
          <cell r="H1754" t="str">
            <v>CAIXA PARA BOCA DE LOBO SIMPLES RETANGULAR, EM ALVENARIA COM TIJOLOS CERÂMICOS MACIÇOS, DIMENSÕES INTERNAS: 0,6X1X1,2 M. AF_12/2020</v>
          </cell>
          <cell r="I1754" t="str">
            <v>UN</v>
          </cell>
          <cell r="J1754" t="str">
            <v>ATRIBUÍDO SÃO PAULO</v>
          </cell>
          <cell r="K1754">
            <v>1390.82</v>
          </cell>
        </row>
        <row r="1755">
          <cell r="G1755">
            <v>97934</v>
          </cell>
          <cell r="H1755" t="str">
            <v>CAIXA PARA BOCA DE LOBO DUPLA RETANGULAR, EM ALVENARIA COM TIJOLOS CERÂMICOS MACIÇOS, DIMENSÕES INTERNAS: 0,6X2,2X1,2 M. AF_12/2020</v>
          </cell>
          <cell r="I1755" t="str">
            <v>UN</v>
          </cell>
          <cell r="J1755" t="str">
            <v>ATRIBUÍDO SÃO PAULO</v>
          </cell>
          <cell r="K1755">
            <v>706.25</v>
          </cell>
        </row>
        <row r="1756">
          <cell r="G1756">
            <v>97935</v>
          </cell>
          <cell r="H1756" t="str">
            <v>CAIXA PARA BOCA DE LOBO COMBINADA COM GRELHA RETANGULAR, EM ALVENARIA COM TIJOLOS CERÂMICOS MACIÇOS, DIMENSÕES INTERNAS: 1,3X1X1,2 M. AF_12/2020</v>
          </cell>
          <cell r="I1756" t="str">
            <v>UN</v>
          </cell>
          <cell r="J1756" t="str">
            <v>ATRIBUÍDO SÃO PAULO</v>
          </cell>
          <cell r="K1756">
            <v>2949.5</v>
          </cell>
        </row>
        <row r="1757">
          <cell r="G1757">
            <v>97936</v>
          </cell>
          <cell r="H1757" t="str">
            <v>CAIXA PARA BOCA DE LOBO DUPLA COMBINADA COM GRELHA RETANGULAR, EM ALVENARIA COM TIJOLOS CERÂMICOS MACIÇOS, DIMENSÕES INTERNAS: 1,3X2,2X1,2 M. AF_12/2020</v>
          </cell>
          <cell r="I1757" t="str">
            <v>UN</v>
          </cell>
          <cell r="J1757" t="str">
            <v>ATRIBUÍDO SÃO PAULO</v>
          </cell>
          <cell r="K1757">
            <v>1626.25</v>
          </cell>
        </row>
        <row r="1758">
          <cell r="G1758">
            <v>97947</v>
          </cell>
          <cell r="H1758" t="str">
            <v>CAIXA COM GRELHA SIMPLES RETANGULAR, EM ALVENARIA COM BLOCOS DE CONCRETO, DIMENSÕES INTERNAS: 0,5X1X1 M. AF_12/2020</v>
          </cell>
          <cell r="I1758" t="str">
            <v>UN</v>
          </cell>
          <cell r="J1758" t="str">
            <v>COEFICIENTE DE REPRESENTATIVIDADE</v>
          </cell>
          <cell r="K1758">
            <v>968.32</v>
          </cell>
        </row>
        <row r="1759">
          <cell r="G1759">
            <v>97948</v>
          </cell>
          <cell r="H1759" t="str">
            <v>CAIXA COM GRELHA DUPLA RETANGULAR, EM ALVENARIA COM BLOCOS DE CONCRETO, DIMENSÕES INTERNAS: 0,5X2,2X1 M. AF_12/2020</v>
          </cell>
          <cell r="I1759" t="str">
            <v>UN</v>
          </cell>
          <cell r="J1759" t="str">
            <v>COEFICIENTE DE REPRESENTATIVIDADE</v>
          </cell>
          <cell r="K1759">
            <v>3784.79</v>
          </cell>
        </row>
        <row r="1760">
          <cell r="G1760">
            <v>97949</v>
          </cell>
          <cell r="H1760" t="str">
            <v>CAIXA PARA BOCA DE LOBO SIMPLES RETANGULAR, EM ALVENARIA COM BLOCOS DE CONCRETO, DIMENSÕES INTERNAS: 0,6X1X1,2 M. AF_12/2020</v>
          </cell>
          <cell r="I1760" t="str">
            <v>UN</v>
          </cell>
          <cell r="J1760" t="str">
            <v>COEFICIENTE DE REPRESENTATIVIDADE</v>
          </cell>
          <cell r="K1760">
            <v>1979.53</v>
          </cell>
        </row>
        <row r="1761">
          <cell r="G1761">
            <v>97950</v>
          </cell>
          <cell r="H1761" t="str">
            <v>CAIXA PARA BOCA DE LOBO DUPLA RETANGULAR, EM ALVENARIA COM BLOCOS DE CONCRETO, DIMENSÕES INTERNAS: 0,6X2,2X1,2 M. AF_12/2020</v>
          </cell>
          <cell r="I1761" t="str">
            <v>UN</v>
          </cell>
          <cell r="J1761" t="str">
            <v>COEFICIENTE DE REPRESENTATIVIDADE</v>
          </cell>
          <cell r="K1761">
            <v>2544.37</v>
          </cell>
        </row>
        <row r="1762">
          <cell r="G1762">
            <v>97951</v>
          </cell>
          <cell r="H1762" t="str">
            <v>CAIXA PARA BOCA DE LOBO COMBINADA COM GRELHA RETANGULAR, EM ALVENARIA COM BLOCOS DE CONCRETO, DIMENSÕES INTERNAS: 1,3X1X1,2 M. AF_12/2020</v>
          </cell>
          <cell r="I1762" t="str">
            <v>UN</v>
          </cell>
          <cell r="J1762" t="str">
            <v>ATRIBUÍDO SÃO PAULO</v>
          </cell>
          <cell r="K1762">
            <v>1276.21</v>
          </cell>
        </row>
        <row r="1763">
          <cell r="G1763">
            <v>97952</v>
          </cell>
          <cell r="H1763" t="str">
            <v>CAIXA PARA BOCA DE LOBO DUPLA COMBINADA COM GRELHA RETANGULAR, EM ALVENARIA COM BLOCOS DE CONCRETO, DIMENSÕES INTERNAS: 1,3X2,2X1,2 M. AF_12/2020</v>
          </cell>
          <cell r="I1763" t="str">
            <v>UN</v>
          </cell>
          <cell r="J1763" t="str">
            <v>COEFICIENTE DE REPRESENTATIVIDADE</v>
          </cell>
          <cell r="K1763">
            <v>3222.24</v>
          </cell>
        </row>
        <row r="1764">
          <cell r="G1764">
            <v>97953</v>
          </cell>
          <cell r="H1764" t="str">
            <v>POÇO DE INSPEÇÃO CIRCULAR PARA ESGOTO, EM CONCRETO PRÉ-MOLDADO, DIÂMETRO INTERNO = 0,60 M, PROFUNDIDADE = 0,90 M, EXCLUINDO TAMPÃO. AF_12/2020_PA</v>
          </cell>
          <cell r="I1764" t="str">
            <v>M</v>
          </cell>
          <cell r="J1764" t="str">
            <v>COEFICIENTE DE REPRESENTATIVIDADE</v>
          </cell>
          <cell r="K1764">
            <v>1525.05</v>
          </cell>
        </row>
        <row r="1765">
          <cell r="G1765">
            <v>97955</v>
          </cell>
          <cell r="H1765" t="str">
            <v>POÇO DE INSPEÇÃO CIRCULAR PARA ESGOTO, EM CONCRETO PRÉ-MOLDADO, DIÂMETRO INTERNO = 0,60 M, PROFUNDIDADE = 1,40 M, EXCLUINDO TAMPÃO. AF_12/2020_PA</v>
          </cell>
          <cell r="I1765" t="str">
            <v>M</v>
          </cell>
          <cell r="J1765" t="str">
            <v>ATRIBUÍDO SÃO PAULO</v>
          </cell>
          <cell r="K1765">
            <v>1773.95</v>
          </cell>
        </row>
        <row r="1766">
          <cell r="G1766">
            <v>97956</v>
          </cell>
          <cell r="H1766" t="str">
            <v>POÇO DE INSPEÇÃO CIRCULAR PARA ESGOTO, EM ALVENARIA COM TIJOLOS CERÂMICOS MACIÇOS, DIÂMETRO INTERNO = 0,60 M, PROFUNDIDADE = 0,95 M, EXCLUINDO TAMPÃO. AF_12/2020_PA</v>
          </cell>
          <cell r="I1766" t="str">
            <v>M</v>
          </cell>
          <cell r="J1766" t="str">
            <v>COEFICIENTE DE REPRESENTATIVIDADE</v>
          </cell>
          <cell r="K1766">
            <v>2022.81</v>
          </cell>
        </row>
        <row r="1767">
          <cell r="G1767">
            <v>97957</v>
          </cell>
          <cell r="H1767" t="str">
            <v>POÇO DE INSPEÇÃO CIRCULAR PARA ESGOTO, EM ALVENARIA COM TIJOLOS CERÂMICOS MACIÇOS, DIÂMETRO INTERNO = 0,60 M, PROFUNDIDADE = 1,45 M, EXCLUINDO TAMPÃO. AF_12/2020_PA</v>
          </cell>
          <cell r="I1767" t="str">
            <v>M</v>
          </cell>
          <cell r="J1767" t="str">
            <v>ATRIBUÍDO SÃO PAULO</v>
          </cell>
          <cell r="K1767">
            <v>5286.52</v>
          </cell>
        </row>
        <row r="1768">
          <cell r="G1768">
            <v>97961</v>
          </cell>
          <cell r="H1768" t="str">
            <v>BASE PARA POÇO DE VISITA CIRCULAR PARA ESGOTO, EM CONCRETO PRÉ-MOLDADO, DIÂMETRO INTERNO = 0,80 M, PROFUNDIDADE = 1,35 M, EXCLUINDO TAMPÃO. AF_12/2020_PA</v>
          </cell>
          <cell r="I1768" t="str">
            <v>UN</v>
          </cell>
          <cell r="J1768" t="str">
            <v>COEFICIENTE DE REPRESENTATIVIDADE</v>
          </cell>
          <cell r="K1768">
            <v>2271.74</v>
          </cell>
        </row>
        <row r="1769">
          <cell r="G1769">
            <v>97973</v>
          </cell>
          <cell r="H1769" t="str">
            <v>BASE PARA POÇO DE VISITA CIRCULAR PARA  ESGOTO, EM ALVENARIA COM TIJOLOS CERÂMICOS MACIÇOS, DIÂMETRO INTERNO = 0,80 M, PROFUNDIDADE = 1,40 M, EXCLUINDO TAMPÃO. AF_12/2020_PA</v>
          </cell>
          <cell r="I1769" t="str">
            <v>M</v>
          </cell>
          <cell r="J1769" t="str">
            <v>ATRIBUÍDO SÃO PAULO</v>
          </cell>
          <cell r="K1769">
            <v>2520.67</v>
          </cell>
        </row>
        <row r="1770">
          <cell r="G1770">
            <v>97974</v>
          </cell>
          <cell r="H1770" t="str">
            <v>ACRÉSCIMO PARA POÇO DE VISITA CIRCULAR PARA ESGOTO, EM ALVENARIA COM TIJOLOS CERÂMICOS MACIÇOS, DIÂMETRO INTERNO = 0,8 M. AF_12/2020</v>
          </cell>
          <cell r="I1770" t="str">
            <v>M</v>
          </cell>
          <cell r="J1770" t="str">
            <v>COEFICIENTE DE REPRESENTATIVIDADE</v>
          </cell>
          <cell r="K1770">
            <v>6649.96</v>
          </cell>
        </row>
        <row r="1771">
          <cell r="G1771">
            <v>97975</v>
          </cell>
          <cell r="H1771" t="str">
            <v>ACRÉSCIMO PARA POÇO DE VISITA CIRCULAR PARA ESGOTO, EM CONCRETO PRÉ-MOLDADO, DIÂMETRO INTERNO = 1 M. AF_12/2020</v>
          </cell>
          <cell r="I1771" t="str">
            <v>UN</v>
          </cell>
          <cell r="J1771" t="str">
            <v>COEFICIENTE DE REPRESENTATIVIDADE</v>
          </cell>
          <cell r="K1771">
            <v>2769.52</v>
          </cell>
        </row>
        <row r="1772">
          <cell r="G1772">
            <v>97976</v>
          </cell>
          <cell r="H1772" t="str">
            <v>ACRÉSCIMO PARA POÇO DE VISITA CIRCULAR PARA  ESGOTO, EM ALVENARIA COM TIJOLOS CERÂMICOS MACIÇOS, DIÂMETRO INTERNO = 1 M. AF_12/2020</v>
          </cell>
          <cell r="I1772" t="str">
            <v>M</v>
          </cell>
          <cell r="J1772" t="str">
            <v>COEFICIENTE DE REPRESENTATIVIDADE</v>
          </cell>
          <cell r="K1772">
            <v>3999.27</v>
          </cell>
        </row>
        <row r="1773">
          <cell r="G1773">
            <v>97977</v>
          </cell>
          <cell r="H1773" t="str">
            <v>ACRÉSCIMO PARA POÇO DE VISITA CIRCULAR PARA ESGOTO, EM CONCRETO PRÉ-MOLDADO, DIÂMETRO INTERNO = 1,2 M. AF_12/2020</v>
          </cell>
          <cell r="I1773" t="str">
            <v>UN</v>
          </cell>
          <cell r="J1773" t="str">
            <v>ATRIBUÍDO SÃO PAULO</v>
          </cell>
          <cell r="K1773">
            <v>1773.95</v>
          </cell>
        </row>
        <row r="1774">
          <cell r="G1774">
            <v>97978</v>
          </cell>
          <cell r="H1774" t="str">
            <v>BASE PARA POÇO DE VISITA CIRCULAR PARA  ESGOTO, EM ALVENARIA COM TIJOLOS CERÂMICOS MACIÇOS, DIÂMETRO INTERNO = 1,20 M, PROFUNDIDADE = 1,40 M, EXCLUINDO TAMPÃO. AF_12/2020_PA</v>
          </cell>
          <cell r="I1774" t="str">
            <v>M</v>
          </cell>
          <cell r="J1774" t="str">
            <v>COEFICIENTE DE REPRESENTATIVIDADE</v>
          </cell>
          <cell r="K1774">
            <v>4882.45</v>
          </cell>
        </row>
        <row r="1775">
          <cell r="G1775">
            <v>97980</v>
          </cell>
          <cell r="H1775" t="str">
            <v>ACRÉSCIMO PARA POÇO DE VISITA CIRCULAR PARA ESGOTO, EM ALVENARIA COM TIJOLOS CERÂMICOS MACIÇOS, DIÂMETRO INTERNO = 1,2 M. AF_12/2020</v>
          </cell>
          <cell r="I1775" t="str">
            <v>UN</v>
          </cell>
          <cell r="J1775" t="str">
            <v>COEFICIENTE DE REPRESENTATIVIDADE</v>
          </cell>
          <cell r="K1775">
            <v>2022.81</v>
          </cell>
        </row>
        <row r="1776">
          <cell r="G1776">
            <v>97981</v>
          </cell>
          <cell r="H1776" t="str">
            <v>ACRÉSCIMO PARA POÇO DE VISITA CIRCULAR PARA  ESGOTO, EM CONCRETO PRÉ-MOLDADO, DIÂMETRO INTERNO = 1,5 M. AF_12/2020</v>
          </cell>
          <cell r="I1776" t="str">
            <v>M</v>
          </cell>
          <cell r="J1776" t="str">
            <v>ATRIBUÍDO SÃO PAULO</v>
          </cell>
          <cell r="K1776">
            <v>5741.2</v>
          </cell>
        </row>
        <row r="1777">
          <cell r="G1777">
            <v>97983</v>
          </cell>
          <cell r="H1777" t="str">
            <v>BASE PARA POÇO DE VISITA CIRCULAR PARA ESGOTO, EM ALVENARIA COM TIJOLOS CERÂMICOS MACIÇOS, DIÂMETRO INTERNO = 1,50 M, PROFUNDIDADE = 1,40 M, EXCLUINDO TAMPÃO. AF_12/2020_PA</v>
          </cell>
          <cell r="I1777" t="str">
            <v>M</v>
          </cell>
          <cell r="J1777" t="str">
            <v>COEFICIENTE DE REPRESENTATIVIDADE</v>
          </cell>
          <cell r="K1777">
            <v>2271.74</v>
          </cell>
        </row>
        <row r="1778">
          <cell r="G1778">
            <v>97985</v>
          </cell>
          <cell r="H1778" t="str">
            <v>ACRÉSCIMO PARA POÇO DE VISITA CIRCULAR PARA  ESGOTO, EM ALVENARIA COM TIJOLOS CERÂMICOS MACIÇOS, DIÂMETRO INTERNO = 1,5 M. AF_12/2020</v>
          </cell>
          <cell r="I1778" t="str">
            <v>M</v>
          </cell>
          <cell r="J1778" t="str">
            <v>ATRIBUÍDO SÃO PAULO</v>
          </cell>
          <cell r="K1778">
            <v>6599.85</v>
          </cell>
        </row>
        <row r="1779">
          <cell r="G1779">
            <v>97987</v>
          </cell>
          <cell r="H1779" t="str">
            <v>BASE PARA POÇO DE VISITA RETANGULAR PARA  ESGOTO, EM ALVENARIA COM BLOCOS DE CONCRETO, DIMENSÕES INTERNAS = 1X1 M, PROFUNDIDADE = 1,40 M, EXCLUINDO TAMPÃO. AF_12/2020_PA</v>
          </cell>
          <cell r="I1779" t="str">
            <v>UN</v>
          </cell>
          <cell r="J1779" t="str">
            <v>COEFICIENTE DE REPRESENTATIVIDADE</v>
          </cell>
          <cell r="K1779">
            <v>2520.67</v>
          </cell>
        </row>
        <row r="1780">
          <cell r="G1780">
            <v>97988</v>
          </cell>
          <cell r="H1780" t="str">
            <v>ACRÉSCIMO PARA POÇO DE VISITA RETANGULAR PARA ESGOTO, EM ALVENARIA COM BLOCOS DE CONCRETO, DIMENSÕES INTERNAS = 1X1 M. AF_12/2020</v>
          </cell>
          <cell r="I1780" t="str">
            <v>M</v>
          </cell>
          <cell r="J1780" t="str">
            <v>ATRIBUÍDO SÃO PAULO</v>
          </cell>
          <cell r="K1780">
            <v>7458.68</v>
          </cell>
        </row>
        <row r="1781">
          <cell r="G1781">
            <v>97989</v>
          </cell>
          <cell r="H1781" t="str">
            <v>BASE PARA POÇO DE VISITA RETANGULAR PARA ESGOTO, EM ALVENARIA COM BLOCOS DE CONCRETO, DIMENSÕES INTERNAS = 1X1,5 M, PROFUNDIDADE = 1,40 M, EXCLUINDO TAMPÃO. AF_12/2020_PA</v>
          </cell>
          <cell r="I1781" t="str">
            <v>M</v>
          </cell>
          <cell r="J1781" t="str">
            <v>COEFICIENTE DE REPRESENTATIVIDADE</v>
          </cell>
          <cell r="K1781">
            <v>2769.52</v>
          </cell>
        </row>
        <row r="1782">
          <cell r="G1782">
            <v>97991</v>
          </cell>
          <cell r="H1782" t="str">
            <v>ACRÉSCIMO PARA POÇO DE VISITA RETANGULAR PARA ESGOTO, EM ALVENARIA COM BLOCOS DE CONCRETO, DIMENSÕES INTERNAS = 1X1,5 M. AF_12/2020</v>
          </cell>
          <cell r="I1782" t="str">
            <v>UN</v>
          </cell>
          <cell r="J1782" t="str">
            <v>ATRIBUÍDO SÃO PAULO</v>
          </cell>
          <cell r="K1782">
            <v>8317.38</v>
          </cell>
        </row>
        <row r="1783">
          <cell r="G1783">
            <v>97992</v>
          </cell>
          <cell r="H1783" t="str">
            <v>ACRÉSCIMO PARA POÇO DE VISITA RETANGULAR PARA ESGOTO, EM ALVENARIA COM BLOCOS DE CONCRETO, DIMENSÕES INTERNAS = 1X2 M. AF_12/2020</v>
          </cell>
          <cell r="I1783" t="str">
            <v>M</v>
          </cell>
          <cell r="J1783" t="str">
            <v>COEFICIENTE DE REPRESENTATIVIDADE</v>
          </cell>
          <cell r="K1783">
            <v>3041.41</v>
          </cell>
        </row>
        <row r="1784">
          <cell r="G1784">
            <v>97993</v>
          </cell>
          <cell r="H1784" t="str">
            <v>ACRÉSCIMO PARA POÇO DE VISITA RETANGULAR PARA ESGOTO, EM ALVENARIA COM BLOCOS DE CONCRETO, DIMENSÕES INTERNAS = 1X2,5 M. AF_12/2020</v>
          </cell>
          <cell r="I1784" t="str">
            <v>UN</v>
          </cell>
          <cell r="J1784" t="str">
            <v>ATRIBUÍDO SÃO PAULO</v>
          </cell>
          <cell r="K1784">
            <v>5910.9</v>
          </cell>
        </row>
        <row r="1785">
          <cell r="G1785">
            <v>97994</v>
          </cell>
          <cell r="H1785" t="str">
            <v>BASE PARA POÇO DE VISITA RETANGULAR PARA ESGOTO, EM ALVENARIA COM BLOCOS DE CONCRETO, DIMENSÕES INTERNAS = 1X3 M, PROFUNDIDADE = 1,40 M, EXCLUINDO TAMPÃO. AF_12/2020_PA</v>
          </cell>
          <cell r="I1785" t="str">
            <v>M</v>
          </cell>
          <cell r="J1785" t="str">
            <v>COEFICIENTE DE REPRESENTATIVIDADE</v>
          </cell>
          <cell r="K1785">
            <v>2294.8</v>
          </cell>
        </row>
        <row r="1786">
          <cell r="G1786">
            <v>97995</v>
          </cell>
          <cell r="H1786" t="str">
            <v>ACRÉSCIMO PARA POÇO DE VISITA RETANGULAR PARA ESGOTO, EM ALVENARIA COM BLOCOS DE CONCRETO, DIMENSÕES INTERNAS = 1X3 M. AF_12/2020</v>
          </cell>
          <cell r="I1786" t="str">
            <v>UN</v>
          </cell>
          <cell r="J1786" t="str">
            <v>ATRIBUÍDO SÃO PAULO</v>
          </cell>
          <cell r="K1786">
            <v>6934.2</v>
          </cell>
        </row>
        <row r="1787">
          <cell r="G1787">
            <v>97996</v>
          </cell>
          <cell r="H1787" t="str">
            <v>ACRÉSCIMO PARA POÇO DE VISITA RETANGULAR PARA ESGOTO, EM ALVENARIA COM BLOCOS DE CONCRETO, DIMENSÕES INTERNAS = 1X3,5 M. AF_12/2020</v>
          </cell>
          <cell r="I1787" t="str">
            <v>M</v>
          </cell>
          <cell r="J1787" t="str">
            <v>COEFICIENTE DE REPRESENTATIVIDADE</v>
          </cell>
          <cell r="K1787">
            <v>2543.65</v>
          </cell>
        </row>
        <row r="1788">
          <cell r="G1788">
            <v>97997</v>
          </cell>
          <cell r="H1788" t="str">
            <v>BASE PARA POÇO DE VISITA RETANGULAR PARA ESGOTO, EM ALVENARIA COM BLOCOS DE CONCRETO, DIMENSÕES INTERNAS = 1X4 M, PROFUNDIDADE = 1,40 M, EXCLUINDO TAMPÃO. AF_12/2020_PA</v>
          </cell>
          <cell r="I1788" t="str">
            <v>UN</v>
          </cell>
          <cell r="J1788" t="str">
            <v>ATRIBUÍDO SÃO PAULO</v>
          </cell>
          <cell r="K1788">
            <v>8011.62</v>
          </cell>
        </row>
        <row r="1789">
          <cell r="G1789">
            <v>97999</v>
          </cell>
          <cell r="H1789" t="str">
            <v>ACRÉSCIMO PARA POÇO DE VISITA RETANGULAR PARA ESGOTO, EM ALVENARIA COM BLOCOS DE CONCRETO, DIMENSÕES INTERNAS = 1X4 M. AF_12/2020</v>
          </cell>
          <cell r="I1789" t="str">
            <v>M</v>
          </cell>
          <cell r="J1789" t="str">
            <v>COEFICIENTE DE REPRESENTATIVIDADE</v>
          </cell>
          <cell r="K1789">
            <v>2792.57</v>
          </cell>
        </row>
        <row r="1790">
          <cell r="G1790">
            <v>98001</v>
          </cell>
          <cell r="H1790" t="str">
            <v>BASE PARA POÇO DE VISITA RETANGULAR PARA ESGOTO, EM ALVENARIA COM BLOCOS DE CONCRETO, DIMENSÕES INTERNAS = 1,5X1,5 M, PROFUNDIDADE = 1,45 M, EXCLUINDO TAMPÃO . AF_12/2020_PA</v>
          </cell>
          <cell r="I1790" t="str">
            <v>UN</v>
          </cell>
          <cell r="J1790" t="str">
            <v>ATRIBUÍDO SÃO PAULO</v>
          </cell>
          <cell r="K1790">
            <v>9041.76</v>
          </cell>
        </row>
        <row r="1791">
          <cell r="G1791">
            <v>98002</v>
          </cell>
          <cell r="H1791" t="str">
            <v>ACRÉSCIMO PARA POÇO DE VISITA RETANGULAR PARA ESGOTO, EM ALVENARIA COM BLOCOS DE CONCRETO, DIMENSÕES INTERNAS = 1,5X1,5 M. AF_12/2020</v>
          </cell>
          <cell r="I1791" t="str">
            <v>M</v>
          </cell>
          <cell r="J1791" t="str">
            <v>COEFICIENTE DE REPRESENTATIVIDADE</v>
          </cell>
          <cell r="K1791">
            <v>3041.41</v>
          </cell>
        </row>
        <row r="1792">
          <cell r="G1792">
            <v>98003</v>
          </cell>
          <cell r="H1792" t="str">
            <v>BASE PARA POÇO DE VISITA RETANGULAR PARA ESGOTO, EM ALVENARIA COM BLOCOS DE CONCRETO, DIMENSÕES INTERNAS = 1,5X2 M, PROFUNDIDADE = 1,40 M, EXCLUINDO TAMPÃO. AF_12/2020_PA</v>
          </cell>
          <cell r="I1792" t="str">
            <v>UN</v>
          </cell>
          <cell r="J1792" t="str">
            <v>ATRIBUÍDO SÃO PAULO</v>
          </cell>
          <cell r="K1792">
            <v>10071.96</v>
          </cell>
        </row>
        <row r="1793">
          <cell r="G1793">
            <v>98005</v>
          </cell>
          <cell r="H1793" t="str">
            <v>ACRÉSCIMO PARA POÇO DE VISITA RETANGULAR PARA ESGOTO, EM ALVENARIA COM BLOCOS DE CONCRETO, DIMENSÕES INTERNAS = 1,5X2 M. AF_12/2020</v>
          </cell>
          <cell r="I1793" t="str">
            <v>M</v>
          </cell>
          <cell r="J1793" t="str">
            <v>COEFICIENTE DE REPRESENTATIVIDADE</v>
          </cell>
          <cell r="K1793">
            <v>3295.04</v>
          </cell>
        </row>
        <row r="1794">
          <cell r="G1794">
            <v>98006</v>
          </cell>
          <cell r="H1794" t="str">
            <v>BASE PARA POÇO DE VISITA RETANGULAR PARA ESGOTO, EM ALVENARIA COM BLOCOS DE CONCRETO, DIMENSÕES INTERNAS = 1,5X2,5 M, PROFUNDIDADE = 1,40 M, EXCLUINDO TAMPÃO. AF_12/2020_PA</v>
          </cell>
          <cell r="I1794" t="str">
            <v>UN</v>
          </cell>
          <cell r="J1794" t="str">
            <v>ATRIBUÍDO SÃO PAULO</v>
          </cell>
          <cell r="K1794">
            <v>8219.61</v>
          </cell>
        </row>
        <row r="1795">
          <cell r="G1795">
            <v>98007</v>
          </cell>
          <cell r="H1795" t="str">
            <v>ACRÉSCIMO PARA POÇO DE VISITA RETANGULAR PARA ESGOTO, EM ALVENARIA COM BLOCOS DE CONCRETO, DIMENSÕES INTERNAS = 1,5X2,5 M. AF_12/2020</v>
          </cell>
          <cell r="I1795" t="str">
            <v>M</v>
          </cell>
          <cell r="J1795" t="str">
            <v>COEFICIENTE DE REPRESENTATIVIDADE</v>
          </cell>
          <cell r="K1795">
            <v>2797.38</v>
          </cell>
        </row>
        <row r="1796">
          <cell r="G1796">
            <v>98008</v>
          </cell>
          <cell r="H1796" t="str">
            <v>BASE PARA POÇO DE VISITA RETANGULAR PARA ESGOTO, EM ALVENARIA COM BLOCOS DE CONCRETO, DIMENSÕES INTERNAS = 1,5X3 M, PROFUNDIDADE = 1,40 M, EXCLUINDO TAMPÃO. AF_12/2020_PA</v>
          </cell>
          <cell r="I1796" t="str">
            <v>UN</v>
          </cell>
          <cell r="J1796" t="str">
            <v>ATRIBUÍDO SÃO PAULO</v>
          </cell>
          <cell r="K1796">
            <v>9466.36</v>
          </cell>
        </row>
        <row r="1797">
          <cell r="G1797">
            <v>98009</v>
          </cell>
          <cell r="H1797" t="str">
            <v>ACRÉSCIMO PARA POÇO DE VISITA RETANGULAR PARA ESGOTO, EM ALVENARIA COM BLOCOS DE CONCRETO, DIMENSÕES INTERNAS = 1,5X3 M. AF_12/2020</v>
          </cell>
          <cell r="I1797" t="str">
            <v>M</v>
          </cell>
          <cell r="J1797" t="str">
            <v>COEFICIENTE DE REPRESENTATIVIDADE</v>
          </cell>
          <cell r="K1797">
            <v>3046.21</v>
          </cell>
        </row>
        <row r="1798">
          <cell r="G1798">
            <v>98010</v>
          </cell>
          <cell r="H1798" t="str">
            <v>BASE PARA POÇO DE VISITA RETANGULAR PARA ESGOTO, EM ALVENARIA COM BLOCOS DE CONCRETO, DIMENSÕES INTERNAS = 1,5X3,5 M, PROFUNDIDADE = 1,40 M, EXCLUINDO TAMPÃO. AF_12/2020_PA</v>
          </cell>
          <cell r="I1798" t="str">
            <v>UN</v>
          </cell>
          <cell r="J1798" t="str">
            <v>ATRIBUÍDO SÃO PAULO</v>
          </cell>
          <cell r="K1798">
            <v>10713.11</v>
          </cell>
        </row>
        <row r="1799">
          <cell r="G1799">
            <v>98011</v>
          </cell>
          <cell r="H1799" t="str">
            <v>ACRÉSCIMO PARA POÇO DE VISITA RETANGULAR PARA ESGOTO, EM ALVENARIA COM BLOCOS DE CONCRETO, DIMENSÕES INTERNAS = 1,5X3,5 M. AF_12/2020</v>
          </cell>
          <cell r="I1799" t="str">
            <v>M</v>
          </cell>
          <cell r="J1799" t="str">
            <v>COEFICIENTE DE REPRESENTATIVIDADE</v>
          </cell>
          <cell r="K1799">
            <v>3295.04</v>
          </cell>
        </row>
        <row r="1800">
          <cell r="G1800">
            <v>98012</v>
          </cell>
          <cell r="H1800" t="str">
            <v>BASE PARA POÇO DE VISITA RETANGULAR PARA ESGOTO, EM ALVENARIA COM BLOCOS DE CONCRETO, DIMENSÕES INTERNAS = 1,5X4 M, PROFUNDIDADE = 1,40 M, EXCLUINDO TAMPÃO. AF_12/2020_PA</v>
          </cell>
          <cell r="I1800" t="str">
            <v>UN</v>
          </cell>
          <cell r="J1800" t="str">
            <v>ATRIBUÍDO SÃO PAULO</v>
          </cell>
          <cell r="K1800">
            <v>11959.87</v>
          </cell>
        </row>
        <row r="1801">
          <cell r="G1801">
            <v>98013</v>
          </cell>
          <cell r="H1801" t="str">
            <v>ACRÉSCIMO PARA POÇO DE VISITA RETANGULAR PARA ESGOTO, EM ALVENARIA COM BLOCOS DE CONCRETO, DIMENSÕES INTERNAS = 1,5X4 M. AF_12/2020</v>
          </cell>
          <cell r="I1801" t="str">
            <v>M</v>
          </cell>
          <cell r="J1801" t="str">
            <v>COEFICIENTE DE REPRESENTATIVIDADE</v>
          </cell>
          <cell r="K1801">
            <v>3548.7</v>
          </cell>
        </row>
        <row r="1802">
          <cell r="G1802">
            <v>98014</v>
          </cell>
          <cell r="H1802" t="str">
            <v>BASE PARA POÇO DE VISITA RETANGULAR PARA ESGOTO, EM ALVENARIA COM BLOCOS DE CONCRETO, DIMENSÕES INTERNAS = 2X2 M, PROFUNDIDADE = 1,40 M, EXCLUINDO TAMPÃO. AF_12/2020_PA</v>
          </cell>
          <cell r="I1802" t="str">
            <v>UN</v>
          </cell>
          <cell r="J1802" t="str">
            <v>ATRIBUÍDO SÃO PAULO</v>
          </cell>
          <cell r="K1802">
            <v>10947.03</v>
          </cell>
        </row>
        <row r="1803">
          <cell r="G1803">
            <v>98015</v>
          </cell>
          <cell r="H1803" t="str">
            <v>ACRÉSCIMO PARA POÇO DE VISITA RETANGULAR PARA ESGOTO, EM ALVENARIA COM BLOCOS DE CONCRETO, DIMENSÕES INTERNAS = 2X2 M. AF_12/2020</v>
          </cell>
          <cell r="I1803" t="str">
            <v>M</v>
          </cell>
          <cell r="J1803" t="str">
            <v>COEFICIENTE DE REPRESENTATIVIDADE</v>
          </cell>
          <cell r="K1803">
            <v>3299.84</v>
          </cell>
        </row>
        <row r="1804">
          <cell r="G1804">
            <v>98016</v>
          </cell>
          <cell r="H1804" t="str">
            <v>BASE PARA POÇO DE VISITA RETANGULAR PARA ESGOTO, EM ALVENARIA COM BLOCOS DE CONCRETO, DIMENSÕES INTERNAS = 2X2,5 M, PROFUNDIDADE = 1,40 M, EXCLUINDO TAMPÃO. AF_12/2020_PA</v>
          </cell>
          <cell r="I1804" t="str">
            <v>UN</v>
          </cell>
          <cell r="J1804" t="str">
            <v>ATRIBUÍDO SÃO PAULO</v>
          </cell>
          <cell r="K1804">
            <v>12382.28</v>
          </cell>
        </row>
        <row r="1805">
          <cell r="G1805">
            <v>98017</v>
          </cell>
          <cell r="H1805" t="str">
            <v>ACRÉSCIMO PARA POÇO DE VISITA RETANGULAR PARA ESGOTO, EM ALVENARIA COM BLOCOS DE CONCRETO, DIMENSÕES INTERNAS = 2X2,5 M. AF_12/2020</v>
          </cell>
          <cell r="I1805" t="str">
            <v>M</v>
          </cell>
          <cell r="J1805" t="str">
            <v>COEFICIENTE DE REPRESENTATIVIDADE</v>
          </cell>
          <cell r="K1805">
            <v>3548.7</v>
          </cell>
        </row>
        <row r="1806">
          <cell r="G1806">
            <v>98018</v>
          </cell>
          <cell r="H1806" t="str">
            <v>BASE PARA POÇO DE VISITA RETANGULAR PARA ESGOTO, EM ALVENARIA COM BLOCOS DE CONCRETO, DIMENSÕES INTERNAS = 2X3 M, PROFUNDIDADE = 1,40 M, EXCLUINDO TAMPÃO. AF_12/2020_PA</v>
          </cell>
          <cell r="I1806" t="str">
            <v>UN</v>
          </cell>
          <cell r="J1806" t="str">
            <v>ATRIBUÍDO SÃO PAULO</v>
          </cell>
          <cell r="K1806">
            <v>13817.57</v>
          </cell>
        </row>
        <row r="1807">
          <cell r="G1807">
            <v>98019</v>
          </cell>
          <cell r="H1807" t="str">
            <v>ACRÉSCIMO PARA POÇO DE VISITA RETANGULAR PARA ESGOTO, EM ALVENARIA COM BLOCOS DE CONCRETO, DIMENSÕES INTERNAS = 2X3 M. AF_12/2020</v>
          </cell>
          <cell r="I1807" t="str">
            <v>M</v>
          </cell>
          <cell r="J1807" t="str">
            <v>COEFICIENTE DE REPRESENTATIVIDADE</v>
          </cell>
          <cell r="K1807">
            <v>3802.42</v>
          </cell>
        </row>
        <row r="1808">
          <cell r="G1808">
            <v>98020</v>
          </cell>
          <cell r="H1808" t="str">
            <v>BASE PARA POÇO DE VISITA RETANGULAR PARA ESGOTO, EM ALVENARIA COM BLOCOS DE CONCRETO, DIMENSÕES INTERNAS = 2X3,5 M, PROFUNDIDADE = 1,40 M, EXCLUINDO TAMPÃO. AF_12/2020_PA</v>
          </cell>
          <cell r="I1808" t="str">
            <v>UN</v>
          </cell>
          <cell r="J1808" t="str">
            <v>ATRIBUÍDO SÃO PAULO</v>
          </cell>
          <cell r="K1808">
            <v>14051.57</v>
          </cell>
        </row>
        <row r="1809">
          <cell r="G1809">
            <v>98021</v>
          </cell>
          <cell r="H1809" t="str">
            <v>ACRÉSCIMO PARA POÇO DE VISITA RETANGULAR PARA ESGOTO, EM ALVENARIA COM BLOCOS DE CONCRETO, DIMENSÕES INTERNAS = 2X3,5 M. AF_12/2020</v>
          </cell>
          <cell r="I1809" t="str">
            <v>M</v>
          </cell>
          <cell r="J1809" t="str">
            <v>COEFICIENTE DE REPRESENTATIVIDADE</v>
          </cell>
          <cell r="K1809">
            <v>3802.42</v>
          </cell>
        </row>
        <row r="1810">
          <cell r="G1810">
            <v>98022</v>
          </cell>
          <cell r="H1810" t="str">
            <v>BASE PARA POÇO DE VISITA RETANGULAR PARA ESGOTO, EM ALVENARIA COM BLOCOS DE CONCRETO, DIMENSÕES INTERNAS = 2X4 M, PROFUNDIDADE = 1,40 M, EXCLUINDO TAMPÃO. AF_12/2020_PA</v>
          </cell>
          <cell r="I1810" t="str">
            <v>UN</v>
          </cell>
          <cell r="J1810" t="str">
            <v>ATRIBUÍDO SÃO PAULO</v>
          </cell>
          <cell r="K1810">
            <v>15675.18</v>
          </cell>
        </row>
        <row r="1811">
          <cell r="G1811">
            <v>98023</v>
          </cell>
          <cell r="H1811" t="str">
            <v>ACRÉSCIMO PARA POÇO DE VISITA RETANGULAR PARA ESGOTO, EM ALVENARIA COM BLOCOS DE CONCRETO, DIMENSÕES INTERNAS = 2X4 M. AF_12/2020</v>
          </cell>
          <cell r="I1811" t="str">
            <v>M</v>
          </cell>
          <cell r="J1811" t="str">
            <v>COEFICIENTE DE REPRESENTATIVIDADE</v>
          </cell>
          <cell r="K1811">
            <v>4056.07</v>
          </cell>
        </row>
        <row r="1812">
          <cell r="G1812">
            <v>98024</v>
          </cell>
          <cell r="H1812" t="str">
            <v>BASE PARA POÇO DE VISITA RETANGULAR PARA ESGOTO, EM ALVENARIA COM BLOCOS DE CONCRETO, DIMENSÕES INTERNAS = 2,5X2,5 M, PROFUNDIDADE = 1,40 M, EXCLUINDO TAMPÃO. AF_12/2020_PA</v>
          </cell>
          <cell r="I1812" t="str">
            <v>UN</v>
          </cell>
          <cell r="J1812" t="str">
            <v>ATRIBUÍDO SÃO PAULO</v>
          </cell>
          <cell r="K1812">
            <v>17532.91</v>
          </cell>
        </row>
        <row r="1813">
          <cell r="G1813">
            <v>98025</v>
          </cell>
          <cell r="H1813" t="str">
            <v>ACRÉSCIMO PARA POÇO DE VISITA RETANGULAR PARA ESGOTO, EM ALVENARIA COM BLOCOS DE CONCRETO, DIMENSÕES INTERNAS = 2,5X2,5 M. AF_12/2020</v>
          </cell>
          <cell r="I1813" t="str">
            <v>M</v>
          </cell>
          <cell r="J1813" t="str">
            <v>COEFICIENTE DE REPRESENTATIVIDADE</v>
          </cell>
          <cell r="K1813">
            <v>4262.82</v>
          </cell>
        </row>
        <row r="1814">
          <cell r="G1814">
            <v>98026</v>
          </cell>
          <cell r="H1814" t="str">
            <v>BASE PARA POÇO DE VISITA RETANGULAR PARA ESGOTO, EM ALVENARIA COM BLOCOS DE CONCRETO, DIMENSÕES INTERNAS = 2,5X3 M, PROFUNDIDADE = 1,40 M, EXCLUINDO TAMPÃO. AF_12/2020_PA</v>
          </cell>
          <cell r="I1814" t="str">
            <v>UN</v>
          </cell>
          <cell r="J1814" t="str">
            <v>ATRIBUÍDO SÃO PAULO</v>
          </cell>
          <cell r="K1814">
            <v>293.56</v>
          </cell>
        </row>
        <row r="1815">
          <cell r="G1815">
            <v>98027</v>
          </cell>
          <cell r="H1815" t="str">
            <v>ACRÉSCIMO PARA POÇO DE VISITA RETANGULAR PARA ESGOTO, EM ALVENARIA COM BLOCOS DE CONCRETO, DIMENSÕES INTERNAS = 2,5X3 M. AF_12/2020</v>
          </cell>
          <cell r="I1815" t="str">
            <v>M</v>
          </cell>
          <cell r="J1815" t="str">
            <v>COEFICIENTE DE REPRESENTATIVIDADE</v>
          </cell>
          <cell r="K1815">
            <v>923.69</v>
          </cell>
        </row>
        <row r="1816">
          <cell r="G1816">
            <v>98028</v>
          </cell>
          <cell r="H1816" t="str">
            <v>BASE PARA POÇO DE VISITA RETANGULAR PARA ESGOTO, EM ALVENARIA COM BLOCOS DE CONCRETO, DIMENSÕES INTERNAS = 2,5X3,5 M, PROFUNDIDADE = 1,40 M, EXCLUINDO TAMPÃO. AF_12/2020_PA</v>
          </cell>
          <cell r="I1816" t="str">
            <v>UN</v>
          </cell>
          <cell r="J1816" t="str">
            <v>ATRIBUÍDO SÃO PAULO</v>
          </cell>
          <cell r="K1816">
            <v>2479.07</v>
          </cell>
        </row>
        <row r="1817">
          <cell r="G1817">
            <v>98029</v>
          </cell>
          <cell r="H1817" t="str">
            <v>ACRÉSCIMO PARA POÇO DE VISITA RETANGULAR PARA ESGOTO, EM ALVENARIA COM BLOCOS DE CONCRETO, DIMENSÕES INTERNAS = 2,5X3,5 M. AF_12/2020</v>
          </cell>
          <cell r="I1817" t="str">
            <v>M</v>
          </cell>
          <cell r="J1817" t="str">
            <v>COEFICIENTE DE REPRESENTATIVIDADE</v>
          </cell>
          <cell r="K1817">
            <v>5968.19</v>
          </cell>
        </row>
        <row r="1818">
          <cell r="G1818">
            <v>98030</v>
          </cell>
          <cell r="H1818" t="str">
            <v>BASE PARA POÇO DE VISITA RETANGULAR PARA ESGOTO, EM ALVENARIA COM BLOCOS DE CONCRETO, DIMENSÕES INTERNAS = 2,5X4 M, PROFUNDIDADE = 1,40 M, EXCLUINDO TAMPÃO. AF_12/2020_PA</v>
          </cell>
          <cell r="I1818" t="str">
            <v>UN</v>
          </cell>
          <cell r="J1818" t="str">
            <v>ATRIBUÍDO SÃO PAULO</v>
          </cell>
          <cell r="K1818">
            <v>3900.03</v>
          </cell>
        </row>
        <row r="1819">
          <cell r="G1819">
            <v>98031</v>
          </cell>
          <cell r="H1819" t="str">
            <v>ACRÉSCIMO PARA POÇO DE VISITA RETANGULAR PARA ESGOTO, EM ALVENARIA COM BLOCOS DE CONCRETO, DIMENSÕES INTERNAS = 2,5X4 M. AF_12/2020</v>
          </cell>
          <cell r="I1819" t="str">
            <v>M</v>
          </cell>
          <cell r="J1819" t="str">
            <v>COEFICIENTE DE REPRESENTATIVIDADE</v>
          </cell>
          <cell r="K1819">
            <v>4577.89</v>
          </cell>
        </row>
        <row r="1820">
          <cell r="G1820">
            <v>98032</v>
          </cell>
          <cell r="H1820" t="str">
            <v>BASE PARA POÇO DE VISITA RETANGULAR PARA ESGOTO, EM ALVENARIA COM BLOCOS DE CONCRETO, DIMENSÕES INTERNAS = 3X3 M, PROFUNDIDADE = 1,40 M, EXCLUINDO TAMPÃO. AF_12/2020_PA</v>
          </cell>
          <cell r="I1820" t="str">
            <v>UN</v>
          </cell>
          <cell r="J1820" t="str">
            <v>COEFICIENTE DE REPRESENTATIVIDADE</v>
          </cell>
          <cell r="K1820">
            <v>401.72</v>
          </cell>
        </row>
        <row r="1821">
          <cell r="G1821">
            <v>98033</v>
          </cell>
          <cell r="H1821" t="str">
            <v>ACRÉSCIMO PARA POÇO DE VISITA RETANGULAR PARA ESGOTO, EM ALVENARIA COM BLOCOS DE CONCRETO, DIMENSÕES INTERNAS = 3X3 M. AF_12/2020</v>
          </cell>
          <cell r="I1821" t="str">
            <v>M</v>
          </cell>
          <cell r="J1821" t="str">
            <v>COEFICIENTE DE REPRESENTATIVIDADE</v>
          </cell>
          <cell r="K1821">
            <v>1233.79</v>
          </cell>
        </row>
        <row r="1822">
          <cell r="G1822">
            <v>98034</v>
          </cell>
          <cell r="H1822" t="str">
            <v>BASE PARA POÇO DE VISITA RETANGULAR PARA ESGOTO, EM ALVENARIA COM BLOCOS DE CONCRETO, DIMENSÕES INTERNAS = 3X3,5 M, PROFUNDIDADE = 1,40 M, EXCLUINDO TAMPÃO. AF_12/2020_PA</v>
          </cell>
          <cell r="I1822" t="str">
            <v>UN</v>
          </cell>
          <cell r="J1822" t="str">
            <v>ATRIBUÍDO SÃO PAULO</v>
          </cell>
          <cell r="K1822">
            <v>703.17</v>
          </cell>
        </row>
        <row r="1823">
          <cell r="G1823">
            <v>98035</v>
          </cell>
          <cell r="H1823" t="str">
            <v>ACRÉSCIMO PARA POÇO DE VISITA RETANGULAR PARA ESGOTO, EM ALVENARIA COM BLOCOS DE CONCRETO, DIMENSÕES INTERNAS = 3X3,5 M. AF_12/2020</v>
          </cell>
          <cell r="I1823" t="str">
            <v>M</v>
          </cell>
          <cell r="J1823" t="str">
            <v>ATRIBUÍDO SÃO PAULO</v>
          </cell>
          <cell r="K1823">
            <v>1709.34</v>
          </cell>
        </row>
        <row r="1824">
          <cell r="G1824">
            <v>98036</v>
          </cell>
          <cell r="H1824" t="str">
            <v>BASE PARA POÇO DE VISITA RETANGULAR PARA ESGOTO, EM ALVENARIA COM BLOCOS DE CONCRETO, DIMENSÕES INTERNAS = 3X4 M, PROFUNDIDADE = 1,40 M, EXCLUINDO TAMPÃO. AF_12/2020_PA</v>
          </cell>
          <cell r="I1824" t="str">
            <v>UN</v>
          </cell>
          <cell r="J1824" t="str">
            <v>ATRIBUÍDO SÃO PAULO</v>
          </cell>
          <cell r="K1824">
            <v>2861.64</v>
          </cell>
        </row>
        <row r="1825">
          <cell r="G1825">
            <v>98037</v>
          </cell>
          <cell r="H1825" t="str">
            <v>ACRÉSCIMO PARA POÇO DE VISITA RETANGULAR PARA ESGOTO, EM ALVENARIA COM BLOCOS DE CONCRETO, DIMENSÕES INTERNAS = 3X4 M. AF_12/2020</v>
          </cell>
          <cell r="I1825" t="str">
            <v>M</v>
          </cell>
          <cell r="J1825" t="str">
            <v>ATRIBUÍDO SÃO PAULO</v>
          </cell>
          <cell r="K1825">
            <v>1543.04</v>
          </cell>
        </row>
        <row r="1826">
          <cell r="G1826">
            <v>98038</v>
          </cell>
          <cell r="H1826" t="str">
            <v>BASE PARA POÇO DE VISITA RETANGULAR PARA ESGOTO, EM ALVENARIA COM BLOCOS DE CONCRETO, DIMENSÕES INTERNAS = 3,5X3,5 M, PROFUNDIDADE = 1,40 M, EXCLUINDO TAMPÃO. AF_12/2020_PA</v>
          </cell>
          <cell r="I1826" t="str">
            <v>M</v>
          </cell>
          <cell r="J1826" t="str">
            <v>COEFICIENTE DE REPRESENTATIVIDADE</v>
          </cell>
          <cell r="K1826">
            <v>4776.89</v>
          </cell>
        </row>
        <row r="1827">
          <cell r="G1827">
            <v>98039</v>
          </cell>
          <cell r="H1827" t="str">
            <v>ACRÉSCIMO PARA POÇO DE VISITA RETANGULAR PARA ESGOTO, EM ALVENARIA COM BLOCOS DE CONCRETO, DIMENSÕES INTERNAS = 3,5X3,5 M. AF_12/2020</v>
          </cell>
          <cell r="I1827" t="str">
            <v>M</v>
          </cell>
          <cell r="J1827" t="str">
            <v>ATRIBUÍDO SÃO PAULO</v>
          </cell>
          <cell r="K1827">
            <v>964.11</v>
          </cell>
        </row>
        <row r="1828">
          <cell r="G1828">
            <v>98040</v>
          </cell>
          <cell r="H1828" t="str">
            <v>BASE PARA POÇO DE VISITA RETANGULAR PARA ESGOTO, EM ALVENARIA COM BLOCOS DE CONCRETO, DIMENSÕES INTERNAS = 3,5X4 M, PROFUNDIDADE = 1,40 M, EXCLUINDO TAMPÃO. AF_12/2020_PA</v>
          </cell>
          <cell r="I1828" t="str">
            <v>UN</v>
          </cell>
          <cell r="J1828" t="str">
            <v>COEFICIENTE DE REPRESENTATIVIDADE</v>
          </cell>
          <cell r="K1828">
            <v>1948.7</v>
          </cell>
        </row>
        <row r="1829">
          <cell r="G1829">
            <v>98041</v>
          </cell>
          <cell r="H1829" t="str">
            <v>ACRÉSCIMO PARA POÇO DE VISITA RETANGULAR PARA ESGOTO, EM ALVENARIA COM BLOCOS DE CONCRETO, DIMENSÕES INTERNAS = 3,5X4 M. AF_12/2020</v>
          </cell>
          <cell r="I1829" t="str">
            <v>UN</v>
          </cell>
          <cell r="J1829" t="str">
            <v>COEFICIENTE DE REPRESENTATIVIDADE</v>
          </cell>
          <cell r="K1829">
            <v>3678.75</v>
          </cell>
        </row>
        <row r="1830">
          <cell r="G1830">
            <v>98042</v>
          </cell>
          <cell r="H1830" t="str">
            <v>BASE PARA POÇO DE VISITA RETANGULAR PARA ESGOTO, EM ALVENARIA COM BLOCOS DE CONCRETO, DIMENSÕES INTERNAS = 4X4 M, PROFUNDIDADE = 1,45 M, EXCLUINDO TAMPÃO. AF_12/2020_PA</v>
          </cell>
          <cell r="I1830" t="str">
            <v>UN</v>
          </cell>
          <cell r="J1830" t="str">
            <v>ATRIBUÍDO SÃO PAULO</v>
          </cell>
          <cell r="K1830">
            <v>1883.37</v>
          </cell>
        </row>
        <row r="1831">
          <cell r="G1831">
            <v>98043</v>
          </cell>
          <cell r="H1831" t="str">
            <v>ACRÉSCIMO PARA POÇO DE VISITA RETANGULAR PARA ESGOTO, EM ALVENARIA COM BLOCOS DE CONCRETO, DIMENSÕES INTERNAS = 4X4 M. AF_12/2020</v>
          </cell>
          <cell r="I1831" t="str">
            <v>UN</v>
          </cell>
          <cell r="J1831" t="str">
            <v>COEFICIENTE DE REPRESENTATIVIDADE</v>
          </cell>
          <cell r="K1831">
            <v>2489.34</v>
          </cell>
        </row>
        <row r="1832">
          <cell r="G1832">
            <v>98044</v>
          </cell>
          <cell r="H1832" t="str">
            <v>CHAMINÉ CIRCULAR PARA POÇO DE VISITA PARA ESGOTO, EM CONCRETO PRÉ-MOLDADO, DIÂMETRO INTERNO = 0,6 M. AF_12/2020</v>
          </cell>
          <cell r="I1832" t="str">
            <v>M</v>
          </cell>
          <cell r="J1832" t="str">
            <v>ATRIBUÍDO SÃO PAULO</v>
          </cell>
          <cell r="K1832">
            <v>1230.6</v>
          </cell>
        </row>
        <row r="1833">
          <cell r="G1833">
            <v>98045</v>
          </cell>
          <cell r="H1833" t="str">
            <v>CHAMINÉ CIRCULAR PARA POÇO DE VISITA PARA ESGOTO, EM ALVENARIA COM TIJOLOS CERÂMICOS MACIÇOS, DIÂMETRO INTERNO = 0,6 M. AF_12/2020</v>
          </cell>
          <cell r="I1833" t="str">
            <v>UN</v>
          </cell>
          <cell r="J1833" t="str">
            <v>COEFICIENTE DE REPRESENTATIVIDADE</v>
          </cell>
          <cell r="K1833">
            <v>5616.61</v>
          </cell>
        </row>
        <row r="1834">
          <cell r="G1834">
            <v>98046</v>
          </cell>
          <cell r="H1834" t="str">
            <v>BASE PARA POÇO DE VISITA CIRCULAR PARA  ESGOTO, EM ALVENARIA COM TIJOLOS CERÂMICOS MACIÇOS, DIÂMETRO INTERNO = 1,0 M, PROFUNDIDADE = 1,40 M, EXCLUINDO TAMPÃO. AF_12/2020_PA</v>
          </cell>
          <cell r="I1834" t="str">
            <v>M</v>
          </cell>
          <cell r="J1834" t="str">
            <v>COEFICIENTE DE REPRESENTATIVIDADE</v>
          </cell>
          <cell r="K1834">
            <v>3152.03</v>
          </cell>
        </row>
        <row r="1835">
          <cell r="G1835">
            <v>98047</v>
          </cell>
          <cell r="H1835" t="str">
            <v>BASE PARA POÇO DE VISITA RETANGULAR PARA ESGOTO, EM ALVENARIA COM BLOCOS DE CONCRETO, DIMENSÕES INTERNAS = 1X3,5 M, PROFUNDIDADE = 1,40 M, EXCLUINDO TAMPÃO. AF_12/2020_PA</v>
          </cell>
          <cell r="I1835" t="str">
            <v>M</v>
          </cell>
          <cell r="J1835" t="str">
            <v>ATRIBUÍDO SÃO PAULO</v>
          </cell>
          <cell r="K1835">
            <v>1469.94</v>
          </cell>
        </row>
        <row r="1836">
          <cell r="G1836">
            <v>98048</v>
          </cell>
          <cell r="H1836" t="str">
            <v>BASE PARA POÇO DE VISITA RETANGULAR PARA ESGOTO, EM ALVENARIA COM BLOCOS DE CONCRETO, DIMENSÕES INTERNAS = 1X2 M, PROFUNDIDADE = 1,40 M, EXCLUINDO TAMPÃO. AF_12/2020_PA</v>
          </cell>
          <cell r="I1836" t="str">
            <v>UN</v>
          </cell>
          <cell r="J1836" t="str">
            <v>COEFICIENTE DE REPRESENTATIVIDADE</v>
          </cell>
          <cell r="K1836">
            <v>2188.13</v>
          </cell>
        </row>
        <row r="1837">
          <cell r="G1837">
            <v>98049</v>
          </cell>
          <cell r="H1837" t="str">
            <v>BASE PARA POÇO DE VISITA RETANGULAR PARA ESGOTO, EM ALVENARIA COM BLOCOS DE CONCRETO, DIMENSÕES INTERNAS = 1X2,5 M, PROFUNDIDADE = 1,40 M, EXCLUINDO TAMPÃO. AF_12/2020_PA</v>
          </cell>
          <cell r="I1837" t="str">
            <v>M</v>
          </cell>
          <cell r="J1837" t="str">
            <v>ATRIBUÍDO SÃO PAULO</v>
          </cell>
          <cell r="K1837">
            <v>3814.63</v>
          </cell>
        </row>
        <row r="1838">
          <cell r="G1838">
            <v>98050</v>
          </cell>
          <cell r="H1838" t="str">
            <v>ACRÉSCIMO PARA POÇO DE VISITA CIRCULAR PARA ESGOTO, EM CONCRETO PRÉ-MOLDADO, DIÂMETRO INTERNO = 0,8 M. AF_12/2020</v>
          </cell>
          <cell r="I1838" t="str">
            <v>UN</v>
          </cell>
          <cell r="J1838" t="str">
            <v>COEFICIENTE DE REPRESENTATIVIDADE</v>
          </cell>
          <cell r="K1838">
            <v>1709.34</v>
          </cell>
        </row>
        <row r="1839">
          <cell r="G1839">
            <v>98051</v>
          </cell>
          <cell r="H1839" t="str">
            <v>BASE PARA POÇO DE VISITA CIRCULAR PARA ESGOTO, EM CONCRETO PRÉ-MOLDADO, DIÂMETRO INTERNO = 1,0 M, PROFUNDIDADE = 1,35 M, EXCLUINDO TAMPÃO. AF_12/2020_PA</v>
          </cell>
          <cell r="I1839" t="str">
            <v>M</v>
          </cell>
          <cell r="J1839" t="str">
            <v>ATRIBUÍDO SÃO PAULO</v>
          </cell>
          <cell r="K1839">
            <v>4477.31</v>
          </cell>
        </row>
        <row r="1840">
          <cell r="G1840">
            <v>98405</v>
          </cell>
          <cell r="H1840" t="str">
            <v>ACRÉSCIMO PARA POÇO DE VISITA CIRCULAR PARA DRENAGEM, EM CONCRETO PRÉ-MOLDADO, DIÂMETRO INTERNO = 1,2 M. AF_12/2020</v>
          </cell>
          <cell r="I1840" t="str">
            <v>M</v>
          </cell>
          <cell r="J1840" t="str">
            <v>ATRIBUÍDO SÃO PAULO</v>
          </cell>
          <cell r="K1840">
            <v>479.48</v>
          </cell>
        </row>
        <row r="1841">
          <cell r="G1841">
            <v>98406</v>
          </cell>
          <cell r="H1841" t="str">
            <v>ACRÉSCIMO PARA POÇO DE VISITA RETANGULAR PARA DRENAGEM, EM ALVENARIA COM BLOCOS DE CONCRETO, DIMENSÕES INTERNAS = 1,5X1,5 M. AF_12/2020</v>
          </cell>
          <cell r="I1841" t="str">
            <v>UN</v>
          </cell>
          <cell r="J1841" t="str">
            <v>COEFICIENTE DE REPRESENTATIVIDADE</v>
          </cell>
          <cell r="K1841">
            <v>1948.7</v>
          </cell>
        </row>
        <row r="1842">
          <cell r="G1842">
            <v>98407</v>
          </cell>
          <cell r="H1842" t="str">
            <v>BASE PARA POÇO DE VISITA CIRCULAR PARA DRENAGEM, EM ALVENARIA COM TIJOLOS CERÂMICOS MACIÇOS, DIÂMETRO INTERNO = 1,2 M, PROFUNDIDADE = 1,40 M, EXCLUINDO TAMPÃO. AF_12/2020_PA</v>
          </cell>
          <cell r="I1842" t="str">
            <v>M</v>
          </cell>
          <cell r="J1842" t="str">
            <v>COEFICIENTE DE REPRESENTATIVIDADE</v>
          </cell>
          <cell r="K1842">
            <v>629.36</v>
          </cell>
        </row>
        <row r="1843">
          <cell r="G1843">
            <v>98408</v>
          </cell>
          <cell r="H1843" t="str">
            <v>ACRÉSCIMO PARA POÇO DE VISITA CIRCULAR PARA DRENAGEM, EM ALVENARIA COM TIJOLOS CERÂMICOS MACIÇOS, DIÂMETRO INTERNO = 1,2 M. AF_12/2020</v>
          </cell>
          <cell r="I1843" t="str">
            <v>UN</v>
          </cell>
          <cell r="J1843" t="str">
            <v>ATRIBUÍDO SÃO PAULO</v>
          </cell>
          <cell r="K1843">
            <v>6456.22</v>
          </cell>
        </row>
        <row r="1844">
          <cell r="G1844">
            <v>98409</v>
          </cell>
          <cell r="H1844" t="str">
            <v>BASE PARA POÇO DE VISITA RETANGULAR PARA DRENAGEM, EM ALVENARIA COM BLOCOS DE CONCRETO, DIMENSÕES INTERNAS = 1,5X2 M, PROFUNDIDADE = 1,40 M, EXCLUINDO TAMPÃO. AF_12/2020_PA</v>
          </cell>
          <cell r="I1844" t="str">
            <v>M</v>
          </cell>
          <cell r="J1844" t="str">
            <v>COEFICIENTE DE REPRESENTATIVIDADE</v>
          </cell>
          <cell r="K1844">
            <v>1057.21</v>
          </cell>
        </row>
        <row r="1845">
          <cell r="G1845">
            <v>98410</v>
          </cell>
          <cell r="H1845" t="str">
            <v>ACRÉSCIMO PARA POÇO DE VISITA CIRCULAR PARA DRENAGEM, EM CONCRETO PRÉ-MOLDADO, DIÂMETRO INTERNO = 1,5 M. AF_12/2020</v>
          </cell>
          <cell r="I1845" t="str">
            <v>UN</v>
          </cell>
          <cell r="J1845" t="str">
            <v>ATRIBUÍDO SÃO PAULO</v>
          </cell>
          <cell r="K1845">
            <v>1496.86</v>
          </cell>
        </row>
        <row r="1846">
          <cell r="G1846">
            <v>99240</v>
          </cell>
          <cell r="H1846" t="str">
            <v>ACRÉSCIMO PARA POÇO DE VISITA RETANGULAR PARA DRENAGEM, EM ALVENARIA COM BLOCOS DE CONCRETO, DIMENSÕES INTERNAS = 1,5X2 M. AF_12/2020</v>
          </cell>
          <cell r="I1846" t="str">
            <v>UN</v>
          </cell>
          <cell r="J1846" t="str">
            <v>ATRIBUÍDO SÃO PAULO</v>
          </cell>
          <cell r="K1846">
            <v>5170.76</v>
          </cell>
        </row>
        <row r="1847">
          <cell r="G1847">
            <v>99241</v>
          </cell>
          <cell r="H1847" t="str">
            <v>BASE PARA POÇO DE VISITA CIRCULAR PARA DRENAGEM, EM ALVENARIA COM TIJOLOS CERÂMICOS MACIÇOS, DIÂMETRO INTERNO = 1,50 M, PROFUNDIDADE = 1,40 M, EXCLUINDO TAMPÃO. AF_12/2020_PA</v>
          </cell>
          <cell r="I1847" t="str">
            <v>M</v>
          </cell>
          <cell r="J1847" t="str">
            <v>COEFICIENTE DE REPRESENTATIVIDADE</v>
          </cell>
          <cell r="K1847">
            <v>948.36</v>
          </cell>
        </row>
        <row r="1848">
          <cell r="G1848">
            <v>99242</v>
          </cell>
          <cell r="H1848" t="str">
            <v>ACRÉSCIMO PARA POÇO DE VISITA CIRCULAR PARA DRENAGEM, EM ALVENARIA COM TIJOLOS CERÂMICOS MACIÇOS, DIÂMETRO INTERNO = 1,5 M. AF_12/2020</v>
          </cell>
          <cell r="I1848" t="str">
            <v>M</v>
          </cell>
          <cell r="J1848" t="str">
            <v>ATRIBUÍDO SÃO PAULO</v>
          </cell>
          <cell r="K1848">
            <v>2427.54</v>
          </cell>
        </row>
        <row r="1849">
          <cell r="G1849">
            <v>99243</v>
          </cell>
          <cell r="H1849" t="str">
            <v>BASE PARA POÇO DE VISITA RETANGULAR PARA DRENAGEM, EM ALVENARIA COM BLOCOS DE CONCRETO, DIMENSÕES INTERNAS = 1X1 M, PROFUNDIDADE = 1,40 M, EXCLUINDO TAMPÃO. AF_12/2020_PA</v>
          </cell>
          <cell r="I1849" t="str">
            <v>UN</v>
          </cell>
          <cell r="J1849" t="str">
            <v>ATRIBUÍDO SÃO PAULO</v>
          </cell>
          <cell r="K1849">
            <v>2188.13</v>
          </cell>
        </row>
        <row r="1850">
          <cell r="G1850">
            <v>99244</v>
          </cell>
          <cell r="H1850" t="str">
            <v>ACRÉSCIMO PARA POÇO DE VISITA RETANGULAR PARA DRENAGEM, EM ALVENARIA COM BLOCOS DE CONCRETO, DIMENSÕES INTERNAS = 1X1 M. AF_12/2020</v>
          </cell>
          <cell r="I1850" t="str">
            <v>M</v>
          </cell>
          <cell r="J1850" t="str">
            <v>ATRIBUÍDO SÃO PAULO</v>
          </cell>
          <cell r="K1850">
            <v>399.85</v>
          </cell>
        </row>
        <row r="1851">
          <cell r="G1851">
            <v>99246</v>
          </cell>
          <cell r="H1851" t="str">
            <v>BASE PARA POÇO DE VISITA RETANGULAR PARA DRENAGEM, EM ALVENARIA COM BLOCOS DE CONCRETO, DIMENSÕES INTERNAS = 1,5X2,5 M, PROFUNDIDADE = 1,40 M, EXCLUINDO TAMPÃO. AF_12/2020_PA</v>
          </cell>
          <cell r="I1851" t="str">
            <v>UN</v>
          </cell>
          <cell r="J1851" t="str">
            <v>ATRIBUÍDO SÃO PAULO</v>
          </cell>
          <cell r="K1851">
            <v>5837.24</v>
          </cell>
        </row>
        <row r="1852">
          <cell r="G1852">
            <v>99247</v>
          </cell>
          <cell r="H1852" t="str">
            <v>BASE PARA POÇO DE VISITA RETANGULAR PARA DRENAGEM, EM ALVENARIA COM BLOCOS DE CONCRETO, DIMENSÕES INTERNAS = 1X1,5 M, PROFUNDIDADE = 1,40 M, EXCLUINDO TAMPÃO. AF_12/2020_PA</v>
          </cell>
          <cell r="I1852" t="str">
            <v>UN</v>
          </cell>
          <cell r="J1852" t="str">
            <v>ATRIBUÍDO SÃO PAULO</v>
          </cell>
          <cell r="K1852">
            <v>1940.42</v>
          </cell>
        </row>
        <row r="1853">
          <cell r="G1853">
            <v>99248</v>
          </cell>
          <cell r="H1853" t="str">
            <v>ACRÉSCIMO PARA POÇO DE VISITA RETANGULAR PARA DRENAGEM, EM ALVENARIA COM BLOCOS DE CONCRETO, DIMENSÕES INTERNAS = 1X1,5 M. AF_12/2020</v>
          </cell>
          <cell r="I1853" t="str">
            <v>M</v>
          </cell>
          <cell r="J1853" t="str">
            <v>ATRIBUÍDO SÃO PAULO</v>
          </cell>
          <cell r="K1853">
            <v>2427.54</v>
          </cell>
        </row>
        <row r="1854">
          <cell r="G1854">
            <v>99249</v>
          </cell>
          <cell r="H1854" t="str">
            <v>ACRÉSCIMO PARA POÇO DE VISITA RETANGULAR PARA DRENAGEM, EM ALVENARIA COM BLOCOS DE CONCRETO, DIMENSÕES INTERNAS = 1,5X2,5 M. AF_12/2020</v>
          </cell>
          <cell r="I1854" t="str">
            <v>UN</v>
          </cell>
          <cell r="J1854" t="str">
            <v>COEFICIENTE DE REPRESENTATIVIDADE</v>
          </cell>
          <cell r="K1854">
            <v>2691.31</v>
          </cell>
        </row>
        <row r="1855">
          <cell r="G1855">
            <v>99252</v>
          </cell>
          <cell r="H1855" t="str">
            <v>BASE PARA POÇO DE VISITA RETANGULAR PARA DRENAGEM, EM ALVENARIA COM BLOCOS DE CONCRETO, DIMENSÕES INTERNAS = 1X2 M, PROFUNDIDADE = 1,40 M, EXCLUINDO TAMPÃO. AF_12/2020_PA</v>
          </cell>
          <cell r="I1855" t="str">
            <v>UN</v>
          </cell>
          <cell r="J1855" t="str">
            <v>COEFICIENTE DE REPRESENTATIVIDADE</v>
          </cell>
          <cell r="K1855">
            <v>1089.38</v>
          </cell>
        </row>
        <row r="1856">
          <cell r="G1856">
            <v>99254</v>
          </cell>
          <cell r="H1856" t="str">
            <v>ACRÉSCIMO PARA POÇO DE VISITA RETANGULAR PARA DRENAGEM, EM ALVENARIA COM BLOCOS DE CONCRETO, DIMENSÕES INTERNAS = 1X2 M. AF_12/2020</v>
          </cell>
          <cell r="I1856" t="str">
            <v>UN</v>
          </cell>
          <cell r="J1856" t="str">
            <v>COEFICIENTE DE REPRESENTATIVIDADE</v>
          </cell>
          <cell r="K1856">
            <v>7296.01</v>
          </cell>
        </row>
        <row r="1857">
          <cell r="G1857">
            <v>99256</v>
          </cell>
          <cell r="H1857" t="str">
            <v>BASE PARA POÇO DE VISITA RETANGULAR PARA DRENAGEM, EM ALVENARIA COM BLOCOS DE CONCRETO, DIMENSÕES INTERNAS = 1X2,5 M, PROFUNDIDADE = 1,40 M, EXCLUINDO TAMPÃO. AF_12/2020_PA</v>
          </cell>
          <cell r="I1857" t="str">
            <v>UN</v>
          </cell>
          <cell r="J1857" t="str">
            <v>ATRIBUÍDO SÃO PAULO</v>
          </cell>
          <cell r="K1857">
            <v>1294.74</v>
          </cell>
        </row>
        <row r="1858">
          <cell r="G1858">
            <v>99259</v>
          </cell>
          <cell r="H1858" t="str">
            <v>POÇO DE INSPEÇÃO CIRCULAR PARA DRENAGEM, EM CONCRETO PRÉ-MOLDADO, DIÂMETRO INTERNO = 0,60 M, PROFUNDIDADE = 0,90 M, EXCLUINDO TAMPÃO. AF_12/2020_PA</v>
          </cell>
          <cell r="I1858" t="str">
            <v>UN</v>
          </cell>
          <cell r="J1858" t="str">
            <v>ATRIBUÍDO SÃO PAULO</v>
          </cell>
          <cell r="K1858">
            <v>6503.83</v>
          </cell>
        </row>
        <row r="1859">
          <cell r="G1859">
            <v>99261</v>
          </cell>
          <cell r="H1859" t="str">
            <v>ACRÉSCIMO PARA POÇO DE VISITA RETANGULAR PARA DRENAGEM, EM ALVENARIA COM BLOCOS DE CONCRETO, DIMENSÕES INTERNAS = 1X2,5 M. AF_12/2020</v>
          </cell>
          <cell r="I1859" t="str">
            <v>UN</v>
          </cell>
          <cell r="J1859" t="str">
            <v>COEFICIENTE DE REPRESENTATIVIDADE</v>
          </cell>
          <cell r="K1859">
            <v>9259.33</v>
          </cell>
        </row>
        <row r="1860">
          <cell r="G1860">
            <v>99263</v>
          </cell>
          <cell r="H1860" t="str">
            <v>POÇO DE INSPEÇÃO CIRCULAR PARA DRENAGEM, EM CONCRETO PRÉ-MOLDADO, DIÂMETRO INTERNO = 0,60 M, PROFUNDIDADE = 1,40 M, EXCLUINDO TAMPÃO. AF_12/2020_PA</v>
          </cell>
          <cell r="I1860" t="str">
            <v>M</v>
          </cell>
          <cell r="J1860" t="str">
            <v>COEFICIENTE DE REPRESENTATIVIDADE</v>
          </cell>
          <cell r="K1860">
            <v>528.05</v>
          </cell>
        </row>
        <row r="1861">
          <cell r="G1861">
            <v>99265</v>
          </cell>
          <cell r="H1861" t="str">
            <v>BASE PARA POÇO DE VISITA RETANGULAR PARA DRENAGEM, EM ALVENARIA COM BLOCOS DE CONCRETO, DIMENSÕES INTERNAS = 1,5X3 M, PROFUNDIDADE = 1,40 M, EXCLUINDO TAMPÃO. AF_12/2020_PA</v>
          </cell>
          <cell r="I1861" t="str">
            <v>M</v>
          </cell>
          <cell r="J1861" t="str">
            <v>COEFICIENTE DE REPRESENTATIVIDADE</v>
          </cell>
          <cell r="K1861">
            <v>2666.9</v>
          </cell>
        </row>
        <row r="1862">
          <cell r="G1862">
            <v>99266</v>
          </cell>
          <cell r="H1862" t="str">
            <v>POÇO DE INSPEÇÃO CIRCULAR PARA DRENAGEM, EM ALVENARIA COM TIJOLOS CERÂMICOS MACIÇOS, DIÂMETRO INTERNO = 0,60 M, PROFUNDIDADE = 0,95 M, EXCLUINDO TAMPÃO. AF_12/2020_PA</v>
          </cell>
          <cell r="I1862" t="str">
            <v>M</v>
          </cell>
          <cell r="J1862" t="str">
            <v>ATRIBUÍDO SÃO PAULO</v>
          </cell>
          <cell r="K1862">
            <v>3912.75</v>
          </cell>
        </row>
        <row r="1863">
          <cell r="G1863">
            <v>99267</v>
          </cell>
          <cell r="H1863" t="str">
            <v>POÇO DE INSPEÇÃO CIRCULAR PARA DRENAGEM, EM ALVENARIA COM TIJOLOS CERÂMICOS MACIÇOS, DIÂMETRO INTERNO = 0,60 M, PROFUNDIDADE = 1,45 M, EXCLUINDO TAMPÃO. AF_12/2020_PA</v>
          </cell>
          <cell r="I1863" t="str">
            <v>UN</v>
          </cell>
          <cell r="J1863" t="str">
            <v>ATRIBUÍDO SÃO PAULO</v>
          </cell>
          <cell r="K1863">
            <v>2666.9</v>
          </cell>
        </row>
        <row r="1864">
          <cell r="G1864">
            <v>99268</v>
          </cell>
          <cell r="H1864" t="str">
            <v>BASE PARA POÇO DE VISITA RETANGULAR PARA DRENAGEM, EM ALVENARIA COM BLOCOS DE CONCRETO, DIMENSÕES INTERNAS = 1X3 M, PROFUNDIDADE = 1,40 M, EXCLUINDO TAMPÃO. AF_12/2020_PA</v>
          </cell>
          <cell r="I1864" t="str">
            <v>UN</v>
          </cell>
          <cell r="J1864" t="str">
            <v>ATRIBUÍDO SÃO PAULO</v>
          </cell>
          <cell r="K1864">
            <v>2400.07</v>
          </cell>
        </row>
        <row r="1865">
          <cell r="G1865">
            <v>99269</v>
          </cell>
          <cell r="H1865" t="str">
            <v>BASE PARA POÇO DE VISITA CIRCULAR PARA DRENAGEM, EM CONCRETO PRÉ-MOLDADO, DIÂMETRO INTERNO = 0,80 M, PROFUNDIDADE = 1,35 M, EXCLUINDO TAMPÃO. AF_12/2020_PA</v>
          </cell>
          <cell r="I1865" t="str">
            <v>M</v>
          </cell>
          <cell r="J1865" t="str">
            <v>ATRIBUÍDO SÃO PAULO</v>
          </cell>
          <cell r="K1865">
            <v>1316.24</v>
          </cell>
        </row>
        <row r="1866">
          <cell r="G1866">
            <v>99270</v>
          </cell>
          <cell r="H1866" t="str">
            <v>ACRÉSCIMO PARA POÇO DE VISITA RETANGULAR PARA DRENAGEM, EM ALVENARIA COM BLOCOS DE CONCRETO, DIMENSÕES INTERNAS = 1,5X3 M. AF_12/2020</v>
          </cell>
          <cell r="I1866" t="str">
            <v>M</v>
          </cell>
          <cell r="J1866" t="str">
            <v>COEFICIENTE DE REPRESENTATIVIDADE</v>
          </cell>
          <cell r="K1866">
            <v>8135.67</v>
          </cell>
        </row>
        <row r="1867">
          <cell r="G1867">
            <v>99271</v>
          </cell>
          <cell r="H1867" t="str">
            <v>ACRÉSCIMO PARA POÇO DE VISITA RETANGULAR PARA DRENAGEM, EM ALVENARIA COM BLOCOS DE CONCRETO, DIMENSÕES INTERNAS = 1X3 M. AF_12/2020</v>
          </cell>
          <cell r="I1867" t="str">
            <v>M</v>
          </cell>
          <cell r="J1867" t="str">
            <v>COEFICIENTE DE REPRESENTATIVIDADE</v>
          </cell>
          <cell r="K1867">
            <v>2930.64</v>
          </cell>
        </row>
        <row r="1868">
          <cell r="G1868">
            <v>99272</v>
          </cell>
          <cell r="H1868" t="str">
            <v>ACRÉSCIMO PARA POÇO DE VISITA CIRCULAR PARA DRENAGEM, EM CONCRETO PRÉ-MOLDADO, DIÂMETRO INTERNO = 0,8 M. AF_12/2020</v>
          </cell>
          <cell r="I1868" t="str">
            <v>UN</v>
          </cell>
          <cell r="J1868" t="str">
            <v>ATRIBUÍDO SÃO PAULO</v>
          </cell>
          <cell r="K1868">
            <v>2926.44</v>
          </cell>
        </row>
        <row r="1869">
          <cell r="G1869">
            <v>99273</v>
          </cell>
          <cell r="H1869" t="str">
            <v>BASE PARA POÇO DE VISITA RETANGULAR PARA DRENAGEM, EM ALVENARIA COM BLOCOS DE CONCRETO, DIMENSÕES INTERNAS = 1X3,5 M, PROFUNDIDADE = 1,40 M, EXCLUINDO TAMPÃO. AF_12/2020_PA</v>
          </cell>
          <cell r="I1869" t="str">
            <v>UN</v>
          </cell>
          <cell r="J1869" t="str">
            <v>COEFICIENTE DE REPRESENTATIVIDADE</v>
          </cell>
          <cell r="K1869">
            <v>10478.25</v>
          </cell>
        </row>
        <row r="1870">
          <cell r="G1870">
            <v>99274</v>
          </cell>
          <cell r="H1870" t="str">
            <v>BASE PARA POÇO DE VISITA CIRCULAR PARA DRENAGEM, EM ALVENARIA COM TIJOLOS CERÂMICOS MACIÇOS, DIÂMETRO INTERNO = 0,80 M, PROFUNDIDADE = 1,40 M, EXCLUINDO TAMPÃO. AF_12/2020_PA</v>
          </cell>
          <cell r="I1870" t="str">
            <v>UN</v>
          </cell>
          <cell r="J1870" t="str">
            <v>ATRIBUÍDO SÃO PAULO</v>
          </cell>
          <cell r="K1870">
            <v>3169.96</v>
          </cell>
        </row>
        <row r="1871">
          <cell r="G1871">
            <v>99275</v>
          </cell>
          <cell r="H1871" t="str">
            <v>ACRÉSCIMO PARA POÇO DE VISITA RETANGULAR PARA DRENAGEM, EM ALVENARIA COM BLOCOS DE CONCRETO, DIMENSÕES INTERNAS = 1X3,5 M. AF_12/2020</v>
          </cell>
          <cell r="I1871" t="str">
            <v>UN</v>
          </cell>
          <cell r="J1871" t="str">
            <v>COEFICIENTE DE REPRESENTATIVIDADE</v>
          </cell>
          <cell r="K1871">
            <v>11697.19</v>
          </cell>
        </row>
        <row r="1872">
          <cell r="G1872">
            <v>99276</v>
          </cell>
          <cell r="H1872" t="str">
            <v>ACRÉSCIMO PARA POÇO DE VISITA RETANGULAR PARA DRENAGEM, EM ALVENARIA COM BLOCOS DE CONCRETO, DIMENSÕES INTERNAS = 2,5X2,5 M. AF_12/2020</v>
          </cell>
          <cell r="I1872" t="str">
            <v>M</v>
          </cell>
          <cell r="J1872" t="str">
            <v>ATRIBUÍDO SÃO PAULO</v>
          </cell>
          <cell r="K1872">
            <v>5782.31</v>
          </cell>
        </row>
        <row r="1873">
          <cell r="G1873">
            <v>99277</v>
          </cell>
          <cell r="H1873" t="str">
            <v>ACRÉSCIMO PARA POÇO DE VISITA CIRCULAR PARA DRENAGEM, EM ALVENARIA COM TIJOLOS CERÂMICOS MACIÇOS, DIÂMETRO INTERNO = 0,8 M. AF_12/2020</v>
          </cell>
          <cell r="I1873" t="str">
            <v>M</v>
          </cell>
          <cell r="J1873" t="str">
            <v>COEFICIENTE DE REPRESENTATIVIDADE</v>
          </cell>
          <cell r="K1873">
            <v>3413.53</v>
          </cell>
        </row>
        <row r="1874">
          <cell r="G1874">
            <v>99278</v>
          </cell>
          <cell r="H1874" t="str">
            <v>BASE PARA POÇO DE VISITA RETANGULAR PARA DRENAGEM, EM ALVENARIA COM BLOCOS DE CONCRETO, DIMENSÕES INTERNAS = 1,5X3,5 M, PROFUNDIDADE = 1,40 M, EXCLUINDO TAMPÃO. AF_12/2020_PA</v>
          </cell>
          <cell r="I1874" t="str">
            <v>UN</v>
          </cell>
          <cell r="J1874" t="str">
            <v>COEFICIENTE DE REPRESENTATIVIDADE</v>
          </cell>
          <cell r="K1874">
            <v>10706.86</v>
          </cell>
        </row>
        <row r="1875">
          <cell r="G1875">
            <v>99279</v>
          </cell>
          <cell r="H1875" t="str">
            <v>BASE PARA POÇO DE VISITA CIRCULAR PARA DRENAGEM, EM CONCRETO PRÉ-MOLDADO, DIÂMETRO INTERNO = 1,0 M, PROFUNDIDADE = 1,35 M, EXCLUINDO TAMPÃO. AF_05/2018_PA</v>
          </cell>
          <cell r="I1875" t="str">
            <v>M</v>
          </cell>
          <cell r="J1875" t="str">
            <v>ATRIBUÍDO SÃO PAULO</v>
          </cell>
          <cell r="K1875">
            <v>3174.16</v>
          </cell>
        </row>
        <row r="1876">
          <cell r="G1876">
            <v>99280</v>
          </cell>
          <cell r="H1876" t="str">
            <v>BASE PARA POÇO DE VISITA RETANGULAR PARA DRENAGEM, EM ALVENARIA COM BLOCOS DE CONCRETO, DIMENSÕES INTERNAS = 1X4 M, PROFUNDIDADE = 1,40 M, EXCLUINDO TAMPÃO. AF_12/2020_PA</v>
          </cell>
          <cell r="I1876" t="str">
            <v>UN</v>
          </cell>
          <cell r="J1876" t="str">
            <v>COEFICIENTE DE REPRESENTATIVIDADE</v>
          </cell>
          <cell r="K1876">
            <v>12110.23</v>
          </cell>
        </row>
        <row r="1877">
          <cell r="G1877">
            <v>99281</v>
          </cell>
          <cell r="H1877" t="str">
            <v>BASE PARA POÇO DE VISITA RETANGULAR PARA DRENAGEM, EM ALVENARIA COM BLOCOS DE CONCRETO, DIMENSÕES INTERNAS = 2,5X3 M, PROFUNDIDADE = 1,40 M, EXCLUINDO TAMPÃO. AF_12/2020_PA</v>
          </cell>
          <cell r="I1877" t="str">
            <v>M</v>
          </cell>
          <cell r="J1877" t="str">
            <v>ATRIBUÍDO SÃO PAULO</v>
          </cell>
          <cell r="K1877">
            <v>3413.53</v>
          </cell>
        </row>
        <row r="1878">
          <cell r="G1878">
            <v>99282</v>
          </cell>
          <cell r="H1878" t="str">
            <v>ACRÉSCIMO PARA POÇO DE VISITA CIRCULAR PARA DRENAGEM, EM CONCRETO PRÉ-MOLDADO, DIÂMETRO INTERNO = 1 M. AF_12/2020</v>
          </cell>
          <cell r="I1878" t="str">
            <v>UN</v>
          </cell>
          <cell r="J1878" t="str">
            <v>ATRIBUÍDO SÃO PAULO</v>
          </cell>
          <cell r="K1878">
            <v>2208.32</v>
          </cell>
        </row>
        <row r="1879">
          <cell r="G1879">
            <v>99283</v>
          </cell>
          <cell r="H1879" t="str">
            <v>ACRÉSCIMO PARA POÇO DE VISITA RETANGULAR PARA DRENAGEM, EM ALVENARIA COM BLOCOS DE CONCRETO, DIMENSÕES INTERNAS = 1X4 M. AF_12/2020</v>
          </cell>
          <cell r="I1879" t="str">
            <v>M</v>
          </cell>
          <cell r="J1879" t="str">
            <v>COEFICIENTE DE REPRESENTATIVIDADE</v>
          </cell>
          <cell r="K1879">
            <v>13513.65</v>
          </cell>
        </row>
        <row r="1880">
          <cell r="G1880">
            <v>99284</v>
          </cell>
          <cell r="H1880" t="str">
            <v>BASE PARA POÇO DE VISITA RETANGULAR PARA DRENAGEM, EM ALVENARIA COM BLOCOS DE CONCRETO, DIMENSÕES INTERNAS = 1,5X1,5 M, PROFUNDIDADE = 1,40 M, EXCLUINDO TAMPÃO. AF_12/2020_PA</v>
          </cell>
          <cell r="I1880" t="str">
            <v>M</v>
          </cell>
          <cell r="J1880" t="str">
            <v>ATRIBUÍDO SÃO PAULO</v>
          </cell>
          <cell r="K1880">
            <v>3657.15</v>
          </cell>
        </row>
        <row r="1881">
          <cell r="G1881">
            <v>99285</v>
          </cell>
          <cell r="H1881" t="str">
            <v>ACRÉSCIMO PARA POÇO DE VISITA RETANGULAR PARA DRENAGEM, EM ALVENARIA COM BLOCOS DE CONCRETO, DIMENSÕES INTERNAS = 1,5X3,5 M. AF_12/2020</v>
          </cell>
          <cell r="I1881" t="str">
            <v>UN</v>
          </cell>
          <cell r="J1881" t="str">
            <v>COEFICIENTE DE REPRESENTATIVIDADE</v>
          </cell>
          <cell r="K1881">
            <v>13742.32</v>
          </cell>
        </row>
        <row r="1882">
          <cell r="G1882">
            <v>99286</v>
          </cell>
          <cell r="H1882" t="str">
            <v>BASE PARA POÇO DE VISITA CIRCULAR PARA DRENAGEM, EM ALVENARIA COM TIJOLOS CERÂMICOS MACIÇOS, DIÂMETRO INTERNO = 1,0 M, PROFUNDIDADE = 1,40 M, EXCLUINDO TAMPÃO. AF_12/2020_PA</v>
          </cell>
          <cell r="I1882" t="str">
            <v>M</v>
          </cell>
          <cell r="J1882" t="str">
            <v>ATRIBUÍDO SÃO PAULO</v>
          </cell>
          <cell r="K1882">
            <v>3657.15</v>
          </cell>
        </row>
        <row r="1883">
          <cell r="G1883">
            <v>99287</v>
          </cell>
          <cell r="H1883" t="str">
            <v>ACRÉSCIMO PARA POÇO DE VISITA CIRCULAR PARA DRENAGEM, EM ALVENARIA COM TIJOLOS CERÂMICOS MACIÇOS, DIÂMETRO INTERNO = 1 M. AF_12/2020</v>
          </cell>
          <cell r="I1883" t="str">
            <v>UN</v>
          </cell>
          <cell r="J1883" t="str">
            <v>COEFICIENTE DE REPRESENTATIVIDADE</v>
          </cell>
          <cell r="K1883">
            <v>6783.19</v>
          </cell>
        </row>
        <row r="1884">
          <cell r="G1884">
            <v>99288</v>
          </cell>
          <cell r="H1884" t="str">
            <v>BASE PARA POÇO DE VISITA RETANGULAR PARA DRENAGEM, EM ALVENARIA COM BLOCOS DE CONCRETO, DIMENSÕES INTERNAS = 1,5X4 M, PROFUNDIDADE = 1,40 M, EXCLUINDO TAMPÃO. AF_12/2020_PA</v>
          </cell>
          <cell r="I1884" t="str">
            <v>UN</v>
          </cell>
          <cell r="J1884" t="str">
            <v>COEFICIENTE DE REPRESENTATIVIDADE</v>
          </cell>
          <cell r="K1884">
            <v>15330.01</v>
          </cell>
        </row>
        <row r="1885">
          <cell r="G1885">
            <v>99289</v>
          </cell>
          <cell r="H1885" t="str">
            <v>ACRÉSCIMO PARA POÇO DE VISITA RETANGULAR PARA DRENAGEM, EM ALVENARIA COM BLOCOS DE CONCRETO, DIMENSÕES INTERNAS = 2,5X3 M. AF_12/2020</v>
          </cell>
          <cell r="I1885" t="str">
            <v>M</v>
          </cell>
          <cell r="J1885" t="str">
            <v>ATRIBUÍDO SÃO PAULO</v>
          </cell>
          <cell r="K1885">
            <v>3900.71</v>
          </cell>
        </row>
        <row r="1886">
          <cell r="G1886">
            <v>99290</v>
          </cell>
          <cell r="H1886" t="str">
            <v>ACRÉSCIMO PARA POÇO DE VISITA RETANGULAR PARA DRENAGEM, EM ALVENARIA COM BLOCOS DE CONCRETO, DIMENSÕES INTERNAS = 1,5X4 M. AF_12/2020</v>
          </cell>
          <cell r="I1886" t="str">
            <v>UN</v>
          </cell>
          <cell r="J1886" t="str">
            <v>COEFICIENTE DE REPRESENTATIVIDADE</v>
          </cell>
          <cell r="K1886">
            <v>17146.5</v>
          </cell>
        </row>
        <row r="1887">
          <cell r="G1887">
            <v>99291</v>
          </cell>
          <cell r="H1887" t="str">
            <v>BASE PARA POÇO DE VISITA RETANGULAR PARA DRENAGEM, EM ALVENARIA COM BLOCOS DE CONCRETO, DIMENSÕES INTERNAS = 2,5X3,5 M, PROFUNDIDADE = 1,40 M, EXCLUINDO TAMPÃO. AF_12/2020_PA</v>
          </cell>
          <cell r="I1887" t="str">
            <v>M</v>
          </cell>
          <cell r="J1887" t="str">
            <v>ATRIBUÍDO SÃO PAULO</v>
          </cell>
          <cell r="K1887">
            <v>2447.68</v>
          </cell>
        </row>
        <row r="1888">
          <cell r="G1888">
            <v>99292</v>
          </cell>
          <cell r="H1888" t="str">
            <v>ACRÉSCIMO PARA POÇO DE VISITA RETANGULAR PARA DRENAGEM, EM ALVENARIA COM BLOCOS DE CONCRETO, DIMENSÕES INTERNAS = 2,5X3,5 M. AF_12/2020</v>
          </cell>
          <cell r="I1888" t="str">
            <v>UN</v>
          </cell>
          <cell r="J1888" t="str">
            <v>COEFICIENTE DE REPRESENTATIVIDADE</v>
          </cell>
          <cell r="K1888">
            <v>292.72</v>
          </cell>
        </row>
        <row r="1889">
          <cell r="G1889">
            <v>99293</v>
          </cell>
          <cell r="H1889" t="str">
            <v>BASE PARA POÇO DE VISITA RETANGULAR PARA DRENAGEM, EM ALVENARIA COM BLOCOS DE CONCRETO, DIMENSÕES INTERNAS = 2,5X4 M, PROFUNDIDADE = 1,40 M, EXCLUINDO TAMPÃO. AF_12/2020_PA</v>
          </cell>
          <cell r="I1889" t="str">
            <v>M</v>
          </cell>
          <cell r="J1889" t="str">
            <v>ATRIBUÍDO SÃO PAULO</v>
          </cell>
          <cell r="K1889">
            <v>868.52</v>
          </cell>
        </row>
        <row r="1890">
          <cell r="G1890">
            <v>99294</v>
          </cell>
          <cell r="H1890" t="str">
            <v>BASE PARA POÇO DE VISITA RETANGULAR PARA DRENAGEM, EM ALVENARIA COM BLOCOS DE CONCRETO, DIMENSÕES INTERNAS = 2X2 M, PROFUNDIDADE = 1,40 M, EXCLUINDO TAMPÃO. AF_12/2020_PA</v>
          </cell>
          <cell r="I1890" t="str">
            <v>M</v>
          </cell>
          <cell r="J1890" t="str">
            <v>ATRIBUÍDO SÃO PAULO</v>
          </cell>
          <cell r="K1890">
            <v>7838.17</v>
          </cell>
        </row>
        <row r="1891">
          <cell r="G1891">
            <v>99296</v>
          </cell>
          <cell r="H1891" t="str">
            <v>ACRÉSCIMO PARA POÇO DE VISITA RETANGULAR PARA DRENAGEM, EM ALVENARIA COM BLOCOS DE CONCRETO, DIMENSÕES INTERNAS = 2,5X4 M. AF_12/2020</v>
          </cell>
          <cell r="I1891" t="str">
            <v>UN</v>
          </cell>
          <cell r="J1891" t="str">
            <v>COEFICIENTE DE REPRESENTATIVIDADE</v>
          </cell>
          <cell r="K1891">
            <v>2687.09</v>
          </cell>
        </row>
        <row r="1892">
          <cell r="G1892">
            <v>99297</v>
          </cell>
          <cell r="H1892" t="str">
            <v>BASE PARA POÇO DE VISITA RETANGULAR PARA DRENAGEM, EM ALVENARIA COM BLOCOS DE CONCRETO, DIMENSÕES INTERNAS = 3X3 M, PROFUNDIDADE = 1,40 M, EXCLUINDO TAMPÃO. AF_12/2020_PA</v>
          </cell>
          <cell r="I1892" t="str">
            <v>M</v>
          </cell>
          <cell r="J1892" t="str">
            <v>ATRIBUÍDO SÃO PAULO</v>
          </cell>
          <cell r="K1892">
            <v>8845.9</v>
          </cell>
        </row>
        <row r="1893">
          <cell r="G1893">
            <v>99298</v>
          </cell>
          <cell r="H1893" t="str">
            <v>ACRÉSCIMO PARA POÇO DE VISITA RETANGULAR PARA DRENAGEM, EM ALVENARIA COM BLOCOS DE CONCRETO, DIMENSÕES INTERNAS = 3X3 M. AF_12/2020</v>
          </cell>
          <cell r="I1893" t="str">
            <v>UN</v>
          </cell>
          <cell r="J1893" t="str">
            <v>COEFICIENTE DE REPRESENTATIVIDADE</v>
          </cell>
          <cell r="K1893">
            <v>2926.44</v>
          </cell>
        </row>
        <row r="1894">
          <cell r="G1894">
            <v>99299</v>
          </cell>
          <cell r="H1894" t="str">
            <v>BASE PARA POÇO DE VISITA RETANGULAR PARA DRENAGEM, EM ALVENARIA COM BLOCOS DE CONCRETO, DIMENSÕES INTERNAS = 3X3,5 M, PROFUNDIDADE = 1,40 M, EXCLUINDO TAMPÃO. AF_12/2020_PA</v>
          </cell>
          <cell r="I1894" t="str">
            <v>M</v>
          </cell>
          <cell r="J1894" t="str">
            <v>COEFICIENTE DE REPRESENTATIVIDADE</v>
          </cell>
          <cell r="K1894">
            <v>9853.67</v>
          </cell>
        </row>
        <row r="1895">
          <cell r="G1895">
            <v>99300</v>
          </cell>
          <cell r="H1895" t="str">
            <v>ACRÉSCIMO PARA POÇO DE VISITA RETANGULAR PARA DRENAGEM, EM ALVENARIA COM BLOCOS DE CONCRETO, DIMENSÕES INTERNAS = 3X3,5 M. AF_12/2020</v>
          </cell>
          <cell r="I1895" t="str">
            <v>UN</v>
          </cell>
          <cell r="J1895" t="str">
            <v>COEFICIENTE DE REPRESENTATIVIDADE</v>
          </cell>
          <cell r="K1895">
            <v>3169.96</v>
          </cell>
        </row>
        <row r="1896">
          <cell r="G1896">
            <v>99301</v>
          </cell>
          <cell r="H1896" t="str">
            <v>ACRÉSCIMO PARA POÇO DE VISITA RETANGULAR PARA DRENAGEM, EM ALVENARIA COM BLOCOS DE CONCRETO, DIMENSÕES INTERNAS = 2X2 M. AF_12/2020</v>
          </cell>
          <cell r="I1896" t="str">
            <v>UN</v>
          </cell>
          <cell r="J1896" t="str">
            <v>ATRIBUÍDO SÃO PAULO</v>
          </cell>
          <cell r="K1896">
            <v>8040.39</v>
          </cell>
        </row>
        <row r="1897">
          <cell r="G1897">
            <v>99302</v>
          </cell>
          <cell r="H1897" t="str">
            <v>BASE PARA POÇO DE VISITA RETANGULAR PARA DRENAGEM, EM ALVENARIA COM BLOCOS DE CONCRETO, DIMENSÕES INTERNAS = 3X4 M, PROFUNDIDADE = 1,40 M, EXCLUINDO TAMPÃO. AF_12/2020_PA</v>
          </cell>
          <cell r="I1897" t="str">
            <v>M</v>
          </cell>
          <cell r="J1897" t="str">
            <v>COEFICIENTE DE REPRESENTATIVIDADE</v>
          </cell>
          <cell r="K1897">
            <v>4103.18</v>
          </cell>
        </row>
        <row r="1898">
          <cell r="G1898">
            <v>99303</v>
          </cell>
          <cell r="H1898" t="str">
            <v>ACRÉSCIMO PARA POÇO DE VISITA RETANGULAR PARA DRENAGEM, EM ALVENARIA COM BLOCOS DE CONCRETO, DIMENSÕES INTERNAS = 3X4 M. AF_12/2020</v>
          </cell>
          <cell r="I1898" t="str">
            <v>UN</v>
          </cell>
          <cell r="J1898" t="str">
            <v>ATRIBUÍDO SÃO PAULO</v>
          </cell>
          <cell r="K1898">
            <v>1378.45</v>
          </cell>
        </row>
        <row r="1899">
          <cell r="G1899">
            <v>99304</v>
          </cell>
          <cell r="H1899" t="str">
            <v>BASE PARA POÇO DE VISITA RETANGULAR PARA DRENAGEM, EM ALVENARIA COM BLOCOS DE CONCRETO, DIMENSÕES INTERNAS = 3,5X3,5 M, PROFUNDIDADE = 1,40 M, EXCLUINDO TAMPÃO. AF_12/2020_PA</v>
          </cell>
          <cell r="I1899" t="str">
            <v>M</v>
          </cell>
          <cell r="J1899" t="str">
            <v>COEFICIENTE DE REPRESENTATIVIDADE</v>
          </cell>
          <cell r="K1899">
            <v>964.21</v>
          </cell>
        </row>
        <row r="1900">
          <cell r="G1900">
            <v>99305</v>
          </cell>
          <cell r="H1900" t="str">
            <v>ACRÉSCIMO PARA POÇO DE VISITA RETANGULAR PARA DRENAGEM, EM ALVENARIA COM BLOCOS DE CONCRETO, DIMENSÕES INTERNAS = 3,5X3,5 M. AF_12/2020</v>
          </cell>
          <cell r="I1900" t="str">
            <v>M</v>
          </cell>
          <cell r="J1900" t="str">
            <v>ATRIBUÍDO SÃO PAULO</v>
          </cell>
          <cell r="K1900">
            <v>522.74</v>
          </cell>
        </row>
        <row r="1901">
          <cell r="G1901">
            <v>99306</v>
          </cell>
          <cell r="H1901" t="str">
            <v>BASE PARA POÇO DE VISITA RETANGULAR PARA DRENAGEM, EM ALVENARIA COM BLOCOS DE CONCRETO, DIMENSÕES INTERNAS = 2X2,5 M, PROFUNDIDADE = 1,40 M, EXCLUINDO TAMPÃO. AF_12/2020_PA</v>
          </cell>
          <cell r="I1901" t="str">
            <v>M</v>
          </cell>
          <cell r="J1901" t="str">
            <v>COEFICIENTE DE REPRESENTATIVIDADE</v>
          </cell>
          <cell r="K1901">
            <v>476.58</v>
          </cell>
        </row>
        <row r="1902">
          <cell r="G1902">
            <v>99307</v>
          </cell>
          <cell r="H1902" t="str">
            <v>BASE PARA POÇO DE VISITA RETANGULAR PARA DRENAGEM, EM ALVENARIA COM BLOCOS DE CONCRETO, DIMENSÕES INTERNAS = 3,5X4 M, PROFUNDIDADE = 1,40 M, EXCLUINDO TAMPÃO. AF_12/2020_PA</v>
          </cell>
          <cell r="I1902" t="str">
            <v>UN</v>
          </cell>
          <cell r="J1902" t="str">
            <v>ATRIBUÍDO SÃO PAULO</v>
          </cell>
          <cell r="K1902">
            <v>543.81</v>
          </cell>
        </row>
        <row r="1903">
          <cell r="G1903">
            <v>99308</v>
          </cell>
          <cell r="H1903" t="str">
            <v>ACRÉSCIMO PARA POÇO DE VISITA RETANGULAR PARA DRENAGEM, EM ALVENARIA COM BLOCOS DE CONCRETO, DIMENSÕES INTERNAS = 3,5X4 M. AF_12/2020</v>
          </cell>
          <cell r="I1903" t="str">
            <v>M</v>
          </cell>
          <cell r="J1903" t="str">
            <v>COEFICIENTE DE REPRESENTATIVIDADE</v>
          </cell>
          <cell r="K1903">
            <v>2791.25</v>
          </cell>
        </row>
        <row r="1904">
          <cell r="G1904">
            <v>99309</v>
          </cell>
          <cell r="H1904" t="str">
            <v>BASE PARA POÇO DE VISITA RETANGULAR PARA DRENAGEM, EM ALVENARIA COM BLOCOS DE CONCRETO, DIMENSÕES INTERNAS = 4X4 M, PROFUNDIDADE = 1,40 M, EXCLUINDO TAMPÃO. AF_12/2020_PA</v>
          </cell>
          <cell r="I1904" t="str">
            <v>UN</v>
          </cell>
          <cell r="J1904" t="str">
            <v>COEFICIENTE DE REPRESENTATIVIDADE</v>
          </cell>
          <cell r="K1904">
            <v>1700.29</v>
          </cell>
        </row>
        <row r="1905">
          <cell r="G1905">
            <v>99310</v>
          </cell>
          <cell r="H1905" t="str">
            <v>ACRÉSCIMO PARA POÇO DE VISITA RETANGULAR PARA DRENAGEM, EM ALVENARIA COM BLOCOS DE CONCRETO, DIMENSÕES INTERNAS = 2X2,5 M. AF_12/2020</v>
          </cell>
          <cell r="I1905" t="str">
            <v>M</v>
          </cell>
          <cell r="J1905" t="str">
            <v>COEFICIENTE DE REPRESENTATIVIDADE</v>
          </cell>
          <cell r="K1905">
            <v>2631.55</v>
          </cell>
        </row>
        <row r="1906">
          <cell r="G1906">
            <v>99311</v>
          </cell>
          <cell r="H1906" t="str">
            <v>CHAMINÉ CIRCULAR PARA POÇO DE VISITA PARA DRENAGEM, EM CONCRETO PRÉ-MOLDADO, DIÂMETRO INTERNO = 0,6 M. AF_12/2020</v>
          </cell>
          <cell r="I1906" t="str">
            <v>UN</v>
          </cell>
          <cell r="J1906" t="str">
            <v>ATRIBUÍDO SÃO PAULO</v>
          </cell>
          <cell r="K1906">
            <v>2596.69</v>
          </cell>
        </row>
        <row r="1907">
          <cell r="G1907">
            <v>99312</v>
          </cell>
          <cell r="H1907" t="str">
            <v>CHAMINÉ CIRCULAR PARA POÇO DE VISITA PARA DRENAGEM, EM ALVENARIA COM TIJOLOS CERÂMICOS MACIÇOS, DIÂMETRO INTERNO = 0,6 M. AF_12/2020</v>
          </cell>
          <cell r="I1907" t="str">
            <v>M</v>
          </cell>
          <cell r="J1907" t="str">
            <v>ATRIBUÍDO SÃO PAULO</v>
          </cell>
          <cell r="K1907">
            <v>1640.04</v>
          </cell>
        </row>
        <row r="1908">
          <cell r="G1908">
            <v>99313</v>
          </cell>
          <cell r="H1908" t="str">
            <v>BASE PARA POÇO DE VISITA RETANGULAR PARA DRENAGEM, EM ALVENARIA COM BLOCOS DE CONCRETO, DIMENSÕES INTERNAS = 2X3 M, PROFUNDIDADE = 1,40 M, EXCLUINDO TAMPÃO. AF_12/2020_PA</v>
          </cell>
          <cell r="I1908" t="str">
            <v>UN</v>
          </cell>
          <cell r="J1908" t="str">
            <v>ATRIBUÍDO SÃO PAULO</v>
          </cell>
          <cell r="K1908">
            <v>34.27</v>
          </cell>
        </row>
        <row r="1909">
          <cell r="G1909">
            <v>99314</v>
          </cell>
          <cell r="H1909" t="str">
            <v>ACRÉSCIMO PARA POÇO DE VISITA RETANGULAR PARA DRENAGEM, EM ALVENARIA COM BLOCOS DE CONCRETO, DIMENSÕES INTERNAS = 2X3 M. AF_12/2020</v>
          </cell>
          <cell r="I1909" t="str">
            <v>M</v>
          </cell>
          <cell r="J1909" t="str">
            <v>ATRIBUÍDO SÃO PAULO</v>
          </cell>
          <cell r="K1909">
            <v>38.37</v>
          </cell>
        </row>
        <row r="1910">
          <cell r="G1910">
            <v>99315</v>
          </cell>
          <cell r="H1910" t="str">
            <v>BASE PARA POÇO DE VISITA RETANGULAR PARA DRENAGEM, EM ALVENARIA COM BLOCOS DE CONCRETO, DIMENSÕES INTERNAS = 2X3,5 M, PROFUNDIDADE = 1,40 M, EXCLUINDO TAMPÃO. AF_12/2020_PA</v>
          </cell>
          <cell r="I1910" t="str">
            <v>UN</v>
          </cell>
          <cell r="J1910" t="str">
            <v>ATRIBUÍDO SÃO PAULO</v>
          </cell>
          <cell r="K1910">
            <v>47.81</v>
          </cell>
        </row>
        <row r="1911">
          <cell r="G1911">
            <v>99317</v>
          </cell>
          <cell r="H1911" t="str">
            <v>ACRÉSCIMO PARA POÇO DE VISITA RETANGULAR PARA DRENAGEM, EM ALVENARIA COM BLOCOS DE CONCRETO, DIMENSÕES INTERNAS = 2X3,5 M. AF_12/2020</v>
          </cell>
          <cell r="I1911" t="str">
            <v>UN</v>
          </cell>
          <cell r="J1911" t="str">
            <v>ATRIBUÍDO SÃO PAULO</v>
          </cell>
          <cell r="K1911">
            <v>52.5</v>
          </cell>
        </row>
        <row r="1912">
          <cell r="G1912">
            <v>99318</v>
          </cell>
          <cell r="H1912" t="str">
            <v>BASE PARA POÇO DE VISITA RETANGULAR PARA DRENAGEM, EM ALVENARIA COM BLOCOS DE CONCRETO, DIMENSÕES INTERNAS = 2X4 M, PROFUNDIDADE = 1,40 M, EXCLUINDO TAMPÃO. AF_12/2020_PA</v>
          </cell>
          <cell r="I1912" t="str">
            <v>UN</v>
          </cell>
          <cell r="J1912" t="str">
            <v>ATRIBUÍDO SÃO PAULO</v>
          </cell>
          <cell r="K1912">
            <v>58.17</v>
          </cell>
        </row>
        <row r="1913">
          <cell r="G1913">
            <v>99319</v>
          </cell>
          <cell r="H1913" t="str">
            <v>ACRÉSCIMO PARA POÇO DE VISITA RETANGULAR PARA DRENAGEM, EM ALVENARIA COM BLOCOS DE CONCRETO, DIMENSÕES INTERNAS = 2X4 M. AF_12/2020</v>
          </cell>
          <cell r="I1913" t="str">
            <v>UN</v>
          </cell>
          <cell r="J1913" t="str">
            <v>ATRIBUÍDO SÃO PAULO</v>
          </cell>
          <cell r="K1913">
            <v>63.35</v>
          </cell>
        </row>
        <row r="1914">
          <cell r="G1914">
            <v>99320</v>
          </cell>
          <cell r="H1914" t="str">
            <v>BASE PARA POÇO DE VISITA RETANGULAR PARA DRENAGEM, EM ALVENARIA COM BLOCOS DE CONCRETO, DIMENSÕES INTERNAS = 2,5X2,5 M, PROFUNDIDADE = 1,40 M, EXCLUINDO TAMPÃO. AF_12/2020_PA</v>
          </cell>
          <cell r="I1914" t="str">
            <v>UN</v>
          </cell>
          <cell r="J1914" t="str">
            <v>ATRIBUÍDO SÃO PAULO</v>
          </cell>
          <cell r="K1914">
            <v>84.61</v>
          </cell>
        </row>
        <row r="1915">
          <cell r="G1915">
            <v>99321</v>
          </cell>
          <cell r="H1915" t="str">
            <v>ACRÉSCIMO PARA POÇO DE VISITA RETANGULAR PARA DRENAGEM, EM ALVENARIA COM BLOCOS DE CONCRETO, DIMENSÕES INTERNAS = 4X4 M. AF_12/2020</v>
          </cell>
          <cell r="I1915" t="str">
            <v>UN</v>
          </cell>
          <cell r="J1915" t="str">
            <v>ATRIBUÍDO SÃO PAULO</v>
          </cell>
          <cell r="K1915">
            <v>91.81</v>
          </cell>
        </row>
        <row r="1916">
          <cell r="G1916">
            <v>99322</v>
          </cell>
          <cell r="H1916" t="str">
            <v>CAIXA COM GRELHA RETANGULAR DE FERRO FUNDIDO, EM ALVENARIA COM TIJOLOS CERÂMICOS MACIÇOS, DIMENSÕES INTERNAS: 0,30 X 1,00 X 1,00. AF_12/2020</v>
          </cell>
          <cell r="I1916" t="str">
            <v>UN</v>
          </cell>
          <cell r="J1916" t="str">
            <v>ATRIBUÍDO SÃO PAULO</v>
          </cell>
          <cell r="K1916">
            <v>103.42</v>
          </cell>
        </row>
        <row r="1917">
          <cell r="G1917">
            <v>99323</v>
          </cell>
          <cell r="H1917" t="str">
            <v>CAIXA COM GRELHA RETANGULAR DE FERRO FUNDIDO, EM ALVENARIA COM BLOCOS DE CONCRETO, DIMENSÕES INTERNAS: 0,30 X 1,00 X 1,00. AF_12/2020</v>
          </cell>
          <cell r="I1917" t="str">
            <v>UN</v>
          </cell>
          <cell r="J1917" t="str">
            <v>ATRIBUÍDO SÃO PAULO</v>
          </cell>
          <cell r="K1917">
            <v>113.04</v>
          </cell>
        </row>
        <row r="1918">
          <cell r="G1918">
            <v>99324</v>
          </cell>
          <cell r="H1918" t="str">
            <v>CAIXA ENTERRADA DISTRIBUIDORA DE VAZÃO (SUMIDOUROS MÚLTIPLOS), RETANGULAR, EM ALVENARIA COM TIJOLOS MACIÇOS, DIMENSÕES INTERNAS: 0,60 X 0,60 X H=0,50 M. AF_12/2020</v>
          </cell>
          <cell r="I1918" t="str">
            <v>UN</v>
          </cell>
          <cell r="J1918" t="str">
            <v>ATRIBUÍDO SÃO PAULO</v>
          </cell>
          <cell r="K1918">
            <v>62.31</v>
          </cell>
        </row>
        <row r="1919">
          <cell r="G1919">
            <v>99325</v>
          </cell>
          <cell r="H1919" t="str">
            <v>CAIXA ENTERRADA DISTRIBUIDORA DE VAZÃO (SUMIDOUROS MÚLTIPLOS), RETANGULAR, EM ALVENARIA COM BLOCOS DE CONCRETO, DIMENSÕES INTERNAS: 0,60 X 0,60 X H=0,50 M. AF_12/2020</v>
          </cell>
          <cell r="I1919" t="str">
            <v>UN</v>
          </cell>
          <cell r="J1919" t="str">
            <v>ATRIBUÍDO SÃO PAULO</v>
          </cell>
          <cell r="K1919">
            <v>64.77</v>
          </cell>
        </row>
        <row r="1920">
          <cell r="G1920">
            <v>99326</v>
          </cell>
          <cell r="H1920" t="str">
            <v>CAIXA ENTERRADA DISTRIBUIDORA DE VAZÃO (SUMIDOUROS MÚLTIPLOS), RETANGULAR, EM CONCRETO PRÉ-MOLDADO, DIMENSÕES INTERNAS: 0,60 X 0,60 X H=0,50 M. AF_12/2020</v>
          </cell>
          <cell r="I1920" t="str">
            <v>M</v>
          </cell>
          <cell r="J1920" t="str">
            <v>ATRIBUÍDO SÃO PAULO</v>
          </cell>
          <cell r="K1920">
            <v>56.52</v>
          </cell>
        </row>
        <row r="1921">
          <cell r="G1921">
            <v>99327</v>
          </cell>
          <cell r="H1921" t="str">
            <v>BASE PARA POCO DE VISITA RETANGULAR PARA ESGOTO E DRENAGEM, EM CONCRETO ESTRUTURAL, DIMENSÕES INTERNAS DE 90X150 M, PROFUNDIDADE DE 1,25 M, EXCLUINDO TAMPÃO. AF_12/2020_PA</v>
          </cell>
          <cell r="I1921" t="str">
            <v>M</v>
          </cell>
          <cell r="J1921" t="str">
            <v>ATRIBUÍDO SÃO PAULO</v>
          </cell>
          <cell r="K1921">
            <v>59</v>
          </cell>
        </row>
        <row r="1922">
          <cell r="G1922">
            <v>101800</v>
          </cell>
          <cell r="H1922" t="str">
            <v>BASE PARA POÇO DE VISITA CIRCULAR PARA  ESGOTO, EM CONCRETO PRÉ-MOLDADO, DIÂMETRO INTERNO = 1,20 M, PROFUNDIDADE = 1,60 M, EXCLUINDO TAMPÃO. AF_12/2020_PA</v>
          </cell>
          <cell r="I1922" t="str">
            <v>M</v>
          </cell>
          <cell r="J1922" t="str">
            <v>ATRIBUÍDO SÃO PAULO</v>
          </cell>
          <cell r="K1922">
            <v>49.35</v>
          </cell>
        </row>
        <row r="1923">
          <cell r="G1923">
            <v>101801</v>
          </cell>
          <cell r="H1923" t="str">
            <v>BASE PARA POÇO DE VISITA CIRCULAR PARA  ESGOTO, EM CONCRETO PRÉ-MOLDADO, DIÂMETRO INTERNO = 1,50 M, PROFUNDIDADE = 1,35 M, EXCLUINDO TAMPÃO. AF_12/2020_PA</v>
          </cell>
          <cell r="I1923" t="str">
            <v>M</v>
          </cell>
          <cell r="J1923" t="str">
            <v>ATRIBUÍDO SÃO PAULO</v>
          </cell>
          <cell r="K1923">
            <v>51.81</v>
          </cell>
        </row>
        <row r="1924">
          <cell r="G1924">
            <v>101806</v>
          </cell>
          <cell r="H1924" t="str">
            <v>BASE PARA POÇO DE VISITA CIRCULAR PARA DRENAGEM, EM CONCRETO PRÉ-MOLDADO, DIÂMETRO INTERNO = 1,50 M, PROFUNDIDADE = 1,35 M, EXCLUINDO TAMPÃO. AF_12/2020_PA</v>
          </cell>
          <cell r="I1924" t="str">
            <v>M</v>
          </cell>
          <cell r="J1924" t="str">
            <v>COEFICIENTE DE REPRESENTATIVIDADE</v>
          </cell>
          <cell r="K1924">
            <v>61.17</v>
          </cell>
        </row>
        <row r="1925">
          <cell r="G1925">
            <v>101807</v>
          </cell>
          <cell r="H1925" t="str">
            <v>BASE PARA POÇO DE VISITA CIRCULAR PARA DRENAGEM, EM CONCRETO PRÉ-MOLDADO, DIÂMETRO INTERNO = 1,20 M, PROFUNDIDADE = 1,60 M, EXCLUINDO TAMPÃO. AF_05/2021_PA</v>
          </cell>
          <cell r="I1925" t="str">
            <v>M</v>
          </cell>
          <cell r="J1925" t="str">
            <v>COEFICIENTE DE REPRESENTATIVIDADE</v>
          </cell>
          <cell r="K1925">
            <v>63.63</v>
          </cell>
        </row>
        <row r="1926">
          <cell r="G1926">
            <v>101808</v>
          </cell>
          <cell r="H1926" t="str">
            <v>GUIA (MEIO-FIO) CONCRETO, MOLDADA  IN LOCO  EM TRECHO RETO COM EXTRUSORA, 13 CM BASE X 22 CM ALTURA. AF_01/2024</v>
          </cell>
          <cell r="I1926" t="str">
            <v>M</v>
          </cell>
          <cell r="J1926" t="str">
            <v>COEFICIENTE DE REPRESENTATIVIDADE</v>
          </cell>
          <cell r="K1926">
            <v>45.38</v>
          </cell>
        </row>
        <row r="1927">
          <cell r="G1927">
            <v>101809</v>
          </cell>
          <cell r="H1927" t="str">
            <v>GUIA (MEIO-FIO) CONCRETO, MOLDADA  IN LOCO  EM TRECHO CURVO COM EXTRUSORA, 13 CM BASE X 22 CM ALTURA. AF_01/2024</v>
          </cell>
          <cell r="I1927" t="str">
            <v>M</v>
          </cell>
          <cell r="J1927" t="str">
            <v>COEFICIENTE DE REPRESENTATIVIDADE</v>
          </cell>
          <cell r="K1927">
            <v>51.9</v>
          </cell>
        </row>
        <row r="1928">
          <cell r="G1928">
            <v>102139</v>
          </cell>
          <cell r="H1928" t="str">
            <v>GUIA (MEIO-FIO) CONCRETO, MOLDADA  IN LOCO  EM TRECHO RETO COM EXTRUSORA, 15 CM BASE X 30 CM ALTURA. AF_01/2024</v>
          </cell>
          <cell r="I1928" t="str">
            <v>M</v>
          </cell>
          <cell r="J1928" t="str">
            <v>COEFICIENTE DE REPRESENTATIVIDADE</v>
          </cell>
          <cell r="K1928">
            <v>62.74</v>
          </cell>
        </row>
        <row r="1929">
          <cell r="G1929">
            <v>102141</v>
          </cell>
          <cell r="H1929" t="str">
            <v>GUIA (MEIO-FIO) CONCRETO, MOLDADA  IN LOCO  EM TRECHO CURVO COM EXTRUSORA, 15 CM BASE X 30 CM ALTURA. AF_01/2024</v>
          </cell>
          <cell r="I1929" t="str">
            <v>M</v>
          </cell>
          <cell r="J1929" t="str">
            <v>COEFICIENTE DE REPRESENTATIVIDADE</v>
          </cell>
          <cell r="K1929">
            <v>69.27</v>
          </cell>
        </row>
        <row r="1930">
          <cell r="G1930">
            <v>102142</v>
          </cell>
          <cell r="H1930" t="str">
            <v>GUIA (MEIO-FIO) E SARJETA CONJUGADOS DE CONCRETO, MOLDADA  IN LOCO  EM TRECHO RETO COM EXTRUSORA, 45 CM BASE (15 CM BASE DA GUIA + 30 CM BASE DA SARJETA) X 22 CM ALTURA. AF_01/2024</v>
          </cell>
          <cell r="I1930" t="str">
            <v>M</v>
          </cell>
          <cell r="J1930" t="str">
            <v>COEFICIENTE DE REPRESENTATIVIDADE</v>
          </cell>
          <cell r="K1930">
            <v>82.13</v>
          </cell>
        </row>
        <row r="1931">
          <cell r="G1931">
            <v>102457</v>
          </cell>
          <cell r="H1931" t="str">
            <v>GUIA (MEIO-FIO) E SARJETA CONJUGADOS DE CONCRETO, MOLDADA  IN LOCO  EM TRECHO CURVO COM EXTRUSORA, 45 CM BASE (15 CM BASE DA GUIA + 30 CM BASE DA SARJETA) X 22 CM ALTURA. AF_01/2024</v>
          </cell>
          <cell r="I1931" t="str">
            <v>M</v>
          </cell>
          <cell r="J1931" t="str">
            <v>COEFICIENTE DE REPRESENTATIVIDADE</v>
          </cell>
          <cell r="K1931">
            <v>88.65</v>
          </cell>
        </row>
        <row r="1932">
          <cell r="G1932">
            <v>94263</v>
          </cell>
          <cell r="H1932" t="str">
            <v>GUIA (MEIO-FIO) E SARJETA CONJUGADOS DE CONCRETO, MOLDADA  IN LOCO  EM TRECHO RETO COM EXTRUSORA, 60 CM BASE (15 CM BASE DA GUIA + 45 CM BASE DA SARJETA) X 26 CM ALTURA. AF_01/2024</v>
          </cell>
          <cell r="I1932" t="str">
            <v>M</v>
          </cell>
          <cell r="J1932" t="str">
            <v>COEFICIENTE DE REPRESENTATIVIDADE</v>
          </cell>
          <cell r="K1932">
            <v>33.78</v>
          </cell>
        </row>
        <row r="1933">
          <cell r="G1933">
            <v>94264</v>
          </cell>
          <cell r="H1933" t="str">
            <v>GUIA (MEIO-FIO) E SARJETA CONJUGADOS DE CONCRETO, MOLDADA IN LOCO  EM TRECHO CURVO COM EXTRUSORA, 60 CM BASE (15 CM BASE DA GUIA + 45 CM BASE DA SARJETA) X 26 CM ALTURA. AF_01/2024</v>
          </cell>
          <cell r="I1933" t="str">
            <v>M</v>
          </cell>
          <cell r="J1933" t="str">
            <v>COEFICIENTE DE REPRESENTATIVIDADE</v>
          </cell>
          <cell r="K1933">
            <v>39.58</v>
          </cell>
        </row>
        <row r="1934">
          <cell r="G1934">
            <v>94265</v>
          </cell>
          <cell r="H1934" t="str">
            <v>GUIA (MEIO-FIO) E SARJETA CONJUGADOS DE CONCRETO, MOLDADA  IN LOCO  EM TRECHO RETO COM EXTRUSORA, 65 CM BASE (15 CM BASE DA GUIA + 50 CM BASE DA SARJETA) X 26 CM ALTURA. AF_01/2024</v>
          </cell>
          <cell r="I1934" t="str">
            <v>M</v>
          </cell>
          <cell r="J1934" t="str">
            <v>COEFICIENTE DE REPRESENTATIVIDADE</v>
          </cell>
          <cell r="K1934">
            <v>44.95</v>
          </cell>
        </row>
        <row r="1935">
          <cell r="G1935">
            <v>94266</v>
          </cell>
          <cell r="H1935" t="str">
            <v>GUIA (MEIO-FIO) E SARJETA CONJUGADOS DE CONCRETO, MOLDADA  IN LOCO  EM TRECHO CURVO COM EXTRUSORA, 65 CM BASE (15 CM BASE DA GUIA + 50 CM BASE DA SARJETA) X 26 CM ALTURA. AF_01/2024</v>
          </cell>
          <cell r="I1935" t="str">
            <v>M</v>
          </cell>
          <cell r="J1935" t="str">
            <v>COEFICIENTE DE REPRESENTATIVIDADE</v>
          </cell>
          <cell r="K1935">
            <v>50.75</v>
          </cell>
        </row>
        <row r="1936">
          <cell r="G1936">
            <v>94267</v>
          </cell>
          <cell r="H1936" t="str">
            <v>ASSENTAMENTO DE GUIA (MEIO-FIO) EM TRECHO RETO, CONFECCIONADA EM CONCRETO PRÉ-FABRICADO, DIMENSÕES 100X15X13X30 CM (COMPRIMENTO X BASE INFERIOR X BASE SUPERIOR X ALTURA). AF_01/2024</v>
          </cell>
          <cell r="I1936" t="str">
            <v>M</v>
          </cell>
          <cell r="J1936" t="str">
            <v>COEFICIENTE DE REPRESENTATIVIDADE</v>
          </cell>
          <cell r="K1936">
            <v>56.57</v>
          </cell>
        </row>
        <row r="1937">
          <cell r="G1937">
            <v>94268</v>
          </cell>
          <cell r="H1937" t="str">
            <v>ASSENTAMENTO DE GUIA (MEIO-FIO) EM TRECHO CURVO, CONFECCIONADA EM CONCRETO PRÉ-FABRICADO, DIMENSÕES 100X15X13X30 CM (COMPRIMENTO X BASE INFERIOR X BASE SUPERIOR X ALTURA). AF_01/2024</v>
          </cell>
          <cell r="I1937" t="str">
            <v>M</v>
          </cell>
          <cell r="J1937" t="str">
            <v>COEFICIENTE DE REPRESENTATIVIDADE</v>
          </cell>
          <cell r="K1937">
            <v>62.37</v>
          </cell>
        </row>
        <row r="1938">
          <cell r="G1938">
            <v>94269</v>
          </cell>
          <cell r="H1938" t="str">
            <v>ASSENTAMENTO DE GUIA (MEIO-FIO) EM TRECHO RETO, CONFECCIONADA EM CONCRETO PRÉ-FABRICADO, DIMENSÕES 100X15X13X20 CM (COMPRIMENTO X BASE INFERIOR X BASE SUPERIOR X ALTURA). AF_01/2024</v>
          </cell>
          <cell r="I1938" t="str">
            <v>M</v>
          </cell>
          <cell r="J1938" t="str">
            <v>COEFICIENTE DE REPRESENTATIVIDADE</v>
          </cell>
          <cell r="K1938">
            <v>183.57</v>
          </cell>
        </row>
        <row r="1939">
          <cell r="G1939">
            <v>94270</v>
          </cell>
          <cell r="H1939" t="str">
            <v>ASSENTAMENTO DE GUIA (MEIO-FIO) EM TRECHO CURVO, CONFECCIONADA EM CONCRETO PRÉ-FABRICADO, DIMENSÕES 100X15X13X20 CM (COMPRIMENTO X BASE INFERIOR X BASE SUPERIOR X ALTURA). AF_01/2024</v>
          </cell>
          <cell r="I1939" t="str">
            <v>M</v>
          </cell>
          <cell r="J1939" t="str">
            <v>COEFICIENTE DE REPRESENTATIVIDADE</v>
          </cell>
          <cell r="K1939">
            <v>8.28</v>
          </cell>
        </row>
        <row r="1940">
          <cell r="G1940">
            <v>94271</v>
          </cell>
          <cell r="H1940" t="str">
            <v>ASSENTAMENTO DE GUIA (MEIO-FIO) EM TRECHO RETO, CONFECCIONADA EM CONCRETO PRÉ-FABRICADO, DIMENSÕES 80X08X08X25 CM (COMPRIMENTO X BASE INFERIOR X BASE SUPERIOR X ALTURA). AF_01/2024</v>
          </cell>
          <cell r="I1940" t="str">
            <v>M</v>
          </cell>
          <cell r="J1940" t="str">
            <v>COEFICIENTE DE REPRESENTATIVIDADE</v>
          </cell>
          <cell r="K1940">
            <v>4025.26</v>
          </cell>
        </row>
        <row r="1941">
          <cell r="G1941">
            <v>94272</v>
          </cell>
          <cell r="H1941" t="str">
            <v>ASSENTAMENTO DE GUIA (MEIO-FIO) EM TRECHO CURVO, CONFECCIONADA EM CONCRETO PRÉ-FABRICADO, DIMENSÕES 80X08X08X25 CM (COMPRIMENTO X BASE INFERIOR X BASE SUPERIOR X ALTURA). AF_01/2024</v>
          </cell>
          <cell r="I1941" t="str">
            <v>M</v>
          </cell>
          <cell r="J1941" t="str">
            <v>COEFICIENTE DE REPRESENTATIVIDADE</v>
          </cell>
          <cell r="K1941">
            <v>5033.22</v>
          </cell>
        </row>
        <row r="1942">
          <cell r="G1942">
            <v>94273</v>
          </cell>
          <cell r="H1942" t="str">
            <v>ASSENTAMENTO DE GUIA (MEIO-FIO) EM TRECHO RETO, CONFECCIONADA EM CONCRETO PRÉ-FABRICADO, DIMENSÕES 39X6,5X6,5X19 CM (COMPRIMENTO X BASE INFERIOR X BASE SUPERIOR X ALTURA), PARA DELIMITAÇÃO DE JARDINS, PRAÇAS OU PASSEIOS. AF_01/2024</v>
          </cell>
          <cell r="I1942" t="str">
            <v>M</v>
          </cell>
          <cell r="J1942" t="str">
            <v>COEFICIENTE DE REPRESENTATIVIDADE</v>
          </cell>
          <cell r="K1942">
            <v>6800.99</v>
          </cell>
        </row>
        <row r="1943">
          <cell r="G1943">
            <v>94274</v>
          </cell>
          <cell r="H1943" t="str">
            <v>ASSENTAMENTO DE GUIA (MEIO-FIO) EM TRECHO CURVO, CONFECCIONADA EM CONCRETO PRÉ-FABRICADO, DIMENSÕES 39X6,5X6,5X19 CM (COMPRIMENTO X BASE INFERIOR X BASE SUPERIOR X ALTURA), PARA DELIMITAÇÃO DE JARDINS, PRAÇAS OU PASSEIOS. AF_01/2024</v>
          </cell>
          <cell r="I1943" t="str">
            <v>M</v>
          </cell>
          <cell r="J1943" t="str">
            <v>COEFICIENTE DE REPRESENTATIVIDADE</v>
          </cell>
          <cell r="K1943">
            <v>8157.13</v>
          </cell>
        </row>
        <row r="1944">
          <cell r="G1944">
            <v>94275</v>
          </cell>
          <cell r="H1944" t="str">
            <v>EXECUÇÃO DE SARJETA DE CONCRETO USINADO, MOLDADA  IN LOCO  EM TRECHO RETO, 30 CM BASE X 15 CM ALTURA. AF_01/2024</v>
          </cell>
          <cell r="I1944" t="str">
            <v>M</v>
          </cell>
          <cell r="J1944" t="str">
            <v>COEFICIENTE DE REPRESENTATIVIDADE</v>
          </cell>
          <cell r="K1944">
            <v>22.28</v>
          </cell>
        </row>
        <row r="1945">
          <cell r="G1945">
            <v>94276</v>
          </cell>
          <cell r="H1945" t="str">
            <v>EXECUÇÃO DE SARJETA DE CONCRETO USINADO, MOLDADA  IN LOCO  EM TRECHO CURVO, 30 CM BASE X 15 CM ALTURA. AF_01/2024</v>
          </cell>
          <cell r="I1945" t="str">
            <v>M</v>
          </cell>
          <cell r="J1945" t="str">
            <v>COEFICIENTE DE REPRESENTATIVIDADE</v>
          </cell>
          <cell r="K1945">
            <v>88.04</v>
          </cell>
        </row>
        <row r="1946">
          <cell r="G1946">
            <v>94277</v>
          </cell>
          <cell r="H1946" t="str">
            <v>EXECUÇÃO DE SARJETA DE CONCRETO USINADO, MOLDADA  IN LOCO  EM TRECHO RETO, 45 CM BASE X 15 CM ALTURA. AF_01/2024</v>
          </cell>
          <cell r="I1946" t="str">
            <v>M</v>
          </cell>
          <cell r="J1946" t="str">
            <v>COEFICIENTE DE REPRESENTATIVIDADE</v>
          </cell>
          <cell r="K1946">
            <v>13.98</v>
          </cell>
        </row>
        <row r="1947">
          <cell r="G1947">
            <v>94278</v>
          </cell>
          <cell r="H1947" t="str">
            <v>EXECUÇÃO DE SARJETA DE CONCRETO USINADO, MOLDADA  IN LOCO  EM TRECHO CURVO, 45 CM BASE X 15 CM ALTURA. AF_01/2024</v>
          </cell>
          <cell r="I1947" t="str">
            <v>M</v>
          </cell>
          <cell r="J1947" t="str">
            <v>COEFICIENTE DE REPRESENTATIVIDADE</v>
          </cell>
          <cell r="K1947">
            <v>13.02</v>
          </cell>
        </row>
        <row r="1948">
          <cell r="G1948">
            <v>94279</v>
          </cell>
          <cell r="H1948" t="str">
            <v>EXECUÇÃO DE SARJETA DE CONCRETO USINADO, MOLDADA  IN LOCO  EM TRECHO RETO, 60 CM BASE X 15 CM ALTURA. AF_01/2024</v>
          </cell>
          <cell r="I1948" t="str">
            <v>M</v>
          </cell>
          <cell r="J1948" t="str">
            <v>COEFICIENTE DE REPRESENTATIVIDADE</v>
          </cell>
          <cell r="K1948">
            <v>11.59</v>
          </cell>
        </row>
        <row r="1949">
          <cell r="G1949">
            <v>94280</v>
          </cell>
          <cell r="H1949" t="str">
            <v>EXECUÇÃO DE SARJETA DE CONCRETO USINADO, MOLDADA  IN LOCO  EM TRECHO CURVO, 60 CM BASE X 15 CM ALTURA. AF_01/2024</v>
          </cell>
          <cell r="I1949" t="str">
            <v>M</v>
          </cell>
          <cell r="J1949" t="str">
            <v>ATRIBUÍDO SÃO PAULO</v>
          </cell>
          <cell r="K1949">
            <v>9.76</v>
          </cell>
        </row>
        <row r="1950">
          <cell r="G1950">
            <v>94281</v>
          </cell>
          <cell r="H1950" t="str">
            <v>EXECUÇÃO DE SARJETA DE CONCRETO USINADO, MOLDADA  IN LOCO  EM TRECHO RETO, 30 CM BASE X 10 CM ALTURA. AF_01/2024</v>
          </cell>
          <cell r="I1950" t="str">
            <v>M</v>
          </cell>
          <cell r="J1950" t="str">
            <v>COEFICIENTE DE REPRESENTATIVIDADE</v>
          </cell>
          <cell r="K1950">
            <v>9.2</v>
          </cell>
        </row>
        <row r="1951">
          <cell r="G1951">
            <v>94282</v>
          </cell>
          <cell r="H1951" t="str">
            <v>EXECUÇÃO DE SARJETA DE CONCRETO USINADO, MOLDADA  IN LOCO  EM TRECHO CURVO, 30 CM BASE X 10 CM ALTURA. AF_01/2024</v>
          </cell>
          <cell r="I1951" t="str">
            <v>M</v>
          </cell>
          <cell r="J1951" t="str">
            <v>COEFICIENTE DE REPRESENTATIVIDADE</v>
          </cell>
          <cell r="K1951">
            <v>10.22</v>
          </cell>
        </row>
        <row r="1952">
          <cell r="G1952">
            <v>94283</v>
          </cell>
          <cell r="H1952" t="str">
            <v>EXECUÇÃO DE SARJETA DE CONCRETO USINADO, MOLDADA  IN LOCO  EM TRECHO RETO, 45 CM BASE X 10 CM ALTURA. AF_01/2024</v>
          </cell>
          <cell r="I1952" t="str">
            <v>M</v>
          </cell>
          <cell r="J1952" t="str">
            <v>COEFICIENTE DE REPRESENTATIVIDADE</v>
          </cell>
          <cell r="K1952">
            <v>13.15</v>
          </cell>
        </row>
        <row r="1953">
          <cell r="G1953">
            <v>94284</v>
          </cell>
          <cell r="H1953" t="str">
            <v>EXECUÇÃO DE SARJETA DE CONCRETO USINADO, MOLDADA  IN LOCO  EM TRECHO CURVO, 45 CM BASE X 10 CM ALTURA. AF_01/2024</v>
          </cell>
          <cell r="I1953" t="str">
            <v>M</v>
          </cell>
          <cell r="J1953" t="str">
            <v>COEFICIENTE DE REPRESENTATIVIDADE</v>
          </cell>
          <cell r="K1953">
            <v>12.29</v>
          </cell>
        </row>
        <row r="1954">
          <cell r="G1954">
            <v>94285</v>
          </cell>
          <cell r="H1954" t="str">
            <v>EXECUÇÃO DE SARJETA DE CONCRETO USINADO, MOLDADA  IN LOCO  EM TRECHO RETO, 60 CM BASE X 10 CM ALTURA. AF_01/2024</v>
          </cell>
          <cell r="I1954" t="str">
            <v>M</v>
          </cell>
          <cell r="J1954" t="str">
            <v>COEFICIENTE DE REPRESENTATIVIDADE</v>
          </cell>
          <cell r="K1954">
            <v>695.93</v>
          </cell>
        </row>
        <row r="1955">
          <cell r="G1955">
            <v>94286</v>
          </cell>
          <cell r="H1955" t="str">
            <v>EXECUÇÃO DE SARJETA DE CONCRETO USINADO, MOLDADA  IN LOCO  EM TRECHO CURVO, 60 CM BASE X 10 CM ALTURA. AF_01/2024</v>
          </cell>
          <cell r="I1955" t="str">
            <v>M</v>
          </cell>
          <cell r="J1955" t="str">
            <v>COEFICIENTE DE REPRESENTATIVIDADE</v>
          </cell>
          <cell r="K1955">
            <v>1058.11</v>
          </cell>
        </row>
        <row r="1956">
          <cell r="G1956">
            <v>94287</v>
          </cell>
          <cell r="H1956" t="str">
            <v>EXECUÇÃO DE SARJETÃO DE CONCRETO USINADO, MOLDADA  IN LOCO  EM TRECHO RETO, 100 CM BASE X 20 CM ALTURA. AF_01/2024</v>
          </cell>
          <cell r="I1956" t="str">
            <v>M2</v>
          </cell>
          <cell r="J1956" t="str">
            <v>COEFICIENTE DE REPRESENTATIVIDADE</v>
          </cell>
          <cell r="K1956">
            <v>2176.24</v>
          </cell>
        </row>
        <row r="1957">
          <cell r="G1957">
            <v>94288</v>
          </cell>
          <cell r="H1957" t="str">
            <v>EXECUÇÃO DE ESCORAS DE CONCRETO PARA CONTENÇÃO DE GUIAS PRÉ-FABRICADAS. AF_01/2024</v>
          </cell>
          <cell r="I1957" t="str">
            <v>M2</v>
          </cell>
          <cell r="J1957" t="str">
            <v>COEFICIENTE DE REPRESENTATIVIDADE</v>
          </cell>
          <cell r="K1957">
            <v>3647.33</v>
          </cell>
        </row>
        <row r="1958">
          <cell r="G1958">
            <v>94289</v>
          </cell>
          <cell r="H1958" t="str">
            <v>ADUELA/ GALERIA FECHADA PRE-MOLDADA DE CONCRETO ARMADO, SECAO QUADRANGULAR INTERNA DE 1,50 X 1,50 M (L X A), MISULA DE 20 X 20 CM, C = 1,00 M, ESPESSURA MIN = 15 CM, TB-45 E FCK DO CONCRETO = 30 MPA   FORNECIMENTO E ASSENTAMENTO. AF_01/2023</v>
          </cell>
          <cell r="I1958" t="str">
            <v>KG</v>
          </cell>
          <cell r="J1958" t="str">
            <v>COEFICIENTE DE REPRESENTATIVIDADE</v>
          </cell>
          <cell r="K1958">
            <v>5474.76</v>
          </cell>
        </row>
        <row r="1959">
          <cell r="G1959">
            <v>94290</v>
          </cell>
          <cell r="H1959" t="str">
            <v>ADUELA/ GALERIA FECHADA PRE-MOLDADA DE CONCRETO ARMADO, SECAO QUADRANGULAR INTERNA DE 2,00 X 2,00 M (L X A), MISULA DE 20 X 20 CM, C = 1,00 M, ESPESSURA MIN = 15 CM, TB-45 E FCK DO CONCRETO = 30 MPA   FORNECIMENTO E ASSENTAMENTO. AF_01/2023</v>
          </cell>
          <cell r="I1959" t="str">
            <v>KG</v>
          </cell>
          <cell r="J1959" t="str">
            <v>COEFICIENTE DE REPRESENTATIVIDADE</v>
          </cell>
          <cell r="K1959">
            <v>7696.53</v>
          </cell>
        </row>
        <row r="1960">
          <cell r="G1960">
            <v>94291</v>
          </cell>
          <cell r="H1960" t="str">
            <v>ADUELA/ GALERIA FECHADA PRE-MOLDADA DE CONCRETO ARMADO, SECAO QUADRANGULAR INTERNA DE 2,50 X 2,50 M (L X A), MISULA DE 20 X 20 CM, C = 1,00 M, ESPESSURA MIN = 15 CM, TB-45 E FCK DO CONCRETO = 30 MPA   FORNECIMENTO E ASSENTAMENTO. AF_01/2023</v>
          </cell>
          <cell r="I1960" t="str">
            <v>KG</v>
          </cell>
          <cell r="J1960" t="str">
            <v>ATRIBUÍDO SÃO PAULO</v>
          </cell>
          <cell r="K1960">
            <v>13352.65</v>
          </cell>
        </row>
        <row r="1961">
          <cell r="G1961">
            <v>94292</v>
          </cell>
          <cell r="H1961" t="str">
            <v>ADUELA/ GALERIA FECHADA PRE-MOLDADA DE CONCRETO ARMADO, SECAO QUADRANGULAR INTERNA DE 3,00 X 3,00 M (L X A), MISULA DE 20 X 20 CM, C = 1,00 M, ESPESSURA MIN = 20 CM, TB-45 E FCK DO CONCRETO = 30 MPA   FORNECIMENTO E ASSENTAMENTO. AF_01/2023</v>
          </cell>
          <cell r="I1961" t="str">
            <v>KG</v>
          </cell>
          <cell r="J1961" t="str">
            <v>ATRIBUÍDO SÃO PAULO</v>
          </cell>
          <cell r="K1961">
            <v>4436.72</v>
          </cell>
        </row>
        <row r="1962">
          <cell r="G1962">
            <v>94293</v>
          </cell>
          <cell r="H1962" t="str">
            <v>APLICAÇÃO DE MANTA GEOTÊXTIL NAS JUNTAS RÍGIDAS DE ADUELAS PRÉ-MOLDADAS DE CONCRETO ARMADO. AF_01/2023</v>
          </cell>
          <cell r="I1962" t="str">
            <v>KG</v>
          </cell>
          <cell r="J1962" t="str">
            <v>ATRIBUÍDO SÃO PAULO</v>
          </cell>
          <cell r="K1962">
            <v>6654.58</v>
          </cell>
        </row>
        <row r="1963">
          <cell r="G1963">
            <v>94294</v>
          </cell>
          <cell r="H1963" t="str">
            <v>FABRICAÇÃO, MONTAGEM E DESMONTAGEM DE FÔRMA PARA BOCA PARA BUEIRO, EM CHAPA DE MADEIRA COMPENSADA RESINADA, E = 17 MM, 2 UTILIZAÇÕES. AF_07/2021</v>
          </cell>
          <cell r="I1963" t="str">
            <v>KG</v>
          </cell>
          <cell r="J1963" t="str">
            <v>ATRIBUÍDO SÃO PAULO</v>
          </cell>
          <cell r="K1963">
            <v>9366.51</v>
          </cell>
        </row>
        <row r="1964">
          <cell r="G1964">
            <v>104491</v>
          </cell>
          <cell r="H1964" t="str">
            <v>ARMAÇÃO DE MURO ALA E MURO TESTA UTILIZANDO AÇO CA-50 DE 6,3 MM - MONTAGEM. AF_07/2021</v>
          </cell>
          <cell r="I1964" t="str">
            <v>KG</v>
          </cell>
          <cell r="J1964" t="str">
            <v>ATRIBUÍDO SÃO PAULO</v>
          </cell>
          <cell r="K1964">
            <v>16270.47</v>
          </cell>
        </row>
        <row r="1965">
          <cell r="G1965">
            <v>104492</v>
          </cell>
          <cell r="H1965" t="str">
            <v>ARMAÇÃO DE MURO ALA E MURO TESTA UTILIZANDO AÇO CA-50 DE 8 MM - MONTAGEM. AF_07/2021</v>
          </cell>
          <cell r="I1965" t="str">
            <v>KG</v>
          </cell>
          <cell r="J1965" t="str">
            <v>ATRIBUÍDO SÃO PAULO</v>
          </cell>
          <cell r="K1965">
            <v>8283.41</v>
          </cell>
        </row>
        <row r="1966">
          <cell r="G1966">
            <v>104494</v>
          </cell>
          <cell r="H1966" t="str">
            <v>ARMAÇÃO DE MURO ALA E MURO TESTA UTILIZANDO AÇO CA-50 DE 10 MM - MONTAGEM. AF_07/2021</v>
          </cell>
          <cell r="I1966" t="str">
            <v>M3</v>
          </cell>
          <cell r="J1966" t="str">
            <v>ATRIBUÍDO SÃO PAULO</v>
          </cell>
          <cell r="K1966">
            <v>11606.75</v>
          </cell>
        </row>
        <row r="1967">
          <cell r="G1967">
            <v>104497</v>
          </cell>
          <cell r="H1967" t="str">
            <v>ARMAÇÃO DE MURO ALA E MURO TESTA UTILIZANDO AÇO CA-50 DE 12,5 MM - MONTAGEM. AF_07/2021</v>
          </cell>
          <cell r="I1967" t="str">
            <v>UN</v>
          </cell>
          <cell r="J1967" t="str">
            <v>ATRIBUÍDO SÃO PAULO</v>
          </cell>
          <cell r="K1967">
            <v>19969.71</v>
          </cell>
        </row>
        <row r="1968">
          <cell r="G1968">
            <v>104515</v>
          </cell>
          <cell r="H1968" t="str">
            <v>ARMAÇÃO DE MURO ALA E MURO TESTA UTILIZANDO AÇO CA-50 DE 16 MM - MONTAGEM. AF_07/2021</v>
          </cell>
          <cell r="I1968" t="str">
            <v>UN</v>
          </cell>
          <cell r="J1968" t="str">
            <v>ATRIBUÍDO SÃO PAULO</v>
          </cell>
          <cell r="K1968">
            <v>2657.25</v>
          </cell>
        </row>
        <row r="1969">
          <cell r="G1969">
            <v>102727</v>
          </cell>
          <cell r="H1969" t="str">
            <v>ARMAÇÃO DE MURO ALA E MURO TESTA UTILIZANDO AÇO CA-50 DE 20 MM - MONTAGEM. AF_07/2021</v>
          </cell>
          <cell r="I1969" t="str">
            <v>UN</v>
          </cell>
          <cell r="J1969" t="str">
            <v>ATRIBUÍDO SÃO PAULO</v>
          </cell>
          <cell r="K1969">
            <v>4628.63</v>
          </cell>
        </row>
        <row r="1970">
          <cell r="G1970">
            <v>102728</v>
          </cell>
          <cell r="H1970" t="str">
            <v>ARMAÇÃO DE SOLEIRA UTILIZANDO AÇO CA-50 DE 6,3 MM - MONTAGEM. AF_07/2021</v>
          </cell>
          <cell r="I1970" t="str">
            <v>UN</v>
          </cell>
          <cell r="J1970" t="str">
            <v>ATRIBUÍDO SÃO PAULO</v>
          </cell>
          <cell r="K1970">
            <v>7389.05</v>
          </cell>
        </row>
        <row r="1971">
          <cell r="G1971">
            <v>102729</v>
          </cell>
          <cell r="H1971" t="str">
            <v>ARMAÇÃO DE SOLEIRA UTILIZANDO AÇO CA-50 DE 8 MM - MONTAGEM. AF_07/2021</v>
          </cell>
          <cell r="I1971" t="str">
            <v>UN</v>
          </cell>
          <cell r="J1971" t="str">
            <v>ATRIBUÍDO SÃO PAULO</v>
          </cell>
          <cell r="K1971">
            <v>10956.8</v>
          </cell>
        </row>
        <row r="1972">
          <cell r="G1972">
            <v>102730</v>
          </cell>
          <cell r="H1972" t="str">
            <v>CONCRETAGEM DE BOCA PARA BUEIRO, FCK = 20 MPA, COM USO DE BOMBA - LANÇAMENTO, ADENSAMENTO E ACABAMENTO. AF_07/2021</v>
          </cell>
          <cell r="I1972" t="str">
            <v>UN</v>
          </cell>
          <cell r="J1972" t="str">
            <v>ATRIBUÍDO SÃO PAULO</v>
          </cell>
          <cell r="K1972">
            <v>20887.71</v>
          </cell>
        </row>
        <row r="1973">
          <cell r="G1973">
            <v>102731</v>
          </cell>
          <cell r="H1973" t="str">
            <v>BOCA PARA BUEIRO SIMPLES TUBULAR D = 40 CM EM CONCRETO, ALAS COM ESCONSIDADE DE 0°, INCLUINDO FÔRMAS E MATERIAIS. AF_07/2021</v>
          </cell>
          <cell r="I1973" t="str">
            <v>UN</v>
          </cell>
          <cell r="J1973" t="str">
            <v>ATRIBUÍDO SÃO PAULO</v>
          </cell>
          <cell r="K1973">
            <v>10353.8</v>
          </cell>
        </row>
        <row r="1974">
          <cell r="G1974">
            <v>102732</v>
          </cell>
          <cell r="H1974" t="str">
            <v>BOCA PARA BUEIRO SIMPLES TUBULAR D = 60 CM EM CONCRETO, ALAS COM ESCONSIDADE DE 0°, INCLUINDO FÔRMAS E MATERIAIS. AF_07/2021</v>
          </cell>
          <cell r="I1974" t="str">
            <v>UN</v>
          </cell>
          <cell r="J1974" t="str">
            <v>ATRIBUÍDO SÃO PAULO</v>
          </cell>
          <cell r="K1974">
            <v>15399.93</v>
          </cell>
        </row>
        <row r="1975">
          <cell r="G1975">
            <v>102733</v>
          </cell>
          <cell r="H1975" t="str">
            <v>BOCA PARA BUEIRO SIMPLES TUBULAR D = 80 CM EM CONCRETO, ALAS COM ESCONSIDADE DE 0°, INCLUINDO FÔRMAS E MATERIAIS. AF_07/2021</v>
          </cell>
          <cell r="I1975" t="str">
            <v>UN</v>
          </cell>
          <cell r="J1975" t="str">
            <v>ATRIBUÍDO SÃO PAULO</v>
          </cell>
          <cell r="K1975">
            <v>28725.48</v>
          </cell>
        </row>
        <row r="1976">
          <cell r="G1976">
            <v>102734</v>
          </cell>
          <cell r="H1976" t="str">
            <v>BOCA PARA BUEIRO SIMPLES TUBULAR D = 100 CM EM CONCRETO, ALAS COM ESCONSIDADE DE 0°, INCLUINDO FÔRMAS E MATERIAIS. AF_07/2021</v>
          </cell>
          <cell r="I1976" t="str">
            <v>UN</v>
          </cell>
          <cell r="J1976" t="str">
            <v>ATRIBUÍDO SÃO PAULO</v>
          </cell>
          <cell r="K1976">
            <v>13331.73</v>
          </cell>
        </row>
        <row r="1977">
          <cell r="G1977">
            <v>102735</v>
          </cell>
          <cell r="H1977" t="str">
            <v>BOCA PARA BUEIRO SIMPLES TUBULAR D = 120 CM EM CONCRETO, ALAS COM ESCONSIDADE DE 0°, INCLUINDO FÔRMAS E MATERIAIS. AF_07/2021</v>
          </cell>
          <cell r="I1977" t="str">
            <v>UN</v>
          </cell>
          <cell r="J1977" t="str">
            <v>ATRIBUÍDO SÃO PAULO</v>
          </cell>
          <cell r="K1977">
            <v>19863.01</v>
          </cell>
        </row>
        <row r="1978">
          <cell r="G1978">
            <v>102736</v>
          </cell>
          <cell r="H1978" t="str">
            <v>BOCA PARA BUEIRO SIMPLES TUBULAR D = 150 CM EM CONCRETO, ALAS COM ESCONSIDADE DE 0°, INCLUINDO FÔRMAS E MATERIAIS. AF_07/2021</v>
          </cell>
          <cell r="I1978" t="str">
            <v>UN</v>
          </cell>
          <cell r="J1978" t="str">
            <v>ATRIBUÍDO SÃO PAULO</v>
          </cell>
          <cell r="K1978">
            <v>36706.06</v>
          </cell>
        </row>
        <row r="1979">
          <cell r="G1979">
            <v>102737</v>
          </cell>
          <cell r="H1979" t="str">
            <v>BOCA PARA BUEIRO DUPLO TUBULAR D = 80 CM EM CONCRETO, ALAS COM ESCONSIDADE DE 0°, INCLUINDO FÔRMAS E MATERIAIS. AF_07/2021</v>
          </cell>
          <cell r="I1979" t="str">
            <v>UN</v>
          </cell>
          <cell r="J1979" t="str">
            <v>ATRIBUÍDO SÃO PAULO</v>
          </cell>
          <cell r="K1979">
            <v>12566.65</v>
          </cell>
        </row>
        <row r="1980">
          <cell r="G1980">
            <v>102738</v>
          </cell>
          <cell r="H1980" t="str">
            <v>BOCA PARA BUEIRO DUPLO TUBULAR D = 100 CM EM CONCRETO, ALAS COM ESCONSIDADE DE 0°, INCLUINDO FÔRMAS E MATERIAIS. AF_07/2021</v>
          </cell>
          <cell r="I1980" t="str">
            <v>UN</v>
          </cell>
          <cell r="J1980" t="str">
            <v>ATRIBUÍDO SÃO PAULO</v>
          </cell>
          <cell r="K1980">
            <v>19527.96</v>
          </cell>
        </row>
        <row r="1981">
          <cell r="G1981">
            <v>102739</v>
          </cell>
          <cell r="H1981" t="str">
            <v>BOCA PARA BUEIRO DUPLO TUBULAR D = 120 CM EM CONCRETO, ALAS COM ESCONSIDADE DE 0°, INCLUINDO FÔRMAS E MATERIAIS. AF_07/2021</v>
          </cell>
          <cell r="I1981" t="str">
            <v>UN</v>
          </cell>
          <cell r="J1981" t="str">
            <v>ATRIBUÍDO SÃO PAULO</v>
          </cell>
          <cell r="K1981">
            <v>27185.52</v>
          </cell>
        </row>
        <row r="1982">
          <cell r="G1982">
            <v>102740</v>
          </cell>
          <cell r="H1982" t="str">
            <v>BOCA PARA BUEIRO DUPLO TUBULAR D = 150 CM EM CONCRETO, ALAS COM ESCONSIDADE DE 0°, INCLUINDO FÔRMAS E MATERIAIS. AF_07/2021</v>
          </cell>
          <cell r="I1982" t="str">
            <v>UN</v>
          </cell>
          <cell r="J1982" t="str">
            <v>ATRIBUÍDO SÃO PAULO</v>
          </cell>
          <cell r="K1982">
            <v>38501.73</v>
          </cell>
        </row>
        <row r="1983">
          <cell r="G1983">
            <v>102741</v>
          </cell>
          <cell r="H1983" t="str">
            <v>BOCA PARA BUEIRO TRIPLO TUBULAR D = 100 CM EM CONCRETO, ALAS COM ESCONSIDADE DE 0°, INCLUINDO FÔRMAS E MATERIAIS. AF_07/2021</v>
          </cell>
          <cell r="I1983" t="str">
            <v>UN</v>
          </cell>
          <cell r="J1983" t="str">
            <v>ATRIBUÍDO SÃO PAULO</v>
          </cell>
          <cell r="K1983">
            <v>15709.04</v>
          </cell>
        </row>
        <row r="1984">
          <cell r="G1984">
            <v>102742</v>
          </cell>
          <cell r="H1984" t="str">
            <v>BOCA PARA BUEIRO TRIPLO TUBULAR D = 120 CM EM CONCRETO, ALAS COM ESCONSIDADE DE 0°, INCLUINDO FÔRMAS E MATERIAIS. AF_07/2021</v>
          </cell>
          <cell r="I1984" t="str">
            <v>UN</v>
          </cell>
          <cell r="J1984" t="str">
            <v>ATRIBUÍDO SÃO PAULO</v>
          </cell>
          <cell r="K1984">
            <v>23822.97</v>
          </cell>
        </row>
        <row r="1985">
          <cell r="G1985">
            <v>102743</v>
          </cell>
          <cell r="H1985" t="str">
            <v>BOCA PARA BUEIRO TRIPLO TUBULAR D = 150 CM EM CONCRETO, ALAS COM ESCONSIDADE DE 0°, INCLUINDO FÔRMAS E MATERIAIS. AF_07/2021</v>
          </cell>
          <cell r="I1985" t="str">
            <v>UN</v>
          </cell>
          <cell r="J1985" t="str">
            <v>ATRIBUÍDO SÃO PAULO</v>
          </cell>
          <cell r="K1985">
            <v>33344.35</v>
          </cell>
        </row>
        <row r="1986">
          <cell r="G1986">
            <v>102744</v>
          </cell>
          <cell r="H1986" t="str">
            <v>BOCA PARA BUEIRO SIMPLES TUBULAR D = 60 CM EM CONCRETO, ALAS COM ESCONSIDADE DE 30°, INCLUINDO FÔRMAS E MATERIAIS. AF_07/2021</v>
          </cell>
          <cell r="I1986" t="str">
            <v>UN</v>
          </cell>
          <cell r="J1986" t="str">
            <v>ATRIBUÍDO SÃO PAULO</v>
          </cell>
          <cell r="K1986">
            <v>46779.1</v>
          </cell>
        </row>
        <row r="1987">
          <cell r="G1987">
            <v>102745</v>
          </cell>
          <cell r="H1987" t="str">
            <v>BOCA PARA BUEIRO SIMPLES TUBULAR D = 80 CM EM CONCRETO, ALAS COM ESCONSIDADE DE 30°, INCLUINDO FÔRMAS E MATERIAIS. AF_07/2021</v>
          </cell>
          <cell r="I1987" t="str">
            <v>UN</v>
          </cell>
          <cell r="J1987" t="str">
            <v>ATRIBUÍDO SÃO PAULO</v>
          </cell>
          <cell r="K1987">
            <v>18274.92</v>
          </cell>
        </row>
        <row r="1988">
          <cell r="G1988">
            <v>102746</v>
          </cell>
          <cell r="H1988" t="str">
            <v>BOCA PARA BUEIRO SIMPLES TUBULAR D = 100 CM EM CONCRETO, ALAS COM ESCONSIDADE DE 30°, INCLUINDO FÔRMAS E MATERIAIS. AF_07/2021</v>
          </cell>
          <cell r="I1988" t="str">
            <v>UN</v>
          </cell>
          <cell r="J1988" t="str">
            <v>ATRIBUÍDO SÃO PAULO</v>
          </cell>
          <cell r="K1988">
            <v>28168.4</v>
          </cell>
        </row>
        <row r="1989">
          <cell r="G1989">
            <v>102747</v>
          </cell>
          <cell r="H1989" t="str">
            <v>BOCA PARA BUEIRO SIMPLES TUBULAR D = 120 CM EM CONCRETO, ALAS COM ESCONSIDADE DE 30°, INCLUINDO FÔRMAS E MATERIAIS. AF_07/2021</v>
          </cell>
          <cell r="I1989" t="str">
            <v>UN</v>
          </cell>
          <cell r="J1989" t="str">
            <v>ATRIBUÍDO SÃO PAULO</v>
          </cell>
          <cell r="K1989">
            <v>39412.12</v>
          </cell>
        </row>
        <row r="1990">
          <cell r="G1990">
            <v>102748</v>
          </cell>
          <cell r="H1990" t="str">
            <v>BOCA PARA BUEIRO SIMPLES TUBULAR D = 150 CM EM CONCRETO, ALAS COM ESCONSIDADE DE 30°, INCLUINDO FÔRMAS E MATERIAIS. AF_07/2021</v>
          </cell>
          <cell r="I1990" t="str">
            <v>UN</v>
          </cell>
          <cell r="J1990" t="str">
            <v>ATRIBUÍDO SÃO PAULO</v>
          </cell>
          <cell r="K1990">
            <v>55611.99</v>
          </cell>
        </row>
        <row r="1991">
          <cell r="G1991">
            <v>102749</v>
          </cell>
          <cell r="H1991" t="str">
            <v>BOCA PARA BUEIRO DUPLO TUBULAR D = 100 CM EM CONCRETO, ALAS COM ESCONSIDADE DE 30°, INCLUINDO FÔRMAS E MATERIAIS. AF_07/2021</v>
          </cell>
          <cell r="I1991" t="str">
            <v>UN</v>
          </cell>
          <cell r="J1991" t="str">
            <v>ATRIBUÍDO SÃO PAULO</v>
          </cell>
          <cell r="K1991">
            <v>8132.3</v>
          </cell>
        </row>
        <row r="1992">
          <cell r="G1992">
            <v>102750</v>
          </cell>
          <cell r="H1992" t="str">
            <v>BOCA PARA BUEIRO DUPLO TUBULAR D = 120 CM EM CONCRETO, ALAS COM ESCONSIDADE DE 30°, INCLUINDO FÔRMAS E MATERIAIS. AF_07/2021</v>
          </cell>
          <cell r="I1992" t="str">
            <v>UN</v>
          </cell>
          <cell r="J1992" t="str">
            <v>ATRIBUÍDO SÃO PAULO</v>
          </cell>
          <cell r="K1992">
            <v>8132.3</v>
          </cell>
        </row>
        <row r="1993">
          <cell r="G1993">
            <v>102751</v>
          </cell>
          <cell r="H1993" t="str">
            <v>BOCA PARA BUEIRO DUPLO TUBULAR D = 150 CM EM CONCRETO, ALAS COM ESCONSIDADE DE 30°, INCLUINDO FÔRMAS E MATERIAIS. AF_07/2021</v>
          </cell>
          <cell r="I1993" t="str">
            <v>UN</v>
          </cell>
          <cell r="J1993" t="str">
            <v>ATRIBUÍDO SÃO PAULO</v>
          </cell>
          <cell r="K1993">
            <v>12169.7</v>
          </cell>
        </row>
        <row r="1994">
          <cell r="G1994">
            <v>102752</v>
          </cell>
          <cell r="H1994" t="str">
            <v>BOCA PARA BUEIRO TRIPLO TUBULAR D = 100 CM EM CONCRETO, ALAS COM ESCONSIDADE DE 30°, INCLUINDO FÔRMAS E MATERIAIS. AF_07/2021</v>
          </cell>
          <cell r="I1994" t="str">
            <v>UN</v>
          </cell>
          <cell r="J1994" t="str">
            <v>ATRIBUÍDO SÃO PAULO</v>
          </cell>
          <cell r="K1994">
            <v>12169.7</v>
          </cell>
        </row>
        <row r="1995">
          <cell r="G1995">
            <v>102753</v>
          </cell>
          <cell r="H1995" t="str">
            <v>BOCA PARA BUEIRO TRIPLO TUBULAR D = 120 CM EM CONCRETO, ALAS COM ESCONSIDADE DE 30°, INCLUINDO FÔRMAS E MATERIAIS. AF_07/2021</v>
          </cell>
          <cell r="I1995" t="str">
            <v>UN</v>
          </cell>
          <cell r="J1995" t="str">
            <v>ATRIBUÍDO SÃO PAULO</v>
          </cell>
          <cell r="K1995">
            <v>18439.17</v>
          </cell>
        </row>
        <row r="1996">
          <cell r="G1996">
            <v>102754</v>
          </cell>
          <cell r="H1996" t="str">
            <v>BOCA PARA BUEIRO TRIPLO TUBULAR D = 150 CM EM CONCRETO, ALAS COM ESCONSIDADE DE 30°, INCLUINDO FÔRMAS E MATERIAIS. AF_07/2021</v>
          </cell>
          <cell r="I1996" t="str">
            <v>UN</v>
          </cell>
          <cell r="J1996" t="str">
            <v>ATRIBUÍDO SÃO PAULO</v>
          </cell>
          <cell r="K1996">
            <v>27600.84</v>
          </cell>
        </row>
        <row r="1997">
          <cell r="G1997">
            <v>102755</v>
          </cell>
          <cell r="H1997" t="str">
            <v>BOCA PARA BUEIRO SIMPLES CELULAR 150 X 150 CM EM CONCRETO, ALAS COM ESCONSIDADE DE 30°, INCLUINDO FÔRMAS E MATERIAIS. AF_07/2021</v>
          </cell>
          <cell r="I1997" t="str">
            <v>UN</v>
          </cell>
          <cell r="J1997" t="str">
            <v>COEFICIENTE DE REPRESENTATIVIDADE</v>
          </cell>
          <cell r="K1997">
            <v>8132.3</v>
          </cell>
        </row>
        <row r="1998">
          <cell r="G1998">
            <v>102756</v>
          </cell>
          <cell r="H1998" t="str">
            <v>BOCA PARA BUEIRO SIMPLES CELULAR 200 X 200 CM EM CONCRETO, ALAS COM ESCONSIDADE DE 30°, INCLUINDO FÔRMAS E MATERIAIS. AF_07/2021</v>
          </cell>
          <cell r="I1998" t="str">
            <v>UN</v>
          </cell>
          <cell r="J1998" t="str">
            <v>COEFICIENTE DE REPRESENTATIVIDADE</v>
          </cell>
          <cell r="K1998">
            <v>9355.02</v>
          </cell>
        </row>
        <row r="1999">
          <cell r="G1999">
            <v>102757</v>
          </cell>
          <cell r="H1999" t="str">
            <v>BOCA PARA BUEIRO SIMPLES CELULAR 250 X 250 CM EM CONCRETO, ALAS COM ESCONSIDADE DE 30°, INCLUINDO FÔRMAS E MATERIAIS. AF_07/2021</v>
          </cell>
          <cell r="I1999" t="str">
            <v>UN</v>
          </cell>
          <cell r="J1999" t="str">
            <v>COEFICIENTE DE REPRESENTATIVIDADE</v>
          </cell>
          <cell r="K1999">
            <v>13897.09</v>
          </cell>
        </row>
        <row r="2000">
          <cell r="G2000">
            <v>102758</v>
          </cell>
          <cell r="H2000" t="str">
            <v>BOCA PARA BUEIRO SIMPLES CELULAR 300 X 300 CM EM CONCRETO, ALAS COM ESCONSIDADE DE 30°, INCLUINDO FÔRMAS E MATERIAIS. AF_07/2021</v>
          </cell>
          <cell r="I2000" t="str">
            <v>UN</v>
          </cell>
          <cell r="J2000" t="str">
            <v>COEFICIENTE DE REPRESENTATIVIDADE</v>
          </cell>
          <cell r="K2000">
            <v>15485.89</v>
          </cell>
        </row>
        <row r="2001">
          <cell r="G2001">
            <v>102759</v>
          </cell>
          <cell r="H2001" t="str">
            <v>BOCA PARA BUEIRO DUPLO CELULAR 150 X 150 CM EM CONCRETO, ALAS COM ESCONSIDADE DE 30°, INCLUINDO FÔRMAS E MATERIAIS. AF_07/2021</v>
          </cell>
          <cell r="I2001" t="str">
            <v>UN</v>
          </cell>
          <cell r="J2001" t="str">
            <v>COEFICIENTE DE REPRESENTATIVIDADE</v>
          </cell>
          <cell r="K2001">
            <v>20532.64</v>
          </cell>
        </row>
        <row r="2002">
          <cell r="G2002">
            <v>102760</v>
          </cell>
          <cell r="H2002" t="str">
            <v>BOCA PARA BUEIRO DUPLO CELULAR 200 X 200 CM EM CONCRETO, ALAS COM ESCONSIDADE DE 30°, INCLUINDO FÔRMAS E MATERIAIS. AF_07/2021</v>
          </cell>
          <cell r="I2002" t="str">
            <v>UN</v>
          </cell>
          <cell r="J2002" t="str">
            <v>COEFICIENTE DE REPRESENTATIVIDADE</v>
          </cell>
          <cell r="K2002">
            <v>32181.67</v>
          </cell>
        </row>
        <row r="2003">
          <cell r="G2003">
            <v>102761</v>
          </cell>
          <cell r="H2003" t="str">
            <v>BOCA PARA BUEIRO DUPLO CELULAR 250 X 250 CM EM CONCRETO, ALAS COM ESCONSIDADE DE 30°, INCLUINDO FÔRMAS E MATERIAIS. AF_07/2021</v>
          </cell>
          <cell r="I2003" t="str">
            <v>UN</v>
          </cell>
          <cell r="J2003" t="str">
            <v>COEFICIENTE DE REPRESENTATIVIDADE</v>
          </cell>
          <cell r="K2003">
            <v>9355.02</v>
          </cell>
        </row>
        <row r="2004">
          <cell r="G2004">
            <v>102762</v>
          </cell>
          <cell r="H2004" t="str">
            <v>BOCA PARA BUEIRO DUPLO CELULAR 300 X 300 CM EM CONCRETO, ALAS COM ESCONSIDADE DE 30°, INCLUINDO FÔRMAS E MATERIAIS. AF_07/2021</v>
          </cell>
          <cell r="I2004" t="str">
            <v>UN</v>
          </cell>
          <cell r="J2004" t="str">
            <v>COEFICIENTE DE REPRESENTATIVIDADE</v>
          </cell>
          <cell r="K2004">
            <v>10439.14</v>
          </cell>
        </row>
        <row r="2005">
          <cell r="G2005">
            <v>102763</v>
          </cell>
          <cell r="H2005" t="str">
            <v>BOCA PARA BUEIRO TRIPLO CELULAR 150 X 150 CM EM CONCRETO, ALAS COM ESCONSIDADE DE 30°, INCLUINDO FÔRMAS E MATERIAIS. AF_07/2021</v>
          </cell>
          <cell r="I2005" t="str">
            <v>UN</v>
          </cell>
          <cell r="J2005" t="str">
            <v>COEFICIENTE DE REPRESENTATIVIDADE</v>
          </cell>
          <cell r="K2005">
            <v>15485.89</v>
          </cell>
        </row>
        <row r="2006">
          <cell r="G2006">
            <v>102764</v>
          </cell>
          <cell r="H2006" t="str">
            <v>BOCA PARA BUEIRO TRIPLO CELULAR 200 X 200 CM EM CONCRETO, ALAS COM ESCONSIDADE DE 30°, INCLUINDO FÔRMAS E MATERIAIS. AF_07/2021</v>
          </cell>
          <cell r="I2006" t="str">
            <v>UN</v>
          </cell>
          <cell r="J2006" t="str">
            <v>COEFICIENTE DE REPRESENTATIVIDADE</v>
          </cell>
          <cell r="K2006">
            <v>17048.69</v>
          </cell>
        </row>
        <row r="2007">
          <cell r="G2007">
            <v>102765</v>
          </cell>
          <cell r="H2007" t="str">
            <v>BOCA PARA BUEIRO TRIPLO CELULAR 250 X 250 CM EM CONCRETO, ALAS COM ESCONSIDADE DE 30°, INCLUINDO FÔRMAS E MATERIAIS. AF_07/2021</v>
          </cell>
          <cell r="I2007" t="str">
            <v>UN</v>
          </cell>
          <cell r="J2007" t="str">
            <v>COEFICIENTE DE REPRESENTATIVIDADE</v>
          </cell>
          <cell r="K2007">
            <v>22470.18</v>
          </cell>
        </row>
        <row r="2008">
          <cell r="G2008">
            <v>102766</v>
          </cell>
          <cell r="H2008" t="str">
            <v>BOCA PARA BUEIRO TRIPLO CELULAR 300 X 300 CM EM CONCRETO, ALAS COM ESCONSIDADE DE 30°, INCLUINDO FÔRMAS E MATERIAIS. AF_07/2021</v>
          </cell>
          <cell r="I2008" t="str">
            <v>UN</v>
          </cell>
          <cell r="J2008" t="str">
            <v>COEFICIENTE DE REPRESENTATIVIDADE</v>
          </cell>
          <cell r="K2008">
            <v>37195.63</v>
          </cell>
        </row>
        <row r="2009">
          <cell r="G2009">
            <v>102767</v>
          </cell>
          <cell r="H2009" t="str">
            <v>BOCA PARA BUEIRO SIMPLES TUBULAR D = 40 CM EM GABIÃO, ALAS COM ESCONSIDADE DE 45°, INCLUINDO FÔRMAS E MATERIAIS. AF_07/2021</v>
          </cell>
          <cell r="I2009" t="str">
            <v>UN</v>
          </cell>
          <cell r="J2009" t="str">
            <v>COEFICIENTE DE REPRESENTATIVIDADE</v>
          </cell>
          <cell r="K2009">
            <v>29802.84</v>
          </cell>
        </row>
        <row r="2010">
          <cell r="G2010">
            <v>102768</v>
          </cell>
          <cell r="H2010" t="str">
            <v>BOCA PARA BUEIRO SIMPLES TUBULAR D = 60 CM EM GABIÃO, ALAS COM ESCONSIDADE DE 45°, INCLUINDO FÔRMAS E MATERIAIS. AF_07/2021</v>
          </cell>
          <cell r="I2010" t="str">
            <v>UN</v>
          </cell>
          <cell r="J2010" t="str">
            <v>COEFICIENTE DE REPRESENTATIVIDADE</v>
          </cell>
          <cell r="K2010">
            <v>48563.38</v>
          </cell>
        </row>
        <row r="2011">
          <cell r="G2011">
            <v>102769</v>
          </cell>
          <cell r="H2011" t="str">
            <v>BOCA PARA BUEIRO SIMPLES TUBULAR D = 80 CM EM GABIÃO, ALAS COM ESCONSIDADE DE 45°, INCLUINDO FÔRMAS E MATERIAIS. AF_07/2021</v>
          </cell>
          <cell r="I2011" t="str">
            <v>UN</v>
          </cell>
          <cell r="J2011" t="str">
            <v>COEFICIENTE DE REPRESENTATIVIDADE</v>
          </cell>
          <cell r="K2011">
            <v>65472.09</v>
          </cell>
        </row>
        <row r="2012">
          <cell r="G2012">
            <v>102770</v>
          </cell>
          <cell r="H2012" t="str">
            <v>BOCA PARA BUEIRO SIMPLES TUBULAR D = 100 CM EM GABIÃO, ALAS COM ESCONSIDADE DE 45°, INCLUINDO FÔRMAS E MATERIAIS. AF_07/2021</v>
          </cell>
          <cell r="I2012" t="str">
            <v>UN</v>
          </cell>
          <cell r="J2012" t="str">
            <v>COEFICIENTE DE REPRESENTATIVIDADE</v>
          </cell>
          <cell r="K2012">
            <v>93943.12</v>
          </cell>
        </row>
        <row r="2013">
          <cell r="G2013">
            <v>102771</v>
          </cell>
          <cell r="H2013" t="str">
            <v>BOCA PARA BUEIRO SIMPLES TUBULAR D = 120 CM EM GABIÃO, ALAS COM ESCONSIDADE DE 45°, INCLUINDO FÔRMAS E MATERIAIS. AF_07/2021</v>
          </cell>
          <cell r="I2013" t="str">
            <v>UN</v>
          </cell>
          <cell r="J2013" t="str">
            <v>COEFICIENTE DE REPRESENTATIVIDADE</v>
          </cell>
          <cell r="K2013">
            <v>31771.42</v>
          </cell>
        </row>
        <row r="2014">
          <cell r="G2014">
            <v>102772</v>
          </cell>
          <cell r="H2014" t="str">
            <v>BOCA PARA BUEIRO SIMPLES TUBULAR D = 150 CM EM GABIÃO, ALAS COM ESCONSIDADE DE 45°, INCLUINDO FÔRMAS E MATERIAIS. AF_07/2021</v>
          </cell>
          <cell r="I2014" t="str">
            <v>UN</v>
          </cell>
          <cell r="J2014" t="str">
            <v>COEFICIENTE DE REPRESENTATIVIDADE</v>
          </cell>
          <cell r="K2014">
            <v>51348.93</v>
          </cell>
        </row>
        <row r="2015">
          <cell r="G2015">
            <v>102773</v>
          </cell>
          <cell r="H2015" t="str">
            <v>BOCA PARA BUEIRO DUPLO TUBULAR D = 40 CM EM GABIÃO, ALAS COM ESCONSIDADE DE 45°, INCLUINDO FÔRMAS E MATERIAIS. AF_07/2021</v>
          </cell>
          <cell r="I2015" t="str">
            <v>UN</v>
          </cell>
          <cell r="J2015" t="str">
            <v>COEFICIENTE DE REPRESENTATIVIDADE</v>
          </cell>
          <cell r="K2015">
            <v>72817.1</v>
          </cell>
        </row>
        <row r="2016">
          <cell r="G2016">
            <v>102774</v>
          </cell>
          <cell r="H2016" t="str">
            <v>BOCA PARA BUEIRO DUPLO TUBULAR D = 60 CM EM GABIÃO, ALAS COM ESCONSIDADE DE 45°, INCLUINDO FÔRMAS E MATERIAIS. AF_07/2021</v>
          </cell>
          <cell r="I2016" t="str">
            <v>UN</v>
          </cell>
          <cell r="J2016" t="str">
            <v>COEFICIENTE DE REPRESENTATIVIDADE</v>
          </cell>
          <cell r="K2016">
            <v>89227.46</v>
          </cell>
        </row>
        <row r="2017">
          <cell r="G2017">
            <v>102775</v>
          </cell>
          <cell r="H2017" t="str">
            <v>BOCA PARA BUEIRO DUPLO TUBULAR D = 80 CM EM GABIÃO, ALAS COM ESCONSIDADE DE 45°, INCLUINDO FÔRMAS E MATERIAIS. AF_07/2021</v>
          </cell>
          <cell r="I2017" t="str">
            <v>UN</v>
          </cell>
          <cell r="J2017" t="str">
            <v>COEFICIENTE DE REPRESENTATIVIDADE</v>
          </cell>
          <cell r="K2017">
            <v>32444.32</v>
          </cell>
        </row>
        <row r="2018">
          <cell r="G2018">
            <v>102776</v>
          </cell>
          <cell r="H2018" t="str">
            <v>BOCA PARA BUEIRO DUPLO TUBULAR D = 100 CM EM GABIÃO, ALAS COM ESCONSIDADE DE 45°, INCLUINDO FÔRMAS E MATERIAIS. AF_07/2021</v>
          </cell>
          <cell r="I2018" t="str">
            <v>UN</v>
          </cell>
          <cell r="J2018" t="str">
            <v>COEFICIENTE DE REPRESENTATIVIDADE</v>
          </cell>
          <cell r="K2018">
            <v>56338.74</v>
          </cell>
        </row>
        <row r="2019">
          <cell r="G2019">
            <v>102777</v>
          </cell>
          <cell r="H2019" t="str">
            <v>BOCA PARA BUEIRO DUPLO TUBULAR D = 120 CM EM GABIÃO, ALAS COM ESCONSIDADE DE 45°, INCLUINDO FÔRMAS E MATERIAIS. AF_07/2021</v>
          </cell>
          <cell r="I2019" t="str">
            <v>UN</v>
          </cell>
          <cell r="J2019" t="str">
            <v>COEFICIENTE DE REPRESENTATIVIDADE</v>
          </cell>
          <cell r="K2019">
            <v>78925.68</v>
          </cell>
        </row>
        <row r="2020">
          <cell r="G2020">
            <v>102778</v>
          </cell>
          <cell r="H2020" t="str">
            <v>BOCA PARA BUEIRO DUPLO TUBULAR D = 150 CM EM GABIÃO, ALAS COM ESCONSIDADE DE 45°, INCLUINDO FÔRMAS E MATERIAIS. AF_07/2021</v>
          </cell>
          <cell r="I2020" t="str">
            <v>UN</v>
          </cell>
          <cell r="J2020" t="str">
            <v>COEFICIENTE DE REPRESENTATIVIDADE</v>
          </cell>
          <cell r="K2020">
            <v>94699.65</v>
          </cell>
        </row>
        <row r="2021">
          <cell r="G2021">
            <v>102779</v>
          </cell>
          <cell r="H2021" t="str">
            <v>BOCA PARA BUEIRO TRIPLO TUBULAR D = 40 CM EM GABIÃO, ALAS COM ESCONSIDADE DE 45°, INCLUINDO FÔRMAS E MATERIAIS. AF_07/2021</v>
          </cell>
          <cell r="I2021" t="str">
            <v>UN</v>
          </cell>
          <cell r="J2021" t="str">
            <v>COEFICIENTE DE REPRESENTATIVIDADE</v>
          </cell>
          <cell r="K2021">
            <v>23.71</v>
          </cell>
        </row>
        <row r="2022">
          <cell r="G2022">
            <v>102780</v>
          </cell>
          <cell r="H2022" t="str">
            <v>BOCA PARA BUEIRO TRIPLO TUBULAR D = 60 CM EM GABIÃO, ALAS COM ESCONSIDADE DE 45°, INCLUINDO FÔRMAS E MATERIAIS. AF_07/2021</v>
          </cell>
          <cell r="I2022" t="str">
            <v>UN</v>
          </cell>
          <cell r="J2022" t="str">
            <v>COEFICIENTE DE REPRESENTATIVIDADE</v>
          </cell>
          <cell r="K2022">
            <v>31.37</v>
          </cell>
        </row>
        <row r="2023">
          <cell r="G2023">
            <v>102781</v>
          </cell>
          <cell r="H2023" t="str">
            <v>BOCA PARA BUEIRO TRIPLO TUBULAR D = 80 CM EM GABIÃO, ALAS COM ESCONSIDADE DE 45°, INCLUINDO FÔRMAS E MATERIAIS. AF_07/2021</v>
          </cell>
          <cell r="I2023" t="str">
            <v>UN</v>
          </cell>
          <cell r="J2023" t="str">
            <v>COEFICIENTE DE REPRESENTATIVIDADE</v>
          </cell>
          <cell r="K2023">
            <v>18.81</v>
          </cell>
        </row>
        <row r="2024">
          <cell r="G2024">
            <v>102782</v>
          </cell>
          <cell r="H2024" t="str">
            <v>BOCA PARA BUEIRO TRIPLO TUBULAR D = 100 CM EM GABIÃO, ALAS COM ESCONSIDADE DE 45°, INCLUINDO FÔRMAS E MATERIAIS. AF_07/2021</v>
          </cell>
          <cell r="I2024" t="str">
            <v>UN</v>
          </cell>
          <cell r="J2024" t="str">
            <v>COEFICIENTE DE REPRESENTATIVIDADE</v>
          </cell>
          <cell r="K2024">
            <v>26.47</v>
          </cell>
        </row>
        <row r="2025">
          <cell r="G2025">
            <v>102783</v>
          </cell>
          <cell r="H2025" t="str">
            <v>BOCA PARA BUEIRO TRIPLO TUBULAR D = 120 CM EM GABIÃO, ALAS COM ESCONSIDADE DE 45°, INCLUINDO FÔRMAS E MATERIAIS. AF_07/2021</v>
          </cell>
          <cell r="I2025" t="str">
            <v>UN</v>
          </cell>
          <cell r="J2025" t="str">
            <v>COEFICIENTE DE REPRESENTATIVIDADE</v>
          </cell>
          <cell r="K2025">
            <v>14.79</v>
          </cell>
        </row>
        <row r="2026">
          <cell r="G2026">
            <v>102784</v>
          </cell>
          <cell r="H2026" t="str">
            <v>BOCA PARA BUEIRO TRIPLO TUBULAR D = 150 CM EM GABIÃO, ALAS COM ESCONSIDADE DE 45°, INCLUINDO FÔRMAS E MATERIAIS. AF_07/2021</v>
          </cell>
          <cell r="I2026" t="str">
            <v>UN</v>
          </cell>
          <cell r="J2026" t="str">
            <v>COEFICIENTE DE REPRESENTATIVIDADE</v>
          </cell>
          <cell r="K2026">
            <v>22.59</v>
          </cell>
        </row>
        <row r="2027">
          <cell r="G2027">
            <v>102785</v>
          </cell>
          <cell r="H2027" t="str">
            <v>BOCA PARA BUEIRO SIMPLES CELULAR 150 X 150 CM EM GABIÃO, ALAS COM ESCONSIDADE DE 45°, INCLUINDO FÔRMAS E MATERIAIS. AF_07/2021</v>
          </cell>
          <cell r="I2027" t="str">
            <v>UN</v>
          </cell>
          <cell r="J2027" t="str">
            <v>COEFICIENTE DE REPRESENTATIVIDADE</v>
          </cell>
          <cell r="K2027">
            <v>45.5</v>
          </cell>
        </row>
        <row r="2028">
          <cell r="G2028">
            <v>102786</v>
          </cell>
          <cell r="H2028" t="str">
            <v>BOCA PARA BUEIRO SIMPLES CELULAR 200 X 200 CM EM GABIÃO, ALAS COM ESCONSIDADE DE 45°, INCLUINDO FÔRMAS E MATERIAIS. AF_07/2021</v>
          </cell>
          <cell r="I2028" t="str">
            <v>UN</v>
          </cell>
          <cell r="J2028" t="str">
            <v>COEFICIENTE DE REPRESENTATIVIDADE</v>
          </cell>
          <cell r="K2028">
            <v>55.32</v>
          </cell>
        </row>
        <row r="2029">
          <cell r="G2029">
            <v>102787</v>
          </cell>
          <cell r="H2029" t="str">
            <v>BOCA PARA BUEIRO SIMPLES CELULAR 250 X 250 CM EM GABIÃO, ALAS COM ESCONSIDADE DE 45°, INCLUINDO FÔRMAS E MATERIAIS. AF_07/2021</v>
          </cell>
          <cell r="I2029" t="str">
            <v>UN</v>
          </cell>
          <cell r="J2029" t="str">
            <v>COEFICIENTE DE REPRESENTATIVIDADE</v>
          </cell>
          <cell r="K2029">
            <v>38.22</v>
          </cell>
        </row>
        <row r="2030">
          <cell r="G2030">
            <v>102788</v>
          </cell>
          <cell r="H2030" t="str">
            <v>BOCA PARA BUEIRO SIMPLES CELULAR 300 X 300 CM EM GABIÃO, ALAS COM ESCONSIDADE DE 45°, INCLUINDO FÔRMAS E MATERIAIS. AF_07/2021</v>
          </cell>
          <cell r="I2030" t="str">
            <v>UN</v>
          </cell>
          <cell r="J2030" t="str">
            <v>COEFICIENTE DE REPRESENTATIVIDADE</v>
          </cell>
          <cell r="K2030">
            <v>48.03</v>
          </cell>
        </row>
        <row r="2031">
          <cell r="G2031">
            <v>102789</v>
          </cell>
          <cell r="H2031" t="str">
            <v>BOCA PARA BUEIRO DUPLO CELULAR 150 X 150 CM EM GABIÃO, ALAS COM ESCONSIDADE DE 45°, INCLUINDO FÔRMAS E MATERIAIS. AF_07/2021</v>
          </cell>
          <cell r="I2031" t="str">
            <v>UN</v>
          </cell>
          <cell r="J2031" t="str">
            <v>COEFICIENTE DE REPRESENTATIVIDADE</v>
          </cell>
          <cell r="K2031">
            <v>35.04</v>
          </cell>
        </row>
        <row r="2032">
          <cell r="G2032">
            <v>102790</v>
          </cell>
          <cell r="H2032" t="str">
            <v>BOCA PARA BUEIRO DUPLO CELULAR 200 X 200 CM EM GABIÃO, ALAS COM ESCONSIDADE DE 45°, INCLUINDO FÔRMAS E MATERIAIS. AF_07/2021</v>
          </cell>
          <cell r="I2032" t="str">
            <v>UN</v>
          </cell>
          <cell r="J2032" t="str">
            <v>COEFICIENTE DE REPRESENTATIVIDADE</v>
          </cell>
          <cell r="K2032">
            <v>44.99</v>
          </cell>
        </row>
        <row r="2033">
          <cell r="G2033">
            <v>102791</v>
          </cell>
          <cell r="H2033" t="str">
            <v>BOCA PARA BUEIRO DUPLO CELULAR 250 X 250 CM EM GABIÃO, ALAS COM ESCONSIDADE DE 45°, INCLUINDO FÔRMAS E MATERIAIS. AF_07/2021</v>
          </cell>
          <cell r="I2033" t="str">
            <v>M2</v>
          </cell>
          <cell r="J2033" t="str">
            <v>COEFICIENTE DE REPRESENTATIVIDADE</v>
          </cell>
          <cell r="K2033">
            <v>75.34</v>
          </cell>
        </row>
        <row r="2034">
          <cell r="G2034">
            <v>102792</v>
          </cell>
          <cell r="H2034" t="str">
            <v>BOCA PARA BUEIRO DUPLO CELULAR 300 X 300 CM EM GABIÃO, ALAS COM ESCONSIDADE DE 45°, INCLUINDO FÔRMAS E MATERIAIS. AF_07/2021</v>
          </cell>
          <cell r="I2034" t="str">
            <v>M2</v>
          </cell>
          <cell r="J2034" t="str">
            <v>COEFICIENTE DE REPRESENTATIVIDADE</v>
          </cell>
          <cell r="K2034">
            <v>90.64</v>
          </cell>
        </row>
        <row r="2035">
          <cell r="G2035">
            <v>102793</v>
          </cell>
          <cell r="H2035" t="str">
            <v>BOCA PARA BUEIRO TRIPLO CELULAR 150 X 150 CM EM GABIÃO, ALAS COM ESCONSIDADE DE 45°, INCLUINDO FÔRMAS E MATERIAIS. AF_07/2021</v>
          </cell>
          <cell r="I2035" t="str">
            <v>M2</v>
          </cell>
          <cell r="J2035" t="str">
            <v>COEFICIENTE DE REPRESENTATIVIDADE</v>
          </cell>
          <cell r="K2035">
            <v>62.84</v>
          </cell>
        </row>
        <row r="2036">
          <cell r="G2036">
            <v>102794</v>
          </cell>
          <cell r="H2036" t="str">
            <v>BOCA PARA BUEIRO TRIPLO CELULAR 200 X 200 CM EM GABIÃO, ALAS COM ESCONSIDADE DE 45°, INCLUINDO FÔRMAS E MATERIAIS. AF_07/2021</v>
          </cell>
          <cell r="I2036" t="str">
            <v>M2</v>
          </cell>
          <cell r="J2036" t="str">
            <v>COEFICIENTE DE REPRESENTATIVIDADE</v>
          </cell>
          <cell r="K2036">
            <v>78.13</v>
          </cell>
        </row>
        <row r="2037">
          <cell r="G2037">
            <v>102795</v>
          </cell>
          <cell r="H2037" t="str">
            <v>BOCA PARA BUEIRO TRIPLO CELULAR 250 X 250 CM EM GABIÃO, ALAS COM ESCONSIDADE DE 45°, INCLUINDO FÔRMAS E MATERIAIS. AF_07/2021</v>
          </cell>
          <cell r="I2037" t="str">
            <v>M2</v>
          </cell>
          <cell r="J2037" t="str">
            <v>COEFICIENTE DE REPRESENTATIVIDADE</v>
          </cell>
          <cell r="K2037">
            <v>56.08</v>
          </cell>
        </row>
        <row r="2038">
          <cell r="G2038">
            <v>102796</v>
          </cell>
          <cell r="H2038" t="str">
            <v>BOCA PARA BUEIRO TRIPLO CELULAR 300 X 300 CM EM GABIÃO, ALAS COM ESCONSIDADE DE 45°, INCLUINDO FÔRMAS E MATERIAIS. AF_07/2021</v>
          </cell>
          <cell r="I2038" t="str">
            <v>M2</v>
          </cell>
          <cell r="J2038" t="str">
            <v>COEFICIENTE DE REPRESENTATIVIDADE</v>
          </cell>
          <cell r="K2038">
            <v>71.51</v>
          </cell>
        </row>
        <row r="2039">
          <cell r="G2039">
            <v>102797</v>
          </cell>
          <cell r="H2039" t="str">
            <v>ESCORAMENTO DE VALA, TIPO PONTALETEAMENTO, COM PROFUNDIDADE DE 0 A 1,5 M, LARGURA MENOR QUE 1,5 M. AF_08/2020</v>
          </cell>
          <cell r="I2039" t="str">
            <v>M2</v>
          </cell>
          <cell r="J2039" t="str">
            <v>COEFICIENTE DE REPRESENTATIVIDADE</v>
          </cell>
          <cell r="K2039">
            <v>88.46</v>
          </cell>
        </row>
        <row r="2040">
          <cell r="G2040">
            <v>102798</v>
          </cell>
          <cell r="H2040" t="str">
            <v>ESCORAMENTO DE VALA, TIPO PONTALETEAMENTO, COM PROFUNDIDADE DE 0 A 1,5 M, LARGURA MAIOR OU IGUAL A 1,5 M E MENOR QUE 2,5 M. AF_08/2020</v>
          </cell>
          <cell r="I2040" t="str">
            <v>M2</v>
          </cell>
          <cell r="J2040" t="str">
            <v>COEFICIENTE DE REPRESENTATIVIDADE</v>
          </cell>
          <cell r="K2040">
            <v>128.22</v>
          </cell>
        </row>
        <row r="2041">
          <cell r="G2041">
            <v>102799</v>
          </cell>
          <cell r="H2041" t="str">
            <v>ESCORAMENTO DE VALA, TIPO PONTALETEAMENTO, COM PROFUNDIDADE DE 1,5 A 3,0 M, LARGURA MENOR QUE 1,5 M. AF_08/2020</v>
          </cell>
          <cell r="I2041" t="str">
            <v>M2</v>
          </cell>
          <cell r="J2041" t="str">
            <v>COEFICIENTE DE REPRESENTATIVIDADE</v>
          </cell>
          <cell r="K2041">
            <v>67.33</v>
          </cell>
        </row>
        <row r="2042">
          <cell r="G2042">
            <v>102800</v>
          </cell>
          <cell r="H2042" t="str">
            <v>ESCORAMENTO DE VALA, TIPO PONTALETEAMENTO, COM PROFUNDIDADE DE 1,5 A 3,0 M, LARGURA MAIOR OU IGUAL A 1,5 M E MENOR QUE 2,5 M. AF_08/2020</v>
          </cell>
          <cell r="I2042" t="str">
            <v>M2</v>
          </cell>
          <cell r="J2042" t="str">
            <v>COEFICIENTE DE REPRESENTATIVIDADE</v>
          </cell>
          <cell r="K2042">
            <v>107.08</v>
          </cell>
        </row>
        <row r="2043">
          <cell r="G2043">
            <v>102801</v>
          </cell>
          <cell r="H2043" t="str">
            <v>ESCORAMENTO DE VALA, TIPO PONTALETEAMENTO, COM PROFUNDIDADE DE 3,0 A 4,5 M, LARGURA MENOR QUE 1,5 M. AF_08/2020</v>
          </cell>
          <cell r="I2043" t="str">
            <v>M2</v>
          </cell>
          <cell r="J2043" t="str">
            <v>COEFICIENTE DE REPRESENTATIVIDADE</v>
          </cell>
          <cell r="K2043">
            <v>48.26</v>
          </cell>
        </row>
        <row r="2044">
          <cell r="G2044">
            <v>102802</v>
          </cell>
          <cell r="H2044" t="str">
            <v>ESCORAMENTO DE VALA, TIPO PONTALETEAMENTO, COM PROFUNDIDADE DE 3,0 A 4,5 M, LARGURA MAIOR OU IGUAL A 1,5 M E MENOR QUE 2,5 M. AF_08/2020</v>
          </cell>
          <cell r="I2044" t="str">
            <v>M2</v>
          </cell>
          <cell r="J2044" t="str">
            <v>COEFICIENTE DE REPRESENTATIVIDADE</v>
          </cell>
          <cell r="K2044">
            <v>88.12</v>
          </cell>
        </row>
        <row r="2045">
          <cell r="G2045">
            <v>101570</v>
          </cell>
          <cell r="H2045" t="str">
            <v>ESCORAMENTO DE VALA, TIPO DESCONTÍNUO, COM PROFUNDIDADE DE 0 A 1,5 M, LARGURA MENOR QUE 1,5 M. AF_08/2020</v>
          </cell>
          <cell r="I2045" t="str">
            <v>M2</v>
          </cell>
          <cell r="J2045" t="str">
            <v>COEFICIENTE DE REPRESENTATIVIDADE</v>
          </cell>
          <cell r="K2045">
            <v>16.31</v>
          </cell>
        </row>
        <row r="2046">
          <cell r="G2046">
            <v>101571</v>
          </cell>
          <cell r="H2046" t="str">
            <v>ESCORAMENTO DE VALA, TIPO DESCONTÍNUO, COM PROFUNDIDADE DE 0 A 1,5 M, LARGURA MAIOR OU IGUAL A 1,5 M E MENOR QUE 2,5 M. AF_08/2020</v>
          </cell>
          <cell r="I2046" t="str">
            <v>M2</v>
          </cell>
          <cell r="J2046" t="str">
            <v>COEFICIENTE DE REPRESENTATIVIDADE</v>
          </cell>
          <cell r="K2046">
            <v>24.14</v>
          </cell>
        </row>
        <row r="2047">
          <cell r="G2047">
            <v>101572</v>
          </cell>
          <cell r="H2047" t="str">
            <v>ESCORAMENTO DE VALA, TIPO DESCONTÍNUO, COM PROFUNDIDADE DE 1,5 M A 3,0 M, LARGURA MENOR QUE 1,5 M. AF_08/2020</v>
          </cell>
          <cell r="I2047" t="str">
            <v>M2</v>
          </cell>
          <cell r="J2047" t="str">
            <v>COEFICIENTE DE REPRESENTATIVIDADE</v>
          </cell>
          <cell r="K2047">
            <v>12.08</v>
          </cell>
        </row>
        <row r="2048">
          <cell r="G2048">
            <v>101573</v>
          </cell>
          <cell r="H2048" t="str">
            <v>ESCORAMENTO DE VALA, TIPO DESCONTÍNUO, COM PROFUNDIDADE DE 1,5 A 3,0 M, LARGURA MAIOR OU IGUAL A 1,5 M E MENOR QUE 2,5 M. AF_08/2020</v>
          </cell>
          <cell r="I2048" t="str">
            <v>M2</v>
          </cell>
          <cell r="J2048" t="str">
            <v>COEFICIENTE DE REPRESENTATIVIDADE</v>
          </cell>
          <cell r="K2048">
            <v>19.92</v>
          </cell>
        </row>
        <row r="2049">
          <cell r="G2049">
            <v>101574</v>
          </cell>
          <cell r="H2049" t="str">
            <v>ESCORAMENTO DE VALA, TIPO DESCONTÍNUO, COM PROFUNDIDADE DE 3,0 A 4,5 M, LARGURA MENOR QUE 1,5 M. AF_08/2020</v>
          </cell>
          <cell r="I2049" t="str">
            <v>M2</v>
          </cell>
          <cell r="J2049" t="str">
            <v>COEFICIENTE DE REPRESENTATIVIDADE</v>
          </cell>
          <cell r="K2049">
            <v>7.91</v>
          </cell>
        </row>
        <row r="2050">
          <cell r="G2050">
            <v>101575</v>
          </cell>
          <cell r="H2050" t="str">
            <v>ESCORAMENTO DE VALA, TIPO DESCONTÍNUO, COM PROFUNDIDADE DE 3,0 A 4,5 M, LARGURA MAIOR OU IGUAL A 1,5 E MENOR QUE 2,5 M. AF_08/2020</v>
          </cell>
          <cell r="I2050" t="str">
            <v>M2</v>
          </cell>
          <cell r="J2050" t="str">
            <v>COEFICIENTE DE REPRESENTATIVIDADE</v>
          </cell>
          <cell r="K2050">
            <v>15.74</v>
          </cell>
        </row>
        <row r="2051">
          <cell r="G2051">
            <v>101576</v>
          </cell>
          <cell r="H2051" t="str">
            <v>ESCORAMENTO DE VALA, TIPO CONTÍNUO, COM PROFUNDIDADE DE 0 A 1,5 M, LARGURA MENOR QUE 1,5 M. AF_08/2020</v>
          </cell>
          <cell r="I2051" t="str">
            <v>M2</v>
          </cell>
          <cell r="J2051" t="str">
            <v>COLETADO</v>
          </cell>
          <cell r="K2051">
            <v>750.23</v>
          </cell>
        </row>
        <row r="2052">
          <cell r="G2052">
            <v>101577</v>
          </cell>
          <cell r="H2052" t="str">
            <v>ESCORAMENTO DE VALA, TIPO CONTÍNUO, COM PROFUNDIDADE DE 0 A 1,5 M, LARGURA MAIOR OU IGUAL A 1,5 M E MENOR QUE 2,5 M. AF_08/2020</v>
          </cell>
          <cell r="I2052" t="str">
            <v>M2</v>
          </cell>
          <cell r="J2052" t="str">
            <v>COLETADO</v>
          </cell>
          <cell r="K2052">
            <v>752.01</v>
          </cell>
        </row>
        <row r="2053">
          <cell r="G2053">
            <v>101578</v>
          </cell>
          <cell r="H2053" t="str">
            <v>ESCORAMENTO DE VALA, TIPO CONTÍNUO, COM PROFUNDIDADE DE 1,5 M A 3,0 M, LARGURA MENOR QUE 1,5 M. AF_08/2020</v>
          </cell>
          <cell r="I2053" t="str">
            <v>M2</v>
          </cell>
          <cell r="J2053" t="str">
            <v>COLETADO</v>
          </cell>
          <cell r="K2053">
            <v>775.8</v>
          </cell>
        </row>
        <row r="2054">
          <cell r="G2054">
            <v>101579</v>
          </cell>
          <cell r="H2054" t="str">
            <v>ESCORAMENTO DE VALA, TIPO CONTÍNUO, COM PROFUNDIDADE DE 1,5 A 3,0 M, LARGURA MAIOR OU IGUAL A 1,5 M E MENOR QUE 2,5 M. AF_08/2020</v>
          </cell>
          <cell r="I2054" t="str">
            <v>M2</v>
          </cell>
          <cell r="J2054" t="str">
            <v>COLETADO</v>
          </cell>
          <cell r="K2054">
            <v>909.8</v>
          </cell>
        </row>
        <row r="2055">
          <cell r="G2055">
            <v>101580</v>
          </cell>
          <cell r="H2055" t="str">
            <v>ESCORAMENTO DE VALA, TIPO CONTÍNUO, COM PROFUNDIDADE DE 3,0 A 4,5 M, LARGURA MENOR QUE 1,5 M. AF_08/2020</v>
          </cell>
          <cell r="I2055" t="str">
            <v>M2</v>
          </cell>
          <cell r="J2055" t="str">
            <v>COLETADO</v>
          </cell>
          <cell r="K2055">
            <v>962.14</v>
          </cell>
        </row>
        <row r="2056">
          <cell r="G2056">
            <v>101581</v>
          </cell>
          <cell r="H2056" t="str">
            <v>ESCORAMENTO DE VALA, TIPO CONTÍNUO, COM PROFUNDIDADE DE 3,0 A 4,5 M, LARGURA MAIOR OU IGUAL A 1,5 E MENOR QUE 2,5 M. AF_08/2020</v>
          </cell>
          <cell r="I2056" t="str">
            <v>M2</v>
          </cell>
          <cell r="J2056" t="str">
            <v>COLETADO</v>
          </cell>
          <cell r="K2056">
            <v>650.9</v>
          </cell>
        </row>
        <row r="2057">
          <cell r="G2057">
            <v>101582</v>
          </cell>
          <cell r="H2057" t="str">
            <v>ESCORAMENTO DE VALA, TIPO CONTÍNUO COM PERFIL METÁLICO "U", COM PROFUNDIDADE DE 0 A 1,5 M, LARGURA MENOR QUE 1,5 M. AF_08/2020</v>
          </cell>
          <cell r="I2057" t="str">
            <v>M2</v>
          </cell>
          <cell r="J2057" t="str">
            <v>COEFICIENTE DE REPRESENTATIVIDADE</v>
          </cell>
          <cell r="K2057">
            <v>657.86</v>
          </cell>
        </row>
        <row r="2058">
          <cell r="G2058">
            <v>101583</v>
          </cell>
          <cell r="H2058" t="str">
            <v>ESCORAMENTO DE VALA,TIPO CONTÍNUO COM PERFIL METÁLICO "U", COM PROFUNDIDADE DE 0 A 1,5 M, LARGURA MAIOR OU IGUAL A 1,5 E MENOR QUE 2,5 M. AF_08/2020</v>
          </cell>
          <cell r="I2058" t="str">
            <v>M2</v>
          </cell>
          <cell r="J2058" t="str">
            <v>COEFICIENTE DE REPRESENTATIVIDADE</v>
          </cell>
          <cell r="K2058">
            <v>664.8</v>
          </cell>
        </row>
        <row r="2059">
          <cell r="G2059">
            <v>101584</v>
          </cell>
          <cell r="H2059" t="str">
            <v>ESCORAMENTO DE VALA, TIPO CONTÍNUO COM PERFIL METÁLICO "U", COM PROFUNDIDADE DE 1,5 A 3,0 M, LARGURA MENOR QUE 1,5 M. AF_08/2020</v>
          </cell>
          <cell r="I2059" t="str">
            <v>M2</v>
          </cell>
          <cell r="J2059" t="str">
            <v>COEFICIENTE DE REPRESENTATIVIDADE</v>
          </cell>
          <cell r="K2059">
            <v>671.75</v>
          </cell>
        </row>
        <row r="2060">
          <cell r="G2060">
            <v>101585</v>
          </cell>
          <cell r="H2060" t="str">
            <v>ESCORAMENTO DE VALA, TIPO CONTÍNUO COM PERFIL METÁLICO "U", COM PROFUNDIDADE DE 1,5 A 3,0 M, LARGURA MAIOR OU IGUAL 1,5 M E MENOR QUE 2,5 M. AF_08/2020</v>
          </cell>
          <cell r="I2060" t="str">
            <v>M2</v>
          </cell>
          <cell r="J2060" t="str">
            <v>COEFICIENTE DE REPRESENTATIVIDADE</v>
          </cell>
          <cell r="K2060">
            <v>971.51</v>
          </cell>
        </row>
        <row r="2061">
          <cell r="G2061">
            <v>101586</v>
          </cell>
          <cell r="H2061" t="str">
            <v>ESCORAMENTO DE VALA, TIPO CONTÍNUO COM PERFIL METÁLICO "U", COM PROFUNDIDADE DE 3,0 A 4,5 M, LARGURA MENOR QUE 1,5 M. AF_08/2020</v>
          </cell>
          <cell r="I2061" t="str">
            <v>M2</v>
          </cell>
          <cell r="J2061" t="str">
            <v>COEFICIENTE DE REPRESENTATIVIDADE</v>
          </cell>
          <cell r="K2061">
            <v>1002.93</v>
          </cell>
        </row>
        <row r="2062">
          <cell r="G2062">
            <v>101587</v>
          </cell>
          <cell r="H2062" t="str">
            <v>ESCORAMENTO DE VALA, TIPO CONTÍNUO COM PERFIL METÁLICO "U", COM PROFUNDIDADE DE 3,0 A 4,5 M, LARGURA MAIOR OU IGUAL A 1,5 M E MENOR QUE 2,5 M. AF_08/2020</v>
          </cell>
          <cell r="I2062" t="str">
            <v>M2</v>
          </cell>
          <cell r="J2062" t="str">
            <v>COEFICIENTE DE REPRESENTATIVIDADE</v>
          </cell>
          <cell r="K2062">
            <v>311.71</v>
          </cell>
        </row>
        <row r="2063">
          <cell r="G2063">
            <v>101588</v>
          </cell>
          <cell r="H2063" t="str">
            <v>ESCORAMENTO DE VALA, TIPO BLINDAGEM, COM PROFUNDIDADE DE 0 A 1,5 M, LARGURA MENOR QUE 1,5 M - EXECUÇÃO, NÃO INCLUI MATERIAL. AF_08/2020</v>
          </cell>
          <cell r="I2063" t="str">
            <v>UN</v>
          </cell>
          <cell r="J2063" t="str">
            <v>COEFICIENTE DE REPRESENTATIVIDADE</v>
          </cell>
          <cell r="K2063">
            <v>399.69</v>
          </cell>
        </row>
        <row r="2064">
          <cell r="G2064">
            <v>101589</v>
          </cell>
          <cell r="H2064" t="str">
            <v>ESCORAMENTO DE VALA, TIPO BLINDAGEM COM PROFUNDIDADE DE 0 A 1,5 M, LARGURA MAIOR OU IGUAL A 1,5 M E MENOR QUE 2,5 M - EXECUÇÃO, NÃO INCLUI MATERIAL. AF_08/2020</v>
          </cell>
          <cell r="I2064" t="str">
            <v>UN</v>
          </cell>
          <cell r="J2064" t="str">
            <v>COEFICIENTE DE REPRESENTATIVIDADE</v>
          </cell>
          <cell r="K2064">
            <v>303.94</v>
          </cell>
        </row>
        <row r="2065">
          <cell r="G2065">
            <v>101590</v>
          </cell>
          <cell r="H2065" t="str">
            <v>ESCORAMENTO DE VALA, TIPO BLINDAGEM, COM PROFUNDIDADE DE 1,5 A 3,0 M, LARGURA MENOR QUE 1,5 M - EXECUÇÃO, NÃO INCLUI MATERIAL. AF_08/2020</v>
          </cell>
          <cell r="I2065" t="str">
            <v>UN</v>
          </cell>
          <cell r="J2065" t="str">
            <v>COEFICIENTE DE REPRESENTATIVIDADE</v>
          </cell>
          <cell r="K2065">
            <v>310.53</v>
          </cell>
        </row>
        <row r="2066">
          <cell r="G2066">
            <v>101591</v>
          </cell>
          <cell r="H2066" t="str">
            <v>ESCORAMENTO DE VALA, TIPO BLINDAGEM, COM PROFUNDIDADE DE 1,5 A 3,0 M, LARGURA MAIOR OU IGUAL A 1,5 M E MENOR QUE 2,5 M - EXECUÇÃO, NÃO INCLUI MATERIAL. AF_08/2020</v>
          </cell>
          <cell r="I2066" t="str">
            <v>UN</v>
          </cell>
          <cell r="J2066" t="str">
            <v>COEFICIENTE DE REPRESENTATIVIDADE</v>
          </cell>
          <cell r="K2066">
            <v>332.58</v>
          </cell>
        </row>
        <row r="2067">
          <cell r="G2067">
            <v>101592</v>
          </cell>
          <cell r="H2067" t="str">
            <v>ESCORAMENTO DE VALA, TIPO BLINDAGEM, COM PROFUNDIDADE DE 3,0 A 4,5 M, LARGURA MENOR QUE 1,5 M - EXECUÇÃO, NÃO INCLUI MATERIAL. AF_08/2020</v>
          </cell>
          <cell r="I2067" t="str">
            <v>UN</v>
          </cell>
          <cell r="J2067" t="str">
            <v>COEFICIENTE DE REPRESENTATIVIDADE</v>
          </cell>
          <cell r="K2067">
            <v>405.53</v>
          </cell>
        </row>
        <row r="2068">
          <cell r="G2068">
            <v>101593</v>
          </cell>
          <cell r="H2068" t="str">
            <v>ESCORAMENTO DE VALA, TIPO BLINDAGEM, COM PROFUNDIDADE DE 3,0 A 4,5 M, LARGURA MAIOR OU IGUAL A 1,5 M E MENOR QUE 2,5 M - EXECUÇÃO, NÃO INCLUI MATERIAL. AF_08/2020</v>
          </cell>
          <cell r="I2068" t="str">
            <v>UN</v>
          </cell>
          <cell r="J2068" t="str">
            <v>COEFICIENTE DE REPRESENTATIVIDADE</v>
          </cell>
          <cell r="K2068">
            <v>574.66</v>
          </cell>
        </row>
        <row r="2069">
          <cell r="G2069">
            <v>101600</v>
          </cell>
          <cell r="H2069" t="str">
            <v>KIT DE PORTA-PRONTA DE MADEIRA EM ACABAMENTO MELAMÍNICO BRANCO, FOLHA LEVE OU MÉDIA, 60X210CM, EXCLUSIVE FECHADURA, FIXAÇÃO COM PREENCHIMENTO PARCIAL DE ESPUMA EXPANSIVA - FORNECIMENTO E INSTALAÇÃO. AF_12/2019</v>
          </cell>
          <cell r="I2069" t="str">
            <v>UN</v>
          </cell>
          <cell r="J2069" t="str">
            <v>COEFICIENTE DE REPRESENTATIVIDADE</v>
          </cell>
          <cell r="K2069">
            <v>638.66</v>
          </cell>
        </row>
        <row r="2070">
          <cell r="G2070">
            <v>101601</v>
          </cell>
          <cell r="H2070" t="str">
            <v>KIT DE PORTA-PRONTA DE MADEIRA EM ACABAMENTO MELAMÍNICO BRANCO, FOLHA LEVE OU MÉDIA, 70X210CM, EXCLUSIVE FECHADURA, FIXAÇÃO COM PREENCHIMENTO PARCIAL DE ESPUMA EXPANSIVA - FORNECIMENTO E INSTALAÇÃO. AF_12/2019</v>
          </cell>
          <cell r="I2070" t="str">
            <v>UN</v>
          </cell>
          <cell r="J2070" t="str">
            <v>COEFICIENTE DE REPRESENTATIVIDADE</v>
          </cell>
          <cell r="K2070">
            <v>163.01</v>
          </cell>
        </row>
        <row r="2071">
          <cell r="G2071">
            <v>101602</v>
          </cell>
          <cell r="H2071" t="str">
            <v>KIT DE PORTA-PRONTA DE MADEIRA EM ACABAMENTO MELAMÍNICO BRANCO, FOLHA LEVE OU MÉDIA, 80X210CM, EXCLUSIVE FECHADURA, FIXAÇÃO COM PREENCHIMENTO PARCIAL DE ESPUMA EXPANSIVA - FORNECIMENTO E INSTALAÇÃO. AF_12/2019</v>
          </cell>
          <cell r="I2071" t="str">
            <v>UN</v>
          </cell>
          <cell r="J2071" t="str">
            <v>COEFICIENTE DE REPRESENTATIVIDADE</v>
          </cell>
          <cell r="K2071">
            <v>142.46</v>
          </cell>
        </row>
        <row r="2072">
          <cell r="G2072">
            <v>101603</v>
          </cell>
          <cell r="H2072" t="str">
            <v>KIT DE PORTA-PRONTA DE MADEIRA EM ACABAMENTO MELAMÍNICO BRANCO, FOLHA PESADA OU SUPERPESADA, 80X210CM, FIXAÇÃO COM PREENCHIMENTO PARCIAL DE ESPUMA EXPANSIVA - FORNECIMENTO E INSTALAÇÃO. AF_12/2019</v>
          </cell>
          <cell r="I2072" t="str">
            <v>UN</v>
          </cell>
          <cell r="J2072" t="str">
            <v>COEFICIENTE DE REPRESENTATIVIDADE</v>
          </cell>
          <cell r="K2072">
            <v>956.29</v>
          </cell>
        </row>
        <row r="2073">
          <cell r="G2073">
            <v>101604</v>
          </cell>
          <cell r="H2073" t="str">
            <v>KIT DE PORTA-PRONTA DE MADEIRA EM ACABAMENTO MELAMÍNICO BRANCO, FOLHA PESADA OU SUPERPESADA, 90X210CM, FIXAÇÃO COM PREENCHIMENTO TOTAL DE ESPUMA EXPANSIVA - FORNECIMENTO E INSTALAÇÃO. AF_12/2019</v>
          </cell>
          <cell r="I2073" t="str">
            <v>UN</v>
          </cell>
          <cell r="J2073" t="str">
            <v>COEFICIENTE DE REPRESENTATIVIDADE</v>
          </cell>
          <cell r="K2073">
            <v>965.18</v>
          </cell>
        </row>
        <row r="2074">
          <cell r="G2074">
            <v>101605</v>
          </cell>
          <cell r="H2074" t="str">
            <v>KIT DE PORTA-PRONTA DE MADEIRA EM ACABAMENTO MELAMÍNICO BRANCO, FOLHA LEVE OU MÉDIA, E BATENTE METÁLICO, 60X210CM, FIXAÇÃO COM ARGAMASSA - FORNECIMENTO E INSTALAÇÃO. AF_12/2019</v>
          </cell>
          <cell r="I2074" t="str">
            <v>UN</v>
          </cell>
          <cell r="J2074" t="str">
            <v>COEFICIENTE DE REPRESENTATIVIDADE</v>
          </cell>
          <cell r="K2074">
            <v>1010.08</v>
          </cell>
        </row>
        <row r="2075">
          <cell r="G2075">
            <v>90788</v>
          </cell>
          <cell r="H2075" t="str">
            <v>KIT DE PORTA-PRONTA DE MADEIRA EM ACABAMENTO MELAMÍNICO BRANCO, FOLHA LEVE OU MÉDIA, E BATENTE METÁLICO, 70X210CM, FIXAÇÃO COM ARGAMASSA - FORNECIMENTO E INSTALAÇÃO. AF_12/2019</v>
          </cell>
          <cell r="I2075" t="str">
            <v>UN</v>
          </cell>
          <cell r="J2075" t="str">
            <v>COEFICIENTE DE REPRESENTATIVIDADE</v>
          </cell>
          <cell r="K2075">
            <v>1085.32</v>
          </cell>
        </row>
        <row r="2076">
          <cell r="G2076">
            <v>90789</v>
          </cell>
          <cell r="H2076" t="str">
            <v>KIT DE PORTA-PRONTA DE MADEIRA EM ACABAMENTO MELAMÍNICO BRANCO, FOLHA LEVE OU MÉDIA, E BATENTE METÁLICO, 80X210CM, FIXAÇÃO COM ARGAMASSA - FORNECIMENTO E INSTALAÇÃO. AF_12/2019</v>
          </cell>
          <cell r="I2076" t="str">
            <v>UN</v>
          </cell>
          <cell r="J2076" t="str">
            <v>COEFICIENTE DE REPRESENTATIVIDADE</v>
          </cell>
          <cell r="K2076">
            <v>1252.16</v>
          </cell>
        </row>
        <row r="2077">
          <cell r="G2077">
            <v>90790</v>
          </cell>
          <cell r="H2077" t="str">
            <v>KIT DE PORTA-PRONTA DE MADEIRA EM ACABAMENTO MELAMÍNICO BRANCO, FOLHA LEVE OU MÉDIA, E BATENTE METÁLICO, 90X210CM, FIXAÇÃO COM ARGAMASSA - FORNECIMENTO E INSTALAÇÃO. AF_12/2019</v>
          </cell>
          <cell r="I2077" t="str">
            <v>UN</v>
          </cell>
          <cell r="J2077" t="str">
            <v>COEFICIENTE DE REPRESENTATIVIDADE</v>
          </cell>
          <cell r="K2077">
            <v>1318.45</v>
          </cell>
        </row>
        <row r="2078">
          <cell r="G2078">
            <v>90791</v>
          </cell>
          <cell r="H2078" t="str">
            <v>KIT DE PORTA-PRONTA DE MADEIRA EM ACABAMENTO MELAMÍNICO BRANCO, FOLHA PESADA OU SUPERPESADA, E BATENTE METÁLICO, 80X210CM, FIXAÇÃO COM ARGAMASSA - FORNECIMENTO E INSTALAÇÃO. AF_12/2019</v>
          </cell>
          <cell r="I2078" t="str">
            <v>UN</v>
          </cell>
          <cell r="J2078" t="str">
            <v>COEFICIENTE DE REPRESENTATIVIDADE</v>
          </cell>
          <cell r="K2078">
            <v>813.83</v>
          </cell>
        </row>
        <row r="2079">
          <cell r="G2079">
            <v>90793</v>
          </cell>
          <cell r="H2079" t="str">
            <v>KIT DE PORTA-PRONTA DE MADEIRA EM ACABAMENTO MELAMÍNICO BRANCO, FOLHA PESADA OU SUPERPESADA, E BATENTE METÁLICO, 90X210CM, FIXAÇÃO COM ARGAMASSA - FORNECIMENTO E INSTALAÇÃO. AF_12/2019</v>
          </cell>
          <cell r="I2079" t="str">
            <v>UN</v>
          </cell>
          <cell r="J2079" t="str">
            <v>COEFICIENTE DE REPRESENTATIVIDADE</v>
          </cell>
          <cell r="K2079">
            <v>822.72</v>
          </cell>
        </row>
        <row r="2080">
          <cell r="G2080">
            <v>90794</v>
          </cell>
          <cell r="H2080" t="str">
            <v>BATENTE PARA PORTA DE MADEIRA, PADRÃO MÉDIO - FORNECIMENTO E MONTAGEM. AF_12/2019</v>
          </cell>
          <cell r="I2080" t="str">
            <v>UN</v>
          </cell>
          <cell r="J2080" t="str">
            <v>COEFICIENTE DE REPRESENTATIVIDADE</v>
          </cell>
          <cell r="K2080">
            <v>847.07</v>
          </cell>
        </row>
        <row r="2081">
          <cell r="G2081">
            <v>90795</v>
          </cell>
          <cell r="H2081" t="str">
            <v>BATENTE PARA PORTA DE MADEIRA, FIXAÇÃO COM ARGAMASSA, PADRÃO MÉDIO - FORNECIMENTO E INSTALAÇÃO. AF_12/2019</v>
          </cell>
          <cell r="I2081" t="str">
            <v>UN</v>
          </cell>
          <cell r="J2081" t="str">
            <v>COEFICIENTE DE REPRESENTATIVIDADE</v>
          </cell>
          <cell r="K2081">
            <v>922.31</v>
          </cell>
        </row>
        <row r="2082">
          <cell r="G2082">
            <v>90796</v>
          </cell>
          <cell r="H2082" t="str">
            <v>PORTA DE MADEIRA PARA PINTURA, SEMI-OCA (LEVE OU MÉDIA), 60X210CM, ESPESSURA DE 3,5CM, INCLUSO DOBRADIÇAS - FORNECIMENTO E INSTALAÇÃO. AF_12/2019</v>
          </cell>
          <cell r="I2082" t="str">
            <v>UN</v>
          </cell>
          <cell r="J2082" t="str">
            <v>COEFICIENTE DE REPRESENTATIVIDADE</v>
          </cell>
          <cell r="K2082">
            <v>1089.15</v>
          </cell>
        </row>
        <row r="2083">
          <cell r="G2083">
            <v>90797</v>
          </cell>
          <cell r="H2083" t="str">
            <v>PORTA DE MADEIRA PARA PINTURA, SEMI-OCA (LEVE OU MÉDIA), 70X210CM, ESPESSURA DE 3,5CM, INCLUSO DOBRADIÇAS - FORNECIMENTO E INSTALAÇÃO. AF_12/2019</v>
          </cell>
          <cell r="I2083" t="str">
            <v>UN</v>
          </cell>
          <cell r="J2083" t="str">
            <v>COEFICIENTE DE REPRESENTATIVIDADE</v>
          </cell>
          <cell r="K2083">
            <v>1155.44</v>
          </cell>
        </row>
        <row r="2084">
          <cell r="G2084">
            <v>90798</v>
          </cell>
          <cell r="H2084" t="str">
            <v>PORTA DE MADEIRA PARA PINTURA, SEMI-OCA (LEVE OU MÉDIA), 80X210CM, ESPESSURA DE 3,5CM, INCLUSO DOBRADIÇAS - FORNECIMENTO E INSTALAÇÃO. AF_12/2019</v>
          </cell>
          <cell r="I2084" t="str">
            <v>UN</v>
          </cell>
          <cell r="J2084" t="str">
            <v>COEFICIENTE DE REPRESENTATIVIDADE</v>
          </cell>
          <cell r="K2084">
            <v>314.12</v>
          </cell>
        </row>
        <row r="2085">
          <cell r="G2085">
            <v>90799</v>
          </cell>
          <cell r="H2085" t="str">
            <v>PORTA DE MADEIRA PARA PINTURA, SEMI-OCA (LEVE OU MÉDIA), 90X210CM, ESPESSURA DE 3,5CM, INCLUSO DOBRADIÇAS - FORNECIMENTO E INSTALAÇÃO. AF_12/2019</v>
          </cell>
          <cell r="I2085" t="str">
            <v>UN</v>
          </cell>
          <cell r="J2085" t="str">
            <v>COEFICIENTE DE REPRESENTATIVIDADE</v>
          </cell>
          <cell r="K2085">
            <v>321.2</v>
          </cell>
        </row>
        <row r="2086">
          <cell r="G2086">
            <v>90801</v>
          </cell>
          <cell r="H2086" t="str">
            <v>PORTA DE MADEIRA PARA PINTURA, SEMI-OCA (PESADA OU SUPERPESADA), 80X210CM, ESPESSURA DE 3,5CM, INCLUSO DOBRADIÇAS - FORNECIMENTO E INSTALAÇÃO. AF_12/2019</v>
          </cell>
          <cell r="I2086" t="str">
            <v>UN</v>
          </cell>
          <cell r="J2086" t="str">
            <v>COEFICIENTE DE REPRESENTATIVIDADE</v>
          </cell>
          <cell r="K2086">
            <v>373.94</v>
          </cell>
        </row>
        <row r="2087">
          <cell r="G2087">
            <v>90806</v>
          </cell>
          <cell r="H2087" t="str">
            <v>PORTA DE MADEIRA, MACIÇA (PESADA OU SUPERPESADA), 90X210CM, ESPESSURA DE 3,5CM, INCLUSO DOBRADIÇAS - FORNECIMENTO E INSTALAÇÃO. AF_12/2019</v>
          </cell>
          <cell r="I2087" t="str">
            <v>UN</v>
          </cell>
          <cell r="J2087" t="str">
            <v>COEFICIENTE DE REPRESENTATIVIDADE</v>
          </cell>
          <cell r="K2087">
            <v>414.56</v>
          </cell>
        </row>
        <row r="2088">
          <cell r="G2088">
            <v>90820</v>
          </cell>
          <cell r="H2088" t="str">
            <v>FECHADURA DE EMBUTIR COM CILINDRO, EXTERNA, COMPLETA, ACABAMENTO PADRÃO MÉDIO, INCLUSO EXECUÇÃO DE FURO - FORNECIMENTO E INSTALAÇÃO. AF_12/2019</v>
          </cell>
          <cell r="I2088" t="str">
            <v>UN</v>
          </cell>
          <cell r="J2088" t="str">
            <v>COEFICIENTE DE REPRESENTATIVIDADE</v>
          </cell>
          <cell r="K2088">
            <v>824.01</v>
          </cell>
        </row>
        <row r="2089">
          <cell r="G2089">
            <v>90821</v>
          </cell>
          <cell r="H2089" t="str">
            <v>FECHADURA DE EMBUTIR PARA PORTA DE BANHEIRO, COMPLETA, ACABAMENTO PADRÃO MÉDIO, INCLUSO EXECUÇÃO DE FURO - FORNECIMENTO E INSTALAÇÃO. AF_12/2019</v>
          </cell>
          <cell r="I2089" t="str">
            <v>UN</v>
          </cell>
          <cell r="J2089" t="str">
            <v>COEFICIENTE DE REPRESENTATIVIDADE</v>
          </cell>
          <cell r="K2089">
            <v>833.39</v>
          </cell>
        </row>
        <row r="2090">
          <cell r="G2090">
            <v>90822</v>
          </cell>
          <cell r="H2090" t="str">
            <v>KIT DE PORTA DE MADEIRA PARA PINTURA, SEMI-OCA (LEVE OU MÉDIA), PADRÃO MÉDIO, 60X210CM, ESPESSURA DE 3,5CM, ITENS INCLUSOS: DOBRADIÇAS, MONTAGEM E INSTALAÇÃO DO BATENTE, FECHADURA COM EXECUÇÃO DO FURO - FORNECIMENTO E INSTALAÇÃO. AF_12/2019</v>
          </cell>
          <cell r="I2090" t="str">
            <v>UN</v>
          </cell>
          <cell r="J2090" t="str">
            <v>COEFICIENTE DE REPRESENTATIVIDADE</v>
          </cell>
          <cell r="K2090">
            <v>888.43</v>
          </cell>
        </row>
        <row r="2091">
          <cell r="G2091">
            <v>90823</v>
          </cell>
          <cell r="H2091" t="str">
            <v>KIT DE PORTA DE MADEIRA PARA PINTURA, SEMI-OCA (LEVE OU MÉDIA), PADRÃO MÉDIO, 70X210CM, ESPESSURA DE 3,5CM, ITENS INCLUSOS: DOBRADIÇAS, MONTAGEM E INSTALAÇÃO DO BATENTE, FECHADURA COM EXECUÇÃO DO FURO - FORNECIMENTO E INSTALAÇÃO. AF_12/2019</v>
          </cell>
          <cell r="I2091" t="str">
            <v>UN</v>
          </cell>
          <cell r="J2091" t="str">
            <v>COEFICIENTE DE REPRESENTATIVIDADE</v>
          </cell>
          <cell r="K2091">
            <v>931.34</v>
          </cell>
        </row>
        <row r="2092">
          <cell r="G2092">
            <v>90824</v>
          </cell>
          <cell r="H2092" t="str">
            <v>KIT DE PORTA DE MADEIRA PARA PINTURA, SEMI-OCA (LEVE OU MÉDIA), PADRÃO MÉDIO, 80X210CM, ESPESSURA DE 3,5CM, ITENS INCLUSOS: DOBRADIÇAS, MONTAGEM E INSTALAÇÃO DO BATENTE, FECHADURA COM EXECUÇÃO DO FURO - FORNECIMENTO E INSTALAÇÃO. AF_12/2019</v>
          </cell>
          <cell r="I2092" t="str">
            <v>UN</v>
          </cell>
          <cell r="J2092" t="str">
            <v>COEFICIENTE DE REPRESENTATIVIDADE</v>
          </cell>
          <cell r="K2092">
            <v>232.48</v>
          </cell>
        </row>
        <row r="2093">
          <cell r="G2093">
            <v>90825</v>
          </cell>
          <cell r="H2093" t="str">
            <v>KIT DE PORTA DE MADEIRA PARA PINTURA, SEMI-OCA (LEVE OU MÉDIA), PADRÃO MÉDIO, 90X210CM, ESPESSURA DE 3,5CM, ITENS INCLUSOS: DOBRADIÇAS, MONTAGEM E INSTALAÇÃO DO BATENTE, FECHADURA COM EXECUÇÃO DO FURO - FORNECIMENTO E INSTALAÇÃO. AF_12/2019</v>
          </cell>
          <cell r="I2093" t="str">
            <v>UN</v>
          </cell>
          <cell r="J2093" t="str">
            <v>COEFICIENTE DE REPRESENTATIVIDADE</v>
          </cell>
          <cell r="K2093">
            <v>320.46</v>
          </cell>
        </row>
        <row r="2094">
          <cell r="G2094">
            <v>90830</v>
          </cell>
          <cell r="H2094" t="str">
            <v>KIT DE PORTA DE MADEIRA PARA PINTURA, SEMI-OCA (PESADA OU SUPERPESADA), PADRÃO MÉDIO, 80X210CM, ESPESSURA DE 3,5CM, ITENS INCLUSOS: DOBRADIÇAS, MONTAGEM E INSTALAÇÃO DO BATENTE, FECHADURA COM EXECUÇÃO DO FURO - FORNECIMENTO E INSTALAÇÃO. AF_12/2019</v>
          </cell>
          <cell r="I2094" t="str">
            <v>UN</v>
          </cell>
          <cell r="J2094" t="str">
            <v>COEFICIENTE DE REPRESENTATIVIDADE</v>
          </cell>
          <cell r="K2094">
            <v>322.94</v>
          </cell>
        </row>
        <row r="2095">
          <cell r="G2095">
            <v>90831</v>
          </cell>
          <cell r="H2095" t="str">
            <v>KIT DE PORTA DE MADEIRA PARA PINTURA, SEMI-OCA (PESADA OU SUPERPESADA), PADRÃO MÉDIO, 90X210CM, ESPESSURA DE 3,5CM, ITENS INCLUSOS: DOBRADIÇAS, MONTAGEM E INSTALAÇÃO DO BATENTE, FECHADURA COM EXECUÇÃO DO FURO - FORNECIMENTO E INSTALAÇÃO. AF_12/2019</v>
          </cell>
          <cell r="I2095" t="str">
            <v>UN</v>
          </cell>
          <cell r="J2095" t="str">
            <v>COEFICIENTE DE REPRESENTATIVIDADE</v>
          </cell>
          <cell r="K2095">
            <v>345.84</v>
          </cell>
        </row>
        <row r="2096">
          <cell r="G2096">
            <v>90841</v>
          </cell>
          <cell r="H2096" t="str">
            <v>KIT DE PORTA DE MADEIRA PARA PINTURA, SEMI-OCA (LEVE OU MÉDIA), PADRÃO MÉDIO, 60X210CM, ESPESSURA DE 3,5CM, ITENS INCLUSOS: DOBRADIÇAS, MONTAGEM E INSTALAÇÃO DO BATENTE, SEM FECHADURA - FORNECIMENTO E INSTALAÇÃO. AF_12/2019</v>
          </cell>
          <cell r="I2096" t="str">
            <v>UN</v>
          </cell>
          <cell r="J2096" t="str">
            <v>COEFICIENTE DE REPRESENTATIVIDADE</v>
          </cell>
          <cell r="K2096">
            <v>379.82</v>
          </cell>
        </row>
        <row r="2097">
          <cell r="G2097">
            <v>90842</v>
          </cell>
          <cell r="H2097" t="str">
            <v>KIT DE PORTA DE MADEIRA PARA PINTURA, SEMI-OCA (LEVE OU MÉDIA), PADRÃO MÉDIO, 70X210CM, ESPESSURA DE 3,5CM, ITENS INCLUSOS: DOBRADIÇAS, MONTAGEM E INSTALAÇÃO DO BATENTE, SEM FECHADURA - FORNECIMENTO E INSTALAÇÃO. AF_12/2019</v>
          </cell>
          <cell r="I2097" t="str">
            <v>UN</v>
          </cell>
          <cell r="J2097" t="str">
            <v>COEFICIENTE DE REPRESENTATIVIDADE</v>
          </cell>
          <cell r="K2097">
            <v>1058.43</v>
          </cell>
        </row>
        <row r="2098">
          <cell r="G2098">
            <v>90843</v>
          </cell>
          <cell r="H2098" t="str">
            <v>KIT DE PORTA DE MADEIRA PARA PINTURA, SEMI-OCA (LEVE OU MÉDIA), PADRÃO MÉDIO, 80X210CM, ESPESSURA DE 3,5CM, ITENS INCLUSOS: DOBRADIÇAS, MONTAGEM E INSTALAÇÃO DO BATENTE, SEM FECHADURA - FORNECIMENTO E INSTALAÇÃO. AF_12/2019</v>
          </cell>
          <cell r="I2098" t="str">
            <v>UN</v>
          </cell>
          <cell r="J2098" t="str">
            <v>COEFICIENTE DE REPRESENTATIVIDADE</v>
          </cell>
          <cell r="K2098">
            <v>1488.04</v>
          </cell>
        </row>
        <row r="2099">
          <cell r="G2099">
            <v>90844</v>
          </cell>
          <cell r="H2099" t="str">
            <v>KIT DE PORTA DE MADEIRA PARA PINTURA, SEMI-OCA (LEVE OU MÉDIA), PADRÃO MÉDIO, 90X210CM, ESPESSURA DE 3,5CM, ITENS INCLUSOS: DOBRADIÇAS, MONTAGEM E INSTALAÇÃO DO BATENTE, SEM FECHADURA - FORNECIMENTO E INSTALAÇÃO. AF_12/2019</v>
          </cell>
          <cell r="I2099" t="str">
            <v>UN</v>
          </cell>
          <cell r="J2099" t="str">
            <v>COEFICIENTE DE REPRESENTATIVIDADE</v>
          </cell>
          <cell r="K2099">
            <v>100.88</v>
          </cell>
        </row>
        <row r="2100">
          <cell r="G2100">
            <v>90845</v>
          </cell>
          <cell r="H2100" t="str">
            <v>KIT DE PORTA DE MADEIRA PARA PINTURA, SEMI-OCA (PESADA OU SUPERPESADA), PADRÃO MÉDIO, 80X210CM, ESPESSURA DE 3,5CM, ITENS INCLUSOS: DOBRADIÇAS, MONTAGEM E INSTALAÇÃO DO BATENTE, SEM FECHADURA - FORNECIMENTO E INSTALAÇÃO. AF_12/2019</v>
          </cell>
          <cell r="I2100" t="str">
            <v>UN</v>
          </cell>
          <cell r="J2100" t="str">
            <v>COEFICIENTE DE REPRESENTATIVIDADE</v>
          </cell>
          <cell r="K2100">
            <v>99.72</v>
          </cell>
        </row>
        <row r="2101">
          <cell r="G2101">
            <v>90846</v>
          </cell>
          <cell r="H2101" t="str">
            <v>KIT DE PORTA DE MADEIRA PARA PINTURA, SEMI-OCA (PESADA OU SUPERPESADA), PADRÃO MÉDIO, 90X210CM, ESPESSURA DE 3,5CM, ITENS INCLUSOS: DOBRADIÇAS, MONTAGEM E INSTALAÇÃO DO BATENTE, SEM FECHADURA - FORNECIMENTO E INSTALAÇÃO. AF_12/2019</v>
          </cell>
          <cell r="I2101" t="str">
            <v>UN</v>
          </cell>
          <cell r="J2101" t="str">
            <v>COEFICIENTE DE REPRESENTATIVIDADE</v>
          </cell>
          <cell r="K2101">
            <v>142.46</v>
          </cell>
        </row>
        <row r="2102">
          <cell r="G2102">
            <v>90847</v>
          </cell>
          <cell r="H2102" t="str">
            <v>PORTA DE MADEIRA PARA VERNIZ, SEMI-OCA (LEVE OU MÉDIA), 60X210CM, ESPESSURA DE 3,5CM, INCLUSO DOBRADIÇAS - FORNECIMENTO E INSTALAÇÃO. AF_12/2019</v>
          </cell>
          <cell r="I2102" t="str">
            <v>UN</v>
          </cell>
          <cell r="J2102" t="str">
            <v>COEFICIENTE DE REPRESENTATIVIDADE</v>
          </cell>
          <cell r="K2102">
            <v>85.3</v>
          </cell>
        </row>
        <row r="2103">
          <cell r="G2103">
            <v>90848</v>
          </cell>
          <cell r="H2103" t="str">
            <v>PORTA DE MADEIRA PARA VERNIZ, SEMI-OCA (LEVE OU MÉDIA), 70X210CM, ESPESSURA DE 3,5CM, INCLUSO DOBRADIÇAS - FORNECIMENTO E INSTALAÇÃO. AF_12/2019</v>
          </cell>
          <cell r="I2103" t="str">
            <v>UN</v>
          </cell>
          <cell r="J2103" t="str">
            <v>COEFICIENTE DE REPRESENTATIVIDADE</v>
          </cell>
          <cell r="K2103">
            <v>800.05</v>
          </cell>
        </row>
        <row r="2104">
          <cell r="G2104">
            <v>90849</v>
          </cell>
          <cell r="H2104" t="str">
            <v>PORTA DE MADEIRA PARA VERNIZ, SEMI-OCA (LEVE OU MÉDIA), 80X210CM, ESPESSURA DE 3,5CM, INCLUSO DOBRADIÇAS - FORNECIMENTO E INSTALAÇÃO. AF_12/2019</v>
          </cell>
          <cell r="I2104" t="str">
            <v>UN</v>
          </cell>
          <cell r="J2104" t="str">
            <v>COEFICIENTE DE REPRESENTATIVIDADE</v>
          </cell>
          <cell r="K2104">
            <v>793.8</v>
          </cell>
        </row>
        <row r="2105">
          <cell r="G2105">
            <v>90850</v>
          </cell>
          <cell r="H2105" t="str">
            <v>PORTA DE MADEIRA PARA VERNIZ, SEMI-OCA (LEVE OU MÉDIA), 90X210CM, ESPESSURA DE 3,5CM, INCLUSO DOBRADIÇAS - FORNECIMENTO E INSTALAÇÃO. AF_12/2019</v>
          </cell>
          <cell r="I2105" t="str">
            <v>UN</v>
          </cell>
          <cell r="J2105" t="str">
            <v>COEFICIENTE DE REPRESENTATIVIDADE</v>
          </cell>
          <cell r="K2105">
            <v>833.02</v>
          </cell>
        </row>
        <row r="2106">
          <cell r="G2106">
            <v>90851</v>
          </cell>
          <cell r="H2106" t="str">
            <v>KIT DE PORTA DE MADEIRA PARA VERNIZ, SEMI-OCA (LEVE OU MÉDIA), PADRÃO MÉDIO, 60X210CM, ESPESSURA DE 3,5CM, ITENS INCLUSOS: DOBRADIÇAS, MONTAGEM E INSTALAÇÃO DO BATENTE, SEM FECHADURA - FORNECIMENTO E INSTALAÇÃO. AF_12/2019</v>
          </cell>
          <cell r="I2106" t="str">
            <v>UN</v>
          </cell>
          <cell r="J2106" t="str">
            <v>COEFICIENTE DE REPRESENTATIVIDADE</v>
          </cell>
          <cell r="K2106">
            <v>907.55</v>
          </cell>
        </row>
        <row r="2107">
          <cell r="G2107">
            <v>90852</v>
          </cell>
          <cell r="H2107" t="str">
            <v>KIT DE PORTA DE MADEIRA PARA VERNIZ, SEMI-OCA (LEVE OU MÉDIA), PADRÃO MÉDIO, 70X210CM, ESPESSURA DE 3,5CM, ITENS INCLUSOS: DOBRADIÇAS, MONTAGEM E INSTALAÇÃO DO BATENTE, SEM FECHADURA - FORNECIMENTO E INSTALAÇÃO. AF_12/2019</v>
          </cell>
          <cell r="I2107" t="str">
            <v>UN</v>
          </cell>
          <cell r="J2107" t="str">
            <v>COEFICIENTE DE REPRESENTATIVIDADE</v>
          </cell>
          <cell r="K2107">
            <v>1075.1</v>
          </cell>
        </row>
        <row r="2108">
          <cell r="G2108">
            <v>91009</v>
          </cell>
          <cell r="H2108" t="str">
            <v>KIT DE PORTA DE MADEIRA PARA VERNIZ, SEMI-OCA (LEVE OU MÉDIA), PADRÃO MÉDIO, 80X210CM, ESPESSURA DE 3,5CM, ITENS INCLUSOS: DOBRADIÇAS, MONTAGEM E INSTALAÇÃO DO BATENTE, SEM FECHADURA - FORNECIMENTO E INSTALAÇÃO. AF_12/2019</v>
          </cell>
          <cell r="I2108" t="str">
            <v>UN</v>
          </cell>
          <cell r="J2108" t="str">
            <v>COEFICIENTE DE REPRESENTATIVIDADE</v>
          </cell>
          <cell r="K2108">
            <v>1140.68</v>
          </cell>
        </row>
        <row r="2109">
          <cell r="G2109">
            <v>91010</v>
          </cell>
          <cell r="H2109" t="str">
            <v>KIT DE PORTA DE MADEIRA PARA VERNIZ, SEMI-OCA (LEVE OU MÉDIA), PADRÃO MÉDIO, 90X210CM, ESPESSURA DE 3,5CM, ITENS INCLUSOS: DOBRADIÇAS, MONTAGEM E INSTALAÇÃO DO BATENTE, SEM FECHADURA - FORNECIMENTO E INSTALAÇÃO. AF_12/2019</v>
          </cell>
          <cell r="I2109" t="str">
            <v>UN</v>
          </cell>
          <cell r="J2109" t="str">
            <v>COEFICIENTE DE REPRESENTATIVIDADE</v>
          </cell>
          <cell r="K2109">
            <v>700.33</v>
          </cell>
        </row>
        <row r="2110">
          <cell r="G2110">
            <v>91011</v>
          </cell>
          <cell r="H2110" t="str">
            <v>BATENTE PARA PORTA DE MADEIRA, PADRÃO POPULAR - FORNECIMENTO E MONTAGEM. AF_12/2019</v>
          </cell>
          <cell r="I2110" t="str">
            <v>UN</v>
          </cell>
          <cell r="J2110" t="str">
            <v>COEFICIENTE DE REPRESENTATIVIDADE</v>
          </cell>
          <cell r="K2110">
            <v>708.5</v>
          </cell>
        </row>
        <row r="2111">
          <cell r="G2111">
            <v>91012</v>
          </cell>
          <cell r="H2111" t="str">
            <v>BATENTE PARA PORTA DE MADEIRA, FIXAÇÃO COM ARGAMASSA, PADRÃO POPULAR. FORNECIMENTO E INSTALAÇÃO. AF_12/2019</v>
          </cell>
          <cell r="I2111" t="str">
            <v>UN</v>
          </cell>
          <cell r="J2111" t="str">
            <v>COEFICIENTE DE REPRESENTATIVIDADE</v>
          </cell>
          <cell r="K2111">
            <v>732.14</v>
          </cell>
        </row>
        <row r="2112">
          <cell r="G2112">
            <v>91013</v>
          </cell>
          <cell r="H2112" t="str">
            <v>PORTA DE MADEIRA FRISADA, SEMI-OCA (LEVE OU MÉDIA), 60X210CM, ESPESSURA DE 3CM, INCLUSO DOBRADIÇAS - FORNECIMENTO E INSTALAÇÃO. AF_12/2019</v>
          </cell>
          <cell r="I2112" t="str">
            <v>UN</v>
          </cell>
          <cell r="J2112" t="str">
            <v>COEFICIENTE DE REPRESENTATIVIDADE</v>
          </cell>
          <cell r="K2112">
            <v>806.67</v>
          </cell>
        </row>
        <row r="2113">
          <cell r="G2113">
            <v>91014</v>
          </cell>
          <cell r="H2113" t="str">
            <v>PORTA DE MADEIRA FRISADA, SEMI-OCA (LEVE OU MÉDIA), 70X210CM, ESPESSURA DE 3CM, INCLUSO DOBRADIÇAS - FORNECIMENTO E INSTALAÇÃO. AF_12/2019</v>
          </cell>
          <cell r="I2113" t="str">
            <v>UN</v>
          </cell>
          <cell r="J2113" t="str">
            <v>COEFICIENTE DE REPRESENTATIVIDADE</v>
          </cell>
          <cell r="K2113">
            <v>974.22</v>
          </cell>
        </row>
        <row r="2114">
          <cell r="G2114">
            <v>91015</v>
          </cell>
          <cell r="H2114" t="str">
            <v>PORTA DE MADEIRA FRISADA, SEMI-OCA (LEVE OU MÉDIA), 80X210CM, ESPESSURA DE 3,5CM, INCLUSO DOBRADIÇAS - FORNECIMENTO E INSTALAÇÃO. AF_12/2019</v>
          </cell>
          <cell r="I2114" t="str">
            <v>UN</v>
          </cell>
          <cell r="J2114" t="str">
            <v>COEFICIENTE DE REPRESENTATIVIDADE</v>
          </cell>
          <cell r="K2114">
            <v>1039.8</v>
          </cell>
        </row>
        <row r="2115">
          <cell r="G2115">
            <v>91016</v>
          </cell>
          <cell r="H2115" t="str">
            <v>PORTA DE MADEIRA TIPO VENEZIANA, 80X210CM, ESPESSURA DE 3CM, INCLUSO DOBRADIÇAS - FORNECIMENTO E INSTALAÇÃO. AF_12/2019</v>
          </cell>
          <cell r="I2115" t="str">
            <v>UN</v>
          </cell>
          <cell r="J2115" t="str">
            <v>COEFICIENTE DE REPRESENTATIVIDADE</v>
          </cell>
          <cell r="K2115">
            <v>710.51</v>
          </cell>
        </row>
        <row r="2116">
          <cell r="G2116">
            <v>91287</v>
          </cell>
          <cell r="H2116" t="str">
            <v>PORTA DE MADEIRA, TIPO MEXICANA, MACIÇA (PESADA OU SUPERPESADA), 80X210CM, ESPESSURA DE 3,5CM, INCLUSO DOBRADIÇAS - FORNECIMENTO E INSTALAÇÃO. AF_12/2019</v>
          </cell>
          <cell r="I2116" t="str">
            <v>UN</v>
          </cell>
          <cell r="J2116" t="str">
            <v>COEFICIENTE DE REPRESENTATIVIDADE</v>
          </cell>
          <cell r="K2116">
            <v>719.17</v>
          </cell>
        </row>
        <row r="2117">
          <cell r="G2117">
            <v>91292</v>
          </cell>
          <cell r="H2117" t="str">
            <v>FECHADURA DE EMBUTIR COM CILINDRO, EXTERNA, COMPLETA, ACABAMENTO PADRÃO POPULAR, INCLUSO EXECUÇÃO DE FURO - FORNECIMENTO E INSTALAÇÃO. AF_12/2019</v>
          </cell>
          <cell r="I2117" t="str">
            <v>UN</v>
          </cell>
          <cell r="J2117" t="str">
            <v>COEFICIENTE DE REPRESENTATIVIDADE</v>
          </cell>
          <cell r="K2117">
            <v>773.5</v>
          </cell>
        </row>
        <row r="2118">
          <cell r="G2118">
            <v>91295</v>
          </cell>
          <cell r="H2118" t="str">
            <v>FECHADURA DE EMBUTIR PARA PORTA DE BANHEIRO, COMPLETA, ACABAMENTO PADRÃO POPULAR, INCLUSO EXECUÇÃO DE FURO - FORNECIMENTO E INSTALAÇÃO. AF_12/2019</v>
          </cell>
          <cell r="I2118" t="str">
            <v>UN</v>
          </cell>
          <cell r="J2118" t="str">
            <v>COEFICIENTE DE REPRESENTATIVIDADE</v>
          </cell>
          <cell r="K2118">
            <v>815.7</v>
          </cell>
        </row>
        <row r="2119">
          <cell r="G2119">
            <v>91296</v>
          </cell>
          <cell r="H2119" t="str">
            <v>FECHADURA DE EMBUTIR PARA PORTAS INTERNAS, COMPLETA, ACABAMENTO PADRÃO MÉDIO, COM EXECUÇÃO DE FURO - FORNECIMENTO E INSTALAÇÃO. AF_12/2019</v>
          </cell>
          <cell r="I2119" t="str">
            <v>UN</v>
          </cell>
          <cell r="J2119" t="str">
            <v>COEFICIENTE DE REPRESENTATIVIDADE</v>
          </cell>
          <cell r="K2119">
            <v>832.83</v>
          </cell>
        </row>
        <row r="2120">
          <cell r="G2120">
            <v>91297</v>
          </cell>
          <cell r="H2120" t="str">
            <v>FECHADURA DE EMBUTIR PARA PORTAS INTERNAS, COMPLETA, ACABAMENTO PADRÃO POPULAR, COM EXECUÇÃO DE FURO - FORNECIMENTO E INSTALAÇÃO. AF_12/2019</v>
          </cell>
          <cell r="I2120" t="str">
            <v>UN</v>
          </cell>
          <cell r="J2120" t="str">
            <v>COEFICIENTE DE REPRESENTATIVIDADE</v>
          </cell>
          <cell r="K2120">
            <v>719.33</v>
          </cell>
        </row>
        <row r="2121">
          <cell r="G2121">
            <v>91298</v>
          </cell>
          <cell r="H2121" t="str">
            <v>KIT DE PORTA DE MADEIRA PARA PINTURA, SEMI-OCA (LEVE OU MÉDIA), PADRÃO POPULAR, 60X210CM, ESPESSURA DE 3,5CM, ITENS INCLUSOS: DOBRADIÇAS, MONTAGEM E INSTALAÇÃO DO BATENTE, FECHADURA COM EXECUÇÃO DO FURO - FORNECIMENTO E INSTALAÇÃO. AF_12/2019</v>
          </cell>
          <cell r="I2121" t="str">
            <v>UN</v>
          </cell>
          <cell r="J2121" t="str">
            <v>COEFICIENTE DE REPRESENTATIVIDADE</v>
          </cell>
          <cell r="K2121">
            <v>858.03</v>
          </cell>
        </row>
        <row r="2122">
          <cell r="G2122">
            <v>91299</v>
          </cell>
          <cell r="H2122" t="str">
            <v>KIT DE PORTA DE MADEIRA PARA PINTURA, SEMI-OCA (LEVE OU MÉDIA), PADRÃO POPULAR, 70X210CM, ESPESSURA DE 3,5CM, ITENS INCLUSOS: DOBRADIÇAS, MONTAGEM E INSTALAÇÃO DO BATENTE, FECHADURA COM EXECUÇÃO DO FURO - FORNECIMENTO E INSTALAÇÃO. AF_12/2019</v>
          </cell>
          <cell r="I2122" t="str">
            <v>UN</v>
          </cell>
          <cell r="J2122" t="str">
            <v>COEFICIENTE DE REPRESENTATIVIDADE</v>
          </cell>
          <cell r="K2122">
            <v>743.81</v>
          </cell>
        </row>
        <row r="2123">
          <cell r="G2123">
            <v>91304</v>
          </cell>
          <cell r="H2123" t="str">
            <v>KIT DE PORTA DE MADEIRA PARA PINTURA, SEMI-OCA (LEVE OU MÉDIA), PADRÃO POPULAR, 80X210CM, ESPESSURA DE 3,5CM, ITENS INCLUSOS: DOBRADIÇAS, MONTAGEM E INSTALAÇÃO DO BATENTE, FECHADURA COM EXECUÇÃO DO FURO - FORNECIMENTO E INSTALAÇÃO. AF_12/2019</v>
          </cell>
          <cell r="I2123" t="str">
            <v>UN</v>
          </cell>
          <cell r="J2123" t="str">
            <v>COEFICIENTE DE REPRESENTATIVIDADE</v>
          </cell>
          <cell r="K2123">
            <v>894.31</v>
          </cell>
        </row>
        <row r="2124">
          <cell r="G2124">
            <v>91305</v>
          </cell>
          <cell r="H2124" t="str">
            <v>KIT DE PORTA DE MADEIRA PARA PINTURA, SEMI-OCA (LEVE OU MÉDIA), PADRÃO POPULAR, 90X210CM, ESPESSURA DE 3,5CM, ITENS INCLUSOS: DOBRADIÇAS, MONTAGEM E INSTALAÇÃO DO BATENTE, FECHADURA COM EXECUÇÃO DO FURO - FORNECIMENTO E INSTALAÇÃO. AF_12/2019</v>
          </cell>
          <cell r="I2124" t="str">
            <v>UN</v>
          </cell>
          <cell r="J2124" t="str">
            <v>COEFICIENTE DE REPRESENTATIVIDADE</v>
          </cell>
          <cell r="K2124">
            <v>779.38</v>
          </cell>
        </row>
        <row r="2125">
          <cell r="G2125">
            <v>91306</v>
          </cell>
          <cell r="H2125" t="str">
            <v>KIT DE PORTA DE MADEIRA PARA PINTURA, SEMI-OCA (PESADA OU SUPERPESADA), PADRÃO POPULAR, 80X210CM, ESPESSURA DE 3,5CM, ITENS INCLUSOS: DOBRADIÇAS, MONTAGEM E INSTALAÇÃO DO BATENTE, FECHADURA COM EXECUÇÃO DO FURO - FORNECIMENTO E INSTALAÇÃO. AF_12/2019</v>
          </cell>
          <cell r="I2125" t="str">
            <v>UN</v>
          </cell>
          <cell r="J2125" t="str">
            <v>COEFICIENTE DE REPRESENTATIVIDADE</v>
          </cell>
          <cell r="K2125">
            <v>1572.92</v>
          </cell>
        </row>
        <row r="2126">
          <cell r="G2126">
            <v>91307</v>
          </cell>
          <cell r="H2126" t="str">
            <v>KIT DE PORTA DE MADEIRA PARA PINTURA, SEMI-OCA (PESADA OU SUPERPESADA), PADRÃO POPULAR, 90X210CM, ESPESSURA DE 3,5CM, ITENS INCLUSOS: DOBRADIÇAS, MONTAGEM E INSTALAÇÃO DO BATENTE, FECHADURA COM EXECUÇÃO DO FURO - FORNECIMENTO E INSTALAÇÃO. AF_12/2019</v>
          </cell>
          <cell r="I2126" t="str">
            <v>UN</v>
          </cell>
          <cell r="J2126" t="str">
            <v>COEFICIENTE DE REPRESENTATIVIDADE</v>
          </cell>
          <cell r="K2126">
            <v>1457.99</v>
          </cell>
        </row>
        <row r="2127">
          <cell r="G2127">
            <v>91312</v>
          </cell>
          <cell r="H2127" t="str">
            <v>KIT DE PORTA DE MADEIRA PARA PINTURA, SEMI-OCA (LEVE OU MÉDIA), PADRÃO POPULAR, 60X210CM, ESPESSURA DE 3,5CM, ITENS INCLUSOS: DOBRADIÇAS, MONTAGEM E INSTALAÇÃO DO BATENTE, SEM FECHADURA - FORNECIMENTO E INSTALAÇÃO. AF_12/2019</v>
          </cell>
          <cell r="I2127" t="str">
            <v>UN</v>
          </cell>
          <cell r="J2127" t="str">
            <v>COEFICIENTE DE REPRESENTATIVIDADE</v>
          </cell>
          <cell r="K2127">
            <v>2002.53</v>
          </cell>
        </row>
        <row r="2128">
          <cell r="G2128">
            <v>91313</v>
          </cell>
          <cell r="H2128" t="str">
            <v>KIT DE PORTA DE MADEIRA PARA PINTURA, SEMI-OCA (LEVE OU MÉDIA), PADRÃO POPULAR, 70X210CM, ESPESSURA DE 3,5CM, ITENS INCLUSOS: DOBRADIÇAS, MONTAGEM E INSTALAÇÃO DO BATENTE, SEM FECHADURA - FORNECIMENTO E INSTALAÇÃO. AF_12/2019</v>
          </cell>
          <cell r="I2128" t="str">
            <v>UN</v>
          </cell>
          <cell r="J2128" t="str">
            <v>COEFICIENTE DE REPRESENTATIVIDADE</v>
          </cell>
          <cell r="K2128">
            <v>1887.6</v>
          </cell>
        </row>
        <row r="2129">
          <cell r="G2129">
            <v>91314</v>
          </cell>
          <cell r="H2129" t="str">
            <v>KIT DE PORTA DE MADEIRA PARA PINTURA, SEMI-OCA (LEVE OU MÉDIA), PADRÃO POPULAR, 80X210CM, ESPESSURA DE 3,5CM, ITENS INCLUSOS: DOBRADIÇAS, MONTAGEM E INSTALAÇÃO DO BATENTE, SEM FECHADURA - FORNECIMENTO E INSTALAÇÃO. AF_12/2019</v>
          </cell>
          <cell r="I2129" t="str">
            <v>UN</v>
          </cell>
          <cell r="J2129" t="str">
            <v>COEFICIENTE DE REPRESENTATIVIDADE</v>
          </cell>
          <cell r="K2129">
            <v>11.48</v>
          </cell>
        </row>
        <row r="2130">
          <cell r="G2130">
            <v>91315</v>
          </cell>
          <cell r="H2130" t="str">
            <v>KIT DE PORTA DE MADEIRA PARA PINTURA, SEMI-OCA (LEVE OU MÉDIA), PADRÃO POPULAR, 90X210CM, ESPESSURA DE 3,5CM, ITENS INCLUSOS: DOBRADIÇAS, MONTAGEM E INSTALAÇÃO DO BATENTE, SEM FECHADURA - FORNECIMENTO E INSTALAÇÃO. AF_12/2019</v>
          </cell>
          <cell r="I2130" t="str">
            <v>UN</v>
          </cell>
          <cell r="J2130" t="str">
            <v>COEFICIENTE DE REPRESENTATIVIDADE</v>
          </cell>
          <cell r="K2130">
            <v>7.91</v>
          </cell>
        </row>
        <row r="2131">
          <cell r="G2131">
            <v>91316</v>
          </cell>
          <cell r="H2131" t="str">
            <v>KIT DE PORTA DE MADEIRA PARA PINTURA, SEMI-OCA (PESADA OU SUPERPESADA), PADRÃO POPULAR, 80X210CM, ESPESSURA DE 3,5CM, ITENS INCLUSOS: DOBRADIÇAS, MONTAGEM E INSTALAÇÃO DO BATENTE, SEM FECHADURA - FORNECIMENTO E INSTALAÇÃO. AF_12/2019</v>
          </cell>
          <cell r="I2131" t="str">
            <v>UN</v>
          </cell>
          <cell r="J2131" t="str">
            <v>COEFICIENTE DE REPRESENTATIVIDADE</v>
          </cell>
          <cell r="K2131">
            <v>856.65</v>
          </cell>
        </row>
        <row r="2132">
          <cell r="G2132">
            <v>91317</v>
          </cell>
          <cell r="H2132" t="str">
            <v>KIT DE PORTA DE MADEIRA PARA PINTURA, SEMI-OCA (PESADA OU SUPERPESADA), PADRÃO POPULAR, 90X210CM, ESPESSURA DE 3,5CM, ITENS INCLUSOS: DOBRADIÇAS, MONTAGEM E INSTALAÇÃO DO BATENTE, SEM FECHADURA - FORNECIMENTO E INSTALAÇÃO. AF_12/2019</v>
          </cell>
          <cell r="I2132" t="str">
            <v>UN</v>
          </cell>
          <cell r="J2132" t="str">
            <v>COEFICIENTE DE REPRESENTATIVIDADE</v>
          </cell>
          <cell r="K2132">
            <v>195.44</v>
          </cell>
        </row>
        <row r="2133">
          <cell r="G2133">
            <v>91318</v>
          </cell>
          <cell r="H2133" t="str">
            <v>KIT DE PORTA DE MADEIRA PARA VERNIZ, SEMI-OCA (LEVE OU MÉDIA), PADRÃO POPULAR, 60X210CM, ESPESSURA DE 3,5CM, ITENS INCLUSOS: DOBRADIÇAS, MONTAGEM E INSTALAÇÃO DO BATENTE, SEM FECHADURA - FORNECIMENTO E INSTALAÇÃO. AF_12/2019</v>
          </cell>
          <cell r="I2133" t="str">
            <v>UN</v>
          </cell>
          <cell r="J2133" t="str">
            <v>COEFICIENTE DE REPRESENTATIVIDADE</v>
          </cell>
          <cell r="K2133">
            <v>966.47</v>
          </cell>
        </row>
        <row r="2134">
          <cell r="G2134">
            <v>91319</v>
          </cell>
          <cell r="H2134" t="str">
            <v>KIT DE PORTA DE MADEIRA PARA VERNIZ, SEMI-OCA (LEVE OU MÉDIA), PADRÃO POPULAR, 70X210CM, ESPESSURA DE 3,5CM, ITENS INCLUSOS: DOBRADIÇAS, MONTAGEM E INSTALAÇÃO DO BATENTE, SEM FECHADURA - FORNECIMENTO E INSTALAÇÃO. AF_12/2019</v>
          </cell>
          <cell r="I2134" t="str">
            <v>UN</v>
          </cell>
          <cell r="J2134" t="str">
            <v>COEFICIENTE DE REPRESENTATIVIDADE</v>
          </cell>
          <cell r="K2134">
            <v>810.23</v>
          </cell>
        </row>
        <row r="2135">
          <cell r="G2135">
            <v>91320</v>
          </cell>
          <cell r="H2135" t="str">
            <v>KIT DE PORTA DE MADEIRA PARA VERNIZ, SEMI-OCA (LEVE OU MÉDIA), PADRÃO POPULAR, 80X210CM, ESPESSURA DE 3,5CM, ITENS INCLUSOS: DOBRADIÇAS, MONTAGEM E INSTALAÇÃO DO BATENTE, SEM FECHADURA - FORNECIMENTO E INSTALAÇÃO. AF_12/2019</v>
          </cell>
          <cell r="I2135" t="str">
            <v>UN</v>
          </cell>
          <cell r="J2135" t="str">
            <v>COEFICIENTE DE REPRESENTATIVIDADE</v>
          </cell>
          <cell r="K2135">
            <v>975.85</v>
          </cell>
        </row>
        <row r="2136">
          <cell r="G2136">
            <v>91321</v>
          </cell>
          <cell r="H2136" t="str">
            <v>KIT DE PORTA DE MADEIRA PARA VERNIZ, SEMI-OCA (LEVE OU MÉDIA), PADRÃO POPULAR, 90X210CM, ESPESSURA DE 3,5CM, ITENS INCLUSOS: DOBRADIÇAS, MONTAGEM E INSTALAÇÃO DO BATENTE, SEM FECHADURA - FORNECIMENTO E INSTALAÇÃO. AF_12/2019</v>
          </cell>
          <cell r="I2136" t="str">
            <v>UN</v>
          </cell>
          <cell r="J2136" t="str">
            <v>COEFICIENTE DE REPRESENTATIVIDADE</v>
          </cell>
          <cell r="K2136">
            <v>1000.49</v>
          </cell>
        </row>
        <row r="2137">
          <cell r="G2137">
            <v>91322</v>
          </cell>
          <cell r="H2137" t="str">
            <v>KIT DE PORTA DE MADEIRA FRISADA, SEMI-OCA (LEVE OU MÉDIA), PADRÃO MÉDIO 60X210CM, ESPESSURA DE 3CM, ITENS INCLUSOS: DOBRADIÇAS, MONTAGEM E INSTALAÇÃO DO BATENTE, SEM FECHADURA - FORNECIMENTO E INSTALAÇÃO. AF_12/2019</v>
          </cell>
          <cell r="I2137" t="str">
            <v>UN</v>
          </cell>
          <cell r="J2137" t="str">
            <v>COEFICIENTE DE REPRESENTATIVIDADE</v>
          </cell>
          <cell r="K2137">
            <v>829.11</v>
          </cell>
        </row>
        <row r="2138">
          <cell r="G2138">
            <v>91323</v>
          </cell>
          <cell r="H2138" t="str">
            <v>KIT DE PORTA DE MADEIRA FRISADA, SEMI-OCA (LEVE OU MÉDIA), PADRÃO POPULAR, 60X210CM, ESPESSURA DE 3CM, ITENS INCLUSOS: DOBRADIÇAS, MONTAGEM E INSTALAÇÃO DO BATENTE, SEM FECHADURA - FORNECIMENTO E INSTALAÇÃO. AF_12/2019</v>
          </cell>
          <cell r="I2138" t="str">
            <v>UN</v>
          </cell>
          <cell r="J2138" t="str">
            <v>COEFICIENTE DE REPRESENTATIVIDADE</v>
          </cell>
          <cell r="K2138">
            <v>1051.44</v>
          </cell>
        </row>
        <row r="2139">
          <cell r="G2139">
            <v>91324</v>
          </cell>
          <cell r="H2139" t="str">
            <v>KIT DE PORTA DE MADEIRA FRISADA, SEMI-OCA (LEVE OU MÉDIA), PADRÃO MÉDIO, 70X210CM, ESPESSURA DE 3CM, ITENS INCLUSOS: DOBRADIÇAS, MONTAGEM E INSTALAÇÃO DO BATENTE, SEM FECHADURA - FORNECIMENTO E INSTALAÇÃO. AF_12/2019</v>
          </cell>
          <cell r="I2139" t="str">
            <v>UN</v>
          </cell>
          <cell r="J2139" t="str">
            <v>COEFICIENTE DE REPRESENTATIVIDADE</v>
          </cell>
          <cell r="K2139">
            <v>874.38</v>
          </cell>
        </row>
        <row r="2140">
          <cell r="G2140">
            <v>91325</v>
          </cell>
          <cell r="H2140" t="str">
            <v>KIT DE PORTA DE MADEIRA FRISADA, SEMI-OCA (LEVE OU MÉDIA), PADRÃO POPULAR, 70X210CM, ESPESSURA DE 3CM, ITENS INCLUSOS: DOBRADIÇAS, MONTAGEM E INSTALAÇÃO DO BATENTE, SEM FECHADURA - FORNECIMENTO E INSTALAÇÃO. AF_12/2019</v>
          </cell>
          <cell r="I2140" t="str">
            <v>UN</v>
          </cell>
          <cell r="J2140" t="str">
            <v>COEFICIENTE DE REPRESENTATIVIDADE</v>
          </cell>
          <cell r="K2140">
            <v>1094.35</v>
          </cell>
        </row>
        <row r="2141">
          <cell r="G2141">
            <v>91326</v>
          </cell>
          <cell r="H2141" t="str">
            <v>KIT DE PORTA DE MADEIRA FRISADA, SEMI-OCA (LEVE OU MÉDIA), PADRÃO MÉDIO, 80X210CM, ESPESSURA DE 3,5CM, ITENS INCLUSOS: DOBRADIÇAS, MONTAGEM E INSTALAÇÃO DO BATENTE, SEM FECHADURA - FORNECIMENTO E INSTALAÇÃO. AF_12/2019</v>
          </cell>
          <cell r="I2141" t="str">
            <v>M</v>
          </cell>
          <cell r="J2141" t="str">
            <v>COEFICIENTE DE REPRESENTATIVIDADE</v>
          </cell>
          <cell r="K2141">
            <v>916.58</v>
          </cell>
        </row>
        <row r="2142">
          <cell r="G2142">
            <v>91327</v>
          </cell>
          <cell r="H2142" t="str">
            <v>KIT DE PORTA DE MADEIRA FRISADA, SEMI-OCA (LEVE OU MÉDIA), PADRÃO POPULAR, 80X210CM, ESPESSURA DE 3,5CM, ITENS INCLUSOS: DOBRADIÇAS, MONTAGEM E INSTALAÇÃO DO BATENTE, SEM FECHADURA - FORNECIMENTO E INSTALAÇÃO. AF_12/2019</v>
          </cell>
          <cell r="I2142" t="str">
            <v>M</v>
          </cell>
          <cell r="J2142" t="str">
            <v>COEFICIENTE DE REPRESENTATIVIDADE</v>
          </cell>
          <cell r="K2142">
            <v>975.29</v>
          </cell>
        </row>
        <row r="2143">
          <cell r="G2143">
            <v>91328</v>
          </cell>
          <cell r="H2143" t="str">
            <v>KIT DE PORTA DE MADEIRA TIPO VENEZIANA, PADRÃO MÉDIO, 80X210CM, ESPESSURA DE 3CM, ITENS INCLUSOS: DOBRADIÇAS, MONTAGEM E INSTALAÇÃO DO BATENTE, SEM FECHADURA - FORNECIMENTO E INSTALAÇÃO. AF_12/2019</v>
          </cell>
          <cell r="I2143" t="str">
            <v>UN</v>
          </cell>
          <cell r="J2143" t="str">
            <v>COEFICIENTE DE REPRESENTATIVIDADE</v>
          </cell>
          <cell r="K2143">
            <v>819.05</v>
          </cell>
        </row>
        <row r="2144">
          <cell r="G2144">
            <v>91329</v>
          </cell>
          <cell r="H2144" t="str">
            <v>KIT DE PORTA DE MADEIRA TIPO VENEZIANA, PADRÃO POPULAR, 80X210CM, ESPESSURA DE 3CM, ITENS INCLUSOS: DOBRADIÇAS, MONTAGEM E INSTALAÇÃO DO BATENTE, SEM FECHADURA - FORNECIMENTO E INSTALAÇÃO. AF_12/2019</v>
          </cell>
          <cell r="I2144" t="str">
            <v>UN</v>
          </cell>
          <cell r="J2144" t="str">
            <v>COEFICIENTE DE REPRESENTATIVIDADE</v>
          </cell>
          <cell r="K2144">
            <v>1057.32</v>
          </cell>
        </row>
        <row r="2145">
          <cell r="G2145">
            <v>91330</v>
          </cell>
          <cell r="H2145" t="str">
            <v>KIT DE PORTA DE MADEIRA TIPO MEXICANA, MACIÇA (PESADA OU SUPERPESADA), PADRÃO MÉDIO, 80X210CM, ESPESSURA DE 3CM, ITENS INCLUSOS: DOBRADIÇAS, MONTAGEM E INSTALAÇÃO DO BATENTE, SEM FECHADURA - FORNECIMENTO E INSTALAÇÃO. AF_12/2019</v>
          </cell>
          <cell r="I2145" t="str">
            <v>UN</v>
          </cell>
          <cell r="J2145" t="str">
            <v>COEFICIENTE DE REPRESENTATIVIDADE</v>
          </cell>
          <cell r="K2145">
            <v>880.26</v>
          </cell>
        </row>
        <row r="2146">
          <cell r="G2146">
            <v>91331</v>
          </cell>
          <cell r="H2146" t="str">
            <v>KIT DE PORTA DE MADEIRA TIPO MEXICANA, MACIÇA (PESADA OU SUPERPESADA), PADRÃO POPULAR, 80X210CM, ESPESSURA DE 3CM, ITENS INCLUSOS: DOBRADIÇAS, MONTAGEM E INSTALAÇÃO DO BATENTE, SEM FECHADURA - FORNECIMENTO E INSTALAÇÃO. AF_12/2019</v>
          </cell>
          <cell r="I2146" t="str">
            <v>UN</v>
          </cell>
          <cell r="J2146" t="str">
            <v>COEFICIENTE DE REPRESENTATIVIDADE</v>
          </cell>
          <cell r="K2146">
            <v>1735.93</v>
          </cell>
        </row>
        <row r="2147">
          <cell r="G2147">
            <v>91332</v>
          </cell>
          <cell r="H2147" t="str">
            <v>ALIZAR DE 5X1,5CM PARA PORTA FIXADO COM PREGOS, PADRÃO MÉDIO - FORNECIMENTO E INSTALAÇÃO. AF_12/2019</v>
          </cell>
          <cell r="I2147" t="str">
            <v>UN</v>
          </cell>
          <cell r="J2147" t="str">
            <v>COEFICIENTE DE REPRESENTATIVIDADE</v>
          </cell>
          <cell r="K2147">
            <v>1558.87</v>
          </cell>
        </row>
        <row r="2148">
          <cell r="G2148">
            <v>91333</v>
          </cell>
          <cell r="H2148" t="str">
            <v>ALIZAR DE 5X1,5CM PARA PORTA FIXADO COM PREGOS, PADRÃO POPULAR - FORNECIMENTO E INSTALAÇÃO. AF_12/2019</v>
          </cell>
          <cell r="I2148" t="str">
            <v>UN</v>
          </cell>
          <cell r="J2148" t="str">
            <v>COEFICIENTE DE REPRESENTATIVIDADE</v>
          </cell>
          <cell r="K2148">
            <v>2165.54</v>
          </cell>
        </row>
        <row r="2149">
          <cell r="G2149">
            <v>91334</v>
          </cell>
          <cell r="H2149" t="str">
            <v>KIT DE PORTA-PRONTA DE MADEIRA EM ACABAMENTO MELAMÍNICO BRANCO, FOLHA LEVE OU MÉDIA, 90X210, EXCLUSIVE FECHADURA, FIXAÇÃO COM PREENCHIMENTO TOTAL DE ESPUMA EXPANSIVA - FORNECIMENTO E INSTALAÇÃO. AF_12/2019</v>
          </cell>
          <cell r="I2149" t="str">
            <v>UN</v>
          </cell>
          <cell r="J2149" t="str">
            <v>COEFICIENTE DE REPRESENTATIVIDADE</v>
          </cell>
          <cell r="K2149">
            <v>1988.48</v>
          </cell>
        </row>
        <row r="2150">
          <cell r="G2150">
            <v>91335</v>
          </cell>
          <cell r="H2150" t="str">
            <v>BATENTE PARA PORTA COM BANDEIRA, FIXAÇÃO COM PARAFUSO E BUCHA. AF_12/2019</v>
          </cell>
          <cell r="I2150" t="str">
            <v>UN</v>
          </cell>
          <cell r="J2150" t="str">
            <v>COEFICIENTE DE REPRESENTATIVIDADE</v>
          </cell>
          <cell r="K2150">
            <v>60.02</v>
          </cell>
        </row>
        <row r="2151">
          <cell r="G2151">
            <v>91336</v>
          </cell>
          <cell r="H2151" t="str">
            <v>KIT DE PORTA DE MADEIRA PARA VERNIZ, SEMI-OCA (LEVE OU MÉDIA), PADRÃO MÉDIO, 60X210CM, ESPESSURA DE 3,5CM, ITENS INCLUSOS: DOBRADIÇAS, MONTAGEM E INSTALAÇÃO DE BATENTE, FECHADURA COM EXECUÇÃO DO FURO - FORNECIMENTO E INSTALAÇÃO. AF_12/2019</v>
          </cell>
          <cell r="I2151" t="str">
            <v>UN</v>
          </cell>
          <cell r="J2151" t="str">
            <v>COEFICIENTE DE REPRESENTATIVIDADE</v>
          </cell>
          <cell r="K2151">
            <v>66.63</v>
          </cell>
        </row>
        <row r="2152">
          <cell r="G2152">
            <v>91337</v>
          </cell>
          <cell r="H2152" t="str">
            <v>KIT DE PORTA DE MADEIRA PARA VERNIZ, SEMI-OCA (LEVE OU MÉDIA), PADRÃO POPULAR, 60X210CM, ESPESSURA DE 3,5CM, ITENS INCLUSOS: DOBRADIÇAS, MONTAGEM E INSTALAÇÃO DE BATENTE, FECHADURA COM EXECUÇÃO DO FURO - FORNECIMENTO E INSTALAÇÃO. AF_12/2019</v>
          </cell>
          <cell r="I2152" t="str">
            <v>UN</v>
          </cell>
          <cell r="J2152" t="str">
            <v>COEFICIENTE DE REPRESENTATIVIDADE</v>
          </cell>
          <cell r="K2152">
            <v>73.28</v>
          </cell>
        </row>
        <row r="2153">
          <cell r="G2153">
            <v>100659</v>
          </cell>
          <cell r="H2153" t="str">
            <v>KIT DE PORTA DE MADEIRA PARA VERNIZ, SEMI-OCA (LEVE OU MÉDIA), PADRÃO MÉDIO, 70X210CM, ESPESSURA DE 3,5CM, ITENS INCLUSOS: DOBRADIÇAS, MONTAGEM E INSTALAÇÃO DE BATENTE, FECHADURA COM EXECUÇÃO DO FURO - FORNECIMENTO E INSTALAÇÃO. AF_12/2019</v>
          </cell>
          <cell r="I2153" t="str">
            <v>UN</v>
          </cell>
          <cell r="J2153" t="str">
            <v>COEFICIENTE DE REPRESENTATIVIDADE</v>
          </cell>
          <cell r="K2153">
            <v>79.91</v>
          </cell>
        </row>
        <row r="2154">
          <cell r="G2154">
            <v>100660</v>
          </cell>
          <cell r="H2154" t="str">
            <v>KIT DE PORTA DE MADEIRA FRISADA, SEMI-OCA (LEVE OU MÉDIA), PADRÃO MÉDIO, 70X210CM, ESPESSURA DE 3CM, ITENS INCLUSOS: DOBRADIÇAS, MONTAGEM E INSTALAÇÃO DE BATENTE, FECHADURA COM EXECUÇÃO DO FURO - FORNECIMENTO E INSTALAÇÃO. AF_12/2019</v>
          </cell>
          <cell r="I2154" t="str">
            <v>UN</v>
          </cell>
          <cell r="J2154" t="str">
            <v>COEFICIENTE DE REPRESENTATIVIDADE</v>
          </cell>
          <cell r="K2154">
            <v>95.62</v>
          </cell>
        </row>
        <row r="2155">
          <cell r="G2155">
            <v>100675</v>
          </cell>
          <cell r="H2155" t="str">
            <v>KIT DE PORTA DE MADEIRA FRISADA, SEMI-OCA (LEVE OU MÉDIA), PADRÃO POPULAR, 70X210CM, ESPESSURA DE 3CM, ITENS INCLUSOS: DOBRADIÇAS, MONTAGEM E INSTALAÇÃO DE BATENTE, FECHADURA COM EXECUÇÃO DO FURO - FORNECIMENTO E INSTALAÇÃO. AF_12/2019</v>
          </cell>
          <cell r="I2155" t="str">
            <v>UN</v>
          </cell>
          <cell r="J2155" t="str">
            <v>COEFICIENTE DE REPRESENTATIVIDADE</v>
          </cell>
          <cell r="K2155">
            <v>799.59</v>
          </cell>
        </row>
        <row r="2156">
          <cell r="G2156">
            <v>100676</v>
          </cell>
          <cell r="H2156" t="str">
            <v>KIT DE PORTA DE MADEIRA PARA VERNIZ, SEMI-OCA (LEVE OU MÉDIA), PADRÃO MÉDIO, 80X210CM, ESPESSURA DE 3,5CM, ITENS INCLUSOS: DOBRADIÇAS, MONTAGEM E INSTALAÇÃO DE BATENTE, FECHADURA COM EXECUÇÃO DO FURO - FORNECIMENTO E INSTALAÇÃO. AF_12/2019</v>
          </cell>
          <cell r="I2156" t="str">
            <v>UN</v>
          </cell>
          <cell r="J2156" t="str">
            <v>COEFICIENTE DE REPRESENTATIVIDADE</v>
          </cell>
          <cell r="K2156">
            <v>804.47</v>
          </cell>
        </row>
        <row r="2157">
          <cell r="G2157">
            <v>100678</v>
          </cell>
          <cell r="H2157" t="str">
            <v>KIT DE PORTA DE MADEIRA PARA VERNIZ, SEMI-OCA (LEVE OU MÉDIA), PADRÃO POPULAR, 80X210CM, ESPESSURA DE 3,5CM, ITENS INCLUSOS: DOBRADIÇAS, MONTAGEM E INSTALAÇÃO DE BATENTE, FECHADURA COM EXECUÇÃO DO FURO - FORNECIMENTO E INSTALAÇÃO. AF_12/2019</v>
          </cell>
          <cell r="I2157" t="str">
            <v>UN</v>
          </cell>
          <cell r="J2157" t="str">
            <v>COEFICIENTE DE REPRESENTATIVIDADE</v>
          </cell>
          <cell r="K2157">
            <v>931.06</v>
          </cell>
        </row>
        <row r="2158">
          <cell r="G2158">
            <v>100679</v>
          </cell>
          <cell r="H2158" t="str">
            <v>KIT DE PORTA DE MADEIRA PARA VERNIZ, SEMI-OCA (LEVE OU MÉDIA), PADRÃO MÉDIO, 90X210CM, ESPESSURA DE 3,5CM, ITENS INCLUSOS: DOBRADIÇAS, MONTAGEM E INSTALAÇÃO DE BATENTE, FECHADURA COM EXECUÇÃO DO FURO - FORNECIMENTO E INSTALAÇÃO. AF_12/2019</v>
          </cell>
          <cell r="I2158" t="str">
            <v>UN</v>
          </cell>
          <cell r="J2158" t="str">
            <v>COEFICIENTE DE REPRESENTATIVIDADE</v>
          </cell>
          <cell r="K2158">
            <v>739.27</v>
          </cell>
        </row>
        <row r="2159">
          <cell r="G2159">
            <v>100680</v>
          </cell>
          <cell r="H2159" t="str">
            <v>KIT DE PORTA DE MADEIRA PARA VERNIZ, SEMI-OCA (LEVE OU MÉDIA), PADRÃO POPULAR, 90X210CM, ESPESSURA DE 3CM, ITENS INCLUSOS: DOBRADIÇAS, MONTAGEM E INSTALAÇÃO DE BATENTE, FECHADURA COM EXECUÇÃO DO FURO - FORNECIMENTO E INSTALAÇÃO. AF_12/2019</v>
          </cell>
          <cell r="I2159" t="str">
            <v>UN</v>
          </cell>
          <cell r="J2159" t="str">
            <v>COEFICIENTE DE REPRESENTATIVIDADE</v>
          </cell>
          <cell r="K2159">
            <v>1202.21</v>
          </cell>
        </row>
        <row r="2160">
          <cell r="G2160">
            <v>100681</v>
          </cell>
          <cell r="H2160" t="str">
            <v>KIT DE PORTA DE MADEIRA FRISADA, SEMI-OCA (LEVE OU MÉDIA), PADRÃO MÉDIO, 60X210CM, ESPESSURA DE 3,5CM, ITENS INCLUSOS: DOBRADIÇAS, MONTAGEM E INSTALAÇÃO DE BATENTE, FECHADURA COM EXECUÇÃO DO FURO - FORNECIMENTO E INSTALAÇÃO. AF_12/2019</v>
          </cell>
          <cell r="I2160" t="str">
            <v>UN</v>
          </cell>
          <cell r="J2160" t="str">
            <v>COEFICIENTE DE REPRESENTATIVIDADE</v>
          </cell>
          <cell r="K2160">
            <v>1462.46</v>
          </cell>
        </row>
        <row r="2161">
          <cell r="G2161">
            <v>100682</v>
          </cell>
          <cell r="H2161" t="str">
            <v>KIT DE PORTA DE MADEIRA FRISADA, SEMI-OCA (LEVE OU MÉDIA), PADRÃO POPULAR, 60X210CM, ESPESSURA DE 3CM, ITENS INCLUSOS: DOBRADIÇAS, MONTAGEM E INSTALAÇÃO DE BATENTE, FECHADURA COM EXECUÇÃO DO FURO - FORNECIMENTO E INSTALAÇÃO. AF_12/2019</v>
          </cell>
          <cell r="I2161" t="str">
            <v>UN</v>
          </cell>
          <cell r="J2161" t="str">
            <v>COEFICIENTE DE REPRESENTATIVIDADE</v>
          </cell>
          <cell r="K2161">
            <v>869.26</v>
          </cell>
        </row>
        <row r="2162">
          <cell r="G2162">
            <v>100683</v>
          </cell>
          <cell r="H2162" t="str">
            <v>KIT DE PORTA DE MADEIRA FRISADA, SEMI-OCA (LEVE OU MÉDIA), PADRÃO MÉDIO, 80X210CM, ESPESSURA DE 3,5CM, ITENS INCLUSOS: DOBRADIÇAS, MONTAGEM E INSTALAÇÃO DE BATENTE, FECHADURA COM EXECUÇÃO DO FURO - FORNECIMENTO E INSTALAÇÃO. AF_12/2019</v>
          </cell>
          <cell r="I2162" t="str">
            <v>UN</v>
          </cell>
          <cell r="J2162" t="str">
            <v>COEFICIENTE DE REPRESENTATIVIDADE</v>
          </cell>
          <cell r="K2162">
            <v>1159.43</v>
          </cell>
        </row>
        <row r="2163">
          <cell r="G2163">
            <v>100684</v>
          </cell>
          <cell r="H2163" t="str">
            <v>KIT DE PORTA DE MADEIRA FRISADA, SEMI-OCA (LEVE OU MÉDIA), PADRÃO POPULAR, 80X210CM, ESPESSURA DE 3,5CM, ITENS INCLUSOS: DOBRADIÇAS, MONTAGEM E INSTALAÇÃO DE BATENTE, FECHADURA COM EXECUÇÃO DO FURO - FORNECIMENTO E INSTALAÇÃO. AF_12/2019</v>
          </cell>
          <cell r="I2163" t="str">
            <v>UN</v>
          </cell>
          <cell r="J2163" t="str">
            <v>COEFICIENTE DE REPRESENTATIVIDADE</v>
          </cell>
          <cell r="K2163">
            <v>1435.13</v>
          </cell>
        </row>
        <row r="2164">
          <cell r="G2164">
            <v>100685</v>
          </cell>
          <cell r="H2164" t="str">
            <v>KIT DE PORTA DE MADEIRA TIPO VENEZIANA, 80X210CM (ESPESSURA DE 3CM), PADRÃO MÉDIO, ITENS INCLUSOS: DOBRADIÇAS, MONTAGEM E INSTALAÇÃO DE BATENTE, FECHADURA COM EXECUÇÃO DO FURO - FORNECIMENTO E INSTALAÇÃO. AF_12/2019</v>
          </cell>
          <cell r="I2164" t="str">
            <v>UN</v>
          </cell>
          <cell r="J2164" t="str">
            <v>COEFICIENTE DE REPRESENTATIVIDADE</v>
          </cell>
          <cell r="K2164">
            <v>932.26</v>
          </cell>
        </row>
        <row r="2165">
          <cell r="G2165">
            <v>100686</v>
          </cell>
          <cell r="H2165" t="str">
            <v>KIT DE PORTA DE MADEIRA TIPO VENEZIANA, 80X210CM (ESPESSURA DE 3CM), PADRÃO POPULAR, ITENS INCLUSOS: DOBRADIÇAS, MONTAGEM E INSTALAÇÃO DE BATENTE, FECHADURA COM EXECUÇÃO DO FURO - FORNECIMENTO E INSTALAÇÃO. AF_12/2019</v>
          </cell>
          <cell r="I2165" t="str">
            <v>UN</v>
          </cell>
          <cell r="J2165" t="str">
            <v>COEFICIENTE DE REPRESENTATIVIDADE</v>
          </cell>
          <cell r="K2165">
            <v>611.04</v>
          </cell>
        </row>
        <row r="2166">
          <cell r="G2166">
            <v>100687</v>
          </cell>
          <cell r="H2166" t="str">
            <v>KIT DE PORTA DE MADEIRA TIPO MEXICANA, MACIÇA (PESADA OU SUPERPESADA), PADRÃO MÉDIO, 80X210CM, ESPESSURA DE 3,5CM, ITENS INCLUSOS: DOBRADIÇAS, MONTAGEM E INSTALAÇÃO DE BATENTE, FECHADURA COM EXECUÇÃO DO FURO - FORNECIMENTO E INSTALAÇÃO. AF_12/2019</v>
          </cell>
          <cell r="I2166" t="str">
            <v>UN</v>
          </cell>
          <cell r="J2166" t="str">
            <v>COEFICIENTE DE REPRESENTATIVIDADE</v>
          </cell>
          <cell r="K2166">
            <v>658.12</v>
          </cell>
        </row>
        <row r="2167">
          <cell r="G2167">
            <v>100688</v>
          </cell>
          <cell r="H2167" t="str">
            <v>KIT DE PORTA DE MADEIRA TIPO MEXICANA, MACIÇA (PESADA OU SUPERPESADA), PADRÃO POPULAR, 80X210CM, ESPESSURA DE 3,5CM, ITENS INCLUSOS: DOBRADIÇAS, MONTAGEM E INSTALAÇÃO DE BATENTE, FECHADURA COM EXECUÇÃO DO FURO - FORNECIMENTO E INSTALAÇÃO. AF_12/2019</v>
          </cell>
          <cell r="I2167" t="str">
            <v>UN</v>
          </cell>
          <cell r="J2167" t="str">
            <v>COEFICIENTE DE REPRESENTATIVIDADE</v>
          </cell>
          <cell r="K2167">
            <v>614.73</v>
          </cell>
        </row>
        <row r="2168">
          <cell r="G2168">
            <v>100689</v>
          </cell>
          <cell r="H2168" t="str">
            <v>RECOLOCAÇÃO DE FOLHAS DE PORTA DE MADEIRA LEVE OU MÉDIA DE 60CM DE LARGURA, CONSIDERANDO REAPROVEITAMENTO DO MATERIAL. AF_12/2019</v>
          </cell>
          <cell r="I2168" t="str">
            <v>UN</v>
          </cell>
          <cell r="J2168" t="str">
            <v>COEFICIENTE DE REPRESENTATIVIDADE</v>
          </cell>
          <cell r="K2168">
            <v>57.44</v>
          </cell>
        </row>
        <row r="2169">
          <cell r="G2169">
            <v>100690</v>
          </cell>
          <cell r="H2169" t="str">
            <v>RECOLOCAÇÃO DE FOLHAS DE PORTA DE MADEIRA LEVE OU MÉDIA DE 70CM DE LARGURA, CONSIDERANDO REAPROVEITAMENTO DO MATERIAL. AF_12/2019</v>
          </cell>
          <cell r="I2169" t="str">
            <v>M2</v>
          </cell>
          <cell r="J2169" t="str">
            <v>COEFICIENTE DE REPRESENTATIVIDADE</v>
          </cell>
          <cell r="K2169">
            <v>50.15</v>
          </cell>
        </row>
        <row r="2170">
          <cell r="G2170">
            <v>100691</v>
          </cell>
          <cell r="H2170" t="str">
            <v>RECOLOCAÇÃO DE FOLHAS DE PORTA DE MADEIRA LEVE OU MÉDIA DE 80CM DE LARGURA, CONSIDERANDO REAPROVEITAMENTO DO MATERIAL. AF_12/2019</v>
          </cell>
          <cell r="I2170" t="str">
            <v>M2</v>
          </cell>
          <cell r="J2170" t="str">
            <v>COEFICIENTE DE REPRESENTATIVIDADE</v>
          </cell>
          <cell r="K2170">
            <v>601.12</v>
          </cell>
        </row>
        <row r="2171">
          <cell r="G2171">
            <v>100692</v>
          </cell>
          <cell r="H2171" t="str">
            <v>RECOLOCAÇÃO DE FOLHAS DE PORTA DE MADEIRA LEVE OU MÉDIA DE 90CM DE LARGURA, CONSIDERANDO REAPROVEITAMENTO DO MATERIAL. AF_12/2019</v>
          </cell>
          <cell r="I2171" t="str">
            <v>M2</v>
          </cell>
          <cell r="J2171" t="str">
            <v>COEFICIENTE DE REPRESENTATIVIDADE</v>
          </cell>
          <cell r="K2171">
            <v>468.07</v>
          </cell>
        </row>
        <row r="2172">
          <cell r="G2172">
            <v>100693</v>
          </cell>
          <cell r="H2172" t="str">
            <v>RECOLOCAÇÃO DE FOLHAS DE PORTA DE MADEIRA PESADA OU SUPERPESADA DE 80CM DE LARGURA, CONSIDERANDO REAPROVEITAMENTO DO MATERIAL. AF_12/2019</v>
          </cell>
          <cell r="I2172" t="str">
            <v>M2</v>
          </cell>
          <cell r="J2172" t="str">
            <v>ATRIBUÍDO SÃO PAULO</v>
          </cell>
          <cell r="K2172">
            <v>945.91</v>
          </cell>
        </row>
        <row r="2173">
          <cell r="G2173">
            <v>100694</v>
          </cell>
          <cell r="H2173" t="str">
            <v>PORTA DE MADEIRA COMPENSADA LISA PARA PINTURA, 120X210X3,5CM, 2 FOLHAS, INCLUSO ADUELA 2A, ALIZAR 2A E DOBRADIÇAS. AF_12/2019</v>
          </cell>
          <cell r="I2173" t="str">
            <v>M2</v>
          </cell>
          <cell r="J2173" t="str">
            <v>ATRIBUÍDO SÃO PAULO</v>
          </cell>
          <cell r="K2173">
            <v>112.97</v>
          </cell>
        </row>
        <row r="2174">
          <cell r="G2174">
            <v>100695</v>
          </cell>
          <cell r="H2174" t="str">
            <v>KIT DE PORTA DE MADEIRA PARA VERNIZ, SEMI-OCA (LEVE OU MÉDIA), PADRÃO POPULAR, 70X210CM, ESPESSURA DE 3,5CM, ITENS INCLUSOS: DOBRADIÇAS, MONTAGEM E INSTALAÇÃO DE BATENTE, FECHADURA COM EXECUÇÃO DO FURO - FORNECIMENTO E INSTALAÇÃO. AF_12/2019</v>
          </cell>
          <cell r="I2174" t="str">
            <v>M2</v>
          </cell>
          <cell r="J2174" t="str">
            <v>COEFICIENTE DE REPRESENTATIVIDADE</v>
          </cell>
          <cell r="K2174">
            <v>96.61</v>
          </cell>
        </row>
        <row r="2175">
          <cell r="G2175">
            <v>100696</v>
          </cell>
          <cell r="H2175" t="str">
            <v>JANELA DE MADEIRA - CEDRINHO/ANGELIM OU EQUIVALENTE DA REGIÃO - DE ABRIR COM 4 FOLHAS (2 VENEZIANAS E 2 GUILHOTINAS PARA VIDRO), COM BATENTE, ALIZAR E FERRAGENS. EXCLUSIVE VIDROS, ACABAMENTO E CONTRAMARCO. FORNECIMENTO E INSTALAÇÃO. AF_12/2019</v>
          </cell>
          <cell r="I2175" t="str">
            <v>M2</v>
          </cell>
          <cell r="J2175" t="str">
            <v>COEFICIENTE DE REPRESENTATIVIDADE</v>
          </cell>
          <cell r="K2175">
            <v>548.94</v>
          </cell>
        </row>
        <row r="2176">
          <cell r="G2176">
            <v>100697</v>
          </cell>
          <cell r="H2176" t="str">
            <v>JANELA DE MADEIRA (PINUS/EUCALIPTO OU EQUIV.) DE ABRIR COM 4 FOLHAS (2 VENEZIANAS E 2 GUILHOTINAS PARA VIDRO), COM BATENTE, ALIZAR E FERRAGENS. EXCLUSIVE VIDROS, ACABAMENTO E CONTRAMARCO. FORNECIMENTO E INSTALAÇÃO. AF_12/2019</v>
          </cell>
          <cell r="I2176" t="str">
            <v>M2</v>
          </cell>
          <cell r="J2176" t="str">
            <v>COEFICIENTE DE REPRESENTATIVIDADE</v>
          </cell>
          <cell r="K2176">
            <v>637.65</v>
          </cell>
        </row>
        <row r="2177">
          <cell r="G2177">
            <v>100698</v>
          </cell>
          <cell r="H2177" t="str">
            <v>JANELA DE MADEIRA (IMBUIA/CEDRO OU EQUIV.) DE ABRIR COM 4 FOLHAS (2 VENEZIANAS E 2 GUILHOTINAS PARA VIDRO), COM BATENTE, ALIZAR E FERRAGENS. EXCLUSIVE VIDROS, ACABAMENTO E CONTRAMARCO. FORNECIMENTO E INSTALAÇÃO. AF_12/2019</v>
          </cell>
          <cell r="I2177" t="str">
            <v>M2</v>
          </cell>
          <cell r="J2177" t="str">
            <v>COEFICIENTE DE REPRESENTATIVIDADE</v>
          </cell>
          <cell r="K2177">
            <v>1534.53</v>
          </cell>
        </row>
        <row r="2178">
          <cell r="G2178">
            <v>100699</v>
          </cell>
          <cell r="H2178" t="str">
            <v>JANELA DE MADEIRA (CEDRINHO/ANGELIM OU EQUIV.) TIPO MAXIM-AR, PARA VIDRO, COM BATENTE, ALIZAR E FERRAGENS. EXCLUSIVE VIDRO, ACABAMENTO E CONTRAMARCO. FORNECIMENTO E INSTALAÇÃO. AF_12/2019</v>
          </cell>
          <cell r="I2178" t="str">
            <v>M2</v>
          </cell>
          <cell r="J2178" t="str">
            <v>COEFICIENTE DE REPRESENTATIVIDADE</v>
          </cell>
          <cell r="K2178">
            <v>825.04</v>
          </cell>
        </row>
        <row r="2179">
          <cell r="G2179">
            <v>100700</v>
          </cell>
          <cell r="H2179" t="str">
            <v>JANELA DE MADEIRA (PINUS/EUCALIPTO OU EQUIV.) TIPO BASCULANTE COM 2 FOLHAS PARA VIDRO, COM BATENTE, ALIZAR E FERRAGENS. EXCLUSIVE VIDROS, ACABAMENTO E CONTRAMARCO. FORNECIMENTO E INSTALAÇÃO. AF_12/2019</v>
          </cell>
          <cell r="I2179" t="str">
            <v>M2</v>
          </cell>
          <cell r="J2179" t="str">
            <v>COEFICIENTE DE REPRESENTATIVIDADE</v>
          </cell>
          <cell r="K2179">
            <v>639.48</v>
          </cell>
        </row>
        <row r="2180">
          <cell r="G2180">
            <v>100712</v>
          </cell>
          <cell r="H2180" t="str">
            <v>JANELA DE MADEIRA (CEDRINHO/ANGELIM OU EQUIV.) DE CORRER COM 6 FOLHAS (2 VENEZ. FIXAS, 2 VENEZ. DE CORRER E 2 DE CORRER PARA VIDRO), COM BATENTE, ALIZAR E FERRAGENS. EXCLUSIVE VIDROS, ACABAMENTO E CONTRAMARCO. FORNECIMENTO E INSTALAÇÃO. AF_12/2019</v>
          </cell>
          <cell r="I2180" t="str">
            <v>M</v>
          </cell>
          <cell r="J2180" t="str">
            <v>COEFICIENTE DE REPRESENTATIVIDADE</v>
          </cell>
          <cell r="K2180">
            <v>826.65</v>
          </cell>
        </row>
        <row r="2181">
          <cell r="G2181">
            <v>100665</v>
          </cell>
          <cell r="H2181" t="str">
            <v>JANELA DE MADEIRA (IMBUIA/CEDRO OU EQUIV) DE CORRER COM 6 FOLHAS (2 VENEZIANAS FIXAS, 2 VENEZIANAS DE CORRER E 2 DE CORRER PARA VIDRO), COM BATENTE, ALIZAR E FERRAGENS. EXCLUSIVE VIDROS, ACABAMENTO E CONTRAMARCO. FORNECIMENTO E INSTALAÇÃO. AF_12/2019</v>
          </cell>
          <cell r="I2181" t="str">
            <v>M</v>
          </cell>
          <cell r="J2181" t="str">
            <v>COEFICIENTE DE REPRESENTATIVIDADE</v>
          </cell>
          <cell r="K2181">
            <v>713.53</v>
          </cell>
        </row>
        <row r="2182">
          <cell r="G2182">
            <v>100666</v>
          </cell>
          <cell r="H2182" t="str">
            <v>JANELA DE MADEIRA (PINUS/EUCALIPTO OU EQUIV.) DE CORRER COM 6 FOLHAS (2 VENEZ. FIXAS, 2 VENEZ. DE CORRER E 2 DE CORRER PARA VIDRO), COM BATENTE, ALIZAR E FERRAGENS. EXCLUSIVE VIDROS, ACABAMENTO E CONTRAMARCO. FORNECIMENTO EINSTALAÇÃO. AF_12/2019</v>
          </cell>
          <cell r="I2182" t="str">
            <v>M</v>
          </cell>
          <cell r="J2182" t="str">
            <v>COEFICIENTE DE REPRESENTATIVIDADE</v>
          </cell>
          <cell r="K2182">
            <v>650.09</v>
          </cell>
        </row>
        <row r="2183">
          <cell r="G2183">
            <v>100667</v>
          </cell>
          <cell r="H2183" t="str">
            <v>PORTA DE FERRO, DE ABRIR, TIPO GRADE COM CHAPA, COM GUARNIÇÕES. AF_12/2019</v>
          </cell>
          <cell r="I2183" t="str">
            <v>M</v>
          </cell>
          <cell r="J2183" t="str">
            <v>COEFICIENTE DE REPRESENTATIVIDADE</v>
          </cell>
          <cell r="K2183">
            <v>460.22</v>
          </cell>
        </row>
        <row r="2184">
          <cell r="G2184">
            <v>100668</v>
          </cell>
          <cell r="H2184" t="str">
            <v>JANELA DE AÇO TIPO BASCULANTE PARA VIDROS, COM BATENTE, FERRAGENS E PINTURA ANTICORROSIVA. EXCLUSIVE VIDROS, ACABAMENTO, ALIZAR E CONTRAMARCO. FORNECIMENTO E INSTALAÇÃO. AF_12/2019</v>
          </cell>
          <cell r="I2184" t="str">
            <v>M</v>
          </cell>
          <cell r="J2184" t="str">
            <v>ATRIBUÍDO SÃO PAULO</v>
          </cell>
          <cell r="K2184">
            <v>858.63</v>
          </cell>
        </row>
        <row r="2185">
          <cell r="G2185">
            <v>100669</v>
          </cell>
          <cell r="H2185" t="str">
            <v>JANELA DE AÇO DE CORRER COM 4 FOLHAS PARA VIDRO, COM BATENTE, FERRAGENS E PINTURA ANTICORROSIVA. EXCLUSIVE VIDROS, ALIZAR E CONTRAMARCO. FORNECIMENTO E INSTALAÇÃO. AF_12/2019</v>
          </cell>
          <cell r="I2185" t="str">
            <v>M</v>
          </cell>
          <cell r="J2185" t="str">
            <v>ATRIBUÍDO SÃO PAULO</v>
          </cell>
          <cell r="K2185">
            <v>224.07</v>
          </cell>
        </row>
        <row r="2186">
          <cell r="G2186">
            <v>100670</v>
          </cell>
          <cell r="H2186" t="str">
            <v>CONTRAMARCO DE AÇO, FIXAÇÃO COM ARGAMASSA - FORNECIMENTO E INSTALAÇÃO. AF_12/2019</v>
          </cell>
          <cell r="I2186" t="str">
            <v>M</v>
          </cell>
          <cell r="J2186" t="str">
            <v>ATRIBUÍDO SÃO PAULO</v>
          </cell>
          <cell r="K2186">
            <v>34.53</v>
          </cell>
        </row>
        <row r="2187">
          <cell r="G2187">
            <v>100671</v>
          </cell>
          <cell r="H2187" t="str">
            <v>CONTRAMARCO DE AÇO, FIXAÇÃO COM PARAFUSO - FORNECIMENTO E INSTALAÇÃO. AF_12/2019</v>
          </cell>
          <cell r="I2187" t="str">
            <v>M2</v>
          </cell>
          <cell r="J2187" t="str">
            <v>COEFICIENTE DE REPRESENTATIVIDADE</v>
          </cell>
          <cell r="K2187">
            <v>73.56</v>
          </cell>
        </row>
        <row r="2188">
          <cell r="G2188">
            <v>100672</v>
          </cell>
          <cell r="H2188" t="str">
            <v>GUARDA-CORPO DE AÇO GALVANIZADO DE 1,10M, MONTANTES TUBULARES DE 1.1/4" ESPAÇADOS DE 1,20M, TRAVESSA SUPERIOR DE 1.1/2", GRADIL FORMADO POR TUBOS HORIZONTAIS DE 1" E VERTICAIS DE 3/4", FIXADO COM CHUMBADOR MECÂNICO. AF_04/2019_PS</v>
          </cell>
          <cell r="I2188" t="str">
            <v>M2</v>
          </cell>
          <cell r="J2188" t="str">
            <v>COEFICIENTE DE REPRESENTATIVIDADE</v>
          </cell>
          <cell r="K2188">
            <v>84.1</v>
          </cell>
        </row>
        <row r="2189">
          <cell r="G2189">
            <v>100701</v>
          </cell>
          <cell r="H2189" t="str">
            <v>GUARDA-CORPO DE AÇO GALVANIZADO DE 1,10M DE ALTURA, MONTANTES TUBULARES DE 1.1/2  ESPAÇADOS DE 1,20M, TRAVESSA SUPERIOR DE 2 , GRADIL FORMADO POR BARRAS CHATAS EM FERRO DE 32X4,8MM, FIXADO COM CHUMBADOR MECÂNICO. AF_04/2019_PS</v>
          </cell>
          <cell r="I2189" t="str">
            <v>UN</v>
          </cell>
          <cell r="J2189" t="str">
            <v>ATRIBUÍDO SÃO PAULO</v>
          </cell>
          <cell r="K2189">
            <v>74.26</v>
          </cell>
        </row>
        <row r="2190">
          <cell r="G2190">
            <v>94559</v>
          </cell>
          <cell r="H2190" t="str">
            <v>GUARDA-CORPO PANORÂMICO COM PERFIS DE ALUMÍNIO E VIDRO LAMINADO 8 MM, FIXADO COM CHUMBADOR MECÂNICO. AF_04/2019_PS</v>
          </cell>
          <cell r="I2190" t="str">
            <v>M2</v>
          </cell>
          <cell r="J2190" t="str">
            <v>COEFICIENTE DE REPRESENTATIVIDADE</v>
          </cell>
          <cell r="K2190">
            <v>155.59</v>
          </cell>
        </row>
        <row r="2191">
          <cell r="G2191">
            <v>94562</v>
          </cell>
          <cell r="H2191" t="str">
            <v>CORRIMÃO SIMPLES, DIÂMETRO EXTERNO = 1 1/2", EM AÇO GALVANIZADO. AF_04/2019_PS</v>
          </cell>
          <cell r="I2191" t="str">
            <v>M2</v>
          </cell>
          <cell r="J2191" t="str">
            <v>COEFICIENTE DE REPRESENTATIVIDADE</v>
          </cell>
          <cell r="K2191">
            <v>195.15</v>
          </cell>
        </row>
        <row r="2192">
          <cell r="G2192">
            <v>94587</v>
          </cell>
          <cell r="H2192" t="str">
            <v>CORRIMÃO SIMPLES, DIÂMETRO EXTERNO = 1 1/2", EM ALUMÍNIO. AF_04/2019_PS</v>
          </cell>
          <cell r="I2192" t="str">
            <v>UN</v>
          </cell>
          <cell r="J2192" t="str">
            <v>COEFICIENTE DE REPRESENTATIVIDADE</v>
          </cell>
          <cell r="K2192">
            <v>47.07</v>
          </cell>
        </row>
        <row r="2193">
          <cell r="G2193">
            <v>94588</v>
          </cell>
          <cell r="H2193" t="str">
            <v>GRADIL EM FERRO FIXADO EM VÃOS DE JANELAS, FORMADO POR BARRAS CHATAS DE 25X4,8 MM. AF_04/2019</v>
          </cell>
          <cell r="I2193" t="str">
            <v>UN</v>
          </cell>
          <cell r="J2193" t="str">
            <v>COEFICIENTE DE REPRESENTATIVIDADE</v>
          </cell>
          <cell r="K2193">
            <v>113.96</v>
          </cell>
        </row>
        <row r="2194">
          <cell r="G2194">
            <v>99837</v>
          </cell>
          <cell r="H2194" t="str">
            <v>GRADIL EM ALUMÍNIO FIXADO EM VÃOS DE JANELAS, FORMADO POR TUBOS DE 3/4". AF_04/2019</v>
          </cell>
          <cell r="I2194" t="str">
            <v>UN</v>
          </cell>
          <cell r="J2194" t="str">
            <v>COEFICIENTE DE REPRESENTATIVIDADE</v>
          </cell>
          <cell r="K2194">
            <v>124.05</v>
          </cell>
        </row>
        <row r="2195">
          <cell r="G2195">
            <v>99839</v>
          </cell>
          <cell r="H2195" t="str">
            <v>PORTA CORTA-FOGO 90X210X4CM - FORNECIMENTO E INSTALAÇÃO. AF_12/2019</v>
          </cell>
          <cell r="I2195" t="str">
            <v>M2</v>
          </cell>
          <cell r="J2195" t="str">
            <v>COEFICIENTE DE REPRESENTATIVIDADE</v>
          </cell>
          <cell r="K2195">
            <v>136.49</v>
          </cell>
        </row>
        <row r="2196">
          <cell r="G2196">
            <v>99841</v>
          </cell>
          <cell r="H2196" t="str">
            <v>PORTA DE ALUMÍNIO DE ABRIR COM LAMBRI, COM GUARNIÇÃO, FIXAÇÃO COM PARAFUSOS - FORNECIMENTO E INSTALAÇÃO. AF_12/2019</v>
          </cell>
          <cell r="I2196" t="str">
            <v>UN</v>
          </cell>
          <cell r="J2196" t="str">
            <v>COEFICIENTE DE REPRESENTATIVIDADE</v>
          </cell>
          <cell r="K2196">
            <v>169.65</v>
          </cell>
        </row>
        <row r="2197">
          <cell r="G2197">
            <v>99855</v>
          </cell>
          <cell r="H2197" t="str">
            <v>PORTA EM ALUMÍNIO DE ABRIR TIPO VENEZIANA COM GUARNIÇÃO, FIXAÇÃO COM PARAFUSOS - FORNECIMENTO E INSTALAÇÃO. AF_12/2019</v>
          </cell>
          <cell r="I2197" t="str">
            <v>UN</v>
          </cell>
          <cell r="J2197" t="str">
            <v>COEFICIENTE DE REPRESENTATIVIDADE</v>
          </cell>
          <cell r="K2197">
            <v>145.84</v>
          </cell>
        </row>
        <row r="2198">
          <cell r="G2198">
            <v>99857</v>
          </cell>
          <cell r="H2198" t="str">
            <v>PORTA DE ALUMÍNIO DE ABRIR PARA VIDRO SEM GUARNIÇÃO, 87X210CM, FIXAÇÃO COM PARAFUSOS, INCLUSIVE VIDROS - FORNECIMENTO E INSTALAÇÃO. AF_12/2019</v>
          </cell>
          <cell r="I2198" t="str">
            <v>UN</v>
          </cell>
          <cell r="J2198" t="str">
            <v>COEFICIENTE DE REPRESENTATIVIDADE</v>
          </cell>
          <cell r="K2198">
            <v>172.97</v>
          </cell>
        </row>
        <row r="2199">
          <cell r="G2199">
            <v>99861</v>
          </cell>
          <cell r="H2199" t="str">
            <v>PORTA EM AÇO DE ABRIR PARA VIDRO SEM GUARNIÇÃO, 87X210CM, FIXAÇÃO COM PARAFUSOS, EXCLUSIVE VIDROS - FORNECIMENTO E INSTALAÇÃO. AF_12/2019</v>
          </cell>
          <cell r="I2199" t="str">
            <v>UN</v>
          </cell>
          <cell r="J2199" t="str">
            <v>COEFICIENTE DE REPRESENTATIVIDADE</v>
          </cell>
          <cell r="K2199">
            <v>163.78</v>
          </cell>
        </row>
        <row r="2200">
          <cell r="G2200">
            <v>99862</v>
          </cell>
          <cell r="H2200" t="str">
            <v>PORTA EM AÇO DE ABRIR TIPO VENEZIANA SEM GUARNIÇÃO, 87X210CM, FIXAÇÃO COM PARAFUSOS - FORNECIMENTO E INSTALAÇÃO. AF_12/2019</v>
          </cell>
          <cell r="I2200" t="str">
            <v>UN</v>
          </cell>
          <cell r="J2200" t="str">
            <v>COEFICIENTE DE REPRESENTATIVIDADE</v>
          </cell>
          <cell r="K2200">
            <v>221.83</v>
          </cell>
        </row>
        <row r="2201">
          <cell r="G2201">
            <v>90838</v>
          </cell>
          <cell r="H2201" t="str">
            <v>PORTA DE CORRER DE ALUMÍNIO, COM DUAS FOLHAS PARA VIDRO, INCLUSO VIDRO LISO INCOLOR, FECHADURA E PUXADOR, SEM ALIZAR. AF_12/2019</v>
          </cell>
          <cell r="I2201" t="str">
            <v>UN</v>
          </cell>
          <cell r="J2201" t="str">
            <v>COEFICIENTE DE REPRESENTATIVIDADE</v>
          </cell>
          <cell r="K2201">
            <v>222.58</v>
          </cell>
        </row>
        <row r="2202">
          <cell r="G2202">
            <v>91338</v>
          </cell>
          <cell r="H2202" t="str">
            <v>MOLA HIDRAULICA DE PISO PARA PORTA DE VIDRO TEMPERADO. AF_01/2021</v>
          </cell>
          <cell r="I2202" t="str">
            <v>UN</v>
          </cell>
          <cell r="J2202" t="str">
            <v>COEFICIENTE DE REPRESENTATIVIDADE</v>
          </cell>
          <cell r="K2202">
            <v>263.58</v>
          </cell>
        </row>
        <row r="2203">
          <cell r="G2203">
            <v>91341</v>
          </cell>
          <cell r="H2203" t="str">
            <v>JOGO DE FERRAGENS CROMADAS PARA PORTA DE VIDRO TEMPERADO, UMA FOLHA COMPOSTO DE DOBRADICAS SUPERIOR E INFERIOR, TRINCO, FECHADURA, CONTRA FECHADURA COM CAPUCHINHO SEM MOLA E PUXADOR. AF_01/2021</v>
          </cell>
          <cell r="I2203" t="str">
            <v>UN</v>
          </cell>
          <cell r="J2203" t="str">
            <v>COEFICIENTE DE REPRESENTATIVIDADE</v>
          </cell>
          <cell r="K2203">
            <v>119.9</v>
          </cell>
        </row>
        <row r="2204">
          <cell r="G2204">
            <v>94805</v>
          </cell>
          <cell r="H2204" t="str">
            <v>PUXADOR CENTRAL PARA ESQUADRIA DE MADEIRA. AF_12/2019</v>
          </cell>
          <cell r="I2204" t="str">
            <v>UN</v>
          </cell>
          <cell r="J2204" t="str">
            <v>COEFICIENTE DE REPRESENTATIVIDADE</v>
          </cell>
          <cell r="K2204">
            <v>331.74</v>
          </cell>
        </row>
        <row r="2205">
          <cell r="G2205">
            <v>94806</v>
          </cell>
          <cell r="H2205" t="str">
            <v>PORTA CADEADO ZINCADO OXIDADO PRETO COM CADEADO DE AÇO INOX, LARGURA DE *50* MM. AF_12/2019</v>
          </cell>
          <cell r="I2205" t="str">
            <v>UN</v>
          </cell>
          <cell r="J2205" t="str">
            <v>COEFICIENTE DE REPRESENTATIVIDADE</v>
          </cell>
          <cell r="K2205">
            <v>344.18</v>
          </cell>
        </row>
        <row r="2206">
          <cell r="G2206">
            <v>94807</v>
          </cell>
          <cell r="H2206" t="str">
            <v>TARJETA TIPO LIVRE/OCUPADO PARA PORTA DE BANHEIRO. AF_12/2019</v>
          </cell>
          <cell r="I2206" t="str">
            <v>M2</v>
          </cell>
          <cell r="J2206" t="str">
            <v>COEFICIENTE DE REPRESENTATIVIDADE</v>
          </cell>
          <cell r="K2206">
            <v>377.34</v>
          </cell>
        </row>
        <row r="2207">
          <cell r="G2207">
            <v>100702</v>
          </cell>
          <cell r="H2207" t="str">
            <v>CREMONA EM LATÃO CROMADO OU POLIDO, COMPLETA. AF_12/2019</v>
          </cell>
          <cell r="I2207" t="str">
            <v>M2</v>
          </cell>
          <cell r="J2207" t="str">
            <v>COEFICIENTE DE REPRESENTATIVIDADE</v>
          </cell>
          <cell r="K2207">
            <v>315.38</v>
          </cell>
        </row>
        <row r="2208">
          <cell r="G2208">
            <v>102188</v>
          </cell>
          <cell r="H2208" t="str">
            <v>FECHO DE EMBUTIR TIPO UNHA 22CM. AF_12/2019</v>
          </cell>
          <cell r="I2208" t="str">
            <v>M2</v>
          </cell>
          <cell r="J2208" t="str">
            <v>COEFICIENTE DE REPRESENTATIVIDADE</v>
          </cell>
          <cell r="K2208">
            <v>342.51</v>
          </cell>
        </row>
        <row r="2209">
          <cell r="G2209">
            <v>102189</v>
          </cell>
          <cell r="H2209" t="str">
            <v>FECHO DE EMBUTIR TIPO UNHA 40CM. AF_12/2019</v>
          </cell>
          <cell r="I2209" t="str">
            <v>M2</v>
          </cell>
          <cell r="J2209" t="str">
            <v>COEFICIENTE DE REPRESENTATIVIDADE</v>
          </cell>
          <cell r="K2209">
            <v>295.09</v>
          </cell>
        </row>
        <row r="2210">
          <cell r="G2210">
            <v>100703</v>
          </cell>
          <cell r="H2210" t="str">
            <v>DOBRADIÇA EM AÇO/FERRO, 3" X 21/2", E=1,9 A 2MM, SEN ANEL, CROMADO OU ZINCADO, TAMPA BOLA, COM PARAFUSOS. AF_12/2019</v>
          </cell>
          <cell r="I2210" t="str">
            <v>M2</v>
          </cell>
          <cell r="J2210" t="str">
            <v>COEFICIENTE DE REPRESENTATIVIDADE</v>
          </cell>
          <cell r="K2210">
            <v>353.14</v>
          </cell>
        </row>
        <row r="2211">
          <cell r="G2211">
            <v>100704</v>
          </cell>
          <cell r="H2211" t="str">
            <v>DOBRADIÇA TIPO VAI E VEM EM LATÃO POLIDO 3". AF_12/2019</v>
          </cell>
          <cell r="I2211" t="str">
            <v>M2</v>
          </cell>
          <cell r="J2211" t="str">
            <v>COEFICIENTE DE REPRESENTATIVIDADE</v>
          </cell>
          <cell r="K2211">
            <v>319.9</v>
          </cell>
        </row>
        <row r="2212">
          <cell r="G2212">
            <v>100705</v>
          </cell>
          <cell r="H2212" t="str">
            <v>INSTALAÇÃO DE VIDRO LISO INCOLOR, E = 3 MM, EM ESQUADRIA DE MADEIRA, FIXADO COM BAGUETE. AF_01/2021</v>
          </cell>
          <cell r="I2212" t="str">
            <v>M2</v>
          </cell>
          <cell r="J2212" t="str">
            <v>COEFICIENTE DE REPRESENTATIVIDADE</v>
          </cell>
          <cell r="K2212">
            <v>348.33</v>
          </cell>
        </row>
        <row r="2213">
          <cell r="G2213">
            <v>100706</v>
          </cell>
          <cell r="H2213" t="str">
            <v>INSTALAÇÃO DE VIDRO LISO, E = 4 MM, EM ESQUADRIA DE MADEIRA, FIXADO COM BAGUETE. AF_01/2021</v>
          </cell>
          <cell r="I2213" t="str">
            <v>M2</v>
          </cell>
          <cell r="J2213" t="str">
            <v>COEFICIENTE DE REPRESENTATIVIDADE</v>
          </cell>
          <cell r="K2213">
            <v>327.59</v>
          </cell>
        </row>
        <row r="2214">
          <cell r="G2214">
            <v>100707</v>
          </cell>
          <cell r="H2214" t="str">
            <v>INSTALAÇÃO DE VIDRO LISO FUME, E = 4 MM, EM ESQUADRIA DE MADEIRA, FIXADO COM BAGUETE. AF_01/2021</v>
          </cell>
          <cell r="I2214" t="str">
            <v>M2</v>
          </cell>
          <cell r="J2214" t="str">
            <v>COEFICIENTE DE REPRESENTATIVIDADE</v>
          </cell>
          <cell r="K2214">
            <v>448.05</v>
          </cell>
        </row>
        <row r="2215">
          <cell r="G2215">
            <v>100708</v>
          </cell>
          <cell r="H2215" t="str">
            <v>INSTALAÇÃO DE VIDRO LISO INCOLOR, E = 5 MM, EM ESQUADRIA DE MADEIRA, FIXADO COM BAGUETE. AF_01/2021</v>
          </cell>
          <cell r="I2215" t="str">
            <v>M2</v>
          </cell>
          <cell r="J2215" t="str">
            <v>COEFICIENTE DE REPRESENTATIVIDADE</v>
          </cell>
          <cell r="K2215">
            <v>411.18</v>
          </cell>
        </row>
        <row r="2216">
          <cell r="G2216">
            <v>100709</v>
          </cell>
          <cell r="H2216" t="str">
            <v>INSTALAÇÃO DE VIDRO LISO FUME, E = 5 MM, EM ESQUADRIA DE MADEIRA, FIXADO COM BAGUETE. AF_01/2021</v>
          </cell>
          <cell r="I2216" t="str">
            <v>M2</v>
          </cell>
          <cell r="J2216" t="str">
            <v>COEFICIENTE DE REPRESENTATIVIDADE</v>
          </cell>
          <cell r="K2216">
            <v>698.93</v>
          </cell>
        </row>
        <row r="2217">
          <cell r="G2217">
            <v>100710</v>
          </cell>
          <cell r="H2217" t="str">
            <v>INSTALAÇÃO DE VIDRO LISO INCOLOR, E = 6 MM, EM ESQUADRIA DE MADEIRA, FIXADO COM BAGUETE. AF_01/2021</v>
          </cell>
          <cell r="I2217" t="str">
            <v>M2</v>
          </cell>
          <cell r="J2217" t="str">
            <v>COEFICIENTE DE REPRESENTATIVIDADE</v>
          </cell>
          <cell r="K2217">
            <v>1274.19</v>
          </cell>
        </row>
        <row r="2218">
          <cell r="G2218">
            <v>102151</v>
          </cell>
          <cell r="H2218" t="str">
            <v>INSTALAÇÃO DE VIDRO LISO FUME, E = 6 MM, EM ESQUADRIA DE MADEIRA, FIXADO COM BAGUETE. AF_01/2021</v>
          </cell>
          <cell r="I2218" t="str">
            <v>M2</v>
          </cell>
          <cell r="J2218" t="str">
            <v>COEFICIENTE DE REPRESENTATIVIDADE</v>
          </cell>
          <cell r="K2218">
            <v>1436.73</v>
          </cell>
        </row>
        <row r="2219">
          <cell r="G2219">
            <v>102152</v>
          </cell>
          <cell r="H2219" t="str">
            <v>INSTALAÇÃO DE VIDRO LISO INCOLOR, E = 8 MM, EM ESQUADRIA DE MADEIRA, FIXADO COM BAGUETE. AF_01/2021</v>
          </cell>
          <cell r="I2219" t="str">
            <v>M2</v>
          </cell>
          <cell r="J2219" t="str">
            <v>COEFICIENTE DE REPRESENTATIVIDADE</v>
          </cell>
          <cell r="K2219">
            <v>258</v>
          </cell>
        </row>
        <row r="2220">
          <cell r="G2220">
            <v>102153</v>
          </cell>
          <cell r="H2220" t="str">
            <v>INSTALAÇÃO DE VIDRO LISO INCOLOR, E = 10 MM, EM ESQUADRIA DE MADEIRA, FIXADO COM BAGUETE. AF_01/2021</v>
          </cell>
          <cell r="I2220" t="str">
            <v>M2</v>
          </cell>
          <cell r="J2220" t="str">
            <v>COEFICIENTE DE REPRESENTATIVIDADE</v>
          </cell>
          <cell r="K2220">
            <v>282.81</v>
          </cell>
        </row>
        <row r="2221">
          <cell r="G2221">
            <v>102154</v>
          </cell>
          <cell r="H2221" t="str">
            <v>INSTALAÇÃO DE VIDRO IMPRESSO, E = 4 MM, EM ESQUADRIA DE MADEIRA, FIXADO COM BAGUETE. AF_01/2021</v>
          </cell>
          <cell r="I2221" t="str">
            <v>M2</v>
          </cell>
          <cell r="J2221" t="str">
            <v>COEFICIENTE DE REPRESENTATIVIDADE</v>
          </cell>
          <cell r="K2221">
            <v>319.78</v>
          </cell>
        </row>
        <row r="2222">
          <cell r="G2222">
            <v>102155</v>
          </cell>
          <cell r="H2222" t="str">
            <v>INSTALAÇÃO DE VIDRO LISO INCOLOR, E = 3 MM, EM ESQUADRIA DE ALUMÍNIO OU PVC, FIXADO COM BAGUETE. AF_01/2021_PS</v>
          </cell>
          <cell r="I2222" t="str">
            <v>M2</v>
          </cell>
          <cell r="J2222" t="str">
            <v>COEFICIENTE DE REPRESENTATIVIDADE</v>
          </cell>
          <cell r="K2222">
            <v>643.92</v>
          </cell>
        </row>
        <row r="2223">
          <cell r="G2223">
            <v>102156</v>
          </cell>
          <cell r="H2223" t="str">
            <v>INSTALAÇÃO DE VIDRO LISO INCOLOR, E = 4 MM, EM ESQUADRIA DE ALUMÍNIO OU PVC, FIXADO COM BAGUETE. AF_01/2021_PS</v>
          </cell>
          <cell r="I2223" t="str">
            <v>M2</v>
          </cell>
          <cell r="J2223" t="str">
            <v>COEFICIENTE DE REPRESENTATIVIDADE</v>
          </cell>
          <cell r="K2223">
            <v>1297.88</v>
          </cell>
        </row>
        <row r="2224">
          <cell r="G2224">
            <v>102157</v>
          </cell>
          <cell r="H2224" t="str">
            <v>INSTALAÇÃO DE VIDRO LISO FUME, E = 4 MM, EM ESQUADRIA DE ALUMÍNIO OU PVC, FIXADO COM BAGUETE. AF_01/2021_PS</v>
          </cell>
          <cell r="I2224" t="str">
            <v>M2</v>
          </cell>
          <cell r="J2224" t="str">
            <v>COEFICIENTE DE REPRESENTATIVIDADE</v>
          </cell>
          <cell r="K2224">
            <v>1483.91</v>
          </cell>
        </row>
        <row r="2225">
          <cell r="G2225">
            <v>102158</v>
          </cell>
          <cell r="H2225" t="str">
            <v>INSTALAÇÃO DE VIDRO LISO INCOLOR, E = 5 MM, EM ESQUADRIA DE ALUMÍNIO OU PVC, FIXADO COM BAGUETE. AF_01/2021_PS</v>
          </cell>
          <cell r="I2225" t="str">
            <v>M2</v>
          </cell>
          <cell r="J2225" t="str">
            <v>COEFICIENTE DE REPRESENTATIVIDADE</v>
          </cell>
          <cell r="K2225">
            <v>2977.58</v>
          </cell>
        </row>
        <row r="2226">
          <cell r="G2226">
            <v>102159</v>
          </cell>
          <cell r="H2226" t="str">
            <v>INSTALAÇÃO DE VIDRO LISO FUME, E = 5 MM, EM ESQUADRIA DE ALUMÍNIO OU PVC, FIXADO COM BAGUETE. AF_01/2021_PS</v>
          </cell>
          <cell r="I2226" t="str">
            <v>M2</v>
          </cell>
          <cell r="J2226" t="str">
            <v>COEFICIENTE DE REPRESENTATIVIDADE</v>
          </cell>
          <cell r="K2226">
            <v>15.41</v>
          </cell>
        </row>
        <row r="2227">
          <cell r="G2227">
            <v>102160</v>
          </cell>
          <cell r="H2227" t="str">
            <v>INSTALAÇÃO DE VIDRO LISO INCOLOR, E = 6 MM, EM ESQUADRIA DE ALUMÍNIO OU PVC, FIXADO COM BAGUETE. AF_01/2021_PS</v>
          </cell>
          <cell r="I2227" t="str">
            <v>M2</v>
          </cell>
          <cell r="J2227" t="str">
            <v>COEFICIENTE DE REPRESENTATIVIDADE</v>
          </cell>
          <cell r="K2227">
            <v>18.73</v>
          </cell>
        </row>
        <row r="2228">
          <cell r="G2228">
            <v>102161</v>
          </cell>
          <cell r="H2228" t="str">
            <v>INSTALAÇÃO DE VIDRO LISO FUME, E = 6 MM, EM ESQUADRIA DE ALUMÍNIO OU PVC, FIXADO COM BAGUETE. AF_01/2021_PS</v>
          </cell>
          <cell r="I2228" t="str">
            <v>M2</v>
          </cell>
          <cell r="J2228" t="str">
            <v>COEFICIENTE DE REPRESENTATIVIDADE</v>
          </cell>
          <cell r="K2228">
            <v>13.37</v>
          </cell>
        </row>
        <row r="2229">
          <cell r="G2229">
            <v>102162</v>
          </cell>
          <cell r="H2229" t="str">
            <v>INSTALAÇÃO DE VIDRO LISO INCOLOR, E = 8 MM, EM ESQUADRIA DE ALUMÍNIO OU PVC, FIXADO COM BAGUETE. AF_01/2021_PS</v>
          </cell>
          <cell r="I2229" t="str">
            <v>M2</v>
          </cell>
          <cell r="J2229" t="str">
            <v>COEFICIENTE DE REPRESENTATIVIDADE</v>
          </cell>
          <cell r="K2229">
            <v>626.81</v>
          </cell>
        </row>
        <row r="2230">
          <cell r="G2230">
            <v>102163</v>
          </cell>
          <cell r="H2230" t="str">
            <v>INSTALAÇÃO DE VIDRO LISO INCOLOR, E = 10 MM, EM ESQUADRIA DE ALUMÍNIO OU PVC, FIXADO COM BAGUETE. AF_01/2021_PS</v>
          </cell>
          <cell r="I2230" t="str">
            <v>M2</v>
          </cell>
          <cell r="J2230" t="str">
            <v>COEFICIENTE DE REPRESENTATIVIDADE</v>
          </cell>
          <cell r="K2230">
            <v>324.32</v>
          </cell>
        </row>
        <row r="2231">
          <cell r="G2231">
            <v>102164</v>
          </cell>
          <cell r="H2231" t="str">
            <v>INSTALAÇÃO DE VIDRO IMPRESSO, E = 4 MM, EM ESQUADRIA DE ALUMÍNIO OU PVC, FIXADO COM BAGUETE. AF_01/2021_PS</v>
          </cell>
          <cell r="I2231" t="str">
            <v>M2</v>
          </cell>
          <cell r="J2231" t="str">
            <v>COEFICIENTE DE REPRESENTATIVIDADE</v>
          </cell>
          <cell r="K2231">
            <v>462.09</v>
          </cell>
        </row>
        <row r="2232">
          <cell r="G2232">
            <v>102165</v>
          </cell>
          <cell r="H2232" t="str">
            <v>INSTALAÇÃO DE VIDRO ARAMADO, E = 6 MM, EM ESQUADRIA DE ALUMÍNIO OU PVC, FIXADO COM BAGUETE. AF_01/2021_PS</v>
          </cell>
          <cell r="I2232" t="str">
            <v>M2</v>
          </cell>
          <cell r="J2232" t="str">
            <v>COEFICIENTE DE REPRESENTATIVIDADE</v>
          </cell>
          <cell r="K2232">
            <v>375.86</v>
          </cell>
        </row>
        <row r="2233">
          <cell r="G2233">
            <v>102166</v>
          </cell>
          <cell r="H2233" t="str">
            <v>INSTALAÇÃO DE VIDRO ARAMADO, E = 7 MM, EM ESQUADRIA DE ALUMÍNIO OU PVC, FIXADO COM BAGUETE. AF_01/2021_PS</v>
          </cell>
          <cell r="I2233" t="str">
            <v>M2</v>
          </cell>
          <cell r="J2233" t="str">
            <v>COEFICIENTE DE REPRESENTATIVIDADE</v>
          </cell>
          <cell r="K2233">
            <v>515.41</v>
          </cell>
        </row>
        <row r="2234">
          <cell r="G2234">
            <v>102167</v>
          </cell>
          <cell r="H2234" t="str">
            <v>INSTALAÇÃO DE VIDRO LAMINADO, E = 8 MM (4+4), ENCAIXADO EM PERFIL U. AF_01/2021_PS</v>
          </cell>
          <cell r="I2234" t="str">
            <v>UN</v>
          </cell>
          <cell r="J2234" t="str">
            <v>COEFICIENTE DE REPRESENTATIVIDADE</v>
          </cell>
          <cell r="K2234">
            <v>20.03</v>
          </cell>
        </row>
        <row r="2235">
          <cell r="G2235">
            <v>102168</v>
          </cell>
          <cell r="H2235" t="str">
            <v>INSTALAÇÃO DE VIDRO LAMINADO, E = 12 MM (4+4+4), ENCAIXADO EM PERFIL U. AF_01/2021_PS</v>
          </cell>
          <cell r="I2235" t="str">
            <v>UN</v>
          </cell>
          <cell r="J2235" t="str">
            <v>COEFICIENTE DE REPRESENTATIVIDADE</v>
          </cell>
          <cell r="K2235">
            <v>16.78</v>
          </cell>
        </row>
        <row r="2236">
          <cell r="G2236">
            <v>102169</v>
          </cell>
          <cell r="H2236" t="str">
            <v>INSTALAÇÃO DE VIDRO LAMINADO, E = 15 MM (5+5+5), ENCAIXADO EM PERFIL U. AF_01/2021_PS</v>
          </cell>
          <cell r="I2236" t="str">
            <v>UN</v>
          </cell>
          <cell r="J2236" t="str">
            <v>COEFICIENTE DE REPRESENTATIVIDADE</v>
          </cell>
          <cell r="K2236">
            <v>675.78</v>
          </cell>
        </row>
        <row r="2237">
          <cell r="G2237">
            <v>102170</v>
          </cell>
          <cell r="H2237" t="str">
            <v>INSTALAÇÃO DE VIDRO TEMPERADO, E = 6 MM, ENCAIXADO EM PERFIL U. AF_01/2021_PS</v>
          </cell>
          <cell r="I2237" t="str">
            <v>UN</v>
          </cell>
          <cell r="J2237" t="str">
            <v>COEFICIENTE DE REPRESENTATIVIDADE</v>
          </cell>
          <cell r="K2237">
            <v>1300.6</v>
          </cell>
        </row>
        <row r="2238">
          <cell r="G2238">
            <v>102171</v>
          </cell>
          <cell r="H2238" t="str">
            <v>INSTALAÇÃO DE VIDRO TEMPERADO, E = 8 MM, ENCAIXADO EM PERFIL U. AF_01/2021_PS</v>
          </cell>
          <cell r="I2238" t="str">
            <v>M2</v>
          </cell>
          <cell r="J2238" t="str">
            <v>COEFICIENTE DE REPRESENTATIVIDADE</v>
          </cell>
          <cell r="K2238">
            <v>1230.76</v>
          </cell>
        </row>
        <row r="2239">
          <cell r="G2239">
            <v>102172</v>
          </cell>
          <cell r="H2239" t="str">
            <v>INSTALAÇÃO DE VIDRO TEMPERADO, E = 10 MM, ENCAIXADO EM PERFIL U. AF_01/2021_PS</v>
          </cell>
          <cell r="I2239" t="str">
            <v>M2</v>
          </cell>
          <cell r="J2239" t="str">
            <v>COEFICIENTE DE REPRESENTATIVIDADE</v>
          </cell>
          <cell r="K2239">
            <v>1141.06</v>
          </cell>
        </row>
        <row r="2240">
          <cell r="G2240">
            <v>102176</v>
          </cell>
          <cell r="H2240" t="str">
            <v>PORTA PIVOTANTE DE VIDRO TEMPERADO, 90X210 CM, ESPESSURA 10 MM, INCLUSIVE ACESSÓRIOS. AF_01/2021</v>
          </cell>
          <cell r="I2240" t="str">
            <v>M2</v>
          </cell>
          <cell r="J2240" t="str">
            <v>COEFICIENTE DE REPRESENTATIVIDADE</v>
          </cell>
          <cell r="K2240">
            <v>1046.93</v>
          </cell>
        </row>
        <row r="2241">
          <cell r="G2241">
            <v>102177</v>
          </cell>
          <cell r="H2241" t="str">
            <v>PORTA PIVOTANTE DE VIDRO TEMPERADO, 2 FOLHAS DE 90X210 CM, ESPESSURA DE 10MM, INCLUSIVE ACESSÓRIOS. AF_01/2021</v>
          </cell>
          <cell r="I2241" t="str">
            <v>M2</v>
          </cell>
          <cell r="J2241" t="str">
            <v>COEFICIENTE DE REPRESENTATIVIDADE</v>
          </cell>
          <cell r="K2241">
            <v>959.26</v>
          </cell>
        </row>
        <row r="2242">
          <cell r="G2242">
            <v>102178</v>
          </cell>
          <cell r="H2242" t="str">
            <v>PORTA DE ABRIR COM MOLA HIDRÁULICA, EM VIDRO TEMPERADO, 90X210 CM, ESPESSURA 10 MM, INCLUSIVE ACESSÓRIOS. AF_01/2021</v>
          </cell>
          <cell r="I2242" t="str">
            <v>M2</v>
          </cell>
          <cell r="J2242" t="str">
            <v>COEFICIENTE DE REPRESENTATIVIDADE</v>
          </cell>
          <cell r="K2242">
            <v>937.04</v>
          </cell>
        </row>
        <row r="2243">
          <cell r="G2243">
            <v>102179</v>
          </cell>
          <cell r="H2243" t="str">
            <v>PORTA DE ABRIR COM MOLA HIDRÁULICA, EM VIDRO TEMPERADO, 2 FOLHAS DE 90X210 CM, ESPESSURA DD 10MM, INCLUSIVE ACESSÓRIOS. AF_01/2021</v>
          </cell>
          <cell r="I2243" t="str">
            <v>M2</v>
          </cell>
          <cell r="J2243" t="str">
            <v>COEFICIENTE DE REPRESENTATIVIDADE</v>
          </cell>
          <cell r="K2243">
            <v>912.99</v>
          </cell>
        </row>
        <row r="2244">
          <cell r="G2244">
            <v>102180</v>
          </cell>
          <cell r="H2244" t="str">
            <v>REMOÇÃO DE VIDRO LISO COMUM DE ESQUADRIA COM BAGUETE DE MADEIRA. AF_01/2021</v>
          </cell>
          <cell r="I2244" t="str">
            <v>M2</v>
          </cell>
          <cell r="J2244" t="str">
            <v>COEFICIENTE DE REPRESENTATIVIDADE</v>
          </cell>
          <cell r="K2244">
            <v>861.52</v>
          </cell>
        </row>
        <row r="2245">
          <cell r="G2245">
            <v>102181</v>
          </cell>
          <cell r="H2245" t="str">
            <v>REMOÇÃO DE VIDRO LISO COMUM DE ESQUADRIA COM BAGUETE DE ALUMÍNIO OU PVC. AF_01/2021</v>
          </cell>
          <cell r="I2245" t="str">
            <v>M2</v>
          </cell>
          <cell r="J2245" t="str">
            <v>COEFICIENTE DE REPRESENTATIVIDADE</v>
          </cell>
          <cell r="K2245">
            <v>1356.54</v>
          </cell>
        </row>
        <row r="2246">
          <cell r="G2246">
            <v>102182</v>
          </cell>
          <cell r="H2246" t="str">
            <v>REMOÇÃO DE VIDRO TEMPERADO FIXADO EM PERFIL U. AF_01/2021</v>
          </cell>
          <cell r="I2246" t="str">
            <v>M</v>
          </cell>
          <cell r="J2246" t="str">
            <v>COEFICIENTE DE REPRESENTATIVIDADE</v>
          </cell>
          <cell r="K2246">
            <v>1285.96</v>
          </cell>
        </row>
        <row r="2247">
          <cell r="G2247">
            <v>102183</v>
          </cell>
          <cell r="H2247" t="str">
            <v>JANELA DE ALUMÍNIO TIPO MAXIM-AR, COM VIDROS, BATENTE E FERRAGENS. EXCLUSIVE ALIZAR, ACABAMENTO E CONTRAMARCO. FORNECIMENTO E INSTALAÇÃO. AF_12/2019</v>
          </cell>
          <cell r="I2247" t="str">
            <v>M</v>
          </cell>
          <cell r="J2247" t="str">
            <v>COEFICIENTE DE REPRESENTATIVIDADE</v>
          </cell>
          <cell r="K2247">
            <v>1195.51</v>
          </cell>
        </row>
        <row r="2248">
          <cell r="G2248">
            <v>102184</v>
          </cell>
          <cell r="H2248" t="str">
            <v>JANELA DE ALUMÍNIO DE CORRER COM 2 FOLHAS PARA VIDROS, COM VIDROS, BATENTE, ACABAMENTO COM ACETATO OU BRILHANTE E FERRAGENS. EXCLUSIVE ALIZAR E CONTRAMARCO. FORNECIMENTO E INSTALAÇÃO. AF_12/2019</v>
          </cell>
          <cell r="I2248" t="str">
            <v>M2</v>
          </cell>
          <cell r="J2248" t="str">
            <v>COEFICIENTE DE REPRESENTATIVIDADE</v>
          </cell>
          <cell r="K2248">
            <v>1099.89</v>
          </cell>
        </row>
        <row r="2249">
          <cell r="G2249">
            <v>102185</v>
          </cell>
          <cell r="H2249" t="str">
            <v>JANELA DE ALUMÍNIO DE CORRER COM 3 FOLHAS (2 VENEZIANAS E 1 PARA VIDRO), COM VIDROS, BATENTE E FERRAGENS. EXCLUSIVE ACABAMENTO, ALIZAR E CONTRAMARCO. FORNECIMENTO E INSTALAÇÃO. AF_12/2019</v>
          </cell>
          <cell r="I2249" t="str">
            <v>M3</v>
          </cell>
          <cell r="J2249" t="str">
            <v>COEFICIENTE DE REPRESENTATIVIDADE</v>
          </cell>
          <cell r="K2249">
            <v>1008.92</v>
          </cell>
        </row>
        <row r="2250">
          <cell r="G2250">
            <v>102190</v>
          </cell>
          <cell r="H2250" t="str">
            <v>JANELA DE ALUMÍNIO DE CORRER COM 4 FOLHAS PARA VIDROS, COM VIDROS, BATENTE, ACABAMENTO COM ACETATO OU BRILHANTE E FERRAGENS. EXCLUSIVE ALIZAR E CONTRAMARCO. FORNECIMENTO E INSTALAÇÃO. AF_12/2019</v>
          </cell>
          <cell r="I2250" t="str">
            <v>M3</v>
          </cell>
          <cell r="J2250" t="str">
            <v>COEFICIENTE DE REPRESENTATIVIDADE</v>
          </cell>
          <cell r="K2250">
            <v>986.3</v>
          </cell>
        </row>
        <row r="2251">
          <cell r="G2251">
            <v>102191</v>
          </cell>
          <cell r="H2251" t="str">
            <v>JANELA DE ALUMÍNIO DE CORRER COM 6 FOLHAS (2 VENEZIANAS FIXAS, 2 VENEZIANAS DE CORRER E 2 PARA VIDRO), COM VIDROS, BATENTE, ACABAMENTO COM ACETATO OU BRILHANTE E FERRAGENS. EXCLUSIVE ALIZAR E CONTRAMARCO. FORNECIMENTO E INSTALAÇÃO. AF_12/2019</v>
          </cell>
          <cell r="I2251" t="str">
            <v>M3</v>
          </cell>
          <cell r="J2251" t="str">
            <v>COEFICIENTE DE REPRESENTATIVIDADE</v>
          </cell>
          <cell r="K2251">
            <v>962.2</v>
          </cell>
        </row>
        <row r="2252">
          <cell r="G2252">
            <v>102192</v>
          </cell>
          <cell r="H2252" t="str">
            <v>CONTRAMARCO DE ALUMÍNIO, FIXAÇÃO COM ARGAMASSA - FORNECIMENTO E INSTALAÇÃO. AF_12/2019</v>
          </cell>
          <cell r="I2252" t="str">
            <v>M3</v>
          </cell>
          <cell r="J2252" t="str">
            <v>COEFICIENTE DE REPRESENTATIVIDADE</v>
          </cell>
          <cell r="K2252">
            <v>909.96</v>
          </cell>
        </row>
        <row r="2253">
          <cell r="G2253">
            <v>94569</v>
          </cell>
          <cell r="H2253" t="str">
            <v>CONTRAMARCO DE ALUMÍNIO, FIXAÇÃO COM PARAFUSO - FORNECIMENTO E INSTALAÇÃO. AF_12/2019</v>
          </cell>
          <cell r="I2253" t="str">
            <v>M3</v>
          </cell>
          <cell r="J2253" t="str">
            <v>COEFICIENTE DE REPRESENTATIVIDADE</v>
          </cell>
          <cell r="K2253">
            <v>942.34</v>
          </cell>
        </row>
        <row r="2254">
          <cell r="G2254">
            <v>94570</v>
          </cell>
          <cell r="H2254" t="str">
            <v>JANELA FIXA DE ALUMÍNIO PARA VIDRO, COM VIDRO, BATENTE E FERRAGENS. EXCLUSIVE ACABAMENTO, ALIZAR E CONTRAMARCO. FORNECIMENTO E INSTALAÇÃO. AF_12/2019</v>
          </cell>
          <cell r="I2254" t="str">
            <v>M3</v>
          </cell>
          <cell r="J2254" t="str">
            <v>COEFICIENTE DE REPRESENTATIVIDADE</v>
          </cell>
          <cell r="K2254">
            <v>1003.25</v>
          </cell>
        </row>
        <row r="2255">
          <cell r="G2255">
            <v>94572</v>
          </cell>
          <cell r="H2255" t="str">
            <v>TUBULÃO A CÉU ABERTO, DIÂMETRO DO FUSTE DE 70CM, ESCAVAÇÃO MANUAL, SEM ALARGAMENTO DE BASE, CONCRETO FEITO EM OBRA E LANÇADO COM JERICA. AF_05/2020_PA</v>
          </cell>
          <cell r="I2255" t="str">
            <v>M3</v>
          </cell>
          <cell r="J2255" t="str">
            <v>COEFICIENTE DE REPRESENTATIVIDADE</v>
          </cell>
          <cell r="K2255">
            <v>15.62</v>
          </cell>
        </row>
        <row r="2256">
          <cell r="G2256">
            <v>94573</v>
          </cell>
          <cell r="H2256" t="str">
            <v>TUBULÃO A CÉU ABERTO, DIÂMETRO DO FUSTE DE 80CM, ESCAVAÇÃO MANUAL, SEM ALARGAMENTO DE BASE, CONCRETO FEITO EM OBRA E LANÇADO COM JERICA. AF_05/2020_PA</v>
          </cell>
          <cell r="I2256" t="str">
            <v>M3</v>
          </cell>
          <cell r="J2256" t="str">
            <v>COEFICIENTE DE REPRESENTATIVIDADE</v>
          </cell>
          <cell r="K2256">
            <v>25</v>
          </cell>
        </row>
        <row r="2257">
          <cell r="G2257">
            <v>94580</v>
          </cell>
          <cell r="H2257" t="str">
            <v>TUBULÃO A CÉU ABERTO, DIÂMETRO DO FUSTE DE 100CM, ESCAVAÇÃO MANUAL, SEM ALARGAMENTO DE BASE, CONCRETO FEITO EM OBRA E LANÇADO COM JERICA. AF_05/2020_PA</v>
          </cell>
          <cell r="I2257" t="str">
            <v>M3</v>
          </cell>
          <cell r="J2257" t="str">
            <v>COEFICIENTE DE REPRESENTATIVIDADE</v>
          </cell>
          <cell r="K2257">
            <v>42.64</v>
          </cell>
        </row>
        <row r="2258">
          <cell r="G2258">
            <v>94589</v>
          </cell>
          <cell r="H2258" t="str">
            <v>TUBULÃO A CÉU ABERTO, DIÂMETRO DO FUSTE DE 120CM, ESCAVAÇÃO MANUAL, SEM ALARGAMENTO DE BASE, CONCRETO FEITO EM OBRA E LANÇADO COM JERICA. AF_05/2020_PA</v>
          </cell>
          <cell r="I2258" t="str">
            <v>M3</v>
          </cell>
          <cell r="J2258" t="str">
            <v>COEFICIENTE DE REPRESENTATIVIDADE</v>
          </cell>
          <cell r="K2258">
            <v>66.19</v>
          </cell>
        </row>
        <row r="2259">
          <cell r="G2259">
            <v>94590</v>
          </cell>
          <cell r="H2259" t="str">
            <v>TUBULÃO A CÉU ABERTO, DIÂMETRO DO FUSTE DE 70CM, ESCAVAÇÃO MECÂNICA, SEM ALARGAMENTO DE BASE, CONCRETO FEITO EM OBRA E LANÇADO COM JERICA. AF_05/2020_PA</v>
          </cell>
          <cell r="I2259" t="str">
            <v>M3</v>
          </cell>
          <cell r="J2259" t="str">
            <v>COEFICIENTE DE REPRESENTATIVIDADE</v>
          </cell>
          <cell r="K2259">
            <v>121.53</v>
          </cell>
        </row>
        <row r="2260">
          <cell r="G2260">
            <v>100674</v>
          </cell>
          <cell r="H2260" t="str">
            <v>TUBULÃO A CÉU ABERTO, DIÂMETRO DO FUSTE DE 80CM, ESCAVAÇÃO MECÂNICA, SEM ALARGAMENTO DE BASE, CONCRETO FEITO EM OBRA E LANÇADO COM JERICA (EXCLUSIVE MOBILIZAÇÃO E DESMOBILIZAÇÃO). AF_05/2020_PA</v>
          </cell>
          <cell r="I2260" t="str">
            <v>M3</v>
          </cell>
          <cell r="J2260" t="str">
            <v>COEFICIENTE DE REPRESENTATIVIDADE</v>
          </cell>
          <cell r="K2260">
            <v>24.97</v>
          </cell>
        </row>
        <row r="2261">
          <cell r="G2261">
            <v>101096</v>
          </cell>
          <cell r="H2261" t="str">
            <v>TUBULÃO A CÉU ABERTO, DIÂMETRO DO FUSTE DE 100CM, ESCAVAÇÃO MECÂNICA, SEM ALARGAMENTO DE BASE, CONCRETO FEITO EM OBRA E LANÇADO COM JERICA (EXCLUSIVE MOBILIZAÇÃO E DESMOBILIZAÇÃO). AF_05/2020_PA</v>
          </cell>
          <cell r="I2261" t="str">
            <v>M3</v>
          </cell>
          <cell r="J2261" t="str">
            <v>COEFICIENTE DE REPRESENTATIVIDADE</v>
          </cell>
          <cell r="K2261">
            <v>36.21</v>
          </cell>
        </row>
        <row r="2262">
          <cell r="G2262">
            <v>101097</v>
          </cell>
          <cell r="H2262" t="str">
            <v>TUBULÃO A CÉU ABERTO, DIÂMETRO DO FUSTE DE 120CM, ESCAVAÇÃO MECÂNICA, SEM ALARGAMENTO DE BASE, CONCRETO FEITO EM OBRA E LANÇADO COM JERICA (EXCLUSIVE MOBILIZAÇÃO E DESMOBILIZAÇÃO). AF_05/2020_PA</v>
          </cell>
          <cell r="I2262" t="str">
            <v>M3</v>
          </cell>
          <cell r="J2262" t="str">
            <v>COEFICIENTE DE REPRESENTATIVIDADE</v>
          </cell>
          <cell r="K2262">
            <v>45.93</v>
          </cell>
        </row>
        <row r="2263">
          <cell r="G2263">
            <v>101098</v>
          </cell>
          <cell r="H2263" t="str">
            <v>TUBULÃO A CÉU ABERTO, DIÂMETRO DO FUSTE DE 70CM, ESCAVAÇÃO MANUAL, SEM ALARGAMENTO DE BASE, CONCRETO USINADO E LANÇADO COM BOMBA OU DIRETAMENTE DO CAMINHÃO (EXCLUSIVE BOMBEAMENTO). AF_05/2020_PA</v>
          </cell>
          <cell r="I2263" t="str">
            <v>M3</v>
          </cell>
          <cell r="J2263" t="str">
            <v>COEFICIENTE DE REPRESENTATIVIDADE</v>
          </cell>
          <cell r="K2263">
            <v>146.68</v>
          </cell>
        </row>
        <row r="2264">
          <cell r="G2264">
            <v>101099</v>
          </cell>
          <cell r="H2264" t="str">
            <v>TUBULÃO A CÉU ABERTO, DIÂMETRO DO FUSTE DE 80CM, ESCAVAÇÃO MANUAL, SEM ALARGAMENTO DE BASE, CONCRETO USINADO E LANÇADO COM BOMBA OU DIRETAMENTE DO CAMINHÃO (EXCLUSIVE BOMBEAMENTO). AF_05/2020_PA</v>
          </cell>
          <cell r="I2264" t="str">
            <v>M3</v>
          </cell>
          <cell r="J2264" t="str">
            <v>COEFICIENTE DE REPRESENTATIVIDADE</v>
          </cell>
          <cell r="K2264">
            <v>283.92</v>
          </cell>
        </row>
        <row r="2265">
          <cell r="G2265">
            <v>101100</v>
          </cell>
          <cell r="H2265" t="str">
            <v>TUBULÃO A CÉU ABERTO, DIÂMETRO DO FUSTE DE 100CM, ESCAVAÇÃO MANUAL, SEM ALARGAMENTO DE BASE, CONCRETO USINADO E LANÇADO COM BOMBA OU DIRETAMENTE DO CAMINHÃO (EXCLUSIVE BOMBEAMENTO). AF_05/2020_PA</v>
          </cell>
          <cell r="I2265" t="str">
            <v>M3</v>
          </cell>
          <cell r="J2265" t="str">
            <v>COEFICIENTE DE REPRESENTATIVIDADE</v>
          </cell>
          <cell r="K2265">
            <v>474.39</v>
          </cell>
        </row>
        <row r="2266">
          <cell r="G2266">
            <v>101101</v>
          </cell>
          <cell r="H2266" t="str">
            <v>TUBULÃO A CÉU ABERTO, DIÂMETRO DO FUSTE DE 120CM, ESCAVAÇÃO MANUAL, SEM ALARGAMENTO DE BASE, CONCRETO USINADO E LANÇADO COM BOMBA OU DIRETAMENTE DO CAMINHÃO (EXCLUSIVE BOMBEAMENTO). AF_05/2020_PA</v>
          </cell>
          <cell r="I2266" t="str">
            <v>M3</v>
          </cell>
          <cell r="J2266" t="str">
            <v>COEFICIENTE DE REPRESENTATIVIDADE</v>
          </cell>
          <cell r="K2266">
            <v>631.1</v>
          </cell>
        </row>
        <row r="2267">
          <cell r="G2267">
            <v>101102</v>
          </cell>
          <cell r="H2267" t="str">
            <v>TUBULÃO A CÉU ABERTO, DIÂMETRO DO FUSTE DE 70CM, ESCAVAÇÃO MECÂNICA, SEM ALARGAMENTO DE BASE, CONCRETO USINADO E LANÇADO COM BOMBA OU DIRETAMENTE DO CAMINHÃO (EXCLUSIVE BOMBEAMENTO, MOBILIZAÇÃO E DESMOBILIZAÇÃO). AF_05/2020_PA</v>
          </cell>
          <cell r="I2267" t="str">
            <v>UN</v>
          </cell>
          <cell r="J2267" t="str">
            <v>COEFICIENTE DE REPRESENTATIVIDADE</v>
          </cell>
          <cell r="K2267">
            <v>735.68</v>
          </cell>
        </row>
        <row r="2268">
          <cell r="G2268">
            <v>101103</v>
          </cell>
          <cell r="H2268" t="str">
            <v>TUBULÃO A CÉU ABERTO, DIÂMETRO DO FUSTE DE 80CM, ESCAVAÇÃO MECÂNICA, SEM ALARGAMENTO DE BASE, CONCRETO USINADO E LANÇADO COM BOMBA OU DIRETAMENTE DO CAMINHÃO (EXCLUSIVE BOMBEAMENTO, MOBILIZAÇÃO E DESMOBILIZAÇÃO). AF_05/2020_PA</v>
          </cell>
          <cell r="I2268" t="str">
            <v>UN</v>
          </cell>
          <cell r="J2268" t="str">
            <v>COEFICIENTE DE REPRESENTATIVIDADE</v>
          </cell>
          <cell r="K2268">
            <v>113.97</v>
          </cell>
        </row>
        <row r="2269">
          <cell r="G2269">
            <v>101104</v>
          </cell>
          <cell r="H2269" t="str">
            <v>TUBULÃO A CÉU ABERTO, DIÂMETRO DO FUSTE DE 100CM, ESCAVAÇÃO MECÂNICA, SEM ALARGAMENTO DE BASE, CONCRETO USINADO E LANÇADO COM BOMBA OU DIRETAMENTE DO CAMINHÃO (EXCLUSIVE BOMBEAMENTO, MOBILIZAÇÃO E DESMOBILIZAÇÃO). AF_05/2020_PA</v>
          </cell>
          <cell r="I2269" t="str">
            <v>UN</v>
          </cell>
          <cell r="J2269" t="str">
            <v>COEFICIENTE DE REPRESENTATIVIDADE</v>
          </cell>
          <cell r="K2269">
            <v>147.55</v>
          </cell>
        </row>
        <row r="2270">
          <cell r="G2270">
            <v>101105</v>
          </cell>
          <cell r="H2270" t="str">
            <v>TUBULÃO A CÉU ABERTO, DIÂMETRO DO FUSTE DE 120CM, ESCAVAÇÃO MECÂNICA, SEM ALARGAMENTO DE BASE, CONCRETO USINADO E LANÇADO COM BOMBA OU DIRETAMENTE DO CAMINHÃO (EXCLUSIVE BOMBEAMENTO, MOBILIZAÇÃO E DESMOBILIZAÇÃO). AF_05/2020_PA</v>
          </cell>
          <cell r="I2270" t="str">
            <v>UN</v>
          </cell>
          <cell r="J2270" t="str">
            <v>COEFICIENTE DE REPRESENTATIVIDADE</v>
          </cell>
          <cell r="K2270">
            <v>340.43</v>
          </cell>
        </row>
        <row r="2271">
          <cell r="G2271">
            <v>101106</v>
          </cell>
          <cell r="H2271" t="str">
            <v>ALARGAMENTO DE BASE DE TUBULÃO A CÉU ABERTO, ESCAVAÇÃO MANUAL, CONCRETO FEITO EM OBRA E LANÇADO COM JERICA. AF_05/2020</v>
          </cell>
          <cell r="I2271" t="str">
            <v>UN</v>
          </cell>
          <cell r="J2271" t="str">
            <v>COEFICIENTE DE REPRESENTATIVIDADE</v>
          </cell>
          <cell r="K2271">
            <v>10.94</v>
          </cell>
        </row>
        <row r="2272">
          <cell r="G2272">
            <v>101107</v>
          </cell>
          <cell r="H2272" t="str">
            <v>ALARGAMENTO DE BASE DE TUBULÃO A CÉU ABERTO, ESCAVAÇÃO MANUAL, CONCRETO USINADO E LANÇADO COM BOMBA OU DIRETAMENTE DO CAMINHÃO (EXCLUSIVE BOMBEAMENTO). AF_05/2020</v>
          </cell>
          <cell r="I2272" t="str">
            <v>UN</v>
          </cell>
          <cell r="J2272" t="str">
            <v>COEFICIENTE DE REPRESENTATIVIDADE</v>
          </cell>
          <cell r="K2272">
            <v>10.78</v>
          </cell>
        </row>
        <row r="2273">
          <cell r="G2273">
            <v>101108</v>
          </cell>
          <cell r="H2273" t="str">
            <v>ARRASAMENTO MECANICO DE ESTACA DE CONCRETO ARMADO, DIAMETROS DE ATÉ 40 CM. AF_05/2021</v>
          </cell>
          <cell r="I2273" t="str">
            <v>UN</v>
          </cell>
          <cell r="J2273" t="str">
            <v>COEFICIENTE DE REPRESENTATIVIDADE</v>
          </cell>
          <cell r="K2273">
            <v>11.39</v>
          </cell>
        </row>
        <row r="2274">
          <cell r="G2274">
            <v>101109</v>
          </cell>
          <cell r="H2274" t="str">
            <v>ARRASAMENTO MECANICO DE ESTACA DE CONCRETO ARMADO, DIAMETROS DE 41 CM A 60 CM. AF_05/2021</v>
          </cell>
          <cell r="I2274" t="str">
            <v>UN</v>
          </cell>
          <cell r="J2274" t="str">
            <v>ATRIBUÍDO SÃO PAULO</v>
          </cell>
          <cell r="K2274">
            <v>11.22</v>
          </cell>
        </row>
        <row r="2275">
          <cell r="G2275">
            <v>101110</v>
          </cell>
          <cell r="H2275" t="str">
            <v>ARRASAMENTO MECANICO DE ESTACA DE CONCRETO ARMADO, DIAMETROS DE 61 CM A 80 CM. AF_05/2021</v>
          </cell>
          <cell r="I2275" t="str">
            <v>M</v>
          </cell>
          <cell r="J2275" t="str">
            <v>ATRIBUÍDO SÃO PAULO</v>
          </cell>
          <cell r="K2275">
            <v>11.12</v>
          </cell>
        </row>
        <row r="2276">
          <cell r="G2276">
            <v>101111</v>
          </cell>
          <cell r="H2276" t="str">
            <v>ARRASAMENTO MECANICO DE ESTACA DE CONCRETO ARMADO, DIAMETROS DE 81 CM A 100 CM. AF_05/2021</v>
          </cell>
          <cell r="I2276" t="str">
            <v>M</v>
          </cell>
          <cell r="J2276" t="str">
            <v>ATRIBUÍDO SÃO PAULO</v>
          </cell>
          <cell r="K2276">
            <v>62.85</v>
          </cell>
        </row>
        <row r="2277">
          <cell r="G2277">
            <v>101112</v>
          </cell>
          <cell r="H2277" t="str">
            <v>ARRASAMENTO MECANICO DE ESTACA DE CONCRETO ARMADO, DIAMETROS DE 101 CM A 150 CM. AF_05/2021</v>
          </cell>
          <cell r="I2277" t="str">
            <v>M</v>
          </cell>
          <cell r="J2277" t="str">
            <v>ATRIBUÍDO SÃO PAULO</v>
          </cell>
          <cell r="K2277">
            <v>125.89</v>
          </cell>
        </row>
        <row r="2278">
          <cell r="G2278">
            <v>101113</v>
          </cell>
          <cell r="H2278" t="str">
            <v>ARRASAMENTO MECÂNICO DE ESTACA METÁLICA, PERFIL LAMINADO TIPO  I  FAMÍLIA 250. AF_05/2021</v>
          </cell>
          <cell r="I2278" t="str">
            <v>M</v>
          </cell>
          <cell r="J2278" t="str">
            <v>ATRIBUÍDO SÃO PAULO</v>
          </cell>
          <cell r="K2278">
            <v>247.31</v>
          </cell>
        </row>
        <row r="2279">
          <cell r="G2279">
            <v>95601</v>
          </cell>
          <cell r="H2279" t="str">
            <v>ARRASAMENTO MECÂNICO DE ESTACA METÁLICA, PERFIL LAMINADO TIPO  H - FAMÍLIA 250. AF_05/2021</v>
          </cell>
          <cell r="I2279" t="str">
            <v>M</v>
          </cell>
          <cell r="J2279" t="str">
            <v>ATRIBUÍDO SÃO PAULO</v>
          </cell>
          <cell r="K2279">
            <v>83.56</v>
          </cell>
        </row>
        <row r="2280">
          <cell r="G2280">
            <v>95602</v>
          </cell>
          <cell r="H2280" t="str">
            <v>ARRASAMENTO MECÂNICO DE ESTACA METÁLICA, PERFIL LAMINADO TIPO  H - FAMÍLIA 310. AF_05/2021</v>
          </cell>
          <cell r="I2280" t="str">
            <v>M</v>
          </cell>
          <cell r="J2280" t="str">
            <v>ATRIBUÍDO SÃO PAULO</v>
          </cell>
          <cell r="K2280">
            <v>284.71</v>
          </cell>
        </row>
        <row r="2281">
          <cell r="G2281">
            <v>95603</v>
          </cell>
          <cell r="H2281" t="str">
            <v>ESTACA HÉLICE CONTÍNUA, DIÂMETRO DE 30 CM, INCLUSO CONCRETO FCK=30MPA E ARMADURA MÍNIMA (EXCLUSIVE BOMBEAMENTO, MOBILIZAÇÃO E DESMOBILIZAÇÃO). AF_12/2019_PA</v>
          </cell>
          <cell r="I2281" t="str">
            <v>M</v>
          </cell>
          <cell r="J2281" t="str">
            <v>ATRIBUÍDO SÃO PAULO</v>
          </cell>
          <cell r="K2281">
            <v>58.1</v>
          </cell>
        </row>
        <row r="2282">
          <cell r="G2282">
            <v>95604</v>
          </cell>
          <cell r="H2282" t="str">
            <v>ESTACA HÉLICE CONTÍNUA , DIÂMETRO DE 50 CM, INCLUSO CONCRETO FCK=30MPA E ARMADURA MÍNIMA (EXCLUSIVE BOMBEAMENTO, MOBILIZAÇÃO E DESMOBILIZAÇÃO). AF_12/2019_PA</v>
          </cell>
          <cell r="I2282" t="str">
            <v>M</v>
          </cell>
          <cell r="J2282" t="str">
            <v>COEFICIENTE DE REPRESENTATIVIDADE</v>
          </cell>
          <cell r="K2282">
            <v>81.45</v>
          </cell>
        </row>
        <row r="2283">
          <cell r="G2283">
            <v>95605</v>
          </cell>
          <cell r="H2283" t="str">
            <v>ESTACA HÉLICE CONTÍNUA, DIÂMETRO DE 70 CM, INCLUSO CONCRETO FCK=30MPA E ARMADURA MÍNIMA (EXCLUSIVE BOMBEAMENTO, MOBILIZAÇÃO E DESMOBILIZAÇÃO). AF_12/2019_PA</v>
          </cell>
          <cell r="I2283" t="str">
            <v>KG</v>
          </cell>
          <cell r="J2283" t="str">
            <v>COEFICIENTE DE REPRESENTATIVIDADE</v>
          </cell>
          <cell r="K2283">
            <v>111.38</v>
          </cell>
        </row>
        <row r="2284">
          <cell r="G2284">
            <v>95607</v>
          </cell>
          <cell r="H2284" t="str">
            <v>ESTACA HÉLICE CONTÍNUA, DIÂMETRO DE 80 CM, INCLUSO CONCRETO FCK=30MPA E ARMADURA MÍNIMA (EXCLUSIVE BOMBEAMENTO, MOBILIZAÇÃO E DESMOBILIZAÇÃO). AF_12/2019_PA</v>
          </cell>
          <cell r="I2284" t="str">
            <v>KG</v>
          </cell>
          <cell r="J2284" t="str">
            <v>COEFICIENTE DE REPRESENTATIVIDADE</v>
          </cell>
          <cell r="K2284">
            <v>138.15</v>
          </cell>
        </row>
        <row r="2285">
          <cell r="G2285">
            <v>95608</v>
          </cell>
          <cell r="H2285" t="str">
            <v>ESTACA HÉLICE CONTÍNUA, DIÂMETRO DE 90 CM, INCLUSO CONCRETO FCK=30MPA E ARMADURA MÍNIMA (EXCLUSIVE BOMBEAMENTO, MOBILIZAÇÃO E DESMOBILIZAÇÃO). AF_12/2019_PA</v>
          </cell>
          <cell r="I2285" t="str">
            <v>KG</v>
          </cell>
          <cell r="J2285" t="str">
            <v>COEFICIENTE DE REPRESENTATIVIDADE</v>
          </cell>
          <cell r="K2285">
            <v>100.26</v>
          </cell>
        </row>
        <row r="2286">
          <cell r="G2286">
            <v>95609</v>
          </cell>
          <cell r="H2286" t="str">
            <v>ESTACA PRÉ-MOLDADA DE CONCRETO, SEÇÃO QUADRADA, CAPACIDADE DE 25 TONELADAS, INCLUSO EMENDA (EXCLUSIVE MOBILIZAÇÃO E DESMOBILIZAÇÃO). AF_12/2019</v>
          </cell>
          <cell r="I2286" t="str">
            <v>KG</v>
          </cell>
          <cell r="J2286" t="str">
            <v>COEFICIENTE DE REPRESENTATIVIDADE</v>
          </cell>
          <cell r="K2286">
            <v>147.09</v>
          </cell>
        </row>
        <row r="2287">
          <cell r="G2287">
            <v>100651</v>
          </cell>
          <cell r="H2287" t="str">
            <v>ESTACA PRÉ-MOLDADA DE CONCRETO SEÇÃO QUADRADA, CAPACIDADE DE 50 TONELADAS, INCLUSO EMENDA (EXCLUSIVE MOBILIZAÇÃO E DESMOBILIZAÇÃO). AF_12/2019</v>
          </cell>
          <cell r="I2287" t="str">
            <v>KG</v>
          </cell>
          <cell r="J2287" t="str">
            <v>COEFICIENTE DE REPRESENTATIVIDADE</v>
          </cell>
          <cell r="K2287">
            <v>193.92</v>
          </cell>
        </row>
        <row r="2288">
          <cell r="G2288">
            <v>100652</v>
          </cell>
          <cell r="H2288" t="str">
            <v>ESTACA PRÉ-MOLDADA DE CONCRETO CENTRIFUGADO, SEÇÃO CIRCULAR, CAPACIDADE DE 100 TONELADAS, INCLUSO EMENDA (EXCLUSIVE MOBILIZAÇÃO E DESMOBILIZAÇÃO). AF_12/2019</v>
          </cell>
          <cell r="I2288" t="str">
            <v>M</v>
          </cell>
          <cell r="J2288" t="str">
            <v>COEFICIENTE DE REPRESENTATIVIDADE</v>
          </cell>
          <cell r="K2288">
            <v>19.17</v>
          </cell>
        </row>
        <row r="2289">
          <cell r="G2289">
            <v>100653</v>
          </cell>
          <cell r="H2289" t="str">
            <v>ESTACA METÁLICA PARA FUNDAÇÃO, UTILIZANDO PERFIL LAMINADO HP250X62 (EXCLUSIVE MOBILIZAÇÃO E DESMOBILIZAÇÃO). AF_01/2020</v>
          </cell>
          <cell r="I2289" t="str">
            <v>M</v>
          </cell>
          <cell r="J2289" t="str">
            <v>COEFICIENTE DE REPRESENTATIVIDADE</v>
          </cell>
          <cell r="K2289">
            <v>37.08</v>
          </cell>
        </row>
        <row r="2290">
          <cell r="G2290">
            <v>100654</v>
          </cell>
          <cell r="H2290" t="str">
            <v>ESTACA METÁLICA PARA FUNDAÇÃO, UTILIZANDO PERFIL LAMINADO HP310X79 (EXCLUSIVE MOBILIZAÇÃO E DESMOBILIZAÇÃO). AF_01/2020</v>
          </cell>
          <cell r="I2290" t="str">
            <v>M</v>
          </cell>
          <cell r="J2290" t="str">
            <v>COEFICIENTE DE REPRESENTATIVIDADE</v>
          </cell>
          <cell r="K2290">
            <v>796.08</v>
          </cell>
        </row>
        <row r="2291">
          <cell r="G2291">
            <v>100655</v>
          </cell>
          <cell r="H2291" t="str">
            <v>ESTACA METÁLICA PARA CONTENÇÃO, UTILIZANDO PERFIL LAMINADO W250X32,7 (EXCLUSIVE MOBILIZAÇÃO E DESMOBILIZAÇÃO). AF_01/2020</v>
          </cell>
          <cell r="I2291" t="str">
            <v>M</v>
          </cell>
          <cell r="J2291" t="str">
            <v>COEFICIENTE DE REPRESENTATIVIDADE</v>
          </cell>
          <cell r="K2291">
            <v>19.87</v>
          </cell>
        </row>
        <row r="2292">
          <cell r="G2292">
            <v>100656</v>
          </cell>
          <cell r="H2292" t="str">
            <v>ESTACA METÁLICA PARA CONTENÇÃO, UTILIZANDO PERFIL LAMINADO W250X38,5 (EXCLUSIVE MOBILIZAÇÃO E DESMOBILIZAÇÃO). AF_01/2020</v>
          </cell>
          <cell r="I2292" t="str">
            <v>M</v>
          </cell>
          <cell r="J2292" t="str">
            <v>COEFICIENTE DE REPRESENTATIVIDADE</v>
          </cell>
          <cell r="K2292">
            <v>39.79</v>
          </cell>
        </row>
        <row r="2293">
          <cell r="G2293">
            <v>100657</v>
          </cell>
          <cell r="H2293" t="str">
            <v>ESTACA METÁLICA PARA CONTENÇÃO, UTILIZANDO PERFIL LAMINADO W250X44,8 (EXCLUSIVE MOBILIZAÇÃO E DESMOBILIZAÇÃO). AF_01/2020</v>
          </cell>
          <cell r="I2293" t="str">
            <v>M</v>
          </cell>
          <cell r="J2293" t="str">
            <v>COEFICIENTE DE REPRESENTATIVIDADE</v>
          </cell>
          <cell r="K2293">
            <v>741.77</v>
          </cell>
        </row>
        <row r="2294">
          <cell r="G2294">
            <v>100658</v>
          </cell>
          <cell r="H2294" t="str">
            <v>ESTACA ESCAVADA MECANICAMENTE, SEM FLUIDO ESTABILIZANTE, COM 25CM DE DIÂMETRO, CONCRETO LANÇADO POR CAMINHÃO BETONEIRA (EXCLUSIVE MOBILIZAÇÃO E DESMOBILIZAÇÃO). AF_01/2020_PA</v>
          </cell>
          <cell r="I2294" t="str">
            <v>M</v>
          </cell>
          <cell r="J2294" t="str">
            <v>COEFICIENTE DE REPRESENTATIVIDADE</v>
          </cell>
          <cell r="K2294">
            <v>253.7</v>
          </cell>
        </row>
        <row r="2295">
          <cell r="G2295">
            <v>100889</v>
          </cell>
          <cell r="H2295" t="str">
            <v>ESTACA ESCAVADA MECANICAMENTE, SEM FLUIDO ESTABILIZANTE, COM 40CM DE DIÂMETRO, CONCRETO LANÇADO POR CAMINHÃO BETONEIRA (EXCLUSIVE MOBILIZAÇÃO E DESMOBILIZAÇÃO). AF_01/2020_PA</v>
          </cell>
          <cell r="I2295" t="str">
            <v>M</v>
          </cell>
          <cell r="J2295" t="str">
            <v>COEFICIENTE DE REPRESENTATIVIDADE</v>
          </cell>
          <cell r="K2295">
            <v>240.71</v>
          </cell>
        </row>
        <row r="2296">
          <cell r="G2296">
            <v>100890</v>
          </cell>
          <cell r="H2296" t="str">
            <v>ESTACA ESCAVADA MECANICAMENTE, SEM FLUIDO ESTABILIZANTE, COM 60CM DE DIÂMETRO, CONCRETO LANÇADO POR CAMINHÃO BETONEIRA (EXCLUSIVE MOBILIZAÇÃO E DESMOBILIZAÇÃO). AF_01/2020_PA</v>
          </cell>
          <cell r="I2296" t="str">
            <v>M</v>
          </cell>
          <cell r="J2296" t="str">
            <v>COEFICIENTE DE REPRESENTATIVIDADE</v>
          </cell>
          <cell r="K2296">
            <v>217.72</v>
          </cell>
        </row>
        <row r="2297">
          <cell r="G2297">
            <v>100892</v>
          </cell>
          <cell r="H2297" t="str">
            <v>ESTACA ESCAVADA MECANICAMENTE, SEM FLUIDO ESTABILIZANTE, COM 25CM DE DIÂMETRO, CONCRETO LANÇADO MANUALMENTE (EXCLUSIVE MOBILIZAÇÃO E DESMOBILIZAÇÃO). AF_01/2020_PA</v>
          </cell>
          <cell r="I2297" t="str">
            <v>UN</v>
          </cell>
          <cell r="J2297" t="str">
            <v>COEFICIENTE DE REPRESENTATIVIDADE</v>
          </cell>
          <cell r="K2297">
            <v>204.72</v>
          </cell>
        </row>
        <row r="2298">
          <cell r="G2298">
            <v>100893</v>
          </cell>
          <cell r="H2298" t="str">
            <v>ESTACA ESCAVADA MECANICAMENTE, SEM FLUIDO ESTABILIZANTE, COM 60CM DE DIÂMETRO, CONCRETO LANÇADO POR BOMBA LANÇA (EXCLUSIVE BOMBEAMENTO, MOBILIZAÇÃO E DESMOBILIZAÇÃO). AF_01/2020_PA</v>
          </cell>
          <cell r="I2298" t="str">
            <v>UN</v>
          </cell>
          <cell r="J2298" t="str">
            <v>COEFICIENTE DE REPRESENTATIVIDADE</v>
          </cell>
          <cell r="K2298">
            <v>53.81</v>
          </cell>
        </row>
        <row r="2299">
          <cell r="G2299">
            <v>100894</v>
          </cell>
          <cell r="H2299" t="str">
            <v>ESTACA BROCA DE CONCRETO, DIÂMETRO DE 20CM, ESCAVAÇÃO MANUAL COM TRADO CONCHA, COM ARMADURA DE ARRANQUE. AF_05/2020</v>
          </cell>
          <cell r="I2299" t="str">
            <v>UN</v>
          </cell>
          <cell r="J2299" t="str">
            <v>COEFICIENTE DE REPRESENTATIVIDADE</v>
          </cell>
          <cell r="K2299">
            <v>2.94</v>
          </cell>
        </row>
        <row r="2300">
          <cell r="G2300">
            <v>100896</v>
          </cell>
          <cell r="H2300" t="str">
            <v>ESTACA BROCA DE CONCRETO, DIÂMETRO DE 25CM, ESCAVAÇÃO MANUAL COM TRADO CONCHA, COM ARMADURA DE ARRANQUE. AF_05/2020</v>
          </cell>
          <cell r="I2300" t="str">
            <v>M2</v>
          </cell>
          <cell r="J2300" t="str">
            <v>COEFICIENTE DE REPRESENTATIVIDADE</v>
          </cell>
          <cell r="K2300">
            <v>0.61</v>
          </cell>
        </row>
        <row r="2301">
          <cell r="G2301">
            <v>100897</v>
          </cell>
          <cell r="H2301" t="str">
            <v>ESTACA BROCA DE CONCRETO, DIÂMETRO DE 30CM, ESCAVAÇÃO MANUAL COM TRADO CONCHA, COM ARMADURA DE ARRANQUE. AF_05/2020</v>
          </cell>
          <cell r="I2301" t="str">
            <v>M2</v>
          </cell>
          <cell r="J2301" t="str">
            <v>COEFICIENTE DE REPRESENTATIVIDADE</v>
          </cell>
          <cell r="K2301">
            <v>129.1</v>
          </cell>
        </row>
        <row r="2302">
          <cell r="G2302">
            <v>100898</v>
          </cell>
          <cell r="H2302" t="str">
            <v>ESTACA BROCA DE CONCRETO, DIÂMETRO DE 30CM, ESCAVAÇÃO MANUAL COM TRADO CONCHA, INTEIRAMENTE ARMADA. AF_05/2020_PA</v>
          </cell>
          <cell r="I2302" t="str">
            <v>M3</v>
          </cell>
          <cell r="J2302" t="str">
            <v>COEFICIENTE DE REPRESENTATIVIDADE</v>
          </cell>
          <cell r="K2302">
            <v>2.53</v>
          </cell>
        </row>
        <row r="2303">
          <cell r="G2303">
            <v>100899</v>
          </cell>
          <cell r="H2303" t="str">
            <v>ARRASAMENTO MECÂNICO DE ESTACA BARRETE DE CONCRETO ARMADO, SEÇÃO DE 0,40 X 2,50 M. AF_05/2021</v>
          </cell>
          <cell r="I2303" t="str">
            <v>M2</v>
          </cell>
          <cell r="J2303" t="str">
            <v>COEFICIENTE DE REPRESENTATIVIDADE</v>
          </cell>
          <cell r="K2303">
            <v>17.99</v>
          </cell>
        </row>
        <row r="2304">
          <cell r="G2304">
            <v>100900</v>
          </cell>
          <cell r="H2304" t="str">
            <v>ARRASAMENTO MECÂNICO DE ESTACA BARRETE DE CONCRETO ARMADO, SEÇÃO DE 0,60 X 2,50 M. AF_05/2021</v>
          </cell>
          <cell r="I2304" t="str">
            <v>M2</v>
          </cell>
          <cell r="J2304" t="str">
            <v>COLETADO</v>
          </cell>
          <cell r="K2304">
            <v>16.45</v>
          </cell>
        </row>
        <row r="2305">
          <cell r="G2305">
            <v>101173</v>
          </cell>
          <cell r="H2305" t="str">
            <v>ARRASAMENTO MECÂNICO DE ESTACA BARRETE DE CONCRETO ARMADO, SEÇÃO DE 0,80 X 2,50 M. AF_05/2021</v>
          </cell>
          <cell r="I2305" t="str">
            <v>M3</v>
          </cell>
          <cell r="J2305" t="str">
            <v>COLETADO</v>
          </cell>
          <cell r="K2305">
            <v>16.14</v>
          </cell>
        </row>
        <row r="2306">
          <cell r="G2306">
            <v>101174</v>
          </cell>
          <cell r="H2306" t="str">
            <v>LASTRO DE CONCRETO MAGRO, APLICADO EM PISOS, LAJES SOBRE SOLO OU RADIERS, ESPESSURA DE 3 CM. AF_01/2024</v>
          </cell>
          <cell r="I2306" t="str">
            <v>M3</v>
          </cell>
          <cell r="J2306" t="str">
            <v>COEFICIENTE DE REPRESENTATIVIDADE</v>
          </cell>
          <cell r="K2306">
            <v>15.65</v>
          </cell>
        </row>
        <row r="2307">
          <cell r="G2307">
            <v>101175</v>
          </cell>
          <cell r="H2307" t="str">
            <v>LASTRO DE CONCRETO MAGRO, APLICADO EM PISOS, LAJES SOBRE SOLO OU RADIERS, ESPESSURA DE 5 CM. AF_01/2024</v>
          </cell>
          <cell r="I2307" t="str">
            <v>M3</v>
          </cell>
          <cell r="J2307" t="str">
            <v>COEFICIENTE DE REPRESENTATIVIDADE</v>
          </cell>
          <cell r="K2307">
            <v>15.15</v>
          </cell>
        </row>
        <row r="2308">
          <cell r="G2308">
            <v>101176</v>
          </cell>
          <cell r="H2308" t="str">
            <v>LASTRO DE CONCRETO MAGRO, APLICADO EM BLOCOS DE COROAMENTO OU SAPATAS. AF_01/2024</v>
          </cell>
          <cell r="I2308" t="str">
            <v>M3</v>
          </cell>
          <cell r="J2308" t="str">
            <v>COEFICIENTE DE REPRESENTATIVIDADE</v>
          </cell>
          <cell r="K2308">
            <v>14.21</v>
          </cell>
        </row>
        <row r="2309">
          <cell r="G2309">
            <v>102521</v>
          </cell>
          <cell r="H2309" t="str">
            <v>LASTRO DE CONCRETO MAGRO, APLICADO EM BLOCOS DE COROAMENTO OU SAPATAS, ESPESSURA DE 3 CM. AF_01/2024</v>
          </cell>
          <cell r="I2309" t="str">
            <v>M3</v>
          </cell>
          <cell r="J2309" t="str">
            <v>COEFICIENTE DE REPRESENTATIVIDADE</v>
          </cell>
          <cell r="K2309">
            <v>687.43</v>
          </cell>
        </row>
        <row r="2310">
          <cell r="G2310">
            <v>102522</v>
          </cell>
          <cell r="H2310" t="str">
            <v>LASTRO DE CONCRETO MAGRO, APLICADO EM BLOCOS DE COROAMENTO OU SAPATAS, ESPESSURA DE 5 CM. AF_01/2024</v>
          </cell>
          <cell r="I2310" t="str">
            <v>M3</v>
          </cell>
          <cell r="J2310" t="str">
            <v>COEFICIENTE DE REPRESENTATIVIDADE</v>
          </cell>
          <cell r="K2310">
            <v>33.89</v>
          </cell>
        </row>
        <row r="2311">
          <cell r="G2311">
            <v>102523</v>
          </cell>
          <cell r="H2311" t="str">
            <v>LASTRO DE CONCRETO MAGRO, APLICADO EM PISOS, LAJES SOBRE SOLO OU RADIERS. AF_01/2024</v>
          </cell>
          <cell r="I2311" t="str">
            <v>M2</v>
          </cell>
          <cell r="J2311" t="str">
            <v>COEFICIENTE DE REPRESENTATIVIDADE</v>
          </cell>
          <cell r="K2311">
            <v>190.76</v>
          </cell>
        </row>
        <row r="2312">
          <cell r="G2312">
            <v>95240</v>
          </cell>
          <cell r="H2312" t="str">
            <v>LASTRO COM MATERIAL GRANULAR, APLICAÇÃO EM BLOCOS DE COROAMENTO, ESPESSURA DE *5 CM*. AF_01/2024</v>
          </cell>
          <cell r="I2312" t="str">
            <v>M2</v>
          </cell>
          <cell r="J2312" t="str">
            <v>COEFICIENTE DE REPRESENTATIVIDADE</v>
          </cell>
          <cell r="K2312">
            <v>239.51</v>
          </cell>
        </row>
        <row r="2313">
          <cell r="G2313">
            <v>95241</v>
          </cell>
          <cell r="H2313" t="str">
            <v>LASTRO COM MATERIAL GRANULAR, APLICADO EM PISOS OU LAJES SOBRE SOLO, ESPESSURA DE *5 CM*. AF_01/2024</v>
          </cell>
          <cell r="I2313" t="str">
            <v>M2</v>
          </cell>
          <cell r="J2313" t="str">
            <v>COEFICIENTE DE REPRESENTATIVIDADE</v>
          </cell>
          <cell r="K2313">
            <v>284.32</v>
          </cell>
        </row>
        <row r="2314">
          <cell r="G2314">
            <v>96616</v>
          </cell>
          <cell r="H2314" t="str">
            <v>LASTRO COM MATERIAL GRANULAR, APLICADO EM BLOCOS DE COROAMENTO, ESPESSURA DE *10 CM*. AF_01/2024</v>
          </cell>
          <cell r="I2314" t="str">
            <v>M2</v>
          </cell>
          <cell r="J2314" t="str">
            <v>COEFICIENTE DE REPRESENTATIVIDADE</v>
          </cell>
          <cell r="K2314">
            <v>195.49</v>
          </cell>
        </row>
        <row r="2315">
          <cell r="G2315">
            <v>96617</v>
          </cell>
          <cell r="H2315" t="str">
            <v>LASTRO COM MATERIAL GRANULAR (PEDRA BRITADA N.2), APLICADO EM PISOS OU LAJES SOBRE SOLO, ESPESSURA DE *10 CM*. AF_01/2024</v>
          </cell>
          <cell r="I2315" t="str">
            <v>KG</v>
          </cell>
          <cell r="J2315" t="str">
            <v>ATRIBUÍDO SÃO PAULO</v>
          </cell>
          <cell r="K2315">
            <v>206.66</v>
          </cell>
        </row>
        <row r="2316">
          <cell r="G2316">
            <v>96619</v>
          </cell>
          <cell r="H2316" t="str">
            <v>ESCAVAÇÃO MANUAL DE VIGA DE BORDA PARA RADIER. AF_09/2021</v>
          </cell>
          <cell r="I2316" t="str">
            <v>KG</v>
          </cell>
          <cell r="J2316" t="str">
            <v>ATRIBUÍDO SÃO PAULO</v>
          </cell>
          <cell r="K2316">
            <v>204.31</v>
          </cell>
        </row>
        <row r="2317">
          <cell r="G2317">
            <v>96620</v>
          </cell>
          <cell r="H2317" t="str">
            <v>COMPACTAÇÃO MECÂNICA DE SOLO PARA EXECUÇÃO DE RADIER, PISO DE CONCRETO OU LAJE SOBRE SOLO, COM COMPACTADOR DE SOLOS A PERCUSSÃO. AF_09/2021</v>
          </cell>
          <cell r="I2317" t="str">
            <v>KG</v>
          </cell>
          <cell r="J2317" t="str">
            <v>ATRIBUÍDO SÃO PAULO</v>
          </cell>
          <cell r="K2317">
            <v>336.63</v>
          </cell>
        </row>
        <row r="2318">
          <cell r="G2318">
            <v>96621</v>
          </cell>
          <cell r="H2318" t="str">
            <v>COMPACTAÇÃO MECÂNICA DE SOLO PARA EXECUÇÃO DE RADIER, PISO DE CONCRETO OU LAJE SOBRE SOLO, COM COMPACTADOR DE SOLOS TIPO PLACA VIBRATÓRIA. AF_09/2021</v>
          </cell>
          <cell r="I2318" t="str">
            <v>KG</v>
          </cell>
          <cell r="J2318" t="str">
            <v>ATRIBUÍDO SÃO PAULO</v>
          </cell>
          <cell r="K2318">
            <v>406.67</v>
          </cell>
        </row>
        <row r="2319">
          <cell r="G2319">
            <v>96622</v>
          </cell>
          <cell r="H2319" t="str">
            <v>FABRICAÇÃO, MONTAGEM E DESMONTAGEM DE FORMA PARA RADIER, PISO DE CONCRETO OU LAJE SOBRE SOLO, EM MADEIRA SERRADA, 4 UTILIZAÇÕES. AF_09/2021</v>
          </cell>
          <cell r="I2319" t="str">
            <v>KG</v>
          </cell>
          <cell r="J2319" t="str">
            <v>ATRIBUÍDO SÃO PAULO</v>
          </cell>
          <cell r="K2319">
            <v>189.07</v>
          </cell>
        </row>
        <row r="2320">
          <cell r="G2320">
            <v>96623</v>
          </cell>
          <cell r="H2320" t="str">
            <v>CAMADA SEPARADORA PARA EXECUÇÃO DE RADIER, PISO DE CONCRETO OU LAJE SOBRE SOLO, EM LONA PLÁSTICA. AF_09/2021</v>
          </cell>
          <cell r="I2320" t="str">
            <v>KG</v>
          </cell>
          <cell r="J2320" t="str">
            <v>COEFICIENTE DE REPRESENTATIVIDADE</v>
          </cell>
          <cell r="K2320">
            <v>222.96</v>
          </cell>
        </row>
        <row r="2321">
          <cell r="G2321">
            <v>96624</v>
          </cell>
          <cell r="H2321" t="str">
            <v>ARMAÇÃO PARA EXECUÇÃO DE RADIER, PISO DE CONCRETO OU LAJE SOBRE SOLO, COM USO DE TELA Q-92. AF_09/2021</v>
          </cell>
          <cell r="I2321" t="str">
            <v>M3</v>
          </cell>
          <cell r="J2321" t="str">
            <v>COEFICIENTE DE REPRESENTATIVIDADE</v>
          </cell>
          <cell r="K2321">
            <v>164.22</v>
          </cell>
        </row>
        <row r="2322">
          <cell r="G2322">
            <v>97082</v>
          </cell>
          <cell r="H2322" t="str">
            <v>ARMAÇÃO PARA EXECUÇÃO DE RADIER, PISO DE CONCRETO OU LAJE SOBRE SOLO, COM USO DE TELA Q-113. AF_09/2021</v>
          </cell>
          <cell r="I2322" t="str">
            <v>M2</v>
          </cell>
          <cell r="J2322" t="str">
            <v>COEFICIENTE DE REPRESENTATIVIDADE</v>
          </cell>
          <cell r="K2322">
            <v>212.97</v>
          </cell>
        </row>
        <row r="2323">
          <cell r="G2323">
            <v>97083</v>
          </cell>
          <cell r="H2323" t="str">
            <v>ARMAÇÃO PARA EXECUÇÃO DE RADIER, PISO DE CONCRETO OU LAJE SOBRE SOLO, COM USO DE TELA Q-138. AF_09/2021</v>
          </cell>
          <cell r="I2323" t="str">
            <v>M2</v>
          </cell>
          <cell r="J2323" t="str">
            <v>ATRIBUÍDO SÃO PAULO</v>
          </cell>
          <cell r="K2323">
            <v>257.78</v>
          </cell>
        </row>
        <row r="2324">
          <cell r="G2324">
            <v>97084</v>
          </cell>
          <cell r="H2324" t="str">
            <v>ARMAÇÃO PARA EXECUÇÃO DE RADIER, PISO DE CONCRETO OU LAJE SOBRE SOLO, COM USO DE TELA Q-159. AF_09/2021</v>
          </cell>
          <cell r="I2324" t="str">
            <v>M2</v>
          </cell>
          <cell r="J2324" t="str">
            <v>ATRIBUÍDO SÃO PAULO</v>
          </cell>
          <cell r="K2324">
            <v>310.09</v>
          </cell>
        </row>
        <row r="2325">
          <cell r="G2325">
            <v>97086</v>
          </cell>
          <cell r="H2325" t="str">
            <v>ARMAÇÃO PARA EXECUÇÃO DE RADIER, PISO DE CONCRETO OU LAJE SOBRE SOLO, COM USO DE TELA Q-196. AF_09/2021</v>
          </cell>
          <cell r="I2325" t="str">
            <v>M2</v>
          </cell>
          <cell r="J2325" t="str">
            <v>ATRIBUÍDO SÃO PAULO</v>
          </cell>
          <cell r="K2325">
            <v>380.13</v>
          </cell>
        </row>
        <row r="2326">
          <cell r="G2326">
            <v>97087</v>
          </cell>
          <cell r="H2326" t="str">
            <v>ARMAÇÃO PARA EXECUÇÃO DE RADIER, PISO DE CONCRETO OU LAJE SOBRE SOLO, COM USO DE TELA Q-283. AF_09/2021</v>
          </cell>
          <cell r="I2326" t="str">
            <v>M3</v>
          </cell>
          <cell r="J2326" t="str">
            <v>ATRIBUÍDO SÃO PAULO</v>
          </cell>
          <cell r="K2326">
            <v>151.47</v>
          </cell>
        </row>
        <row r="2327">
          <cell r="G2327">
            <v>97088</v>
          </cell>
          <cell r="H2327" t="str">
            <v>CONCRETAGEM DE RADIER, PISO DE CONCRETO OU LAJE SOBRE SOLO, FCK 30 MPA - LANÇAMENTO, ADENSAMENTO E ACABAMENTO. AF_09/2021</v>
          </cell>
          <cell r="I2327" t="str">
            <v>M3</v>
          </cell>
          <cell r="J2327" t="str">
            <v>ATRIBUÍDO SÃO PAULO</v>
          </cell>
          <cell r="K2327">
            <v>192.79</v>
          </cell>
        </row>
        <row r="2328">
          <cell r="G2328">
            <v>97089</v>
          </cell>
          <cell r="H2328" t="str">
            <v>ACABAMENTO POLIDO PARA PISO DE CONCRETO ARMADO OU LAJE SOBRE SOLO DE ALTA RESISTÊNCIA. AF_09/2021</v>
          </cell>
          <cell r="I2328" t="str">
            <v>M3</v>
          </cell>
          <cell r="J2328" t="str">
            <v>ATRIBUÍDO SÃO PAULO</v>
          </cell>
          <cell r="K2328">
            <v>110.16</v>
          </cell>
        </row>
        <row r="2329">
          <cell r="G2329">
            <v>97090</v>
          </cell>
          <cell r="H2329" t="str">
            <v>EXECUÇÃO DE RADIER, ESPESSURA DE 10 CM, FCK = 30 MPA, COM USO DE FORMAS EM MADEIRA SERRADA. AF_09/2021</v>
          </cell>
          <cell r="I2329" t="str">
            <v>M2</v>
          </cell>
          <cell r="J2329" t="str">
            <v>ATRIBUÍDO SÃO PAULO</v>
          </cell>
          <cell r="K2329">
            <v>145.6</v>
          </cell>
        </row>
        <row r="2330">
          <cell r="G2330">
            <v>97091</v>
          </cell>
          <cell r="H2330" t="str">
            <v>EXECUÇÃO DE RADIER, ESPESSURA DE 15 CM, FCK = 30 MPA, COM USO DE FORMAS EM MADEIRA SERRADA. AF_09/2021</v>
          </cell>
          <cell r="I2330" t="str">
            <v>M2</v>
          </cell>
          <cell r="J2330" t="str">
            <v>ATRIBUÍDO SÃO PAULO</v>
          </cell>
          <cell r="K2330">
            <v>47.86</v>
          </cell>
        </row>
        <row r="2331">
          <cell r="G2331">
            <v>97092</v>
          </cell>
          <cell r="H2331" t="str">
            <v>EXECUÇÃO DE RADIER, ESPESSURA DE 20 CM, FCK = 30 MPA, COM USO DE FORMAS EM MADEIRA SERRADA. AF_09/2021</v>
          </cell>
          <cell r="I2331" t="str">
            <v>M2</v>
          </cell>
          <cell r="J2331" t="str">
            <v>ATRIBUÍDO SÃO PAULO</v>
          </cell>
          <cell r="K2331">
            <v>80.33</v>
          </cell>
        </row>
        <row r="2332">
          <cell r="G2332">
            <v>97093</v>
          </cell>
          <cell r="H2332" t="str">
            <v>LASTRO COM MATERIAL GRANULAR (PEDRA BRITADA N.3), APLICADO EM PISOS OU LAJES SOBRE SOLO, ESPESSURA DE *10 CM*. AF_01/2024</v>
          </cell>
          <cell r="I2332" t="str">
            <v>M2</v>
          </cell>
          <cell r="J2332" t="str">
            <v>COEFICIENTE DE REPRESENTATIVIDADE</v>
          </cell>
          <cell r="K2332">
            <v>125.4</v>
          </cell>
        </row>
        <row r="2333">
          <cell r="G2333">
            <v>97096</v>
          </cell>
          <cell r="H2333" t="str">
            <v>LASTRO COM MATERIAL GRANULAR (AREIA MÉDIA), APLICADO EM PISOS OU LAJES SOBRE SOLO, ESPESSURA DE *10 CM*. AF_01/2024</v>
          </cell>
          <cell r="I2333" t="str">
            <v>M2</v>
          </cell>
          <cell r="J2333" t="str">
            <v>COEFICIENTE DE REPRESENTATIVIDADE</v>
          </cell>
          <cell r="K2333">
            <v>210.91</v>
          </cell>
        </row>
        <row r="2334">
          <cell r="G2334">
            <v>97097</v>
          </cell>
          <cell r="H2334" t="str">
            <v>LASTRO COM MATERIAL GRANULAR (PEDRA BRITADA N.1 E PEDRA BRITADA N.2), APLICADO EM PISOS OU LAJES SOBRE SOLO, ESPESSURA DE *10 CM*. AF_01/2024</v>
          </cell>
          <cell r="I2334" t="str">
            <v>M2</v>
          </cell>
          <cell r="J2334" t="str">
            <v>COEFICIENTE DE REPRESENTATIVIDADE</v>
          </cell>
          <cell r="K2334">
            <v>143.47</v>
          </cell>
        </row>
        <row r="2335">
          <cell r="G2335">
            <v>97101</v>
          </cell>
          <cell r="H2335" t="str">
            <v>EXECUÇÃO DE RADIER, ESPESSURA DE 25 CM, FCK = 30 MPA, COM USO DE FORMAS EM MADEIRA SERRADA. AF_09/2021</v>
          </cell>
          <cell r="I2335" t="str">
            <v>M2</v>
          </cell>
          <cell r="J2335" t="str">
            <v>COEFICIENTE DE REPRESENTATIVIDADE</v>
          </cell>
          <cell r="K2335">
            <v>35.13</v>
          </cell>
        </row>
        <row r="2336">
          <cell r="G2336">
            <v>97102</v>
          </cell>
          <cell r="H2336" t="str">
            <v>EXECUÇÃO DE RADIER, ESPESSURA DE 30 CM, FCK = 30 MPA, COM USO DE FORMAS EM MADEIRA SERRADA. AF_09/2021</v>
          </cell>
          <cell r="I2336" t="str">
            <v>M2</v>
          </cell>
          <cell r="J2336" t="str">
            <v>COEFICIENTE DE REPRESENTATIVIDADE</v>
          </cell>
          <cell r="K2336">
            <v>14.6</v>
          </cell>
        </row>
        <row r="2337">
          <cell r="G2337">
            <v>97103</v>
          </cell>
          <cell r="H2337" t="str">
            <v>EXECUÇÃO DE PISO DE CONCRETO, SEM ACABAMENTO SUPERFICIAL, ESPESSURA DE 15 CM, FCK = 30 MPA, COM USO DE FORMAS EM MADEIRA SERRADA. AF_09/2021</v>
          </cell>
          <cell r="I2337" t="str">
            <v>M2</v>
          </cell>
          <cell r="J2337" t="str">
            <v>COEFICIENTE DE REPRESENTATIVIDADE</v>
          </cell>
          <cell r="K2337">
            <v>215.18</v>
          </cell>
        </row>
        <row r="2338">
          <cell r="G2338">
            <v>100322</v>
          </cell>
          <cell r="H2338" t="str">
            <v>EXECUÇÃO DE PISO DE CONCRETO, COM ACABAMENTO SUPERFICIAL, ESPESSURA DE 15 CM, FCK = 30 MPA, COM USO DE FORMAS EM MADEIRA SERRADA. AF_09/2021</v>
          </cell>
          <cell r="I2338" t="str">
            <v>M2</v>
          </cell>
          <cell r="J2338" t="str">
            <v>COEFICIENTE DE REPRESENTATIVIDADE</v>
          </cell>
          <cell r="K2338">
            <v>143.57</v>
          </cell>
        </row>
        <row r="2339">
          <cell r="G2339">
            <v>100323</v>
          </cell>
          <cell r="H2339" t="str">
            <v>EXECUÇÃO DE LAJE SOBRE SOLO, ESPESSURA DE 10 CM, FCK = 30 MPA, COM USO DE FORMAS EM MADEIRA SERRADA. AF_09/2021</v>
          </cell>
          <cell r="I2339" t="str">
            <v>M2</v>
          </cell>
          <cell r="J2339" t="str">
            <v>COEFICIENTE DE REPRESENTATIVIDADE</v>
          </cell>
          <cell r="K2339">
            <v>93.95</v>
          </cell>
        </row>
        <row r="2340">
          <cell r="G2340">
            <v>100324</v>
          </cell>
          <cell r="H2340" t="str">
            <v>EXECUÇÃO DE LAJE SOBRE SOLO, ESPESSURA DE 15 CM, FCK = 30 MPA, COM USO DE FORMAS EM MADEIRA SERRADA. AF_09/2021</v>
          </cell>
          <cell r="I2340" t="str">
            <v>M2</v>
          </cell>
          <cell r="J2340" t="str">
            <v>COEFICIENTE DE REPRESENTATIVIDADE</v>
          </cell>
          <cell r="K2340">
            <v>127.5</v>
          </cell>
        </row>
        <row r="2341">
          <cell r="G2341">
            <v>103072</v>
          </cell>
          <cell r="H2341" t="str">
            <v>EXECUÇÃO DE LAJE SOBRE SOLO, ESPESSURA DE 20 CM, FCK = 30 MPA, COM USO DE FORMAS EM MADEIRA SERRADA. AF_09/2021</v>
          </cell>
          <cell r="I2341" t="str">
            <v>M2</v>
          </cell>
          <cell r="J2341" t="str">
            <v>COEFICIENTE DE REPRESENTATIVIDADE</v>
          </cell>
          <cell r="K2341">
            <v>148.34</v>
          </cell>
        </row>
        <row r="2342">
          <cell r="G2342">
            <v>103073</v>
          </cell>
          <cell r="H2342" t="str">
            <v>EXECUÇÃO DE LAJE SOBRE SOLO, ESPESSURA DE 25 CM, FCK = 30 MPA, COM USO DE FORMAS EM MADEIRA SERRADA. AF_09/2021</v>
          </cell>
          <cell r="I2342" t="str">
            <v>M2</v>
          </cell>
          <cell r="J2342" t="str">
            <v>COEFICIENTE DE REPRESENTATIVIDADE</v>
          </cell>
          <cell r="K2342">
            <v>80.41</v>
          </cell>
        </row>
        <row r="2343">
          <cell r="G2343">
            <v>103074</v>
          </cell>
          <cell r="H2343" t="str">
            <v>EXECUÇÃO DE LAJE SOBRE SOLO, ESPESSURA DE 30 CM, FCK = 30 MPA, COM USO DE FORMAS EM MADEIRA SERRADA. AF_09/2021</v>
          </cell>
          <cell r="I2343" t="str">
            <v>M2</v>
          </cell>
          <cell r="J2343" t="str">
            <v>COEFICIENTE DE REPRESENTATIVIDADE</v>
          </cell>
          <cell r="K2343">
            <v>96.38</v>
          </cell>
        </row>
        <row r="2344">
          <cell r="G2344">
            <v>103075</v>
          </cell>
          <cell r="H2344" t="str">
            <v>FABRICAÇÃO DE FÔRMA PARA PILARES E ESTRUTURAS SIMILARES, EM CHAPA DE MADEIRA COMPENSADA RESINADA, E = 17 MM. AF_09/2020</v>
          </cell>
          <cell r="I2344" t="str">
            <v>M2</v>
          </cell>
          <cell r="J2344" t="str">
            <v>COEFICIENTE DE REPRESENTATIVIDADE</v>
          </cell>
          <cell r="K2344">
            <v>65.77</v>
          </cell>
        </row>
        <row r="2345">
          <cell r="G2345">
            <v>103076</v>
          </cell>
          <cell r="H2345" t="str">
            <v>FABRICAÇÃO DE FÔRMA PARA PILARES E ESTRUTURAS SIMILARES, EM CHAPA DE MADEIRA COMPENSADA PLASTIFICADA, E = 18 MM. AF_09/2020</v>
          </cell>
          <cell r="I2345" t="str">
            <v>M2</v>
          </cell>
          <cell r="J2345" t="str">
            <v>COEFICIENTE DE REPRESENTATIVIDADE</v>
          </cell>
          <cell r="K2345">
            <v>79.67</v>
          </cell>
        </row>
        <row r="2346">
          <cell r="G2346">
            <v>103077</v>
          </cell>
          <cell r="H2346" t="str">
            <v>FABRICAÇÃO DE FÔRMA PARA VIGAS, EM CHAPA DE MADEIRA COMPENSADA RESINADA, E = 17 MM. AF_09/2020</v>
          </cell>
          <cell r="I2346" t="str">
            <v>M2</v>
          </cell>
          <cell r="J2346" t="str">
            <v>COEFICIENTE DE REPRESENTATIVIDADE</v>
          </cell>
          <cell r="K2346">
            <v>58.38</v>
          </cell>
        </row>
        <row r="2347">
          <cell r="G2347">
            <v>103078</v>
          </cell>
          <cell r="H2347" t="str">
            <v>FABRICAÇÃO DE FÔRMA PARA VIGAS, EM CHAPA DE MADEIRA COMPENSADA PLASTIFICADA, E = 18 MM. AF_09/2020</v>
          </cell>
          <cell r="I2347" t="str">
            <v>M</v>
          </cell>
          <cell r="J2347" t="str">
            <v>COEFICIENTE DE REPRESENTATIVIDADE</v>
          </cell>
          <cell r="K2347">
            <v>71.25</v>
          </cell>
        </row>
        <row r="2348">
          <cell r="G2348">
            <v>103079</v>
          </cell>
          <cell r="H2348" t="str">
            <v>FABRICAÇÃO DE FÔRMA PARA LAJES, EM CHAPA DE MADEIRA COMPENSADA RESINADA, E = 17 MM. AF_09/2020</v>
          </cell>
          <cell r="I2348" t="str">
            <v>M</v>
          </cell>
          <cell r="J2348" t="str">
            <v>COEFICIENTE DE REPRESENTATIVIDADE</v>
          </cell>
          <cell r="K2348">
            <v>54.89</v>
          </cell>
        </row>
        <row r="2349">
          <cell r="G2349">
            <v>103080</v>
          </cell>
          <cell r="H2349" t="str">
            <v>FABRICAÇÃO DE FÔRMA PARA LAJES, EM CHAPA DE MADEIRA COMPENSADA PLASTIFICADA, E = 18 MM. AF_09/2020</v>
          </cell>
          <cell r="I2349" t="str">
            <v>M2</v>
          </cell>
          <cell r="J2349" t="str">
            <v>COEFICIENTE DE REPRESENTATIVIDADE</v>
          </cell>
          <cell r="K2349">
            <v>67.12</v>
          </cell>
        </row>
        <row r="2350">
          <cell r="G2350">
            <v>92263</v>
          </cell>
          <cell r="H2350" t="str">
            <v>FABRICAÇÃO DE FÔRMA PARA PILARES E ESTRUTURAS SIMILARES, EM MADEIRA SERRADA, E=25 MM. AF_09/2020</v>
          </cell>
          <cell r="I2350" t="str">
            <v>M2</v>
          </cell>
          <cell r="J2350" t="str">
            <v>COEFICIENTE DE REPRESENTATIVIDADE</v>
          </cell>
          <cell r="K2350">
            <v>52.11</v>
          </cell>
        </row>
        <row r="2351">
          <cell r="G2351">
            <v>92264</v>
          </cell>
          <cell r="H2351" t="str">
            <v>FABRICAÇÃO DE FÔRMA PARA VIGAS, COM MADEIRA SERRADA, E = 25 MM. AF_09/2020</v>
          </cell>
          <cell r="I2351" t="str">
            <v>M2</v>
          </cell>
          <cell r="J2351" t="str">
            <v>COEFICIENTE DE REPRESENTATIVIDADE</v>
          </cell>
          <cell r="K2351">
            <v>63.93</v>
          </cell>
        </row>
        <row r="2352">
          <cell r="G2352">
            <v>92265</v>
          </cell>
          <cell r="H2352" t="str">
            <v>FABRICAÇÃO DE FÔRMA PARA LAJES, EM MADEIRA SERRADA, E=25 MM. AF_09/2020</v>
          </cell>
          <cell r="I2352" t="str">
            <v>M2</v>
          </cell>
          <cell r="J2352" t="str">
            <v>COEFICIENTE DE REPRESENTATIVIDADE</v>
          </cell>
          <cell r="K2352">
            <v>50.11</v>
          </cell>
        </row>
        <row r="2353">
          <cell r="G2353">
            <v>92266</v>
          </cell>
          <cell r="H2353" t="str">
            <v>FABRICAÇÃO DE ESCORAS DE VIGA DO TIPO GARFO, EM MADEIRA. AF_09/2020</v>
          </cell>
          <cell r="I2353" t="str">
            <v>M2</v>
          </cell>
          <cell r="J2353" t="str">
            <v>COEFICIENTE DE REPRESENTATIVIDADE</v>
          </cell>
          <cell r="K2353">
            <v>61.63</v>
          </cell>
        </row>
        <row r="2354">
          <cell r="G2354">
            <v>92267</v>
          </cell>
          <cell r="H2354" t="str">
            <v>FABRICAÇÃO DE ESCORAS DO TIPO PONTALETE, EM MADEIRA, PARA PÉ-DIREITO SIMPLES. AF_09/2020</v>
          </cell>
          <cell r="I2354" t="str">
            <v>M2</v>
          </cell>
          <cell r="J2354" t="str">
            <v>COEFICIENTE DE REPRESENTATIVIDADE</v>
          </cell>
          <cell r="K2354">
            <v>45.82</v>
          </cell>
        </row>
        <row r="2355">
          <cell r="G2355">
            <v>92268</v>
          </cell>
          <cell r="H2355" t="str">
            <v>MONTAGEM E DESMONTAGEM DE FÔRMA DE PILARES RETANGULARES E ESTRUTURAS SIMILARES, PÉ-DIREITO SIMPLES, EM MADEIRA SERRADA, 1 UTILIZAÇÃO. AF_09/2020</v>
          </cell>
          <cell r="I2355" t="str">
            <v>M2</v>
          </cell>
          <cell r="J2355" t="str">
            <v>COEFICIENTE DE REPRESENTATIVIDADE</v>
          </cell>
          <cell r="K2355">
            <v>56.93</v>
          </cell>
        </row>
        <row r="2356">
          <cell r="G2356">
            <v>92269</v>
          </cell>
          <cell r="H2356" t="str">
            <v>MONTAGEM E DESMONTAGEM DE FÔRMA DE PILARES RETANGULARES E ESTRUTURAS SIMILARES, PÉ-DIREITO SIMPLES, EM MADEIRA SERRADA, 2 UTILIZAÇÕES. AF_09/2020</v>
          </cell>
          <cell r="I2356" t="str">
            <v>M2</v>
          </cell>
          <cell r="J2356" t="str">
            <v>COEFICIENTE DE REPRESENTATIVIDADE</v>
          </cell>
          <cell r="K2356">
            <v>335.5</v>
          </cell>
        </row>
        <row r="2357">
          <cell r="G2357">
            <v>92270</v>
          </cell>
          <cell r="H2357" t="str">
            <v>MONTAGEM E DESMONTAGEM DE FÔRMA DE PILARES RETANGULARES E ESTRUTURAS SIMILARES, PÉ-DIREITO SIMPLES, EM MADEIRA SERRADA, 4 UTILIZAÇÕES. AF_09/2020</v>
          </cell>
          <cell r="I2357" t="str">
            <v>M2</v>
          </cell>
          <cell r="J2357" t="str">
            <v>COEFICIENTE DE REPRESENTATIVIDADE</v>
          </cell>
          <cell r="K2357">
            <v>227.81</v>
          </cell>
        </row>
        <row r="2358">
          <cell r="G2358">
            <v>92271</v>
          </cell>
          <cell r="H2358" t="str">
            <v>MONTAGEM E DESMONTAGEM DE FÔRMA DE PILARES RETANGULARES E ESTRUTURAS SIMILARES, PÉ-DIREITO SIMPLES, EM CHAPA DE MADEIRA COMPENSADA RESINADA, 2 UTILIZAÇÕES. AF_09/2020</v>
          </cell>
          <cell r="I2358" t="str">
            <v>M2</v>
          </cell>
          <cell r="J2358" t="str">
            <v>COEFICIENTE DE REPRESENTATIVIDADE</v>
          </cell>
          <cell r="K2358">
            <v>173.99</v>
          </cell>
        </row>
        <row r="2359">
          <cell r="G2359">
            <v>92272</v>
          </cell>
          <cell r="H2359" t="str">
            <v>MONTAGEM E DESMONTAGEM DE FÔRMA DE PILARES RETANGULARES E ESTRUTURAS SIMILARES, PÉ-DIREITO DUPLO, EM CHAPA DE MADEIRA COMPENSADA RESINADA, 2 UTILIZAÇÕES. AF_09/2020</v>
          </cell>
          <cell r="I2359" t="str">
            <v>M2</v>
          </cell>
          <cell r="J2359" t="str">
            <v>COEFICIENTE DE REPRESENTATIVIDADE</v>
          </cell>
          <cell r="K2359">
            <v>262.91</v>
          </cell>
        </row>
        <row r="2360">
          <cell r="G2360">
            <v>92273</v>
          </cell>
          <cell r="H2360" t="str">
            <v>MONTAGEM E DESMONTAGEM DE FÔRMA DE PILARES RETANGULARES E ESTRUTURAS SIMILARES, PÉ-DIREITO SIMPLES, EM CHAPA DE MADEIRA COMPENSADA RESINADA, 4 UTILIZAÇÕES. AF_09/2020</v>
          </cell>
          <cell r="I2360" t="str">
            <v>M2</v>
          </cell>
          <cell r="J2360" t="str">
            <v>COEFICIENTE DE REPRESENTATIVIDADE</v>
          </cell>
          <cell r="K2360">
            <v>279.83</v>
          </cell>
        </row>
        <row r="2361">
          <cell r="G2361">
            <v>92409</v>
          </cell>
          <cell r="H2361" t="str">
            <v>MONTAGEM E DESMONTAGEM DE FÔRMA DE PILARES RETANGULARES E ESTRUTURAS SIMILARES, PÉ-DIREITO DUPLO, EM CHAPA DE MADEIRA COMPENSADA RESINADA, 4 UTILIZAÇÕES. AF_09/2020</v>
          </cell>
          <cell r="I2361" t="str">
            <v>M2</v>
          </cell>
          <cell r="J2361" t="str">
            <v>COEFICIENTE DE REPRESENTATIVIDADE</v>
          </cell>
          <cell r="K2361">
            <v>178.02</v>
          </cell>
        </row>
        <row r="2362">
          <cell r="G2362">
            <v>92411</v>
          </cell>
          <cell r="H2362" t="str">
            <v>MONTAGEM E DESMONTAGEM DE FÔRMA DE PILARES RETANGULARES E ESTRUTURAS SIMILARES, PÉ-DIREITO SIMPLES, EM CHAPA DE MADEIRA COMPENSADA RESINADA, 6 UTILIZAÇÕES. AF_09/2020</v>
          </cell>
          <cell r="I2362" t="str">
            <v>M2</v>
          </cell>
          <cell r="J2362" t="str">
            <v>COEFICIENTE DE REPRESENTATIVIDADE</v>
          </cell>
          <cell r="K2362">
            <v>165.64</v>
          </cell>
        </row>
        <row r="2363">
          <cell r="G2363">
            <v>92413</v>
          </cell>
          <cell r="H2363" t="str">
            <v>MONTAGEM E DESMONTAGEM DE FÔRMA DE PILARES RETANGULARES E ESTRUTURAS SIMILARES, PÉ-DIREITO DUPLO, EM CHAPA DE MADEIRA COMPENSADA RESINADA, 6 UTILIZAÇÕES. AF_09/2020</v>
          </cell>
          <cell r="I2363" t="str">
            <v>M2</v>
          </cell>
          <cell r="J2363" t="str">
            <v>COEFICIENTE DE REPRESENTATIVIDADE</v>
          </cell>
          <cell r="K2363">
            <v>224.4</v>
          </cell>
        </row>
        <row r="2364">
          <cell r="G2364">
            <v>92415</v>
          </cell>
          <cell r="H2364" t="str">
            <v>MONTAGEM E DESMONTAGEM DE FÔRMA DE PILARES RETANGULARES E ESTRUTURAS SIMILARES, PÉ-DIREITO SIMPLES, EM CHAPA DE MADEIRA COMPENSADA RESINADA, 8 UTILIZAÇÕES. AF_09/2020</v>
          </cell>
          <cell r="I2364" t="str">
            <v>M2</v>
          </cell>
          <cell r="J2364" t="str">
            <v>COEFICIENTE DE REPRESENTATIVIDADE</v>
          </cell>
          <cell r="K2364">
            <v>251.39</v>
          </cell>
        </row>
        <row r="2365">
          <cell r="G2365">
            <v>92417</v>
          </cell>
          <cell r="H2365" t="str">
            <v>MONTAGEM E DESMONTAGEM DE FÔRMA DE PILARES RETANGULARES E ESTRUTURAS SIMILARES, PÉ-DIREITO DUPLO, EM CHAPA DE MADEIRA COMPENSADA RESINADA, 8 UTILIZAÇÕES. AF_09/2020</v>
          </cell>
          <cell r="I2365" t="str">
            <v>M2</v>
          </cell>
          <cell r="J2365" t="str">
            <v>COEFICIENTE DE REPRESENTATIVIDADE</v>
          </cell>
          <cell r="K2365">
            <v>145.47</v>
          </cell>
        </row>
        <row r="2366">
          <cell r="G2366">
            <v>92419</v>
          </cell>
          <cell r="H2366" t="str">
            <v>MONTAGEM E DESMONTAGEM DE FÔRMA DE PILARES RETANGULARES E ESTRUTURAS SIMILARES, PÉ-DIREITO SIMPLES, EM CHAPA DE MADEIRA COMPENSADA PLASTIFICADA, 10 UTILIZAÇÕES. AF_09/2020</v>
          </cell>
          <cell r="I2366" t="str">
            <v>M2</v>
          </cell>
          <cell r="J2366" t="str">
            <v>COEFICIENTE DE REPRESENTATIVIDADE</v>
          </cell>
          <cell r="K2366">
            <v>136.81</v>
          </cell>
        </row>
        <row r="2367">
          <cell r="G2367">
            <v>92421</v>
          </cell>
          <cell r="H2367" t="str">
            <v>MONTAGEM E DESMONTAGEM DE FÔRMA DE PILARES RETANGULARES E ESTRUTURAS SIMILARES, PÉ-DIREITO DUPLO, EM CHAPA DE MADEIRA COMPENSADA PLASTIFICADA, 10 UTILIZAÇÕES. AF_09/2020</v>
          </cell>
          <cell r="I2367" t="str">
            <v>M2</v>
          </cell>
          <cell r="J2367" t="str">
            <v>COEFICIENTE DE REPRESENTATIVIDADE</v>
          </cell>
          <cell r="K2367">
            <v>195.68</v>
          </cell>
        </row>
        <row r="2368">
          <cell r="G2368">
            <v>92423</v>
          </cell>
          <cell r="H2368" t="str">
            <v>MONTAGEM E DESMONTAGEM DE FÔRMA DE PILARES RETANGULARES E ESTRUTURAS SIMILARES, PÉ-DIREITO SIMPLES, EM CHAPA DE MADEIRA COMPENSADA PLASTIFICADA, 12 UTILIZAÇÕES. AF_09/2020</v>
          </cell>
          <cell r="I2368" t="str">
            <v>M2</v>
          </cell>
          <cell r="J2368" t="str">
            <v>COEFICIENTE DE REPRESENTATIVIDADE</v>
          </cell>
          <cell r="K2368">
            <v>233.75</v>
          </cell>
        </row>
        <row r="2369">
          <cell r="G2369">
            <v>92425</v>
          </cell>
          <cell r="H2369" t="str">
            <v>MONTAGEM E DESMONTAGEM DE FÔRMA DE PILARES RETANGULARES E ESTRUTURAS SIMILARES, PÉ-DIREITO DUPLO, EM CHAPA DE MADEIRA COMPENSADA PLASTIFICADA, 12 UTILIZAÇÕES. AF_09/2020</v>
          </cell>
          <cell r="I2369" t="str">
            <v>M2</v>
          </cell>
          <cell r="J2369" t="str">
            <v>COEFICIENTE DE REPRESENTATIVIDADE</v>
          </cell>
          <cell r="K2369">
            <v>124.07</v>
          </cell>
        </row>
        <row r="2370">
          <cell r="G2370">
            <v>92427</v>
          </cell>
          <cell r="H2370" t="str">
            <v>MONTAGEM E DESMONTAGEM DE FÔRMA DE PILARES RETANGULARES E ESTRUTURAS SIMILARES, PÉ-DIREITO SIMPLES, EM CHAPA DE MADEIRA COMPENSADA PLASTIFICADA, 14 UTILIZAÇÕES. AF_09/2020</v>
          </cell>
          <cell r="I2370" t="str">
            <v>M2</v>
          </cell>
          <cell r="J2370" t="str">
            <v>COEFICIENTE DE REPRESENTATIVIDADE</v>
          </cell>
          <cell r="K2370">
            <v>114.52</v>
          </cell>
        </row>
        <row r="2371">
          <cell r="G2371">
            <v>92429</v>
          </cell>
          <cell r="H2371" t="str">
            <v>MONTAGEM E DESMONTAGEM DE FÔRMA DE PILARES RETANGULARES E ESTRUTURAS SIMILARES, PÉ-DIREITO DUPLO, EM CHAPA DE MADEIRA COMPENSADA PLASTIFICADA, 14 UTILIZAÇÕES. AF_09/2020</v>
          </cell>
          <cell r="I2371" t="str">
            <v>M2</v>
          </cell>
          <cell r="J2371" t="str">
            <v>COEFICIENTE DE REPRESENTATIVIDADE</v>
          </cell>
          <cell r="K2371">
            <v>181.05</v>
          </cell>
        </row>
        <row r="2372">
          <cell r="G2372">
            <v>92431</v>
          </cell>
          <cell r="H2372" t="str">
            <v>MONTAGEM E DESMONTAGEM DE FÔRMA DE PILARES RETANGULARES E ESTRUTURAS SIMILARES, PÉ-DIREITO SIMPLES, EM CHAPA DE MADEIRA COMPENSADA PLASTIFICADA, 18 UTILIZAÇÕES. AF_09/2020</v>
          </cell>
          <cell r="I2372" t="str">
            <v>M2</v>
          </cell>
          <cell r="J2372" t="str">
            <v>COEFICIENTE DE REPRESENTATIVIDADE</v>
          </cell>
          <cell r="K2372">
            <v>222.65</v>
          </cell>
        </row>
        <row r="2373">
          <cell r="G2373">
            <v>92433</v>
          </cell>
          <cell r="H2373" t="str">
            <v>MONTAGEM E DESMONTAGEM DE FÔRMA DE PILARES RETANGULARES E ESTRUTURAS SIMILARES, PÉ-DIREITO DUPLO, EM CHAPA DE MADEIRA COMPENSADA PLASTIFICADA, 18 UTILIZAÇÕES. AF_09/2020</v>
          </cell>
          <cell r="I2373" t="str">
            <v>M2</v>
          </cell>
          <cell r="J2373" t="str">
            <v>COEFICIENTE DE REPRESENTATIVIDADE</v>
          </cell>
          <cell r="K2373">
            <v>112.85</v>
          </cell>
        </row>
        <row r="2374">
          <cell r="G2374">
            <v>92435</v>
          </cell>
          <cell r="H2374" t="str">
            <v>MONTAGEM E DESMONTAGEM DE FÔRMA DE VIGA, ESCORAMENTO COM PONTALETE DE MADEIRA, PÉ-DIREITO SIMPLES, EM MADEIRA SERRADA, 1 UTILIZAÇÃO. AF_09/2020</v>
          </cell>
          <cell r="I2374" t="str">
            <v>M2</v>
          </cell>
          <cell r="J2374" t="str">
            <v>COEFICIENTE DE REPRESENTATIVIDADE</v>
          </cell>
          <cell r="K2374">
            <v>108.61</v>
          </cell>
        </row>
        <row r="2375">
          <cell r="G2375">
            <v>92437</v>
          </cell>
          <cell r="H2375" t="str">
            <v>MONTAGEM E DESMONTAGEM DE FÔRMA DE VIGA, ESCORAMENTO COM PONTALETE DE MADEIRA, PÉ-DIREITO SIMPLES, EM MADEIRA SERRADA, 2 UTILIZAÇÕES. AF_09/2020</v>
          </cell>
          <cell r="I2375" t="str">
            <v>M2</v>
          </cell>
          <cell r="J2375" t="str">
            <v>COEFICIENTE DE REPRESENTATIVIDADE</v>
          </cell>
          <cell r="K2375">
            <v>144.98</v>
          </cell>
        </row>
        <row r="2376">
          <cell r="G2376">
            <v>92439</v>
          </cell>
          <cell r="H2376" t="str">
            <v>MONTAGEM E DESMONTAGEM DE FÔRMA DE VIGA, ESCORAMENTO COM PONTALETE DE MADEIRA, PÉ-DIREITO SIMPLES, EM MADEIRA SERRADA, 4 UTILIZAÇÕES. AF_09/2020</v>
          </cell>
          <cell r="I2376" t="str">
            <v>M2</v>
          </cell>
          <cell r="J2376" t="str">
            <v>COEFICIENTE DE REPRESENTATIVIDADE</v>
          </cell>
          <cell r="K2376">
            <v>216.63</v>
          </cell>
        </row>
        <row r="2377">
          <cell r="G2377">
            <v>92441</v>
          </cell>
          <cell r="H2377" t="str">
            <v>MONTAGEM E DESMONTAGEM DE FÔRMA DE VIGA, ESCORAMENTO COM GARFO DE MADEIRA, PÉ-DIREITO DUPLO, EM CHAPA DE MADEIRA RESINADA, 2 UTILIZAÇÕES. AF_09/2020</v>
          </cell>
          <cell r="I2377" t="str">
            <v>M2</v>
          </cell>
          <cell r="J2377" t="str">
            <v>COEFICIENTE DE REPRESENTATIVIDADE</v>
          </cell>
          <cell r="K2377">
            <v>93.32</v>
          </cell>
        </row>
        <row r="2378">
          <cell r="G2378">
            <v>92443</v>
          </cell>
          <cell r="H2378" t="str">
            <v>MONTAGEM E DESMONTAGEM DE FÔRMA DE VIGA, ESCORAMENTO METÁLICO, PÉ-DIREITO DUPLO, EM CHAPA DE MADEIRA RESINADA, 2 UTILIZAÇÕES. AF_09/2020</v>
          </cell>
          <cell r="I2378" t="str">
            <v>M2</v>
          </cell>
          <cell r="J2378" t="str">
            <v>COEFICIENTE DE REPRESENTATIVIDADE</v>
          </cell>
          <cell r="K2378">
            <v>102.87</v>
          </cell>
        </row>
        <row r="2379">
          <cell r="G2379">
            <v>92445</v>
          </cell>
          <cell r="H2379" t="str">
            <v>MONTAGEM E DESMONTAGEM DE FÔRMA DE VIGA, ESCORAMENTO COM GARFO DE MADEIRA, PÉ-DIREITO SIMPLES, EM CHAPA DE MADEIRA RESINADA, 2 UTILIZAÇÕES. AF_09/2020</v>
          </cell>
          <cell r="I2379" t="str">
            <v>M2</v>
          </cell>
          <cell r="J2379" t="str">
            <v>COEFICIENTE DE REPRESENTATIVIDADE</v>
          </cell>
          <cell r="K2379">
            <v>132.34</v>
          </cell>
        </row>
        <row r="2380">
          <cell r="G2380">
            <v>92446</v>
          </cell>
          <cell r="H2380" t="str">
            <v>MONTAGEM E DESMONTAGEM DE FÔRMA DE VIGA, ESCORAMENTO METÁLICO, PÉ-DIREITO SIMPLES, EM CHAPA DE MADEIRA RESINADA, 2 UTILIZAÇÕES. AF_09/2020</v>
          </cell>
          <cell r="I2380" t="str">
            <v>M2</v>
          </cell>
          <cell r="J2380" t="str">
            <v>COEFICIENTE DE REPRESENTATIVIDADE</v>
          </cell>
          <cell r="K2380">
            <v>210.42</v>
          </cell>
        </row>
        <row r="2381">
          <cell r="G2381">
            <v>92447</v>
          </cell>
          <cell r="H2381" t="str">
            <v>MONTAGEM E DESMONTAGEM DE FÔRMA DE VIGA, ESCORAMENTO COM GARFO DE MADEIRA, PÉ-DIREITO DUPLO, EM CHAPA DE MADEIRA RESINADA, 4 UTILIZAÇÕES. AF_09/2020</v>
          </cell>
          <cell r="I2381" t="str">
            <v>M2</v>
          </cell>
          <cell r="J2381" t="str">
            <v>COEFICIENTE DE REPRESENTATIVIDADE</v>
          </cell>
          <cell r="K2381">
            <v>85.32</v>
          </cell>
        </row>
        <row r="2382">
          <cell r="G2382">
            <v>92448</v>
          </cell>
          <cell r="H2382" t="str">
            <v>MONTAGEM E DESMONTAGEM DE FÔRMA DE VIGA, ESCORAMENTO METÁLICO, PÉ-DIREITO DUPLO, EM CHAPA DE MADEIRA RESINADA, 4 UTILIZAÇÕES. AF_09/2020</v>
          </cell>
          <cell r="I2382" t="str">
            <v>M2</v>
          </cell>
          <cell r="J2382" t="str">
            <v>COEFICIENTE DE REPRESENTATIVIDADE</v>
          </cell>
          <cell r="K2382">
            <v>97.41</v>
          </cell>
        </row>
        <row r="2383">
          <cell r="G2383">
            <v>92449</v>
          </cell>
          <cell r="H2383" t="str">
            <v>MONTAGEM E DESMONTAGEM DE FÔRMA DE VIGA, ESCORAMENTO COM GARFO DE MADEIRA, PÉ-DIREITO SIMPLES, EM CHAPA DE MADEIRA RESINADA, 4 UTILIZAÇÕES. AF_09/2020</v>
          </cell>
          <cell r="I2383" t="str">
            <v>M2</v>
          </cell>
          <cell r="J2383" t="str">
            <v>COEFICIENTE DE REPRESENTATIVIDADE</v>
          </cell>
          <cell r="K2383">
            <v>122.15</v>
          </cell>
        </row>
        <row r="2384">
          <cell r="G2384">
            <v>92450</v>
          </cell>
          <cell r="H2384" t="str">
            <v>MONTAGEM E DESMONTAGEM DE FÔRMA DE VIGA, ESCORAMENTO METÁLICO, PÉ-DIREITO SIMPLES, EM CHAPA DE MADEIRA RESINADA, 4 UTILIZAÇÕES. AF_09/2020</v>
          </cell>
          <cell r="I2384" t="str">
            <v>M2</v>
          </cell>
          <cell r="J2384" t="str">
            <v>COEFICIENTE DE REPRESENTATIVIDADE</v>
          </cell>
          <cell r="K2384">
            <v>205.09</v>
          </cell>
        </row>
        <row r="2385">
          <cell r="G2385">
            <v>92451</v>
          </cell>
          <cell r="H2385" t="str">
            <v>MONTAGEM E DESMONTAGEM DE FÔRMA DE VIGA, ESCORAMENTO COM GARFO DE MADEIRA, PÉ-DIREITO DUPLO, EM CHAPA DE MADEIRA RESINADA, 6 UTILIZAÇÕES. AF_09/2020</v>
          </cell>
          <cell r="I2385" t="str">
            <v>M2</v>
          </cell>
          <cell r="J2385" t="str">
            <v>COEFICIENTE DE REPRESENTATIVIDADE</v>
          </cell>
          <cell r="K2385">
            <v>78.84</v>
          </cell>
        </row>
        <row r="2386">
          <cell r="G2386">
            <v>92452</v>
          </cell>
          <cell r="H2386" t="str">
            <v>MONTAGEM E DESMONTAGEM DE FÔRMA DE VIGA, ESCORAMENTO METÁLICO, PÉ-DIREITO DUPLO, EM CHAPA DE MADEIRA RESINADA, 6 UTILIZAÇÕES. AF_09/2020</v>
          </cell>
          <cell r="I2386" t="str">
            <v>M2</v>
          </cell>
          <cell r="J2386" t="str">
            <v>COEFICIENTE DE REPRESENTATIVIDADE</v>
          </cell>
          <cell r="K2386">
            <v>92.8</v>
          </cell>
        </row>
        <row r="2387">
          <cell r="G2387">
            <v>92453</v>
          </cell>
          <cell r="H2387" t="str">
            <v>MONTAGEM E DESMONTAGEM DE FÔRMA DE VIGA, ESCORAMENTO COM GARFO DE MADEIRA, PÉ-DIREITO SIMPLES, EM CHAPA DE MADEIRA RESINADA, 6 UTILIZAÇÕES. AF_09/2020</v>
          </cell>
          <cell r="I2387" t="str">
            <v>M2</v>
          </cell>
          <cell r="J2387" t="str">
            <v>COEFICIENTE DE REPRESENTATIVIDADE</v>
          </cell>
          <cell r="K2387">
            <v>100.28</v>
          </cell>
        </row>
        <row r="2388">
          <cell r="G2388">
            <v>92454</v>
          </cell>
          <cell r="H2388" t="str">
            <v>MONTAGEM E DESMONTAGEM DE FÔRMA DE VIGA, ESCORAMENTO METÁLICO, PÉ-DIREITO SIMPLES, EM CHAPA DE MADEIRA RESINADA, 6 UTILIZAÇÕES. AF_09/2020</v>
          </cell>
          <cell r="I2388" t="str">
            <v>M2</v>
          </cell>
          <cell r="J2388" t="str">
            <v>COEFICIENTE DE REPRESENTATIVIDADE</v>
          </cell>
          <cell r="K2388">
            <v>194.55</v>
          </cell>
        </row>
        <row r="2389">
          <cell r="G2389">
            <v>92455</v>
          </cell>
          <cell r="H2389" t="str">
            <v>MONTAGEM E DESMONTAGEM DE FÔRMA DE VIGA, ESCORAMENTO COM GARFO DE MADEIRA, PÉ-DIREITO DUPLO, EM CHAPA DE MADEIRA RESINADA, 8 UTILIZAÇÕES. AF_09/2020</v>
          </cell>
          <cell r="I2389" t="str">
            <v>M2</v>
          </cell>
          <cell r="J2389" t="str">
            <v>COEFICIENTE DE REPRESENTATIVIDADE</v>
          </cell>
          <cell r="K2389">
            <v>64.94</v>
          </cell>
        </row>
        <row r="2390">
          <cell r="G2390">
            <v>92456</v>
          </cell>
          <cell r="H2390" t="str">
            <v>MONTAGEM E DESMONTAGEM DE FÔRMA DE VIGA, ESCORAMENTO METÁLICO, PÉ-DIREITO DUPLO, EM CHAPA DE MADEIRA RESINADA, 8 UTILIZAÇÕES. AF_09/2020</v>
          </cell>
          <cell r="I2390" t="str">
            <v>M2</v>
          </cell>
          <cell r="J2390" t="str">
            <v>COEFICIENTE DE REPRESENTATIVIDADE</v>
          </cell>
          <cell r="K2390">
            <v>83.53</v>
          </cell>
        </row>
        <row r="2391">
          <cell r="G2391">
            <v>92457</v>
          </cell>
          <cell r="H2391" t="str">
            <v>MONTAGEM E DESMONTAGEM DE FÔRMA DE VIGA, ESCORAMENTO COM GARFO DE MADEIRA, PÉ-DIREITO SIMPLES, EM CHAPA DE MADEIRA RESINADA, 8 UTILIZAÇÕES. AF_09/2020</v>
          </cell>
          <cell r="I2391" t="str">
            <v>M2</v>
          </cell>
          <cell r="J2391" t="str">
            <v>COEFICIENTE DE REPRESENTATIVIDADE</v>
          </cell>
          <cell r="K2391">
            <v>379.12</v>
          </cell>
        </row>
        <row r="2392">
          <cell r="G2392">
            <v>92458</v>
          </cell>
          <cell r="H2392" t="str">
            <v>MONTAGEM E DESMONTAGEM DE FÔRMA DE VIGA, ESCORAMENTO METÁLICO, PÉ-DIREITO SIMPLES, EM CHAPA DE MADEIRA RESINADA, 8 UTILIZAÇÕES. AF_09/2020</v>
          </cell>
          <cell r="I2392" t="str">
            <v>M2</v>
          </cell>
          <cell r="J2392" t="str">
            <v>COEFICIENTE DE REPRESENTATIVIDADE</v>
          </cell>
          <cell r="K2392">
            <v>252.9</v>
          </cell>
        </row>
        <row r="2393">
          <cell r="G2393">
            <v>92459</v>
          </cell>
          <cell r="H2393" t="str">
            <v>MONTAGEM E DESMONTAGEM DE FÔRMA DE VIGA, ESCORAMENTO COM GARFO DE MADEIRA, PÉ-DIREITO DUPLO, EM CHAPA DE MADEIRA PLASTIFICADA, 10 UTILIZAÇÕES. AF_09/2020</v>
          </cell>
          <cell r="I2393" t="str">
            <v>M2</v>
          </cell>
          <cell r="J2393" t="str">
            <v>COEFICIENTE DE REPRESENTATIVIDADE</v>
          </cell>
          <cell r="K2393">
            <v>174.39</v>
          </cell>
        </row>
        <row r="2394">
          <cell r="G2394">
            <v>92460</v>
          </cell>
          <cell r="H2394" t="str">
            <v>MONTAGEM E DESMONTAGEM DE FÔRMA DE VIGA, ESCORAMENTO METÁLICO, PÉ-DIREITO DUPLO, EM CHAPA DE MADEIRA PLASTIFICADA, 10 UTILIZAÇÕES. AF_09/2020</v>
          </cell>
          <cell r="I2394" t="str">
            <v>M2</v>
          </cell>
          <cell r="J2394" t="str">
            <v>COEFICIENTE DE REPRESENTATIVIDADE</v>
          </cell>
          <cell r="K2394">
            <v>95.94</v>
          </cell>
        </row>
        <row r="2395">
          <cell r="G2395">
            <v>92461</v>
          </cell>
          <cell r="H2395" t="str">
            <v>MONTAGEM E DESMONTAGEM DE FÔRMA DE VIGA, ESCORAMENTO COM GARFO DE MADEIRA, PÉ-DIREITO SIMPLES, EM CHAPA DE MADEIRA PLASTIFICADA, 10 UTILIZAÇÕES. AF_09/2020</v>
          </cell>
          <cell r="I2395" t="str">
            <v>M2</v>
          </cell>
          <cell r="J2395" t="str">
            <v>COEFICIENTE DE REPRESENTATIVIDADE</v>
          </cell>
          <cell r="K2395">
            <v>63.54</v>
          </cell>
        </row>
        <row r="2396">
          <cell r="G2396">
            <v>92462</v>
          </cell>
          <cell r="H2396" t="str">
            <v>MONTAGEM E DESMONTAGEM DE FÔRMA DE VIGA, ESCORAMENTO METÁLICO, PÉ-DIREITO SIMPLES, EM CHAPA DE MADEIRA PLASTIFICADA, 10 UTILIZAÇÕES. AF_09/2020</v>
          </cell>
          <cell r="I2396" t="str">
            <v>M2</v>
          </cell>
          <cell r="J2396" t="str">
            <v>COEFICIENTE DE REPRESENTATIVIDADE</v>
          </cell>
          <cell r="K2396">
            <v>90.86</v>
          </cell>
        </row>
        <row r="2397">
          <cell r="G2397">
            <v>92463</v>
          </cell>
          <cell r="H2397" t="str">
            <v>MONTAGEM E DESMONTAGEM DE FÔRMA DE VIGA, ESCORAMENTO COM GARFO DE MADEIRA, PÉ-DIREITO DUPLO, EM CHAPA DE MADEIRA PLASTIFICADA, 12 UTILIZAÇÕES. AF_09/2020</v>
          </cell>
          <cell r="I2397" t="str">
            <v>M2</v>
          </cell>
          <cell r="J2397" t="str">
            <v>COEFICIENTE DE REPRESENTATIVIDADE</v>
          </cell>
          <cell r="K2397">
            <v>59.44</v>
          </cell>
        </row>
        <row r="2398">
          <cell r="G2398">
            <v>92464</v>
          </cell>
          <cell r="H2398" t="str">
            <v>MONTAGEM E DESMONTAGEM DE FÔRMA DE VIGA, ESCORAMENTO METÁLICO, PÉ-DIREITO DUPLO, EM CHAPA DE MADEIRA PLASTIFICADA, 12 UTILIZAÇÕES. AF_09/2020</v>
          </cell>
          <cell r="I2398" t="str">
            <v>M2</v>
          </cell>
          <cell r="J2398" t="str">
            <v>COEFICIENTE DE REPRESENTATIVIDADE</v>
          </cell>
          <cell r="K2398">
            <v>86.6</v>
          </cell>
        </row>
        <row r="2399">
          <cell r="G2399">
            <v>92465</v>
          </cell>
          <cell r="H2399" t="str">
            <v>MONTAGEM E DESMONTAGEM DE FÔRMA DE VIGA, ESCORAMENTO COM GARFO DE MADEIRA, PÉ-DIREITO SIMPLES, EM CHAPA DE MADEIRA PLASTIFICADA, 12 UTILIZAÇÕES. AF_09/2020</v>
          </cell>
          <cell r="I2399" t="str">
            <v>M2</v>
          </cell>
          <cell r="J2399" t="str">
            <v>COEFICIENTE DE REPRESENTATIVIDADE</v>
          </cell>
          <cell r="K2399">
            <v>56.04</v>
          </cell>
        </row>
        <row r="2400">
          <cell r="G2400">
            <v>92466</v>
          </cell>
          <cell r="H2400" t="str">
            <v>MONTAGEM E DESMONTAGEM DE FÔRMA DE VIGA, ESCORAMENTO METÁLICO, PÉ-DIREITO SIMPLES, EM CHAPA DE MADEIRA PLASTIFICADA, 12 UTILIZAÇÕES. AF_09/2020</v>
          </cell>
          <cell r="I2400" t="str">
            <v>M2</v>
          </cell>
          <cell r="J2400" t="str">
            <v>ATRIBUÍDO SÃO PAULO</v>
          </cell>
          <cell r="K2400">
            <v>83.21</v>
          </cell>
        </row>
        <row r="2401">
          <cell r="G2401">
            <v>92467</v>
          </cell>
          <cell r="H2401" t="str">
            <v>MONTAGEM E DESMONTAGEM DE FÔRMA DE VIGA, ESCORAMENTO COM GARFO DE MADEIRA, PÉ-DIREITO DUPLO, EM CHAPA DE MADEIRA PLASTIFICADA, 14 UTILIZAÇÕES. AF_09/2020</v>
          </cell>
          <cell r="I2401" t="str">
            <v>M2</v>
          </cell>
          <cell r="J2401" t="str">
            <v>ATRIBUÍDO SÃO PAULO</v>
          </cell>
          <cell r="K2401">
            <v>53.48</v>
          </cell>
        </row>
        <row r="2402">
          <cell r="G2402">
            <v>92468</v>
          </cell>
          <cell r="H2402" t="str">
            <v>MONTAGEM E DESMONTAGEM DE FÔRMA DE VIGA, ESCORAMENTO METÁLICO, PÉ-DIREITO DUPLO, EM CHAPA DE MADEIRA PLASTIFICADA, 14 UTILIZAÇÕES. AF_09/2020</v>
          </cell>
          <cell r="I2402" t="str">
            <v>M2</v>
          </cell>
          <cell r="J2402" t="str">
            <v>ATRIBUÍDO SÃO PAULO</v>
          </cell>
          <cell r="K2402">
            <v>77</v>
          </cell>
        </row>
        <row r="2403">
          <cell r="G2403">
            <v>92469</v>
          </cell>
          <cell r="H2403" t="str">
            <v>MONTAGEM E DESMONTAGEM DE FÔRMA DE VIGA, ESCORAMENTO COM GARFO DE MADEIRA, PÉ-DIREITO SIMPLES, EM CHAPA DE MADEIRA PLASTIFICADA, 14 UTILIZAÇÕES. AF_09/2020</v>
          </cell>
          <cell r="I2403" t="str">
            <v>M2</v>
          </cell>
          <cell r="J2403" t="str">
            <v>ATRIBUÍDO SÃO PAULO</v>
          </cell>
          <cell r="K2403">
            <v>48.69</v>
          </cell>
        </row>
        <row r="2404">
          <cell r="G2404">
            <v>92470</v>
          </cell>
          <cell r="H2404" t="str">
            <v>MONTAGEM E DESMONTAGEM DE FÔRMA DE VIGA, ESCORAMENTO METÁLICO, PÉ-DIREITO SIMPLES, EM CHAPA DE MADEIRA PLASTIFICADA, 14 UTILIZAÇÕES. AF_09/2020</v>
          </cell>
          <cell r="I2404" t="str">
            <v>M2</v>
          </cell>
          <cell r="J2404" t="str">
            <v>ATRIBUÍDO SÃO PAULO</v>
          </cell>
          <cell r="K2404">
            <v>93.8</v>
          </cell>
        </row>
        <row r="2405">
          <cell r="G2405">
            <v>92471</v>
          </cell>
          <cell r="H2405" t="str">
            <v>MONTAGEM E DESMONTAGEM DE FÔRMA DE VIGA, ESCORAMENTO COM GARFO DE MADEIRA, PÉ-DIREITO DUPLO, EM CHAPA DE MADEIRA PLASTIFICADA, 18 UTILIZAÇÕES. AF_09/2020</v>
          </cell>
          <cell r="I2405" t="str">
            <v>M2</v>
          </cell>
          <cell r="J2405" t="str">
            <v>ATRIBUÍDO SÃO PAULO</v>
          </cell>
          <cell r="K2405">
            <v>59.7</v>
          </cell>
        </row>
        <row r="2406">
          <cell r="G2406">
            <v>92472</v>
          </cell>
          <cell r="H2406" t="str">
            <v>MONTAGEM E DESMONTAGEM DE FÔRMA DE VIGA, ESCORAMENTO METÁLICO, PÉ-DIREITO DUPLO, EM CHAPA DE MADEIRA PLASTIFICADA, 18 UTILIZAÇÕES. AF_09/2020</v>
          </cell>
          <cell r="I2406" t="str">
            <v>M2</v>
          </cell>
          <cell r="J2406" t="str">
            <v>ATRIBUÍDO SÃO PAULO</v>
          </cell>
          <cell r="K2406">
            <v>79.95</v>
          </cell>
        </row>
        <row r="2407">
          <cell r="G2407">
            <v>92473</v>
          </cell>
          <cell r="H2407" t="str">
            <v>MONTAGEM E DESMONTAGEM DE FÔRMA DE VIGA, ESCORAMENTO COM GARFO DE MADEIRA, PÉ-DIREITO SIMPLES, EM CHAPA DE MADEIRA PLASTIFICADA, 18 UTILIZAÇÕES. AF_09/2020</v>
          </cell>
          <cell r="I2407" t="str">
            <v>M2</v>
          </cell>
          <cell r="J2407" t="str">
            <v>ATRIBUÍDO SÃO PAULO</v>
          </cell>
          <cell r="K2407">
            <v>46.9</v>
          </cell>
        </row>
        <row r="2408">
          <cell r="G2408">
            <v>92474</v>
          </cell>
          <cell r="H2408" t="str">
            <v>MONTAGEM E DESMONTAGEM DE FÔRMA DE VIGA, ESCORAMENTO METÁLICO, PÉ-DIREITO SIMPLES, EM CHAPA DE MADEIRA PLASTIFICADA, 18 UTILIZAÇÕES. AF_09/2020</v>
          </cell>
          <cell r="I2408" t="str">
            <v>M2</v>
          </cell>
          <cell r="J2408" t="str">
            <v>ATRIBUÍDO SÃO PAULO</v>
          </cell>
          <cell r="K2408">
            <v>72.97</v>
          </cell>
        </row>
        <row r="2409">
          <cell r="G2409">
            <v>92475</v>
          </cell>
          <cell r="H2409" t="str">
            <v>MONTAGEM E DESMONTAGEM DE FÔRMA DE LAJE MACIÇA, PÉ-DIREITO SIMPLES, EM MADEIRA SERRADA, 1 UTILIZAÇÃO. AF_09/2020</v>
          </cell>
          <cell r="I2409" t="str">
            <v>M2</v>
          </cell>
          <cell r="J2409" t="str">
            <v>ATRIBUÍDO SÃO PAULO</v>
          </cell>
          <cell r="K2409">
            <v>40.94</v>
          </cell>
        </row>
        <row r="2410">
          <cell r="G2410">
            <v>92476</v>
          </cell>
          <cell r="H2410" t="str">
            <v>MONTAGEM E DESMONTAGEM DE FÔRMA DE LAJE MACIÇA, PÉ-DIREITO SIMPLES, EM MADEIRA SERRADA, 2 UTILIZAÇÕES. AF_09/2020</v>
          </cell>
          <cell r="I2410" t="str">
            <v>M2</v>
          </cell>
          <cell r="J2410" t="str">
            <v>ATRIBUÍDO SÃO PAULO</v>
          </cell>
          <cell r="K2410">
            <v>68.38</v>
          </cell>
        </row>
        <row r="2411">
          <cell r="G2411">
            <v>92477</v>
          </cell>
          <cell r="H2411" t="str">
            <v>MONTAGEM E DESMONTAGEM DE FÔRMA DE LAJE MACIÇA, PÉ-DIREITO SIMPLES, EM MADEIRA SERRADA, 4 UTILIZAÇÕES. AF_09/2020</v>
          </cell>
          <cell r="I2411" t="str">
            <v>M2</v>
          </cell>
          <cell r="J2411" t="str">
            <v>ATRIBUÍDO SÃO PAULO</v>
          </cell>
          <cell r="K2411">
            <v>37.28</v>
          </cell>
        </row>
        <row r="2412">
          <cell r="G2412">
            <v>92478</v>
          </cell>
          <cell r="H2412" t="str">
            <v>MONTAGEM E DESMONTAGEM DE FÔRMA DE LAJE NERVURADA COM CUBETA E ASSOALHO, PÉ-DIREITO DUPLO, EM CHAPA DE MADEIRA COMPENSADA RESINADA, 8 UTILIZAÇÕES. AF_09/2020</v>
          </cell>
          <cell r="I2412" t="str">
            <v>M2</v>
          </cell>
          <cell r="J2412" t="str">
            <v>ATRIBUÍDO SÃO PAULO</v>
          </cell>
          <cell r="K2412">
            <v>67.91</v>
          </cell>
        </row>
        <row r="2413">
          <cell r="G2413">
            <v>92479</v>
          </cell>
          <cell r="H2413" t="str">
            <v>MONTAGEM E DESMONTAGEM DE FÔRMA DE LAJE NERVURADA COM CUBETA E ASSOALHO, PÉ-DIREITO SIMPLES, EM CHAPA DE MADEIRA COMPENSADA RESINADA, 8 UTILIZAÇÕES. AF_09/2020</v>
          </cell>
          <cell r="I2413" t="str">
            <v>M2</v>
          </cell>
          <cell r="J2413" t="str">
            <v>ATRIBUÍDO SÃO PAULO</v>
          </cell>
          <cell r="K2413">
            <v>37.65</v>
          </cell>
        </row>
        <row r="2414">
          <cell r="G2414">
            <v>92480</v>
          </cell>
          <cell r="H2414" t="str">
            <v>MONTAGEM E DESMONTAGEM DE FÔRMA DE LAJE NERVURADA COM CUBETA E ASSOALHO, PÉ-DIREITO DUPLO, EM CHAPA DE MADEIRA COMPENSADA RESINADA, 10 UTILIZAÇÕES. AF_09/2020</v>
          </cell>
          <cell r="I2414" t="str">
            <v>M2</v>
          </cell>
          <cell r="J2414" t="str">
            <v>ATRIBUÍDO SÃO PAULO</v>
          </cell>
          <cell r="K2414">
            <v>64.89</v>
          </cell>
        </row>
        <row r="2415">
          <cell r="G2415">
            <v>92482</v>
          </cell>
          <cell r="H2415" t="str">
            <v>MONTAGEM E DESMONTAGEM DE FÔRMA DE LAJE NERVURADA COM CUBETA E ASSOALHO, PÉ-DIREITO SIMPLES, EM CHAPA DE MADEIRA COMPENSADA RESINADA, 10 UTILIZAÇÕES. AF_09/2020</v>
          </cell>
          <cell r="I2415" t="str">
            <v>M2</v>
          </cell>
          <cell r="J2415" t="str">
            <v>ATRIBUÍDO SÃO PAULO</v>
          </cell>
          <cell r="K2415">
            <v>35.45</v>
          </cell>
        </row>
        <row r="2416">
          <cell r="G2416">
            <v>92484</v>
          </cell>
          <cell r="H2416" t="str">
            <v>MONTAGEM E DESMONTAGEM DE FÔRMA DE LAJE NERVURADA COM CUBETA E ASSOALHO, PÉ-DIREITO DUPLO, EM CHAPA DE MADEIRA COMPENSADA RESINADA, 12 UTILIZAÇÕES. AF_09/2020</v>
          </cell>
          <cell r="I2416" t="str">
            <v>M2</v>
          </cell>
          <cell r="J2416" t="str">
            <v>ATRIBUÍDO SÃO PAULO</v>
          </cell>
          <cell r="K2416">
            <v>62.29</v>
          </cell>
        </row>
        <row r="2417">
          <cell r="G2417">
            <v>92486</v>
          </cell>
          <cell r="H2417" t="str">
            <v>MONTAGEM E DESMONTAGEM DE FÔRMA DE LAJE NERVURADA COM CUBETA E ASSOALHO, PÉ-DIREITO SIMPLES, EM CHAPA DE MADEIRA COMPENSADA RESINADA, 12 UTILIZAÇÕES. AF_09/2020</v>
          </cell>
          <cell r="I2417" t="str">
            <v>M2</v>
          </cell>
          <cell r="J2417" t="str">
            <v>ATRIBUÍDO SÃO PAULO</v>
          </cell>
          <cell r="K2417">
            <v>33.57</v>
          </cell>
        </row>
        <row r="2418">
          <cell r="G2418">
            <v>92488</v>
          </cell>
          <cell r="H2418" t="str">
            <v>MONTAGEM E DESMONTAGEM DE FÔRMA DE LAJE NERVURADA COM CUBETA E ASSOALHO, PÉ-DIREITO DUPLO, EM CHAPA DE MADEIRA COMPENSADA RESINADA, 14 UTILIZAÇÕES. AF_09/2020</v>
          </cell>
          <cell r="I2418" t="str">
            <v>M2</v>
          </cell>
          <cell r="J2418" t="str">
            <v>ATRIBUÍDO SÃO PAULO</v>
          </cell>
          <cell r="K2418">
            <v>57.25</v>
          </cell>
        </row>
        <row r="2419">
          <cell r="G2419">
            <v>92490</v>
          </cell>
          <cell r="H2419" t="str">
            <v>MONTAGEM E DESMONTAGEM DE FÔRMA DE LAJE NERVURADA COM CUBETA E ASSOALHO, PÉ-DIREITO SIMPLES, EM CHAPA DE MADEIRA COMPENSADA RESINADA, 14 UTILIZAÇÕES. AF_09/2020</v>
          </cell>
          <cell r="I2419" t="str">
            <v>M2</v>
          </cell>
          <cell r="J2419" t="str">
            <v>ATRIBUÍDO SÃO PAULO</v>
          </cell>
          <cell r="K2419">
            <v>29.83</v>
          </cell>
        </row>
        <row r="2420">
          <cell r="G2420">
            <v>92492</v>
          </cell>
          <cell r="H2420" t="str">
            <v>MONTAGEM E DESMONTAGEM DE FÔRMA DE LAJE NERVURADA COM CUBETA E ASSOALHO, PÉ-DIREITO DUPLO, EM CHAPA DE MADEIRA COMPENSADA RESINADA, 18 UTILIZAÇÕES. AF_09/2020</v>
          </cell>
          <cell r="I2420" t="str">
            <v>M2</v>
          </cell>
          <cell r="J2420" t="str">
            <v>ATRIBUÍDO SÃO PAULO</v>
          </cell>
          <cell r="K2420">
            <v>143.21</v>
          </cell>
        </row>
        <row r="2421">
          <cell r="G2421">
            <v>92494</v>
          </cell>
          <cell r="H2421" t="str">
            <v>MONTAGEM E DESMONTAGEM DE FÔRMA DE LAJE NERVURADA COM CUBETA E ASSOALHO, PÉ-DIREITO SIMPLES, EM CHAPA DE MADEIRA COMPENSADA RESINADA, 18 UTILIZAÇÕES. AF_09/2020</v>
          </cell>
          <cell r="I2421" t="str">
            <v>M2</v>
          </cell>
          <cell r="J2421" t="str">
            <v>ATRIBUÍDO SÃO PAULO</v>
          </cell>
          <cell r="K2421">
            <v>130.14</v>
          </cell>
        </row>
        <row r="2422">
          <cell r="G2422">
            <v>92496</v>
          </cell>
          <cell r="H2422" t="str">
            <v>MONTAGEM E DESMONTAGEM DE FÔRMA DE LAJE MACIÇA, PÉ-DIREITO DUPLO, EM CHAPA DE MADEIRA COMPENSADA RESINADA, 2 UTILIZAÇÕES. AF_09/2020</v>
          </cell>
          <cell r="I2422" t="str">
            <v>M2</v>
          </cell>
          <cell r="J2422" t="str">
            <v>ATRIBUÍDO SÃO PAULO</v>
          </cell>
          <cell r="K2422">
            <v>243.02</v>
          </cell>
        </row>
        <row r="2423">
          <cell r="G2423">
            <v>92498</v>
          </cell>
          <cell r="H2423" t="str">
            <v>MONTAGEM E DESMONTAGEM DE FÔRMA DE LAJE MACIÇA, PÉ-DIREITO SIMPLES, EM CHAPA DE MADEIRA COMPENSADA RESINADA, 2 UTILIZAÇÕES. AF_09/2020</v>
          </cell>
          <cell r="I2423" t="str">
            <v>M2</v>
          </cell>
          <cell r="J2423" t="str">
            <v>ATRIBUÍDO SÃO PAULO</v>
          </cell>
          <cell r="K2423">
            <v>134.32</v>
          </cell>
        </row>
        <row r="2424">
          <cell r="G2424">
            <v>92500</v>
          </cell>
          <cell r="H2424" t="str">
            <v>MONTAGEM E DESMONTAGEM DE FÔRMA DE LAJE MACIÇA, PÉ-DIREITO DUPLO, EM CHAPA DE MADEIRA COMPENSADA RESINADA, 4 UTILIZAÇÕES. AF_09/2020</v>
          </cell>
          <cell r="I2424" t="str">
            <v>M2</v>
          </cell>
          <cell r="J2424" t="str">
            <v>ATRIBUÍDO SÃO PAULO</v>
          </cell>
          <cell r="K2424">
            <v>96.83</v>
          </cell>
        </row>
        <row r="2425">
          <cell r="G2425">
            <v>92502</v>
          </cell>
          <cell r="H2425" t="str">
            <v>MONTAGEM E DESMONTAGEM DE FÔRMA DE LAJE MACIÇA, PÉ-DIREITO SIMPLES, EM CHAPA DE MADEIRA COMPENSADA RESINADA, 4 UTILIZAÇÕES. AF_09/2020</v>
          </cell>
          <cell r="I2425" t="str">
            <v>M2</v>
          </cell>
          <cell r="J2425" t="str">
            <v>ATRIBUÍDO SÃO PAULO</v>
          </cell>
          <cell r="K2425">
            <v>162.38</v>
          </cell>
        </row>
        <row r="2426">
          <cell r="G2426">
            <v>92504</v>
          </cell>
          <cell r="H2426" t="str">
            <v>MONTAGEM E DESMONTAGEM DE FÔRMA DE LAJE MACIÇA, PÉ-DIREITO DUPLO, EM CHAPA DE MADEIRA COMPENSADA RESINADA, 6 UTILIZAÇÕES. AF_09/2020</v>
          </cell>
          <cell r="I2426" t="str">
            <v>M2</v>
          </cell>
          <cell r="J2426" t="str">
            <v>COEFICIENTE DE REPRESENTATIVIDADE</v>
          </cell>
          <cell r="K2426">
            <v>86.64</v>
          </cell>
        </row>
        <row r="2427">
          <cell r="G2427">
            <v>92506</v>
          </cell>
          <cell r="H2427" t="str">
            <v>MONTAGEM E DESMONTAGEM DE FÔRMA DE LAJE MACIÇA, PÉ-DIREITO SIMPLES, EM CHAPA DE MADEIRA COMPENSADA RESINADA, 6 UTILIZAÇÕES. AF_09/2020</v>
          </cell>
          <cell r="I2427" t="str">
            <v>M2</v>
          </cell>
          <cell r="J2427" t="str">
            <v>COEFICIENTE DE REPRESENTATIVIDADE</v>
          </cell>
          <cell r="K2427">
            <v>70.91</v>
          </cell>
        </row>
        <row r="2428">
          <cell r="G2428">
            <v>92508</v>
          </cell>
          <cell r="H2428" t="str">
            <v>MONTAGEM E DESMONTAGEM DE FÔRMA DE LAJE MACIÇA, PÉ-DIREITO DUPLO, EM CHAPA DE MADEIRA COMPENSADA RESINADA, 8 UTILIZAÇÕES. AF_09/2020</v>
          </cell>
          <cell r="I2428" t="str">
            <v>M2</v>
          </cell>
          <cell r="J2428" t="str">
            <v>COEFICIENTE DE REPRESENTATIVIDADE</v>
          </cell>
          <cell r="K2428">
            <v>120.42</v>
          </cell>
        </row>
        <row r="2429">
          <cell r="G2429">
            <v>92510</v>
          </cell>
          <cell r="H2429" t="str">
            <v>MONTAGEM E DESMONTAGEM DE FÔRMA DE LAJE MACIÇA, PÉ-DIREITO SIMPLES, EM CHAPA DE MADEIRA COMPENSADA RESINADA, 8 UTILIZAÇÕES. AF_09/2020</v>
          </cell>
          <cell r="I2429" t="str">
            <v>M2</v>
          </cell>
          <cell r="J2429" t="str">
            <v>COEFICIENTE DE REPRESENTATIVIDADE</v>
          </cell>
          <cell r="K2429">
            <v>61.8</v>
          </cell>
        </row>
        <row r="2430">
          <cell r="G2430">
            <v>92512</v>
          </cell>
          <cell r="H2430" t="str">
            <v>MONTAGEM E DESMONTAGEM DE FÔRMA DE LAJE MACIÇA, PÉ-DIREITO DUPLO, EM CHAPA DE MADEIRA COMPENSADA PLASTIFICADA, 10 UTILIZAÇÕES. AF_09/2020</v>
          </cell>
          <cell r="I2430" t="str">
            <v>M2</v>
          </cell>
          <cell r="J2430" t="str">
            <v>COEFICIENTE DE REPRESENTATIVIDADE</v>
          </cell>
          <cell r="K2430">
            <v>166.42</v>
          </cell>
        </row>
        <row r="2431">
          <cell r="G2431">
            <v>92514</v>
          </cell>
          <cell r="H2431" t="str">
            <v>MONTAGEM E DESMONTAGEM DE FÔRMA DE LAJE MACIÇA, PÉ-DIREITO SIMPLES, EM CHAPA DE MADEIRA COMPENSADA PLASTIFICADA, 10 UTILIZAÇÕES. AF_09/2020</v>
          </cell>
          <cell r="I2431" t="str">
            <v>M2</v>
          </cell>
          <cell r="J2431" t="str">
            <v>COEFICIENTE DE REPRESENTATIVIDADE</v>
          </cell>
          <cell r="K2431">
            <v>221.79</v>
          </cell>
        </row>
        <row r="2432">
          <cell r="G2432">
            <v>92515</v>
          </cell>
          <cell r="H2432" t="str">
            <v>MONTAGEM E DESMONTAGEM DE FÔRMA DE LAJE MACIÇA, PÉ-DIREITO DUPLO, EM CHAPA DE MADEIRA COMPENSADA PLASTIFICADA, 12 UTILIZAÇÕES. AF_09/2020</v>
          </cell>
          <cell r="I2432" t="str">
            <v>M2</v>
          </cell>
          <cell r="J2432" t="str">
            <v>COEFICIENTE DE REPRESENTATIVIDADE</v>
          </cell>
          <cell r="K2432">
            <v>116.69</v>
          </cell>
        </row>
        <row r="2433">
          <cell r="G2433">
            <v>92518</v>
          </cell>
          <cell r="H2433" t="str">
            <v>MONTAGEM E DESMONTAGEM DE FÔRMA DE LAJE MACIÇA, PÉ-DIREITO SIMPLES, EM CHAPA DE MADEIRA COMPENSADA PLASTIFICADA, 12 UTILIZAÇÕES. AF_09/2020</v>
          </cell>
          <cell r="I2433" t="str">
            <v>M2</v>
          </cell>
          <cell r="J2433" t="str">
            <v>COEFICIENTE DE REPRESENTATIVIDADE</v>
          </cell>
          <cell r="K2433">
            <v>116.76</v>
          </cell>
        </row>
        <row r="2434">
          <cell r="G2434">
            <v>92520</v>
          </cell>
          <cell r="H2434" t="str">
            <v>MONTAGEM E DESMONTAGEM DE FÔRMA DE LAJE MACIÇA, PÉ-DIREITO DUPLO, EM CHAPA DE MADEIRA COMPENSADA PLASTIFICADA, 14 UTILIZAÇÕES. AF_09/2020</v>
          </cell>
          <cell r="I2434" t="str">
            <v>M2</v>
          </cell>
          <cell r="J2434" t="str">
            <v>COEFICIENTE DE REPRESENTATIVIDADE</v>
          </cell>
          <cell r="K2434">
            <v>161.98</v>
          </cell>
        </row>
        <row r="2435">
          <cell r="G2435">
            <v>92522</v>
          </cell>
          <cell r="H2435" t="str">
            <v>MONTAGEM E DESMONTAGEM DE FÔRMA DE LAJE MACIÇA, PÉ-DIREITO SIMPLES, EM CHAPA DE MADEIRA COMPENSADA PLASTIFICADA, 14 UTILIZAÇÕES. AF_09/2020</v>
          </cell>
          <cell r="I2435" t="str">
            <v>M2</v>
          </cell>
          <cell r="J2435" t="str">
            <v>COEFICIENTE DE REPRESENTATIVIDADE</v>
          </cell>
          <cell r="K2435">
            <v>86.18</v>
          </cell>
        </row>
        <row r="2436">
          <cell r="G2436">
            <v>92524</v>
          </cell>
          <cell r="H2436" t="str">
            <v>MONTAGEM E DESMONTAGEM DE FÔRMA DE LAJE MACIÇA, PÉ-DIREITO DUPLO, EM CHAPA DE MADEIRA COMPENSADA PLASTIFICADA, 18 UTILIZAÇÕES. AF_09/2020</v>
          </cell>
          <cell r="I2436" t="str">
            <v>M2</v>
          </cell>
          <cell r="J2436" t="str">
            <v>COEFICIENTE DE REPRESENTATIVIDADE</v>
          </cell>
          <cell r="K2436">
            <v>18.73</v>
          </cell>
        </row>
        <row r="2437">
          <cell r="G2437">
            <v>92526</v>
          </cell>
          <cell r="H2437" t="str">
            <v>MONTAGEM E DESMONTAGEM DE FÔRMA DE LAJE MACIÇA, PÉ-DIREITO SIMPLES, EM CHAPA DE MADEIRA COMPENSADA PLASTIFICADA, 18 UTILIZAÇÕES. AF_09/2020</v>
          </cell>
          <cell r="I2437" t="str">
            <v>M2</v>
          </cell>
          <cell r="J2437" t="str">
            <v>COEFICIENTE DE REPRESENTATIVIDADE</v>
          </cell>
          <cell r="K2437">
            <v>25.04</v>
          </cell>
        </row>
        <row r="2438">
          <cell r="G2438">
            <v>92528</v>
          </cell>
          <cell r="H2438" t="str">
            <v>FABRICAÇÃO DE FÔRMA PARA PILARES CIRCULARES, EM CHAPA DE MADEIRA COMPENSADA RESINADA, PÉ-DIREITO SIMPLES. AF_05/2024</v>
          </cell>
          <cell r="I2438" t="str">
            <v>M2</v>
          </cell>
          <cell r="J2438" t="str">
            <v>COEFICIENTE DE REPRESENTATIVIDADE</v>
          </cell>
          <cell r="K2438">
            <v>16.8</v>
          </cell>
        </row>
        <row r="2439">
          <cell r="G2439">
            <v>92530</v>
          </cell>
          <cell r="H2439" t="str">
            <v>MONTAGEM E DESMONTAGEM DE FÔRMA DE PILARES CIRCULARES, PÉ-DIREITO SIMPLES, EM MADEIRA, 2 UTILIZAÇÕES. AF_05/2024</v>
          </cell>
          <cell r="I2439" t="str">
            <v>M2</v>
          </cell>
          <cell r="J2439" t="str">
            <v>COEFICIENTE DE REPRESENTATIVIDADE</v>
          </cell>
          <cell r="K2439">
            <v>24.9</v>
          </cell>
        </row>
        <row r="2440">
          <cell r="G2440">
            <v>92532</v>
          </cell>
          <cell r="H2440" t="str">
            <v>FABRICAÇÃO, MONTAGEM E DESMONTAGEM DE FÔRMA PARA SAPATA, EM MADEIRA SERRADA, E=25 MM, 1 UTILIZAÇÃO. AF_01/2024</v>
          </cell>
          <cell r="I2440" t="str">
            <v>M2</v>
          </cell>
          <cell r="J2440" t="str">
            <v>COEFICIENTE DE REPRESENTATIVIDADE</v>
          </cell>
          <cell r="K2440">
            <v>175.54</v>
          </cell>
        </row>
        <row r="2441">
          <cell r="G2441">
            <v>92534</v>
          </cell>
          <cell r="H2441" t="str">
            <v>FABRICAÇÃO, MONTAGEM E DESMONTAGEM DE FÔRMA PARA VIGA BALDRAME, EM MADEIRA SERRADA, E=25 MM, 1 UTILIZAÇÃO. AF_01/2024</v>
          </cell>
          <cell r="I2441" t="str">
            <v>M2</v>
          </cell>
          <cell r="J2441" t="str">
            <v>COEFICIENTE DE REPRESENTATIVIDADE</v>
          </cell>
          <cell r="K2441">
            <v>138.49</v>
          </cell>
        </row>
        <row r="2442">
          <cell r="G2442">
            <v>92536</v>
          </cell>
          <cell r="H2442" t="str">
            <v>FABRICAÇÃO, MONTAGEM E DESMONTAGEM DE FÔRMA PARA BLOCO DE COROAMENTO, EM MADEIRA SERRADA, E=25 MM, 2 UTILIZAÇÕES. AF_01/2024</v>
          </cell>
          <cell r="I2442" t="str">
            <v>M2</v>
          </cell>
          <cell r="J2442" t="str">
            <v>COEFICIENTE DE REPRESENTATIVIDADE</v>
          </cell>
          <cell r="K2442">
            <v>258.72</v>
          </cell>
        </row>
        <row r="2443">
          <cell r="G2443">
            <v>92538</v>
          </cell>
          <cell r="H2443" t="str">
            <v>FABRICAÇÃO, MONTAGEM E DESMONTAGEM DE FÔRMA PARA SAPATA, EM MADEIRA SERRADA, E=25 MM, 2 UTILIZAÇÕES. AF_01/2024</v>
          </cell>
          <cell r="I2443" t="str">
            <v>M2</v>
          </cell>
          <cell r="J2443" t="str">
            <v>COEFICIENTE DE REPRESENTATIVIDADE</v>
          </cell>
          <cell r="K2443">
            <v>517.01</v>
          </cell>
        </row>
        <row r="2444">
          <cell r="G2444">
            <v>96252</v>
          </cell>
          <cell r="H2444" t="str">
            <v>FABRICAÇÃO, MONTAGEM E DESMONTAGEM DE FÔRMA PARA VIGA BALDRAME, EM MADEIRA SERRADA, E=25 MM, 2 UTILIZAÇÕES. AF_01/2024</v>
          </cell>
          <cell r="I2444" t="str">
            <v>M2</v>
          </cell>
          <cell r="J2444" t="str">
            <v>COEFICIENTE DE REPRESENTATIVIDADE</v>
          </cell>
          <cell r="K2444">
            <v>443.31</v>
          </cell>
        </row>
        <row r="2445">
          <cell r="G2445">
            <v>96258</v>
          </cell>
          <cell r="H2445" t="str">
            <v>FABRICAÇÃO, MONTAGEM E DESMONTAGEM DE FÔRMA PARA BLOCO DE COROAMENTO, EM MADEIRA SERRADA, E=25 MM, 4 UTILIZAÇÕES. AF_01/2024</v>
          </cell>
          <cell r="I2445" t="str">
            <v>M2</v>
          </cell>
          <cell r="J2445" t="str">
            <v>COEFICIENTE DE REPRESENTATIVIDADE</v>
          </cell>
          <cell r="K2445">
            <v>281.68</v>
          </cell>
        </row>
        <row r="2446">
          <cell r="G2446">
            <v>96529</v>
          </cell>
          <cell r="H2446" t="str">
            <v>FABRICAÇÃO, MONTAGEM E DESMONTAGEM DE FÔRMA PARA SAPATA, EM MADEIRA SERRADA, E=25 MM, 4 UTILIZAÇÕES. AF_01/2024</v>
          </cell>
          <cell r="I2446" t="str">
            <v>M2</v>
          </cell>
          <cell r="J2446" t="str">
            <v>COEFICIENTE DE REPRESENTATIVIDADE</v>
          </cell>
          <cell r="K2446">
            <v>261.37</v>
          </cell>
        </row>
        <row r="2447">
          <cell r="G2447">
            <v>96530</v>
          </cell>
          <cell r="H2447" t="str">
            <v>FABRICAÇÃO, MONTAGEM E DESMONTAGEM DE FÔRMA PARA VIGA BALDRAME, EM MADEIRA SERRADA, E=25 MM, 4 UTILIZAÇÕES. AF_01/2024</v>
          </cell>
          <cell r="I2447" t="str">
            <v>M2</v>
          </cell>
          <cell r="J2447" t="str">
            <v>COEFICIENTE DE REPRESENTATIVIDADE</v>
          </cell>
          <cell r="K2447">
            <v>225.03</v>
          </cell>
        </row>
        <row r="2448">
          <cell r="G2448">
            <v>96531</v>
          </cell>
          <cell r="H2448" t="str">
            <v>FABRICAÇÃO, MONTAGEM E DESMONTAGEM DE FÔRMA PARA BLOCO DE COROAMENTO, EM CHAPA DE MADEIRA COMPENSADA RESINADA, E=17 MM, 2 UTILIZAÇÕES. AF_01/2024</v>
          </cell>
          <cell r="I2448" t="str">
            <v>KG</v>
          </cell>
          <cell r="J2448" t="str">
            <v>COEFICIENTE DE REPRESENTATIVIDADE</v>
          </cell>
          <cell r="K2448">
            <v>200.75</v>
          </cell>
        </row>
        <row r="2449">
          <cell r="G2449">
            <v>96532</v>
          </cell>
          <cell r="H2449" t="str">
            <v>FABRICAÇÃO, MONTAGEM E DESMONTAGEM DE FÔRMA PARA SAPATA, EM CHAPA DE MADEIRA COMPENSADA RESINADA, E=17 MM, 2 UTILIZAÇÕES. AF_01/2024</v>
          </cell>
          <cell r="I2449" t="str">
            <v>M</v>
          </cell>
          <cell r="J2449" t="str">
            <v>COEFICIENTE DE REPRESENTATIVIDADE</v>
          </cell>
          <cell r="K2449">
            <v>185.48</v>
          </cell>
        </row>
        <row r="2450">
          <cell r="G2450">
            <v>96533</v>
          </cell>
          <cell r="H2450" t="str">
            <v>FABRICAÇÃO, MONTAGEM E DESMONTAGEM DE FÔRMA PARA VIGA BALDRAME, EM CHAPA DE MADEIRA COMPENSADA RESINADA, E=17 MM, 2 UTILIZAÇÕES. AF_01/2024</v>
          </cell>
          <cell r="I2450" t="str">
            <v>M3</v>
          </cell>
          <cell r="J2450" t="str">
            <v>COEFICIENTE DE REPRESENTATIVIDADE</v>
          </cell>
          <cell r="K2450">
            <v>181.62</v>
          </cell>
        </row>
        <row r="2451">
          <cell r="G2451">
            <v>96534</v>
          </cell>
          <cell r="H2451" t="str">
            <v>FABRICAÇÃO, MONTAGEM E DESMONTAGEM DE FÔRMA PARA BLOCO DE COROAMENTO, EM CHAPA DE MADEIRA COMPENSADA RESINADA, E=17 MM, 4 UTILIZAÇÕES. AF_01/2024</v>
          </cell>
          <cell r="I2451" t="str">
            <v>M3</v>
          </cell>
          <cell r="J2451" t="str">
            <v>COEFICIENTE DE REPRESENTATIVIDADE</v>
          </cell>
          <cell r="K2451">
            <v>134.51</v>
          </cell>
        </row>
        <row r="2452">
          <cell r="G2452">
            <v>96535</v>
          </cell>
          <cell r="H2452" t="str">
            <v>FABRICAÇÃO, MONTAGEM E DESMONTAGEM DE FÔRMA PARA SAPATA, EM CHAPA DE MADEIRA COMPENSADA RESINADA, E=17 MM, 4 UTILIZAÇÕES. AF_01/2024</v>
          </cell>
          <cell r="I2452" t="str">
            <v>M2</v>
          </cell>
          <cell r="J2452" t="str">
            <v>COEFICIENTE DE REPRESENTATIVIDADE</v>
          </cell>
          <cell r="K2452">
            <v>309.06</v>
          </cell>
        </row>
        <row r="2453">
          <cell r="G2453">
            <v>96536</v>
          </cell>
          <cell r="H2453" t="str">
            <v>FABRICAÇÃO, MONTAGEM E DESMONTAGEM DE FÔRMA PARA VIGA BALDRAME, EM CHAPA DE MADEIRA COMPENSADA RESINADA, E=17 MM, 4 UTILIZAÇÕES. AF_01/2024</v>
          </cell>
          <cell r="I2453" t="str">
            <v>M2</v>
          </cell>
          <cell r="J2453" t="str">
            <v>COEFICIENTE DE REPRESENTATIVIDADE</v>
          </cell>
          <cell r="K2453">
            <v>182.74</v>
          </cell>
        </row>
        <row r="2454">
          <cell r="G2454">
            <v>96537</v>
          </cell>
          <cell r="H2454" t="str">
            <v>ARMAÇÃO DE BLOCO UTILIZANDO AÇO CA-60 DE 5 MM - MONTAGEM. AF_01/2024</v>
          </cell>
          <cell r="I2454" t="str">
            <v>M2</v>
          </cell>
          <cell r="J2454" t="str">
            <v>COEFICIENTE DE REPRESENTATIVIDADE</v>
          </cell>
          <cell r="K2454">
            <v>146.15</v>
          </cell>
        </row>
        <row r="2455">
          <cell r="G2455">
            <v>96538</v>
          </cell>
          <cell r="H2455" t="str">
            <v>FABRICAÇÃO DE ESCORAS DO TIPO PONTALETE, EM MADEIRA, PARA PÉ-DIREITO DUPLO. AF_09/2020</v>
          </cell>
          <cell r="I2455" t="str">
            <v>M2</v>
          </cell>
          <cell r="J2455" t="str">
            <v>COEFICIENTE DE REPRESENTATIVIDADE</v>
          </cell>
          <cell r="K2455">
            <v>278.47</v>
          </cell>
        </row>
        <row r="2456">
          <cell r="G2456">
            <v>96539</v>
          </cell>
          <cell r="H2456" t="str">
            <v>ESCORAMENTO DE FÔRMAS DE LAJE EM MADEIRA NÃO APARELHADA, PÉ-DIREITO SIMPLES, INCLUSO TRAVAMENTO, 4 UTILIZAÇÕES. AF_09/2020</v>
          </cell>
          <cell r="I2456" t="str">
            <v>M2</v>
          </cell>
          <cell r="J2456" t="str">
            <v>COEFICIENTE DE REPRESENTATIVIDADE</v>
          </cell>
          <cell r="K2456">
            <v>182.28</v>
          </cell>
        </row>
        <row r="2457">
          <cell r="G2457">
            <v>96540</v>
          </cell>
          <cell r="H2457" t="str">
            <v>ESCORAMENTO DE FÔRMAS DE LAJE EM MADEIRA NÃO APARELHADA, PÉ-DIREITO DUPLO, INCLUSO TRAVAMENTO, 4 UTILIZAÇÕES. AF_09/2020</v>
          </cell>
          <cell r="I2457" t="str">
            <v>M2</v>
          </cell>
          <cell r="J2457" t="str">
            <v>COEFICIENTE DE REPRESENTATIVIDADE</v>
          </cell>
          <cell r="K2457">
            <v>137.24</v>
          </cell>
        </row>
        <row r="2458">
          <cell r="G2458">
            <v>96541</v>
          </cell>
          <cell r="H2458" t="str">
            <v>FABRICAÇÃO DE FÔRMA PARA ESCADAS, COM 2 LANCES EM "U" E LAJE PLANA, EM CHAPA DE MADEIRA COMPENSADA PLASTIFICADA, E=18 MM. AF_11/2020</v>
          </cell>
          <cell r="I2458" t="str">
            <v>M2</v>
          </cell>
          <cell r="J2458" t="str">
            <v>COEFICIENTE DE REPRESENTATIVIDADE</v>
          </cell>
          <cell r="K2458">
            <v>364.73</v>
          </cell>
        </row>
        <row r="2459">
          <cell r="G2459">
            <v>96542</v>
          </cell>
          <cell r="H2459" t="str">
            <v>FABRICAÇÃO DE FÔRMA PARA ESCADAS, COM 2 LANCES EM "U" E LAJE PLANA, EM CHAPA DE MADEIRA COMPENSADA RESINADA, E= 17 MM. AF_11/2020</v>
          </cell>
          <cell r="I2459" t="str">
            <v>M2</v>
          </cell>
          <cell r="J2459" t="str">
            <v>COEFICIENTE DE REPRESENTATIVIDADE</v>
          </cell>
          <cell r="K2459">
            <v>193.44</v>
          </cell>
        </row>
        <row r="2460">
          <cell r="G2460">
            <v>96543</v>
          </cell>
          <cell r="H2460" t="str">
            <v>FABRICAÇÃO DE FÔRMA PARA ESCADAS, COM 2 LANCES EM "U" E LAJE PLANA, EM MADEIRA SERRADA, E=25 MM. AF_11/2020</v>
          </cell>
          <cell r="I2460" t="str">
            <v>M2</v>
          </cell>
          <cell r="J2460" t="str">
            <v>COEFICIENTE DE REPRESENTATIVIDADE</v>
          </cell>
          <cell r="K2460">
            <v>152.36</v>
          </cell>
        </row>
        <row r="2461">
          <cell r="G2461">
            <v>101791</v>
          </cell>
          <cell r="H2461" t="str">
            <v>MONTAGEM E DESMONTAGEM DE FÔRMA PARA ESCADAS, COM 2 LANCES EM "U" E LAJE PLANA, EM MADEIRA SERRADA, 1 UTILIZAÇÃO. AF_11/2020</v>
          </cell>
          <cell r="I2461" t="str">
            <v>M2</v>
          </cell>
          <cell r="J2461" t="str">
            <v>COEFICIENTE DE REPRESENTATIVIDADE</v>
          </cell>
          <cell r="K2461">
            <v>300.6</v>
          </cell>
        </row>
        <row r="2462">
          <cell r="G2462">
            <v>101792</v>
          </cell>
          <cell r="H2462" t="str">
            <v>MONTAGEM E DESMONTAGEM DE FÔRMA PARA ESCADAS, COM 2 LANCES EM "U"  E LAJE PLANA, EM MADEIRA SERRADA, 2 UTILIZAÇÕES. AF_11/2020</v>
          </cell>
          <cell r="I2462" t="str">
            <v>M2</v>
          </cell>
          <cell r="J2462" t="str">
            <v>COEFICIENTE DE REPRESENTATIVIDADE</v>
          </cell>
          <cell r="K2462">
            <v>181.81</v>
          </cell>
        </row>
        <row r="2463">
          <cell r="G2463">
            <v>101793</v>
          </cell>
          <cell r="H2463" t="str">
            <v>MONTAGEM E DESMONTAGEM DE FÔRMA PARA ESCADAS, COM 2 LANCES EM "U" E LAJE PLANA, EM CHAPA DE MADEIRA COMPENSADA RESINADA, 2 UTILIZAÇÕES. AF_11/2020</v>
          </cell>
          <cell r="I2463" t="str">
            <v>M2</v>
          </cell>
          <cell r="J2463" t="str">
            <v>COEFICIENTE DE REPRESENTATIVIDADE</v>
          </cell>
          <cell r="K2463">
            <v>135.75</v>
          </cell>
        </row>
        <row r="2464">
          <cell r="G2464">
            <v>101969</v>
          </cell>
          <cell r="H2464" t="str">
            <v>MONTAGEM E DESMONTAGEM DE FÔRMA PARA ESCADAS, COM 2 LANCES EM "U" E LAJE PLANA, EM CHAPA DE MADEIRA COMPENSADA RESINADA, 4 UTILIZAÇÕES. AF_11/2020</v>
          </cell>
          <cell r="I2464" t="str">
            <v>M2</v>
          </cell>
          <cell r="J2464" t="str">
            <v>COEFICIENTE DE REPRESENTATIVIDADE</v>
          </cell>
          <cell r="K2464">
            <v>391.78</v>
          </cell>
        </row>
        <row r="2465">
          <cell r="G2465">
            <v>101971</v>
          </cell>
          <cell r="H2465" t="str">
            <v>MONTAGEM E DESMONTAGEM DE FÔRMA PARA ESCADAS, COM 2 LANCES EM "U" E LAJE PLANA, EM CHAPA DE MADEIRA COMPENSADA PLASTIFICADA, 6 UTILIZAÇÕES. AF_11/2020</v>
          </cell>
          <cell r="I2465" t="str">
            <v>M2</v>
          </cell>
          <cell r="J2465" t="str">
            <v>COEFICIENTE DE REPRESENTATIVIDADE</v>
          </cell>
          <cell r="K2465">
            <v>543.33</v>
          </cell>
        </row>
        <row r="2466">
          <cell r="G2466">
            <v>101973</v>
          </cell>
          <cell r="H2466" t="str">
            <v>MONTAGEM E DESMONTAGEM DE FÔRMA PARA ESCADAS, COM 2 LANCES EM "U" E LAJE PLANA, EM CHAPA DE MADEIRA COMPENSADA PLASTIFICADA, 8 UTILIZAÇÕES. AF_11/2020</v>
          </cell>
          <cell r="I2466" t="str">
            <v>M2</v>
          </cell>
          <cell r="J2466" t="str">
            <v>COEFICIENTE DE REPRESENTATIVIDADE</v>
          </cell>
          <cell r="K2466">
            <v>473.07</v>
          </cell>
        </row>
        <row r="2467">
          <cell r="G2467">
            <v>101974</v>
          </cell>
          <cell r="H2467" t="str">
            <v>MONTAGEM E DESMONTAGEM DE FÔRMA PARA ESCADAS, COM 2 LANCES EM "U" E LAJE PLANA, EM CHAPA DE MADEIRA COMPENSADA PLASTIFICADA, 10 UTILIZAÇÕES. AF_11/2020</v>
          </cell>
          <cell r="I2467" t="str">
            <v>M2</v>
          </cell>
          <cell r="J2467" t="str">
            <v>COEFICIENTE DE REPRESENTATIVIDADE</v>
          </cell>
          <cell r="K2467">
            <v>272.37</v>
          </cell>
        </row>
        <row r="2468">
          <cell r="G2468">
            <v>101975</v>
          </cell>
          <cell r="H2468" t="str">
            <v>FABRICAÇÃO DE FÔRMA PARA ESCADAS, COM 2 LANCES EM "U" E LAJE CASCATA, EM CHAPA DE MADEIRA COMPENSADA PLASTIFICADA, E=18 MM. AF_11/2020</v>
          </cell>
          <cell r="I2468" t="str">
            <v>M2</v>
          </cell>
          <cell r="J2468" t="str">
            <v>COEFICIENTE DE REPRESENTATIVIDADE</v>
          </cell>
          <cell r="K2468">
            <v>251.07</v>
          </cell>
        </row>
        <row r="2469">
          <cell r="G2469">
            <v>101977</v>
          </cell>
          <cell r="H2469" t="str">
            <v>FABRICAÇÃO DE FÔRMA PARA ESCADAS, COM 2 LANCES EM "U" E LAJE CASCATA, EM CHAPA DE MADEIRA COMPENSADA RESINADA, E= 17 MM. AF_11/2020</v>
          </cell>
          <cell r="I2469" t="str">
            <v>M2</v>
          </cell>
          <cell r="J2469" t="str">
            <v>COEFICIENTE DE REPRESENTATIVIDADE</v>
          </cell>
          <cell r="K2469">
            <v>219.97</v>
          </cell>
        </row>
        <row r="2470">
          <cell r="G2470">
            <v>101980</v>
          </cell>
          <cell r="H2470" t="str">
            <v>FABRICAÇÃO DE FÔRMA PARA ESCADAS, COM 2 LANCES EM "U" E LAJE CASCATA, EM MADEIRA SERRADA, E=25 MM. AF_11/2020</v>
          </cell>
          <cell r="I2470" t="str">
            <v>M2</v>
          </cell>
          <cell r="J2470" t="str">
            <v>COEFICIENTE DE REPRESENTATIVIDADE</v>
          </cell>
          <cell r="K2470">
            <v>195.03</v>
          </cell>
        </row>
        <row r="2471">
          <cell r="G2471">
            <v>101981</v>
          </cell>
          <cell r="H2471" t="str">
            <v>FABRICAÇÃO DE FÔRMA PARA ESCADAS, COM 2 LANCES EM "L" E LAJE PLANA, EM CHAPA DE MADEIRA COMPENSADA PLASTIFICADA, E=18 MM. AF_11/2020</v>
          </cell>
          <cell r="I2471" t="str">
            <v>M2</v>
          </cell>
          <cell r="J2471" t="str">
            <v>COEFICIENTE DE REPRESENTATIVIDADE</v>
          </cell>
          <cell r="K2471">
            <v>179.33</v>
          </cell>
        </row>
        <row r="2472">
          <cell r="G2472">
            <v>101982</v>
          </cell>
          <cell r="H2472" t="str">
            <v>FABRICAÇÃO DE FÔRMA PARA ESCADAS, COM 2 LANCES EM "L" E LAJE PLANA, EM CHAPA DE MADEIRA COMPENSADA RESINADA, E= 17 MM. AF_11/2020</v>
          </cell>
          <cell r="I2472" t="str">
            <v>M2</v>
          </cell>
          <cell r="J2472" t="str">
            <v>COEFICIENTE DE REPRESENTATIVIDADE</v>
          </cell>
          <cell r="K2472">
            <v>513.22</v>
          </cell>
        </row>
        <row r="2473">
          <cell r="G2473">
            <v>101983</v>
          </cell>
          <cell r="H2473" t="str">
            <v>FABRICAÇÃO DE FÔRMA PARA ESCADAS, COM 2 LANCES EM "L" E LAJE PLANA, EM MADEIRA SERRADA, E=25 MM. AF_11/2020</v>
          </cell>
          <cell r="I2473" t="str">
            <v>M2</v>
          </cell>
          <cell r="J2473" t="str">
            <v>COEFICIENTE DE REPRESENTATIVIDADE</v>
          </cell>
          <cell r="K2473">
            <v>431.4</v>
          </cell>
        </row>
        <row r="2474">
          <cell r="G2474">
            <v>101985</v>
          </cell>
          <cell r="H2474" t="str">
            <v>FABRICAÇÃO DE FÔRMA PARA ESCADAS, COM 2 LANCES EM "L" E LAJE CASCATA, EM CHAPA DE MADEIRA COMPENSADA PLASTIFICADA, E=18 MM. AF_11/2020</v>
          </cell>
          <cell r="I2474" t="str">
            <v>M2</v>
          </cell>
          <cell r="J2474" t="str">
            <v>COEFICIENTE DE REPRESENTATIVIDADE</v>
          </cell>
          <cell r="K2474">
            <v>283.3</v>
          </cell>
        </row>
        <row r="2475">
          <cell r="G2475">
            <v>101986</v>
          </cell>
          <cell r="H2475" t="str">
            <v>FABRICAÇÃO DE FÔRMA PARA ESCADAS, COM 2 LANCES EM "L" E LAJE CASCATA, EM CHAPA DE MADEIRA COMPENSADA RESINADA, E= 17 MM. AF_11/2020</v>
          </cell>
          <cell r="I2475" t="str">
            <v>M2</v>
          </cell>
          <cell r="J2475" t="str">
            <v>COEFICIENTE DE REPRESENTATIVIDADE</v>
          </cell>
          <cell r="K2475">
            <v>260.32</v>
          </cell>
        </row>
        <row r="2476">
          <cell r="G2476">
            <v>101987</v>
          </cell>
          <cell r="H2476" t="str">
            <v>FABRICAÇÃO DE FÔRMA PARA ESCADAS, COM 2 LANCES EM "L" E LAJE CASCATA, EM MADEIRA SERRADA, E=25 MM. AF_11/2020</v>
          </cell>
          <cell r="I2476" t="str">
            <v>M2</v>
          </cell>
          <cell r="J2476" t="str">
            <v>COEFICIENTE DE REPRESENTATIVIDADE</v>
          </cell>
          <cell r="K2476">
            <v>221.84</v>
          </cell>
        </row>
        <row r="2477">
          <cell r="G2477">
            <v>101988</v>
          </cell>
          <cell r="H2477" t="str">
            <v>FABRICAÇÃO DE FÔRMA PARA ESCADAS, COM 1 LANCE E LAJE PLANA, EM CHAPA DE MADEIRA COMPENSADA PLASTIFICADA, E=18 MM. AF_11/2020</v>
          </cell>
          <cell r="I2477" t="str">
            <v>M2</v>
          </cell>
          <cell r="J2477" t="str">
            <v>COEFICIENTE DE REPRESENTATIVIDADE</v>
          </cell>
          <cell r="K2477">
            <v>196.77</v>
          </cell>
        </row>
        <row r="2478">
          <cell r="G2478">
            <v>101989</v>
          </cell>
          <cell r="H2478" t="str">
            <v>FABRICAÇÃO DE FÔRMA PARA ESCADAS, COM 1 LANCE E LAJE PLANA, EM CHAPA DE MADEIRA COMPENSADA RESINADA, E= 17 MM. AF_11/2020</v>
          </cell>
          <cell r="I2478" t="str">
            <v>M2</v>
          </cell>
          <cell r="J2478" t="str">
            <v>COEFICIENTE DE REPRESENTATIVIDADE</v>
          </cell>
          <cell r="K2478">
            <v>182.83</v>
          </cell>
        </row>
        <row r="2479">
          <cell r="G2479">
            <v>101990</v>
          </cell>
          <cell r="H2479" t="str">
            <v>FABRICAÇÃO DE FÔRMA PARA ESCADAS, COM 1 LANCE E LAJE PLANA, EM MADEIRA SERRADA, E=25 MM. AF_11/2020</v>
          </cell>
          <cell r="I2479" t="str">
            <v>M2</v>
          </cell>
          <cell r="J2479" t="str">
            <v>COEFICIENTE DE REPRESENTATIVIDADE</v>
          </cell>
          <cell r="K2479">
            <v>599.36</v>
          </cell>
        </row>
        <row r="2480">
          <cell r="G2480">
            <v>101991</v>
          </cell>
          <cell r="H2480" t="str">
            <v>FABRICAÇÃO DE FÔRMA PARA ESCADAS, COM 1 LANCE E LAJE CASCATA, EM CHAPA DE MADEIRA COMPENSADA PLASTIFICADA, E=18 MM. AF_11/2020</v>
          </cell>
          <cell r="I2480" t="str">
            <v>M2</v>
          </cell>
          <cell r="J2480" t="str">
            <v>COEFICIENTE DE REPRESENTATIVIDADE</v>
          </cell>
          <cell r="K2480">
            <v>505.1</v>
          </cell>
        </row>
        <row r="2481">
          <cell r="G2481">
            <v>101992</v>
          </cell>
          <cell r="H2481" t="str">
            <v>FABRICAÇÃO DE FÔRMA PARA ESCADAS, COM 1 LANCE E LAJE CASCATA, EM CHAPA DE MADEIRA COMPENSADA RESINADA, E= 17 MM. AF_11/2020</v>
          </cell>
          <cell r="I2481" t="str">
            <v>M2</v>
          </cell>
          <cell r="J2481" t="str">
            <v>COEFICIENTE DE REPRESENTATIVIDADE</v>
          </cell>
          <cell r="K2481">
            <v>270.89</v>
          </cell>
        </row>
        <row r="2482">
          <cell r="G2482">
            <v>101993</v>
          </cell>
          <cell r="H2482" t="str">
            <v>FABRICAÇÃO DE FÔRMA PARA ESCADAS, COM 1 LANCE E LAJE CASCATA, EM MADEIRA SERRADA, E=25 MM. AF_11/2020</v>
          </cell>
          <cell r="I2482" t="str">
            <v>M2</v>
          </cell>
          <cell r="J2482" t="str">
            <v>COEFICIENTE DE REPRESENTATIVIDADE</v>
          </cell>
          <cell r="K2482">
            <v>247.63</v>
          </cell>
        </row>
        <row r="2483">
          <cell r="G2483">
            <v>101994</v>
          </cell>
          <cell r="H2483" t="str">
            <v>MONTAGEM E DESMONTAGEM DE FÔRMA PARA ESCADAS, COM 2 LANCES EM "U" E LAJE CASCATA, EM MADEIRA SERRADA, 1 UTILIZAÇÃO. AF_11/2020</v>
          </cell>
          <cell r="I2483" t="str">
            <v>M2</v>
          </cell>
          <cell r="J2483" t="str">
            <v>COEFICIENTE DE REPRESENTATIVIDADE</v>
          </cell>
          <cell r="K2483">
            <v>214.82</v>
          </cell>
        </row>
        <row r="2484">
          <cell r="G2484">
            <v>101995</v>
          </cell>
          <cell r="H2484" t="str">
            <v>MONTAGEM E DESMONTAGEM DE FÔRMA PARA ESCADAS, COM 2 LANCES EM "U" E LAJE CASCATA, EM MADEIRA SERRADA, 2 UTILIZAÇÕES. AF_11/2020</v>
          </cell>
          <cell r="I2484" t="str">
            <v>M2</v>
          </cell>
          <cell r="J2484" t="str">
            <v>COEFICIENTE DE REPRESENTATIVIDADE</v>
          </cell>
          <cell r="K2484">
            <v>189.8</v>
          </cell>
        </row>
        <row r="2485">
          <cell r="G2485">
            <v>101996</v>
          </cell>
          <cell r="H2485" t="str">
            <v>MONTAGEM E DESMONTAGEM DE FÔRMA PARA ESCADAS, COM 2 LANCES EM "U" E LAJE CASCATA, EM CHAPA DE MADEIRA COMPENSADA RESINADA, 2 UTILIZAÇÕES. AF_11/2020</v>
          </cell>
          <cell r="I2485" t="str">
            <v>M2</v>
          </cell>
          <cell r="J2485" t="str">
            <v>COEFICIENTE DE REPRESENTATIVIDADE</v>
          </cell>
          <cell r="K2485">
            <v>175.88</v>
          </cell>
        </row>
        <row r="2486">
          <cell r="G2486">
            <v>101997</v>
          </cell>
          <cell r="H2486" t="str">
            <v>MONTAGEM E DESMONTAGEM DE FÔRMA PARA ESCADAS, COM 2 LANCES EM "U" E LAJE CASCATA, EM CHAPA DE MADEIRA COMPENSADA RESINADA, 4 UTILIZAÇÕES. AF_11/2020</v>
          </cell>
          <cell r="I2486" t="str">
            <v>M2</v>
          </cell>
          <cell r="J2486" t="str">
            <v>COEFICIENTE DE REPRESENTATIVIDADE</v>
          </cell>
          <cell r="K2486">
            <v>542.78</v>
          </cell>
        </row>
        <row r="2487">
          <cell r="G2487">
            <v>101998</v>
          </cell>
          <cell r="H2487" t="str">
            <v>MONTAGEM E DESMONTAGEM DE FÔRMA PARA ESCADAS, COM 2 LANCES EM "U" E LAJE CASCATA, EM CHAPA DE MADEIRA COMPENSADA PLASTIFICADA, 6 UTILIZAÇÕES. AF_11/2020</v>
          </cell>
          <cell r="I2487" t="str">
            <v>M2</v>
          </cell>
          <cell r="J2487" t="str">
            <v>COEFICIENTE DE REPRESENTATIVIDADE</v>
          </cell>
          <cell r="K2487">
            <v>454.62</v>
          </cell>
        </row>
        <row r="2488">
          <cell r="G2488">
            <v>101999</v>
          </cell>
          <cell r="H2488" t="str">
            <v>MONTAGEM E DESMONTAGEM DE FÔRMA PARA ESCADAS, COM 2 LANCES EM "U" E LAJE CASCATA, EM CHAPA DE MADEIRA COMPENSADA PLASTIFICADA, 8 UTILIZAÇÕES. AF_11/2020</v>
          </cell>
          <cell r="I2488" t="str">
            <v>M2</v>
          </cell>
          <cell r="J2488" t="str">
            <v>COEFICIENTE DE REPRESENTATIVIDADE</v>
          </cell>
          <cell r="K2488">
            <v>283.49</v>
          </cell>
        </row>
        <row r="2489">
          <cell r="G2489">
            <v>102000</v>
          </cell>
          <cell r="H2489" t="str">
            <v>MONTAGEM E DESMONTAGEM DE FÔRMA PARA ESCADAS, COM 2 LANCES EM "U" E LAJE CASCATA, EM CHAPA DE MADEIRA COMPENSADA PLASTIFICADA, 10 UTILIZAÇÕES. AF_11/2020</v>
          </cell>
          <cell r="I2489" t="str">
            <v>M2</v>
          </cell>
          <cell r="J2489" t="str">
            <v>COEFICIENTE DE REPRESENTATIVIDADE</v>
          </cell>
          <cell r="K2489">
            <v>257.76</v>
          </cell>
        </row>
        <row r="2490">
          <cell r="G2490">
            <v>102001</v>
          </cell>
          <cell r="H2490" t="str">
            <v>MONTAGEM E DESMONTAGEM DE FÔRMA PARA ESCADAS, COM 2 LANCES EM "L" E LAJE PLANA, EM MADEIRA SERRADA, 1 UTILIZAÇÃO. AF_11/2020</v>
          </cell>
          <cell r="I2490" t="str">
            <v>M2</v>
          </cell>
          <cell r="J2490" t="str">
            <v>COEFICIENTE DE REPRESENTATIVIDADE</v>
          </cell>
          <cell r="K2490">
            <v>220.36</v>
          </cell>
        </row>
        <row r="2491">
          <cell r="G2491">
            <v>102002</v>
          </cell>
          <cell r="H2491" t="str">
            <v>MONTAGEM E DESMONTAGEM DE FÔRMA PARA ESCADAS, COM 2 LANCES EM "L" E LAJE PLANA, EM MADEIRA SERRADA, 2 UTILIZAÇÕES. AF_11/2020</v>
          </cell>
          <cell r="I2491" t="str">
            <v>M2</v>
          </cell>
          <cell r="J2491" t="str">
            <v>COEFICIENTE DE REPRESENTATIVIDADE</v>
          </cell>
          <cell r="K2491">
            <v>196.05</v>
          </cell>
        </row>
        <row r="2492">
          <cell r="G2492">
            <v>102003</v>
          </cell>
          <cell r="H2492" t="str">
            <v>MONTAGEM E DESMONTAGEM DE FÔRMA PARA ESCADAS, COM 2 LANCES EM "L" E LAJE PLANA, EM CHAPA DE MADEIRA COMPENSADA RESINADA, 2 UTILIZAÇÕES. AF_11/2020</v>
          </cell>
          <cell r="I2492" t="str">
            <v>M2</v>
          </cell>
          <cell r="J2492" t="str">
            <v>COEFICIENTE DE REPRESENTATIVIDADE</v>
          </cell>
          <cell r="K2492">
            <v>181.46</v>
          </cell>
        </row>
        <row r="2493">
          <cell r="G2493">
            <v>102004</v>
          </cell>
          <cell r="H2493" t="str">
            <v>MONTAGEM E DESMONTAGEM DE FÔRMA PARA ESCADAS, COM 2 LANCES EM "L" E LAJE PLANA, EM CHAPA DE MADEIRA COMPENSADA RESINADA, 4 UTILIZAÇÕES. AF_11/2020</v>
          </cell>
          <cell r="I2493" t="str">
            <v>M2</v>
          </cell>
          <cell r="J2493" t="str">
            <v>COEFICIENTE DE REPRESENTATIVIDADE</v>
          </cell>
          <cell r="K2493">
            <v>616.07</v>
          </cell>
        </row>
        <row r="2494">
          <cell r="G2494">
            <v>102005</v>
          </cell>
          <cell r="H2494" t="str">
            <v>MONTAGEM E DESMONTAGEM DE FÔRMA PARA ESCADAS, COM 2 LANCES EM "L" E LAJE PLANA, EM CHAPA DE MADEIRA COMPENSADA PLASTIFICADA, 6 UTILIZAÇÕES. AF_11/2020</v>
          </cell>
          <cell r="I2494" t="str">
            <v>M2</v>
          </cell>
          <cell r="J2494" t="str">
            <v>COEFICIENTE DE REPRESENTATIVIDADE</v>
          </cell>
          <cell r="K2494">
            <v>529.7</v>
          </cell>
        </row>
        <row r="2495">
          <cell r="G2495">
            <v>102006</v>
          </cell>
          <cell r="H2495" t="str">
            <v>MONTAGEM E DESMONTAGEM DE FÔRMA PARA ESCADAS, COM 2 LANCES EM "L" E LAJE PLANA, EM CHAPA DE MADEIRA COMPENSADA PLASTIFICADA, 8 UTILIZAÇÕES. AF_11/2020</v>
          </cell>
          <cell r="I2495" t="str">
            <v>M2</v>
          </cell>
          <cell r="J2495" t="str">
            <v>COEFICIENTE DE REPRESENTATIVIDADE</v>
          </cell>
          <cell r="K2495">
            <v>263.54</v>
          </cell>
        </row>
        <row r="2496">
          <cell r="G2496">
            <v>102007</v>
          </cell>
          <cell r="H2496" t="str">
            <v>MONTAGEM E DESMONTAGEM DE FÔRMA PARA ESCADAS, COM 2 LANCES EM "L" E LAJE PLANA, EM CHAPA DE MADEIRA COMPENSADA PLASTIFICADA, 10 UTILIZAÇÕES. AF_11/2020</v>
          </cell>
          <cell r="I2496" t="str">
            <v>M2</v>
          </cell>
          <cell r="J2496" t="str">
            <v>COEFICIENTE DE REPRESENTATIVIDADE</v>
          </cell>
          <cell r="K2496">
            <v>236.81</v>
          </cell>
        </row>
        <row r="2497">
          <cell r="G2497">
            <v>102008</v>
          </cell>
          <cell r="H2497" t="str">
            <v>MONTAGEM E DESMONTAGEM DE FÔRMA PARA ESCADAS, COM 2 LANCES EM "L" E LAJE CASCATA, EM MADEIRA SERRADA, 1 UTILIZAÇÃO. AF_11/2020</v>
          </cell>
          <cell r="I2497" t="str">
            <v>M2</v>
          </cell>
          <cell r="J2497" t="str">
            <v>COEFICIENTE DE REPRESENTATIVIDADE</v>
          </cell>
          <cell r="K2497">
            <v>205.99</v>
          </cell>
        </row>
        <row r="2498">
          <cell r="G2498">
            <v>102009</v>
          </cell>
          <cell r="H2498" t="str">
            <v>MONTAGEM E DESMONTAGEM DE FÔRMA PARA ESCADAS, COM 2 LANCES EM "L" E LAJE CASCATA, EM MADEIRA SERRADA, 2 UTILIZAÇÕES. AF_11/2020</v>
          </cell>
          <cell r="I2498" t="str">
            <v>M2</v>
          </cell>
          <cell r="J2498" t="str">
            <v>COEFICIENTE DE REPRESENTATIVIDADE</v>
          </cell>
          <cell r="K2498">
            <v>181.02</v>
          </cell>
        </row>
        <row r="2499">
          <cell r="G2499">
            <v>102010</v>
          </cell>
          <cell r="H2499" t="str">
            <v>MONTAGEM E DESMONTAGEM DE FÔRMA PARA ESCADAS, COM 2 LANCES EM "L" E LAJE CASCATA, EM CHAPA DE MADEIRA COMPENSADA RESINADA, 2 UTILIZAÇÕES. AF_11/2020</v>
          </cell>
          <cell r="I2499" t="str">
            <v>M2</v>
          </cell>
          <cell r="J2499" t="str">
            <v>COEFICIENTE DE REPRESENTATIVIDADE</v>
          </cell>
          <cell r="K2499">
            <v>167.13</v>
          </cell>
        </row>
        <row r="2500">
          <cell r="G2500">
            <v>102011</v>
          </cell>
          <cell r="H2500" t="str">
            <v>MONTAGEM E DESMONTAGEM DE FÔRMA PARA ESCADAS, COM 2 LANCES EM "L" E LAJE CASCATA, EM CHAPA DE MADEIRA COMPENSADA RESINADA, 4 UTILIZAÇÕES. AF_11/2020</v>
          </cell>
          <cell r="I2500" t="str">
            <v>M2</v>
          </cell>
          <cell r="J2500" t="str">
            <v>COEFICIENTE DE REPRESENTATIVIDADE</v>
          </cell>
          <cell r="K2500">
            <v>504.48</v>
          </cell>
        </row>
        <row r="2501">
          <cell r="G2501">
            <v>102012</v>
          </cell>
          <cell r="H2501" t="str">
            <v>MONTAGEM E DESMONTAGEM DE FÔRMA PARA ESCADAS, COM 2 LANCES EM "L" E LAJE CASCATA, EM CHAPA DE MADEIRA COMPENSADA PLASTIFICADA, 6 UTILIZAÇÕES. AF_11/2020</v>
          </cell>
          <cell r="I2501" t="str">
            <v>M2</v>
          </cell>
          <cell r="J2501" t="str">
            <v>COEFICIENTE DE REPRESENTATIVIDADE</v>
          </cell>
          <cell r="K2501">
            <v>426.36</v>
          </cell>
        </row>
        <row r="2502">
          <cell r="G2502">
            <v>102013</v>
          </cell>
          <cell r="H2502" t="str">
            <v>MONTAGEM E DESMONTAGEM DE FÔRMA PARA ESCADAS, COM 2 LANCES EM "L" E LAJE CASCATA, EM CHAPA DE MADEIRA COMPENSADA PLASTIFICADA, 8 UTILIZAÇÕES. AF_11/2020</v>
          </cell>
          <cell r="I2502" t="str">
            <v>M2</v>
          </cell>
          <cell r="J2502" t="str">
            <v>COEFICIENTE DE REPRESENTATIVIDADE</v>
          </cell>
          <cell r="K2502">
            <v>263.47</v>
          </cell>
        </row>
        <row r="2503">
          <cell r="G2503">
            <v>102014</v>
          </cell>
          <cell r="H2503" t="str">
            <v>MONTAGEM E DESMONTAGEM DE FÔRMA PARA ESCADAS, COM 2 LANCES EM "L" E LAJE CASCATA, EM CHAPA DE MADEIRA COMPENSADA PLASTIFICADA, 10 UTILIZAÇÕES. AF_11/2020</v>
          </cell>
          <cell r="I2503" t="str">
            <v>M2</v>
          </cell>
          <cell r="J2503" t="str">
            <v>COEFICIENTE DE REPRESENTATIVIDADE</v>
          </cell>
          <cell r="K2503">
            <v>245.32</v>
          </cell>
        </row>
        <row r="2504">
          <cell r="G2504">
            <v>102015</v>
          </cell>
          <cell r="H2504" t="str">
            <v>MONTAGEM E DESMONTAGEM DE FÔRMA PARA ESCADAS, COM 1 LANCE E LAJE PLANA, EM MADEIRA SERRADA, 1 UTILIZAÇÃO. AF_11/2020</v>
          </cell>
          <cell r="I2504" t="str">
            <v>M2</v>
          </cell>
          <cell r="J2504" t="str">
            <v>COEFICIENTE DE REPRESENTATIVIDADE</v>
          </cell>
          <cell r="K2504">
            <v>209.1</v>
          </cell>
        </row>
        <row r="2505">
          <cell r="G2505">
            <v>102016</v>
          </cell>
          <cell r="H2505" t="str">
            <v>MONTAGEM E DESMONTAGEM DE FÔRMA PARA ESCADAS, COM 1 LANCE E LAJE PLANA, EM MADEIRA SERRADA, 2 UTILIZAÇÕES. AF_11/2020</v>
          </cell>
          <cell r="I2505" t="str">
            <v>M2</v>
          </cell>
          <cell r="J2505" t="str">
            <v>COEFICIENTE DE REPRESENTATIVIDADE</v>
          </cell>
          <cell r="K2505">
            <v>184.5</v>
          </cell>
        </row>
        <row r="2506">
          <cell r="G2506">
            <v>102017</v>
          </cell>
          <cell r="H2506" t="str">
            <v>MONTAGEM E DESMONTAGEM DE FÔRMA PARA ESCADAS, COM 1 LANCE E LAJE PLANA, EM CHAPA DE MADEIRA COMPENSADA RESINADA, 2 UTILIZAÇÕES. AF_11/2020</v>
          </cell>
          <cell r="I2506" t="str">
            <v>M2</v>
          </cell>
          <cell r="J2506" t="str">
            <v>COEFICIENTE DE REPRESENTATIVIDADE</v>
          </cell>
          <cell r="K2506">
            <v>170.85</v>
          </cell>
        </row>
        <row r="2507">
          <cell r="G2507">
            <v>102036</v>
          </cell>
          <cell r="H2507" t="str">
            <v>MONTAGEM E DESMONTAGEM DE FÔRMA PARA ESCADAS, COM 1 LANCE E LAJE PLANA, EM CHAPA DE MADEIRA COMPENSADA RESINADA, 4 UTILIZAÇÕES. AF_11/2020</v>
          </cell>
          <cell r="I2507" t="str">
            <v>M2</v>
          </cell>
          <cell r="J2507" t="str">
            <v>COEFICIENTE DE REPRESENTATIVIDADE</v>
          </cell>
          <cell r="K2507">
            <v>542.06</v>
          </cell>
        </row>
        <row r="2508">
          <cell r="G2508">
            <v>102037</v>
          </cell>
          <cell r="H2508" t="str">
            <v>MONTAGEM E DESMONTAGEM DE FÔRMA PARA ESCADAS, COM 1 LANCE E LAJE PLANA, EM CHAPA DE MADEIRA COMPENSADA PLASTIFICADA, 6 UTILIZAÇÕES. AF_11/2020</v>
          </cell>
          <cell r="I2508" t="str">
            <v>M2</v>
          </cell>
          <cell r="J2508" t="str">
            <v>COEFICIENTE DE REPRESENTATIVIDADE</v>
          </cell>
          <cell r="K2508">
            <v>468.54</v>
          </cell>
        </row>
        <row r="2509">
          <cell r="G2509">
            <v>102038</v>
          </cell>
          <cell r="H2509" t="str">
            <v>MONTAGEM E DESMONTAGEM DE FÔRMA PARA ESCADAS, COM 1 LANCE E LAJE PLANA, EM CHAPA DE MADEIRA COMPENSADA PLASTIFICADA, 8 UTILIZAÇÕES. AF_11/2020</v>
          </cell>
          <cell r="I2509" t="str">
            <v>M2</v>
          </cell>
          <cell r="J2509" t="str">
            <v>COEFICIENTE DE REPRESENTATIVIDADE</v>
          </cell>
          <cell r="K2509">
            <v>242.62</v>
          </cell>
        </row>
        <row r="2510">
          <cell r="G2510">
            <v>102039</v>
          </cell>
          <cell r="H2510" t="str">
            <v>MONTAGEM E DESMONTAGEM DE FÔRMA PARA ESCADAS, COM 1 LANCE E LAJE PLANA, EM CHAPA DE MADEIRA COMPENSADA PLASTIFICADA, 10 UTILIZAÇÕES. AF_11/2020</v>
          </cell>
          <cell r="I2510" t="str">
            <v>M2</v>
          </cell>
          <cell r="J2510" t="str">
            <v>COEFICIENTE DE REPRESENTATIVIDADE</v>
          </cell>
          <cell r="K2510">
            <v>224.21</v>
          </cell>
        </row>
        <row r="2511">
          <cell r="G2511">
            <v>102040</v>
          </cell>
          <cell r="H2511" t="str">
            <v>MONTAGEM E DESMONTAGEM DE FÔRMA PARA ESCADAS, COM 1 LANCE E LAJE CASCATA, EM MADEIRA SERRADA, 1 UTILIZAÇÃO. AF_11/2020</v>
          </cell>
          <cell r="I2511" t="str">
            <v>M2</v>
          </cell>
          <cell r="J2511" t="str">
            <v>COEFICIENTE DE REPRESENTATIVIDADE</v>
          </cell>
          <cell r="K2511">
            <v>195.07</v>
          </cell>
        </row>
        <row r="2512">
          <cell r="G2512">
            <v>102041</v>
          </cell>
          <cell r="H2512" t="str">
            <v>MONTAGEM E DESMONTAGEM DE FÔRMA PARA ESCADAS, COM 1 LANCE E LAJE CASCATA, EM MADEIRA SERRADA, 2 UTILIZAÇÕES. AF_11/2020</v>
          </cell>
          <cell r="I2512" t="str">
            <v>M2</v>
          </cell>
          <cell r="J2512" t="str">
            <v>COEFICIENTE DE REPRESENTATIVIDADE</v>
          </cell>
          <cell r="K2512">
            <v>171.91</v>
          </cell>
        </row>
        <row r="2513">
          <cell r="G2513">
            <v>102042</v>
          </cell>
          <cell r="H2513" t="str">
            <v>MONTAGEM E DESMONTAGEM DE FÔRMA PARA ESCADAS, COM 1 LANCE E LAJE CASCATA, EM CHAPA DE MADEIRA COMPENSADA RESINADA, 2 UTILIZAÇÕES. AF_11/2020</v>
          </cell>
          <cell r="I2513" t="str">
            <v>M2</v>
          </cell>
          <cell r="J2513" t="str">
            <v>COEFICIENTE DE REPRESENTATIVIDADE</v>
          </cell>
          <cell r="K2513">
            <v>163.9</v>
          </cell>
        </row>
        <row r="2514">
          <cell r="G2514">
            <v>102043</v>
          </cell>
          <cell r="H2514" t="str">
            <v>MONTAGEM E DESMONTAGEM DE FÔRMA PARA ESCADAS, COM 1 LANCE E LAJE CASCATA, EM CHAPA DE MADEIRA COMPENSADA RESINADA, 4 UTILIZAÇÕES. AF_11/2020</v>
          </cell>
          <cell r="I2514" t="str">
            <v>M2</v>
          </cell>
          <cell r="J2514" t="str">
            <v>COEFICIENTE DE REPRESENTATIVIDADE</v>
          </cell>
          <cell r="K2514">
            <v>3527.03</v>
          </cell>
        </row>
        <row r="2515">
          <cell r="G2515">
            <v>102044</v>
          </cell>
          <cell r="H2515" t="str">
            <v>MONTAGEM E DESMONTAGEM DE FÔRMA PARA ESCADAS, COM 1 LANCE E LAJE CASCATA, EM CHAPA DE MADEIRA COMPENSADA PLASTIFICADA, 6 UTILIZAÇÕES. AF_11/2020</v>
          </cell>
          <cell r="I2515" t="str">
            <v>M2</v>
          </cell>
          <cell r="J2515" t="str">
            <v>COEFICIENTE DE REPRESENTATIVIDADE</v>
          </cell>
          <cell r="K2515">
            <v>4211.22</v>
          </cell>
        </row>
        <row r="2516">
          <cell r="G2516">
            <v>102045</v>
          </cell>
          <cell r="H2516" t="str">
            <v>MONTAGEM E DESMONTAGEM DE FÔRMA PARA ESCADAS, COM 1 LANCE E LAJE CASCATA, EM CHAPA DE MADEIRA COMPENSADA PLASTIFICADA, 8 UTILIZAÇÕES. AF_11/2020</v>
          </cell>
          <cell r="I2516" t="str">
            <v>M2</v>
          </cell>
          <cell r="J2516" t="str">
            <v>COEFICIENTE DE REPRESENTATIVIDADE</v>
          </cell>
          <cell r="K2516">
            <v>4377.16</v>
          </cell>
        </row>
        <row r="2517">
          <cell r="G2517">
            <v>102046</v>
          </cell>
          <cell r="H2517" t="str">
            <v>MONTAGEM E DESMONTAGEM DE FÔRMA PARA ESCADAS, COM 1 LANCE E LAJE CASCATA, EM CHAPA DE MADEIRA COMPENSADA PLASTIFICADA, 10 UTILIZAÇÕES. AF_11/2020</v>
          </cell>
          <cell r="I2517" t="str">
            <v>M2</v>
          </cell>
          <cell r="J2517" t="str">
            <v>COEFICIENTE DE REPRESENTATIVIDADE</v>
          </cell>
          <cell r="K2517">
            <v>4491.76</v>
          </cell>
        </row>
        <row r="2518">
          <cell r="G2518">
            <v>102047</v>
          </cell>
          <cell r="H2518" t="str">
            <v>MONTAGEM E DESMONTAGEM DE FÔRMA PARA ESCADA DUPLA COM 2 LANCES EM "X" E LAJE PLANA, EM MADEIRA SERRADA, 1 UTILIZAÇÃO. AF_11/2020</v>
          </cell>
          <cell r="I2518" t="str">
            <v>M2</v>
          </cell>
          <cell r="J2518" t="str">
            <v>COEFICIENTE DE REPRESENTATIVIDADE</v>
          </cell>
          <cell r="K2518">
            <v>4840.94</v>
          </cell>
        </row>
        <row r="2519">
          <cell r="G2519">
            <v>102048</v>
          </cell>
          <cell r="H2519" t="str">
            <v>MONTAGEM E DESMONTAGEM DE FÔRMA PARA ESCADA DUPLA COM 2 LANCES EM "X" E LAJE PLANA, EM MADEIRA SERRADA, 2 UTILIZAÇÕES. AF_11/2020</v>
          </cell>
          <cell r="I2519" t="str">
            <v>M2</v>
          </cell>
          <cell r="J2519" t="str">
            <v>COEFICIENTE DE REPRESENTATIVIDADE</v>
          </cell>
          <cell r="K2519">
            <v>4951.91</v>
          </cell>
        </row>
        <row r="2520">
          <cell r="G2520">
            <v>102049</v>
          </cell>
          <cell r="H2520" t="str">
            <v>MONTAGEM E DESMONTAGEM DE FÔRMA PARA ESCADA DUPLA COM 2 LANCES EM "X" E LAJE PLANA, EM CHAPA DE MADEIRA COMPENSADA RESINADA, 2 UTILIZAÇÕES. AF_11/2020</v>
          </cell>
          <cell r="I2520" t="str">
            <v>M2</v>
          </cell>
          <cell r="J2520" t="str">
            <v>ATRIBUÍDO SÃO PAULO</v>
          </cell>
          <cell r="K2520">
            <v>4761.54</v>
          </cell>
        </row>
        <row r="2521">
          <cell r="G2521">
            <v>102050</v>
          </cell>
          <cell r="H2521" t="str">
            <v>MONTAGEM E DESMONTAGEM DE FÔRMA PARA ESCADA DUPLA COM 2 LANCES EM "X" E LAJE PLANA, EM CHAPA DE MADEIRA COMPENSADA RESINADA, 4 UTILIZAÇÕES. AF_11/2020</v>
          </cell>
          <cell r="I2521" t="str">
            <v>M2</v>
          </cell>
          <cell r="J2521" t="str">
            <v>ATRIBUÍDO SÃO PAULO</v>
          </cell>
          <cell r="K2521">
            <v>4195.51</v>
          </cell>
        </row>
        <row r="2522">
          <cell r="G2522">
            <v>102051</v>
          </cell>
          <cell r="H2522" t="str">
            <v>MONTAGEM E DESMONTAGEM DE FÔRMA PARA ESCADA DUPLA COM 2 LANCES EM "X" E LAJE PLANA, EM CHAPA DE MADEIRA COMPENSADA PLASTIFICADA, 6 UTILIZAÇÕES. AF_11/2020</v>
          </cell>
          <cell r="I2522" t="str">
            <v>M2</v>
          </cell>
          <cell r="J2522" t="str">
            <v>ATRIBUÍDO SÃO PAULO</v>
          </cell>
          <cell r="K2522">
            <v>185.69</v>
          </cell>
        </row>
        <row r="2523">
          <cell r="G2523">
            <v>102052</v>
          </cell>
          <cell r="H2523" t="str">
            <v>MONTAGEM E DESMONTAGEM DE FÔRMA PARA ESCADA DUPLA COM 2 LANCES EM "X" E LAJE PLANA, EM CHAPA DE MADEIRA COMPENSADA PLASTIFICADA, 8 UTILIZAÇÕES. AF_11/2020</v>
          </cell>
          <cell r="I2523" t="str">
            <v>M2</v>
          </cell>
          <cell r="J2523" t="str">
            <v>ATRIBUÍDO SÃO PAULO</v>
          </cell>
          <cell r="K2523">
            <v>147.28</v>
          </cell>
        </row>
        <row r="2524">
          <cell r="G2524">
            <v>102059</v>
          </cell>
          <cell r="H2524" t="str">
            <v>MONTAGEM E DESMONTAGEM DE FÔRMA PARA ESCADA DUPLA COM 2 LANCES EM "X" E LAJE PLANA, EM CHAPA DE MADEIRA COMPENSADA PLASTIFICADA, 10 UTILIZAÇÕES. AF_11/2020</v>
          </cell>
          <cell r="I2524" t="str">
            <v>M2</v>
          </cell>
          <cell r="J2524" t="str">
            <v>ATRIBUÍDO SÃO PAULO</v>
          </cell>
          <cell r="K2524">
            <v>278.71</v>
          </cell>
        </row>
        <row r="2525">
          <cell r="G2525">
            <v>102060</v>
          </cell>
          <cell r="H2525" t="str">
            <v>MONTAGEM E DESMONTAGEM DE FÔRMA PARA ESCADA DUPLA COM 2 LANCES EM "X" E LAJE CASCATA, EM MADEIRA SERRADA, 1 UTILIZAÇÃO. AF_11/2020</v>
          </cell>
          <cell r="I2525" t="str">
            <v>M2</v>
          </cell>
          <cell r="J2525" t="str">
            <v>ATRIBUÍDO SÃO PAULO</v>
          </cell>
          <cell r="K2525">
            <v>172.66</v>
          </cell>
        </row>
        <row r="2526">
          <cell r="G2526">
            <v>102061</v>
          </cell>
          <cell r="H2526" t="str">
            <v>MONTAGEM E DESMONTAGEM DE FÔRMA PARA ESCADA DUPLA COM 2 LANCES EM "X" E LAJE CASCATA, EM MADEIRA SERRADA, 2 UTILIZAÇÕES. AF_11/2020</v>
          </cell>
          <cell r="I2526" t="str">
            <v>M3</v>
          </cell>
          <cell r="J2526" t="str">
            <v>ATRIBUÍDO SÃO PAULO</v>
          </cell>
          <cell r="K2526">
            <v>129.08</v>
          </cell>
        </row>
        <row r="2527">
          <cell r="G2527">
            <v>102062</v>
          </cell>
          <cell r="H2527" t="str">
            <v>MONTAGEM E DESMONTAGEM DE FÔRMA PARA ESCADA DUPLA COM 2 LANCES EM "X" E LAJE CASCATA, EM CHAPA DE MADEIRA COMPENSADA RESINADA, 2 UTILIZAÇÕES. AF_11/2020</v>
          </cell>
          <cell r="I2527" t="str">
            <v>M3</v>
          </cell>
          <cell r="J2527" t="str">
            <v>ATRIBUÍDO SÃO PAULO</v>
          </cell>
          <cell r="K2527">
            <v>329.12</v>
          </cell>
        </row>
        <row r="2528">
          <cell r="G2528">
            <v>102063</v>
          </cell>
          <cell r="H2528" t="str">
            <v>MONTAGEM E DESMONTAGEM DE FÔRMA PARA ESCADA DUPLA COM 2 LANCES EM "X" E LAJE CASCATA, EM CHAPA DE MADEIRA COMPENSADA RESINADA, 4 UTILIZAÇÕES. AF_11/2020</v>
          </cell>
          <cell r="I2528" t="str">
            <v>M3</v>
          </cell>
          <cell r="J2528" t="str">
            <v>COEFICIENTE DE REPRESENTATIVIDADE</v>
          </cell>
          <cell r="K2528">
            <v>122.78</v>
          </cell>
        </row>
        <row r="2529">
          <cell r="G2529">
            <v>102064</v>
          </cell>
          <cell r="H2529" t="str">
            <v>MONTAGEM E DESMONTAGEM DE FÔRMA PARA ESCADA DUPLA COM 2 LANCES EM "X" E LAJE CASCATA, EM CHAPA DE MADEIRA COMPENSADA PLASTIFICADA, 6 UTILIZAÇÕES. AF_11/2020</v>
          </cell>
          <cell r="I2529" t="str">
            <v>M3</v>
          </cell>
          <cell r="J2529" t="str">
            <v>COEFICIENTE DE REPRESENTATIVIDADE</v>
          </cell>
          <cell r="K2529">
            <v>79.71</v>
          </cell>
        </row>
        <row r="2530">
          <cell r="G2530">
            <v>102065</v>
          </cell>
          <cell r="H2530" t="str">
            <v>MONTAGEM E DESMONTAGEM DE FÔRMA PARA ESCADA DUPLA COM 2 LANCES EM "X" E LAJE CASCATA, EM CHAPA DE MADEIRA COMPENSADA PLASTIFICADA, 8 UTILIZAÇÕES. AF_11/2020</v>
          </cell>
          <cell r="I2530" t="str">
            <v>M3</v>
          </cell>
          <cell r="J2530" t="str">
            <v>COEFICIENTE DE REPRESENTATIVIDADE</v>
          </cell>
          <cell r="K2530">
            <v>67.95</v>
          </cell>
        </row>
        <row r="2531">
          <cell r="G2531">
            <v>102066</v>
          </cell>
          <cell r="H2531" t="str">
            <v>MONTAGEM E DESMONTAGEM DE FÔRMA PARA ESCADA DUPLA COM 2 LANCES EM "X" E LAJE CASCATA, EM CHAPA DE MADEIRA COMPENSADA PLASTIFICADA, 10 UTILIZAÇÕES. AF_11/2020</v>
          </cell>
          <cell r="I2531" t="str">
            <v>M3</v>
          </cell>
          <cell r="J2531" t="str">
            <v>COEFICIENTE DE REPRESENTATIVIDADE</v>
          </cell>
          <cell r="K2531">
            <v>59.47</v>
          </cell>
        </row>
        <row r="2532">
          <cell r="G2532">
            <v>102067</v>
          </cell>
          <cell r="H2532" t="str">
            <v>ESCADA EM CONCRETO ARMADO MOLDADO IN LOCO, FCK 25 MPA, COM 1 LANCE E LAJE PLANA, FÔRMA EM CHAPA DE MADEIRA COMPENSADA RESINADA. AF_11/2020_PA</v>
          </cell>
          <cell r="I2532" t="str">
            <v>M3</v>
          </cell>
          <cell r="J2532" t="str">
            <v>COEFICIENTE DE REPRESENTATIVIDADE</v>
          </cell>
          <cell r="K2532">
            <v>151.52</v>
          </cell>
        </row>
        <row r="2533">
          <cell r="G2533">
            <v>102068</v>
          </cell>
          <cell r="H2533" t="str">
            <v>ESCADA EM CONCRETO ARMADO MOLDADO IN LOCO, FCK 25 MPA, COM 2 LANCES EM  U  E LAJE PLANA, FÔRMA EM CHAPA DE MADEIRA COMPENSADA RESINADA. AF_11/2020_PA</v>
          </cell>
          <cell r="I2533" t="str">
            <v>M3</v>
          </cell>
          <cell r="J2533" t="str">
            <v>COEFICIENTE DE REPRESENTATIVIDADE</v>
          </cell>
          <cell r="K2533">
            <v>95.89</v>
          </cell>
        </row>
        <row r="2534">
          <cell r="G2534">
            <v>102069</v>
          </cell>
          <cell r="H2534" t="str">
            <v>ESCADA EM CONCRETO ARMADO MOLDADO IN LOCO, FCK 25 MPA, COM 2 LANCES EM  L  E LAJE PLANA, FÔRMA EM CHAPA DE MADEIRA COMPENSADA RESINADA. AF_11/2020_PA</v>
          </cell>
          <cell r="I2534" t="str">
            <v>M2</v>
          </cell>
          <cell r="J2534" t="str">
            <v>COEFICIENTE DE REPRESENTATIVIDADE</v>
          </cell>
          <cell r="K2534">
            <v>66.95</v>
          </cell>
        </row>
        <row r="2535">
          <cell r="G2535">
            <v>102070</v>
          </cell>
          <cell r="H2535" t="str">
            <v>ESCADA EM CONCRETO ARMADO MOLDADO IN LOCO, FCK 25 MPA, COM 2 LANCES EM  X  E LAJE PLANA, FÔRMA EM CHAPA DE MADEIRA COMPENSADA RESINADA. AF_11/2020_PA</v>
          </cell>
          <cell r="I2535" t="str">
            <v>M2</v>
          </cell>
          <cell r="J2535" t="str">
            <v>COEFICIENTE DE REPRESENTATIVIDADE</v>
          </cell>
          <cell r="K2535">
            <v>134.09</v>
          </cell>
        </row>
        <row r="2536">
          <cell r="G2536">
            <v>102071</v>
          </cell>
          <cell r="H2536" t="str">
            <v>ESCADA EM CONCRETO ARMADO MOLDADO IN LOCO, FCK 25 MPA, COM 1 LANCE E LAJE CASCATA, FÔRMA EM CHAPA DE MADEIRA COMPENSADA RESINADA. AF_11/2020_PA</v>
          </cell>
          <cell r="I2536" t="str">
            <v>M2</v>
          </cell>
          <cell r="J2536" t="str">
            <v>COEFICIENTE DE REPRESENTATIVIDADE</v>
          </cell>
          <cell r="K2536">
            <v>82.08</v>
          </cell>
        </row>
        <row r="2537">
          <cell r="G2537">
            <v>102072</v>
          </cell>
          <cell r="H2537" t="str">
            <v>ESCADA EM CONCRETO ARMADO MOLDADO IN LOCO, FCK 25 MPA, COM 2 LANCES EM  U  E LAJE CASCATA, FÔRMA EM CHAPA DE MADEIRA COMPENSADA RESINADA. AF_11/2020_PA</v>
          </cell>
          <cell r="I2537" t="str">
            <v>M2</v>
          </cell>
          <cell r="J2537" t="str">
            <v>COEFICIENTE DE REPRESENTATIVIDADE</v>
          </cell>
          <cell r="K2537">
            <v>173.19</v>
          </cell>
        </row>
        <row r="2538">
          <cell r="G2538">
            <v>102073</v>
          </cell>
          <cell r="H2538" t="str">
            <v>ESCADA EM CONCRETO ARMADO MOLDADO IN LOCO, FCK 25 MPA, COM 2 LANCES EM  L  E LAJE CASCATA, FÔRMA EM CHAPA DE MADEIRA COMPENSADA RESINADA. AF_11/2020_PA</v>
          </cell>
          <cell r="I2538" t="str">
            <v>M2</v>
          </cell>
          <cell r="J2538" t="str">
            <v>COEFICIENTE DE REPRESENTATIVIDADE</v>
          </cell>
          <cell r="K2538">
            <v>178.24</v>
          </cell>
        </row>
        <row r="2539">
          <cell r="G2539">
            <v>102074</v>
          </cell>
          <cell r="H2539" t="str">
            <v>ESCADA EM CONCRETO ARMADO MOLDADO IN LOCO, FCK 25 MPA, COM 2 LANCES EM  X  E LAJE CASCATA, FÔRMA EM CHAPA DE MADEIRA COMPENSADA RESINADA. AF_11/2020_PA</v>
          </cell>
          <cell r="I2539" t="str">
            <v>M2</v>
          </cell>
          <cell r="J2539" t="str">
            <v>COEFICIENTE DE REPRESENTATIVIDADE</v>
          </cell>
          <cell r="K2539">
            <v>10.29</v>
          </cell>
        </row>
        <row r="2540">
          <cell r="G2540">
            <v>102075</v>
          </cell>
          <cell r="H2540" t="str">
            <v>FABRICAÇÃO DE FÔRMA PARA ESCADA DUPLA COM 2 LANCES EM "X" E LAJE PLANA, EM CHAPA DE MADEIRA COMPENSADA PLASTIFICADA, E=18 MM. AF_11/2020</v>
          </cell>
          <cell r="I2540" t="str">
            <v>M2</v>
          </cell>
          <cell r="J2540" t="str">
            <v>COEFICIENTE DE REPRESENTATIVIDADE</v>
          </cell>
          <cell r="K2540">
            <v>8.37</v>
          </cell>
        </row>
        <row r="2541">
          <cell r="G2541">
            <v>102076</v>
          </cell>
          <cell r="H2541" t="str">
            <v>FABRICAÇÃO DE FÔRMA PARA ESCADA DUPLA COM 2 LANCES EM "X" E LAJE PLANA, EM CHAPA DE MADEIRA COMPENSADA RESINADA, E= 17 MM. AF_11/2020</v>
          </cell>
          <cell r="I2541" t="str">
            <v>M2</v>
          </cell>
          <cell r="J2541" t="str">
            <v>COEFICIENTE DE REPRESENTATIVIDADE</v>
          </cell>
          <cell r="K2541">
            <v>9.8</v>
          </cell>
        </row>
        <row r="2542">
          <cell r="G2542">
            <v>102077</v>
          </cell>
          <cell r="H2542" t="str">
            <v>FABRICAÇÃO DE FÔRMA PARA ESCADA DUPLA COM 2 LANCES EM X E LAJE PLANA, EM MADEIRA SERRADA, E=25 MM. AF_11/2020</v>
          </cell>
          <cell r="I2542" t="str">
            <v>M2</v>
          </cell>
          <cell r="J2542" t="str">
            <v>COEFICIENTE DE REPRESENTATIVIDADE</v>
          </cell>
          <cell r="K2542">
            <v>15.32</v>
          </cell>
        </row>
        <row r="2543">
          <cell r="G2543">
            <v>102078</v>
          </cell>
          <cell r="H2543" t="str">
            <v>FABRICAÇÃO DE FÔRMA PARA ESCADA DUPLA COM 2 LANCES EM "X" E LAJE CASCATA, EM CHAPA DE MADEIRA COMPENSADA PLASTIFICADA, E=18 MM. AF_11/2020</v>
          </cell>
          <cell r="I2543" t="str">
            <v>M2</v>
          </cell>
          <cell r="J2543" t="str">
            <v>COEFICIENTE DE REPRESENTATIVIDADE</v>
          </cell>
          <cell r="K2543">
            <v>12.35</v>
          </cell>
        </row>
        <row r="2544">
          <cell r="G2544">
            <v>102079</v>
          </cell>
          <cell r="H2544" t="str">
            <v>FABRICAÇÃO DE FÔRMA PARA ESCADA DUPLA COM 2 LANCES EM "X" E LAJE CASCATA, EM CHAPA DE MADEIRA COMPENSADA RESINADA, E= 17 MM. AF_11/2020</v>
          </cell>
          <cell r="I2544" t="str">
            <v>M2</v>
          </cell>
          <cell r="J2544" t="str">
            <v>COEFICIENTE DE REPRESENTATIVIDADE</v>
          </cell>
          <cell r="K2544">
            <v>11.33</v>
          </cell>
        </row>
        <row r="2545">
          <cell r="G2545">
            <v>102080</v>
          </cell>
          <cell r="H2545" t="str">
            <v>FABRICAÇÃO DE FÔRMA PARA ESCADA DUPLA COM 2 LANCES EM X E LAJE CASCATA, EM MADEIRA SERRADA, E=25 MM. AF_11/2020</v>
          </cell>
          <cell r="I2545" t="str">
            <v>M2</v>
          </cell>
          <cell r="J2545" t="str">
            <v>COEFICIENTE DE REPRESENTATIVIDADE</v>
          </cell>
          <cell r="K2545">
            <v>11.74</v>
          </cell>
        </row>
        <row r="2546">
          <cell r="G2546">
            <v>102086</v>
          </cell>
          <cell r="H2546" t="str">
            <v>MONTAGEM E DESMONTAGEM DE FÔRMA DE LAJE MACIÇA, PÉ-DIREITO SIMPLES, EM CHAPA DE MADEIRA COMPENSADA RESINADA E CIMBRAMENTO DE MADEIRA, 2 UTILIZAÇÕES. AF_03/2022</v>
          </cell>
          <cell r="I2546" t="str">
            <v>M2</v>
          </cell>
          <cell r="J2546" t="str">
            <v>COEFICIENTE DE REPRESENTATIVIDADE</v>
          </cell>
          <cell r="K2546">
            <v>12.42</v>
          </cell>
        </row>
        <row r="2547">
          <cell r="G2547">
            <v>102087</v>
          </cell>
          <cell r="H2547" t="str">
            <v>MONTAGEM E DESMONTAGEM DE FÔRMA DE LAJE MACIÇA, PÉ-DIREITO SIMPLES, EM CHAPA DE MADEIRA COMPENSADA RESINADA E CIMBRAMENTO DE MADEIRA, 4 UTILIZAÇÕES. AF_03/2022</v>
          </cell>
          <cell r="I2547" t="str">
            <v>M2</v>
          </cell>
          <cell r="J2547" t="str">
            <v>COEFICIENTE DE REPRESENTATIVIDADE</v>
          </cell>
          <cell r="K2547">
            <v>11.63</v>
          </cell>
        </row>
        <row r="2548">
          <cell r="G2548">
            <v>102088</v>
          </cell>
          <cell r="H2548" t="str">
            <v>MONTAGEM E DESMONTAGEM DE FÔRMA DE LAJE MACIÇA, PÉ-DIREITO SIMPLES, EM CHAPA DE MADEIRA COMPENSADA RESINADA E CIMBRAMENTO DE MADEIRA, 6 UTILIZAÇÕES. AF_03/2022</v>
          </cell>
          <cell r="I2548" t="str">
            <v>M2</v>
          </cell>
          <cell r="J2548" t="str">
            <v>COEFICIENTE DE REPRESENTATIVIDADE</v>
          </cell>
          <cell r="K2548">
            <v>8.24</v>
          </cell>
        </row>
        <row r="2549">
          <cell r="G2549">
            <v>102089</v>
          </cell>
          <cell r="H2549" t="str">
            <v>MONTAGEM E DESMONTAGEM DE FÔRMA DE LAJE MACIÇA, PÉ-DIREITO SIMPLES, EM CHAPA DE MADEIRA COMPENSADA RESINADA E CIMBRAMENTO DE MADEIRA, 8 UTILIZAÇÕES. AF_03/2022</v>
          </cell>
          <cell r="I2549" t="str">
            <v>M2</v>
          </cell>
          <cell r="J2549" t="str">
            <v>COEFICIENTE DE REPRESENTATIVIDADE</v>
          </cell>
          <cell r="K2549">
            <v>11.41</v>
          </cell>
        </row>
        <row r="2550">
          <cell r="G2550">
            <v>102090</v>
          </cell>
          <cell r="H2550" t="str">
            <v>FABRICAÇÃO, MONTAGEM E DESMONTAGEM DE FÔRMA PARA SAPATA CORRIDA, EM MADEIRA SERRADA, E=25 MM, 1 UTILIZAÇÃO. AF_01/2024</v>
          </cell>
          <cell r="I2550" t="str">
            <v>M2</v>
          </cell>
          <cell r="J2550" t="str">
            <v>COEFICIENTE DE REPRESENTATIVIDADE</v>
          </cell>
          <cell r="K2550">
            <v>8.61</v>
          </cell>
        </row>
        <row r="2551">
          <cell r="G2551">
            <v>102091</v>
          </cell>
          <cell r="H2551" t="str">
            <v>FABRICAÇÃO, MONTAGEM E DESMONTAGEM DE FÔRMA PARA SAPATA CORRIDA, EM MADEIRA SERRADA, E=25 MM, 2 UTILIZAÇÕES. AF_01/2024</v>
          </cell>
          <cell r="I2551" t="str">
            <v>KG</v>
          </cell>
          <cell r="J2551" t="str">
            <v>COEFICIENTE DE REPRESENTATIVIDADE</v>
          </cell>
          <cell r="K2551">
            <v>14.06</v>
          </cell>
        </row>
        <row r="2552">
          <cell r="G2552">
            <v>103760</v>
          </cell>
          <cell r="H2552" t="str">
            <v>FABRICAÇÃO, MONTAGEM E DESMONTAGEM DE FÔRMA PARA SAPATA CORRIDA, EM MADEIRA SERRADA, E=25 MM, 4 UTILIZAÇÕES. AF_01/2024</v>
          </cell>
          <cell r="I2552" t="str">
            <v>KG</v>
          </cell>
          <cell r="J2552" t="str">
            <v>COEFICIENTE DE REPRESENTATIVIDADE</v>
          </cell>
          <cell r="K2552">
            <v>11.93</v>
          </cell>
        </row>
        <row r="2553">
          <cell r="G2553">
            <v>103761</v>
          </cell>
          <cell r="H2553" t="str">
            <v>FABRICAÇÃO, MONTAGEM E DESMONTAGEM DE FÔRMA PARA SAPATA CORRIDA, EM CHAPA DE MADEIRA COMPENSADA RESINADA, E=17 MM, 2 UTILIZAÇÕES. AF_01/2024</v>
          </cell>
          <cell r="I2553" t="str">
            <v>KG</v>
          </cell>
          <cell r="J2553" t="str">
            <v>COEFICIENTE DE REPRESENTATIVIDADE</v>
          </cell>
          <cell r="K2553">
            <v>11.02</v>
          </cell>
        </row>
        <row r="2554">
          <cell r="G2554">
            <v>103762</v>
          </cell>
          <cell r="H2554" t="str">
            <v>FABRICAÇÃO, MONTAGEM E DESMONTAGEM DE FÔRMA PARA SAPATA CORRIDA, EM CHAPA DE MADEIRA COMPENSADA RESINADA, E=17 MM, 4 UTILIZAÇÕES. AF_01/2024</v>
          </cell>
          <cell r="I2554" t="str">
            <v>KG</v>
          </cell>
          <cell r="J2554" t="str">
            <v>COEFICIENTE DE REPRESENTATIVIDADE</v>
          </cell>
          <cell r="K2554">
            <v>10.41</v>
          </cell>
        </row>
        <row r="2555">
          <cell r="G2555">
            <v>103763</v>
          </cell>
          <cell r="H2555" t="str">
            <v>FABRICAÇÃO DE FÔRMA PARA PILARES CIRCULARES, EM CHAPA DE MADEIRA COMPENSADA RESINADA, PÉ-DIREITO DUPLO. AF_05/2024</v>
          </cell>
          <cell r="I2555" t="str">
            <v>KG</v>
          </cell>
          <cell r="J2555" t="str">
            <v>COEFICIENTE DE REPRESENTATIVIDADE</v>
          </cell>
          <cell r="K2555">
            <v>13.48</v>
          </cell>
        </row>
        <row r="2556">
          <cell r="G2556">
            <v>104925</v>
          </cell>
          <cell r="H2556" t="str">
            <v>MONTAGEM E DESMONTAGEM DE FÔRMA DE PILARES CIRCULARES, PÉ-DIREITO DUPLO, EM MADEIRA, 2 UTILIZAÇÕES. AF_05/2024</v>
          </cell>
          <cell r="I2556" t="str">
            <v>KG</v>
          </cell>
          <cell r="J2556" t="str">
            <v>COEFICIENTE DE REPRESENTATIVIDADE</v>
          </cell>
          <cell r="K2556">
            <v>12.79</v>
          </cell>
        </row>
        <row r="2557">
          <cell r="G2557">
            <v>104926</v>
          </cell>
          <cell r="H2557" t="str">
            <v>ARMAÇÃO VERTICAL DE ALVENARIA ESTRUTURAL; DIÂMETRO DE 10,0 MM. AF_09/2021</v>
          </cell>
          <cell r="I2557" t="str">
            <v>KG</v>
          </cell>
          <cell r="J2557" t="str">
            <v>COEFICIENTE DE REPRESENTATIVIDADE</v>
          </cell>
          <cell r="K2557">
            <v>12.06</v>
          </cell>
        </row>
        <row r="2558">
          <cell r="G2558">
            <v>104927</v>
          </cell>
          <cell r="H2558" t="str">
            <v>ARMAÇÃO VERTICAL DE ALVENARIA ESTRUTURAL; DIÂMETRO DE 12,5 MM. AF_09/2021</v>
          </cell>
          <cell r="I2558" t="str">
            <v>KG</v>
          </cell>
          <cell r="J2558" t="str">
            <v>COEFICIENTE DE REPRESENTATIVIDADE</v>
          </cell>
          <cell r="K2558">
            <v>10.8</v>
          </cell>
        </row>
        <row r="2559">
          <cell r="G2559">
            <v>104928</v>
          </cell>
          <cell r="H2559" t="str">
            <v>ARMAÇÃO DE CINTA DE ALVENARIA ESTRUTURAL; DIÂMETRO DE 10,0 MM. AF_09/2021</v>
          </cell>
          <cell r="I2559" t="str">
            <v>KG</v>
          </cell>
          <cell r="J2559" t="str">
            <v>COEFICIENTE DE REPRESENTATIVIDADE</v>
          </cell>
          <cell r="K2559">
            <v>9.09</v>
          </cell>
        </row>
        <row r="2560">
          <cell r="G2560">
            <v>104929</v>
          </cell>
          <cell r="H2560" t="str">
            <v>ARMAÇÃO DE VERGA E CONTRAVERGA DE ALVENARIA ESTRUTURAL; DIÂMETRO DE 8,0 MM. AF_09/2021</v>
          </cell>
          <cell r="I2560" t="str">
            <v>KG</v>
          </cell>
          <cell r="J2560" t="str">
            <v>COEFICIENTE DE REPRESENTATIVIDADE</v>
          </cell>
          <cell r="K2560">
            <v>8.8</v>
          </cell>
        </row>
        <row r="2561">
          <cell r="G2561">
            <v>105403</v>
          </cell>
          <cell r="H2561" t="str">
            <v>ARMAÇÃO DE VERGA E CONTRAVERGA DE ALVENARIA ESTRUTURAL; DIÂMETRO DE 10,0 MM. AF_09/2021</v>
          </cell>
          <cell r="I2561" t="str">
            <v>KG</v>
          </cell>
          <cell r="J2561" t="str">
            <v>COEFICIENTE DE REPRESENTATIVIDADE</v>
          </cell>
          <cell r="K2561">
            <v>10.04</v>
          </cell>
        </row>
        <row r="2562">
          <cell r="G2562">
            <v>105406</v>
          </cell>
          <cell r="H2562" t="str">
            <v>ARMAÇÃO DO SISTEMA DE PAREDES DE CONCRETO, EXECUTADA EM PAREDES DE EDIFICAÇÕES DE MÚLTIPLOS PAVIMENTOS, TELA Q-138. AF_06/2019</v>
          </cell>
          <cell r="I2562" t="str">
            <v>KG</v>
          </cell>
          <cell r="J2562" t="str">
            <v>COEFICIENTE DE REPRESENTATIVIDADE</v>
          </cell>
          <cell r="K2562">
            <v>9.93</v>
          </cell>
        </row>
        <row r="2563">
          <cell r="G2563">
            <v>89996</v>
          </cell>
          <cell r="H2563" t="str">
            <v>ARMAÇÃO DO SISTEMA DE PAREDES DE CONCRETO, EXECUTADA EM PAREDES DE EDIFICAÇÕES TÉRREAS OU DE MÚLTIPLOS PAVIMENTOS, TELA Q-92. AF_06/2019</v>
          </cell>
          <cell r="I2563" t="str">
            <v>KG</v>
          </cell>
          <cell r="J2563" t="str">
            <v>COEFICIENTE DE REPRESENTATIVIDADE</v>
          </cell>
          <cell r="K2563">
            <v>14.8</v>
          </cell>
        </row>
        <row r="2564">
          <cell r="G2564">
            <v>89997</v>
          </cell>
          <cell r="H2564" t="str">
            <v>ARMAÇÃO DO SISTEMA DE PAREDES DE CONCRETO, EXECUTADA EM PAREDES DE EDIFICAÇÕES TÉRREAS, TELA Q-61. AF_06/2019</v>
          </cell>
          <cell r="I2564" t="str">
            <v>KG</v>
          </cell>
          <cell r="J2564" t="str">
            <v>COEFICIENTE DE REPRESENTATIVIDADE</v>
          </cell>
          <cell r="K2564">
            <v>13.02</v>
          </cell>
        </row>
        <row r="2565">
          <cell r="G2565">
            <v>89998</v>
          </cell>
          <cell r="H2565" t="str">
            <v>ARMAÇÃO DO SISTEMA DE PAREDES DE CONCRETO, EXECUTADA COMO ARMADURA POSITIVA DE LAJES, TELA Q-138. AF_06/2019</v>
          </cell>
          <cell r="I2565" t="str">
            <v>KG</v>
          </cell>
          <cell r="J2565" t="str">
            <v>COEFICIENTE DE REPRESENTATIVIDADE</v>
          </cell>
          <cell r="K2565">
            <v>12.32</v>
          </cell>
        </row>
        <row r="2566">
          <cell r="G2566">
            <v>89999</v>
          </cell>
          <cell r="H2566" t="str">
            <v>ARMAÇÃO DO SISTEMA DE PAREDES DE CONCRETO, EXECUTADA COMO ARMADURA NEGATIVA DE LAJES, TELA T-196. AF_06/2019</v>
          </cell>
          <cell r="I2566" t="str">
            <v>KG</v>
          </cell>
          <cell r="J2566" t="str">
            <v>COEFICIENTE DE REPRESENTATIVIDADE</v>
          </cell>
          <cell r="K2566">
            <v>11.61</v>
          </cell>
        </row>
        <row r="2567">
          <cell r="G2567">
            <v>90000</v>
          </cell>
          <cell r="H2567" t="str">
            <v>ARMAÇÃO DO SISTEMA DE PAREDES DE CONCRETO, EXECUTADA COMO ARMADURA POSITIVA DE LAJES, TELA Q-113. AF_06/2019</v>
          </cell>
          <cell r="I2567" t="str">
            <v>KG</v>
          </cell>
          <cell r="J2567" t="str">
            <v>COEFICIENTE DE REPRESENTATIVIDADE</v>
          </cell>
          <cell r="K2567">
            <v>10.37</v>
          </cell>
        </row>
        <row r="2568">
          <cell r="G2568">
            <v>91593</v>
          </cell>
          <cell r="H2568" t="str">
            <v>ARMAÇÃO DO SISTEMA DE PAREDES DE CONCRETO, EXECUTADA COMO ARMADURA NEGATIVA DE LAJES, TELA L-159. AF_06/2019</v>
          </cell>
          <cell r="I2568" t="str">
            <v>KG</v>
          </cell>
          <cell r="J2568" t="str">
            <v>COEFICIENTE DE REPRESENTATIVIDADE</v>
          </cell>
          <cell r="K2568">
            <v>8.71</v>
          </cell>
        </row>
        <row r="2569">
          <cell r="G2569">
            <v>91594</v>
          </cell>
          <cell r="H2569" t="str">
            <v>ARMAÇÃO DO SISTEMA DE PAREDES DE CONCRETO, EXECUTADA EM PLATIBANDAS, TELA Q-92. AF_06/2019</v>
          </cell>
          <cell r="I2569" t="str">
            <v>KG</v>
          </cell>
          <cell r="J2569" t="str">
            <v>COEFICIENTE DE REPRESENTATIVIDADE</v>
          </cell>
          <cell r="K2569">
            <v>8.56</v>
          </cell>
        </row>
        <row r="2570">
          <cell r="G2570">
            <v>91595</v>
          </cell>
          <cell r="H2570" t="str">
            <v>ARMAÇÃO DO SISTEMA DE PAREDES DE CONCRETO, EXECUTADA COMO REFORÇO, VERGALHÃO DE 6,3 MM DE DIÂMETRO. AF_06/2019</v>
          </cell>
          <cell r="I2570" t="str">
            <v>KG</v>
          </cell>
          <cell r="J2570" t="str">
            <v>COEFICIENTE DE REPRESENTATIVIDADE</v>
          </cell>
          <cell r="K2570">
            <v>9.89</v>
          </cell>
        </row>
        <row r="2571">
          <cell r="G2571">
            <v>91596</v>
          </cell>
          <cell r="H2571" t="str">
            <v>ARMAÇÃO DO SISTEMA DE PAREDES DE CONCRETO, EXECUTADA COMO REFORÇO, VERGALHÃO DE 8,0 MM DE DIÂMETRO. AF_06/2019</v>
          </cell>
          <cell r="I2571" t="str">
            <v>KG</v>
          </cell>
          <cell r="J2571" t="str">
            <v>COEFICIENTE DE REPRESENTATIVIDADE</v>
          </cell>
          <cell r="K2571">
            <v>9.03</v>
          </cell>
        </row>
        <row r="2572">
          <cell r="G2572">
            <v>91597</v>
          </cell>
          <cell r="H2572" t="str">
            <v>ARMAÇÃO DO SISTEMA DE PAREDES DE CONCRETO, EXECUTADA COMO REFORÇO, VERGALHÃO DE 10,0 MM DE DIÂMETRO. AF_06/2019</v>
          </cell>
          <cell r="I2572" t="str">
            <v>KG</v>
          </cell>
          <cell r="J2572" t="str">
            <v>COEFICIENTE DE REPRESENTATIVIDADE</v>
          </cell>
          <cell r="K2572">
            <v>10.65</v>
          </cell>
        </row>
        <row r="2573">
          <cell r="G2573">
            <v>91598</v>
          </cell>
          <cell r="H2573" t="str">
            <v>ARMAÇÃO DE PILAR OU VIGA DE ESTRUTURA CONVENCIONAL DE CONCRETO ARMADO UTILIZANDO AÇO CA-60 DE 5,0 MM - MONTAGEM. AF_06/2022</v>
          </cell>
          <cell r="I2573" t="str">
            <v>KG</v>
          </cell>
          <cell r="J2573" t="str">
            <v>COEFICIENTE DE REPRESENTATIVIDADE</v>
          </cell>
          <cell r="K2573">
            <v>9.65</v>
          </cell>
        </row>
        <row r="2574">
          <cell r="G2574">
            <v>91599</v>
          </cell>
          <cell r="H2574" t="str">
            <v>ARMAÇÃO DE PILAR OU VIGA DE ESTRUTURA CONVENCIONAL DE CONCRETO ARMADO UTILIZANDO AÇO CA-50 DE 6,3 MM - MONTAGEM. AF_06/2022</v>
          </cell>
          <cell r="I2574" t="str">
            <v>KG</v>
          </cell>
          <cell r="J2574" t="str">
            <v>COEFICIENTE DE REPRESENTATIVIDADE</v>
          </cell>
          <cell r="K2574">
            <v>9.8</v>
          </cell>
        </row>
        <row r="2575">
          <cell r="G2575">
            <v>91600</v>
          </cell>
          <cell r="H2575" t="str">
            <v>ARMAÇÃO DE PILAR OU VIGA DE ESTRUTURA CONVENCIONAL DE CONCRETO ARMADO UTILIZANDO AÇO CA-50 DE 8,0 MM - MONTAGEM. AF_06/2022</v>
          </cell>
          <cell r="I2575" t="str">
            <v>KG</v>
          </cell>
          <cell r="J2575" t="str">
            <v>COEFICIENTE DE REPRESENTATIVIDADE</v>
          </cell>
          <cell r="K2575">
            <v>9.77</v>
          </cell>
        </row>
        <row r="2576">
          <cell r="G2576">
            <v>91601</v>
          </cell>
          <cell r="H2576" t="str">
            <v>ARMAÇÃO DE PILAR OU VIGA DE ESTRUTURA CONVENCIONAL DE CONCRETO ARMADO UTILIZANDO AÇO CA-50 DE 10,0 MM - MONTAGEM. AF_06/2022</v>
          </cell>
          <cell r="I2576" t="str">
            <v>KG</v>
          </cell>
          <cell r="J2576" t="str">
            <v>COEFICIENTE DE REPRESENTATIVIDADE</v>
          </cell>
          <cell r="K2576">
            <v>9.03</v>
          </cell>
        </row>
        <row r="2577">
          <cell r="G2577">
            <v>91602</v>
          </cell>
          <cell r="H2577" t="str">
            <v>ARMAÇÃO DE PILAR OU VIGA DE ESTRUTURA CONVENCIONAL DE CONCRETO ARMADO UTILIZANDO AÇO CA-50 DE 12,5 MM - MONTAGEM. AF_06/2022</v>
          </cell>
          <cell r="I2577" t="str">
            <v>KG</v>
          </cell>
          <cell r="J2577" t="str">
            <v>COEFICIENTE DE REPRESENTATIVIDADE</v>
          </cell>
          <cell r="K2577">
            <v>7.74</v>
          </cell>
        </row>
        <row r="2578">
          <cell r="G2578">
            <v>91603</v>
          </cell>
          <cell r="H2578" t="str">
            <v>ARMAÇÃO DE PILAR OU VIGA DE ESTRUTURA CONVENCIONAL DE CONCRETO ARMADO UTILIZANDO AÇO CA-50 DE 16,0 MM - MONTAGEM. AF_06/2022</v>
          </cell>
          <cell r="I2578" t="str">
            <v>KG</v>
          </cell>
          <cell r="J2578" t="str">
            <v>COEFICIENTE DE REPRESENTATIVIDADE</v>
          </cell>
          <cell r="K2578">
            <v>7.67</v>
          </cell>
        </row>
        <row r="2579">
          <cell r="G2579">
            <v>92759</v>
          </cell>
          <cell r="H2579" t="str">
            <v>ARMAÇÃO DE PILAR OU VIGA DE ESTRUTURA CONVENCIONAL DE CONCRETO ARMADO UTILIZANDO AÇO CA-50 DE 20,0 MM - MONTAGEM. AF_06/2022</v>
          </cell>
          <cell r="I2579" t="str">
            <v>KG</v>
          </cell>
          <cell r="J2579" t="str">
            <v>COEFICIENTE DE REPRESENTATIVIDADE</v>
          </cell>
          <cell r="K2579">
            <v>9.04</v>
          </cell>
        </row>
        <row r="2580">
          <cell r="G2580">
            <v>92760</v>
          </cell>
          <cell r="H2580" t="str">
            <v>ARMAÇÃO DE PILAR OU VIGA DE ESTRUTURA CONVENCIONAL DE CONCRETO ARMADO UTILIZANDO AÇO CA-50 DE 25,0 MM - MONTAGEM. AF_06/2022</v>
          </cell>
          <cell r="I2580" t="str">
            <v>KG</v>
          </cell>
          <cell r="J2580" t="str">
            <v>COEFICIENTE DE REPRESENTATIVIDADE</v>
          </cell>
          <cell r="K2580">
            <v>9.3</v>
          </cell>
        </row>
        <row r="2581">
          <cell r="G2581">
            <v>92761</v>
          </cell>
          <cell r="H2581" t="str">
            <v>ARMAÇÃO DE LAJE DE ESTRUTURA CONVENCIONAL DE CONCRETO ARMADO UTILIZANDO AÇO CA-60 DE 4,2 MM - MONTAGEM. AF_06/2022</v>
          </cell>
          <cell r="I2581" t="str">
            <v>KG</v>
          </cell>
          <cell r="J2581" t="str">
            <v>COEFICIENTE DE REPRESENTATIVIDADE</v>
          </cell>
          <cell r="K2581">
            <v>9.05</v>
          </cell>
        </row>
        <row r="2582">
          <cell r="G2582">
            <v>92762</v>
          </cell>
          <cell r="H2582" t="str">
            <v>ARMAÇÃO DE LAJE DE ESTRUTURA CONVENCIONAL DE CONCRETO ARMADO UTILIZANDO AÇO CA-60 DE 5,0 MM - MONTAGEM. AF_06/2022</v>
          </cell>
          <cell r="I2582" t="str">
            <v>KG</v>
          </cell>
          <cell r="J2582" t="str">
            <v>COEFICIENTE DE REPRESENTATIVIDADE</v>
          </cell>
          <cell r="K2582">
            <v>9.78</v>
          </cell>
        </row>
        <row r="2583">
          <cell r="G2583">
            <v>92763</v>
          </cell>
          <cell r="H2583" t="str">
            <v>ARMAÇÃO DE LAJE DE ESTRUTURA CONVENCIONAL DE CONCRETO ARMADO UTILIZANDO AÇO CA-50 DE 6,3 MM - MONTAGEM. AF_06/2022</v>
          </cell>
          <cell r="I2583" t="str">
            <v>KG</v>
          </cell>
          <cell r="J2583" t="str">
            <v>COEFICIENTE DE REPRESENTATIVIDADE</v>
          </cell>
          <cell r="K2583">
            <v>9.63</v>
          </cell>
        </row>
        <row r="2584">
          <cell r="G2584">
            <v>92764</v>
          </cell>
          <cell r="H2584" t="str">
            <v>ARMAÇÃO DE LAJE DE ESTRUTURA CONVENCIONAL DE CONCRETO ARMADO UTILIZANDO AÇO CA-50 DE 8,0 MM - MONTAGEM. AF_06/2022</v>
          </cell>
          <cell r="I2584" t="str">
            <v>KG</v>
          </cell>
          <cell r="J2584" t="str">
            <v>COEFICIENTE DE REPRESENTATIVIDADE</v>
          </cell>
          <cell r="K2584">
            <v>9.53</v>
          </cell>
        </row>
        <row r="2585">
          <cell r="G2585">
            <v>92765</v>
          </cell>
          <cell r="H2585" t="str">
            <v>ARMAÇÃO DE LAJE DE ESTRUTURA CONVENCIONAL DE CONCRETO ARMADO UTILIZANDO AÇO CA-50 DE 10,0 MM - MONTAGEM. AF_06/2022</v>
          </cell>
          <cell r="I2585" t="str">
            <v>KG</v>
          </cell>
          <cell r="J2585" t="str">
            <v>COEFICIENTE DE REPRESENTATIVIDADE</v>
          </cell>
          <cell r="K2585">
            <v>9.75</v>
          </cell>
        </row>
        <row r="2586">
          <cell r="G2586">
            <v>92766</v>
          </cell>
          <cell r="H2586" t="str">
            <v>ARMAÇÃO DE LAJE DE ESTRUTURA CONVENCIONAL DE CONCRETO ARMADO UTILIZANDO AÇO CA-50 DE 12,5 MM - MONTAGEM. AF_06/2022</v>
          </cell>
          <cell r="I2586" t="str">
            <v>KG</v>
          </cell>
          <cell r="J2586" t="str">
            <v>COEFICIENTE DE REPRESENTATIVIDADE</v>
          </cell>
          <cell r="K2586">
            <v>9.72</v>
          </cell>
        </row>
        <row r="2587">
          <cell r="G2587">
            <v>92767</v>
          </cell>
          <cell r="H2587" t="str">
            <v>ARMAÇÃO DE LAJE DE ESTRUTURA CONVENCIONAL DE CONCRETO ARMADO UTILIZANDO AÇO CA-50 DE 16,0 MM - MONTAGEM. AF_06/2022</v>
          </cell>
          <cell r="I2587" t="str">
            <v>KG</v>
          </cell>
          <cell r="J2587" t="str">
            <v>COEFICIENTE DE REPRESENTATIVIDADE</v>
          </cell>
          <cell r="K2587">
            <v>12.74</v>
          </cell>
        </row>
        <row r="2588">
          <cell r="G2588">
            <v>92768</v>
          </cell>
          <cell r="H2588" t="str">
            <v>ARMAÇÃO DE LAJE DE ESTRUTURA CONVENCIONAL DE CONCRETO ARMADO UTILIZANDO AÇO CA-50 DE 20,0 MM - MONTAGEM. AF_06/2022</v>
          </cell>
          <cell r="I2588" t="str">
            <v>KG</v>
          </cell>
          <cell r="J2588" t="str">
            <v>COEFICIENTE DE REPRESENTATIVIDADE</v>
          </cell>
          <cell r="K2588">
            <v>11.76</v>
          </cell>
        </row>
        <row r="2589">
          <cell r="G2589">
            <v>92769</v>
          </cell>
          <cell r="H2589" t="str">
            <v>CORTE E DOBRA DE AÇO CA-50, DIÂMETRO DE 25,0 MM. AF_06/2022</v>
          </cell>
          <cell r="I2589" t="str">
            <v>KG</v>
          </cell>
          <cell r="J2589" t="str">
            <v>COEFICIENTE DE REPRESENTATIVIDADE</v>
          </cell>
          <cell r="K2589">
            <v>11.93</v>
          </cell>
        </row>
        <row r="2590">
          <cell r="G2590">
            <v>92770</v>
          </cell>
          <cell r="H2590" t="str">
            <v>CORTE E DOBRA DE AÇO CA-60, DIÂMETRO DE 4,2 MM. AF_06/2022</v>
          </cell>
          <cell r="I2590" t="str">
            <v>KG</v>
          </cell>
          <cell r="J2590" t="str">
            <v>COEFICIENTE DE REPRESENTATIVIDADE</v>
          </cell>
          <cell r="K2590">
            <v>11.34</v>
          </cell>
        </row>
        <row r="2591">
          <cell r="G2591">
            <v>92771</v>
          </cell>
          <cell r="H2591" t="str">
            <v>CORTE E DOBRA DE AÇO CA-60, DIÂMETRO DE 5,0 MM. AF_06/2022</v>
          </cell>
          <cell r="I2591" t="str">
            <v>KG</v>
          </cell>
          <cell r="J2591" t="str">
            <v>COEFICIENTE DE REPRESENTATIVIDADE</v>
          </cell>
          <cell r="K2591">
            <v>10.85</v>
          </cell>
        </row>
        <row r="2592">
          <cell r="G2592">
            <v>92772</v>
          </cell>
          <cell r="H2592" t="str">
            <v>CORTE E DOBRA DE AÇO CA-50, DIÂMETRO DE 6,3 MM. AF_06/2022</v>
          </cell>
          <cell r="I2592" t="str">
            <v>KG</v>
          </cell>
          <cell r="J2592" t="str">
            <v>COEFICIENTE DE REPRESENTATIVIDADE</v>
          </cell>
          <cell r="K2592">
            <v>10.8</v>
          </cell>
        </row>
        <row r="2593">
          <cell r="G2593">
            <v>92773</v>
          </cell>
          <cell r="H2593" t="str">
            <v>CORTE E DOBRA DE AÇO CA-50, DIÂMETRO DE 8,0 MM. AF_06/2022</v>
          </cell>
          <cell r="I2593" t="str">
            <v>KG</v>
          </cell>
          <cell r="J2593" t="str">
            <v>COEFICIENTE DE REPRESENTATIVIDADE</v>
          </cell>
          <cell r="K2593">
            <v>10.55</v>
          </cell>
        </row>
        <row r="2594">
          <cell r="G2594">
            <v>92774</v>
          </cell>
          <cell r="H2594" t="str">
            <v>CORTE E DOBRA DE AÇO CA-50, DIÂMETRO DE 10,0 MM. AF_06/2022</v>
          </cell>
          <cell r="I2594" t="str">
            <v>KG</v>
          </cell>
          <cell r="J2594" t="str">
            <v>COEFICIENTE DE REPRESENTATIVIDADE</v>
          </cell>
          <cell r="K2594">
            <v>15.94</v>
          </cell>
        </row>
        <row r="2595">
          <cell r="G2595">
            <v>92798</v>
          </cell>
          <cell r="H2595" t="str">
            <v>CORTE E DOBRA DE AÇO CA-50, DIÂMETRO DE 12,5 MM. AF_06/2022</v>
          </cell>
          <cell r="I2595" t="str">
            <v>KG</v>
          </cell>
          <cell r="J2595" t="str">
            <v>COEFICIENTE DE REPRESENTATIVIDADE</v>
          </cell>
          <cell r="K2595">
            <v>14.6</v>
          </cell>
        </row>
        <row r="2596">
          <cell r="G2596">
            <v>92799</v>
          </cell>
          <cell r="H2596" t="str">
            <v>CORTE E DOBRA DE AÇO CA-50, DIÂMETRO DE 16,0 MM. AF_06/2022</v>
          </cell>
          <cell r="I2596" t="str">
            <v>KG</v>
          </cell>
          <cell r="J2596" t="str">
            <v>COEFICIENTE DE REPRESENTATIVIDADE</v>
          </cell>
          <cell r="K2596">
            <v>13.35</v>
          </cell>
        </row>
        <row r="2597">
          <cell r="G2597">
            <v>92800</v>
          </cell>
          <cell r="H2597" t="str">
            <v>CORTE E DOBRA DE AÇO CA-50, DIÂMETRO DE 20,0 MM. AF_06/2022</v>
          </cell>
          <cell r="I2597" t="str">
            <v>KG</v>
          </cell>
          <cell r="J2597" t="str">
            <v>COEFICIENTE DE REPRESENTATIVIDADE</v>
          </cell>
          <cell r="K2597">
            <v>11.69</v>
          </cell>
        </row>
        <row r="2598">
          <cell r="G2598">
            <v>92801</v>
          </cell>
          <cell r="H2598" t="str">
            <v>CORTE E DOBRA DE AÇO CA-25, DIÂMETRO DE 6,3 MM. AF_06/2022</v>
          </cell>
          <cell r="I2598" t="str">
            <v>KG</v>
          </cell>
          <cell r="J2598" t="str">
            <v>COEFICIENTE DE REPRESENTATIVIDADE</v>
          </cell>
          <cell r="K2598">
            <v>9.68</v>
          </cell>
        </row>
        <row r="2599">
          <cell r="G2599">
            <v>92802</v>
          </cell>
          <cell r="H2599" t="str">
            <v>CORTE E DOBRA DE AÇO CA-25, DIÂMETRO DE 8,0 MM. AF_06/2022</v>
          </cell>
          <cell r="I2599" t="str">
            <v>KG</v>
          </cell>
          <cell r="J2599" t="str">
            <v>COEFICIENTE DE REPRESENTATIVIDADE</v>
          </cell>
          <cell r="K2599">
            <v>9.24</v>
          </cell>
        </row>
        <row r="2600">
          <cell r="G2600">
            <v>92803</v>
          </cell>
          <cell r="H2600" t="str">
            <v>CORTE E DOBRA DE AÇO CA-25, DIÂMETRO DE 10,0 MM. AF_06/2022</v>
          </cell>
          <cell r="I2600" t="str">
            <v>KG</v>
          </cell>
          <cell r="J2600" t="str">
            <v>COEFICIENTE DE REPRESENTATIVIDADE</v>
          </cell>
          <cell r="K2600">
            <v>10.38</v>
          </cell>
        </row>
        <row r="2601">
          <cell r="G2601">
            <v>92804</v>
          </cell>
          <cell r="H2601" t="str">
            <v>CORTE E DOBRA DE AÇO CA-25, DIÂMETRO DE 12,5 MM. AF_06/2022</v>
          </cell>
          <cell r="I2601" t="str">
            <v>KG</v>
          </cell>
          <cell r="J2601" t="str">
            <v>COEFICIENTE DE REPRESENTATIVIDADE</v>
          </cell>
          <cell r="K2601">
            <v>10.2</v>
          </cell>
        </row>
        <row r="2602">
          <cell r="G2602">
            <v>92805</v>
          </cell>
          <cell r="H2602" t="str">
            <v>CORTE E DOBRA DE AÇO CA-25, DIÂMETRO DE 16,0 MM. AF_06/2022</v>
          </cell>
          <cell r="I2602" t="str">
            <v>KG</v>
          </cell>
          <cell r="J2602" t="str">
            <v>COEFICIENTE DE REPRESENTATIVIDADE</v>
          </cell>
          <cell r="K2602">
            <v>9.91</v>
          </cell>
        </row>
        <row r="2603">
          <cell r="G2603">
            <v>92806</v>
          </cell>
          <cell r="H2603" t="str">
            <v>CORTE E DOBRA DE AÇO CA-25, DIÂMETRO DE 20,0 MM. AF_06/2022</v>
          </cell>
          <cell r="I2603" t="str">
            <v>KG</v>
          </cell>
          <cell r="J2603" t="str">
            <v>COEFICIENTE DE REPRESENTATIVIDADE</v>
          </cell>
          <cell r="K2603">
            <v>12.24</v>
          </cell>
        </row>
        <row r="2604">
          <cell r="G2604">
            <v>92875</v>
          </cell>
          <cell r="H2604" t="str">
            <v>CORTE E DOBRA DE AÇO CA-25, DIÂMETRO DE 25,0 MM. AF_06/2022</v>
          </cell>
          <cell r="I2604" t="str">
            <v>KG</v>
          </cell>
          <cell r="J2604" t="str">
            <v>COEFICIENTE DE REPRESENTATIVIDADE</v>
          </cell>
          <cell r="K2604">
            <v>10.46</v>
          </cell>
        </row>
        <row r="2605">
          <cell r="G2605">
            <v>92876</v>
          </cell>
          <cell r="H2605" t="str">
            <v>ARMAÇÃO UTILIZANDO AÇO CA-25 DE 6,3 MM - MONTAGEM. AF_06/2022</v>
          </cell>
          <cell r="I2605" t="str">
            <v>KG</v>
          </cell>
          <cell r="J2605" t="str">
            <v>COEFICIENTE DE REPRESENTATIVIDADE</v>
          </cell>
          <cell r="K2605">
            <v>8.73</v>
          </cell>
        </row>
        <row r="2606">
          <cell r="G2606">
            <v>92877</v>
          </cell>
          <cell r="H2606" t="str">
            <v>ARMAÇÃO UTILIZANDO AÇO CA-25 DE 8,0 MM - MONTAGEM. AF_06/2022</v>
          </cell>
          <cell r="I2606" t="str">
            <v>KG</v>
          </cell>
          <cell r="J2606" t="str">
            <v>COEFICIENTE DE REPRESENTATIVIDADE</v>
          </cell>
          <cell r="K2606">
            <v>8.45</v>
          </cell>
        </row>
        <row r="2607">
          <cell r="G2607">
            <v>92878</v>
          </cell>
          <cell r="H2607" t="str">
            <v>ARMAÇÃO UTILIZANDO AÇO CA-25 DE 10,0 MM - MONTAGEM. AF_06/2022</v>
          </cell>
          <cell r="I2607" t="str">
            <v>KG</v>
          </cell>
          <cell r="J2607" t="str">
            <v>COEFICIENTE DE REPRESENTATIVIDADE</v>
          </cell>
          <cell r="K2607">
            <v>9.74</v>
          </cell>
        </row>
        <row r="2608">
          <cell r="G2608">
            <v>92879</v>
          </cell>
          <cell r="H2608" t="str">
            <v>ARMAÇÃO UTILIZANDO AÇO CA-25 DE 12,5 MM - MONTAGEM. AF_06/2022</v>
          </cell>
          <cell r="I2608" t="str">
            <v>KG</v>
          </cell>
          <cell r="J2608" t="str">
            <v>COEFICIENTE DE REPRESENTATIVIDADE</v>
          </cell>
          <cell r="K2608">
            <v>9.7</v>
          </cell>
        </row>
        <row r="2609">
          <cell r="G2609">
            <v>92880</v>
          </cell>
          <cell r="H2609" t="str">
            <v>ARMAÇÃO UTILIZANDO AÇO CA-25 DE 16,0 MM - MONTAGEM. AF_06/2022</v>
          </cell>
          <cell r="I2609" t="str">
            <v>KG</v>
          </cell>
          <cell r="J2609" t="str">
            <v>COEFICIENTE DE REPRESENTATIVIDADE</v>
          </cell>
          <cell r="K2609">
            <v>10.56</v>
          </cell>
        </row>
        <row r="2610">
          <cell r="G2610">
            <v>92881</v>
          </cell>
          <cell r="H2610" t="str">
            <v>ARMAÇÃO UTILIZANDO AÇO CA-25 DE 20,0 MM - MONTAGEM. AF_06/2022</v>
          </cell>
          <cell r="I2610" t="str">
            <v>KG</v>
          </cell>
          <cell r="J2610" t="str">
            <v>COEFICIENTE DE REPRESENTATIVIDADE</v>
          </cell>
          <cell r="K2610">
            <v>15.15</v>
          </cell>
        </row>
        <row r="2611">
          <cell r="G2611">
            <v>92882</v>
          </cell>
          <cell r="H2611" t="str">
            <v>ARMAÇÃO UTILIZANDO AÇO CA-25 DE 25,0 MM - MONTAGEM. AF_06/2022</v>
          </cell>
          <cell r="I2611" t="str">
            <v>KG</v>
          </cell>
          <cell r="J2611" t="str">
            <v>COEFICIENTE DE REPRESENTATIVIDADE</v>
          </cell>
          <cell r="K2611">
            <v>13.47</v>
          </cell>
        </row>
        <row r="2612">
          <cell r="G2612">
            <v>92883</v>
          </cell>
          <cell r="H2612" t="str">
            <v>ARMAÇÃO DE ESTRUTURAS DIVERSAS DE CONCRETO ARMADO, EXCETO VIGAS, PILARES, LAJES E FUNDAÇÕES, UTILIZANDO AÇO CA-60 DE 5,0 MM - MONTAGEM. AF_06/2022</v>
          </cell>
          <cell r="I2612" t="str">
            <v>KG</v>
          </cell>
          <cell r="J2612" t="str">
            <v>COEFICIENTE DE REPRESENTATIVIDADE</v>
          </cell>
          <cell r="K2612">
            <v>15.15</v>
          </cell>
        </row>
        <row r="2613">
          <cell r="G2613">
            <v>92884</v>
          </cell>
          <cell r="H2613" t="str">
            <v>ARMAÇÃO DE ESTRUTURAS DIVERSAS DE CONCRETO ARMADO, EXCETO VIGAS, PILARES, LAJES E FUNDAÇÕES, UTILIZANDO AÇO CA-50 DE 6,3 MM - MONTAGEM. AF_06/2022</v>
          </cell>
          <cell r="I2613" t="str">
            <v>KG</v>
          </cell>
          <cell r="J2613" t="str">
            <v>COEFICIENTE DE REPRESENTATIVIDADE</v>
          </cell>
          <cell r="K2613">
            <v>13.47</v>
          </cell>
        </row>
        <row r="2614">
          <cell r="G2614">
            <v>92885</v>
          </cell>
          <cell r="H2614" t="str">
            <v>ARMAÇÃO DE ESTRUTURAS DIVERSAS DE CONCRETO ARMADO, EXCETO VIGAS, PILARES, LAJES E FUNDAÇÕES, UTILIZANDO AÇO CA-50 DE 8,0 MM - MONTAGEM. AF_06/2022</v>
          </cell>
          <cell r="I2614" t="str">
            <v>KG</v>
          </cell>
          <cell r="J2614" t="str">
            <v>COEFICIENTE DE REPRESENTATIVIDADE</v>
          </cell>
          <cell r="K2614">
            <v>20.77</v>
          </cell>
        </row>
        <row r="2615">
          <cell r="G2615">
            <v>92886</v>
          </cell>
          <cell r="H2615" t="str">
            <v>ARMAÇÃO DE ESTRUTURAS DIVERSAS DE CONCRETO ARMADO, EXCETO VIGAS, PILARES, LAJES E FUNDAÇÕES, UTILIZANDO AÇO CA-50 DE 10,0 MM - MONTAGEM. AF_06/2022</v>
          </cell>
          <cell r="I2615" t="str">
            <v>KG</v>
          </cell>
          <cell r="J2615" t="str">
            <v>COEFICIENTE DE REPRESENTATIVIDADE</v>
          </cell>
          <cell r="K2615">
            <v>18.92</v>
          </cell>
        </row>
        <row r="2616">
          <cell r="G2616">
            <v>92887</v>
          </cell>
          <cell r="H2616" t="str">
            <v>ARMAÇÃO DE ESTRUTURAS DIVERSAS DE CONCRETO ARMADO, EXCETO VIGAS, PILARES, LAJES E FUNDAÇÕES, UTILIZANDO AÇO CA-50 DE 12,5 MM - MONTAGEM. AF_06/2022</v>
          </cell>
          <cell r="I2616" t="str">
            <v>KG</v>
          </cell>
          <cell r="J2616" t="str">
            <v>COEFICIENTE DE REPRESENTATIVIDADE</v>
          </cell>
          <cell r="K2616">
            <v>15.4</v>
          </cell>
        </row>
        <row r="2617">
          <cell r="G2617">
            <v>92888</v>
          </cell>
          <cell r="H2617" t="str">
            <v>ARMAÇÃO DE ESTRUTURAS DIVERSAS DE CONCRETO ARMADO, EXCETO VIGAS, PILARES, LAJES E FUNDAÇÕES, UTILIZANDO AÇO CA-50 DE 16,0 MM - MONTAGEM. AF_06/2022</v>
          </cell>
          <cell r="I2617" t="str">
            <v>KG</v>
          </cell>
          <cell r="J2617" t="str">
            <v>COEFICIENTE DE REPRESENTATIVIDADE</v>
          </cell>
          <cell r="K2617">
            <v>12.32</v>
          </cell>
        </row>
        <row r="2618">
          <cell r="G2618">
            <v>92915</v>
          </cell>
          <cell r="H2618" t="str">
            <v>ARMAÇÃO DE ESTRUTURAS DIVERSAS DE CONCRETO ARMADO, EXCETO VIGAS, PILARES, LAJES E FUNDAÇÕES, UTILIZANDO AÇO CA-50 DE 20,0 MM - MONTAGEM. AF_06/2022</v>
          </cell>
          <cell r="I2618" t="str">
            <v>KG</v>
          </cell>
          <cell r="J2618" t="str">
            <v>COEFICIENTE DE REPRESENTATIVIDADE</v>
          </cell>
          <cell r="K2618">
            <v>9.54</v>
          </cell>
        </row>
        <row r="2619">
          <cell r="G2619">
            <v>92916</v>
          </cell>
          <cell r="H2619" t="str">
            <v>ARMAÇÃO DE ESTRUTURAS DIVERSAS DE CONCRETO ARMADO, EXCETO VIGAS, PILARES, LAJES E FUNDAÇÕES, UTILIZANDO AÇO CA-50 DE 25,0 MM - MONTAGEM. AF_06/2022</v>
          </cell>
          <cell r="I2619" t="str">
            <v>KG</v>
          </cell>
          <cell r="J2619" t="str">
            <v>COEFICIENTE DE REPRESENTATIVIDADE</v>
          </cell>
          <cell r="K2619">
            <v>8.44</v>
          </cell>
        </row>
        <row r="2620">
          <cell r="G2620">
            <v>92917</v>
          </cell>
          <cell r="H2620" t="str">
            <v>CORTE E DOBRA DE AÇO CA-50, DIÂMETRO DE 32 MM. AF_06/2022</v>
          </cell>
          <cell r="I2620" t="str">
            <v>KG</v>
          </cell>
          <cell r="J2620" t="str">
            <v>COEFICIENTE DE REPRESENTATIVIDADE</v>
          </cell>
          <cell r="K2620">
            <v>16.97</v>
          </cell>
        </row>
        <row r="2621">
          <cell r="G2621">
            <v>92919</v>
          </cell>
          <cell r="H2621" t="str">
            <v>MONTAGEM DE ARMADURA DE ESTACAS, DIÂMETRO = 8,0 MM. AF_09/2021_PS</v>
          </cell>
          <cell r="I2621" t="str">
            <v>KG</v>
          </cell>
          <cell r="J2621" t="str">
            <v>COEFICIENTE DE REPRESENTATIVIDADE</v>
          </cell>
          <cell r="K2621">
            <v>15.36</v>
          </cell>
        </row>
        <row r="2622">
          <cell r="G2622">
            <v>92921</v>
          </cell>
          <cell r="H2622" t="str">
            <v>MONTAGEM DE ARMADURA DE ESTACAS, DIÂMETRO = 10,0 MM. AF_09/2021_PS</v>
          </cell>
          <cell r="I2622" t="str">
            <v>KG</v>
          </cell>
          <cell r="J2622" t="str">
            <v>COEFICIENTE DE REPRESENTATIVIDADE</v>
          </cell>
          <cell r="K2622">
            <v>13.47</v>
          </cell>
        </row>
        <row r="2623">
          <cell r="G2623">
            <v>92922</v>
          </cell>
          <cell r="H2623" t="str">
            <v>MONTAGEM DE ARMADURA DE ESTACAS, DIÂMETRO = 12,5 MM. AF_09/2021_PS</v>
          </cell>
          <cell r="I2623" t="str">
            <v>KG</v>
          </cell>
          <cell r="J2623" t="str">
            <v>COEFICIENTE DE REPRESENTATIVIDADE</v>
          </cell>
          <cell r="K2623">
            <v>11.61</v>
          </cell>
        </row>
        <row r="2624">
          <cell r="G2624">
            <v>92923</v>
          </cell>
          <cell r="H2624" t="str">
            <v>MONTAGEM DE ARMADURA DE ESTACAS, DIÂMETRO = 16,0 MM. AF_09/2021_PS</v>
          </cell>
          <cell r="I2624" t="str">
            <v>KG</v>
          </cell>
          <cell r="J2624" t="str">
            <v>COEFICIENTE DE REPRESENTATIVIDADE</v>
          </cell>
          <cell r="K2624">
            <v>11.53</v>
          </cell>
        </row>
        <row r="2625">
          <cell r="G2625">
            <v>92924</v>
          </cell>
          <cell r="H2625" t="str">
            <v>MONTAGEM DE ARMADURA DE ESTACAS, DIÂMETRO = 20,0 MM. AF_09/2021_PS</v>
          </cell>
          <cell r="I2625" t="str">
            <v>KG</v>
          </cell>
          <cell r="J2625" t="str">
            <v>COEFICIENTE DE REPRESENTATIVIDADE</v>
          </cell>
          <cell r="K2625">
            <v>11.59</v>
          </cell>
        </row>
        <row r="2626">
          <cell r="G2626">
            <v>95448</v>
          </cell>
          <cell r="H2626" t="str">
            <v>MONTAGEM DE ARMADURA DE ESTACAS, DIÂMETRO = 25,0 MM. AF_09/2021_PS</v>
          </cell>
          <cell r="I2626" t="str">
            <v>KG</v>
          </cell>
          <cell r="J2626" t="str">
            <v>COEFICIENTE DE REPRESENTATIVIDADE</v>
          </cell>
          <cell r="K2626">
            <v>8.92</v>
          </cell>
        </row>
        <row r="2627">
          <cell r="G2627">
            <v>95576</v>
          </cell>
          <cell r="H2627" t="str">
            <v>MONTAGEM DE ARMADURA DE ESTACAS, DIÂMETRO = 32,0 MM. AF_09/2021_PS</v>
          </cell>
          <cell r="I2627" t="str">
            <v>KG</v>
          </cell>
          <cell r="J2627" t="str">
            <v>COEFICIENTE DE REPRESENTATIVIDADE</v>
          </cell>
          <cell r="K2627">
            <v>8.06</v>
          </cell>
        </row>
        <row r="2628">
          <cell r="G2628">
            <v>95577</v>
          </cell>
          <cell r="H2628" t="str">
            <v>MONTAGEM DE ARMADURA TRANSVERSAL DE ESTACAS DE SEÇÃO CIRCULAR, DIÂMETRO = 5,0 MM. AF_09/2021_PS</v>
          </cell>
          <cell r="I2628" t="str">
            <v>KG</v>
          </cell>
          <cell r="J2628" t="str">
            <v>COEFICIENTE DE REPRESENTATIVIDADE</v>
          </cell>
          <cell r="K2628">
            <v>7.78</v>
          </cell>
        </row>
        <row r="2629">
          <cell r="G2629">
            <v>95578</v>
          </cell>
          <cell r="H2629" t="str">
            <v>MONTAGEM DE ARMADURA TRANSVERSAL DE ESTACAS DE SEÇÃO CIRCULAR, DIÂMETRO = 6,30 MM. AF_09/2021_PS</v>
          </cell>
          <cell r="I2629" t="str">
            <v>KG</v>
          </cell>
          <cell r="J2629" t="str">
            <v>COEFICIENTE DE REPRESENTATIVIDADE</v>
          </cell>
          <cell r="K2629">
            <v>8.58</v>
          </cell>
        </row>
        <row r="2630">
          <cell r="G2630">
            <v>95579</v>
          </cell>
          <cell r="H2630" t="str">
            <v>MONTAGEM DE ARMADURA TRANVERSAL DE ESTACAS DE SEÇÃO RETANGULAR, DIÂMETRO = 5,0 MM. AF_09/2021_PS</v>
          </cell>
          <cell r="I2630" t="str">
            <v>KG</v>
          </cell>
          <cell r="J2630" t="str">
            <v>COEFICIENTE DE REPRESENTATIVIDADE</v>
          </cell>
          <cell r="K2630">
            <v>7.58</v>
          </cell>
        </row>
        <row r="2631">
          <cell r="G2631">
            <v>95580</v>
          </cell>
          <cell r="H2631" t="str">
            <v>MONTAGEM DE ARMADURA TRANSVERSAL DE ESTACAS DE SEÇÃO RETANGULAR, DIÂMETRO = 6,30 MM. AF_09/2021_PS</v>
          </cell>
          <cell r="I2631" t="str">
            <v>KG</v>
          </cell>
          <cell r="J2631" t="str">
            <v>COEFICIENTE DE REPRESENTATIVIDADE</v>
          </cell>
          <cell r="K2631">
            <v>9.69</v>
          </cell>
        </row>
        <row r="2632">
          <cell r="G2632">
            <v>95581</v>
          </cell>
          <cell r="H2632" t="str">
            <v>ARMAÇÃO DE ESCADA, DE UMA ESTRUTURA CONVENCIONAL DE CONCRETO ARMADO UTILIZANDO AÇO CA-60 DE 5,0 MM - MONTAGEM. AF_11/2020</v>
          </cell>
          <cell r="I2632" t="str">
            <v>KG</v>
          </cell>
          <cell r="J2632" t="str">
            <v>COEFICIENTE DE REPRESENTATIVIDADE</v>
          </cell>
          <cell r="K2632">
            <v>10.71</v>
          </cell>
        </row>
        <row r="2633">
          <cell r="G2633">
            <v>95582</v>
          </cell>
          <cell r="H2633" t="str">
            <v>ARMAÇÃO DE ESCADA, DE UMA ESTRUTURA CONVENCIONAL DE CONCRETO ARMADO UTILIZANDO AÇO CA-50 DE 6,3 MM - MONTAGEM. AF_11/2020</v>
          </cell>
          <cell r="I2633" t="str">
            <v>KG</v>
          </cell>
          <cell r="J2633" t="str">
            <v>COEFICIENTE DE REPRESENTATIVIDADE</v>
          </cell>
          <cell r="K2633">
            <v>10.72</v>
          </cell>
        </row>
        <row r="2634">
          <cell r="G2634">
            <v>95583</v>
          </cell>
          <cell r="H2634" t="str">
            <v>ARMAÇÃO DE ESCADA, DE UMA ESTRUTURA CONVENCIONAL DE CONCRETO ARMADO UTILIZANDO AÇO CA-50 DE 8,0 MM - MONTAGEM. AF_11/2020</v>
          </cell>
          <cell r="I2634" t="str">
            <v>KG</v>
          </cell>
          <cell r="J2634" t="str">
            <v>COEFICIENTE DE REPRESENTATIVIDADE</v>
          </cell>
          <cell r="K2634">
            <v>9.84</v>
          </cell>
        </row>
        <row r="2635">
          <cell r="G2635">
            <v>95584</v>
          </cell>
          <cell r="H2635" t="str">
            <v>ARMAÇÃO DE ESCADA, DE UMA ESTRUTURA CONVENCIONAL DE CONCRETO ARMADO UTILIZANDO AÇO CA-50 DE 10,0 MM - MONTAGEM. AF_11/2020</v>
          </cell>
          <cell r="I2635" t="str">
            <v>KG</v>
          </cell>
          <cell r="J2635" t="str">
            <v>COEFICIENTE DE REPRESENTATIVIDADE</v>
          </cell>
          <cell r="K2635">
            <v>10.47</v>
          </cell>
        </row>
        <row r="2636">
          <cell r="G2636">
            <v>95592</v>
          </cell>
          <cell r="H2636" t="str">
            <v>ARMAÇÃO DE ESCADA, DE UMA ESTRUTURA CONVENCIONAL DE CONCRETO ARMADO UTILIZANDO AÇO CA-50 DE 12,5 MM - MONTAGEM. AF_11/2020</v>
          </cell>
          <cell r="I2636" t="str">
            <v>KG</v>
          </cell>
          <cell r="J2636" t="str">
            <v>COEFICIENTE DE REPRESENTATIVIDADE</v>
          </cell>
          <cell r="K2636">
            <v>12.39</v>
          </cell>
        </row>
        <row r="2637">
          <cell r="G2637">
            <v>95593</v>
          </cell>
          <cell r="H2637" t="str">
            <v>ARMAÇÃO DE ESCADA, DE UMA ESTRUTURA CONVENCIONAL DE CONCRETO ARMADO UTILIZANDO AÇO CA-50 DE 16,0 MM - MONTAGEM. AF_11/2020</v>
          </cell>
          <cell r="I2637" t="str">
            <v>KG</v>
          </cell>
          <cell r="J2637" t="str">
            <v>COEFICIENTE DE REPRESENTATIVIDADE</v>
          </cell>
          <cell r="K2637">
            <v>15.09</v>
          </cell>
        </row>
        <row r="2638">
          <cell r="G2638">
            <v>95943</v>
          </cell>
          <cell r="H2638" t="str">
            <v>ARMAÇÃO DE BLOCO UTILIZANDO AÇO CA-50 DE 6,3 MM - MONTAGEM. AF_01/2024</v>
          </cell>
          <cell r="I2638" t="str">
            <v>KG</v>
          </cell>
          <cell r="J2638" t="str">
            <v>COEFICIENTE DE REPRESENTATIVIDADE</v>
          </cell>
          <cell r="K2638">
            <v>17.04</v>
          </cell>
        </row>
        <row r="2639">
          <cell r="G2639">
            <v>95944</v>
          </cell>
          <cell r="H2639" t="str">
            <v>ARMAÇÃO DE BLOCO UTILIZANDO AÇO CA-50 DE 8 MM - MONTAGEM. AF_01/2024</v>
          </cell>
          <cell r="I2639" t="str">
            <v>KG</v>
          </cell>
          <cell r="J2639" t="str">
            <v>COEFICIENTE DE REPRESENTATIVIDADE</v>
          </cell>
          <cell r="K2639">
            <v>19.24</v>
          </cell>
        </row>
        <row r="2640">
          <cell r="G2640">
            <v>95945</v>
          </cell>
          <cell r="H2640" t="str">
            <v>ARMAÇÃO DE BLOCO UTILIZANDO AÇO CA-50 DE 10 MM - MONTAGEM. AF_01/2024</v>
          </cell>
          <cell r="I2640" t="str">
            <v>KG</v>
          </cell>
          <cell r="J2640" t="str">
            <v>COEFICIENTE DE REPRESENTATIVIDADE</v>
          </cell>
          <cell r="K2640">
            <v>9.99</v>
          </cell>
        </row>
        <row r="2641">
          <cell r="G2641">
            <v>95946</v>
          </cell>
          <cell r="H2641" t="str">
            <v>ARMAÇÃO DO SISTEMA DE PAREDES DE CONCRETO, EXECUTADA COMO ARMADURA POSITIVA DE LAJES, TELA Q-159. AF_06/2019</v>
          </cell>
          <cell r="I2641" t="str">
            <v>KG</v>
          </cell>
          <cell r="J2641" t="str">
            <v>COEFICIENTE DE REPRESENTATIVIDADE</v>
          </cell>
          <cell r="K2641">
            <v>14.79</v>
          </cell>
        </row>
        <row r="2642">
          <cell r="G2642">
            <v>95947</v>
          </cell>
          <cell r="H2642" t="str">
            <v>ARMAÇÃO DO SISTEMA DE PAREDES DE CONCRETO, EXECUTADA COMO ARMADURA POSITIVA DE LAJES, TELA Q-196. AF_06/2019</v>
          </cell>
          <cell r="I2642" t="str">
            <v>KG</v>
          </cell>
          <cell r="J2642" t="str">
            <v>COEFICIENTE DE REPRESENTATIVIDADE</v>
          </cell>
          <cell r="K2642">
            <v>13.77</v>
          </cell>
        </row>
        <row r="2643">
          <cell r="G2643">
            <v>95948</v>
          </cell>
          <cell r="H2643" t="str">
            <v>ARMAÇÃO DO SISTEMA DE PAREDES DE CONCRETO, EXECUTADA COMO REFORÇO, VERGALHÃO DE 5,0 MM DE DIÂMETRO. AF_06/2019</v>
          </cell>
          <cell r="I2643" t="str">
            <v>KG</v>
          </cell>
          <cell r="J2643" t="str">
            <v>COEFICIENTE DE REPRESENTATIVIDADE</v>
          </cell>
          <cell r="K2643">
            <v>12.31</v>
          </cell>
        </row>
        <row r="2644">
          <cell r="G2644">
            <v>96544</v>
          </cell>
          <cell r="H2644" t="str">
            <v>ARMAÇÃO DO SISTEMA DE PAREDES DE CONCRETO, EXECUTADA COMO REFORÇO, VERGALHÃO DE 12,5 MM DE DIÂMETRO. AF_06/2019</v>
          </cell>
          <cell r="I2644" t="str">
            <v>KG</v>
          </cell>
          <cell r="J2644" t="str">
            <v>COEFICIENTE DE REPRESENTATIVIDADE</v>
          </cell>
          <cell r="K2644">
            <v>10.46</v>
          </cell>
        </row>
        <row r="2645">
          <cell r="G2645">
            <v>96545</v>
          </cell>
          <cell r="H2645" t="str">
            <v>ARMAÇÃO DE CINTA DE ALVENARIA ESTRUTURAL; DIÂMETRO DE 12,5 MM. AF_09/2021</v>
          </cell>
          <cell r="I2645" t="str">
            <v>KG</v>
          </cell>
          <cell r="J2645" t="str">
            <v>COEFICIENTE DE REPRESENTATIVIDADE</v>
          </cell>
          <cell r="K2645">
            <v>9.87</v>
          </cell>
        </row>
        <row r="2646">
          <cell r="G2646">
            <v>96546</v>
          </cell>
          <cell r="H2646" t="str">
            <v>ARMAÇÃO VERTICAL DE ALVENARIA ESTRUTURAL; DIÂMETRO DE 16,0 MM. AF_09/2021</v>
          </cell>
          <cell r="I2646" t="str">
            <v>KG</v>
          </cell>
          <cell r="J2646" t="str">
            <v>COEFICIENTE DE REPRESENTATIVIDADE</v>
          </cell>
          <cell r="K2646">
            <v>10.9</v>
          </cell>
        </row>
        <row r="2647">
          <cell r="G2647">
            <v>100064</v>
          </cell>
          <cell r="H2647" t="str">
            <v>ARMAÇÃO DE VERGA E CONTRAVERGA DE ALVENARIA ESTRUTURAL; DIÂMETRO DE 16,0 MM. AF_09/2021</v>
          </cell>
          <cell r="I2647" t="str">
            <v>KG</v>
          </cell>
          <cell r="J2647" t="str">
            <v>COEFICIENTE DE REPRESENTATIVIDADE</v>
          </cell>
          <cell r="K2647">
            <v>1025.16</v>
          </cell>
        </row>
        <row r="2648">
          <cell r="G2648">
            <v>100066</v>
          </cell>
          <cell r="H2648" t="str">
            <v>ARMAÇÃO DE CINTA DE ALVENARIA ESTRUTURAL; DIÂMETRO DE 16,0 MM. AF_09/2021</v>
          </cell>
          <cell r="I2648" t="str">
            <v>KG</v>
          </cell>
          <cell r="J2648" t="str">
            <v>COEFICIENTE DE REPRESENTATIVIDADE</v>
          </cell>
          <cell r="K2648">
            <v>895.35</v>
          </cell>
        </row>
        <row r="2649">
          <cell r="G2649">
            <v>100067</v>
          </cell>
          <cell r="H2649" t="str">
            <v>ARMAÇÃO DE VERGA E CONTRAVERGA DE ALVENARIA ESTRUTURAL; DIÂMETRO DE 12,5 MM. AF_09/2021</v>
          </cell>
          <cell r="I2649" t="str">
            <v>KG</v>
          </cell>
          <cell r="J2649" t="str">
            <v>COEFICIENTE DE REPRESENTATIVIDADE</v>
          </cell>
          <cell r="K2649">
            <v>991.96</v>
          </cell>
        </row>
        <row r="2650">
          <cell r="G2650">
            <v>100068</v>
          </cell>
          <cell r="H2650" t="str">
            <v>ARMAÇÃO DE ESTRUTURAS DIVERSAS DE CONCRETO ARMADO, EXCETO VIGAS, PILARES, LAJES E FUNDAÇÕES, UTILIZANDO AÇO CA-50 DE 32,0 MM - MONTAGEM. AF_06/2022</v>
          </cell>
          <cell r="I2650" t="str">
            <v>KG</v>
          </cell>
          <cell r="J2650" t="str">
            <v>COEFICIENTE DE REPRESENTATIVIDADE</v>
          </cell>
          <cell r="K2650">
            <v>541.04</v>
          </cell>
        </row>
        <row r="2651">
          <cell r="G2651">
            <v>102920</v>
          </cell>
          <cell r="H2651" t="str">
            <v>ARMAÇÃO DE PILAR OU VIGA DE ESTRUTURA CONVENCIONAL DE CONCRETO ARMADO UTILIZANDO AÇO CA-50 DE 32,0 MM. AF_06/2022</v>
          </cell>
          <cell r="I2651" t="str">
            <v>KG</v>
          </cell>
          <cell r="J2651" t="str">
            <v>COEFICIENTE DE REPRESENTATIVIDADE</v>
          </cell>
          <cell r="K2651">
            <v>592.69</v>
          </cell>
        </row>
        <row r="2652">
          <cell r="G2652">
            <v>102921</v>
          </cell>
          <cell r="H2652" t="str">
            <v>ARMAÇÃO DE PILAR OU VIGA DE ESTRUTURA DE CONCRETO ARMADO EMBUTIDA EM ALVENARIA DE VEDAÇÃO UTILIZANDO AÇO CA-50 DE 16,0 MM - MONTAGEM. AF_06/2022</v>
          </cell>
          <cell r="I2652" t="str">
            <v>KG</v>
          </cell>
          <cell r="J2652" t="str">
            <v>COEFICIENTE DE REPRESENTATIVIDADE</v>
          </cell>
          <cell r="K2652">
            <v>652.22</v>
          </cell>
        </row>
        <row r="2653">
          <cell r="G2653">
            <v>102922</v>
          </cell>
          <cell r="H2653" t="str">
            <v>ARMAÇÃO DE PILAR OU VIGA DE ESTRUTURA DE CONCRETO ARMADO EMBUTIDA EM ALVENARIA DE VEDAÇÃO UTILIZANDO AÇO CA-50 DE 12,5 MM - MONTAGEM. AF_06/2022</v>
          </cell>
          <cell r="I2653" t="str">
            <v>KG</v>
          </cell>
          <cell r="J2653" t="str">
            <v>COEFICIENTE DE REPRESENTATIVIDADE</v>
          </cell>
          <cell r="K2653">
            <v>751.87</v>
          </cell>
        </row>
        <row r="2654">
          <cell r="G2654">
            <v>102923</v>
          </cell>
          <cell r="H2654" t="str">
            <v>ARMAÇÃO DE PILAR OU VIGA DE ESTRUTURA DE CONCRETO ARMADO EMBUTIDA EM ALVENARIA DE VEDAÇÃO UTILIZANDO AÇO CA-50 DE 10,0 MM - MONTAGEM. AF_06/2022</v>
          </cell>
          <cell r="I2654" t="str">
            <v>KG</v>
          </cell>
          <cell r="J2654" t="str">
            <v>COEFICIENTE DE REPRESENTATIVIDADE</v>
          </cell>
          <cell r="K2654">
            <v>529.28</v>
          </cell>
        </row>
        <row r="2655">
          <cell r="G2655">
            <v>103088</v>
          </cell>
          <cell r="H2655" t="str">
            <v>ARMAÇÃO DE PILAR OU VIGA DE ESTRUTURA DE CONCRETO ARMADO EMBUTIDA EM ALVENARIA DE VEDAÇÃO UTILIZANDO AÇO CA-50 DE 8,0 MM - MONTAGEM. AF_06/2022</v>
          </cell>
          <cell r="I2655" t="str">
            <v>KG</v>
          </cell>
          <cell r="J2655" t="str">
            <v>COEFICIENTE DE REPRESENTATIVIDADE</v>
          </cell>
          <cell r="K2655">
            <v>580.64</v>
          </cell>
        </row>
        <row r="2656">
          <cell r="G2656">
            <v>104104</v>
          </cell>
          <cell r="H2656" t="str">
            <v>ARMAÇÃO DE PILAR OU VIGA DE ESTRUTURA DE CONCRETO ARMADO EMBUTIDA EM ALVENARIA DE VEDAÇÃO UTILIZANDO AÇO CA-50 DE 6,3 MM - MONTAGEM. AF_06/2022</v>
          </cell>
          <cell r="I2656" t="str">
            <v>KG</v>
          </cell>
          <cell r="J2656" t="str">
            <v>COEFICIENTE DE REPRESENTATIVIDADE</v>
          </cell>
          <cell r="K2656">
            <v>644.32</v>
          </cell>
        </row>
        <row r="2657">
          <cell r="G2657">
            <v>104105</v>
          </cell>
          <cell r="H2657" t="str">
            <v>ARMAÇÃO DE PILAR OU VIGA DE ESTRUTURA DE CONCRETO ARMADO EMBUTIDA EM ALVENARIA DE VEDAÇÃO UTILIZANDO AÇO CA-60 DE 5,0 MM - MONTAGEM. AF_06/2022</v>
          </cell>
          <cell r="I2657" t="str">
            <v>KG</v>
          </cell>
          <cell r="J2657" t="str">
            <v>COEFICIENTE DE REPRESENTATIVIDADE</v>
          </cell>
          <cell r="K2657">
            <v>748.8</v>
          </cell>
        </row>
        <row r="2658">
          <cell r="G2658">
            <v>104106</v>
          </cell>
          <cell r="H2658" t="str">
            <v>ARMAÇÃO DE BLOCO E SAPATA UTILIZANDO AÇO CA-50 DE 25 MM - MONTAGEM. AF_01/2024</v>
          </cell>
          <cell r="I2658" t="str">
            <v>KG</v>
          </cell>
          <cell r="J2658" t="str">
            <v>COEFICIENTE DE REPRESENTATIVIDADE</v>
          </cell>
          <cell r="K2658">
            <v>421.54</v>
          </cell>
        </row>
        <row r="2659">
          <cell r="G2659">
            <v>104107</v>
          </cell>
          <cell r="H2659" t="str">
            <v>ARMAÇÃO DE SAPATA ISOLADA, VIGA BALDRAME E SAPATA CORRIDA UTILIZANDO AÇO CA-50 DE 6,3 MM - MONTAGEM. AF_01/2024</v>
          </cell>
          <cell r="I2659" t="str">
            <v>M3</v>
          </cell>
          <cell r="J2659" t="str">
            <v>COEFICIENTE DE REPRESENTATIVIDADE</v>
          </cell>
          <cell r="K2659">
            <v>464.56</v>
          </cell>
        </row>
        <row r="2660">
          <cell r="G2660">
            <v>104108</v>
          </cell>
          <cell r="H2660" t="str">
            <v>ARMAÇÃO DE SAPATA ISOLADA, VIGA BALDRAME E SAPATA CORRIDA UTILIZANDO AÇO CA-50 DE 8 MM - MONTAGEM. AF_01/2024</v>
          </cell>
          <cell r="I2660" t="str">
            <v>M3</v>
          </cell>
          <cell r="J2660" t="str">
            <v>COEFICIENTE DE REPRESENTATIVIDADE</v>
          </cell>
          <cell r="K2660">
            <v>504.27</v>
          </cell>
        </row>
        <row r="2661">
          <cell r="G2661">
            <v>104109</v>
          </cell>
          <cell r="H2661" t="str">
            <v>ARMAÇÃO DE SAPATA ISOLADA, VIGA BALDRAME E SAPATA CORRIDA UTILIZANDO AÇO CA-50 DE 10 MM - MONTAGEM. AF_01/2024</v>
          </cell>
          <cell r="I2661" t="str">
            <v>M3</v>
          </cell>
          <cell r="J2661" t="str">
            <v>COEFICIENTE DE REPRESENTATIVIDADE</v>
          </cell>
          <cell r="K2661">
            <v>523.43</v>
          </cell>
        </row>
        <row r="2662">
          <cell r="G2662">
            <v>104110</v>
          </cell>
          <cell r="H2662" t="str">
            <v>ARMAÇÃO DE BLOCO, SAPATA ISOLADA, VIGA BALDRAME E SAPATA CORRIDA UTILIZANDO AÇO CA-50 DE 12,5 MM - MONTAGEM. AF_01/2024</v>
          </cell>
          <cell r="I2662" t="str">
            <v>M3</v>
          </cell>
          <cell r="J2662" t="str">
            <v>COEFICIENTE DE REPRESENTATIVIDADE</v>
          </cell>
          <cell r="K2662">
            <v>540.23</v>
          </cell>
        </row>
        <row r="2663">
          <cell r="G2663">
            <v>104111</v>
          </cell>
          <cell r="H2663" t="str">
            <v>ARMAÇÃO DE BLOCO, SAPATA ISOLADA, VIGA BALDRAME E SAPATA CORRIDA UTILIZANDO AÇO CA-50 DE 16 MM - MONTAGEM. AF_01/2024</v>
          </cell>
          <cell r="I2663" t="str">
            <v>M3</v>
          </cell>
          <cell r="J2663" t="str">
            <v>COEFICIENTE DE REPRESENTATIVIDADE</v>
          </cell>
          <cell r="K2663">
            <v>611.64</v>
          </cell>
        </row>
        <row r="2664">
          <cell r="G2664">
            <v>104915</v>
          </cell>
          <cell r="H2664" t="str">
            <v>ARMAÇÃO DE BLOCO, SAPATA ISOLADA E SAPATA CORRIDA UTILIZANDO AÇO CA-50 DE 20 MM - MONTAGEM. AF_01/2024</v>
          </cell>
          <cell r="I2664" t="str">
            <v>M3</v>
          </cell>
          <cell r="J2664" t="str">
            <v>COEFICIENTE DE REPRESENTATIVIDADE</v>
          </cell>
          <cell r="K2664">
            <v>419.77</v>
          </cell>
        </row>
        <row r="2665">
          <cell r="G2665">
            <v>104917</v>
          </cell>
          <cell r="H2665" t="str">
            <v>GRAUTEAMENTO VERTICAL EM ALVENARIA ESTRUTURAL. AF_09/2021</v>
          </cell>
          <cell r="I2665" t="str">
            <v>M3</v>
          </cell>
          <cell r="J2665" t="str">
            <v>COEFICIENTE DE REPRESENTATIVIDADE</v>
          </cell>
          <cell r="K2665">
            <v>459.69</v>
          </cell>
        </row>
        <row r="2666">
          <cell r="G2666">
            <v>104918</v>
          </cell>
          <cell r="H2666" t="str">
            <v>GRAUTEAMENTO DE CINTA INTERMEDIÁRIA OU DE CONTRAVERGA EM ALVENARIA ESTRUTURAL. AF_09/2021</v>
          </cell>
          <cell r="I2666" t="str">
            <v>M3</v>
          </cell>
          <cell r="J2666" t="str">
            <v>COEFICIENTE DE REPRESENTATIVIDADE</v>
          </cell>
          <cell r="K2666">
            <v>493.59</v>
          </cell>
        </row>
        <row r="2667">
          <cell r="G2667">
            <v>104919</v>
          </cell>
          <cell r="H2667" t="str">
            <v>GRAUTEAMENTO DE CINTA SUPERIOR OU DE VERGA EM ALVENARIA ESTRUTURAL. AF_09/2021</v>
          </cell>
          <cell r="I2667" t="str">
            <v>M3</v>
          </cell>
          <cell r="J2667" t="str">
            <v>COEFICIENTE DE REPRESENTATIVIDADE</v>
          </cell>
          <cell r="K2667">
            <v>518.64</v>
          </cell>
        </row>
        <row r="2668">
          <cell r="G2668">
            <v>104920</v>
          </cell>
          <cell r="H2668" t="str">
            <v>GRAUTE FGK=15 MPA; TRAÇO 1:0,04:2,2:2,5 (EM MASSA SECA DE CIMENTO/CAL/AREIA GROSSA/BRITA 0) - PREPARO MECÂNICO COM BETONEIRA 400 L. AF_09/2021</v>
          </cell>
          <cell r="I2668" t="str">
            <v>M3</v>
          </cell>
          <cell r="J2668" t="str">
            <v>COEFICIENTE DE REPRESENTATIVIDADE</v>
          </cell>
          <cell r="K2668">
            <v>535.39</v>
          </cell>
        </row>
        <row r="2669">
          <cell r="G2669">
            <v>104921</v>
          </cell>
          <cell r="H2669" t="str">
            <v>GRAUTE FGK=20 MPA; TRAÇO 1:0,04:1,8:2,1 (EM MASSA SECA DE CIMENTO/ CAL/ AREIA GROSSA/ BRITA 0) - PREPARO MECÂNICO COM BETONEIRA 400 L. AF_09/2021</v>
          </cell>
          <cell r="I2669" t="str">
            <v>M3</v>
          </cell>
          <cell r="J2669" t="str">
            <v>COEFICIENTE DE REPRESENTATIVIDADE</v>
          </cell>
          <cell r="K2669">
            <v>605.24</v>
          </cell>
        </row>
        <row r="2670">
          <cell r="G2670">
            <v>104922</v>
          </cell>
          <cell r="H2670" t="str">
            <v>GRAUTE FGK=25 MPA; TRAÇO 1:0,02:1,3:1,6 (EM MASSA SECA DE CIMENTO/ CAL/ AREIA GROSSA/ BRITA 0) - PREPARO MECÂNICO COM BETONEIRA 400 L. AF_09/2021</v>
          </cell>
          <cell r="I2670" t="str">
            <v>M3</v>
          </cell>
          <cell r="J2670" t="str">
            <v>COEFICIENTE DE REPRESENTATIVIDADE</v>
          </cell>
          <cell r="K2670">
            <v>470.08</v>
          </cell>
        </row>
        <row r="2671">
          <cell r="G2671">
            <v>89993</v>
          </cell>
          <cell r="H2671" t="str">
            <v>GRAUTE FGK=30 MPA; TRAÇO 1:0,02:0,9:1,2 (EM MASSA SECA DE CIMENTO/ CAL/ AREIA GROSSA/ BRITA 0) - PREPARO MECÂNICO COM BETONEIRA 400 L. AF_09/2021</v>
          </cell>
          <cell r="I2671" t="str">
            <v>M3</v>
          </cell>
          <cell r="J2671" t="str">
            <v>COEFICIENTE DE REPRESENTATIVIDADE</v>
          </cell>
          <cell r="K2671">
            <v>507.85</v>
          </cell>
        </row>
        <row r="2672">
          <cell r="G2672">
            <v>89994</v>
          </cell>
          <cell r="H2672" t="str">
            <v>GRAUTE FGK=15 MPA; TRAÇO 1:2,2:2,5:0,3 (EM MASSA SECA DE CIMENTO/ AREIA GROSSA/ BRITA 0/ ADITIVO) - PREPARO MECÂNICO COM BETONEIRA 400 L. AF_09/2021</v>
          </cell>
          <cell r="I2672" t="str">
            <v>M3</v>
          </cell>
          <cell r="J2672" t="str">
            <v>COEFICIENTE DE REPRESENTATIVIDADE</v>
          </cell>
          <cell r="K2672">
            <v>736.78</v>
          </cell>
        </row>
        <row r="2673">
          <cell r="G2673">
            <v>89995</v>
          </cell>
          <cell r="H2673" t="str">
            <v>GRAUTE FGK=20 MPA; TRAÇO 1:1,8:2,1:0,4 (EM MASSA SECA DE CIMENTO/ AREIA GROSSA/ BRITA 0/ ADITIVO) - PREPARO MECÂNICO COM BETONEIRA 400 L. AF_09/2021</v>
          </cell>
          <cell r="I2673" t="str">
            <v>M3</v>
          </cell>
          <cell r="J2673" t="str">
            <v>COEFICIENTE DE REPRESENTATIVIDADE</v>
          </cell>
          <cell r="K2673">
            <v>874.39</v>
          </cell>
        </row>
        <row r="2674">
          <cell r="G2674">
            <v>90278</v>
          </cell>
          <cell r="H2674" t="str">
            <v>GRAUTE FGK=25 MPA; TRAÇO 1:1,3:1,6:0,4 (EM MASSA SECA DE CIMENTO/ AREIA GROSSA/ BRITA 0/ ADITIVO) - PREPARO MECÂNICO COM BETONEIRA 400 L. AF_09/2021</v>
          </cell>
          <cell r="I2674" t="str">
            <v>M3</v>
          </cell>
          <cell r="J2674" t="str">
            <v>COEFICIENTE DE REPRESENTATIVIDADE</v>
          </cell>
          <cell r="K2674">
            <v>794.58</v>
          </cell>
        </row>
        <row r="2675">
          <cell r="G2675">
            <v>90279</v>
          </cell>
          <cell r="H2675" t="str">
            <v>GRAUTE FGK=30 MPA; TRAÇO 1:0,9:1,2:0,6 (EM MASSA SECA DE CIMENTO/ AREIA GROSSA/ BRITA 0/ ADITIVO) - PREPARO MECÂNICO COM BETONEIRA 400 L. AF_09/2021</v>
          </cell>
          <cell r="I2675" t="str">
            <v>M3</v>
          </cell>
          <cell r="J2675" t="str">
            <v>COEFICIENTE DE REPRESENTATIVIDADE</v>
          </cell>
          <cell r="K2675">
            <v>827.09</v>
          </cell>
        </row>
        <row r="2676">
          <cell r="G2676">
            <v>90280</v>
          </cell>
          <cell r="H2676" t="str">
            <v>CONCRETO MAGRO PARA LASTRO, TRAÇO 1:4,5:4,5 (EM MASSA SECA DE CIMENTO/ AREIA MÉDIA/ BRITA 1) - PREPARO MECÂNICO COM BETONEIRA 400 L. AF_05/2021</v>
          </cell>
          <cell r="I2676" t="str">
            <v>M3</v>
          </cell>
          <cell r="J2676" t="str">
            <v>COEFICIENTE DE REPRESENTATIVIDADE</v>
          </cell>
          <cell r="K2676">
            <v>724.93</v>
          </cell>
        </row>
        <row r="2677">
          <cell r="G2677">
            <v>90281</v>
          </cell>
          <cell r="H2677" t="str">
            <v>CONCRETO FCK = 15MPA, TRAÇO 1:3,4:3,5 (EM MASSA SECA DE CIMENTO/ AREIA MÉDIA/ BRITA 1) - PREPARO MECÂNICO COM BETONEIRA 400 L. AF_05/2021</v>
          </cell>
          <cell r="I2677" t="str">
            <v>M3</v>
          </cell>
          <cell r="J2677" t="str">
            <v>COEFICIENTE DE REPRESENTATIVIDADE</v>
          </cell>
          <cell r="K2677">
            <v>806.45</v>
          </cell>
        </row>
        <row r="2678">
          <cell r="G2678">
            <v>90282</v>
          </cell>
          <cell r="H2678" t="str">
            <v>CONCRETO FCK = 20MPA, TRAÇO 1:2,7:3 (EM MASSA SECA DE CIMENTO/ AREIA MÉDIA/ BRITA 1) - PREPARO MECÂNICO COM BETONEIRA 400 L. AF_05/2021</v>
          </cell>
          <cell r="I2678" t="str">
            <v>M3</v>
          </cell>
          <cell r="J2678" t="str">
            <v>ATRIBUÍDO SÃO PAULO</v>
          </cell>
          <cell r="K2678">
            <v>788.54</v>
          </cell>
        </row>
        <row r="2679">
          <cell r="G2679">
            <v>90283</v>
          </cell>
          <cell r="H2679" t="str">
            <v>CONCRETO FCK = 25MPA, TRAÇO 1:2,3:2,7 (EM MASSA SECA DE CIMENTO/ AREIA MÉDIA/ BRITA 1) - PREPARO MECÂNICO COM BETONEIRA 400 L. AF_05/2021</v>
          </cell>
          <cell r="I2679" t="str">
            <v>M3</v>
          </cell>
          <cell r="J2679" t="str">
            <v>ATRIBUÍDO SÃO PAULO</v>
          </cell>
          <cell r="K2679">
            <v>851.96</v>
          </cell>
        </row>
        <row r="2680">
          <cell r="G2680">
            <v>90284</v>
          </cell>
          <cell r="H2680" t="str">
            <v>CONCRETO FCK = 30MPA, TRAÇO 1:2,1:2,5 (EM MASSA SECA DE CIMENTO/ AREIA MÉDIA/ BRITA 1) - PREPARO MECÂNICO COM BETONEIRA 400 L. AF_05/2021</v>
          </cell>
          <cell r="I2680" t="str">
            <v>M3</v>
          </cell>
          <cell r="J2680" t="str">
            <v>ATRIBUÍDO SÃO PAULO</v>
          </cell>
          <cell r="K2680">
            <v>809.66</v>
          </cell>
        </row>
        <row r="2681">
          <cell r="G2681">
            <v>90285</v>
          </cell>
          <cell r="H2681" t="str">
            <v>CONCRETO FCK = 40MPA, TRAÇO 1:1,6:1,9 (EM MASSA SECA DE CIMENTO/ AREIA MÉDIA/ BRITA 1) - PREPARO MECÂNICO COM BETONEIRA 400 L. AF_05/2021</v>
          </cell>
          <cell r="I2681" t="str">
            <v>M3</v>
          </cell>
          <cell r="J2681" t="str">
            <v>ATRIBUÍDO SÃO PAULO</v>
          </cell>
          <cell r="K2681">
            <v>790.85</v>
          </cell>
        </row>
        <row r="2682">
          <cell r="G2682">
            <v>94962</v>
          </cell>
          <cell r="H2682" t="str">
            <v>CONCRETO MAGRO PARA LASTRO, TRAÇO 1:4,5:4,5 (EM MASSA SECA DE CIMENTO/ AREIA MÉDIA/ BRITA 1) - PREPARO MECÂNICO COM BETONEIRA 600 L. AF_05/2021</v>
          </cell>
          <cell r="I2682" t="str">
            <v>M3</v>
          </cell>
          <cell r="J2682" t="str">
            <v>COEFICIENTE DE REPRESENTATIVIDADE</v>
          </cell>
          <cell r="K2682">
            <v>870.34</v>
          </cell>
        </row>
        <row r="2683">
          <cell r="G2683">
            <v>94963</v>
          </cell>
          <cell r="H2683" t="str">
            <v>CONCRETO FCK = 15MPA, TRAÇO 1:3,4:3,5 (EM MASSA SECA DE CIMENTO/ AREIA MÉDIA/ BRITA 1) - PREPARO MECÂNICO COM BETONEIRA 600 L. AF_05/2021</v>
          </cell>
          <cell r="I2683" t="str">
            <v>M3</v>
          </cell>
          <cell r="J2683" t="str">
            <v>ATRIBUÍDO SÃO PAULO</v>
          </cell>
          <cell r="K2683">
            <v>770.06</v>
          </cell>
        </row>
        <row r="2684">
          <cell r="G2684">
            <v>94964</v>
          </cell>
          <cell r="H2684" t="str">
            <v>CONCRETO FCK = 20MPA, TRAÇO 1:2,7:3 (EM MASSA SECA DE CIMENTO/ AREIA MÉDIA/ BRITA 1) - PREPARO MECÂNICO COM BETONEIRA 600 L. AF_05/2021</v>
          </cell>
          <cell r="I2684" t="str">
            <v>M3</v>
          </cell>
          <cell r="J2684" t="str">
            <v>ATRIBUÍDO SÃO PAULO</v>
          </cell>
          <cell r="K2684">
            <v>776.17</v>
          </cell>
        </row>
        <row r="2685">
          <cell r="G2685">
            <v>94965</v>
          </cell>
          <cell r="H2685" t="str">
            <v>CONCRETO FCK = 25MPA, TRAÇO 1:2,3:2,7 (EM MASSA SECA DE CIMENTO/ AREIA MÉDIA/ BRITA 1) - PREPARO MECÂNICO COM BETONEIRA 600 L. AF_05/2021</v>
          </cell>
          <cell r="I2685" t="str">
            <v>M3</v>
          </cell>
          <cell r="J2685" t="str">
            <v>ATRIBUÍDO SÃO PAULO</v>
          </cell>
          <cell r="K2685">
            <v>796.16</v>
          </cell>
        </row>
        <row r="2686">
          <cell r="G2686">
            <v>94966</v>
          </cell>
          <cell r="H2686" t="str">
            <v>CONCRETO FCK = 30MPA, TRAÇO 1:2,1:2,5 (EM MASSA SECA DE CIMENTO/ AREIA MÉDIA/ BRITA 1) - PREPARO MECÂNICO COM BETONEIRA 600 L. AF_05/2021</v>
          </cell>
          <cell r="I2686" t="str">
            <v>M3</v>
          </cell>
          <cell r="J2686" t="str">
            <v>ATRIBUÍDO SÃO PAULO</v>
          </cell>
          <cell r="K2686">
            <v>605.39</v>
          </cell>
        </row>
        <row r="2687">
          <cell r="G2687">
            <v>94967</v>
          </cell>
          <cell r="H2687" t="str">
            <v>CONCRETO FCK = 40MPA, TRAÇO 1:1,6:1,9 (EM MASSA SECA DE CIMENTO/ AREIA MÉDIA/ BRITA 1) - PREPARO MECÂNICO COM BETONEIRA 600 L. AF_05/2021</v>
          </cell>
          <cell r="I2687" t="str">
            <v>M3</v>
          </cell>
          <cell r="J2687" t="str">
            <v>ATRIBUÍDO SÃO PAULO</v>
          </cell>
          <cell r="K2687">
            <v>644</v>
          </cell>
        </row>
        <row r="2688">
          <cell r="G2688">
            <v>94968</v>
          </cell>
          <cell r="H2688" t="str">
            <v>CONCRETO MAGRO PARA LASTRO, TRAÇO 1:4,5:4,5 (EM MASSA SECA DE CIMENTO/ AREIA MÉDIA/ BRITA 1) - PREPARO MANUAL. AF_05/2021</v>
          </cell>
          <cell r="I2688" t="str">
            <v>M3</v>
          </cell>
          <cell r="J2688" t="str">
            <v>ATRIBUÍDO SÃO PAULO</v>
          </cell>
          <cell r="K2688">
            <v>689</v>
          </cell>
        </row>
        <row r="2689">
          <cell r="G2689">
            <v>94969</v>
          </cell>
          <cell r="H2689" t="str">
            <v>CONCRETO FCK = 15MPA, TRAÇO 1:3,4:3,5 (EM MASSA SECA DE CIMENTO/ AREIA MÉDIA/ BRITA 1) - PREPARO MANUAL. AF_05/2021</v>
          </cell>
          <cell r="I2689" t="str">
            <v>M3</v>
          </cell>
          <cell r="J2689" t="str">
            <v>COEFICIENTE DE REPRESENTATIVIDADE</v>
          </cell>
          <cell r="K2689">
            <v>707.81</v>
          </cell>
        </row>
        <row r="2690">
          <cell r="G2690">
            <v>94970</v>
          </cell>
          <cell r="H2690" t="str">
            <v>CONCRETAGEM DE BLOCO DE COROAMENTO OU VIGA BALDRAME, FCK 30 MPA, COM USO DE JERICA - LANÇAMENTO, ADENSAMENTO E ACABAMENTO. AF_01/2024</v>
          </cell>
          <cell r="I2690" t="str">
            <v>M3</v>
          </cell>
          <cell r="J2690" t="str">
            <v>COEFICIENTE DE REPRESENTATIVIDADE</v>
          </cell>
          <cell r="K2690">
            <v>743.26</v>
          </cell>
        </row>
        <row r="2691">
          <cell r="G2691">
            <v>94971</v>
          </cell>
          <cell r="H2691" t="str">
            <v>CONCRETAGEM DE SAPATA, FCK 30 MPA, COM USO DE JERICA - LANÇAMENTO, ADENSAMENTO E ACABAMENTO. AF_01/2024</v>
          </cell>
          <cell r="I2691" t="str">
            <v>M3</v>
          </cell>
          <cell r="J2691" t="str">
            <v>ATRIBUÍDO SÃO PAULO</v>
          </cell>
          <cell r="K2691">
            <v>794.15</v>
          </cell>
        </row>
        <row r="2692">
          <cell r="G2692">
            <v>94972</v>
          </cell>
          <cell r="H2692" t="str">
            <v>CONCRETAGEM DE BLOCO DE COROAMENTO OU VIGA BALDRAME, FCK 30 MPA, COM USO DE BOMBA - LANÇAMENTO, ADENSAMENTO E ACABAMENTO. AF_01/2024</v>
          </cell>
          <cell r="I2692" t="str">
            <v>M3</v>
          </cell>
          <cell r="J2692" t="str">
            <v>COEFICIENTE DE REPRESENTATIVIDADE</v>
          </cell>
          <cell r="K2692">
            <v>604.56</v>
          </cell>
        </row>
        <row r="2693">
          <cell r="G2693">
            <v>94973</v>
          </cell>
          <cell r="H2693" t="str">
            <v>CONCRETAGEM DE SAPATA, FCK 30 MPA, COM USO DE BOMBA - LANÇAMENTO, ADENSAMENTO E ACABAMENTO. AF_01/2024</v>
          </cell>
          <cell r="I2693" t="str">
            <v>M3</v>
          </cell>
          <cell r="J2693" t="str">
            <v>COEFICIENTE DE REPRESENTATIVIDADE</v>
          </cell>
          <cell r="K2693">
            <v>639.78</v>
          </cell>
        </row>
        <row r="2694">
          <cell r="G2694">
            <v>94974</v>
          </cell>
          <cell r="H2694" t="str">
            <v>CONCRETAGEM DE EDIFICAÇÕES (PAREDES E LAJES) FEITAS COM SISTEMA DE FÔRMAS MANUSEÁVEIS, COM CONCRETO USINADO AUTOADENSÁVEL FCK 25 MPA - LANÇAMENTO E ACABAMENTO. AF_09/2024</v>
          </cell>
          <cell r="I2694" t="str">
            <v>M3</v>
          </cell>
          <cell r="J2694" t="str">
            <v>COEFICIENTE DE REPRESENTATIVIDADE</v>
          </cell>
          <cell r="K2694">
            <v>679.15</v>
          </cell>
        </row>
        <row r="2695">
          <cell r="G2695">
            <v>94975</v>
          </cell>
          <cell r="H2695" t="str">
            <v>CONCRETAGEM DE LAJES EM EDIFICAÇÕES UNIFAMILIARES FEITAS COM SISTEMA DE FÔRMAS MANUSEÁVEIS, COM CONCRETO USINADO BOMBEÁVEL FCK 25 MPA - LANÇAMENTO, ADENSAMENTO E ACABAMENTO. AF_09/2024</v>
          </cell>
          <cell r="I2695" t="str">
            <v>M3</v>
          </cell>
          <cell r="J2695" t="str">
            <v>COEFICIENTE DE REPRESENTATIVIDADE</v>
          </cell>
          <cell r="K2695">
            <v>707.15</v>
          </cell>
        </row>
        <row r="2696">
          <cell r="G2696">
            <v>96555</v>
          </cell>
          <cell r="H2696" t="str">
            <v>CONCRETAGEM DE PAREDES EM EDIFICAÇÕES UNIFAMILIARES FEITAS COM SISTEMA DE FÔRMAS MANUSEÁVEIS, COM CONCRETO USINADO BOMBEÁVEL FCK 25 MPA - LANÇAMENTO, ADENSAMENTO E ACABAMENTO. AF_09/2024</v>
          </cell>
          <cell r="I2696" t="str">
            <v>M3</v>
          </cell>
          <cell r="J2696" t="str">
            <v>COEFICIENTE DE REPRESENTATIVIDADE</v>
          </cell>
          <cell r="K2696">
            <v>739</v>
          </cell>
        </row>
        <row r="2697">
          <cell r="G2697">
            <v>96556</v>
          </cell>
          <cell r="H2697" t="str">
            <v>CONCRETAGEM DE PLATIBANDA EM EDIFICAÇÕES UNIFAMILIARES FEITAS COM SISTEMA DE FÔRMAS MANUSEÁVEIS, COM CONCRETO USINADO BOMBEÁVEL FCK 25 MPA - LANÇAMENTO, ADENSAMENTO E ACABAMENTO. AF_09/2024</v>
          </cell>
          <cell r="I2697" t="str">
            <v>M3</v>
          </cell>
          <cell r="J2697" t="str">
            <v>COEFICIENTE DE REPRESENTATIVIDADE</v>
          </cell>
          <cell r="K2697">
            <v>795.05</v>
          </cell>
        </row>
        <row r="2698">
          <cell r="G2698">
            <v>96557</v>
          </cell>
          <cell r="H2698" t="str">
            <v>CONCRETAGEM DE LAJES EM EDIFICAÇÕES MULTIFAMILIARES FEITAS COM SISTEMA DE FÔRMAS MANUSEÁVEIS, COM CONCRETO USINADO BOMBEÁVEL FCK 25 MPA - LANÇAMENTO, ADENSAMENTO E ACABAMENTO. AF_09/2024</v>
          </cell>
          <cell r="I2698" t="str">
            <v>M3</v>
          </cell>
          <cell r="J2698" t="str">
            <v>COEFICIENTE DE REPRESENTATIVIDADE</v>
          </cell>
          <cell r="K2698">
            <v>658.32</v>
          </cell>
        </row>
        <row r="2699">
          <cell r="G2699">
            <v>96558</v>
          </cell>
          <cell r="H2699" t="str">
            <v>CONCRETAGEM DE PAREDES EM EDIFICAÇÕES MULTIFAMILIARES FEITAS COM SISTEMA DE FÔRMAS MANUSEÁVEIS, COM CONCRETO USINADO BOMBEÁVEL FCK 25 MPA - LANÇAMENTO, ADENSAMENTO E ACABAMENTO. AF_09/2024</v>
          </cell>
          <cell r="I2699" t="str">
            <v>M3</v>
          </cell>
          <cell r="J2699" t="str">
            <v>COEFICIENTE DE REPRESENTATIVIDADE</v>
          </cell>
          <cell r="K2699">
            <v>689.01</v>
          </cell>
        </row>
        <row r="2700">
          <cell r="G2700">
            <v>99235</v>
          </cell>
          <cell r="H2700" t="str">
            <v>CONCRETAGEM DE PLATIBANDA EM EDIFICAÇÕES MULTIFAMILIARES FEITAS COM SISTEMA DE FÔRMAS MANUSEÁVEIS, COM CONCRETO USINADO BOMBEÁVEL FCK 25 MPA - LANÇAMENTO, ADENSAMENTO E ACABAMENTO. AF_09/2024</v>
          </cell>
          <cell r="I2700" t="str">
            <v>M3</v>
          </cell>
          <cell r="J2700" t="str">
            <v>COEFICIENTE DE REPRESENTATIVIDADE</v>
          </cell>
          <cell r="K2700">
            <v>591.18</v>
          </cell>
        </row>
        <row r="2701">
          <cell r="G2701">
            <v>99431</v>
          </cell>
          <cell r="H2701" t="str">
            <v>CONCRETAGEM DE PLATIBANDA EM EDIFICAÇÕES UNIFAMILIARES FEITAS COM SISTEMA DE FÔRMAS MANUSEÁVEIS, COM CONCRETO USINADO AUTOADENSÁVEL FCK 25 MPA - LANÇAMENTO E ACABAMENTO. AF_09/2024</v>
          </cell>
          <cell r="I2701" t="str">
            <v>M3</v>
          </cell>
          <cell r="J2701" t="str">
            <v>COEFICIENTE DE REPRESENTATIVIDADE</v>
          </cell>
          <cell r="K2701">
            <v>860.16</v>
          </cell>
        </row>
        <row r="2702">
          <cell r="G2702">
            <v>99432</v>
          </cell>
          <cell r="H2702" t="str">
            <v>CONCRETAGEM DE PLATIBANDA EM EDIFICAÇÕES MULTIFAMILIARES FEITAS COM SISTEMA DE FÔRMAS MANUSEÁVEIS, COM CONCRETO USINADO AUTOADENSÁVEL FCK 25 MPA - LANÇAMENTO E ACABAMENTO. AF_09/2024</v>
          </cell>
          <cell r="I2702" t="str">
            <v>M3</v>
          </cell>
          <cell r="J2702" t="str">
            <v>COEFICIENTE DE REPRESENTATIVIDADE</v>
          </cell>
          <cell r="K2702">
            <v>743.5</v>
          </cell>
        </row>
        <row r="2703">
          <cell r="G2703">
            <v>99433</v>
          </cell>
          <cell r="H2703" t="str">
            <v>CONCRETAGEM DE EDIFICAÇÕES (PAREDES E LAJES) FEITAS COM SISTEMA DE FÔRMAS MANUSEÁVEIS, COM CONCRETO USINADO BOMBEÁVEL FCK 25 MPA - LANÇAMENTO, ADENSAMENTO E ACABAMENTO. AF_09/2024</v>
          </cell>
          <cell r="I2703" t="str">
            <v>M3</v>
          </cell>
          <cell r="J2703" t="str">
            <v>COEFICIENTE DE REPRESENTATIVIDADE</v>
          </cell>
          <cell r="K2703">
            <v>979.3</v>
          </cell>
        </row>
        <row r="2704">
          <cell r="G2704">
            <v>99434</v>
          </cell>
          <cell r="H2704" t="str">
            <v>CONCRETO MAGRO PARA LASTRO, TRAÇO 1:4,5:4,5 (EM MASSA SECA DE CIMENTO/ AREIA MÉDIA/ SEIXO ROLADO) - PREPARO MECÂNICO COM BETONEIRA 400 L. AF_05/2021</v>
          </cell>
          <cell r="I2704" t="str">
            <v>M3</v>
          </cell>
          <cell r="J2704" t="str">
            <v>COEFICIENTE DE REPRESENTATIVIDADE</v>
          </cell>
          <cell r="K2704">
            <v>262.31</v>
          </cell>
        </row>
        <row r="2705">
          <cell r="G2705">
            <v>99435</v>
          </cell>
          <cell r="H2705" t="str">
            <v>CONCRETO FCK = 15MPA, TRAÇO 1:3,4:3,4 (EM MASSA SECA DE CIMENTO/ AREIA MÉDIA/ SEIXO ROLADO) - PREPARO MECÂNICO COM BETONEIRA 400 L. AF_05/2021</v>
          </cell>
          <cell r="I2705" t="str">
            <v>M3</v>
          </cell>
          <cell r="J2705" t="str">
            <v>COEFICIENTE DE REPRESENTATIVIDADE</v>
          </cell>
          <cell r="K2705">
            <v>759.52</v>
          </cell>
        </row>
        <row r="2706">
          <cell r="G2706">
            <v>99436</v>
          </cell>
          <cell r="H2706" t="str">
            <v>CONCRETO FCK = 20MPA, TRAÇO 1:2,6:2,9 (EM MASSA SECA DE CIMENTO/ AREIA MÉDIA/ SEIXO ROLADO) - PREPARO MECÂNICO COM BETONEIRA 400 L. AF_05/2021</v>
          </cell>
          <cell r="I2706" t="str">
            <v>M3</v>
          </cell>
          <cell r="J2706" t="str">
            <v>ATRIBUÍDO SÃO PAULO</v>
          </cell>
          <cell r="K2706">
            <v>712.08</v>
          </cell>
        </row>
        <row r="2707">
          <cell r="G2707">
            <v>99437</v>
          </cell>
          <cell r="H2707" t="str">
            <v>CONCRETO FCK = 25MPA, TRAÇO 1:2,2:2,5 (EM MASSA SECA DE CIMENTO/ AREIA MÉDIA/ SEIXO ROLADO) - PREPARO MECÂNICO COM BETONEIRA 400 L. AF_05/2021</v>
          </cell>
          <cell r="I2707" t="str">
            <v>M3</v>
          </cell>
          <cell r="J2707" t="str">
            <v>ATRIBUÍDO SÃO PAULO</v>
          </cell>
          <cell r="K2707">
            <v>36.35</v>
          </cell>
        </row>
        <row r="2708">
          <cell r="G2708">
            <v>99438</v>
          </cell>
          <cell r="H2708" t="str">
            <v>CONCRETO FCK = 30MPA, TRAÇO 1:1,9:2,3 (EM MASSA SECA DE CIMENTO/ AREIA MÉDIA/ SEIXO ROLADO) - PREPARO MECÂNICO COM BETONEIRA 400 L. AF_05/2021</v>
          </cell>
          <cell r="I2708" t="str">
            <v>M3</v>
          </cell>
          <cell r="J2708" t="str">
            <v>COEFICIENTE DE REPRESENTATIVIDADE</v>
          </cell>
          <cell r="K2708">
            <v>731.07</v>
          </cell>
        </row>
        <row r="2709">
          <cell r="G2709">
            <v>99439</v>
          </cell>
          <cell r="H2709" t="str">
            <v>CONCRETO FCK = 40MPA, TRAÇO 1:1,4:1,8 (EM MASSA SECA DE CIMENTO/ AREIA MÉDIA/ SEIXO ROLADO) - PREPARO MECÂNICO COM BETONEIRA 400 L. AF_05/2021</v>
          </cell>
          <cell r="I2709" t="str">
            <v>M3</v>
          </cell>
          <cell r="J2709" t="str">
            <v>ATRIBUÍDO SÃO PAULO</v>
          </cell>
          <cell r="K2709">
            <v>713.39</v>
          </cell>
        </row>
        <row r="2710">
          <cell r="G2710">
            <v>102473</v>
          </cell>
          <cell r="H2710" t="str">
            <v>CONCRETO MAGRO PARA LASTRO, TRAÇO 1:4,5:4,5 (EM MASSA SECA DE CIMENTO/ AREIA MÉDIA/ SEIXO ROLADO) - PREPARO MECÂNICO COM BETONEIRA 600 L. AF_05/2021</v>
          </cell>
          <cell r="I2710" t="str">
            <v>M3</v>
          </cell>
          <cell r="J2710" t="str">
            <v>ATRIBUÍDO SÃO PAULO</v>
          </cell>
          <cell r="K2710">
            <v>1026.45</v>
          </cell>
        </row>
        <row r="2711">
          <cell r="G2711">
            <v>102474</v>
          </cell>
          <cell r="H2711" t="str">
            <v>CONCRETO FCK = 15MPA, TRAÇO 1:3,4:3,4 (EM MASSA SECA DE CIMENTO/ AREIA MÉDIA/ SEIXO ROLADO) - PREPARO MECÂNICO COM BETONEIRA 600 L. AF_05/2021</v>
          </cell>
          <cell r="I2711" t="str">
            <v>M3</v>
          </cell>
          <cell r="J2711" t="str">
            <v>ATRIBUÍDO SÃO PAULO</v>
          </cell>
          <cell r="K2711">
            <v>877.38</v>
          </cell>
        </row>
        <row r="2712">
          <cell r="G2712">
            <v>102475</v>
          </cell>
          <cell r="H2712" t="str">
            <v>CONCRETO FCK = 20MPA, TRAÇO 1:2,6:2,9 (EM MASSA SECA DE CIMENTO/ AREIA MÉDIA/ SEIXO ROLADO) - PREPARO MECÂNICO COM BETONEIRA 600 L. AF_05/2021</v>
          </cell>
          <cell r="I2712" t="str">
            <v>M3</v>
          </cell>
          <cell r="J2712" t="str">
            <v>ATRIBUÍDO SÃO PAULO</v>
          </cell>
          <cell r="K2712">
            <v>942.56</v>
          </cell>
        </row>
        <row r="2713">
          <cell r="G2713">
            <v>102476</v>
          </cell>
          <cell r="H2713" t="str">
            <v>CONCRETO FCK = 25MPA, TRAÇO 1:2,2:2,5 (EM MASSA SECA DE CIMENTO/ AREIA MÉDIA/ SEIXO ROLADO) - PREPARO MECÂNICO COM BETONEIRA 600 L. AF_05/2021</v>
          </cell>
          <cell r="I2713" t="str">
            <v>M3</v>
          </cell>
          <cell r="J2713" t="str">
            <v>ATRIBUÍDO SÃO PAULO</v>
          </cell>
          <cell r="K2713">
            <v>840.09</v>
          </cell>
        </row>
        <row r="2714">
          <cell r="G2714">
            <v>102477</v>
          </cell>
          <cell r="H2714" t="str">
            <v>CONCRETO FCK = 30MPA, TRAÇO 1:1,9:2,3 (EM MASSA SECA DE CIMENTO/ AREIA MÉDIA/ SEIXO ROLADO) - PREPARO MECÂNICO COM BETONEIRA 600 L. AF_05/2021</v>
          </cell>
          <cell r="I2714" t="str">
            <v>M3</v>
          </cell>
          <cell r="J2714" t="str">
            <v>ATRIBUÍDO SÃO PAULO</v>
          </cell>
          <cell r="K2714">
            <v>886.13</v>
          </cell>
        </row>
        <row r="2715">
          <cell r="G2715">
            <v>102478</v>
          </cell>
          <cell r="H2715" t="str">
            <v>CONCRETO FCK = 40MPA, TRAÇO 1:1,4:1,8 (EM MASSA SECA DE CIMENTO/ AREIA MÉDIA/ SEIXO ROLADO) - PREPARO MECÂNICO COM BETONEIRA 600 L. AF_05/2021</v>
          </cell>
          <cell r="I2715" t="str">
            <v>M3</v>
          </cell>
          <cell r="J2715" t="str">
            <v>ATRIBUÍDO SÃO PAULO</v>
          </cell>
          <cell r="K2715">
            <v>783.53</v>
          </cell>
        </row>
        <row r="2716">
          <cell r="G2716">
            <v>102479</v>
          </cell>
          <cell r="H2716" t="str">
            <v>CONCRETO MAGRO PARA LASTRO, TRAÇO 1:4,5:4,5 (EM MASSA SECA DE CIMENTO/ AREIA MÉDIA/ SEIXO ROLADO) - PREPARO MANUAL. AF_05/2021</v>
          </cell>
          <cell r="I2716" t="str">
            <v>M3</v>
          </cell>
          <cell r="J2716" t="str">
            <v>ATRIBUÍDO SÃO PAULO</v>
          </cell>
          <cell r="K2716">
            <v>994.11</v>
          </cell>
        </row>
        <row r="2717">
          <cell r="G2717">
            <v>102480</v>
          </cell>
          <cell r="H2717" t="str">
            <v>CONCRETO FCK = 15MPA, TRAÇO 1:3,4:3,4 (EM MASSA SECA DE CIMENTO/ AREIA MÉDIA/ SEIXO ROLADO) - PREPARO MANUAL. AF_05/2021</v>
          </cell>
          <cell r="I2717" t="str">
            <v>M3</v>
          </cell>
          <cell r="J2717" t="str">
            <v>ATRIBUÍDO SÃO PAULO</v>
          </cell>
          <cell r="K2717">
            <v>1247.88</v>
          </cell>
        </row>
        <row r="2718">
          <cell r="G2718">
            <v>102481</v>
          </cell>
          <cell r="H2718" t="str">
            <v>CONCRETO CICLÓPICO FCK = 15MPA, 30% PEDRA DE MÃO EM VOLUME REAL, INCLUSIVE LANÇAMENTO. AF_05/2021</v>
          </cell>
          <cell r="I2718" t="str">
            <v>M3</v>
          </cell>
          <cell r="J2718" t="str">
            <v>ATRIBUÍDO SÃO PAULO</v>
          </cell>
          <cell r="K2718">
            <v>728.57</v>
          </cell>
        </row>
        <row r="2719">
          <cell r="G2719">
            <v>102482</v>
          </cell>
          <cell r="H2719" t="str">
            <v>CONCRETAGEM DE ESCADAS EM EDIFICAÇÕES MULTIFAMILIARES FEITAS COM SISTEMA DE FÔRMAS MANUSEÁVEIS COM CONCRETO USINADO BOMBEÁVEL, FCK 25 MPA - LANÇAMENTO, ADENSAMENTO E ACABAMENTO. AF_09/2024</v>
          </cell>
          <cell r="I2719" t="str">
            <v>M3</v>
          </cell>
          <cell r="J2719" t="str">
            <v>ATRIBUÍDO SÃO PAULO</v>
          </cell>
          <cell r="K2719">
            <v>717.49</v>
          </cell>
        </row>
        <row r="2720">
          <cell r="G2720">
            <v>102483</v>
          </cell>
          <cell r="H2720" t="str">
            <v>CONCRETAGEM DE ESCADAS EM EDIFICAÇÕES MULTIFAMILIARES FEITAS COM SISTEMA DE FÔRMAS MANUSEÁVEIS COM CONCRETO USINADO AUTOADENSÁVEL, FCK 25 MPA - LANÇAMENTO E ACABAMENTO. AF_09/2024</v>
          </cell>
          <cell r="I2720" t="str">
            <v>M3</v>
          </cell>
          <cell r="J2720" t="str">
            <v>ATRIBUÍDO SÃO PAULO</v>
          </cell>
          <cell r="K2720">
            <v>773.15</v>
          </cell>
        </row>
        <row r="2721">
          <cell r="G2721">
            <v>102484</v>
          </cell>
          <cell r="H2721" t="str">
            <v>CONCRETAGEM DE PILARES, FCK = 25 MPA,  COM USO DE BALDES - LANÇAMENTO, ADENSAMENTO E ACABAMENTO. AF_02/2022</v>
          </cell>
          <cell r="I2721" t="str">
            <v>M3</v>
          </cell>
          <cell r="J2721" t="str">
            <v>ATRIBUÍDO SÃO PAULO</v>
          </cell>
          <cell r="K2721">
            <v>1087.01</v>
          </cell>
        </row>
        <row r="2722">
          <cell r="G2722">
            <v>102485</v>
          </cell>
          <cell r="H2722" t="str">
            <v>LANÇAMENTO COM USO DE BALDES, ADENSAMENTO E ACABAMENTO DE CONCRETO EM ESTRUTURAS. AF_02/2022</v>
          </cell>
          <cell r="I2722" t="str">
            <v>M3</v>
          </cell>
          <cell r="J2722" t="str">
            <v>ATRIBUÍDO SÃO PAULO</v>
          </cell>
          <cell r="K2722">
            <v>872.08</v>
          </cell>
        </row>
        <row r="2723">
          <cell r="G2723">
            <v>102486</v>
          </cell>
          <cell r="H2723" t="str">
            <v>CONCRETAGEM DE PILARES, FCK = 25 MPA, COM USO DE GRUA - LANÇAMENTO, ADENSAMENTO E ACABAMENTO. AF_02/2022</v>
          </cell>
          <cell r="I2723" t="str">
            <v>M3</v>
          </cell>
          <cell r="J2723" t="str">
            <v>ATRIBUÍDO SÃO PAULO</v>
          </cell>
          <cell r="K2723">
            <v>15.83</v>
          </cell>
        </row>
        <row r="2724">
          <cell r="G2724">
            <v>102487</v>
          </cell>
          <cell r="H2724" t="str">
            <v>CONCRETAGEM DE PILARES, FCK = 25 MPA, COM USO DE BOMBA - LANÇAMENTO, ADENSAMENTO E ACABAMENTO. AF_02/2022_PS</v>
          </cell>
          <cell r="I2724" t="str">
            <v>M3</v>
          </cell>
          <cell r="J2724" t="str">
            <v>ATRIBUÍDO SÃO PAULO</v>
          </cell>
          <cell r="K2724">
            <v>787.91</v>
          </cell>
        </row>
        <row r="2725">
          <cell r="G2725">
            <v>103183</v>
          </cell>
          <cell r="H2725" t="str">
            <v>LANÇAMENTO COM USO DE BOMBA, ADENSAMENTO E ACABAMENTO DE CONCRETO EM ESTRUTURAS. AF_02/2022</v>
          </cell>
          <cell r="I2725" t="str">
            <v>M3</v>
          </cell>
          <cell r="J2725" t="str">
            <v>ATRIBUÍDO SÃO PAULO</v>
          </cell>
          <cell r="K2725">
            <v>819.2</v>
          </cell>
        </row>
        <row r="2726">
          <cell r="G2726">
            <v>103184</v>
          </cell>
          <cell r="H2726" t="str">
            <v>CONCRETAGEM DE VIGAS E LAJES, FCK=25 MPA, PARA LAJES PREMOLDADAS COM USO DE BOMBA - LANÇAMENTO, ADENSAMENTO E ACABAMENTO. AF_02/2022_PS</v>
          </cell>
          <cell r="I2726" t="str">
            <v>M3</v>
          </cell>
          <cell r="J2726" t="str">
            <v>ATRIBUÍDO SÃO PAULO</v>
          </cell>
          <cell r="K2726">
            <v>201.21</v>
          </cell>
        </row>
        <row r="2727">
          <cell r="G2727">
            <v>103669</v>
          </cell>
          <cell r="H2727" t="str">
            <v>CONCRETAGEM DE VIGAS E LAJES, FCK=25 MPA, PARA LAJES MACIÇAS OU NERVURADAS COM USO DE BOMBA - LANÇAMENTO, ADENSAMENTO E ACABAMENTO. AF_02/2022_PS</v>
          </cell>
          <cell r="I2727" t="str">
            <v>M3</v>
          </cell>
          <cell r="J2727" t="str">
            <v>ATRIBUÍDO SÃO PAULO</v>
          </cell>
          <cell r="K2727">
            <v>188.32</v>
          </cell>
        </row>
        <row r="2728">
          <cell r="G2728">
            <v>103670</v>
          </cell>
          <cell r="H2728" t="str">
            <v>CONCRETAGEM DE VIGAS E LAJES, FCK=25 MPA, PARA LAJES PREMOLDADAS COM JERICAS EM ELEVADOR DE CABO EM EDIFICAÇÃO DE MULTIPAVIMENTOS ATÉ 16 ANDARES - LANÇAMENTO, ADENSAMENTO E ACABAMENTO. AF_02/2022</v>
          </cell>
          <cell r="I2728" t="str">
            <v>M3</v>
          </cell>
          <cell r="J2728" t="str">
            <v>ATRIBUÍDO SÃO PAULO</v>
          </cell>
          <cell r="K2728">
            <v>944.06</v>
          </cell>
        </row>
        <row r="2729">
          <cell r="G2729">
            <v>103671</v>
          </cell>
          <cell r="H2729" t="str">
            <v>CONCRETAGEM DE VIGAS E LAJES, FCK=25 MPA, PARA LAJES MACIÇAS OU NERVURADAS COM JERICAS EM ELEVADOR DE CABO EM EDIFICAÇÃO DE MULTIPAVIMENTOS ATÉ 16 ANDARES  - LANÇAMENTO, ADENSAMENTO E ACABAMENTO. AF_02/2022</v>
          </cell>
          <cell r="I2729" t="str">
            <v>M3</v>
          </cell>
          <cell r="J2729" t="str">
            <v>COEFICIENTE DE REPRESENTATIVIDADE</v>
          </cell>
          <cell r="K2729">
            <v>636.91</v>
          </cell>
        </row>
        <row r="2730">
          <cell r="G2730">
            <v>103672</v>
          </cell>
          <cell r="H2730" t="str">
            <v>CONCRETAGEM DE VIGAS E LAJES, FCK=25 MPA, PARA LAJES PREMOLDADAS COM JERICAS EM CREMALHEIRA EM EDIFICAÇÃO DE MULTIPAVIMENTOS ATÉ 16 ANDARES  - LANÇAMENTO, ADENSAMENTO E ACABAMENTO. AF_02/2022</v>
          </cell>
          <cell r="I2730" t="str">
            <v>M3</v>
          </cell>
          <cell r="J2730" t="str">
            <v>ATRIBUÍDO SÃO PAULO</v>
          </cell>
          <cell r="K2730">
            <v>62.43</v>
          </cell>
        </row>
        <row r="2731">
          <cell r="G2731">
            <v>103673</v>
          </cell>
          <cell r="H2731" t="str">
            <v>CONCRETAGEM DE VIGAS E LAJES, FCK=25 MPA, PARA LAJES MACIÇAS OU NERVURADAS COM JERICAS EM CREMALHEIRA EM EDIFICAÇÃO DE MULTIPAVIMENTOS ATÉ 16 ANDARES - LANÇAMENTO, ADENSAMENTO E ACABAMENTO. AF_02/2022</v>
          </cell>
          <cell r="I2731" t="str">
            <v>M3</v>
          </cell>
          <cell r="J2731" t="str">
            <v>ATRIBUÍDO SÃO PAULO</v>
          </cell>
          <cell r="K2731">
            <v>20.87</v>
          </cell>
        </row>
        <row r="2732">
          <cell r="G2732">
            <v>103674</v>
          </cell>
          <cell r="H2732" t="str">
            <v>CONCRETAGEM DE VIGAS E LAJES, FCK=25 MPA, PARA LAJES PREMOLDADAS COM GRUA DE CAÇAMBA DE 350 L EM EDIFICAÇÃO DE MULTIPAVIMENTOS ATÉ 16 ANDARES - LANÇAMENTO, ADENSAMENTO E ACABAMENTO. AF_02/2022</v>
          </cell>
          <cell r="I2732" t="str">
            <v>M3</v>
          </cell>
          <cell r="J2732" t="str">
            <v>ATRIBUÍDO SÃO PAULO</v>
          </cell>
          <cell r="K2732">
            <v>42.44</v>
          </cell>
        </row>
        <row r="2733">
          <cell r="G2733">
            <v>103675</v>
          </cell>
          <cell r="H2733" t="str">
            <v>CONCRETAGEM DE VIGAS E LAJES, FCK=25 MPA, PARA LAJES MACIÇAS OU NERVURADAS COM GRUA DE CAÇAMBA DE 500 L EM EDIFICAÇÃO DE MULTIPAVIMENTOS ATÉ 16 ANDARES - LANÇAMENTO, ADENSAMENTO E ACABAMENTO. AF_02/2022</v>
          </cell>
          <cell r="I2733" t="str">
            <v>M3</v>
          </cell>
          <cell r="J2733" t="str">
            <v>ATRIBUÍDO SÃO PAULO</v>
          </cell>
          <cell r="K2733">
            <v>29.72</v>
          </cell>
        </row>
        <row r="2734">
          <cell r="G2734">
            <v>103676</v>
          </cell>
          <cell r="H2734" t="str">
            <v>CONCRETAGEM DE VIGAS E LAJES, FCK=25 MPA, PARA QUALQUER TIPO DE LAJE COM BALDES EM EDIFICAÇÃO TÉRREA - LANÇAMENTO, ADENSAMENTO E ACABAMENTO. AF_02/2022</v>
          </cell>
          <cell r="I2734" t="str">
            <v>M3</v>
          </cell>
          <cell r="J2734" t="str">
            <v>COEFICIENTE DE REPRESENTATIVIDADE</v>
          </cell>
          <cell r="K2734">
            <v>77.54</v>
          </cell>
        </row>
        <row r="2735">
          <cell r="G2735">
            <v>103677</v>
          </cell>
          <cell r="H2735" t="str">
            <v>CONCRETAGEM DE VIGAS E LAJES, FCK=25 MPA, PARA QUALQUER TIPO DE LAJE COM BALDES EM EDIFICAÇÃO DE MULTIPAVIMENTOS ATÉ 04 ANDARES - LANÇAMENTO, ADENSAMENTO E ACABAMENTO. AF_02/2022</v>
          </cell>
          <cell r="I2735" t="str">
            <v>KG</v>
          </cell>
          <cell r="J2735" t="str">
            <v>COEFICIENTE DE REPRESENTATIVIDADE</v>
          </cell>
          <cell r="K2735">
            <v>69.21</v>
          </cell>
        </row>
        <row r="2736">
          <cell r="G2736">
            <v>103678</v>
          </cell>
          <cell r="H2736" t="str">
            <v>CONCRETAGEM DE RESERVATÓRIOS, FCK=25 MPA, COM USO DE BOMBA - LANÇAMENTO, ADENSAMENTO E ACABAMENTO. AF_02/2022_PS</v>
          </cell>
          <cell r="I2736" t="str">
            <v>M3</v>
          </cell>
          <cell r="J2736" t="str">
            <v>COEFICIENTE DE REPRESENTATIVIDADE</v>
          </cell>
          <cell r="K2736">
            <v>28.91</v>
          </cell>
        </row>
        <row r="2737">
          <cell r="G2737">
            <v>103679</v>
          </cell>
          <cell r="H2737" t="str">
            <v>CONCRETAGEM DE MURETAS, FCK=25 MPA, COM USO DE BOMBA - LANÇAMENTO, ADENSAMENTO E ACABAMENTO. AF_02/2022_PS</v>
          </cell>
          <cell r="I2737" t="str">
            <v>M3</v>
          </cell>
          <cell r="J2737" t="str">
            <v>COEFICIENTE DE REPRESENTATIVIDADE</v>
          </cell>
          <cell r="K2737">
            <v>58.36</v>
          </cell>
        </row>
        <row r="2738">
          <cell r="G2738">
            <v>103680</v>
          </cell>
          <cell r="H2738" t="str">
            <v>CONCRETAGEM DE ESCADAS, FCK=25 MPA, COM USO DE BOMBA - LANÇAMENTO, ADENSAMENTO E ACABAMENTO. AF_02/2022_PS</v>
          </cell>
          <cell r="I2738" t="str">
            <v>M2</v>
          </cell>
          <cell r="J2738" t="str">
            <v>COEFICIENTE DE REPRESENTATIVIDADE</v>
          </cell>
          <cell r="K2738">
            <v>48.8</v>
          </cell>
        </row>
        <row r="2739">
          <cell r="G2739">
            <v>103681</v>
          </cell>
          <cell r="H2739" t="str">
            <v>CONCRETAGEM DE PILARES, FCK=25 MPA, COM USO DE JERICAS EM ELEVADOR DE CABO - LANÇAMENTO, ADENSAMENTO E ACABAMENTO. AF_02/2022</v>
          </cell>
          <cell r="I2739" t="str">
            <v>M2</v>
          </cell>
          <cell r="J2739" t="str">
            <v>COEFICIENTE DE REPRESENTATIVIDADE</v>
          </cell>
          <cell r="K2739">
            <v>10.66</v>
          </cell>
        </row>
        <row r="2740">
          <cell r="G2740">
            <v>103682</v>
          </cell>
          <cell r="H2740" t="str">
            <v>CONCRETAGEM DE PILARES, FCK=25 MPA, COM USO DE JERICAS EM CREMALHEIRA - LANÇAMENTO, ADENSAMENTO E ACABAMENTO. AF_02/2022</v>
          </cell>
          <cell r="I2740" t="str">
            <v>M3</v>
          </cell>
          <cell r="J2740" t="str">
            <v>COEFICIENTE DE REPRESENTATIVIDADE</v>
          </cell>
          <cell r="K2740">
            <v>26.89</v>
          </cell>
        </row>
        <row r="2741">
          <cell r="G2741">
            <v>103683</v>
          </cell>
          <cell r="H2741" t="str">
            <v>ARMAÇÃO DE SAPATA ISOLADA, VIGA BALDRAME E SAPATA CORRIDA UTILIZANDO AÇO CA-60 DE 5 MM - MONTAGEM. AF_01/2024</v>
          </cell>
          <cell r="I2741" t="str">
            <v>M3</v>
          </cell>
          <cell r="J2741" t="str">
            <v>COEFICIENTE DE REPRESENTATIVIDADE</v>
          </cell>
          <cell r="K2741">
            <v>13.13</v>
          </cell>
        </row>
        <row r="2742">
          <cell r="G2742">
            <v>103684</v>
          </cell>
          <cell r="H2742" t="str">
            <v>CONCRETAGEM DE SAPATA CORRIDA, FCK 30 MPA, COM USO DE JERICA - LANÇAMENTO, ADENSAMENTO E ACABAMENTO. AF_01/2024</v>
          </cell>
          <cell r="I2742" t="str">
            <v>M</v>
          </cell>
          <cell r="J2742" t="str">
            <v>COEFICIENTE DE REPRESENTATIVIDADE</v>
          </cell>
          <cell r="K2742">
            <v>66.63</v>
          </cell>
        </row>
        <row r="2743">
          <cell r="G2743">
            <v>103685</v>
          </cell>
          <cell r="H2743" t="str">
            <v>CONCRETAGEM DE SAPATA CORRIDA, FCK 30 MPA, COM USO DE BOMBA - LANÇAMENTO, ADENSAMENTO E ACABAMENTO. AF_01/2024</v>
          </cell>
          <cell r="I2743" t="str">
            <v>M</v>
          </cell>
          <cell r="J2743" t="str">
            <v>COEFICIENTE DE REPRESENTATIVIDADE</v>
          </cell>
          <cell r="K2743">
            <v>25.8</v>
          </cell>
        </row>
        <row r="2744">
          <cell r="G2744">
            <v>103686</v>
          </cell>
          <cell r="H2744" t="str">
            <v>LAJE PRÉ-MOLDADA UNIDIRECIONAL, BIAPOIADA, PARA PISO, ENCHIMENTO EM CERÂMICA, VIGOTA CONVENCIONAL, ALTURA TOTAL DA LAJE (ENCHIMENTO+CAPA) = (8+4). AF_11/2020_PA</v>
          </cell>
          <cell r="I2744" t="str">
            <v>M</v>
          </cell>
          <cell r="J2744" t="str">
            <v>COEFICIENTE DE REPRESENTATIVIDADE</v>
          </cell>
          <cell r="K2744">
            <v>22.68</v>
          </cell>
        </row>
        <row r="2745">
          <cell r="G2745">
            <v>103687</v>
          </cell>
          <cell r="H2745" t="str">
            <v>LAJE PRÉ-MOLDADA UNIDIRECIONAL, BIAPOIADA, PARA FORRO, ENCHIMENTO EM CERÂMICA, VIGOTA CONVENCIONAL, ALTURA TOTAL DA LAJE (ENCHIMENTO+CAPA) = (8+3). AF_11/2020_PA</v>
          </cell>
          <cell r="I2745" t="str">
            <v>M</v>
          </cell>
          <cell r="J2745" t="str">
            <v>COEFICIENTE DE REPRESENTATIVIDADE</v>
          </cell>
          <cell r="K2745">
            <v>66.05</v>
          </cell>
        </row>
        <row r="2746">
          <cell r="G2746">
            <v>103688</v>
          </cell>
          <cell r="H2746" t="str">
            <v>ALVENARIA DE EMBASAMENTO COM BLOCO ESTRUTURAL DE CONCRETO, DE 14X19X29CM E ARGAMASSA DE ASSENTAMENTO COM PREPARO EM BETONEIRA. AF_05/2020</v>
          </cell>
          <cell r="I2746" t="str">
            <v>M</v>
          </cell>
          <cell r="J2746" t="str">
            <v>COEFICIENTE DE REPRESENTATIVIDADE</v>
          </cell>
          <cell r="K2746">
            <v>54.53</v>
          </cell>
        </row>
        <row r="2747">
          <cell r="G2747">
            <v>104916</v>
          </cell>
          <cell r="H2747" t="str">
            <v>ALVENARIA DE EMBASAMENTO COM BLOCO ESTRUTURAL DE CERÂMICA, DE 14X19X29CM E ARGAMASSA DE ASSENTAMENTO COM PREPARO EM BETONEIRA. AF_05/2020</v>
          </cell>
          <cell r="I2747" t="str">
            <v>M</v>
          </cell>
          <cell r="J2747" t="str">
            <v>COLETADO</v>
          </cell>
          <cell r="K2747">
            <v>57.46</v>
          </cell>
        </row>
        <row r="2748">
          <cell r="G2748">
            <v>104923</v>
          </cell>
          <cell r="H2748" t="str">
            <v>TRATAMENTO DE JUNTA DE DILATAÇÃO, COM TARUGO DE POLIETILENO E SELANTE PU, INCLUSO PREENCHIMENTO COM ESPUMA EXPANSIVA PU. AF_09/2023</v>
          </cell>
          <cell r="I2748" t="str">
            <v>M</v>
          </cell>
          <cell r="J2748" t="str">
            <v>COEFICIENTE DE REPRESENTATIVIDADE</v>
          </cell>
          <cell r="K2748">
            <v>40.95</v>
          </cell>
        </row>
        <row r="2749">
          <cell r="G2749">
            <v>104924</v>
          </cell>
          <cell r="H2749" t="str">
            <v>TRATAMENTO DE JUNTA DE DILATAÇÃO COM MANTA ASFÁLTICA ADERIDA COM MAÇARICO. AF_09/2023</v>
          </cell>
          <cell r="I2749" t="str">
            <v>M</v>
          </cell>
          <cell r="J2749" t="str">
            <v>COEFICIENTE DE REPRESENTATIVIDADE</v>
          </cell>
          <cell r="K2749">
            <v>25.43</v>
          </cell>
        </row>
        <row r="2750">
          <cell r="G2750">
            <v>101963</v>
          </cell>
          <cell r="H2750" t="str">
            <v>TRATAMENTO DE JUNTA SERRADA, COM TARUGO DE POLIETILENO E SELANTE À BASE DE SILICONE. AF_09/2023</v>
          </cell>
          <cell r="I2750" t="str">
            <v>M</v>
          </cell>
          <cell r="J2750" t="str">
            <v>COEFICIENTE DE REPRESENTATIVIDADE</v>
          </cell>
          <cell r="K2750">
            <v>22.33</v>
          </cell>
        </row>
        <row r="2751">
          <cell r="G2751">
            <v>101964</v>
          </cell>
          <cell r="H2751" t="str">
            <v>VERGA PRÉ-MOLDADA COM ATÉ 1,5 M DE VÃO, ESPESSURA DE *20* CM. AF_03/2024</v>
          </cell>
          <cell r="I2751" t="str">
            <v>M</v>
          </cell>
          <cell r="J2751" t="str">
            <v>COEFICIENTE DE REPRESENTATIVIDADE</v>
          </cell>
          <cell r="K2751">
            <v>50.68</v>
          </cell>
        </row>
        <row r="2752">
          <cell r="G2752">
            <v>101165</v>
          </cell>
          <cell r="H2752" t="str">
            <v>VERGA MOLDADA IN LOCO EM CONCRETO, ESPESSURA DE *20* CM. AF_03/2024</v>
          </cell>
          <cell r="I2752" t="str">
            <v>M</v>
          </cell>
          <cell r="J2752" t="str">
            <v>COEFICIENTE DE REPRESENTATIVIDADE</v>
          </cell>
          <cell r="K2752">
            <v>43.03</v>
          </cell>
        </row>
        <row r="2753">
          <cell r="G2753">
            <v>101166</v>
          </cell>
          <cell r="H2753" t="str">
            <v>VERGA MOLDADA IN LOCO COM UTILIZAÇÃO DE BLOCOS CANALETA, ESPESSURA DE *20* CM. AF_03/2024</v>
          </cell>
          <cell r="I2753" t="str">
            <v>M</v>
          </cell>
          <cell r="J2753" t="str">
            <v>COEFICIENTE DE REPRESENTATIVIDADE</v>
          </cell>
          <cell r="K2753">
            <v>46.36</v>
          </cell>
        </row>
        <row r="2754">
          <cell r="G2754">
            <v>98575</v>
          </cell>
          <cell r="H2754" t="str">
            <v>CONTRAVERGA PRÉ-MOLDADA, ESPESSURA DE *20* CM. AF_03/2024</v>
          </cell>
          <cell r="I2754" t="str">
            <v>M</v>
          </cell>
          <cell r="J2754" t="str">
            <v>COEFICIENTE DE REPRESENTATIVIDADE</v>
          </cell>
          <cell r="K2754">
            <v>31.54</v>
          </cell>
        </row>
        <row r="2755">
          <cell r="G2755">
            <v>98576</v>
          </cell>
          <cell r="H2755" t="str">
            <v>CONTRAVERGA MOLDADA IN LOCO EM CONCRETO, ESPESSURA DE *20* CM. AF_03/2024</v>
          </cell>
          <cell r="I2755" t="str">
            <v>M</v>
          </cell>
          <cell r="J2755" t="str">
            <v>COEFICIENTE DE REPRESENTATIVIDADE</v>
          </cell>
          <cell r="K2755">
            <v>55.24</v>
          </cell>
        </row>
        <row r="2756">
          <cell r="G2756">
            <v>98577</v>
          </cell>
          <cell r="H2756" t="str">
            <v>CONTRAVERGA MOLDADA IN LOCO COM UTILIZAÇÃO DE BLOCOS CANALETA, ESPESSURA DE *20* CM. AF_03/2024</v>
          </cell>
          <cell r="I2756" t="str">
            <v>M</v>
          </cell>
          <cell r="J2756" t="str">
            <v>COEFICIENTE DE REPRESENTATIVIDADE</v>
          </cell>
          <cell r="K2756">
            <v>39.41</v>
          </cell>
        </row>
        <row r="2757">
          <cell r="G2757">
            <v>93184</v>
          </cell>
          <cell r="H2757" t="str">
            <v>FIXAÇÃO (ENCUNHAMENTO) DE ALVENARIA DE VEDAÇÃO COM ARGAMASSA APLICADA COM BISNAGA. AF_03/2024</v>
          </cell>
          <cell r="I2757" t="str">
            <v>M</v>
          </cell>
          <cell r="J2757" t="str">
            <v>COEFICIENTE DE REPRESENTATIVIDADE</v>
          </cell>
          <cell r="K2757">
            <v>61.12</v>
          </cell>
        </row>
        <row r="2758">
          <cell r="G2758">
            <v>93187</v>
          </cell>
          <cell r="H2758" t="str">
            <v>FIXAÇÃO (ENCUNHAMENTO) DE ALVENARIA DE VEDAÇÃO COM TIJOLO MACIÇO. AF_03/2024</v>
          </cell>
          <cell r="I2758" t="str">
            <v>M</v>
          </cell>
          <cell r="J2758" t="str">
            <v>COEFICIENTE DE REPRESENTATIVIDADE</v>
          </cell>
          <cell r="K2758">
            <v>44.05</v>
          </cell>
        </row>
        <row r="2759">
          <cell r="G2759">
            <v>93191</v>
          </cell>
          <cell r="H2759" t="str">
            <v>FIXAÇÃO (ENCUNHAMENTO) DE ALVENARIA DE VEDAÇÃO COM ESPUMA DE POLIURETANO EXPANSIVA. AF_03/2024</v>
          </cell>
          <cell r="I2759" t="str">
            <v>M</v>
          </cell>
          <cell r="J2759" t="str">
            <v>COEFICIENTE DE REPRESENTATIVIDADE</v>
          </cell>
          <cell r="K2759">
            <v>29.82</v>
          </cell>
        </row>
        <row r="2760">
          <cell r="G2760">
            <v>93194</v>
          </cell>
          <cell r="H2760" t="str">
            <v>CINTA DE AMARRAÇÃO DE ALVENARIA MOLDADA IN LOCO COM UTILIZAÇÃO DE BLOCOS CANALETA, ESPESSURA DE *20* CM. AF_03/2024</v>
          </cell>
          <cell r="I2760" t="str">
            <v>M</v>
          </cell>
          <cell r="J2760" t="str">
            <v>COEFICIENTE DE REPRESENTATIVIDADE</v>
          </cell>
          <cell r="K2760">
            <v>60.96</v>
          </cell>
        </row>
        <row r="2761">
          <cell r="G2761">
            <v>93197</v>
          </cell>
          <cell r="H2761" t="str">
            <v>VERGA PRÉ-MOLDADA COM ATÉ 1,5 M DE VÃO, ESPESSURA DE *15* CM. AF_03/2024</v>
          </cell>
          <cell r="I2761" t="str">
            <v>M</v>
          </cell>
          <cell r="J2761" t="str">
            <v>COEFICIENTE DE REPRESENTATIVIDADE</v>
          </cell>
          <cell r="K2761">
            <v>43.87</v>
          </cell>
        </row>
        <row r="2762">
          <cell r="G2762">
            <v>93199</v>
          </cell>
          <cell r="H2762" t="str">
            <v>VERGA PRÉ-MOLDADA COM ATÉ 1,5 M DE VÃO, ESPESSURA DE *10* CM. AF_03/2024</v>
          </cell>
          <cell r="I2762" t="str">
            <v>M</v>
          </cell>
          <cell r="J2762" t="str">
            <v>COEFICIENTE DE REPRESENTATIVIDADE</v>
          </cell>
          <cell r="K2762">
            <v>29.69</v>
          </cell>
        </row>
        <row r="2763">
          <cell r="G2763">
            <v>93200</v>
          </cell>
          <cell r="H2763" t="str">
            <v>VERGA MOLDADA IN LOCO EM CONCRETO, ESPESSURA DE *15* CM. AF_03/2024</v>
          </cell>
          <cell r="I2763" t="str">
            <v>M</v>
          </cell>
          <cell r="J2763" t="str">
            <v>ATRIBUÍDO SÃO PAULO</v>
          </cell>
          <cell r="K2763">
            <v>3167.92</v>
          </cell>
        </row>
        <row r="2764">
          <cell r="G2764">
            <v>93202</v>
          </cell>
          <cell r="H2764" t="str">
            <v>VERGA MOLDADA IN LOCO EM CONCRETO, ESPESSURA DE *10* CM. AF_03/2024</v>
          </cell>
          <cell r="I2764" t="str">
            <v>M</v>
          </cell>
          <cell r="J2764" t="str">
            <v>ATRIBUÍDO SÃO PAULO</v>
          </cell>
          <cell r="K2764">
            <v>2767.18</v>
          </cell>
        </row>
        <row r="2765">
          <cell r="G2765">
            <v>93203</v>
          </cell>
          <cell r="H2765" t="str">
            <v>VERGA MOLDADA IN LOCO COM UTILIZAÇÃO DE BLOCOS CANALETA, ESPESSURA DE *15* CM. AF_03/2024</v>
          </cell>
          <cell r="I2765" t="str">
            <v>M</v>
          </cell>
          <cell r="J2765" t="str">
            <v>ATRIBUÍDO SÃO PAULO</v>
          </cell>
          <cell r="K2765">
            <v>2286.93</v>
          </cell>
        </row>
        <row r="2766">
          <cell r="G2766">
            <v>93205</v>
          </cell>
          <cell r="H2766" t="str">
            <v>VERGA MOLDADA IN LOCO COM UTILIZAÇÃO DE BLOCOS CANALETA, ESPESSURA DE *10* CM. AF_03/2024</v>
          </cell>
          <cell r="I2766" t="str">
            <v>M</v>
          </cell>
          <cell r="J2766" t="str">
            <v>ATRIBUÍDO SÃO PAULO</v>
          </cell>
          <cell r="K2766">
            <v>1415.63</v>
          </cell>
        </row>
        <row r="2767">
          <cell r="G2767">
            <v>105021</v>
          </cell>
          <cell r="H2767" t="str">
            <v>CONTRAVERGA PRÉ-MOLDADA, ESPESSURA DE *15* CM. AF_03/2024</v>
          </cell>
          <cell r="I2767" t="str">
            <v>M</v>
          </cell>
          <cell r="J2767" t="str">
            <v>ATRIBUÍDO SÃO PAULO</v>
          </cell>
          <cell r="K2767">
            <v>3002.94</v>
          </cell>
        </row>
        <row r="2768">
          <cell r="G2768">
            <v>105022</v>
          </cell>
          <cell r="H2768" t="str">
            <v>CONTRAVERGA PRÉ-MOLDADA, ESPESSURA DE *10* CM. AF_03/2024</v>
          </cell>
          <cell r="I2768" t="str">
            <v>M</v>
          </cell>
          <cell r="J2768" t="str">
            <v>ATRIBUÍDO SÃO PAULO</v>
          </cell>
          <cell r="K2768">
            <v>3679.05</v>
          </cell>
        </row>
        <row r="2769">
          <cell r="G2769">
            <v>105023</v>
          </cell>
          <cell r="H2769" t="str">
            <v>CONTRAVERGA MOLDADA IN LOCO EM CONCRETO, ESPESSURA DE *15* CM. AF_03/2024</v>
          </cell>
          <cell r="I2769" t="str">
            <v>M</v>
          </cell>
          <cell r="J2769" t="str">
            <v>ATRIBUÍDO SÃO PAULO</v>
          </cell>
          <cell r="K2769">
            <v>2692.3</v>
          </cell>
        </row>
        <row r="2770">
          <cell r="G2770">
            <v>105024</v>
          </cell>
          <cell r="H2770" t="str">
            <v>CONTRAVERGA MOLDADA IN LOCO EM CONCRETO, ESPESSURA DE *10* CM. AF_03/2024</v>
          </cell>
          <cell r="I2770" t="str">
            <v>M</v>
          </cell>
          <cell r="J2770" t="str">
            <v>ATRIBUÍDO SÃO PAULO</v>
          </cell>
          <cell r="K2770">
            <v>1924.67</v>
          </cell>
        </row>
        <row r="2771">
          <cell r="G2771">
            <v>105025</v>
          </cell>
          <cell r="H2771" t="str">
            <v>CONTRAVERGA MOLDADA IN LOCO COM UTILIZAÇÃO DE BLOCOS CANALETA, ESPESSURA DE *15* CM. AF_03/2024</v>
          </cell>
          <cell r="I2771" t="str">
            <v>M</v>
          </cell>
          <cell r="J2771" t="str">
            <v>ATRIBUÍDO SÃO PAULO</v>
          </cell>
          <cell r="K2771">
            <v>153.54</v>
          </cell>
        </row>
        <row r="2772">
          <cell r="G2772">
            <v>105026</v>
          </cell>
          <cell r="H2772" t="str">
            <v>CONTRAVERGA MOLDADA IN LOCO COM UTILIZAÇÃO DE BLOCOS CANALETA, ESPESSURA DE *10* CM. AF_03/2024</v>
          </cell>
          <cell r="I2772" t="str">
            <v>M</v>
          </cell>
          <cell r="J2772" t="str">
            <v>ATRIBUÍDO SÃO PAULO</v>
          </cell>
          <cell r="K2772">
            <v>122.45</v>
          </cell>
        </row>
        <row r="2773">
          <cell r="G2773">
            <v>105027</v>
          </cell>
          <cell r="H2773" t="str">
            <v>CINTA DE AMARRAÇÃO DE ALVENARIA MOLDADA IN LOCO COM UTILIZAÇÃO DE BLOCOS CANALETA, ESPESSURA DE *15* CM. AF_03/2024</v>
          </cell>
          <cell r="I2773" t="str">
            <v>M</v>
          </cell>
          <cell r="J2773" t="str">
            <v>ATRIBUÍDO SÃO PAULO</v>
          </cell>
          <cell r="K2773">
            <v>114.11</v>
          </cell>
        </row>
        <row r="2774">
          <cell r="G2774">
            <v>105028</v>
          </cell>
          <cell r="H2774" t="str">
            <v>CINTA DE AMARRAÇÃO DE ALVENARIA MOLDADA IN LOCO COM UTILIZAÇÃO DE BLOCOS CANALETA, ESPESSURA DE *10* CM. AF_03/2024</v>
          </cell>
          <cell r="I2774" t="str">
            <v>M</v>
          </cell>
          <cell r="J2774" t="str">
            <v>ATRIBUÍDO SÃO PAULO</v>
          </cell>
          <cell r="K2774">
            <v>156.16</v>
          </cell>
        </row>
        <row r="2775">
          <cell r="G2775">
            <v>105029</v>
          </cell>
          <cell r="H2775" t="str">
            <v>VERGA PRÉ-FABRICADA COM ATÉ 1,5 M DE VÃO, ESPESSURA DE *20* CM. AF_03/2024</v>
          </cell>
          <cell r="I2775" t="str">
            <v>M3</v>
          </cell>
          <cell r="J2775" t="str">
            <v>ATRIBUÍDO SÃO PAULO</v>
          </cell>
          <cell r="K2775">
            <v>143.5</v>
          </cell>
        </row>
        <row r="2776">
          <cell r="G2776">
            <v>105030</v>
          </cell>
          <cell r="H2776" t="str">
            <v>VERGA PRÉ-FABRICADA COM ATÉ 1,5 M DE VÃO, ESPESSURA DE *15* CM. AF_03/2024</v>
          </cell>
          <cell r="I2776" t="str">
            <v>M3</v>
          </cell>
          <cell r="J2776" t="str">
            <v>ATRIBUÍDO SÃO PAULO</v>
          </cell>
          <cell r="K2776">
            <v>137.13</v>
          </cell>
        </row>
        <row r="2777">
          <cell r="G2777">
            <v>105031</v>
          </cell>
          <cell r="H2777" t="str">
            <v>VERGA PRÉ-FABRICADA COM ATÉ 1,5 M DE VÃO, ESPESSURA DE *10* CM. AF_03/2024</v>
          </cell>
          <cell r="I2777" t="str">
            <v>M3</v>
          </cell>
          <cell r="J2777" t="str">
            <v>ATRIBUÍDO SÃO PAULO</v>
          </cell>
          <cell r="K2777">
            <v>178.83</v>
          </cell>
        </row>
        <row r="2778">
          <cell r="G2778">
            <v>105032</v>
          </cell>
          <cell r="H2778" t="str">
            <v>CONTRAVERGA PRÉ-FABRICADA, ESPESSURA DE *20* CM. AF_03/2024</v>
          </cell>
          <cell r="I2778" t="str">
            <v>M3</v>
          </cell>
          <cell r="J2778" t="str">
            <v>ATRIBUÍDO SÃO PAULO</v>
          </cell>
          <cell r="K2778">
            <v>168.65</v>
          </cell>
        </row>
        <row r="2779">
          <cell r="G2779">
            <v>105033</v>
          </cell>
          <cell r="H2779" t="str">
            <v>CONTRAVERGA PRÉ-FABRICADA, ESPESSURA DE *15* CM. AF_03/2024</v>
          </cell>
          <cell r="I2779" t="str">
            <v>M3</v>
          </cell>
          <cell r="J2779" t="str">
            <v>ATRIBUÍDO SÃO PAULO</v>
          </cell>
          <cell r="K2779">
            <v>163.46</v>
          </cell>
        </row>
        <row r="2780">
          <cell r="G2780">
            <v>105034</v>
          </cell>
          <cell r="H2780" t="str">
            <v>CONTRAVERGA PRÉ-FABRICADA, ESPESSURA DE *10* CM. AF_03/2024</v>
          </cell>
          <cell r="I2780" t="str">
            <v>M3</v>
          </cell>
          <cell r="J2780" t="str">
            <v>ATRIBUÍDO SÃO PAULO</v>
          </cell>
          <cell r="K2780">
            <v>203.19</v>
          </cell>
        </row>
        <row r="2781">
          <cell r="G2781">
            <v>105035</v>
          </cell>
          <cell r="H2781" t="str">
            <v>PEÇA RETANGULAR PRÉ-MOLDADA, VOLUME DE CONCRETO DE ATÉ 10 LITROS, TAXA DE AÇO APROXIMADA DE 30KG/M³. AF_03/2024</v>
          </cell>
          <cell r="I2781" t="str">
            <v>M3</v>
          </cell>
          <cell r="J2781" t="str">
            <v>ATRIBUÍDO SÃO PAULO</v>
          </cell>
          <cell r="K2781">
            <v>194.58</v>
          </cell>
        </row>
        <row r="2782">
          <cell r="G2782">
            <v>105036</v>
          </cell>
          <cell r="H2782" t="str">
            <v>PEÇA RETANGULAR PRÉ-MOLDADA, VOLUME DE CONCRETO DE 10 A 30 LITROS, TAXA DE AÇO APROXIMADA DE 30KG/M³. AF_03/2024</v>
          </cell>
          <cell r="I2782" t="str">
            <v>M3</v>
          </cell>
          <cell r="J2782" t="str">
            <v>ATRIBUÍDO SÃO PAULO</v>
          </cell>
          <cell r="K2782">
            <v>190.11</v>
          </cell>
        </row>
        <row r="2783">
          <cell r="G2783">
            <v>105037</v>
          </cell>
          <cell r="H2783" t="str">
            <v>PEÇA RETANGULAR PRÉ-MOLDADA, VOLUME DE CONCRETO DE 30 A 100 LITROS, TAXA DE AÇO APROXIMADA DE 30KG/M³. AF_03/2024</v>
          </cell>
          <cell r="I2783" t="str">
            <v>M2</v>
          </cell>
          <cell r="J2783" t="str">
            <v>ATRIBUÍDO SÃO PAULO</v>
          </cell>
          <cell r="K2783">
            <v>656.11</v>
          </cell>
        </row>
        <row r="2784">
          <cell r="G2784">
            <v>105038</v>
          </cell>
          <cell r="H2784" t="str">
            <v>PEÇA RETANGULAR PRÉ-MOLDADA, VOLUME DE CONCRETO ACIMA DE 100 LITROS, TAXA DE AÇO APROXIMADA DE 30KG/M³. AF_03/2024</v>
          </cell>
          <cell r="I2784" t="str">
            <v>M2</v>
          </cell>
          <cell r="J2784" t="str">
            <v>ATRIBUÍDO SÃO PAULO</v>
          </cell>
          <cell r="K2784">
            <v>666.56</v>
          </cell>
        </row>
        <row r="2785">
          <cell r="G2785">
            <v>105039</v>
          </cell>
          <cell r="H2785" t="str">
            <v>PEÇA RETANGULAR PRÉ-MOLDADA, VOLUME DE CONCRETO DE 30 A 70 LITROS, TAXA DE AÇO APROXIMADA DE 70KG/M³. AF_03/2024</v>
          </cell>
          <cell r="I2785" t="str">
            <v>M2</v>
          </cell>
          <cell r="J2785" t="str">
            <v>ATRIBUÍDO SÃO PAULO</v>
          </cell>
          <cell r="K2785">
            <v>677</v>
          </cell>
        </row>
        <row r="2786">
          <cell r="G2786">
            <v>105040</v>
          </cell>
          <cell r="H2786" t="str">
            <v>PEÇA CIRCULAR PRÉ-MOLDADA, VOLUME DE CONCRETO DE 10 A 30 LITROS, TAXA DE FIBRA DE POLIPROPILENO APROXIMADA DE 6 KG/M³. AF_03/2024_PS</v>
          </cell>
          <cell r="I2786" t="str">
            <v>M2</v>
          </cell>
          <cell r="J2786" t="str">
            <v>ATRIBUÍDO SÃO PAULO</v>
          </cell>
          <cell r="K2786">
            <v>687.45</v>
          </cell>
        </row>
        <row r="2787">
          <cell r="G2787">
            <v>97733</v>
          </cell>
          <cell r="H2787" t="str">
            <v>PEÇA CIRCULAR PRÉ-MOLDADA, VOLUME DE CONCRETO DE 30 A 100 LITROS, TAXA DE AÇO APROXIMADA DE 30KG/M³. AF_03/2024</v>
          </cell>
          <cell r="I2787" t="str">
            <v>M2</v>
          </cell>
          <cell r="J2787" t="str">
            <v>ATRIBUÍDO SÃO PAULO</v>
          </cell>
          <cell r="K2787">
            <v>708.33</v>
          </cell>
        </row>
        <row r="2788">
          <cell r="G2788">
            <v>97734</v>
          </cell>
          <cell r="H2788" t="str">
            <v>PEÇA CIRCULAR PRÉ-MOLDADA, VOLUME DE CONCRETO ACIMA DE 100 LITROS, TAXA DE AÇO APROXIMADA DE 30KG/M³. AF_03/2024</v>
          </cell>
          <cell r="I2788" t="str">
            <v>M2</v>
          </cell>
          <cell r="J2788" t="str">
            <v>ATRIBUÍDO SÃO PAULO</v>
          </cell>
          <cell r="K2788">
            <v>77.66</v>
          </cell>
        </row>
        <row r="2789">
          <cell r="G2789">
            <v>97735</v>
          </cell>
          <cell r="H2789" t="str">
            <v>CONTENÇÃO EM CORTINA COM ESTACAS ESPAÇADAS COM 30 CM DE DIÂMETRO E PROFUNDIDADE MENOR OU IGUAL A 10 M. AF_06/2018</v>
          </cell>
          <cell r="I2789" t="str">
            <v>M2</v>
          </cell>
          <cell r="J2789" t="str">
            <v>COEFICIENTE DE REPRESENTATIVIDADE</v>
          </cell>
          <cell r="K2789">
            <v>96.92</v>
          </cell>
        </row>
        <row r="2790">
          <cell r="G2790">
            <v>97736</v>
          </cell>
          <cell r="H2790" t="str">
            <v>CONTENÇÃO EM CORTINA COM ESTACAS ESPAÇADAS COM 30 CM DE DIÂMETRO E PROFUNDIDADE MAIOR QUE 10 M E MENOR OU IGUAL A 15 M. AF_06/2018</v>
          </cell>
          <cell r="I2790" t="str">
            <v>M2</v>
          </cell>
          <cell r="J2790" t="str">
            <v>COEFICIENTE DE REPRESENTATIVIDADE</v>
          </cell>
          <cell r="K2790">
            <v>120.6</v>
          </cell>
        </row>
        <row r="2791">
          <cell r="G2791">
            <v>97737</v>
          </cell>
          <cell r="H2791" t="str">
            <v>CONTENÇÃO EM CORTINA COM ESTACAS ESPAÇADAS COM 30 CM DE DIÂMETRO E PROFUNDIDADE MAIOR QUE 15 M. AF_06/2018</v>
          </cell>
          <cell r="I2791" t="str">
            <v>M2</v>
          </cell>
          <cell r="J2791" t="str">
            <v>COEFICIENTE DE REPRESENTATIVIDADE</v>
          </cell>
          <cell r="K2791">
            <v>182.58</v>
          </cell>
        </row>
        <row r="2792">
          <cell r="G2792">
            <v>97738</v>
          </cell>
          <cell r="H2792" t="str">
            <v>CONTENÇÃO EM CORTINA COM ESTACAS ESPAÇADAS COM 40 CM DE DIÂMETRO E PROFUNDIDADE MENOR OU IGUAL A 10 M. AF_06/2018</v>
          </cell>
          <cell r="I2792" t="str">
            <v>M2</v>
          </cell>
          <cell r="J2792" t="str">
            <v>COEFICIENTE DE REPRESENTATIVIDADE</v>
          </cell>
          <cell r="K2792">
            <v>257.78</v>
          </cell>
        </row>
        <row r="2793">
          <cell r="G2793">
            <v>97739</v>
          </cell>
          <cell r="H2793" t="str">
            <v>CONTENÇÃO EM CORTINA COM ESTACAS ESPAÇADAS COM 40 CM DE DIÂMETRO E PROFUNDIDADE MAIOR QUE 10 M E MENOR OU IGUAL A 15 M. AF_06/2018</v>
          </cell>
          <cell r="I2793" t="str">
            <v>M2</v>
          </cell>
          <cell r="J2793" t="str">
            <v>COEFICIENTE DE REPRESENTATIVIDADE</v>
          </cell>
          <cell r="K2793">
            <v>351.75</v>
          </cell>
        </row>
        <row r="2794">
          <cell r="G2794">
            <v>97740</v>
          </cell>
          <cell r="H2794" t="str">
            <v>CONTENÇÃO EM CORTINA COM ESTACAS ESPAÇADAS COM 40 CM DE DIÂMETRO E PROFUNDIDADE MAIOR QUE 15 M. AF_06/2018</v>
          </cell>
          <cell r="I2794" t="str">
            <v>M2</v>
          </cell>
          <cell r="J2794" t="str">
            <v>COEFICIENTE DE REPRESENTATIVIDADE</v>
          </cell>
          <cell r="K2794">
            <v>14.8</v>
          </cell>
        </row>
        <row r="2795">
          <cell r="G2795">
            <v>98615</v>
          </cell>
          <cell r="H2795" t="str">
            <v>CONTENÇÃO EM CORTINA COM ESTACAS ESPAÇADAS COM 50 CM DE DIÂMETRO E PROFUNDIDADE MENOR OU IGUAL A 10 M. AF_06/2018</v>
          </cell>
          <cell r="I2795" t="str">
            <v>M</v>
          </cell>
          <cell r="J2795" t="str">
            <v>COEFICIENTE DE REPRESENTATIVIDADE</v>
          </cell>
          <cell r="K2795">
            <v>14.58</v>
          </cell>
        </row>
        <row r="2796">
          <cell r="G2796">
            <v>98616</v>
          </cell>
          <cell r="H2796" t="str">
            <v>CONTENÇÃO EM CORTINA COM ESTACAS ESPAÇADAS COM 50 CM DE DIÂMETRO E PROFUNDIDADE MAIOR QUE 10 M E MENOR OU IGUAL A 15 M. AF_06/2018</v>
          </cell>
          <cell r="I2796" t="str">
            <v>M</v>
          </cell>
          <cell r="J2796" t="str">
            <v>COEFICIENTE DE REPRESENTATIVIDADE</v>
          </cell>
          <cell r="K2796">
            <v>12.88</v>
          </cell>
        </row>
        <row r="2797">
          <cell r="G2797">
            <v>98617</v>
          </cell>
          <cell r="H2797" t="str">
            <v>CONTENÇÃO EM CORTINA COM ESTACAS ESPAÇADAS COM 50 CM DE DIÂMETRO E PROFUNDIDADE MAIOR QUE 15 M. AF_06/2018</v>
          </cell>
          <cell r="I2797" t="str">
            <v>M</v>
          </cell>
          <cell r="J2797" t="str">
            <v>COEFICIENTE DE REPRESENTATIVIDADE</v>
          </cell>
          <cell r="K2797">
            <v>13.11</v>
          </cell>
        </row>
        <row r="2798">
          <cell r="G2798">
            <v>98618</v>
          </cell>
          <cell r="H2798" t="str">
            <v>CONTENÇÃO EM CORTINA COM ESTACAS ESPAÇADAS COM 60 CM DE DIÂMETRO E PROFUNDIDADE MENOR OU IGUAL A 10 M. AF_06/2018</v>
          </cell>
          <cell r="I2798" t="str">
            <v>M</v>
          </cell>
          <cell r="J2798" t="str">
            <v>COEFICIENTE DE REPRESENTATIVIDADE</v>
          </cell>
          <cell r="K2798">
            <v>14.96</v>
          </cell>
        </row>
        <row r="2799">
          <cell r="G2799">
            <v>98619</v>
          </cell>
          <cell r="H2799" t="str">
            <v>CONTENÇÃO EM CORTINA COM ESTACAS ESPAÇADAS COM 60 CM DE DIÂMETRO E PROFUNDIDADE MAIOR QUE 10 M E MENOR OU IGUAL A 15 M. AF_06/2018</v>
          </cell>
          <cell r="I2799" t="str">
            <v>M</v>
          </cell>
          <cell r="J2799" t="str">
            <v>COEFICIENTE DE REPRESENTATIVIDADE</v>
          </cell>
          <cell r="K2799">
            <v>14.35</v>
          </cell>
        </row>
        <row r="2800">
          <cell r="G2800">
            <v>98620</v>
          </cell>
          <cell r="H2800" t="str">
            <v>CONTENÇÃO EM CORTINA COM ESTACAS ESPAÇADAS COM 60 CM DE DIÂMETRO E PROFUNDIDADE MAIOR QUE 15 M. AF_06/2018</v>
          </cell>
          <cell r="I2800" t="str">
            <v>M</v>
          </cell>
          <cell r="J2800" t="str">
            <v>ATRIBUÍDO SÃO PAULO</v>
          </cell>
          <cell r="K2800">
            <v>21.31</v>
          </cell>
        </row>
        <row r="2801">
          <cell r="G2801">
            <v>98621</v>
          </cell>
          <cell r="H2801" t="str">
            <v>EXECUÇÃO DE MURETA GUIA PARA CONTENÇÃO/ FUNDAÇÃO COM 30 CM DE ESPESSURA. AF_06/2018</v>
          </cell>
          <cell r="I2801" t="str">
            <v>M</v>
          </cell>
          <cell r="J2801" t="str">
            <v>ATRIBUÍDO SÃO PAULO</v>
          </cell>
          <cell r="K2801">
            <v>20.4</v>
          </cell>
        </row>
        <row r="2802">
          <cell r="G2802">
            <v>98622</v>
          </cell>
          <cell r="H2802" t="str">
            <v>EXECUÇÃO DE MURETA GUIA PARA CONTENÇÃO/ FUNDAÇÃO COM 40 CM DE ESPESSURA. AF_06/2018</v>
          </cell>
          <cell r="I2802" t="str">
            <v>M</v>
          </cell>
          <cell r="J2802" t="str">
            <v>ATRIBUÍDO SÃO PAULO</v>
          </cell>
          <cell r="K2802">
            <v>16.08</v>
          </cell>
        </row>
        <row r="2803">
          <cell r="G2803">
            <v>98623</v>
          </cell>
          <cell r="H2803" t="str">
            <v>EXECUÇÃO DE MURETA GUIA PARA CONTENÇÃO/ FUNDAÇÃO COM 50 CM DE ESPESSURA. AF_06/2018</v>
          </cell>
          <cell r="I2803" t="str">
            <v>M</v>
          </cell>
          <cell r="J2803" t="str">
            <v>ATRIBUÍDO SÃO PAULO</v>
          </cell>
          <cell r="K2803">
            <v>15.27</v>
          </cell>
        </row>
        <row r="2804">
          <cell r="G2804">
            <v>98624</v>
          </cell>
          <cell r="H2804" t="str">
            <v>EXECUÇÃO DE MURETA GUIA PARA CONTENÇÃO/ FUNDAÇÃO COM 60 CM DE ESPESSURA. AF_06/2018</v>
          </cell>
          <cell r="I2804" t="str">
            <v>M</v>
          </cell>
          <cell r="J2804" t="str">
            <v>ATRIBUÍDO SÃO PAULO</v>
          </cell>
          <cell r="K2804">
            <v>18.81</v>
          </cell>
        </row>
        <row r="2805">
          <cell r="G2805">
            <v>98625</v>
          </cell>
          <cell r="H2805" t="str">
            <v>EXECUÇÃO DE MURETA GUIA PARA CONTENÇÃO/ FUNDAÇÃO COM 80 CM DE ESPESSURA. AF_06/2018</v>
          </cell>
          <cell r="I2805" t="str">
            <v>M</v>
          </cell>
          <cell r="J2805" t="str">
            <v>ATRIBUÍDO SÃO PAULO</v>
          </cell>
          <cell r="K2805">
            <v>10.64</v>
          </cell>
        </row>
        <row r="2806">
          <cell r="G2806">
            <v>98626</v>
          </cell>
          <cell r="H2806" t="str">
            <v>SOLDA DE TOPO EM CHAPA/PERFIL/TUBO DE AÇO CHANFRADO, ESPESSURA=1/4''. AF_06/2018</v>
          </cell>
          <cell r="I2806" t="str">
            <v>KG</v>
          </cell>
          <cell r="J2806" t="str">
            <v>ATRIBUÍDO SÃO PAULO</v>
          </cell>
          <cell r="K2806">
            <v>12.15</v>
          </cell>
        </row>
        <row r="2807">
          <cell r="G2807">
            <v>98655</v>
          </cell>
          <cell r="H2807" t="str">
            <v>SOLDA DE TOPO EM CHAPA/PERFIL/TUBO DE AÇO CHANFRADO, ESPESSURA=5/16''. AF_06/2018</v>
          </cell>
          <cell r="I2807" t="str">
            <v>KG</v>
          </cell>
          <cell r="J2807" t="str">
            <v>ATRIBUÍDO SÃO PAULO</v>
          </cell>
          <cell r="K2807">
            <v>18.96</v>
          </cell>
        </row>
        <row r="2808">
          <cell r="G2808">
            <v>98656</v>
          </cell>
          <cell r="H2808" t="str">
            <v>SOLDA DE TOPO EM CHAPA/PERFIL/TUBO DE AÇO CHANFRADO, ESPESSURA=3/8''. AF_06/2018</v>
          </cell>
          <cell r="I2808" t="str">
            <v>KG</v>
          </cell>
          <cell r="J2808" t="str">
            <v>ATRIBUÍDO SÃO PAULO</v>
          </cell>
          <cell r="K2808">
            <v>10.61</v>
          </cell>
        </row>
        <row r="2809">
          <cell r="G2809">
            <v>98657</v>
          </cell>
          <cell r="H2809" t="str">
            <v>SOLDA DE TOPO EM CHAPA/PERFIL/TUBO DE AÇO CHANFRADO, ESPESSURA=1/2''. AF_06/2018</v>
          </cell>
          <cell r="I2809" t="str">
            <v>KG</v>
          </cell>
          <cell r="J2809" t="str">
            <v>ATRIBUÍDO SÃO PAULO</v>
          </cell>
          <cell r="K2809">
            <v>12.12</v>
          </cell>
        </row>
        <row r="2810">
          <cell r="G2810">
            <v>98658</v>
          </cell>
          <cell r="H2810" t="str">
            <v>SOLDA DE TOPO EM CHAPA/PERFIL/TUBO DE AÇO CHANFRADO, ESPESSURA=5/8''. AF_06/2018</v>
          </cell>
          <cell r="I2810" t="str">
            <v>KG</v>
          </cell>
          <cell r="J2810" t="str">
            <v>ATRIBUÍDO SÃO PAULO</v>
          </cell>
          <cell r="K2810">
            <v>76.88</v>
          </cell>
        </row>
        <row r="2811">
          <cell r="G2811">
            <v>98659</v>
          </cell>
          <cell r="H2811" t="str">
            <v>SOLDA DE TOPO EM CHAPA/PERFIL/TUBO DE AÇO CHANFRADO, ESPESSURA=3/4''. AF_06/2018</v>
          </cell>
          <cell r="I2811" t="str">
            <v>KG</v>
          </cell>
          <cell r="J2811" t="str">
            <v>ATRIBUÍDO SÃO PAULO</v>
          </cell>
          <cell r="K2811">
            <v>55.19</v>
          </cell>
        </row>
        <row r="2812">
          <cell r="G2812">
            <v>98746</v>
          </cell>
          <cell r="H2812" t="str">
            <v>VIGA METÁLICA EM PERFIL LAMINADO OU SOLDADO EM AÇO ESTRUTURAL, COM CONEXÕES PARAFUSADAS, INCLUSOS MÃO DE OBRA, TRANSPORTE E IÇAMENTO UTILIZANDO GUINDASTE - FORNECIMENTO E INSTALAÇÃO. AF_01/2020_PSA</v>
          </cell>
          <cell r="I2812" t="str">
            <v>KG</v>
          </cell>
          <cell r="J2812" t="str">
            <v>ATRIBUÍDO SÃO PAULO</v>
          </cell>
          <cell r="K2812">
            <v>15.35</v>
          </cell>
        </row>
        <row r="2813">
          <cell r="G2813">
            <v>98749</v>
          </cell>
          <cell r="H2813" t="str">
            <v>VIGA METÁLICA EM PERFIL LAMINADO OU SOLDADO EM AÇO ESTRUTURAL, COM CONEXÕES SOLDADAS, INCLUSOS MÃO DE OBRA, TRANSPORTE E IÇAMENTO UTILIZANDO GUINDASTE - FORNECIMENTO E INSTALAÇÃO. AF_01/2020_PA</v>
          </cell>
          <cell r="I2813" t="str">
            <v>KG</v>
          </cell>
          <cell r="J2813" t="str">
            <v>ATRIBUÍDO SÃO PAULO</v>
          </cell>
          <cell r="K2813">
            <v>710.8</v>
          </cell>
        </row>
        <row r="2814">
          <cell r="G2814">
            <v>98750</v>
          </cell>
          <cell r="H2814" t="str">
            <v>PILAR METÁLICO PERFIL LAMINADO/SOLDADO EM AÇO ESTRUTURAL, COM CONEXÕES PARAFUSADAS, INCLUSOS MÃO DE OBRA, TRANSPORTE E IÇAMENTO UTILIZANDO GUINDASTE - FORNECIMENTO E INSTALAÇÃO. AF_01/2020_PSA</v>
          </cell>
          <cell r="I2814" t="str">
            <v>KG</v>
          </cell>
          <cell r="J2814" t="str">
            <v>ATRIBUÍDO SÃO PAULO</v>
          </cell>
          <cell r="K2814">
            <v>440.29</v>
          </cell>
        </row>
        <row r="2815">
          <cell r="G2815">
            <v>98751</v>
          </cell>
          <cell r="H2815" t="str">
            <v>PILAR METÁLICO PERFIL LAMINADO OU SOLDADO EM AÇO ESTRUTURAL, COM CONEXÕES SOLDADAS, INCLUSOS MÃO DE OBRA, TRANSPORTE E IÇAMENTO UTILIZANDO GUINDASTE - FORNECIMENTO E INSTALAÇÃO. AF_01/2020_PA</v>
          </cell>
          <cell r="I2815" t="str">
            <v>KG</v>
          </cell>
          <cell r="J2815" t="str">
            <v>ATRIBUÍDO SÃO PAULO</v>
          </cell>
          <cell r="K2815">
            <v>515.89</v>
          </cell>
        </row>
        <row r="2816">
          <cell r="G2816">
            <v>98752</v>
          </cell>
          <cell r="H2816" t="str">
            <v>CONTRAVENTAMENTO COM CANTONEIRAS DE AÇO, ABAS IGUAIS, COM CONEXÕES PARAFUSADAS, INCLUSOS MÃO DE OBRA, TRANSPORTE E IÇAMENTO UTILIZANDO TALHA MANUAL, PARA EDIFÍCIOS DE ATÉ 2 PAVIMENTOS - FORNECIMENTO E INSTALAÇÃO. AF_01/2020_PSA</v>
          </cell>
          <cell r="I2816" t="str">
            <v>KG</v>
          </cell>
          <cell r="J2816" t="str">
            <v>COEFICIENTE DE REPRESENTATIVIDADE</v>
          </cell>
          <cell r="K2816">
            <v>660.28</v>
          </cell>
        </row>
        <row r="2817">
          <cell r="G2817">
            <v>98753</v>
          </cell>
          <cell r="H2817" t="str">
            <v>CONTRAVENTAMENTO COM CANTONEIRAS DE AÇO, ABAS IGUAIS, COM CONEXÕES SOLDADAS, INCLUSOS MÃO DE OBRA, TRANSPORTE E IÇAMENTO UTILIZANDO TALHA MANUAL, PARA EDIFÍCIOS DE ATÉ 2 PAVIMENTOS - FORNECIMENTO E INSTALAÇÃO. AF_01/2020_PA</v>
          </cell>
          <cell r="I2817" t="str">
            <v>KG</v>
          </cell>
          <cell r="J2817" t="str">
            <v>COEFICIENTE DE REPRESENTATIVIDADE</v>
          </cell>
          <cell r="K2817">
            <v>1669.85</v>
          </cell>
        </row>
        <row r="2818">
          <cell r="G2818">
            <v>100763</v>
          </cell>
          <cell r="H2818" t="str">
            <v>CONTRAVENTAMENTO COM CANTONEIRAS DE AÇO, ABAS IGUAIS, COM CONEXÕES PARAFUSADAS, INCLUSOS MÃO DE OBRA, TRANSPORTE E IÇAMENTO UTILIZANDO GUINDASTE, PARA EDIFÍCIOS DE 3 A 5 PAVIMENTOS - FORNECIMENTO E INSTALAÇÃO. AF_01/2020_PSA</v>
          </cell>
          <cell r="I2818" t="str">
            <v>KG</v>
          </cell>
          <cell r="J2818" t="str">
            <v>COEFICIENTE DE REPRESENTATIVIDADE</v>
          </cell>
          <cell r="K2818">
            <v>1371.7</v>
          </cell>
        </row>
        <row r="2819">
          <cell r="G2819">
            <v>100764</v>
          </cell>
          <cell r="H2819" t="str">
            <v>CONTRAVENTAMENTO COM CANTONEIRAS DE AÇO, ABAS IGUAIS, COM CONEXÕES SOLDADAS, INCLUSOS MÃO DE OBRA, TRANSPORTE E IÇAMENTO UTILIZANDO GUINDASTE, PARA EDIFÍCIOS DE 3 A 5 PAVIMENTOS - FORNECIMENTO E INSTALAÇÃO. AF_01/2020_PA</v>
          </cell>
          <cell r="I2819" t="str">
            <v>KG</v>
          </cell>
          <cell r="J2819" t="str">
            <v>ATRIBUÍDO SÃO PAULO</v>
          </cell>
          <cell r="K2819">
            <v>515.89</v>
          </cell>
        </row>
        <row r="2820">
          <cell r="G2820">
            <v>100765</v>
          </cell>
          <cell r="H2820" t="str">
            <v>CONTRAVENTAMENTO COM CANTONEIRAS DE AÇO, ABAS IGUAIS, COM CONEXÕES PARAFUSADAS, INCLUSOS MÃO DE OBRA, TRANSPORTE E IÇAMENTO UTILIZANDO GRUA, PARA EDIFÍCIOS DE 6 A 10 PAVIMENTOS - FORNECIMENTO E INSTALAÇÃO. AF_01/2020_PSA</v>
          </cell>
          <cell r="I2820" t="str">
            <v>KG</v>
          </cell>
          <cell r="J2820" t="str">
            <v>COEFICIENTE DE REPRESENTATIVIDADE</v>
          </cell>
          <cell r="K2820">
            <v>1212.24</v>
          </cell>
        </row>
        <row r="2821">
          <cell r="G2821">
            <v>100766</v>
          </cell>
          <cell r="H2821" t="str">
            <v>CONTRAVENTAMENTO COM CANTONEIRAS DE AÇO, ABAS IGUAIS, COM CONEXÕES SOLDADAS, INCLUSOS MÃO DE OBRA, TRANSPORTE E IÇAMENTO UTILIZANDO GRUA, PARA EDIFÍCIOS DE 6 A 10 PAVIMENTOS - FORNECIMENTO E INSTALAÇÃO. AF_01/2020_PA</v>
          </cell>
          <cell r="I2821" t="str">
            <v>KG</v>
          </cell>
          <cell r="J2821" t="str">
            <v>COEFICIENTE DE REPRESENTATIVIDADE</v>
          </cell>
          <cell r="K2821">
            <v>769.33</v>
          </cell>
        </row>
        <row r="2822">
          <cell r="G2822">
            <v>100767</v>
          </cell>
          <cell r="H2822" t="str">
            <v>ESTRUTURA TRELIÇADA DE COBERTURA, TIPO ARCO, COM LIGAÇÕES SOLDADAS, INCLUSOS PERFIS METÁLICOS, CHAPAS METÁLICAS, MÃO DE OBRA E TRANSPORTE COM GUINDASTE - FORNECIMENTO E INSTALAÇÃO. AF_01/2020_PSA</v>
          </cell>
          <cell r="I2822" t="str">
            <v>M2</v>
          </cell>
          <cell r="J2822" t="str">
            <v>ATRIBUÍDO SÃO PAULO</v>
          </cell>
          <cell r="K2822">
            <v>580.05</v>
          </cell>
        </row>
        <row r="2823">
          <cell r="G2823">
            <v>100768</v>
          </cell>
          <cell r="H2823" t="str">
            <v>ESTRUTURA TRELIÇADA DE COBERTURA, TIPO SHED, COM LIGAÇÕES SOLDADAS, INCLUSOS PERFIS METÁLICOS, CHAPAS METÁLICAS, MÃO DE OBRA E TRANSPORTE COM GUINDASTE - FORNECIMENTO E INSTALAÇÃO. AF_01/2020_PSA</v>
          </cell>
          <cell r="I2823" t="str">
            <v>M2</v>
          </cell>
          <cell r="J2823" t="str">
            <v>ATRIBUÍDO SÃO PAULO</v>
          </cell>
          <cell r="K2823">
            <v>552.32</v>
          </cell>
        </row>
        <row r="2824">
          <cell r="G2824">
            <v>100769</v>
          </cell>
          <cell r="H2824" t="str">
            <v>ESTRUTURA TRELIÇADA DE COBERTURA, TIPO FINK, COM LIGAÇÕES SOLDADAS, INCLUSOS PERFIS METÁLICOS, CHAPAS METÁLICAS, MÃO DE OBRA E TRANSPORTE COM GUINDASTE - FORNECIMENTO E INSTALAÇÃO. AF_01/2020_PSA</v>
          </cell>
          <cell r="I2824" t="str">
            <v>KG</v>
          </cell>
          <cell r="J2824" t="str">
            <v>ATRIBUÍDO SÃO PAULO</v>
          </cell>
          <cell r="K2824">
            <v>1541</v>
          </cell>
        </row>
        <row r="2825">
          <cell r="G2825">
            <v>100770</v>
          </cell>
          <cell r="H2825" t="str">
            <v>ESTRUTURA TRELIÇADA DE COBERTURA, TIPO ARCO, COM LIGAÇÕES PARAFUSADAS, INCLUSOS PERFIS METÁLICOS, CHAPAS METÁLICAS, MÃO DE OBRA E TRANSPORTE COM GUINDASTE - FORNECIMENTO E INSTALAÇÃO. AF_01/2020_PSA</v>
          </cell>
          <cell r="I2825" t="str">
            <v>M3</v>
          </cell>
          <cell r="J2825" t="str">
            <v>COEFICIENTE DE REPRESENTATIVIDADE</v>
          </cell>
          <cell r="K2825">
            <v>52.44</v>
          </cell>
        </row>
        <row r="2826">
          <cell r="G2826">
            <v>100771</v>
          </cell>
          <cell r="H2826" t="str">
            <v>ESTRUTURA TRELIÇADA DE COBERTURA, TIPO SHED, COM LIGAÇÕES PARAFUSADAS, INCLUSOS PERFIS METÁLICOS, CHAPAS METÁLICAS, MÃO DE OBRA E TRANSPORTE COM GUINDASTE - FORNECIMENTO E INSTALAÇÃO. AF_01/2020_PSA</v>
          </cell>
          <cell r="I2826" t="str">
            <v>M3</v>
          </cell>
          <cell r="J2826" t="str">
            <v>ATRIBUÍDO SÃO PAULO</v>
          </cell>
          <cell r="K2826">
            <v>52.19</v>
          </cell>
        </row>
        <row r="2827">
          <cell r="G2827">
            <v>100772</v>
          </cell>
          <cell r="H2827" t="str">
            <v>ESTRUTURA TRELIÇADA DE COBERTURA, TIPO FINK, COM LIGAÇÕES PARAFUSADAS, INCLUSOS PERFIS METÁLICOS, CHAPAS METÁLICAS, MÃO DE OBRA E TRANSPORTE COM GUINDASTE - FORNECIMENTO E INSTALAÇÃO. AF_01/2020_PSA</v>
          </cell>
          <cell r="I2827" t="str">
            <v>M3</v>
          </cell>
          <cell r="J2827" t="str">
            <v>ATRIBUÍDO SÃO PAULO</v>
          </cell>
          <cell r="K2827">
            <v>59.68</v>
          </cell>
        </row>
        <row r="2828">
          <cell r="G2828">
            <v>100773</v>
          </cell>
          <cell r="H2828" t="str">
            <v>FABRICAÇÃO, MONTAGEM E DESMONTAGEM DE FÔRMA PARA ESCADA HIDRÁULICA, EM CHAPA DE MADEIRA COMPENSADA RESINADA, E = 17 MM, 3 UTILIZAÇÕES. AF_08/2022</v>
          </cell>
          <cell r="I2828" t="str">
            <v>M3</v>
          </cell>
          <cell r="J2828" t="str">
            <v>ATRIBUÍDO SÃO PAULO</v>
          </cell>
          <cell r="K2828">
            <v>42.93</v>
          </cell>
        </row>
        <row r="2829">
          <cell r="G2829">
            <v>100774</v>
          </cell>
          <cell r="H2829" t="str">
            <v>FABRICAÇÃO, MONTAGEM E DESMONTAGEM DE FÔRMA PARA BACIA DE DISSIPAÇÃO, EM MADEIRA SERRADA, E = 25 MM, 2 UTILIZAÇÕES. AF_08/2022</v>
          </cell>
          <cell r="I2829" t="str">
            <v>M3</v>
          </cell>
          <cell r="J2829" t="str">
            <v>ATRIBUÍDO SÃO PAULO</v>
          </cell>
          <cell r="K2829">
            <v>154.42</v>
          </cell>
        </row>
        <row r="2830">
          <cell r="G2830">
            <v>100775</v>
          </cell>
          <cell r="H2830" t="str">
            <v>ARMAÇÃO DE DESCIDA D'ÁGUA UTILIZANDO AÇO CA-60 DE 5 MM - MONTAGEM. AF_08/2022</v>
          </cell>
          <cell r="I2830" t="str">
            <v>M3</v>
          </cell>
          <cell r="J2830" t="str">
            <v>ATRIBUÍDO SÃO PAULO</v>
          </cell>
          <cell r="K2830">
            <v>145.3</v>
          </cell>
        </row>
        <row r="2831">
          <cell r="G2831">
            <v>100776</v>
          </cell>
          <cell r="H2831" t="str">
            <v>CONCRETAGEM DE DISSIPADOR DE ENERGIA, CONCRETO USINADO, FCK = 20 MPA, COM USO DE BOMBA - LANÇAMENTO, ADENSAMENTO E ACABAMENTO. AF_08/2022</v>
          </cell>
          <cell r="I2831" t="str">
            <v>M3</v>
          </cell>
          <cell r="J2831" t="str">
            <v>COEFICIENTE DE REPRESENTATIVIDADE</v>
          </cell>
          <cell r="K2831">
            <v>212.06</v>
          </cell>
        </row>
        <row r="2832">
          <cell r="G2832">
            <v>100777</v>
          </cell>
          <cell r="H2832" t="str">
            <v>PEDRA DE MÃO FIXADA COM CONCRETO PARA BACIA DE DISSIPAÇÃO, 40% DE CONCRETO EM VOLUME, FCK = 20 MPA, COM USO DE JERICA E PREPARO EM BETONEIRA DE 600 L - AREIA, BRITA E PEDRA DE MÃO COMERCIAIS - LANÇAMENTO, ADENSAMENTO E ACABAMENTO. AF_08/2022</v>
          </cell>
          <cell r="I2832" t="str">
            <v>M3</v>
          </cell>
          <cell r="J2832" t="str">
            <v>COEFICIENTE DE REPRESENTATIVIDADE</v>
          </cell>
          <cell r="K2832">
            <v>203.56</v>
          </cell>
        </row>
        <row r="2833">
          <cell r="G2833">
            <v>100778</v>
          </cell>
          <cell r="H2833" t="str">
            <v>PEDRA ARGAMASSADA COM CIMENTO E AREIA 1:3, 40% DE ARGAMASSA EM VOLUME - AREIA E PEDRA DE MÃO COMERCIAIS - FORNECIMENTO E ASSENTAMENTO. AF_08/2022</v>
          </cell>
          <cell r="I2833" t="str">
            <v>M3</v>
          </cell>
          <cell r="J2833" t="str">
            <v>COEFICIENTE DE REPRESENTATIVIDADE</v>
          </cell>
          <cell r="K2833">
            <v>108.49</v>
          </cell>
        </row>
        <row r="2834">
          <cell r="G2834">
            <v>103795</v>
          </cell>
          <cell r="H2834" t="str">
            <v>CONCRETAGEM DE DISSIPADOR DE ENERGIA, FCK = 20 MPA, COM USO DE JERICAS E PREPARO EM BETONEIRA DE 600 L - AREIA E BRITA COMERCIAIS - LANÇAMENTO, ADENSAMENTO E ACABAMENTO. AF_08/2022</v>
          </cell>
          <cell r="I2834" t="str">
            <v>M3</v>
          </cell>
          <cell r="J2834" t="str">
            <v>COEFICIENTE DE REPRESENTATIVIDADE</v>
          </cell>
          <cell r="K2834">
            <v>96.72</v>
          </cell>
        </row>
        <row r="2835">
          <cell r="G2835">
            <v>103796</v>
          </cell>
          <cell r="H2835" t="str">
            <v>ESCADA HIDRÁULICA, LARGURA ATÉ 1M, TIPO DESCIDA D'ÁGUA DE CORTE OU ATERRO EM DEGRAUS (DCD 02, 04 E DAD 02), EM CONCRETO USINADO, FCK = 20 MPA, LANÇADO COM BOMBA, INCLUINDO ARMAÇÃO, MATERIAIS E FÔRMAS (3 UTILIZAÇÕES). AF_08/2022</v>
          </cell>
          <cell r="I2835" t="str">
            <v>M3</v>
          </cell>
          <cell r="J2835" t="str">
            <v>COEFICIENTE DE REPRESENTATIVIDADE</v>
          </cell>
          <cell r="K2835">
            <v>192.45</v>
          </cell>
        </row>
        <row r="2836">
          <cell r="G2836">
            <v>103797</v>
          </cell>
          <cell r="H2836" t="str">
            <v>ESCADA HIDRÁULICA, LARGURA DE 1 A 4,1 M, TIPO DESCIDA D'ÁGUA DE ATERRO EM DEGRAUS (DAD 04, 06, 08, 10, 12, 14, 16, 18), EM CONCRETO USINADO, FCK = 20 MPA, LANÇADO COM BOMBA, INCLUINDO ARMAÇÃO, MATERIAIS E FÔRMAS (3 UTILIZAÇÕES). AF_08/2022</v>
          </cell>
          <cell r="I2836" t="str">
            <v>M3</v>
          </cell>
          <cell r="J2836" t="str">
            <v>COEFICIENTE DE REPRESENTATIVIDADE</v>
          </cell>
          <cell r="K2836">
            <v>180.68</v>
          </cell>
        </row>
        <row r="2837">
          <cell r="G2837">
            <v>103798</v>
          </cell>
          <cell r="H2837" t="str">
            <v>BACIA DE DISSIPAÇÃO, TIPO BACIA EM PEDRA DE MÃO ARGAMASSADA (DES 01, 02, 03, 04), LANÇADO MANUALMENTE, INCLUINDO MATERIAIS E FÔRMAS (2 UTILIZAÇÕES). AF_08/2022</v>
          </cell>
          <cell r="I2837" t="str">
            <v>M</v>
          </cell>
          <cell r="J2837" t="str">
            <v>COEFICIENTE DE REPRESENTATIVIDADE</v>
          </cell>
          <cell r="K2837">
            <v>309.92</v>
          </cell>
        </row>
        <row r="2838">
          <cell r="G2838">
            <v>103799</v>
          </cell>
          <cell r="H2838" t="str">
            <v>BACIA DE DISSIPAÇÃO, TIPO BACIA COM DENTES DE CONCRETO (01), COM PREPARO MANUAL, FCK = 20 MPA, LANÇADO MANUALMENTE, INCLUINDO MATERIAIS E FÔRMAS (2 UTILIZAÇÕES). AF_08/2022</v>
          </cell>
          <cell r="I2838" t="str">
            <v>M</v>
          </cell>
          <cell r="J2838" t="str">
            <v>COEFICIENTE DE REPRESENTATIVIDADE</v>
          </cell>
          <cell r="K2838">
            <v>298.2</v>
          </cell>
        </row>
        <row r="2839">
          <cell r="G2839">
            <v>103800</v>
          </cell>
          <cell r="H2839" t="str">
            <v>BACIA DE DISSIPAÇÃO, LARGURA ATÉ 1 M, TIPO BACIA EM PEDRA DE MÃO FIXADA COM CONCRETO (DEB 01, 02), COM PREPARO MANUAL, FCK = 20 MPA, LANÇADO MANUALMENTE, INCLUINDO MATERIAIS E FÔRMAS (2 UTILIZAÇÕES). AF_08/2022</v>
          </cell>
          <cell r="I2839" t="str">
            <v>M</v>
          </cell>
          <cell r="J2839" t="str">
            <v>COEFICIENTE DE REPRESENTATIVIDADE</v>
          </cell>
          <cell r="K2839">
            <v>73.6</v>
          </cell>
        </row>
        <row r="2840">
          <cell r="G2840">
            <v>103801</v>
          </cell>
          <cell r="H2840" t="str">
            <v>BACIA DE DISSIPAÇÃO, LARGURA DE 1 A 4 M, TIPO BACIA EM PEDRA DE MÃO FIXADA COM CONCRETO (DEB 03, 04, 05, 06), COM PREPARO MANUAL, FCK = 20 MPA, LANÇADO MANUALMENTE, INCLUINDO MATERIAIS E FÔRMAS (2 UTILIZAÇÕES). AF_08/2022</v>
          </cell>
          <cell r="I2840" t="str">
            <v>M</v>
          </cell>
          <cell r="J2840" t="str">
            <v>COEFICIENTE DE REPRESENTATIVIDADE</v>
          </cell>
          <cell r="K2840">
            <v>86.54</v>
          </cell>
        </row>
        <row r="2841">
          <cell r="G2841">
            <v>103925</v>
          </cell>
          <cell r="H2841" t="str">
            <v>BACIA DE DISSIPAÇÃO, LARGURA DE 4 A 9,2 M, TIPO BACIA EM PEDRA DE MÃO FIXADA COM CONCRETO (DEB 07, 08, 09, 10, 11, 12, 13), COM PREPARO MANUAL, FCK = 20 MPA, LANÇADO MANUALMENTE, INCLUINDO MATERIAIS E FÔRMAS (2 UTILIZAÇÕES). AF_08/2022</v>
          </cell>
          <cell r="I2841" t="str">
            <v>M</v>
          </cell>
          <cell r="J2841" t="str">
            <v>COEFICIENTE DE REPRESENTATIVIDADE</v>
          </cell>
          <cell r="K2841">
            <v>77.18</v>
          </cell>
        </row>
        <row r="2842">
          <cell r="G2842">
            <v>103926</v>
          </cell>
          <cell r="H2842" t="str">
            <v>DESCIDA D'ÁGUA RÁPIDA (DAR 03), EM CONCRETO USINADO, FCK = 20 MPA, LANÇADO COM BOMBA, INCLUINDO ARMAÇÃO, MATERIAIS E FÔRMAS (2 UTILIZAÇÕES). AF_08/2022</v>
          </cell>
          <cell r="I2842" t="str">
            <v>M</v>
          </cell>
          <cell r="J2842" t="str">
            <v>COEFICIENTE DE REPRESENTATIVIDADE</v>
          </cell>
          <cell r="K2842">
            <v>88.18</v>
          </cell>
        </row>
        <row r="2843">
          <cell r="G2843">
            <v>103928</v>
          </cell>
          <cell r="H2843" t="str">
            <v>VIGA DE MADEIRA SERRADA, PINUS OU EQUIVALENTE DA REGIÃO, SEÇÃO RETANGULAR 7,5 X 10 CM. AF_03/2024</v>
          </cell>
          <cell r="I2843" t="str">
            <v>M</v>
          </cell>
          <cell r="J2843" t="str">
            <v>COEFICIENTE DE REPRESENTATIVIDADE</v>
          </cell>
          <cell r="K2843">
            <v>111.91</v>
          </cell>
        </row>
        <row r="2844">
          <cell r="G2844">
            <v>103929</v>
          </cell>
          <cell r="H2844" t="str">
            <v>PILAR DE MADEIRA ROLIÇA, EUCALIPTO OU EQUIVALENTE DA REGIÃO, FIXADO COM VERGALHÃO, DIÂMETRO DE 12 A 15 CM, APOIO ARTICULADO, COMPRIMENTO DE 3 M. AF_03/2024</v>
          </cell>
          <cell r="I2844" t="str">
            <v>M</v>
          </cell>
          <cell r="J2844" t="str">
            <v>COEFICIENTE DE REPRESENTATIVIDADE</v>
          </cell>
          <cell r="K2844">
            <v>117.41</v>
          </cell>
        </row>
        <row r="2845">
          <cell r="G2845">
            <v>103930</v>
          </cell>
          <cell r="H2845" t="str">
            <v>VIGA DE MADEIRA SERRADA, PINUS OU EQUIVALENTE DA REGIÃO, SEÇÃO RETANGULAR 7,5 X 15 CM. AF_03/2024</v>
          </cell>
          <cell r="I2845" t="str">
            <v>M</v>
          </cell>
          <cell r="J2845" t="str">
            <v>COEFICIENTE DE REPRESENTATIVIDADE</v>
          </cell>
          <cell r="K2845">
            <v>102.76</v>
          </cell>
        </row>
        <row r="2846">
          <cell r="G2846">
            <v>103931</v>
          </cell>
          <cell r="H2846" t="str">
            <v>PILAR DE MADEIRA ROLIÇA, EUCALIPTO OU EQUIVALENTE DA REGIÃO, FIXADO COM VERGALHÃO, DIÂMETRO DE 12 A 15 CM, APOIO ARTICULADO, COMPRIMENTO DE 6 M. AF_03/2024</v>
          </cell>
          <cell r="I2846" t="str">
            <v>M</v>
          </cell>
          <cell r="J2846" t="str">
            <v>COEFICIENTE DE REPRESENTATIVIDADE</v>
          </cell>
          <cell r="K2846">
            <v>116.51</v>
          </cell>
        </row>
        <row r="2847">
          <cell r="G2847">
            <v>103932</v>
          </cell>
          <cell r="H2847" t="str">
            <v>PILAR DE MADEIRA ROLIÇA, EUCALIPTO OU EQUIVALENTE DA REGIÃO, FIXADO COM VERGALHÃO, DIÂMETRO DE 21 A 29 CM, APOIO ARTICULADO, COMPRIMENTO DE 3 M. AF_03/2024</v>
          </cell>
          <cell r="I2847" t="str">
            <v>M</v>
          </cell>
          <cell r="J2847" t="str">
            <v>COEFICIENTE DE REPRESENTATIVIDADE</v>
          </cell>
          <cell r="K2847">
            <v>220.05</v>
          </cell>
        </row>
        <row r="2848">
          <cell r="G2848">
            <v>103933</v>
          </cell>
          <cell r="H2848" t="str">
            <v>PILAR DE MADEIRA ROLIÇA, EUCALIPTO OU EQUIVALENTE DA REGIÃO, FIXADO COM VERGALHÃO, DIÂMETRO DE 21 A 29 CM, APOIO ARTICULADO, COMPRIMENTO DE 6 M. AF_03/2024</v>
          </cell>
          <cell r="I2848" t="str">
            <v>M</v>
          </cell>
          <cell r="J2848" t="str">
            <v>COEFICIENTE DE REPRESENTATIVIDADE</v>
          </cell>
          <cell r="K2848">
            <v>202.06</v>
          </cell>
        </row>
        <row r="2849">
          <cell r="G2849">
            <v>105041</v>
          </cell>
          <cell r="H2849" t="str">
            <v>PILAR DE MADEIRA ROLIÇA, EUCALIPTO OU EQUIVALENTE DA REGIÃO, FIXADO COM VERGALHÃO, DIÂMETRO DE 30 A 34 CM, APOIO ARTICULADO, COMPRIMENTO DE 3 M. AF_03/2024</v>
          </cell>
          <cell r="I2849" t="str">
            <v>M</v>
          </cell>
          <cell r="J2849" t="str">
            <v>COEFICIENTE DE REPRESENTATIVIDADE</v>
          </cell>
          <cell r="K2849">
            <v>461.37</v>
          </cell>
        </row>
        <row r="2850">
          <cell r="G2850">
            <v>105042</v>
          </cell>
          <cell r="H2850" t="str">
            <v>PILAR DE MADEIRA ROLIÇA, EUCALIPTO OU EQUIVALENTE DA REGIÃO, FIXADO COM VERGALHÃO, DIÂMETRO DE 30 A 34 CM, APOIO ARTICULADO, COMPRIMENTO DE 6 M. AF_03/2024</v>
          </cell>
          <cell r="I2850" t="str">
            <v>M</v>
          </cell>
          <cell r="J2850" t="str">
            <v>COEFICIENTE DE REPRESENTATIVIDADE</v>
          </cell>
          <cell r="K2850">
            <v>158.29</v>
          </cell>
        </row>
        <row r="2851">
          <cell r="G2851">
            <v>105045</v>
          </cell>
          <cell r="H2851" t="str">
            <v>PILAR DE MADEIRA SERRADA, MAÇARANDUBA OU EQUIVALENTE DA REGIÃO, NÃO APARELHADO, FIXADO COM VERGALHÃO, SEÇÃO QUADRADA 10 X 10 CM, APOIO ARTICULADO, COMPRIMENTO DE 3 M. AF_03/2024</v>
          </cell>
          <cell r="I2851" t="str">
            <v>M</v>
          </cell>
          <cell r="J2851" t="str">
            <v>COEFICIENTE DE REPRESENTATIVIDADE</v>
          </cell>
          <cell r="K2851">
            <v>173.29</v>
          </cell>
        </row>
        <row r="2852">
          <cell r="G2852">
            <v>105046</v>
          </cell>
          <cell r="H2852" t="str">
            <v>PILAR DE MADEIRA SERRADA, MAÇARANDUBA OU EQUIVALENTE DA REGIÃO, NÃO APARELHADO, FIXADO COM VERGALHÃO, SEÇÃO QUADRADA 10 X 10 CM, APOIO ARTICULADO, COMPRIMENTO DE 6 M. AF_03/2024</v>
          </cell>
          <cell r="I2852" t="str">
            <v>M</v>
          </cell>
          <cell r="J2852" t="str">
            <v>COEFICIENTE DE REPRESENTATIVIDADE</v>
          </cell>
          <cell r="K2852">
            <v>175.08</v>
          </cell>
        </row>
        <row r="2853">
          <cell r="G2853">
            <v>105050</v>
          </cell>
          <cell r="H2853" t="str">
            <v>PILAR DE MADEIRA SERRADA, MAÇARANDUBA OU EQUIVALENTE DA REGIÃO, NÃO APARELHADO, FIXADO COM VERGALHÃO, SEÇÃO QUADRADA 15 X 15 CM, APOIO ARTICULADO, COMPRIMENTO DE 3 M. AF_03/2024</v>
          </cell>
          <cell r="I2853" t="str">
            <v>M</v>
          </cell>
          <cell r="J2853" t="str">
            <v>COEFICIENTE DE REPRESENTATIVIDADE</v>
          </cell>
          <cell r="K2853">
            <v>76.12</v>
          </cell>
        </row>
        <row r="2854">
          <cell r="G2854">
            <v>105053</v>
          </cell>
          <cell r="H2854" t="str">
            <v>PILAR DE MADEIRA SERRADA, MAÇARANDUBA OU EQUIVALENTE DA REGIÃO, NÃO APARELHADO, FIXADO COM VERGALHÃO, SEÇÃO QUADRADA 15 X 15 CM, APOIO ARTICULADO, COMPRIMENTO DE 6 M. AF_03/2024</v>
          </cell>
          <cell r="I2854" t="str">
            <v>M</v>
          </cell>
          <cell r="J2854" t="str">
            <v>COEFICIENTE DE REPRESENTATIVIDADE</v>
          </cell>
          <cell r="K2854">
            <v>66.88</v>
          </cell>
        </row>
        <row r="2855">
          <cell r="G2855">
            <v>105056</v>
          </cell>
          <cell r="H2855" t="str">
            <v>PILAR DE MADEIRA SERRADA, MAÇARANDUBA OU EQUIVALENTE DA REGIÃO, NÃO APARELHADO, FIXADO COM VERGALHÃO, SEÇÃO QUADRADA 20 X 20 CM, APOIO ARTICULADO, COMPRIMENTO DE 3 M. AF_03/2024</v>
          </cell>
          <cell r="I2855" t="str">
            <v>M</v>
          </cell>
          <cell r="J2855" t="str">
            <v>ATRIBUÍDO SÃO PAULO</v>
          </cell>
          <cell r="K2855">
            <v>70.79</v>
          </cell>
        </row>
        <row r="2856">
          <cell r="G2856">
            <v>105058</v>
          </cell>
          <cell r="H2856" t="str">
            <v>PILAR DE MADEIRA SERRADA, MAÇARANDUBA OU EQUIVALENTE DA REGIÃO, NÃO APARELHADO, FIXADO COM VERGALHÃO, SEÇÃO QUADRADA 20 X 20 CM, APOIO ARTICULADO, COMPRIMENTO DE 6 M. AF_03/2024</v>
          </cell>
          <cell r="I2856" t="str">
            <v>M</v>
          </cell>
          <cell r="J2856" t="str">
            <v>COEFICIENTE DE REPRESENTATIVIDADE</v>
          </cell>
          <cell r="K2856">
            <v>97.17</v>
          </cell>
        </row>
        <row r="2857">
          <cell r="G2857">
            <v>105061</v>
          </cell>
          <cell r="H2857" t="str">
            <v>VIGA DE MADEIRA SERRADA, MAÇARANDUBA OU EQUIVALENTE DA REGIÃO, APARELHADA, SEÇÃO RETANGULAR 6 X 12 CM. AF_03/2024</v>
          </cell>
          <cell r="I2857" t="str">
            <v>M</v>
          </cell>
          <cell r="J2857" t="str">
            <v>COEFICIENTE DE REPRESENTATIVIDADE</v>
          </cell>
          <cell r="K2857">
            <v>180.57</v>
          </cell>
        </row>
        <row r="2858">
          <cell r="G2858">
            <v>105064</v>
          </cell>
          <cell r="H2858" t="str">
            <v>VIGA DE MADEIRA SERRADA, MAÇARANDUBA OU EQUIVALENTE DA REGIÃO, APARELHADA, SEÇÃO RETANGULAR 6 X 16 CM. AF_03/2024</v>
          </cell>
          <cell r="I2858" t="str">
            <v>M</v>
          </cell>
          <cell r="J2858" t="str">
            <v>COEFICIENTE DE REPRESENTATIVIDADE</v>
          </cell>
          <cell r="K2858">
            <v>244.83</v>
          </cell>
        </row>
        <row r="2859">
          <cell r="G2859">
            <v>105068</v>
          </cell>
          <cell r="H2859" t="str">
            <v>VIGA DE MADEIRA SERRADA, MAÇARANDUBA OU EQUIVALENTE DA REGIÃO, NÃO APARELHADA, SEÇÃO RETANGULAR 6 X 12 CM. AF_03/2024</v>
          </cell>
          <cell r="I2859" t="str">
            <v>M</v>
          </cell>
          <cell r="J2859" t="str">
            <v>COEFICIENTE DE REPRESENTATIVIDADE</v>
          </cell>
          <cell r="K2859">
            <v>46.05</v>
          </cell>
        </row>
        <row r="2860">
          <cell r="G2860">
            <v>105071</v>
          </cell>
          <cell r="H2860" t="str">
            <v>VIGA DE MADEIRA SERRADA, MAÇARANDUBA OU EQUIVALENTE DA REGIÃO, NÃO APARELHADA, SEÇÃO RETANGULAR 6 X 16 CM. AF_03/2024</v>
          </cell>
          <cell r="I2860" t="str">
            <v>M</v>
          </cell>
          <cell r="J2860" t="str">
            <v>COEFICIENTE DE REPRESENTATIVIDADE</v>
          </cell>
          <cell r="K2860">
            <v>28.35</v>
          </cell>
        </row>
        <row r="2861">
          <cell r="G2861">
            <v>105074</v>
          </cell>
          <cell r="H2861" t="str">
            <v>VIGA DE MADEIRA SERRADA, MAÇARANDUBA OU EQUIVALENTE DA REGIÃO, NÃO APARELHADA, SEÇÃO RETANGULAR 6 X 20 CM. AF_03/2024</v>
          </cell>
          <cell r="I2861" t="str">
            <v>M2</v>
          </cell>
          <cell r="J2861" t="str">
            <v>COEFICIENTE DE REPRESENTATIVIDADE</v>
          </cell>
          <cell r="K2861">
            <v>52.04</v>
          </cell>
        </row>
        <row r="2862">
          <cell r="G2862">
            <v>105077</v>
          </cell>
          <cell r="H2862" t="str">
            <v>VIGA DE MADEIRA SERRADA, MAÇARANDUBA OU EQUIVALENTE DA REGIÃO, NÃO APARELHADA, SEÇÃO RETANGULAR 8 X 16 CM. AF_03/2024</v>
          </cell>
          <cell r="I2862" t="str">
            <v>M</v>
          </cell>
          <cell r="J2862" t="str">
            <v>COEFICIENTE DE REPRESENTATIVIDADE</v>
          </cell>
          <cell r="K2862">
            <v>8.56</v>
          </cell>
        </row>
        <row r="2863">
          <cell r="G2863">
            <v>105080</v>
          </cell>
          <cell r="H2863" t="str">
            <v>VIGA DE MADEIRA SERRADA, MAÇARANDUBA OU EQUIVALENTE DA REGIÃO, NÃO APARELHADA, SEÇÃO RETANGULAR 6 X 25 CM. AF_03/2024</v>
          </cell>
          <cell r="I2863" t="str">
            <v>M</v>
          </cell>
          <cell r="J2863" t="str">
            <v>COEFICIENTE DE REPRESENTATIVIDADE</v>
          </cell>
          <cell r="K2863">
            <v>4.43</v>
          </cell>
        </row>
        <row r="2864">
          <cell r="G2864">
            <v>105081</v>
          </cell>
          <cell r="H2864" t="str">
            <v>VIGA DE MADEIRA SERRADA, MAÇARANDUBA OU EQUIVALENTE DA REGIÃO, NÃO APARELHADA, SEÇÃO RETANGULAR 6 X 30 CM. AF_03/2024</v>
          </cell>
          <cell r="I2864" t="str">
            <v>M</v>
          </cell>
          <cell r="J2864" t="str">
            <v>COEFICIENTE DE REPRESENTATIVIDADE</v>
          </cell>
          <cell r="K2864">
            <v>109.44</v>
          </cell>
        </row>
        <row r="2865">
          <cell r="G2865">
            <v>105082</v>
          </cell>
          <cell r="H2865" t="str">
            <v>VIGA DE MADEIRA SERRADA, MAÇARANDUBA OU EQUIVALENTE DA REGIÃO, NÃO APARELHADA, SEÇÃO RETANGULAR 6 X 40 CM. AF_03/2024</v>
          </cell>
          <cell r="I2865" t="str">
            <v>M</v>
          </cell>
          <cell r="J2865" t="str">
            <v>COEFICIENTE DE REPRESENTATIVIDADE</v>
          </cell>
          <cell r="K2865">
            <v>184</v>
          </cell>
        </row>
        <row r="2866">
          <cell r="G2866">
            <v>105083</v>
          </cell>
          <cell r="H2866" t="str">
            <v>VIGA DE MADEIRA SERRADA, MAÇARANDUBA OU EQUIVALENTE DA REGIÃO, APARELHADA, SEÇÃO RETANGULAR 8 X 30 CM. AF_03/2024</v>
          </cell>
          <cell r="I2866" t="str">
            <v>M</v>
          </cell>
          <cell r="J2866" t="str">
            <v>COEFICIENTE DE REPRESENTATIVIDADE</v>
          </cell>
          <cell r="K2866">
            <v>165.78</v>
          </cell>
        </row>
        <row r="2867">
          <cell r="G2867">
            <v>105084</v>
          </cell>
          <cell r="H2867" t="str">
            <v>PISO DE MADEIRA, SOBRE VIGOTAS DE MADEIRA SEÇÃO 7,5 X 15 CM. AF_03/2024</v>
          </cell>
          <cell r="I2867" t="str">
            <v>M</v>
          </cell>
          <cell r="J2867" t="str">
            <v>COEFICIENTE DE REPRESENTATIVIDADE</v>
          </cell>
          <cell r="K2867">
            <v>41.98</v>
          </cell>
        </row>
        <row r="2868">
          <cell r="G2868">
            <v>105085</v>
          </cell>
          <cell r="H2868" t="str">
            <v>VIGA DE MADEIRA SERRADA, MAÇARANDUBA OU EQUIVALENTE DA REGIÃO, APARELHADA, SEÇÃO RETANGULAR 7,5 X 23 CM. AF_03/2024</v>
          </cell>
          <cell r="I2868" t="str">
            <v>M</v>
          </cell>
          <cell r="J2868" t="str">
            <v>COEFICIENTE DE REPRESENTATIVIDADE</v>
          </cell>
          <cell r="K2868">
            <v>39.82</v>
          </cell>
        </row>
        <row r="2869">
          <cell r="G2869">
            <v>105086</v>
          </cell>
          <cell r="H2869" t="str">
            <v>VIGA DE MADEIRA SERRADA, MAÇARANDUBA OU EQUIVALENTE DA REGIÃO, NÃO APARELHADA, SEÇÃO RETANGULAR 7,5 X 23 CM. AF_03/2024</v>
          </cell>
          <cell r="I2869" t="str">
            <v>M</v>
          </cell>
          <cell r="J2869" t="str">
            <v>COEFICIENTE DE REPRESENTATIVIDADE</v>
          </cell>
          <cell r="K2869">
            <v>35.5</v>
          </cell>
        </row>
        <row r="2870">
          <cell r="G2870">
            <v>105087</v>
          </cell>
          <cell r="H2870" t="str">
            <v>VIGA DE MADEIRA SERRADA, MAÇARANDUBA OU EQUIVALENTE DA REGIÃO, NÃO APARELHADA, SEÇÃO RETANGULAR 8 X 30 CM. AF_03/2024</v>
          </cell>
          <cell r="I2870" t="str">
            <v>M</v>
          </cell>
          <cell r="J2870" t="str">
            <v>COEFICIENTE DE REPRESENTATIVIDADE</v>
          </cell>
          <cell r="K2870">
            <v>46.72</v>
          </cell>
        </row>
        <row r="2871">
          <cell r="G2871">
            <v>105088</v>
          </cell>
          <cell r="H2871" t="str">
            <v>PILAR DE MADEIRA ROLIÇA, EUCALIPTO OU EQUIVALENTE DA REGIÃO, FIXADO COM VERGALHÃO, DIÂMETRO DE 16 A 20 CM, APOIO ARTICULADO, COMPRIMENTO DE 3 M. AF_03/2024</v>
          </cell>
          <cell r="I2871" t="str">
            <v>M2</v>
          </cell>
          <cell r="J2871" t="str">
            <v>COEFICIENTE DE REPRESENTATIVIDADE</v>
          </cell>
          <cell r="K2871">
            <v>50.55</v>
          </cell>
        </row>
        <row r="2872">
          <cell r="G2872">
            <v>105089</v>
          </cell>
          <cell r="H2872" t="str">
            <v>PILAR DE MADEIRA ROLIÇA, EUCALIPTO OU EQUIVALENTE DA REGIÃO, FIXADO COM VERGALHÃO, DIÂMETRO DE 16 A 20 CM, APOIO ARTICULADO, COMPRIMENTO DE 6 M. AF_03/2024</v>
          </cell>
          <cell r="I2872" t="str">
            <v>M2</v>
          </cell>
          <cell r="J2872" t="str">
            <v>COEFICIENTE DE REPRESENTATIVIDADE</v>
          </cell>
          <cell r="K2872">
            <v>61.77</v>
          </cell>
        </row>
        <row r="2873">
          <cell r="G2873">
            <v>105090</v>
          </cell>
          <cell r="H2873" t="str">
            <v>VIGA DE MADEIRA ROLIÇA, EUCALIPTO OU EQUIVALENTE DA REGIÃO, DIÂMETRO DE 12 A 15 CM. AF_03/2024</v>
          </cell>
          <cell r="I2873" t="str">
            <v>M2</v>
          </cell>
          <cell r="J2873" t="str">
            <v>COEFICIENTE DE REPRESENTATIVIDADE</v>
          </cell>
          <cell r="K2873">
            <v>64.79</v>
          </cell>
        </row>
        <row r="2874">
          <cell r="G2874">
            <v>105091</v>
          </cell>
          <cell r="H2874" t="str">
            <v>VIGA DE MADEIRA ROLIÇA, EUCALIPTO OU EQUIVALENTE DA REGIÃO, DIÂMETRO DE 16 A 20 CM. AF_03/2024</v>
          </cell>
          <cell r="I2874" t="str">
            <v>UN</v>
          </cell>
          <cell r="J2874" t="str">
            <v>COEFICIENTE DE REPRESENTATIVIDADE</v>
          </cell>
          <cell r="K2874">
            <v>76.01</v>
          </cell>
        </row>
        <row r="2875">
          <cell r="G2875">
            <v>105092</v>
          </cell>
          <cell r="H2875" t="str">
            <v>VIGA DE MADEIRA ROLIÇA, EUCALIPTO OU EQUIVALENTE DA REGIÃO, DIÂMETRO DE 21 A 29 CM. AF_03/2024</v>
          </cell>
          <cell r="I2875" t="str">
            <v>M</v>
          </cell>
          <cell r="J2875" t="str">
            <v>COEFICIENTE DE REPRESENTATIVIDADE</v>
          </cell>
          <cell r="K2875">
            <v>79.84</v>
          </cell>
        </row>
        <row r="2876">
          <cell r="G2876">
            <v>105093</v>
          </cell>
          <cell r="H2876" t="str">
            <v>VIGA DE MADEIRA ROLIÇA, EUCALIPTO OU EQUIVALENTE DA REGIÃO, DIÂMETRO DE 30 A 34 CM. AF_03/2024</v>
          </cell>
          <cell r="I2876" t="str">
            <v>M2</v>
          </cell>
          <cell r="J2876" t="str">
            <v>COEFICIENTE DE REPRESENTATIVIDADE</v>
          </cell>
          <cell r="K2876">
            <v>91.06</v>
          </cell>
        </row>
        <row r="2877">
          <cell r="G2877">
            <v>105095</v>
          </cell>
          <cell r="H2877" t="str">
            <v>IMPERMEABILIZAÇÃO DE SUPERFÍCIE COM ARGAMASSA DE CIMENTO E AREIA, COM ADITIVO IMPERMEABILIZANTE, E = 1,5CM. AF_09/2023</v>
          </cell>
          <cell r="I2877" t="str">
            <v>M2</v>
          </cell>
          <cell r="J2877" t="str">
            <v>COEFICIENTE DE REPRESENTATIVIDADE</v>
          </cell>
          <cell r="K2877">
            <v>44.8</v>
          </cell>
        </row>
        <row r="2878">
          <cell r="G2878">
            <v>105098</v>
          </cell>
          <cell r="H2878" t="str">
            <v>IMPERMEABILIZAÇÃO DE SUPERFÍCIE COM ARGAMASSA POLIMÉRICA / MEMBRANA ACRÍLICA, 3 DEMÃOS. AF_09/2023</v>
          </cell>
          <cell r="I2878" t="str">
            <v>M2</v>
          </cell>
          <cell r="J2878" t="str">
            <v>COEFICIENTE DE REPRESENTATIVIDADE</v>
          </cell>
          <cell r="K2878">
            <v>54.97</v>
          </cell>
        </row>
        <row r="2879">
          <cell r="G2879">
            <v>105099</v>
          </cell>
          <cell r="H2879" t="str">
            <v>IMPERMEABILIZAÇÃO DE SUPERFÍCIE COM ARGAMASSA POLIMÉRICA / MEMBRANA ACRÍLICA, 4 DEMÃOS, REFORÇADA COM VÉU DE POLIÉSTER (MAV). AF_09/2023</v>
          </cell>
          <cell r="I2879" t="str">
            <v>M2</v>
          </cell>
          <cell r="J2879" t="str">
            <v>COEFICIENTE DE REPRESENTATIVIDADE</v>
          </cell>
          <cell r="K2879">
            <v>65.69</v>
          </cell>
        </row>
        <row r="2880">
          <cell r="G2880">
            <v>105100</v>
          </cell>
          <cell r="H2880" t="str">
            <v>TRATAMENTO DE RALO OU PONTO EMERGENTE COM ARGAMASSA POLIMÉRICA / MEMBRANA ACRÍLICA REFORÇADO COM TELA DE POLIÉSTER (MAV). AF_09/2023</v>
          </cell>
          <cell r="I2880" t="str">
            <v>M2</v>
          </cell>
          <cell r="J2880" t="str">
            <v>COEFICIENTE DE REPRESENTATIVIDADE</v>
          </cell>
          <cell r="K2880">
            <v>15.57</v>
          </cell>
        </row>
        <row r="2881">
          <cell r="G2881">
            <v>105101</v>
          </cell>
          <cell r="H2881" t="str">
            <v>TRATAMENTO DE RODAPÉ COM TELA DE POLIÉSTER. AF_09/2023</v>
          </cell>
          <cell r="I2881" t="str">
            <v>M2</v>
          </cell>
          <cell r="J2881" t="str">
            <v>COEFICIENTE DE REPRESENTATIVIDADE</v>
          </cell>
          <cell r="K2881">
            <v>16.23</v>
          </cell>
        </row>
        <row r="2882">
          <cell r="G2882">
            <v>105102</v>
          </cell>
          <cell r="H2882" t="str">
            <v>IMPERMEABILIZAÇÃO DE SUPERFÍCIE COM MANTA ASFÁLTICA, UMA CAMADA, INCLUSIVE APLICAÇÃO DE PRIMER ASFÁLTICO, E=4MM. AF_09/2023</v>
          </cell>
          <cell r="I2882" t="str">
            <v>M2</v>
          </cell>
          <cell r="J2882" t="str">
            <v>COEFICIENTE DE REPRESENTATIVIDADE</v>
          </cell>
          <cell r="K2882">
            <v>16.33</v>
          </cell>
        </row>
        <row r="2883">
          <cell r="G2883">
            <v>98562</v>
          </cell>
          <cell r="H2883" t="str">
            <v>IMPERMEABILIZAÇÃO DE SUPERFÍCIE COM MANTA ASFÁLTICA, DUAS CAMADAS, INCLUSIVE APLICAÇÃO DE PRIMER ASFÁLTICO, E=3MM E E=4MM. AF_09/2023</v>
          </cell>
          <cell r="I2883" t="str">
            <v>M2</v>
          </cell>
          <cell r="J2883" t="str">
            <v>COEFICIENTE DE REPRESENTATIVIDADE</v>
          </cell>
          <cell r="K2883">
            <v>18.05</v>
          </cell>
        </row>
        <row r="2884">
          <cell r="G2884">
            <v>98555</v>
          </cell>
          <cell r="H2884" t="str">
            <v>IMPERMEABILIZAÇÃO DE SUPERFÍCIE COM MEMBRANA À BASE DE POLIURETANO, 2 DEMÃOS. AF_09/2023</v>
          </cell>
          <cell r="I2884" t="str">
            <v>M2</v>
          </cell>
          <cell r="J2884" t="str">
            <v>COEFICIENTE DE REPRESENTATIVIDADE</v>
          </cell>
          <cell r="K2884">
            <v>19.29</v>
          </cell>
        </row>
        <row r="2885">
          <cell r="G2885">
            <v>98556</v>
          </cell>
          <cell r="H2885" t="str">
            <v>IMPERMEABILIZAÇÃO DE SUPERFÍCIE COM MEMBRANA À BASE DE RESINA ACRÍLICA, 3 DEMÃOS. AF_09/2023</v>
          </cell>
          <cell r="I2885" t="str">
            <v>M2</v>
          </cell>
          <cell r="J2885" t="str">
            <v>COEFICIENTE DE REPRESENTATIVIDADE</v>
          </cell>
          <cell r="K2885">
            <v>23.29</v>
          </cell>
        </row>
        <row r="2886">
          <cell r="G2886">
            <v>98558</v>
          </cell>
          <cell r="H2886" t="str">
            <v>IMPERMEABILIZAÇÃO DE SUPERFÍCIE COM EMULSÃO ASFÁLTICA, 2 DEMÃOS. AF_09/2023</v>
          </cell>
          <cell r="I2886" t="str">
            <v>M2</v>
          </cell>
          <cell r="J2886" t="str">
            <v>COEFICIENTE DE REPRESENTATIVIDADE</v>
          </cell>
          <cell r="K2886">
            <v>16.61</v>
          </cell>
        </row>
        <row r="2887">
          <cell r="G2887">
            <v>98559</v>
          </cell>
          <cell r="H2887" t="str">
            <v>PROTEÇÃO MECÂNICA DE SUPERFÍCIE HORIZONTAL COM ARGAMASSA DE CIMENTO E AREIA, TRAÇO 1:3, E=2CM. AF_09/2023</v>
          </cell>
          <cell r="I2887" t="str">
            <v>M2</v>
          </cell>
          <cell r="J2887" t="str">
            <v>COEFICIENTE DE REPRESENTATIVIDADE</v>
          </cell>
          <cell r="K2887">
            <v>18.94</v>
          </cell>
        </row>
        <row r="2888">
          <cell r="G2888">
            <v>98546</v>
          </cell>
          <cell r="H2888" t="str">
            <v>PROTEÇÃO MECÂNICA DE SUPERFÍCIE VERTICAL COM ARGAMASSA DE CIMENTO E AREIA, TRAÇO 1:3, E=2CM. AF_09/2023</v>
          </cell>
          <cell r="I2888" t="str">
            <v>M2</v>
          </cell>
          <cell r="J2888" t="str">
            <v>COEFICIENTE DE REPRESENTATIVIDADE</v>
          </cell>
          <cell r="K2888">
            <v>18.27</v>
          </cell>
        </row>
        <row r="2889">
          <cell r="G2889">
            <v>98547</v>
          </cell>
          <cell r="H2889" t="str">
            <v>PROTEÇÃO MECÂNICA DE SUPERFICIE HORIZONTAL COM ARGAMASSA DE CIMENTO E AREIA, TRAÇO 1:3, E=3CM. AF_09/2023</v>
          </cell>
          <cell r="I2889" t="str">
            <v>M2</v>
          </cell>
          <cell r="J2889" t="str">
            <v>COEFICIENTE DE REPRESENTATIVIDADE</v>
          </cell>
          <cell r="K2889">
            <v>6.53</v>
          </cell>
        </row>
        <row r="2890">
          <cell r="G2890">
            <v>98553</v>
          </cell>
          <cell r="H2890" t="str">
            <v>PROTEÇÃO MECÂNICA DE SUPERFÍCIE VERTICAL COM ARGAMASSA DE CIMENTO E AREIA, TRAÇO 1:3, E=3CM. AF_09/2023</v>
          </cell>
          <cell r="I2890" t="str">
            <v>M2</v>
          </cell>
          <cell r="J2890" t="str">
            <v>COEFICIENTE DE REPRESENTATIVIDADE</v>
          </cell>
          <cell r="K2890">
            <v>8.28</v>
          </cell>
        </row>
        <row r="2891">
          <cell r="G2891">
            <v>98554</v>
          </cell>
          <cell r="H2891" t="str">
            <v>PROTEÇÃO MECÂNICA DE SUPERFICIE HORIZONTAL COM ARGAMASSA DE CIMENTO E AREIA, TRAÇO 1:3, E=4CM. AF_09/2023</v>
          </cell>
          <cell r="I2891" t="str">
            <v>M2</v>
          </cell>
          <cell r="J2891" t="str">
            <v>COEFICIENTE DE REPRESENTATIVIDADE</v>
          </cell>
          <cell r="K2891">
            <v>13.6</v>
          </cell>
        </row>
        <row r="2892">
          <cell r="G2892">
            <v>98557</v>
          </cell>
          <cell r="H2892" t="str">
            <v>PROTEÇÃO MECÂNICA DE SUPERFÍCIE VERTICAL COM ARGAMASSA DE CIMENTO E AREIA, TRAÇO 1:3, E=4CM. AF_09/2023</v>
          </cell>
          <cell r="I2892" t="str">
            <v>M</v>
          </cell>
          <cell r="J2892" t="str">
            <v>COEFICIENTE DE REPRESENTATIVIDADE</v>
          </cell>
          <cell r="K2892">
            <v>6.92</v>
          </cell>
        </row>
        <row r="2893">
          <cell r="G2893">
            <v>98563</v>
          </cell>
          <cell r="H2893" t="str">
            <v>PROTEÇÃO MECÂNICA DE SUPERFICIE HORIZONTAL COM ARGAMASSA DE CIMENTO E AREIA, TRAÇO 1:3, E=5CM. AF_09/2023</v>
          </cell>
          <cell r="I2893" t="str">
            <v>M</v>
          </cell>
          <cell r="J2893" t="str">
            <v>COEFICIENTE DE REPRESENTATIVIDADE</v>
          </cell>
          <cell r="K2893">
            <v>9.19</v>
          </cell>
        </row>
        <row r="2894">
          <cell r="G2894">
            <v>98564</v>
          </cell>
          <cell r="H2894" t="str">
            <v>PROTEÇÃO MECÂNICA DE SUPERFÍCIE VERTICAL COM ARGAMASSA DE CIMENTO E AREIA, TRAÇO 1:3, E=5CM. AF_09/2023</v>
          </cell>
          <cell r="I2894" t="str">
            <v>M</v>
          </cell>
          <cell r="J2894" t="str">
            <v>COEFICIENTE DE REPRESENTATIVIDADE</v>
          </cell>
          <cell r="K2894">
            <v>8.52</v>
          </cell>
        </row>
        <row r="2895">
          <cell r="G2895">
            <v>98565</v>
          </cell>
          <cell r="H2895" t="str">
            <v>PROTEÇÃO MECÂNICA DE SUPERFICIE HORIZONTAL COM CONCRETO 15 MPA, E=4CM. AF_09/2023</v>
          </cell>
          <cell r="I2895" t="str">
            <v>M</v>
          </cell>
          <cell r="J2895" t="str">
            <v>COEFICIENTE DE REPRESENTATIVIDADE</v>
          </cell>
          <cell r="K2895">
            <v>8.53</v>
          </cell>
        </row>
        <row r="2896">
          <cell r="G2896">
            <v>98566</v>
          </cell>
          <cell r="H2896" t="str">
            <v>PROTEÇÃO MECÂNICA DE SUPERFICIE HORIZONTAL COM CONCRETO 15 MPA, E=5CM. AF_09/2023</v>
          </cell>
          <cell r="I2896" t="str">
            <v>M</v>
          </cell>
          <cell r="J2896" t="str">
            <v>COEFICIENTE DE REPRESENTATIVIDADE</v>
          </cell>
          <cell r="K2896">
            <v>9.14</v>
          </cell>
        </row>
        <row r="2897">
          <cell r="G2897">
            <v>98567</v>
          </cell>
          <cell r="H2897" t="str">
            <v>PROTEÇÃO MECÂNICA DE SUPERFÍCIE VERTICAL COM CONCRETO 15 MPA, E=5CM. AF_09/2023</v>
          </cell>
          <cell r="I2897" t="str">
            <v>M</v>
          </cell>
          <cell r="J2897" t="str">
            <v>COEFICIENTE DE REPRESENTATIVIDADE</v>
          </cell>
          <cell r="K2897">
            <v>9.22</v>
          </cell>
        </row>
        <row r="2898">
          <cell r="G2898">
            <v>98568</v>
          </cell>
          <cell r="H2898" t="str">
            <v>ELETRODUTO FLEXÍVEL CORRUGADO, PVC, DN 20 MM (1/2"), PARA CIRCUITOS TERMINAIS, INSTALADO EM FORRO - FORNECIMENTO E INSTALAÇÃO. AF_03/2023_PA</v>
          </cell>
          <cell r="I2898" t="str">
            <v>M</v>
          </cell>
          <cell r="J2898" t="str">
            <v>COEFICIENTE DE REPRESENTATIVIDADE</v>
          </cell>
          <cell r="K2898">
            <v>10.8</v>
          </cell>
        </row>
        <row r="2899">
          <cell r="G2899">
            <v>98569</v>
          </cell>
          <cell r="H2899" t="str">
            <v>ELETRODUTO FLEXÍVEL CORRUGADO REFORÇADO, PVC, DN 20 MM (1/2"), PARA CIRCUITOS TERMINAIS, INSTALADO EM FORRO - FORNECIMENTO E INSTALAÇÃO. AF_03/2023_PA</v>
          </cell>
          <cell r="I2899" t="str">
            <v>M</v>
          </cell>
          <cell r="J2899" t="str">
            <v>COEFICIENTE DE REPRESENTATIVIDADE</v>
          </cell>
          <cell r="K2899">
            <v>12.06</v>
          </cell>
        </row>
        <row r="2900">
          <cell r="G2900">
            <v>98570</v>
          </cell>
          <cell r="H2900" t="str">
            <v>ELETRODUTO FLEXÍVEL CORRUGADO, PVC, DN 25 MM (3/4"), PARA CIRCUITOS TERMINAIS, INSTALADO EM FORRO - FORNECIMENTO E INSTALAÇÃO. AF_03/2023_PA</v>
          </cell>
          <cell r="I2900" t="str">
            <v>M</v>
          </cell>
          <cell r="J2900" t="str">
            <v>COEFICIENTE DE REPRESENTATIVIDADE</v>
          </cell>
          <cell r="K2900">
            <v>15.75</v>
          </cell>
        </row>
        <row r="2901">
          <cell r="G2901">
            <v>98571</v>
          </cell>
          <cell r="H2901" t="str">
            <v>ELETRODUTO FLEXÍVEL CORRUGADO REFORÇADO, PVC, DN 25 MM (3/4"), PARA CIRCUITOS TERMINAIS, INSTALADO EM FORRO - FORNECIMENTO E INSTALAÇÃO. AF_03/2023_PA</v>
          </cell>
          <cell r="I2901" t="str">
            <v>M</v>
          </cell>
          <cell r="J2901" t="str">
            <v>COEFICIENTE DE REPRESENTATIVIDADE</v>
          </cell>
          <cell r="K2901">
            <v>9.58</v>
          </cell>
        </row>
        <row r="2902">
          <cell r="G2902">
            <v>98572</v>
          </cell>
          <cell r="H2902" t="str">
            <v>ELETRODUTO FLEXÍVEL CORRUGADO, PVC, DN 32 MM (1"), PARA CIRCUITOS TERMINAIS, INSTALADO EM FORRO - FORNECIMENTO E INSTALAÇÃO. AF_03/2023_PA</v>
          </cell>
          <cell r="I2902" t="str">
            <v>M</v>
          </cell>
          <cell r="J2902" t="str">
            <v>COEFICIENTE DE REPRESENTATIVIDADE</v>
          </cell>
          <cell r="K2902">
            <v>11.74</v>
          </cell>
        </row>
        <row r="2903">
          <cell r="G2903">
            <v>98573</v>
          </cell>
          <cell r="H2903" t="str">
            <v>ELETRODUTO FLEXÍVEL CORRUGADO REFORÇADO, PVC, DN 32 MM (1"), PARA CIRCUITOS TERMINAIS, INSTALADO EM FORRO - FORNECIMENTO E INSTALAÇÃO. AF_03/2023_PA</v>
          </cell>
          <cell r="I2903" t="str">
            <v>M</v>
          </cell>
          <cell r="J2903" t="str">
            <v>COEFICIENTE DE REPRESENTATIVIDADE</v>
          </cell>
          <cell r="K2903">
            <v>11.12</v>
          </cell>
        </row>
        <row r="2904">
          <cell r="G2904">
            <v>91831</v>
          </cell>
          <cell r="H2904" t="str">
            <v>ELETRODUTO FLEXÍVEL LISO, PEAD, DN 32 MM (1"), PARA CIRCUITOS TERMINAIS, INSTALADO EM FORRO - FORNECIMENTO E INSTALAÇÃO. AF_03/2023_PA</v>
          </cell>
          <cell r="I2904" t="str">
            <v>M</v>
          </cell>
          <cell r="J2904" t="str">
            <v>COEFICIENTE DE REPRESENTATIVIDADE</v>
          </cell>
          <cell r="K2904">
            <v>9.46</v>
          </cell>
        </row>
        <row r="2905">
          <cell r="G2905">
            <v>91833</v>
          </cell>
          <cell r="H2905" t="str">
            <v>ELETRODUTO FLEXÍVEL CORRUGADO, PEAD, DN 40 MM (1 1/4"), PARA CIRCUITOS TERMINAIS, INSTALADO EM FORRO - FORNECIMENTO E INSTALAÇÃO. AF_03/2023_PA</v>
          </cell>
          <cell r="I2905" t="str">
            <v>M</v>
          </cell>
          <cell r="J2905" t="str">
            <v>COEFICIENTE DE REPRESENTATIVIDADE</v>
          </cell>
          <cell r="K2905">
            <v>11.24</v>
          </cell>
        </row>
        <row r="2906">
          <cell r="G2906">
            <v>91834</v>
          </cell>
          <cell r="H2906" t="str">
            <v>ELETRODUTO FLEXÍVEL LISO, PEAD, DN 40 MM (1 1/4"), PARA CIRCUITOS TERMINAIS, INSTALADO EM FORRO - FORNECIMENTO E INSTALAÇÃO. AF_03/2023_PA</v>
          </cell>
          <cell r="I2906" t="str">
            <v>M</v>
          </cell>
          <cell r="J2906" t="str">
            <v>COEFICIENTE DE REPRESENTATIVIDADE</v>
          </cell>
          <cell r="K2906">
            <v>15.39</v>
          </cell>
        </row>
        <row r="2907">
          <cell r="G2907">
            <v>91835</v>
          </cell>
          <cell r="H2907" t="str">
            <v>ELETRODUTO FLEXÍVEL CORRUGADO REFORÇADO, PVC, DN 20 MM (1/2"), PARA CIRCUITOS TERMINAIS, INSTALADO EM LAJE - FORNECIMENTO E INSTALAÇÃO. AF_03/2023</v>
          </cell>
          <cell r="I2907" t="str">
            <v>M</v>
          </cell>
          <cell r="J2907" t="str">
            <v>COEFICIENTE DE REPRESENTATIVIDADE</v>
          </cell>
          <cell r="K2907">
            <v>19.43</v>
          </cell>
        </row>
        <row r="2908">
          <cell r="G2908">
            <v>91836</v>
          </cell>
          <cell r="H2908" t="str">
            <v>ELETRODUTO FLEXÍVEL CORRUGADO REFORÇADO, PVC, DN 25 MM (3/4"), PARA CIRCUITOS TERMINAIS, INSTALADO EM LAJE - FORNECIMENTO E INSTALAÇÃO. AF_03/2023</v>
          </cell>
          <cell r="I2908" t="str">
            <v>M</v>
          </cell>
          <cell r="J2908" t="str">
            <v>COEFICIENTE DE REPRESENTATIVIDADE</v>
          </cell>
          <cell r="K2908">
            <v>8.33</v>
          </cell>
        </row>
        <row r="2909">
          <cell r="G2909">
            <v>91837</v>
          </cell>
          <cell r="H2909" t="str">
            <v>ELETRODUTO FLEXÍVEL CORRUGADO REFORÇADO, PVC, DN 32 MM (1"), PARA CIRCUITOS TERMINAIS, INSTALADO EM LAJE - FORNECIMENTO E INSTALAÇÃO. AF_03/2023</v>
          </cell>
          <cell r="I2909" t="str">
            <v>M</v>
          </cell>
          <cell r="J2909" t="str">
            <v>COEFICIENTE DE REPRESENTATIVIDADE</v>
          </cell>
          <cell r="K2909">
            <v>10.11</v>
          </cell>
        </row>
        <row r="2910">
          <cell r="G2910">
            <v>91839</v>
          </cell>
          <cell r="H2910" t="str">
            <v>ELETRODUTO FLEXÍVEL LISO, PEAD, DN 32 MM (1"), PARA CIRCUITOS TERMINAIS, INSTALADO EM LAJE - FORNECIMENTO E INSTALAÇÃO. AF_03/2023</v>
          </cell>
          <cell r="I2910" t="str">
            <v>M</v>
          </cell>
          <cell r="J2910" t="str">
            <v>COEFICIENTE DE REPRESENTATIVIDADE</v>
          </cell>
          <cell r="K2910">
            <v>14.27</v>
          </cell>
        </row>
        <row r="2911">
          <cell r="G2911">
            <v>91840</v>
          </cell>
          <cell r="H2911" t="str">
            <v>ELETRODUTO FLEXÍVEL CORRUGADO, PEAD, DN 40 MM (1 1/4"), PARA CIRCUITOS TERMINAIS, INSTALADO EM LAJE - FORNECIMENTO E INSTALAÇÃO. AF_03/2023</v>
          </cell>
          <cell r="I2911" t="str">
            <v>M</v>
          </cell>
          <cell r="J2911" t="str">
            <v>COEFICIENTE DE REPRESENTATIVIDADE</v>
          </cell>
          <cell r="K2911">
            <v>18.28</v>
          </cell>
        </row>
        <row r="2912">
          <cell r="G2912">
            <v>91841</v>
          </cell>
          <cell r="H2912" t="str">
            <v>ELETRODUTO FLEXÍVEL LISO, PEAD, DN 40 MM (1 1/4"), PARA CIRCUITOS TERMINAIS, INSTALADO EM LAJE - FORNECIMENTO E INSTALAÇÃO. AF_03/2023</v>
          </cell>
          <cell r="I2912" t="str">
            <v>M</v>
          </cell>
          <cell r="J2912" t="str">
            <v>COEFICIENTE DE REPRESENTATIVIDADE</v>
          </cell>
          <cell r="K2912">
            <v>12.16</v>
          </cell>
        </row>
        <row r="2913">
          <cell r="G2913">
            <v>91843</v>
          </cell>
          <cell r="H2913" t="str">
            <v>ELETRODUTO FLEXÍVEL CORRUGADO, PVC, DN 20 MM (1/2"), PARA CIRCUITOS TERMINAIS, INSTALADO EM PAREDE - FORNECIMENTO E INSTALAÇÃO. AF_03/2023</v>
          </cell>
          <cell r="I2913" t="str">
            <v>M</v>
          </cell>
          <cell r="J2913" t="str">
            <v>COEFICIENTE DE REPRESENTATIVIDADE</v>
          </cell>
          <cell r="K2913">
            <v>13.94</v>
          </cell>
        </row>
        <row r="2914">
          <cell r="G2914">
            <v>91845</v>
          </cell>
          <cell r="H2914" t="str">
            <v>ELETRODUTO FLEXÍVEL CORRUGADO REFORÇADO, PVC, DN 20 MM (1/2"), PARA CIRCUITOS TERMINAIS, INSTALADO EM PAREDE - FORNECIMENTO E INSTALAÇÃO. AF_03/2023</v>
          </cell>
          <cell r="I2914" t="str">
            <v>M</v>
          </cell>
          <cell r="J2914" t="str">
            <v>COEFICIENTE DE REPRESENTATIVIDADE</v>
          </cell>
          <cell r="K2914">
            <v>18.09</v>
          </cell>
        </row>
        <row r="2915">
          <cell r="G2915">
            <v>91847</v>
          </cell>
          <cell r="H2915" t="str">
            <v>ELETRODUTO FLEXÍVEL CORRUGADO, PVC, DN 25 MM (3/4"), PARA CIRCUITOS TERMINAIS, INSTALADO EM PAREDE - FORNECIMENTO E INSTALAÇÃO. AF_03/2023</v>
          </cell>
          <cell r="I2915" t="str">
            <v>M</v>
          </cell>
          <cell r="J2915" t="str">
            <v>COEFICIENTE DE REPRESENTATIVIDADE</v>
          </cell>
          <cell r="K2915">
            <v>22.07</v>
          </cell>
        </row>
        <row r="2916">
          <cell r="G2916">
            <v>91849</v>
          </cell>
          <cell r="H2916" t="str">
            <v>ELETRODUTO FLEXÍVEL CORRUGADO REFORÇADO, PVC, DN 25 MM (3/4"), PARA CIRCUITOS TERMINAIS, INSTALADO EM PAREDE - FORNECIMENTO E INSTALAÇÃO. AF_03/2023</v>
          </cell>
          <cell r="I2916" t="str">
            <v>M</v>
          </cell>
          <cell r="J2916" t="str">
            <v>COEFICIENTE DE REPRESENTATIVIDADE</v>
          </cell>
          <cell r="K2916">
            <v>19.39</v>
          </cell>
        </row>
        <row r="2917">
          <cell r="G2917">
            <v>91850</v>
          </cell>
          <cell r="H2917" t="str">
            <v>ELETRODUTO FLEXÍVEL CORRUGADO, PVC, DN 32 MM (1"), PARA CIRCUITOS TERMINAIS, INSTALADO EM PAREDE - FORNECIMENTO E INSTALAÇÃO. AF_03/2023</v>
          </cell>
          <cell r="I2917" t="str">
            <v>M</v>
          </cell>
          <cell r="J2917" t="str">
            <v>COEFICIENTE DE REPRESENTATIVIDADE</v>
          </cell>
          <cell r="K2917">
            <v>29.16</v>
          </cell>
        </row>
        <row r="2918">
          <cell r="G2918">
            <v>91851</v>
          </cell>
          <cell r="H2918" t="str">
            <v>ELETRODUTO FLEXÍVEL CORRUGADO REFORÇADO, PVC, DN 32 MM (1"), PARA CIRCUITOS TERMINAIS, INSTALADO EM PAREDE - FORNECIMENTO E INSTALAÇÃO. AF_03/2023</v>
          </cell>
          <cell r="I2918" t="str">
            <v>M</v>
          </cell>
          <cell r="J2918" t="str">
            <v>COEFICIENTE DE REPRESENTATIVIDADE</v>
          </cell>
          <cell r="K2918">
            <v>40.97</v>
          </cell>
        </row>
        <row r="2919">
          <cell r="G2919">
            <v>91852</v>
          </cell>
          <cell r="H2919" t="str">
            <v>ELETRODUTO FLEXÍVEL LISO, PEAD, DN 32 MM (1"), PARA CIRCUITOS TERMINAIS, INSTALADO EM PAREDE - FORNECIMENTO E INSTALAÇÃO. AF_03/2023</v>
          </cell>
          <cell r="I2919" t="str">
            <v>M</v>
          </cell>
          <cell r="J2919" t="str">
            <v>COEFICIENTE DE REPRESENTATIVIDADE</v>
          </cell>
          <cell r="K2919">
            <v>50.35</v>
          </cell>
        </row>
        <row r="2920">
          <cell r="G2920">
            <v>91853</v>
          </cell>
          <cell r="H2920" t="str">
            <v>ELETRODUTO FLEXÍVEL CORRUGADO, PEAD, DN 40 MM (1 1/4"), PARA CIRCUITOS TERMINAIS, INSTALADO EM PAREDE - FORNECIMENTO E INSTALAÇÃO. AF_03/2023</v>
          </cell>
          <cell r="I2920" t="str">
            <v>M</v>
          </cell>
          <cell r="J2920" t="str">
            <v>COEFICIENTE DE REPRESENTATIVIDADE</v>
          </cell>
          <cell r="K2920">
            <v>76.72</v>
          </cell>
        </row>
        <row r="2921">
          <cell r="G2921">
            <v>91854</v>
          </cell>
          <cell r="H2921" t="str">
            <v>ELETRODUTO FLEXÍVEL LISO, PEAD, DN 40 MM (1 1/4"), PARA CIRCUITOS TERMINAIS, INSTALADO EM PAREDE - FORNECIMENTO E INSTALAÇÃO. AF_03/2023</v>
          </cell>
          <cell r="I2921" t="str">
            <v>M</v>
          </cell>
          <cell r="J2921" t="str">
            <v>COEFICIENTE DE REPRESENTATIVIDADE</v>
          </cell>
          <cell r="K2921">
            <v>14.59</v>
          </cell>
        </row>
        <row r="2922">
          <cell r="G2922">
            <v>91855</v>
          </cell>
          <cell r="H2922" t="str">
            <v>ELETRODUTO RÍGIDO ROSCÁVEL, PVC, DN 20 MM (1/2"), PARA CIRCUITOS TERMINAIS, INSTALADO EM FORRO - FORNECIMENTO E INSTALAÇÃO. AF_03/2023</v>
          </cell>
          <cell r="I2922" t="str">
            <v>M</v>
          </cell>
          <cell r="J2922" t="str">
            <v>COEFICIENTE DE REPRESENTATIVIDADE</v>
          </cell>
          <cell r="K2922">
            <v>17.99</v>
          </cell>
        </row>
        <row r="2923">
          <cell r="G2923">
            <v>91856</v>
          </cell>
          <cell r="H2923" t="str">
            <v>ELETRODUTO RÍGIDO ROSCÁVEL, PVC, DN 25 MM (3/4"), PARA CIRCUITOS TERMINAIS, INSTALADO EM FORRO - FORNECIMENTO E INSTALAÇÃO. AF_03/2023</v>
          </cell>
          <cell r="I2923" t="str">
            <v>M</v>
          </cell>
          <cell r="J2923" t="str">
            <v>COEFICIENTE DE REPRESENTATIVIDADE</v>
          </cell>
          <cell r="K2923">
            <v>23.63</v>
          </cell>
        </row>
        <row r="2924">
          <cell r="G2924">
            <v>91857</v>
          </cell>
          <cell r="H2924" t="str">
            <v>ELETRODUTO RÍGIDO ROSCÁVEL, PVC, DN 32 MM (1"), PARA CIRCUITOS TERMINAIS, INSTALADO EM FORRO - FORNECIMENTO E INSTALAÇÃO. AF_03/2023</v>
          </cell>
          <cell r="I2924" t="str">
            <v>M</v>
          </cell>
          <cell r="J2924" t="str">
            <v>COEFICIENTE DE REPRESENTATIVIDADE</v>
          </cell>
          <cell r="K2924">
            <v>8.13</v>
          </cell>
        </row>
        <row r="2925">
          <cell r="G2925">
            <v>91859</v>
          </cell>
          <cell r="H2925" t="str">
            <v>ELETRODUTO RÍGIDO ROSCÁVEL, PVC, DN 40 MM (1 1/4"), PARA CIRCUITOS TERMINAIS, INSTALADO EM FORRO - FORNECIMENTO E INSTALAÇÃO. AF_03/2023</v>
          </cell>
          <cell r="I2925" t="str">
            <v>M</v>
          </cell>
          <cell r="J2925" t="str">
            <v>COEFICIENTE DE REPRESENTATIVIDADE</v>
          </cell>
          <cell r="K2925">
            <v>11.59</v>
          </cell>
        </row>
        <row r="2926">
          <cell r="G2926">
            <v>91860</v>
          </cell>
          <cell r="H2926" t="str">
            <v>ELETRODUTO RÍGIDO ROSCÁVEL, PVC, DN 20 MM (1/2"), PARA CIRCUITOS TERMINAIS, INSTALADO EM LAJE - FORNECIMENTO E INSTALAÇÃO. AF_03/2023</v>
          </cell>
          <cell r="I2926" t="str">
            <v>M</v>
          </cell>
          <cell r="J2926" t="str">
            <v>COEFICIENTE DE REPRESENTATIVIDADE</v>
          </cell>
          <cell r="K2926">
            <v>17.1</v>
          </cell>
        </row>
        <row r="2927">
          <cell r="G2927">
            <v>91861</v>
          </cell>
          <cell r="H2927" t="str">
            <v>ELETRODUTO RÍGIDO ROSCÁVEL, PVC, DN 25 MM (3/4"), PARA CIRCUITOS TERMINAIS, INSTALADO EM LAJE - FORNECIMENTO E INSTALAÇÃO. AF_03/2023</v>
          </cell>
          <cell r="I2927" t="str">
            <v>M</v>
          </cell>
          <cell r="J2927" t="str">
            <v>COEFICIENTE DE REPRESENTATIVIDADE</v>
          </cell>
          <cell r="K2927">
            <v>22.07</v>
          </cell>
        </row>
        <row r="2928">
          <cell r="G2928">
            <v>91862</v>
          </cell>
          <cell r="H2928" t="str">
            <v>ELETRODUTO RÍGIDO ROSCÁVEL, PVC, DN 32 MM (1"), PARA CIRCUITOS TERMINAIS, INSTALADO EM LAJE - FORNECIMENTO E INSTALAÇÃO. AF_03/2023</v>
          </cell>
          <cell r="I2928" t="str">
            <v>M</v>
          </cell>
          <cell r="J2928" t="str">
            <v>COEFICIENTE DE REPRESENTATIVIDADE</v>
          </cell>
          <cell r="K2928">
            <v>6.57</v>
          </cell>
        </row>
        <row r="2929">
          <cell r="G2929">
            <v>91863</v>
          </cell>
          <cell r="H2929" t="str">
            <v>ELETRODUTO RÍGIDO ROSCÁVEL, PVC, DN 40 MM (1 1/4"), PARA CIRCUITOS TERMINAIS, INSTALADO EM LAJE - FORNECIMENTO E INSTALAÇÃO. AF_03/2023</v>
          </cell>
          <cell r="I2929" t="str">
            <v>M</v>
          </cell>
          <cell r="J2929" t="str">
            <v>COEFICIENTE DE REPRESENTATIVIDADE</v>
          </cell>
          <cell r="K2929">
            <v>7.79</v>
          </cell>
        </row>
        <row r="2930">
          <cell r="G2930">
            <v>91864</v>
          </cell>
          <cell r="H2930" t="str">
            <v>ELETRODUTO RÍGIDO ROSCÁVEL, PVC, DN 20 MM (1/2"), PARA CIRCUITOS TERMINAIS, INSTALADO EM PAREDE - FORNECIMENTO E INSTALAÇÃO. AF_03/2023</v>
          </cell>
          <cell r="I2930" t="str">
            <v>M</v>
          </cell>
          <cell r="J2930" t="str">
            <v>COEFICIENTE DE REPRESENTATIVIDADE</v>
          </cell>
          <cell r="K2930">
            <v>9.43</v>
          </cell>
        </row>
        <row r="2931">
          <cell r="G2931">
            <v>91865</v>
          </cell>
          <cell r="H2931" t="str">
            <v>ELETRODUTO RÍGIDO ROSCÁVEL, PVC, DN 25 MM (3/4"), PARA CIRCUITOS TERMINAIS, INSTALADO EM PAREDE - FORNECIMENTO E INSTALAÇÃO. AF_03/2023</v>
          </cell>
          <cell r="I2931" t="str">
            <v>M</v>
          </cell>
          <cell r="J2931" t="str">
            <v>COEFICIENTE DE REPRESENTATIVIDADE</v>
          </cell>
          <cell r="K2931">
            <v>11.75</v>
          </cell>
        </row>
        <row r="2932">
          <cell r="G2932">
            <v>91866</v>
          </cell>
          <cell r="H2932" t="str">
            <v>ELETRODUTO RÍGIDO ROSCÁVEL, PVC, DN 32 MM (1"), PARA CIRCUITOS TERMINAIS, INSTALADO EM PAREDE - FORNECIMENTO E INSTALAÇÃO. AF_03/2023</v>
          </cell>
          <cell r="I2932" t="str">
            <v>M</v>
          </cell>
          <cell r="J2932" t="str">
            <v>COEFICIENTE DE REPRESENTATIVIDADE</v>
          </cell>
          <cell r="K2932">
            <v>5.23</v>
          </cell>
        </row>
        <row r="2933">
          <cell r="G2933">
            <v>91867</v>
          </cell>
          <cell r="H2933" t="str">
            <v>ELETRODUTO RÍGIDO ROSCÁVEL, PVC, DN 40 MM (1 1/4"), PARA CIRCUITOS TERMINAIS, INSTALADO EM PAREDE - FORNECIMENTO E INSTALAÇÃO. AF_03/2023</v>
          </cell>
          <cell r="I2933" t="str">
            <v>M</v>
          </cell>
          <cell r="J2933" t="str">
            <v>COEFICIENTE DE REPRESENTATIVIDADE</v>
          </cell>
          <cell r="K2933">
            <v>6.44</v>
          </cell>
        </row>
        <row r="2934">
          <cell r="G2934">
            <v>91868</v>
          </cell>
          <cell r="H2934" t="str">
            <v>ELETRODUTO RÍGIDO ROSCÁVEL, PVC, DN 50 MM (1 1/2"), PARA REDE ENTERRADA DE DISTRIBUIÇÃO DE ENERGIA ELÉTRICA - FORNECIMENTO E INSTALAÇÃO. AF_12/2021</v>
          </cell>
          <cell r="I2934" t="str">
            <v>M</v>
          </cell>
          <cell r="J2934" t="str">
            <v>COEFICIENTE DE REPRESENTATIVIDADE</v>
          </cell>
          <cell r="K2934">
            <v>8.08</v>
          </cell>
        </row>
        <row r="2935">
          <cell r="G2935">
            <v>91869</v>
          </cell>
          <cell r="H2935" t="str">
            <v>ELETRODUTO RÍGIDO ROSCÁVEL, PVC, DN 60 MM (2"), PARA REDE ENTERRADA DE DISTRIBUIÇÃO DE ENERGIA ELÉTRICA - FORNECIMENTO E INSTALAÇÃO. AF_12/2021</v>
          </cell>
          <cell r="I2935" t="str">
            <v>M</v>
          </cell>
          <cell r="J2935" t="str">
            <v>COEFICIENTE DE REPRESENTATIVIDADE</v>
          </cell>
          <cell r="K2935">
            <v>10.4</v>
          </cell>
        </row>
        <row r="2936">
          <cell r="G2936">
            <v>91870</v>
          </cell>
          <cell r="H2936" t="str">
            <v>ELETRODUTO RÍGIDO ROSCÁVEL, PVC, DN 75 MM (2 1/2"), PARA REDE ENTERRADA DE DISTRIBUIÇÃO DE ENERGIA ELÉTRICA - FORNECIMENTO E INSTALAÇÃO. AF_12/2021</v>
          </cell>
          <cell r="I2936" t="str">
            <v>M</v>
          </cell>
          <cell r="J2936" t="str">
            <v>COEFICIENTE DE REPRESENTATIVIDADE</v>
          </cell>
          <cell r="K2936">
            <v>9.36</v>
          </cell>
        </row>
        <row r="2937">
          <cell r="G2937">
            <v>91871</v>
          </cell>
          <cell r="H2937" t="str">
            <v>ELETRODUTO RÍGIDO ROSCÁVEL, PVC, DN 85 MM (3"), PARA REDE ENTERRADA DE DISTRIBUIÇÃO DE ENERGIA ELÉTRICA - FORNECIMENTO E INSTALAÇÃO. AF_12/2021</v>
          </cell>
          <cell r="I2937" t="str">
            <v>M</v>
          </cell>
          <cell r="J2937" t="str">
            <v>COEFICIENTE DE REPRESENTATIVIDADE</v>
          </cell>
          <cell r="K2937">
            <v>10.58</v>
          </cell>
        </row>
        <row r="2938">
          <cell r="G2938">
            <v>91872</v>
          </cell>
          <cell r="H2938" t="str">
            <v>ELETRODUTO RÍGIDO ROSCÁVEL, PVC, DN 110 MM (4"), PARA REDE ENTERRADA DE DISTRIBUIÇÃO DE ENERGIA ELÉTRICA - FORNECIMENTO E INSTALAÇÃO. AF_12/2021</v>
          </cell>
          <cell r="I2938" t="str">
            <v>M</v>
          </cell>
          <cell r="J2938" t="str">
            <v>COEFICIENTE DE REPRESENTATIVIDADE</v>
          </cell>
          <cell r="K2938">
            <v>12.16</v>
          </cell>
        </row>
        <row r="2939">
          <cell r="G2939">
            <v>91873</v>
          </cell>
          <cell r="H2939" t="str">
            <v>ELETRODUTO RÍGIDO SOLDÁVEL, PVC, DN 20 MM (1/2"), APARENTE - FORNECIMENTO E INSTALAÇÃO. AF_10/2022_PA</v>
          </cell>
          <cell r="I2939" t="str">
            <v>M</v>
          </cell>
          <cell r="J2939" t="str">
            <v>COEFICIENTE DE REPRESENTATIVIDADE</v>
          </cell>
          <cell r="K2939">
            <v>14.44</v>
          </cell>
        </row>
        <row r="2940">
          <cell r="G2940">
            <v>93008</v>
          </cell>
          <cell r="H2940" t="str">
            <v>ELETRODUTO RÍGIDO SOLDÁVEL, PVC, DN 25 MM (3/4"), APARENTE - FORNECIMENTO E INSTALAÇÃO. AF_10/2022_PA</v>
          </cell>
          <cell r="I2940" t="str">
            <v>UN</v>
          </cell>
          <cell r="J2940" t="str">
            <v>COEFICIENTE DE REPRESENTATIVIDADE</v>
          </cell>
          <cell r="K2940">
            <v>11.72</v>
          </cell>
        </row>
        <row r="2941">
          <cell r="G2941">
            <v>93009</v>
          </cell>
          <cell r="H2941" t="str">
            <v>ELETRODUTO RÍGIDO SOLDÁVEL, PVC, DN 32 MM (1"), APARENTE - FORNECIMENTO E INSTALAÇÃO. AF_10/2022_PA</v>
          </cell>
          <cell r="I2941" t="str">
            <v>UN</v>
          </cell>
          <cell r="J2941" t="str">
            <v>COEFICIENTE DE REPRESENTATIVIDADE</v>
          </cell>
          <cell r="K2941">
            <v>11.36</v>
          </cell>
        </row>
        <row r="2942">
          <cell r="G2942">
            <v>93010</v>
          </cell>
          <cell r="H2942" t="str">
            <v>ELETRODUTO FLEXÍVEL CORRUGADO, PEAD, DN 50 (1 1/2"), PARA REDE ENTERRADA DE DISTRIBUIÇÃO DE ENERGIA ELÉTRICA - FORNECIMENTO E INSTALAÇÃO. AF_12/2021</v>
          </cell>
          <cell r="I2942" t="str">
            <v>UN</v>
          </cell>
          <cell r="J2942" t="str">
            <v>COEFICIENTE DE REPRESENTATIVIDADE</v>
          </cell>
          <cell r="K2942">
            <v>12.87</v>
          </cell>
        </row>
        <row r="2943">
          <cell r="G2943">
            <v>93011</v>
          </cell>
          <cell r="H2943" t="str">
            <v>ELETRODUTO FLEXÍVEL CORRUGADO, PEAD, DN 63 (2"), PARA REDE ENTERRADA DE DISTRIBUIÇÃO DE ENERGIA ELÉTRICA - FORNECIMENTO E INSTALAÇÃO. AF_12/2021</v>
          </cell>
          <cell r="I2943" t="str">
            <v>UN</v>
          </cell>
          <cell r="J2943" t="str">
            <v>COEFICIENTE DE REPRESENTATIVIDADE</v>
          </cell>
          <cell r="K2943">
            <v>15.25</v>
          </cell>
        </row>
        <row r="2944">
          <cell r="G2944">
            <v>93012</v>
          </cell>
          <cell r="H2944" t="str">
            <v>ELETRODUTO FLEXÍVEL CORRUGADO, PEAD, DN 90 (3"), PARA REDE ENTERRADA DE DISTRIBUIÇÃO DE ENERGIA ELÉTRICA - FORNECIMENTO E INSTALAÇÃO. AF_12/2021</v>
          </cell>
          <cell r="I2944" t="str">
            <v>UN</v>
          </cell>
          <cell r="J2944" t="str">
            <v>COEFICIENTE DE REPRESENTATIVIDADE</v>
          </cell>
          <cell r="K2944">
            <v>16.16</v>
          </cell>
        </row>
        <row r="2945">
          <cell r="G2945">
            <v>95726</v>
          </cell>
          <cell r="H2945" t="str">
            <v>ELETRODUTO FLEXÍVEL CORRUGADO, PEAD, DN 100 (4"), PARA REDE ENTERRADA DE DISTRIBUIÇÃO DE ENERGIA ELÉTRICA - FORNECIMENTO E INSTALAÇÃO. AF_12/2021</v>
          </cell>
          <cell r="I2945" t="str">
            <v>UN</v>
          </cell>
          <cell r="J2945" t="str">
            <v>COEFICIENTE DE REPRESENTATIVIDADE</v>
          </cell>
          <cell r="K2945">
            <v>18.58</v>
          </cell>
        </row>
        <row r="2946">
          <cell r="G2946">
            <v>95727</v>
          </cell>
          <cell r="H2946" t="str">
            <v>LUVA PARA ELETRODUTO, PVC, ROSCÁVEL, DN 20 MM (1/2"), PARA CIRCUITOS TERMINAIS, INSTALADA EM FORRO - FORNECIMENTO E INSTALAÇÃO. AF_03/2023</v>
          </cell>
          <cell r="I2946" t="str">
            <v>UN</v>
          </cell>
          <cell r="J2946" t="str">
            <v>COEFICIENTE DE REPRESENTATIVIDADE</v>
          </cell>
          <cell r="K2946">
            <v>18.57</v>
          </cell>
        </row>
        <row r="2947">
          <cell r="G2947">
            <v>95728</v>
          </cell>
          <cell r="H2947" t="str">
            <v>LUVA PARA ELETRODUTO, PVC, ROSCÁVEL, DN 25 MM (3/4"), PARA CIRCUITOS TERMINAIS, INSTALADA EM FORRO - FORNECIMENTO E INSTALAÇÃO. AF_03/2023</v>
          </cell>
          <cell r="I2947" t="str">
            <v>UN</v>
          </cell>
          <cell r="J2947" t="str">
            <v>COEFICIENTE DE REPRESENTATIVIDADE</v>
          </cell>
          <cell r="K2947">
            <v>21.16</v>
          </cell>
        </row>
        <row r="2948">
          <cell r="G2948">
            <v>97667</v>
          </cell>
          <cell r="H2948" t="str">
            <v>LUVA PARA ELETRODUTO, PVC, ROSCÁVEL, DN 32 MM (1"), PARA CIRCUITOS TERMINAIS, INSTALADA EM FORRO - FORNECIMENTO E INSTALAÇÃO. AF_03/2023</v>
          </cell>
          <cell r="I2948" t="str">
            <v>UN</v>
          </cell>
          <cell r="J2948" t="str">
            <v>COEFICIENTE DE REPRESENTATIVIDADE</v>
          </cell>
          <cell r="K2948">
            <v>9.68</v>
          </cell>
        </row>
        <row r="2949">
          <cell r="G2949">
            <v>97668</v>
          </cell>
          <cell r="H2949" t="str">
            <v>LUVA PARA ELETRODUTO, PVC, ROSCÁVEL, DN 40 MM (1 1/4"), PARA CIRCUITOS TERMINAIS, INSTALADA EM FORRO - FORNECIMENTO E INSTALAÇÃO. AF_03/2023</v>
          </cell>
          <cell r="I2949" t="str">
            <v>UN</v>
          </cell>
          <cell r="J2949" t="str">
            <v>COEFICIENTE DE REPRESENTATIVIDADE</v>
          </cell>
          <cell r="K2949">
            <v>9.32</v>
          </cell>
        </row>
        <row r="2950">
          <cell r="G2950">
            <v>97669</v>
          </cell>
          <cell r="H2950" t="str">
            <v>LUVA PARA ELETRODUTO, PVC, ROSCÁVEL, DN 20 MM (1/2"), PARA CIRCUITOS TERMINAIS, INSTALADA EM LAJE - FORNECIMENTO E INSTALAÇÃO. AF_03/2023</v>
          </cell>
          <cell r="I2950" t="str">
            <v>UN</v>
          </cell>
          <cell r="J2950" t="str">
            <v>COEFICIENTE DE REPRESENTATIVIDADE</v>
          </cell>
          <cell r="K2950">
            <v>10.83</v>
          </cell>
        </row>
        <row r="2951">
          <cell r="G2951">
            <v>97670</v>
          </cell>
          <cell r="H2951" t="str">
            <v>LUVA PARA ELETRODUTO, PVC, ROSCÁVEL, DN 25 MM (3/4"), PARA CIRCUITOS TERMINAIS, INSTALADA EM LAJE - FORNECIMENTO E INSTALAÇÃO. AF_03/2023</v>
          </cell>
          <cell r="I2951" t="str">
            <v>UN</v>
          </cell>
          <cell r="J2951" t="str">
            <v>COEFICIENTE DE REPRESENTATIVIDADE</v>
          </cell>
          <cell r="K2951">
            <v>13.21</v>
          </cell>
        </row>
        <row r="2952">
          <cell r="G2952">
            <v>91874</v>
          </cell>
          <cell r="H2952" t="str">
            <v>LUVA PARA ELETRODUTO, PVC, ROSCÁVEL, DN 32 MM (1"), PARA CIRCUITOS TERMINAIS, INSTALADA EM LAJE - FORNECIMENTO E INSTALAÇÃO. AF_03/2023</v>
          </cell>
          <cell r="I2952" t="str">
            <v>UN</v>
          </cell>
          <cell r="J2952" t="str">
            <v>COEFICIENTE DE REPRESENTATIVIDADE</v>
          </cell>
          <cell r="K2952">
            <v>14.12</v>
          </cell>
        </row>
        <row r="2953">
          <cell r="G2953">
            <v>91875</v>
          </cell>
          <cell r="H2953" t="str">
            <v>LUVA PARA ELETRODUTO, PVC, ROSCÁVEL, DN 40 MM (1 1/4"), PARA CIRCUITOS TERMINAIS, INSTALADA EM LAJE - FORNECIMENTO E INSTALAÇÃO. AF_03/2023</v>
          </cell>
          <cell r="I2953" t="str">
            <v>UN</v>
          </cell>
          <cell r="J2953" t="str">
            <v>COEFICIENTE DE REPRESENTATIVIDADE</v>
          </cell>
          <cell r="K2953">
            <v>16.54</v>
          </cell>
        </row>
        <row r="2954">
          <cell r="G2954">
            <v>91876</v>
          </cell>
          <cell r="H2954" t="str">
            <v>LUVA PARA ELETRODUTO, PVC, ROSCÁVEL, DN 20 MM (1/2"), PARA CIRCUITOS TERMINAIS, INSTALADA EM PAREDE - FORNECIMENTO E INSTALAÇÃO. AF_03/2023</v>
          </cell>
          <cell r="I2954" t="str">
            <v>UN</v>
          </cell>
          <cell r="J2954" t="str">
            <v>COEFICIENTE DE REPRESENTATIVIDADE</v>
          </cell>
          <cell r="K2954">
            <v>16.58</v>
          </cell>
        </row>
        <row r="2955">
          <cell r="G2955">
            <v>91877</v>
          </cell>
          <cell r="H2955" t="str">
            <v>LUVA PARA ELETRODUTO, PVC, ROSCÁVEL, DN 25 MM (3/4"), PARA CIRCUITOS TERMINAIS, INSTALADA EM PAREDE - FORNECIMENTO E INSTALAÇÃO. AF_03/2023</v>
          </cell>
          <cell r="I2955" t="str">
            <v>UN</v>
          </cell>
          <cell r="J2955" t="str">
            <v>COEFICIENTE DE REPRESENTATIVIDADE</v>
          </cell>
          <cell r="K2955">
            <v>19.17</v>
          </cell>
        </row>
        <row r="2956">
          <cell r="G2956">
            <v>91878</v>
          </cell>
          <cell r="H2956" t="str">
            <v>LUVA PARA ELETRODUTO, PVC, ROSCÁVEL, DN 32 MM (1"), PARA CIRCUITOS TERMINAIS, INSTALADA EM PAREDE - FORNECIMENTO E INSTALAÇÃO. AF_03/2023</v>
          </cell>
          <cell r="I2956" t="str">
            <v>UN</v>
          </cell>
          <cell r="J2956" t="str">
            <v>COEFICIENTE DE REPRESENTATIVIDADE</v>
          </cell>
          <cell r="K2956">
            <v>15.9</v>
          </cell>
        </row>
        <row r="2957">
          <cell r="G2957">
            <v>91879</v>
          </cell>
          <cell r="H2957" t="str">
            <v>LUVA PARA ELETRODUTO, PVC, ROSCÁVEL, DN 40 MM (1 1/4"), PARA CIRCUITOS TERMINAIS, INSTALADA EM PAREDE - FORNECIMENTO E INSTALAÇÃO. AF_03/2023</v>
          </cell>
          <cell r="I2957" t="str">
            <v>UN</v>
          </cell>
          <cell r="J2957" t="str">
            <v>COEFICIENTE DE REPRESENTATIVIDADE</v>
          </cell>
          <cell r="K2957">
            <v>15.54</v>
          </cell>
        </row>
        <row r="2958">
          <cell r="G2958">
            <v>91880</v>
          </cell>
          <cell r="H2958" t="str">
            <v>CURVA 90 GRAUS PARA ELETRODUTO, PVC, ROSCÁVEL, DN 20 MM (1/2"), PARA CIRCUITOS TERMINAIS, INSTALADA EM FORRO - FORNECIMENTO E INSTALAÇÃO. AF_03/2023</v>
          </cell>
          <cell r="I2958" t="str">
            <v>UN</v>
          </cell>
          <cell r="J2958" t="str">
            <v>COEFICIENTE DE REPRESENTATIVIDADE</v>
          </cell>
          <cell r="K2958">
            <v>17.01</v>
          </cell>
        </row>
        <row r="2959">
          <cell r="G2959">
            <v>91881</v>
          </cell>
          <cell r="H2959" t="str">
            <v>CURVA 180 GRAUS PARA ELETRODUTO, PVC, ROSCÁVEL, DN 20 MM (1/2"), PARA CIRCUITOS TERMINAIS, INSTALADA EM FORRO - FORNECIMENTO E INSTALAÇÃO. AF_03/2023</v>
          </cell>
          <cell r="I2959" t="str">
            <v>UN</v>
          </cell>
          <cell r="J2959" t="str">
            <v>COEFICIENTE DE REPRESENTATIVIDADE</v>
          </cell>
          <cell r="K2959">
            <v>19.39</v>
          </cell>
        </row>
        <row r="2960">
          <cell r="G2960">
            <v>91882</v>
          </cell>
          <cell r="H2960" t="str">
            <v>CURVA 90 GRAUS PARA ELETRODUTO, PVC, ROSCÁVEL, DN 25 MM (3/4"), PARA CIRCUITOS TERMINAIS, INSTALADA EM FORRO - FORNECIMENTO E INSTALAÇÃO. AF_03/2023</v>
          </cell>
          <cell r="I2960" t="str">
            <v>UN</v>
          </cell>
          <cell r="J2960" t="str">
            <v>COEFICIENTE DE REPRESENTATIVIDADE</v>
          </cell>
          <cell r="K2960">
            <v>20.25</v>
          </cell>
        </row>
        <row r="2961">
          <cell r="G2961">
            <v>91884</v>
          </cell>
          <cell r="H2961" t="str">
            <v>CURVA 180 GRAUS PARA ELETRODUTO, PVC, ROSCÁVEL, DN 25 MM (3/4"), PARA CIRCUITOS TERMINAIS, INSTALADA EM FORRO - FORNECIMENTO E INSTALAÇÃO. AF_03/2023</v>
          </cell>
          <cell r="I2961" t="str">
            <v>UN</v>
          </cell>
          <cell r="J2961" t="str">
            <v>COEFICIENTE DE REPRESENTATIVIDADE</v>
          </cell>
          <cell r="K2961">
            <v>22.67</v>
          </cell>
        </row>
        <row r="2962">
          <cell r="G2962">
            <v>91885</v>
          </cell>
          <cell r="H2962" t="str">
            <v>CURVA 90 GRAUS PARA ELETRODUTO, PVC, ROSCÁVEL, DN 32 MM (1"), PARA CIRCUITOS TERMINAIS, INSTALADA EM FORRO - FORNECIMENTO E INSTALAÇÃO. AF_03/2023</v>
          </cell>
          <cell r="I2962" t="str">
            <v>UN</v>
          </cell>
          <cell r="J2962" t="str">
            <v>COEFICIENTE DE REPRESENTATIVIDADE</v>
          </cell>
          <cell r="K2962">
            <v>22.61</v>
          </cell>
        </row>
        <row r="2963">
          <cell r="G2963">
            <v>91886</v>
          </cell>
          <cell r="H2963" t="str">
            <v>CURVA 180 GRAUS PARA ELETRODUTO, PVC, ROSCÁVEL, DN 32 MM (1"), PARA CIRCUITOS TERMINAIS, INSTALADA EM FORRO - FORNECIMENTO E INSTALAÇÃO. AF_03/2023</v>
          </cell>
          <cell r="I2963" t="str">
            <v>UN</v>
          </cell>
          <cell r="J2963" t="str">
            <v>COEFICIENTE DE REPRESENTATIVIDADE</v>
          </cell>
          <cell r="K2963">
            <v>25.2</v>
          </cell>
        </row>
        <row r="2964">
          <cell r="G2964">
            <v>91887</v>
          </cell>
          <cell r="H2964" t="str">
            <v>CURVA 90 GRAUS PARA ELETRODUTO, PVC, ROSCÁVEL, DN 40 MM (1 1/4"), PARA CIRCUITOS TERMINAIS, INSTALADA EM FORRO - FORNECIMENTO E INSTALAÇÃO. AF_03/2023</v>
          </cell>
          <cell r="I2964" t="str">
            <v>UN</v>
          </cell>
          <cell r="J2964" t="str">
            <v>COEFICIENTE DE REPRESENTATIVIDADE</v>
          </cell>
          <cell r="K2964">
            <v>14.69</v>
          </cell>
        </row>
        <row r="2965">
          <cell r="G2965">
            <v>91889</v>
          </cell>
          <cell r="H2965" t="str">
            <v>CURVA 180 GRAUS PARA ELETRODUTO, PVC, ROSCÁVEL, DN 40 MM (1 1/4"), PARA CIRCUITOS TERMINAIS, INSTALADA EM FORRO - FORNECIMENTO E INSTALAÇÃO. AF_03/2023</v>
          </cell>
          <cell r="I2965" t="str">
            <v>UN</v>
          </cell>
          <cell r="J2965" t="str">
            <v>COEFICIENTE DE REPRESENTATIVIDADE</v>
          </cell>
          <cell r="K2965">
            <v>18.17</v>
          </cell>
        </row>
        <row r="2966">
          <cell r="G2966">
            <v>91890</v>
          </cell>
          <cell r="H2966" t="str">
            <v>CURVA 90 GRAUS PARA ELETRODUTO, PVC, ROSCÁVEL, DN 20 MM (1/2"), PARA CIRCUITOS TERMINAIS, INSTALADA EM LAJE - FORNECIMENTO E INSTALAÇÃO. AF_03/2023</v>
          </cell>
          <cell r="I2966" t="str">
            <v>UN</v>
          </cell>
          <cell r="J2966" t="str">
            <v>COEFICIENTE DE REPRESENTATIVIDADE</v>
          </cell>
          <cell r="K2966">
            <v>28.13</v>
          </cell>
        </row>
        <row r="2967">
          <cell r="G2967">
            <v>91892</v>
          </cell>
          <cell r="H2967" t="str">
            <v>CURVA 180 GRAUS PARA ELETRODUTO, PVC, ROSCÁVEL, DN 20 MM (1/2"), PARA CIRCUITOS TERMINAIS, INSTALADA EM LAJE - FORNECIMENTO E INSTALAÇÃO. AF_03/2023</v>
          </cell>
          <cell r="I2967" t="str">
            <v>UN</v>
          </cell>
          <cell r="J2967" t="str">
            <v>COEFICIENTE DE REPRESENTATIVIDADE</v>
          </cell>
          <cell r="K2967">
            <v>34.42</v>
          </cell>
        </row>
        <row r="2968">
          <cell r="G2968">
            <v>91893</v>
          </cell>
          <cell r="H2968" t="str">
            <v>CURVA 90 GRAUS PARA ELETRODUTO, PVC, ROSCÁVEL, DN 25 MM (3/4"), PARA CIRCUITOS TERMINAIS, INSTALADA EM LAJE - FORNECIMENTO E INSTALAÇÃO. AF_03/2023</v>
          </cell>
          <cell r="I2968" t="str">
            <v>UN</v>
          </cell>
          <cell r="J2968" t="str">
            <v>COEFICIENTE DE REPRESENTATIVIDADE</v>
          </cell>
          <cell r="K2968">
            <v>52.36</v>
          </cell>
        </row>
        <row r="2969">
          <cell r="G2969">
            <v>91895</v>
          </cell>
          <cell r="H2969" t="str">
            <v>CURVA 180 GRAUS PARA ELETRODUTO, PVC, ROSCÁVEL, DN 25 MM (3/4"), PARA CIRCUITOS TERMINAIS, INSTALADA EM LAJE - FORNECIMENTO E INSTALAÇÃO. AF_03/2023</v>
          </cell>
          <cell r="I2969" t="str">
            <v>UN</v>
          </cell>
          <cell r="J2969" t="str">
            <v>COEFICIENTE DE REPRESENTATIVIDADE</v>
          </cell>
          <cell r="K2969">
            <v>22.49</v>
          </cell>
        </row>
        <row r="2970">
          <cell r="G2970">
            <v>91896</v>
          </cell>
          <cell r="H2970" t="str">
            <v>CURVA 90 GRAUS PARA ELETRODUTO, PVC, ROSCÁVEL, DN 32 MM (1"), PARA CIRCUITOS TERMINAIS, INSTALADA EM LAJE - FORNECIMENTO E INSTALAÇÃO. AF_03/2023</v>
          </cell>
          <cell r="I2970" t="str">
            <v>UN</v>
          </cell>
          <cell r="J2970" t="str">
            <v>COEFICIENTE DE REPRESENTATIVIDADE</v>
          </cell>
          <cell r="K2970">
            <v>29.13</v>
          </cell>
        </row>
        <row r="2971">
          <cell r="G2971">
            <v>91898</v>
          </cell>
          <cell r="H2971" t="str">
            <v>CURVA 180 GRAUS PARA ELETRODUTO, PVC, ROSCÁVEL, DN 32 MM (1"), PARA CIRCUITOS TERMINAIS, INSTALADA EM LAJE - FORNECIMENTO E INSTALAÇÃO. AF_03/2023</v>
          </cell>
          <cell r="I2971" t="str">
            <v>UN</v>
          </cell>
          <cell r="J2971" t="str">
            <v>COEFICIENTE DE REPRESENTATIVIDADE</v>
          </cell>
          <cell r="K2971">
            <v>49.98</v>
          </cell>
        </row>
        <row r="2972">
          <cell r="G2972">
            <v>91899</v>
          </cell>
          <cell r="H2972" t="str">
            <v>CURVA 90 GRAUS PARA ELETRODUTO, PVC, ROSCÁVEL, DN 40 MM (1 1/4"), PARA CIRCUITOS TERMINAIS, INSTALADA EM LAJE - FORNECIMENTO E INSTALAÇÃO. AF_03/2023</v>
          </cell>
          <cell r="I2972" t="str">
            <v>UN</v>
          </cell>
          <cell r="J2972" t="str">
            <v>COEFICIENTE DE REPRESENTATIVIDADE</v>
          </cell>
          <cell r="K2972">
            <v>52.36</v>
          </cell>
        </row>
        <row r="2973">
          <cell r="G2973">
            <v>91901</v>
          </cell>
          <cell r="H2973" t="str">
            <v>CURVA 180 GRAUS PARA ELETRODUTO, PVC, ROSCÁVEL, DN 40 MM (1 1/4"), PARA CIRCUITOS TERMINAIS, INSTALADA EM LAJE - FORNECIMENTO E INSTALAÇÃO. AF_03/2023</v>
          </cell>
          <cell r="I2973" t="str">
            <v>UN</v>
          </cell>
          <cell r="J2973" t="str">
            <v>COEFICIENTE DE REPRESENTATIVIDADE</v>
          </cell>
          <cell r="K2973">
            <v>87.03</v>
          </cell>
        </row>
        <row r="2974">
          <cell r="G2974">
            <v>91902</v>
          </cell>
          <cell r="H2974" t="str">
            <v>CURVA 90 GRAUS PARA ELETRODUTO, PVC, ROSCÁVEL, DN 20 MM (1/2"), PARA CIRCUITOS TERMINAIS, INSTALADA EM PAREDE - FORNECIMENTO E INSTALAÇÃO. AF_03/2023</v>
          </cell>
          <cell r="I2974" t="str">
            <v>UN</v>
          </cell>
          <cell r="J2974" t="str">
            <v>COEFICIENTE DE REPRESENTATIVIDADE</v>
          </cell>
          <cell r="K2974">
            <v>12.61</v>
          </cell>
        </row>
        <row r="2975">
          <cell r="G2975">
            <v>91904</v>
          </cell>
          <cell r="H2975" t="str">
            <v>CURVA 180 GRAUS PARA ELETRODUTO, PVC, ROSCÁVEL, DN 20 MM (1/2"), PARA CIRCUITOS TERMINAIS, INSTALADA EM PAREDE - FORNECIMENTO E INSTALAÇÃO. AF_03/2023</v>
          </cell>
          <cell r="I2975" t="str">
            <v>UN</v>
          </cell>
          <cell r="J2975" t="str">
            <v>COEFICIENTE DE REPRESENTATIVIDADE</v>
          </cell>
          <cell r="K2975">
            <v>10.57</v>
          </cell>
        </row>
        <row r="2976">
          <cell r="G2976">
            <v>91905</v>
          </cell>
          <cell r="H2976" t="str">
            <v>CURVA 90 GRAUS PARA ELETRODUTO, PVC, ROSCÁVEL, DN 25 MM (3/4"), PARA CIRCUITOS TERMINAIS, INSTALADA EM PAREDE - FORNECIMENTO E INSTALAÇÃO. AF_03/2023</v>
          </cell>
          <cell r="I2976" t="str">
            <v>UN</v>
          </cell>
          <cell r="J2976" t="str">
            <v>COEFICIENTE DE REPRESENTATIVIDADE</v>
          </cell>
          <cell r="K2976">
            <v>16.75</v>
          </cell>
        </row>
        <row r="2977">
          <cell r="G2977">
            <v>91907</v>
          </cell>
          <cell r="H2977" t="str">
            <v>CURVA 180 GRAUS PARA ELETRODUTO, PVC, ROSCÁVEL, DN 25 MM (3/4"), PARA CIRCUITOS TERMINAIS, INSTALADA EM PAREDE - FORNECIMENTO E INSTALAÇÃO. AF_03/2023</v>
          </cell>
          <cell r="I2977" t="str">
            <v>UN</v>
          </cell>
          <cell r="J2977" t="str">
            <v>COEFICIENTE DE REPRESENTATIVIDADE</v>
          </cell>
          <cell r="K2977">
            <v>22.03</v>
          </cell>
        </row>
        <row r="2978">
          <cell r="G2978">
            <v>91908</v>
          </cell>
          <cell r="H2978" t="str">
            <v>CURVA 90 GRAUS PARA ELETRODUTO, PVC, ROSCÁVEL, DN 32 MM (1"), PARA CIRCUITOS TERMINAIS, INSTALADA EM PAREDE - FORNECIMENTO E INSTALAÇÃO. AF_03/2023</v>
          </cell>
          <cell r="I2978" t="str">
            <v>UN</v>
          </cell>
          <cell r="J2978" t="str">
            <v>COEFICIENTE DE REPRESENTATIVIDADE</v>
          </cell>
          <cell r="K2978">
            <v>2.78</v>
          </cell>
        </row>
        <row r="2979">
          <cell r="G2979">
            <v>91910</v>
          </cell>
          <cell r="H2979" t="str">
            <v>CURVA 180 GRAUS PARA ELETRODUTO, PVC, ROSCÁVEL, DN 32 MM (1"), PARA CIRCUITOS TERMINAIS, INSTALADA EM PAREDE - FORNECIMENTO E INSTALAÇÃO. AF_03/2023</v>
          </cell>
          <cell r="I2979" t="str">
            <v>UN</v>
          </cell>
          <cell r="J2979" t="str">
            <v>COEFICIENTE DE REPRESENTATIVIDADE</v>
          </cell>
          <cell r="K2979">
            <v>3.38</v>
          </cell>
        </row>
        <row r="2980">
          <cell r="G2980">
            <v>91911</v>
          </cell>
          <cell r="H2980" t="str">
            <v>CURVA 90 GRAUS PARA ELETRODUTO, PVC, ROSCÁVEL, DN 40 MM (1 1/4"), PARA CIRCUITOS TERMINAIS, INSTALADA EM PAREDE - FORNECIMENTO E INSTALAÇÃO. AF_03/2023</v>
          </cell>
          <cell r="I2980" t="str">
            <v>UN</v>
          </cell>
          <cell r="J2980" t="str">
            <v>COEFICIENTE DE REPRESENTATIVIDADE</v>
          </cell>
          <cell r="K2980">
            <v>4.06</v>
          </cell>
        </row>
        <row r="2981">
          <cell r="G2981">
            <v>91913</v>
          </cell>
          <cell r="H2981" t="str">
            <v>CURVA 180 GRAUS PARA ELETRODUTO, PVC, ROSCÁVEL, DN 40 MM (1 1/4"), PARA CIRCUITOS TERMINAIS, INSTALADA EM PAREDE - FORNECIMENTO E INSTALAÇÃO. AF_03/2023</v>
          </cell>
          <cell r="I2981" t="str">
            <v>UN</v>
          </cell>
          <cell r="J2981" t="str">
            <v>COEFICIENTE DE REPRESENTATIVIDADE</v>
          </cell>
          <cell r="K2981">
            <v>4.57</v>
          </cell>
        </row>
        <row r="2982">
          <cell r="G2982">
            <v>91914</v>
          </cell>
          <cell r="H2982" t="str">
            <v>LUVA PARA ELETRODUTO, PVC, ROSCÁVEL, DN 50 MM (1 1/2"), PARA REDE ENTERRADA DE DISTRIBUIÇÃO DE ENERGIA ELÉTRICA - FORNECIMENTO E INSTALAÇÃO. AF_12/2021</v>
          </cell>
          <cell r="I2982" t="str">
            <v>UN</v>
          </cell>
          <cell r="J2982" t="str">
            <v>COEFICIENTE DE REPRESENTATIVIDADE</v>
          </cell>
          <cell r="K2982">
            <v>6.3</v>
          </cell>
        </row>
        <row r="2983">
          <cell r="G2983">
            <v>91916</v>
          </cell>
          <cell r="H2983" t="str">
            <v>LUVA PARA ELETRODUTO, PVC, ROSCÁVEL, DN 60 MM (2"), PARA REDE ENTERRADA DE DISTRIBUIÇÃO DE ENERGIA ELÉTRICA - FORNECIMENTO E INSTALAÇÃO. AF_12/2021</v>
          </cell>
          <cell r="I2983" t="str">
            <v>UN</v>
          </cell>
          <cell r="J2983" t="str">
            <v>COEFICIENTE DE REPRESENTATIVIDADE</v>
          </cell>
          <cell r="K2983">
            <v>6.74</v>
          </cell>
        </row>
        <row r="2984">
          <cell r="G2984">
            <v>91917</v>
          </cell>
          <cell r="H2984" t="str">
            <v>LUVA PARA ELETRODUTO, PVC, ROSCÁVEL, DN 75 MM (2 1/2"), PARA REDE ENTERRADA DE DISTRIBUIÇÃO DE ENERGIA ELÉTRICA - FORNECIMENTO E INSTALAÇÃO. AF_12/2021</v>
          </cell>
          <cell r="I2984" t="str">
            <v>UN</v>
          </cell>
          <cell r="J2984" t="str">
            <v>COEFICIENTE DE REPRESENTATIVIDADE</v>
          </cell>
          <cell r="K2984">
            <v>8.81</v>
          </cell>
        </row>
        <row r="2985">
          <cell r="G2985">
            <v>91919</v>
          </cell>
          <cell r="H2985" t="str">
            <v>LUVA PARA ELETRODUTO, PVC, ROSCÁVEL, DN 85 MM (3"), PARA REDE ENTERRADA DE DISTRIBUIÇÃO DE ENERGIA ELÉTRICA - FORNECIMENTO E INSTALAÇÃO. AF_12/2021</v>
          </cell>
          <cell r="I2985" t="str">
            <v>UN</v>
          </cell>
          <cell r="J2985" t="str">
            <v>COEFICIENTE DE REPRESENTATIVIDADE</v>
          </cell>
          <cell r="K2985">
            <v>9.53</v>
          </cell>
        </row>
        <row r="2986">
          <cell r="G2986">
            <v>91920</v>
          </cell>
          <cell r="H2986" t="str">
            <v>LUVA PARA ELETRODUTO, PVC, ROSCÁVEL, DN 110 MM (4"), PARA REDE ENTERRADA DE DISTRIBUIÇÃO DE ENERGIA ELÉTRICA - FORNECIMENTO E INSTALAÇÃO. AF_12/2021</v>
          </cell>
          <cell r="I2986" t="str">
            <v>UN</v>
          </cell>
          <cell r="J2986" t="str">
            <v>COEFICIENTE DE REPRESENTATIVIDADE</v>
          </cell>
          <cell r="K2986">
            <v>15.84</v>
          </cell>
        </row>
        <row r="2987">
          <cell r="G2987">
            <v>91922</v>
          </cell>
          <cell r="H2987" t="str">
            <v>CURVA 90 GRAUS PARA ELETRODUTO, PVC, ROSCÁVEL, DN 50 MM (1 1/2"), PARA REDE ENTERRADA DE DISTRIBUIÇÃO DE ENERGIA ELÉTRICA - FORNECIMENTO E INSTALAÇÃO. AF_12/2021</v>
          </cell>
          <cell r="I2987" t="str">
            <v>UN</v>
          </cell>
          <cell r="J2987" t="str">
            <v>COEFICIENTE DE REPRESENTATIVIDADE</v>
          </cell>
          <cell r="K2987">
            <v>15.27</v>
          </cell>
        </row>
        <row r="2988">
          <cell r="G2988">
            <v>93013</v>
          </cell>
          <cell r="H2988" t="str">
            <v>CURVA 90 GRAUS PARA ELETRODUTO, PVC, ROSCÁVEL, DN 60 MM (2"), PARA REDE ENTERRADA DE DISTRIBUIÇÃO DE ENERGIA ELÉTRICA - FORNECIMENTO E INSTALAÇÃO. AF_12/2021</v>
          </cell>
          <cell r="I2988" t="str">
            <v>UN</v>
          </cell>
          <cell r="J2988" t="str">
            <v>COEFICIENTE DE REPRESENTATIVIDADE</v>
          </cell>
          <cell r="K2988">
            <v>22.87</v>
          </cell>
        </row>
        <row r="2989">
          <cell r="G2989">
            <v>93014</v>
          </cell>
          <cell r="H2989" t="str">
            <v>CURVA 90 GRAUS PARA ELETRODUTO, PVC, ROSCÁVEL, DN 75 MM (2 1/2"), PARA REDE ENTERRADA DE DISTRIBUIÇÃO DE ENERGIA ELÉTRICA - FORNECIMENTO E INSTALAÇÃO. AF_12/2021</v>
          </cell>
          <cell r="I2989" t="str">
            <v>UN</v>
          </cell>
          <cell r="J2989" t="str">
            <v>COEFICIENTE DE REPRESENTATIVIDADE</v>
          </cell>
          <cell r="K2989">
            <v>23.97</v>
          </cell>
        </row>
        <row r="2990">
          <cell r="G2990">
            <v>93015</v>
          </cell>
          <cell r="H2990" t="str">
            <v>CURVA 90 GRAUS PARA ELETRODUTO, PVC, ROSCÁVEL, DN 85 MM (3"), PARA REDE ENTERRADA DE DISTRIBUIÇÃO DE ENERGIA ELÉTRICA - FORNECIMENTO E INSTALAÇÃO. AF_12/2021</v>
          </cell>
          <cell r="I2990" t="str">
            <v>M</v>
          </cell>
          <cell r="J2990" t="str">
            <v>COEFICIENTE DE REPRESENTATIVIDADE</v>
          </cell>
          <cell r="K2990">
            <v>10.59</v>
          </cell>
        </row>
        <row r="2991">
          <cell r="G2991">
            <v>93016</v>
          </cell>
          <cell r="H2991" t="str">
            <v>CURVA 90 GRAUS PARA ELETRODUTO, PVC, ROSCÁVEL, DN 110 MM (4"), PARA REDE ENTERRADA DE DISTRIBUIÇÃO DE ENERGIA ELÉTRICA - FORNECIMENTO E INSTALAÇÃO. AF_12/2021</v>
          </cell>
          <cell r="I2991" t="str">
            <v>M</v>
          </cell>
          <cell r="J2991" t="str">
            <v>COEFICIENTE DE REPRESENTATIVIDADE</v>
          </cell>
          <cell r="K2991">
            <v>10.12</v>
          </cell>
        </row>
        <row r="2992">
          <cell r="G2992">
            <v>93017</v>
          </cell>
          <cell r="H2992" t="str">
            <v>CURVA 135 GRAUS PARA ELETRODUTO, PVC, ROSCÁVEL, DN 25 MM (3/4"), PARA CIRCUITOS TERMINAIS, INSTALADA EM FORRO - FORNECIMENTO E INSTALAÇÃO. AF_03/2023</v>
          </cell>
          <cell r="I2992" t="str">
            <v>M</v>
          </cell>
          <cell r="J2992" t="str">
            <v>COEFICIENTE DE REPRESENTATIVIDADE</v>
          </cell>
          <cell r="K2992">
            <v>15.14</v>
          </cell>
        </row>
        <row r="2993">
          <cell r="G2993">
            <v>93018</v>
          </cell>
          <cell r="H2993" t="str">
            <v>CURVA 135 GRAUS PARA ELETRODUTO, PVC, ROSCÁVEL, DN 25 MM (3/4"), PARA CIRCUITOS TERMINAIS, INSTALADA EM LAJE - FORNECIMENTO E INSTALAÇÃO. AF_03/2023</v>
          </cell>
          <cell r="I2993" t="str">
            <v>M</v>
          </cell>
          <cell r="J2993" t="str">
            <v>COEFICIENTE DE REPRESENTATIVIDADE</v>
          </cell>
          <cell r="K2993">
            <v>16.04</v>
          </cell>
        </row>
        <row r="2994">
          <cell r="G2994">
            <v>93020</v>
          </cell>
          <cell r="H2994" t="str">
            <v>CURVA 135 GRAUS PARA ELETRODUTO, PVC, ROSCÁVEL, DN 25 MM (3/4"), PARA CIRCUITOS TERMINAIS, INSTALADA EM PAREDE - FORNECIMENTO E INSTALAÇÃO. AF_03/2023</v>
          </cell>
          <cell r="I2994" t="str">
            <v>M</v>
          </cell>
          <cell r="J2994" t="str">
            <v>COEFICIENTE DE REPRESENTATIVIDADE</v>
          </cell>
          <cell r="K2994">
            <v>26.45</v>
          </cell>
        </row>
        <row r="2995">
          <cell r="G2995">
            <v>93022</v>
          </cell>
          <cell r="H2995" t="str">
            <v>CONDULETE DE PVC, TIPO E, PARA ELETRODUTO DE PVC SOLDÁVEL DN 20 MM (1/2''), APARENTE - FORNECIMENTO E INSTALAÇÃO. AF_10/2022</v>
          </cell>
          <cell r="I2995" t="str">
            <v>M</v>
          </cell>
          <cell r="J2995" t="str">
            <v>COEFICIENTE DE REPRESENTATIVIDADE</v>
          </cell>
          <cell r="K2995">
            <v>36.64</v>
          </cell>
        </row>
        <row r="2996">
          <cell r="G2996">
            <v>93024</v>
          </cell>
          <cell r="H2996" t="str">
            <v>CABO DE COBRE FLEXÍVEL ISOLADO, 1,5 MM², ANTI-CHAMA 450/750 V, PARA CIRCUITOS TERMINAIS - FORNECIMENTO E INSTALAÇÃO. AF_03/2023</v>
          </cell>
          <cell r="I2996" t="str">
            <v>M</v>
          </cell>
          <cell r="J2996" t="str">
            <v>COEFICIENTE DE REPRESENTATIVIDADE</v>
          </cell>
          <cell r="K2996">
            <v>53.24</v>
          </cell>
        </row>
        <row r="2997">
          <cell r="G2997">
            <v>93026</v>
          </cell>
          <cell r="H2997" t="str">
            <v>CABO DE COBRE FLEXÍVEL ISOLADO, 1,5 MM², ANTI-CHAMA 0,6/1,0 KV, PARA CIRCUITOS TERMINAIS - FORNECIMENTO E INSTALAÇÃO. AF_03/2023</v>
          </cell>
          <cell r="I2997" t="str">
            <v>M</v>
          </cell>
          <cell r="J2997" t="str">
            <v>COEFICIENTE DE REPRESENTATIVIDADE</v>
          </cell>
          <cell r="K2997">
            <v>73.77</v>
          </cell>
        </row>
        <row r="2998">
          <cell r="G2998">
            <v>97559</v>
          </cell>
          <cell r="H2998" t="str">
            <v>CABO DE COBRE FLEXÍVEL ISOLADO, 2,5 MM², ANTI-CHAMA 450/750 V, PARA CIRCUITOS TERMINAIS - FORNECIMENTO E INSTALAÇÃO. AF_03/2023</v>
          </cell>
          <cell r="I2998" t="str">
            <v>M</v>
          </cell>
          <cell r="J2998" t="str">
            <v>COEFICIENTE DE REPRESENTATIVIDADE</v>
          </cell>
          <cell r="K2998">
            <v>95.41</v>
          </cell>
        </row>
        <row r="2999">
          <cell r="G2999">
            <v>97562</v>
          </cell>
          <cell r="H2999" t="str">
            <v>CABO DE COBRE FLEXÍVEL ISOLADO, 2,5 MM², ANTI-CHAMA 0,6/1,0 KV, PARA CIRCUITOS TERMINAIS - FORNECIMENTO E INSTALAÇÃO. AF_03/2023</v>
          </cell>
          <cell r="I2999" t="str">
            <v>M</v>
          </cell>
          <cell r="J2999" t="str">
            <v>COEFICIENTE DE REPRESENTATIVIDADE</v>
          </cell>
          <cell r="K2999">
            <v>124.04</v>
          </cell>
        </row>
        <row r="3000">
          <cell r="G3000">
            <v>97564</v>
          </cell>
          <cell r="H3000" t="str">
            <v>CABO DE COBRE FLEXÍVEL ISOLADO, 4 MM², ANTI-CHAMA 450/750 V, PARA CIRCUITOS TERMINAIS - FORNECIMENTO E INSTALAÇÃO. AF_03/2023</v>
          </cell>
          <cell r="I3000" t="str">
            <v>M</v>
          </cell>
          <cell r="J3000" t="str">
            <v>COEFICIENTE DE REPRESENTATIVIDADE</v>
          </cell>
          <cell r="K3000">
            <v>150.1</v>
          </cell>
        </row>
        <row r="3001">
          <cell r="G3001">
            <v>104395</v>
          </cell>
          <cell r="H3001" t="str">
            <v>CABO DE COBRE FLEXÍVEL ISOLADO, 4 MM², ANTI-CHAMA 0,6/1,0 KV, PARA CIRCUITOS TERMINAIS - FORNECIMENTO E INSTALAÇÃO. AF_03/2023</v>
          </cell>
          <cell r="I3001" t="str">
            <v>M</v>
          </cell>
          <cell r="J3001" t="str">
            <v>COEFICIENTE DE REPRESENTATIVIDADE</v>
          </cell>
          <cell r="K3001">
            <v>183.96</v>
          </cell>
        </row>
        <row r="3002">
          <cell r="G3002">
            <v>91924</v>
          </cell>
          <cell r="H3002" t="str">
            <v>CABO DE COBRE FLEXÍVEL ISOLADO, 6 MM², ANTI-CHAMA 450/750 V, PARA CIRCUITOS TERMINAIS - FORNECIMENTO E INSTALAÇÃO. AF_03/2023</v>
          </cell>
          <cell r="I3002" t="str">
            <v>M</v>
          </cell>
          <cell r="J3002" t="str">
            <v>COEFICIENTE DE REPRESENTATIVIDADE</v>
          </cell>
          <cell r="K3002">
            <v>243.63</v>
          </cell>
        </row>
        <row r="3003">
          <cell r="G3003">
            <v>91925</v>
          </cell>
          <cell r="H3003" t="str">
            <v>CABO DE COBRE FLEXÍVEL ISOLADO, 6 MM², ANTI-CHAMA 0,6/1,0 KV, PARA CIRCUITOS TERMINAIS - FORNECIMENTO E INSTALAÇÃO. AF_03/2023</v>
          </cell>
          <cell r="I3003" t="str">
            <v>M</v>
          </cell>
          <cell r="J3003" t="str">
            <v>COEFICIENTE DE REPRESENTATIVIDADE</v>
          </cell>
          <cell r="K3003">
            <v>315.11</v>
          </cell>
        </row>
        <row r="3004">
          <cell r="G3004">
            <v>91926</v>
          </cell>
          <cell r="H3004" t="str">
            <v>CABO DE COBRE FLEXÍVEL ISOLADO, 10 MM², ANTI-CHAMA 450/750 V, PARA CIRCUITOS TERMINAIS - FORNECIMENTO E INSTALAÇÃO. AF_03/2023</v>
          </cell>
          <cell r="I3004" t="str">
            <v>M</v>
          </cell>
          <cell r="J3004" t="str">
            <v>COEFICIENTE DE REPRESENTATIVIDADE</v>
          </cell>
          <cell r="K3004">
            <v>10.34</v>
          </cell>
        </row>
        <row r="3005">
          <cell r="G3005">
            <v>91927</v>
          </cell>
          <cell r="H3005" t="str">
            <v>CABO DE COBRE FLEXÍVEL ISOLADO, 10 MM², ANTI-CHAMA 0,6/1,0 KV, PARA CIRCUITOS TERMINAIS - FORNECIMENTO E INSTALAÇÃO. AF_03/2023</v>
          </cell>
          <cell r="I3005" t="str">
            <v>M</v>
          </cell>
          <cell r="J3005" t="str">
            <v>COEFICIENTE DE REPRESENTATIVIDADE</v>
          </cell>
          <cell r="K3005">
            <v>9.87</v>
          </cell>
        </row>
        <row r="3006">
          <cell r="G3006">
            <v>91928</v>
          </cell>
          <cell r="H3006" t="str">
            <v>CABO DE COBRE FLEXÍVEL ISOLADO, 16 MM², ANTI-CHAMA 450/750 V, PARA CIRCUITOS TERMINAIS - FORNECIMENTO E INSTALAÇÃO. AF_03/2023</v>
          </cell>
          <cell r="I3006" t="str">
            <v>M</v>
          </cell>
          <cell r="J3006" t="str">
            <v>COEFICIENTE DE REPRESENTATIVIDADE</v>
          </cell>
          <cell r="K3006">
            <v>14.86</v>
          </cell>
        </row>
        <row r="3007">
          <cell r="G3007">
            <v>91929</v>
          </cell>
          <cell r="H3007" t="str">
            <v>CABO DE COBRE FLEXÍVEL ISOLADO, 16 MM², ANTI-CHAMA 0,6/1,0 KV, PARA CIRCUITOS TERMINAIS - FORNECIMENTO E INSTALAÇÃO. AF_03/2023</v>
          </cell>
          <cell r="I3007" t="str">
            <v>M</v>
          </cell>
          <cell r="J3007" t="str">
            <v>COEFICIENTE DE REPRESENTATIVIDADE</v>
          </cell>
          <cell r="K3007">
            <v>15.76</v>
          </cell>
        </row>
        <row r="3008">
          <cell r="G3008">
            <v>91930</v>
          </cell>
          <cell r="H3008" t="str">
            <v>CABO DE COBRE FLEXÍVEL ISOLADO, 10 MM², ANTI-CHAMA 450/750 V, PARA DISTRIBUIÇÃO - FORNECIMENTO E INSTALAÇÃO. AF_10/2020</v>
          </cell>
          <cell r="I3008" t="str">
            <v>M</v>
          </cell>
          <cell r="J3008" t="str">
            <v>COEFICIENTE DE REPRESENTATIVIDADE</v>
          </cell>
          <cell r="K3008">
            <v>23.29</v>
          </cell>
        </row>
        <row r="3009">
          <cell r="G3009">
            <v>91931</v>
          </cell>
          <cell r="H3009" t="str">
            <v>CABO DE COBRE FLEXÍVEL ISOLADO, 10 MM², ANTI-CHAMA 0,6/1,0 KV, PARA DISTRIBUIÇÃO - FORNECIMENTO E INSTALAÇÃO. AF_10/2020</v>
          </cell>
          <cell r="I3009" t="str">
            <v>M</v>
          </cell>
          <cell r="J3009" t="str">
            <v>COEFICIENTE DE REPRESENTATIVIDADE</v>
          </cell>
          <cell r="K3009">
            <v>24.47</v>
          </cell>
        </row>
        <row r="3010">
          <cell r="G3010">
            <v>91932</v>
          </cell>
          <cell r="H3010" t="str">
            <v>CABO DE COBRE FLEXÍVEL ISOLADO, 16 MM², ANTI-CHAMA 450/750 V, PARA DISTRIBUIÇÃO - FORNECIMENTO E INSTALAÇÃO. AF_10/2020</v>
          </cell>
          <cell r="I3010" t="str">
            <v>M</v>
          </cell>
          <cell r="J3010" t="str">
            <v>COEFICIENTE DE REPRESENTATIVIDADE</v>
          </cell>
          <cell r="K3010">
            <v>17.71</v>
          </cell>
        </row>
        <row r="3011">
          <cell r="G3011">
            <v>91933</v>
          </cell>
          <cell r="H3011" t="str">
            <v>CABO DE COBRE FLEXÍVEL ISOLADO, 16 MM², ANTI-CHAMA 0,6/1,0 KV, PARA DISTRIBUIÇÃO - FORNECIMENTO E INSTALAÇÃO. AF_10/2020</v>
          </cell>
          <cell r="I3011" t="str">
            <v>M</v>
          </cell>
          <cell r="J3011" t="str">
            <v>COEFICIENTE DE REPRESENTATIVIDADE</v>
          </cell>
          <cell r="K3011">
            <v>15.43</v>
          </cell>
        </row>
        <row r="3012">
          <cell r="G3012">
            <v>91934</v>
          </cell>
          <cell r="H3012" t="str">
            <v>CABO DE COBRE FLEXÍVEL ISOLADO, 25 MM², ANTI-CHAMA 0,6/1,0 KV, PARA REDE ENTERRADA DE DISTRIBUIÇÃO DE ENERGIA ELÉTRICA - FORNECIMENTO E INSTALAÇÃO. AF_12/2021</v>
          </cell>
          <cell r="I3012" t="str">
            <v>M</v>
          </cell>
          <cell r="J3012" t="str">
            <v>COEFICIENTE DE REPRESENTATIVIDADE</v>
          </cell>
          <cell r="K3012">
            <v>28.99</v>
          </cell>
        </row>
        <row r="3013">
          <cell r="G3013">
            <v>91935</v>
          </cell>
          <cell r="H3013" t="str">
            <v>CABO DE COBRE FLEXÍVEL ISOLADO, 35 MM², ANTI-CHAMA 0,6/1,0 KV, PARA REDE ENTERRADA DE DISTRIBUIÇÃO DE ENERGIA ELÉTRICA - FORNECIMENTO E INSTALAÇÃO. AF_12/2021</v>
          </cell>
          <cell r="I3013" t="str">
            <v>M</v>
          </cell>
          <cell r="J3013" t="str">
            <v>COEFICIENTE DE REPRESENTATIVIDADE</v>
          </cell>
          <cell r="K3013">
            <v>16.96</v>
          </cell>
        </row>
        <row r="3014">
          <cell r="G3014">
            <v>92979</v>
          </cell>
          <cell r="H3014" t="str">
            <v>CABO DE COBRE FLEXÍVEL ISOLADO, 50 MM², ANTI-CHAMA 0,6/1,0 KV, PARA REDE ENTERRADA DE DISTRIBUIÇÃO DE ENERGIA ELÉTRICA - FORNECIMENTO E INSTALAÇÃO. AF_12/2021</v>
          </cell>
          <cell r="I3014" t="str">
            <v>M</v>
          </cell>
          <cell r="J3014" t="str">
            <v>COEFICIENTE DE REPRESENTATIVIDADE</v>
          </cell>
          <cell r="K3014">
            <v>11.07</v>
          </cell>
        </row>
        <row r="3015">
          <cell r="G3015">
            <v>92980</v>
          </cell>
          <cell r="H3015" t="str">
            <v>CABO DE COBRE FLEXÍVEL ISOLADO, 70 MM², ANTI-CHAMA 0,6/1,0 KV, PARA REDE ENTERRADA DE DISTRIBUIÇÃO DE ENERGIA ELÉTRICA - FORNECIMENTO E INSTALAÇÃO. AF_12/2021</v>
          </cell>
          <cell r="I3015" t="str">
            <v>M</v>
          </cell>
          <cell r="J3015" t="str">
            <v>COEFICIENTE DE REPRESENTATIVIDADE</v>
          </cell>
          <cell r="K3015">
            <v>32.9</v>
          </cell>
        </row>
        <row r="3016">
          <cell r="G3016">
            <v>92981</v>
          </cell>
          <cell r="H3016" t="str">
            <v>CABO DE COBRE FLEXÍVEL ISOLADO, 95 MM², ANTI-CHAMA 0,6/1,0 KV, PARA REDE ENTERRADA DE DISTRIBUIÇÃO DE ENERGIA ELÉTRICA - FORNECIMENTO E INSTALAÇÃO. AF_12/2021</v>
          </cell>
          <cell r="I3016" t="str">
            <v>M</v>
          </cell>
          <cell r="J3016" t="str">
            <v>COEFICIENTE DE REPRESENTATIVIDADE</v>
          </cell>
          <cell r="K3016">
            <v>20.45</v>
          </cell>
        </row>
        <row r="3017">
          <cell r="G3017">
            <v>92982</v>
          </cell>
          <cell r="H3017" t="str">
            <v>CABO DE COBRE FLEXÍVEL ISOLADO, 120 MM², ANTI-CHAMA 0,6/1,0 KV, PARA REDE ENTERRADA DE DISTRIBUIÇÃO DE ENERGIA ELÉTRICA - FORNECIMENTO E INSTALAÇÃO. AF_12/2021</v>
          </cell>
          <cell r="I3017" t="str">
            <v>M</v>
          </cell>
          <cell r="J3017" t="str">
            <v>COEFICIENTE DE REPRESENTATIVIDADE</v>
          </cell>
          <cell r="K3017">
            <v>14.32</v>
          </cell>
        </row>
        <row r="3018">
          <cell r="G3018">
            <v>92984</v>
          </cell>
          <cell r="H3018" t="str">
            <v>CABO DE COBRE FLEXÍVEL ISOLADO, 150 MM², ANTI-CHAMA 0,6/1,0 KV, PARA REDE ENTERRADA DE DISTRIBUIÇÃO DE ENERGIA ELÉTRICA - FORNECIMENTO E INSTALAÇÃO. AF_12/2021</v>
          </cell>
          <cell r="I3018" t="str">
            <v>M</v>
          </cell>
          <cell r="J3018" t="str">
            <v>COEFICIENTE DE REPRESENTATIVIDADE</v>
          </cell>
          <cell r="K3018">
            <v>13.44</v>
          </cell>
        </row>
        <row r="3019">
          <cell r="G3019">
            <v>92986</v>
          </cell>
          <cell r="H3019" t="str">
            <v>CABO DE COBRE FLEXÍVEL ISOLADO, 185 MM², ANTI-CHAMA 0,6/1,0 KV, PARA REDE ENTERRADA DE DISTRIBUIÇÃO DE ENERGIA ELÉTRICA - FORNECIMENTO E INSTALAÇÃO. AF_12/2021</v>
          </cell>
          <cell r="I3019" t="str">
            <v>M</v>
          </cell>
          <cell r="J3019" t="str">
            <v>COEFICIENTE DE REPRESENTATIVIDADE</v>
          </cell>
          <cell r="K3019">
            <v>11.74</v>
          </cell>
        </row>
        <row r="3020">
          <cell r="G3020">
            <v>92988</v>
          </cell>
          <cell r="H3020" t="str">
            <v>CABO DE COBRE FLEXÍVEL ISOLADO, 240 MM², ANTI-CHAMA 0,6/1,0 KV, PARA REDE ENTERRADA DE DISTRIBUIÇÃO DE ENERGIA ELÉTRICA - FORNECIMENTO E INSTALAÇÃO. AF_12/2021</v>
          </cell>
          <cell r="I3020" t="str">
            <v>M</v>
          </cell>
          <cell r="J3020" t="str">
            <v>COEFICIENTE DE REPRESENTATIVIDADE</v>
          </cell>
          <cell r="K3020">
            <v>27.61</v>
          </cell>
        </row>
        <row r="3021">
          <cell r="G3021">
            <v>92990</v>
          </cell>
          <cell r="H3021" t="str">
            <v>CABO DE COBRE FLEXÍVEL ISOLADO, 300 MM², ANTI-CHAMA 0,6/1,0 KV, PARA REDE ENTERRADA DE DISTRIBUIÇÃO DE ENERGIA ELÉTRICA - FORNECIMENTO E INSTALAÇÃO. AF_12/2021</v>
          </cell>
          <cell r="I3021" t="str">
            <v>M</v>
          </cell>
          <cell r="J3021" t="str">
            <v>COEFICIENTE DE REPRESENTATIVIDADE</v>
          </cell>
          <cell r="K3021">
            <v>15.58</v>
          </cell>
        </row>
        <row r="3022">
          <cell r="G3022">
            <v>92992</v>
          </cell>
          <cell r="H3022" t="str">
            <v>CABO DE COBRE ISOLADO, 10 MM², ANTI-CHAMA 450/750 V, INSTALADO EM ELETROCALHA OU PERFILADO - FORNECIMENTO E INSTALAÇÃO. AF_10/2020</v>
          </cell>
          <cell r="I3022" t="str">
            <v>UN</v>
          </cell>
          <cell r="J3022" t="str">
            <v>COEFICIENTE DE REPRESENTATIVIDADE</v>
          </cell>
          <cell r="K3022">
            <v>9.69</v>
          </cell>
        </row>
        <row r="3023">
          <cell r="G3023">
            <v>92994</v>
          </cell>
          <cell r="H3023" t="str">
            <v>CABO DE COBRE ISOLADO, 10 MM², ANTI-CHAMA 0,6/1 KV, INSTALADO EM ELETROCALHA OU PERFILADO - FORNECIMENTO E INSTALAÇÃO. AF_10/2020</v>
          </cell>
          <cell r="I3023" t="str">
            <v>UN</v>
          </cell>
          <cell r="J3023" t="str">
            <v>COEFICIENTE DE REPRESENTATIVIDADE</v>
          </cell>
          <cell r="K3023">
            <v>30.34</v>
          </cell>
        </row>
        <row r="3024">
          <cell r="G3024">
            <v>92996</v>
          </cell>
          <cell r="H3024" t="str">
            <v>CABO DE COBRE ISOLADO, 16 MM², ANTI-CHAMA 450/750 V, INSTALADO EM ELETROCALHA OU PERFILADO - FORNECIMENTO E INSTALAÇÃO. AF_10/2020</v>
          </cell>
          <cell r="I3024" t="str">
            <v>UN</v>
          </cell>
          <cell r="J3024" t="str">
            <v>COEFICIENTE DE REPRESENTATIVIDADE</v>
          </cell>
          <cell r="K3024">
            <v>17.89</v>
          </cell>
        </row>
        <row r="3025">
          <cell r="G3025">
            <v>92998</v>
          </cell>
          <cell r="H3025" t="str">
            <v>CABO DE COBRE ISOLADO, 16 MM², ANTI-CHAMA 0,6/1 KV, INSTALADO EM ELETROCALHA OU PERFILADO - FORNECIMENTO E INSTALAÇÃO. AF_10/2020</v>
          </cell>
          <cell r="I3025" t="str">
            <v>UN</v>
          </cell>
          <cell r="J3025" t="str">
            <v>COEFICIENTE DE REPRESENTATIVIDADE</v>
          </cell>
          <cell r="K3025">
            <v>11.76</v>
          </cell>
        </row>
        <row r="3026">
          <cell r="G3026">
            <v>93000</v>
          </cell>
          <cell r="H3026" t="str">
            <v>CABO DE COBRE ISOLADO, 25 MM², ANTI-CHAMA 450/750 V, INSTALADO EM ELETROCALHA OU PERFILADO - FORNECIMENTO E INSTALAÇÃO. AF_10/2020</v>
          </cell>
          <cell r="I3026" t="str">
            <v>UN</v>
          </cell>
          <cell r="J3026" t="str">
            <v>COEFICIENTE DE REPRESENTATIVIDADE</v>
          </cell>
          <cell r="K3026">
            <v>26.63</v>
          </cell>
        </row>
        <row r="3027">
          <cell r="G3027">
            <v>93002</v>
          </cell>
          <cell r="H3027" t="str">
            <v>CABO DE COBRE ISOLADO, 25 MM², ANTI-CHAMA 0,6/1 KV, INSTALADO EM ELETROCALHA OU PERFILADO - FORNECIMENTO E INSTALAÇÃO. AF_10/2020</v>
          </cell>
          <cell r="I3027" t="str">
            <v>UN</v>
          </cell>
          <cell r="J3027" t="str">
            <v>COEFICIENTE DE REPRESENTATIVIDADE</v>
          </cell>
          <cell r="K3027">
            <v>29.52</v>
          </cell>
        </row>
        <row r="3028">
          <cell r="G3028">
            <v>101884</v>
          </cell>
          <cell r="H3028" t="str">
            <v>CAIXA OCTOGONAL 4" X 4", PVC, INSTALADA EM LAJE - FORNECIMENTO E INSTALAÇÃO. AF_03/2023</v>
          </cell>
          <cell r="I3028" t="str">
            <v>UN</v>
          </cell>
          <cell r="J3028" t="str">
            <v>COEFICIENTE DE REPRESENTATIVIDADE</v>
          </cell>
          <cell r="K3028">
            <v>24.45</v>
          </cell>
        </row>
        <row r="3029">
          <cell r="G3029">
            <v>101885</v>
          </cell>
          <cell r="H3029" t="str">
            <v>CAIXA OCTOGONAL 3" X 3", PVC, INSTALADA EM LAJE - FORNECIMENTO E INSTALAÇÃO. AF_03/2023</v>
          </cell>
          <cell r="I3029" t="str">
            <v>UN</v>
          </cell>
          <cell r="J3029" t="str">
            <v>COEFICIENTE DE REPRESENTATIVIDADE</v>
          </cell>
          <cell r="K3029">
            <v>32.1</v>
          </cell>
        </row>
        <row r="3030">
          <cell r="G3030">
            <v>101886</v>
          </cell>
          <cell r="H3030" t="str">
            <v>CAIXA RETANGULAR 4" X 2" ALTA (2,00 M DO PISO), PVC, INSTALADA EM PAREDE - FORNECIMENTO E INSTALAÇÃO. AF_03/2023</v>
          </cell>
          <cell r="I3030" t="str">
            <v>UN</v>
          </cell>
          <cell r="J3030" t="str">
            <v>COEFICIENTE DE REPRESENTATIVIDADE</v>
          </cell>
          <cell r="K3030">
            <v>35.92</v>
          </cell>
        </row>
        <row r="3031">
          <cell r="G3031">
            <v>101887</v>
          </cell>
          <cell r="H3031" t="str">
            <v>CAIXA RETANGULAR 4" X 2" MÉDIA (1,30 M DO PISO), PVC, INSTALADA EM PAREDE - FORNECIMENTO E INSTALAÇÃO. AF_03/2023</v>
          </cell>
          <cell r="I3031" t="str">
            <v>UN</v>
          </cell>
          <cell r="J3031" t="str">
            <v>COEFICIENTE DE REPRESENTATIVIDADE</v>
          </cell>
          <cell r="K3031">
            <v>34.58</v>
          </cell>
        </row>
        <row r="3032">
          <cell r="G3032">
            <v>101888</v>
          </cell>
          <cell r="H3032" t="str">
            <v>CAIXA RETANGULAR 4" X 2" BAIXA (0,30 M DO PISO), PVC, INSTALADA EM PAREDE - FORNECIMENTO E INSTALAÇÃO. AF_03/2023</v>
          </cell>
          <cell r="I3032" t="str">
            <v>UN</v>
          </cell>
          <cell r="J3032" t="str">
            <v>COEFICIENTE DE REPRESENTATIVIDADE</v>
          </cell>
          <cell r="K3032">
            <v>41.22</v>
          </cell>
        </row>
        <row r="3033">
          <cell r="G3033">
            <v>101889</v>
          </cell>
          <cell r="H3033" t="str">
            <v>CAIXA RETANGULAR 4" X 4" ALTA (2,00 M DO PISO), PVC, INSTALADA EM PAREDE - FORNECIMENTO E INSTALAÇÃO. AF_03/2023</v>
          </cell>
          <cell r="I3033" t="str">
            <v>UN</v>
          </cell>
          <cell r="J3033" t="str">
            <v>COEFICIENTE DE REPRESENTATIVIDADE</v>
          </cell>
          <cell r="K3033">
            <v>28.84</v>
          </cell>
        </row>
        <row r="3034">
          <cell r="G3034">
            <v>91936</v>
          </cell>
          <cell r="H3034" t="str">
            <v>CAIXA RETANGULAR 4" X 4" MÉDIA (1,30 M DO PISO), PVC, INSTALADA EM PAREDE - FORNECIMENTO E INSTALAÇÃO. AF_03/2023</v>
          </cell>
          <cell r="I3034" t="str">
            <v>UN</v>
          </cell>
          <cell r="J3034" t="str">
            <v>COEFICIENTE DE REPRESENTATIVIDADE</v>
          </cell>
          <cell r="K3034">
            <v>40.13</v>
          </cell>
        </row>
        <row r="3035">
          <cell r="G3035">
            <v>91937</v>
          </cell>
          <cell r="H3035" t="str">
            <v>CAIXA RETANGULAR 4" X 4" BAIXA (0,30 M DO PISO), PVC, INSTALADA EM PAREDE - FORNECIMENTO E INSTALAÇÃO. AF_03/2023</v>
          </cell>
          <cell r="I3035" t="str">
            <v>UN</v>
          </cell>
          <cell r="J3035" t="str">
            <v>COEFICIENTE DE REPRESENTATIVIDADE</v>
          </cell>
          <cell r="K3035">
            <v>56.75</v>
          </cell>
        </row>
        <row r="3036">
          <cell r="G3036">
            <v>91939</v>
          </cell>
          <cell r="H3036" t="str">
            <v>CAIXA OCTOGONAL 4" X 4", METÁLICA, INSTALADA EM LAJE - FORNECIMENTO E INSTALAÇÃO. AF_03/2023</v>
          </cell>
          <cell r="I3036" t="str">
            <v>UN</v>
          </cell>
          <cell r="J3036" t="str">
            <v>COEFICIENTE DE REPRESENTATIVIDADE</v>
          </cell>
          <cell r="K3036">
            <v>32.92</v>
          </cell>
        </row>
        <row r="3037">
          <cell r="G3037">
            <v>91940</v>
          </cell>
          <cell r="H3037" t="str">
            <v>CAIXA SEXTAVADA 3" X 3", METÁLICA, INSTALADA EM LAJE - FORNECIMENTO E INSTALAÇÃO. AF_03/2023</v>
          </cell>
          <cell r="I3037" t="str">
            <v>UN</v>
          </cell>
          <cell r="J3037" t="str">
            <v>COEFICIENTE DE REPRESENTATIVIDADE</v>
          </cell>
          <cell r="K3037">
            <v>47.16</v>
          </cell>
        </row>
        <row r="3038">
          <cell r="G3038">
            <v>91941</v>
          </cell>
          <cell r="H3038" t="str">
            <v>CAIXA RETANGULAR 4" X 2" ALTA (2,00 M DO PISO), METÁLICA, INSTALADA EM PAREDE - FORNECIMENTO E INSTALAÇÃO. AF_03/2023</v>
          </cell>
          <cell r="I3038" t="str">
            <v>UN</v>
          </cell>
          <cell r="J3038" t="str">
            <v>COEFICIENTE DE REPRESENTATIVIDADE</v>
          </cell>
          <cell r="K3038">
            <v>65.95</v>
          </cell>
        </row>
        <row r="3039">
          <cell r="G3039">
            <v>91942</v>
          </cell>
          <cell r="H3039" t="str">
            <v>CAIXA RETANGULAR 4" X 2" MÉDIA (1,30 M DO PISO), METÁLICA, INSTALADA EM PAREDE - FORNECIMENTO E INSTALAÇÃO. AF_03/2023</v>
          </cell>
          <cell r="I3039" t="str">
            <v>UN</v>
          </cell>
          <cell r="J3039" t="str">
            <v>COEFICIENTE DE REPRESENTATIVIDADE</v>
          </cell>
          <cell r="K3039">
            <v>39.94</v>
          </cell>
        </row>
        <row r="3040">
          <cell r="G3040">
            <v>91943</v>
          </cell>
          <cell r="H3040" t="str">
            <v>CAIXA RETANGULAR 4" X 2" BAIXA (0,30 M DO PISO), METÁLICA, INSTALADA EM PAREDE - FORNECIMENTO E INSTALAÇÃO. AF_03/2023</v>
          </cell>
          <cell r="I3040" t="str">
            <v>UN</v>
          </cell>
          <cell r="J3040" t="str">
            <v>COEFICIENTE DE REPRESENTATIVIDADE</v>
          </cell>
          <cell r="K3040">
            <v>49.21</v>
          </cell>
        </row>
        <row r="3041">
          <cell r="G3041">
            <v>91944</v>
          </cell>
          <cell r="H3041" t="str">
            <v>CAIXA RETANGULAR 4" X 4" ALTA (2,00 M DO PISO), METÁLICA, INSTALADA EM PAREDE - FORNECIMENTO E INSTALAÇÃO. AF_03/2023</v>
          </cell>
          <cell r="I3041" t="str">
            <v>UN</v>
          </cell>
          <cell r="J3041" t="str">
            <v>COEFICIENTE DE REPRESENTATIVIDADE</v>
          </cell>
          <cell r="K3041">
            <v>72.87</v>
          </cell>
        </row>
        <row r="3042">
          <cell r="G3042">
            <v>92865</v>
          </cell>
          <cell r="H3042" t="str">
            <v>CAIXA RETANGULAR 4" X 4" MÉDIA (1,30 M DO PISO), METÁLICA, INSTALADA EM PAREDE - FORNECIMENTO E INSTALAÇÃO. AF_03/2023</v>
          </cell>
          <cell r="I3042" t="str">
            <v>UN</v>
          </cell>
          <cell r="J3042" t="str">
            <v>COEFICIENTE DE REPRESENTATIVIDADE</v>
          </cell>
          <cell r="K3042">
            <v>22.58</v>
          </cell>
        </row>
        <row r="3043">
          <cell r="G3043">
            <v>92866</v>
          </cell>
          <cell r="H3043" t="str">
            <v>CAIXA RETANGULAR 4" X 4" BAIXA (0,30 M DO PISO), METÁLICA, INSTALADA EM PAREDE - FORNECIMENTO E INSTALAÇÃO. AF_03/2023</v>
          </cell>
          <cell r="I3043" t="str">
            <v>UN</v>
          </cell>
          <cell r="J3043" t="str">
            <v>COEFICIENTE DE REPRESENTATIVIDADE</v>
          </cell>
          <cell r="K3043">
            <v>23.73</v>
          </cell>
        </row>
        <row r="3044">
          <cell r="G3044">
            <v>92867</v>
          </cell>
          <cell r="H3044" t="str">
            <v>CONDULETE DE ALUMÍNIO, TIPO B, PARA ELETRODUTO DE AÇO GALVANIZADO DN 20 MM (3/4''), APARENTE - FORNECIMENTO E INSTALAÇÃO. AF_10/2022</v>
          </cell>
          <cell r="I3044" t="str">
            <v>UN</v>
          </cell>
          <cell r="J3044" t="str">
            <v>COEFICIENTE DE REPRESENTATIVIDADE</v>
          </cell>
          <cell r="K3044">
            <v>25.9</v>
          </cell>
        </row>
        <row r="3045">
          <cell r="G3045">
            <v>92868</v>
          </cell>
          <cell r="H3045" t="str">
            <v>CONDULETE DE ALUMÍNIO, TIPO C, PARA ELETRODUTO DE AÇO GALVANIZADO DN 20 MM (3/4''), APARENTE - FORNECIMENTO E INSTALAÇÃO. AF_10/2022</v>
          </cell>
          <cell r="I3045" t="str">
            <v>UN</v>
          </cell>
          <cell r="J3045" t="str">
            <v>COEFICIENTE DE REPRESENTATIVIDADE</v>
          </cell>
          <cell r="K3045">
            <v>26.35</v>
          </cell>
        </row>
        <row r="3046">
          <cell r="G3046">
            <v>92869</v>
          </cell>
          <cell r="H3046" t="str">
            <v>CONDULETE DE ALUMÍNIO, TIPO E, PARA ELETRODUTO DE AÇO GALVANIZADO DN 20 MM (3/4''), APARENTE - FORNECIMENTO E INSTALAÇÃO. AF_10/2022</v>
          </cell>
          <cell r="I3046" t="str">
            <v>UN</v>
          </cell>
          <cell r="J3046" t="str">
            <v>COEFICIENTE DE REPRESENTATIVIDADE</v>
          </cell>
          <cell r="K3046">
            <v>29.81</v>
          </cell>
        </row>
        <row r="3047">
          <cell r="G3047">
            <v>92870</v>
          </cell>
          <cell r="H3047" t="str">
            <v>CONDULETE DE ALUMÍNIO, TIPO B, PARA ELETRODUTO DE AÇO GALVANIZADO DN 25 MM (1''), APARENTE - FORNECIMENTO E INSTALAÇÃO. AF_10/2022</v>
          </cell>
          <cell r="I3047" t="str">
            <v>UN</v>
          </cell>
          <cell r="J3047" t="str">
            <v>COEFICIENTE DE REPRESENTATIVIDADE</v>
          </cell>
          <cell r="K3047">
            <v>36.84</v>
          </cell>
        </row>
        <row r="3048">
          <cell r="G3048">
            <v>92871</v>
          </cell>
          <cell r="H3048" t="str">
            <v>CONDULETE DE ALUMÍNIO, TIPO C, PARA ELETRODUTO DE AÇO GALVANIZADO DN 25 MM (1''), APARENTE - FORNECIMENTO E INSTALAÇÃO. AF_10/2022</v>
          </cell>
          <cell r="I3048" t="str">
            <v>UN</v>
          </cell>
          <cell r="J3048" t="str">
            <v>COEFICIENTE DE REPRESENTATIVIDADE</v>
          </cell>
          <cell r="K3048">
            <v>17.09</v>
          </cell>
        </row>
        <row r="3049">
          <cell r="G3049">
            <v>92872</v>
          </cell>
          <cell r="H3049" t="str">
            <v>CONDULETE DE ALUMÍNIO, TIPO E, ELETRODUTO DE AÇO GALVANIZADO DN 25 MM (1''), APARENTE - FORNECIMENTO E INSTALAÇÃO. AF_10/2022</v>
          </cell>
          <cell r="I3049" t="str">
            <v>UN</v>
          </cell>
          <cell r="J3049" t="str">
            <v>COEFICIENTE DE REPRESENTATIVIDADE</v>
          </cell>
          <cell r="K3049">
            <v>20.56</v>
          </cell>
        </row>
        <row r="3050">
          <cell r="G3050">
            <v>95777</v>
          </cell>
          <cell r="H3050" t="str">
            <v>CONDULETE DE ALUMÍNIO, TIPO E, PARA ELETRODUTO DE AÇO GALVANIZADO DN 32 MM (1 1/4''), APARENTE - FORNECIMENTO E INSTALAÇÃO. AF_10/2022</v>
          </cell>
          <cell r="I3050" t="str">
            <v>UN</v>
          </cell>
          <cell r="J3050" t="str">
            <v>COEFICIENTE DE REPRESENTATIVIDADE</v>
          </cell>
          <cell r="K3050">
            <v>27.58</v>
          </cell>
        </row>
        <row r="3051">
          <cell r="G3051">
            <v>95778</v>
          </cell>
          <cell r="H3051" t="str">
            <v>CONDULETE DE ALUMÍNIO, TIPO LR, PARA ELETRODUTO DE AÇO GALVANIZADO DN 20 MM (3/4''), APARENTE - FORNECIMENTO E INSTALAÇÃO. AF_10/2022</v>
          </cell>
          <cell r="I3051" t="str">
            <v>UN</v>
          </cell>
          <cell r="J3051" t="str">
            <v>COEFICIENTE DE REPRESENTATIVIDADE</v>
          </cell>
          <cell r="K3051">
            <v>19.73</v>
          </cell>
        </row>
        <row r="3052">
          <cell r="G3052">
            <v>95779</v>
          </cell>
          <cell r="H3052" t="str">
            <v>CONDULETE DE ALUMÍNIO, TIPO LR, PARA ELETRODUTO DE AÇO GALVANIZADO DN 25 MM (1''), APARENTE - FORNECIMENTO E INSTALAÇÃO. AF_10/2022</v>
          </cell>
          <cell r="I3052" t="str">
            <v>UN</v>
          </cell>
          <cell r="J3052" t="str">
            <v>COEFICIENTE DE REPRESENTATIVIDADE</v>
          </cell>
          <cell r="K3052">
            <v>24.36</v>
          </cell>
        </row>
        <row r="3053">
          <cell r="G3053">
            <v>95780</v>
          </cell>
          <cell r="H3053" t="str">
            <v>CONDULETE DE ALUMÍNIO, TIPO LR, PARA ELETRODUTO DE AÇO GALVANIZADO DN 32 MM (1 1/4''), APARENTE - FORNECIMENTO E INSTALAÇÃO. AF_10/2022</v>
          </cell>
          <cell r="I3053" t="str">
            <v>UN</v>
          </cell>
          <cell r="J3053" t="str">
            <v>COEFICIENTE DE REPRESENTATIVIDADE</v>
          </cell>
          <cell r="K3053">
            <v>35.5</v>
          </cell>
        </row>
        <row r="3054">
          <cell r="G3054">
            <v>95781</v>
          </cell>
          <cell r="H3054" t="str">
            <v>CONDULETE DE ALUMÍNIO, TIPO T, PARA ELETRODUTO DE AÇO GALVANIZADO DN 20 MM (3/4''), APARENTE - FORNECIMENTO E INSTALAÇÃO. AF_10/2022</v>
          </cell>
          <cell r="I3054" t="str">
            <v>UN</v>
          </cell>
          <cell r="J3054" t="str">
            <v>COEFICIENTE DE REPRESENTATIVIDADE</v>
          </cell>
          <cell r="K3054">
            <v>31.92</v>
          </cell>
        </row>
        <row r="3055">
          <cell r="G3055">
            <v>95782</v>
          </cell>
          <cell r="H3055" t="str">
            <v>CONDULETE DE ALUMÍNIO, TIPO T, PARA ELETRODUTO DE AÇO GALVANIZADO DN 25 MM (1''), APARENTE - FORNECIMENTO E INSTALAÇÃO. AF_10/2022</v>
          </cell>
          <cell r="I3055" t="str">
            <v>UN</v>
          </cell>
          <cell r="J3055" t="str">
            <v>COEFICIENTE DE REPRESENTATIVIDADE</v>
          </cell>
          <cell r="K3055">
            <v>37.16</v>
          </cell>
        </row>
        <row r="3056">
          <cell r="G3056">
            <v>95785</v>
          </cell>
          <cell r="H3056" t="str">
            <v>CONDULETE DE ALUMÍNIO, TIPO T, PARA ELETRODUTO DE AÇO GALVANIZADO DN 32 MM (1 1/4''), APARENTE - FORNECIMENTO E INSTALAÇÃO. AF_10/2022</v>
          </cell>
          <cell r="I3056" t="str">
            <v>UN</v>
          </cell>
          <cell r="J3056" t="str">
            <v>COEFICIENTE DE REPRESENTATIVIDADE</v>
          </cell>
          <cell r="K3056">
            <v>51.56</v>
          </cell>
        </row>
        <row r="3057">
          <cell r="G3057">
            <v>95787</v>
          </cell>
          <cell r="H3057" t="str">
            <v>CONDULETE DE ALUMÍNIO, TIPO X, PARA ELETRODUTO DE AÇO GALVANIZADO DN 20 MM (3/4''), APARENTE - FORNECIMENTO E INSTALAÇÃO. AF_10/2022</v>
          </cell>
          <cell r="I3057" t="str">
            <v>UN</v>
          </cell>
          <cell r="J3057" t="str">
            <v>COEFICIENTE DE REPRESENTATIVIDADE</v>
          </cell>
          <cell r="K3057">
            <v>135.06</v>
          </cell>
        </row>
        <row r="3058">
          <cell r="G3058">
            <v>95789</v>
          </cell>
          <cell r="H3058" t="str">
            <v>CONDULETE DE ALUMÍNIO, TIPO X, PARA ELETRODUTO DE AÇO GALVANIZADO DN 25 MM (1''), APARENTE - FORNECIMENTO E INSTALAÇÃO. AF_10/2022</v>
          </cell>
          <cell r="I3058" t="str">
            <v>UN</v>
          </cell>
          <cell r="J3058" t="str">
            <v>COEFICIENTE DE REPRESENTATIVIDADE</v>
          </cell>
          <cell r="K3058">
            <v>213.8</v>
          </cell>
        </row>
        <row r="3059">
          <cell r="G3059">
            <v>95791</v>
          </cell>
          <cell r="H3059" t="str">
            <v>CONDULETE DE ALUMÍNIO, TIPO X, PARA ELETRODUTO DE AÇO GALVANIZADO DN 32 MM (1 1/4''), APARENTE - FORNECIMENTO E INSTALAÇÃO. AF_10/2022</v>
          </cell>
          <cell r="I3059" t="str">
            <v>UN</v>
          </cell>
          <cell r="J3059" t="str">
            <v>COEFICIENTE DE REPRESENTATIVIDADE</v>
          </cell>
          <cell r="K3059">
            <v>414.44</v>
          </cell>
        </row>
        <row r="3060">
          <cell r="G3060">
            <v>95795</v>
          </cell>
          <cell r="H3060" t="str">
            <v>CONDULETE DE PVC, TIPO B, PARA ELETRODUTO DE PVC SOLDÁVEL DN 20 MM (1/2''), APARENTE - FORNECIMENTO E INSTALAÇÃO. AF_10/2022</v>
          </cell>
          <cell r="I3060" t="str">
            <v>UN</v>
          </cell>
          <cell r="J3060" t="str">
            <v>COEFICIENTE DE REPRESENTATIVIDADE</v>
          </cell>
          <cell r="K3060">
            <v>815.02</v>
          </cell>
        </row>
        <row r="3061">
          <cell r="G3061">
            <v>95796</v>
          </cell>
          <cell r="H3061" t="str">
            <v>CONDULETE DE PVC, TIPO B, PARA ELETRODUTO DE PVC SOLDÁVEL DN 25 MM (3/4''), APARENTE - FORNECIMENTO E INSTALAÇÃO. AF_10/2022</v>
          </cell>
          <cell r="I3061" t="str">
            <v>UN</v>
          </cell>
          <cell r="J3061" t="str">
            <v>COEFICIENTE DE REPRESENTATIVIDADE</v>
          </cell>
          <cell r="K3061">
            <v>1258.5</v>
          </cell>
        </row>
        <row r="3062">
          <cell r="G3062">
            <v>95797</v>
          </cell>
          <cell r="H3062" t="str">
            <v>CONDULETE DE PVC, TIPO B, PARA ELETRODUTO DE PVC SOLDÁVEL DN 32 MM (1''), APARENTE - FORNECIMENTO E INSTALAÇÃO. AF_10/2022</v>
          </cell>
          <cell r="I3062" t="str">
            <v>UN</v>
          </cell>
          <cell r="J3062" t="str">
            <v>COEFICIENTE DE REPRESENTATIVIDADE</v>
          </cell>
          <cell r="K3062">
            <v>157.67</v>
          </cell>
        </row>
        <row r="3063">
          <cell r="G3063">
            <v>95801</v>
          </cell>
          <cell r="H3063" t="str">
            <v>CONDULETE DE PVC, TIPO LL, PARA ELETRODUTO DE PVC SOLDÁVEL DN 20 MM (1/2''), APARENTE - FORNECIMENTO E INSTALAÇÃO. AF_10/2022</v>
          </cell>
          <cell r="I3063" t="str">
            <v>UN</v>
          </cell>
          <cell r="J3063" t="str">
            <v>ATRIBUÍDO SÃO PAULO</v>
          </cell>
          <cell r="K3063">
            <v>248.33</v>
          </cell>
        </row>
        <row r="3064">
          <cell r="G3064">
            <v>95802</v>
          </cell>
          <cell r="H3064" t="str">
            <v>CONDULETE DE PVC, TIPO LL, PARA ELETRODUTO DE PVC SOLDÁVEL DN 25 MM (3/4''), APARENTE - FORNECIMENTO E INSTALAÇÃO. AF_10/2022</v>
          </cell>
          <cell r="I3064" t="str">
            <v>UN</v>
          </cell>
          <cell r="J3064" t="str">
            <v>ATRIBUÍDO SÃO PAULO</v>
          </cell>
          <cell r="K3064">
            <v>480.33</v>
          </cell>
        </row>
        <row r="3065">
          <cell r="G3065">
            <v>95803</v>
          </cell>
          <cell r="H3065" t="str">
            <v>CONDULETE DE PVC, TIPO LL, PARA ELETRODUTO DE PVC SOLDÁVEL DN 32 MM (1''), APARENTE - FORNECIMENTO E INSTALAÇÃO. AF_10/2022</v>
          </cell>
          <cell r="I3065" t="str">
            <v>UN</v>
          </cell>
          <cell r="J3065" t="str">
            <v>ATRIBUÍDO SÃO PAULO</v>
          </cell>
          <cell r="K3065">
            <v>651.27</v>
          </cell>
        </row>
        <row r="3066">
          <cell r="G3066">
            <v>95804</v>
          </cell>
          <cell r="H3066" t="str">
            <v>CONDULETE DE PVC, TIPO LB, PARA ELETRODUTO DE PVC SOLDÁVEL DN 20 MM (1/2''), APARENTE - FORNECIMENTO E INSTALAÇÃO. AF_10/2022</v>
          </cell>
          <cell r="I3066" t="str">
            <v>UN</v>
          </cell>
          <cell r="J3066" t="str">
            <v>ATRIBUÍDO SÃO PAULO</v>
          </cell>
          <cell r="K3066">
            <v>744.78</v>
          </cell>
        </row>
        <row r="3067">
          <cell r="G3067">
            <v>95805</v>
          </cell>
          <cell r="H3067" t="str">
            <v>CONDULETE DE PVC, TIPO LB, PARA ELETRODUTO DE PVC SOLDÁVEL DN 25 MM (3/4''), APARENTE - FORNECIMENTO E INSTALAÇÃO. AF_10/2022</v>
          </cell>
          <cell r="I3067" t="str">
            <v>UN</v>
          </cell>
          <cell r="J3067" t="str">
            <v>ATRIBUÍDO SÃO PAULO</v>
          </cell>
          <cell r="K3067">
            <v>192.21</v>
          </cell>
        </row>
        <row r="3068">
          <cell r="G3068">
            <v>95806</v>
          </cell>
          <cell r="H3068" t="str">
            <v>CONDULETE DE PVC, TIPO LB, PARA ELETRODUTO DE PVC SOLDÁVEL DN 32 MM (1''), APARENTE - FORNECIMENTO E INSTALAÇÃO. AF_10/2022</v>
          </cell>
          <cell r="I3068" t="str">
            <v>UN</v>
          </cell>
          <cell r="J3068" t="str">
            <v>ATRIBUÍDO SÃO PAULO</v>
          </cell>
          <cell r="K3068">
            <v>361.67</v>
          </cell>
        </row>
        <row r="3069">
          <cell r="G3069">
            <v>95807</v>
          </cell>
          <cell r="H3069" t="str">
            <v>CONDULETE DE PVC, TIPO TB, PARA ELETRODUTO DE PVC SOLDÁVEL DN 20 MM (1/2''), APARENTE - FORNECIMENTO E INSTALAÇÃO. AF_10/2022</v>
          </cell>
          <cell r="I3069" t="str">
            <v>UN</v>
          </cell>
          <cell r="J3069" t="str">
            <v>ATRIBUÍDO SÃO PAULO</v>
          </cell>
          <cell r="K3069">
            <v>499.94</v>
          </cell>
        </row>
        <row r="3070">
          <cell r="G3070">
            <v>95808</v>
          </cell>
          <cell r="H3070" t="str">
            <v>CONDULETE DE PVC, TIPO TB, PARA ELETRODUTO DE PVC SOLDÁVEL DN 25 MM (3/4''), APARENTE - FORNECIMENTO E INSTALAÇÃO. AF_10/2022</v>
          </cell>
          <cell r="I3070" t="str">
            <v>UN</v>
          </cell>
          <cell r="J3070" t="str">
            <v>ATRIBUÍDO SÃO PAULO</v>
          </cell>
          <cell r="K3070">
            <v>561.4</v>
          </cell>
        </row>
        <row r="3071">
          <cell r="G3071">
            <v>95809</v>
          </cell>
          <cell r="H3071" t="str">
            <v>CONDULETE DE PVC, TIPO TB, PARA ELETRODUTO DE PVC SOLDÁVEL DN 32 MM (1''), APARENTE - FORNECIMENTO E INSTALAÇÃO. AF_10/2022</v>
          </cell>
          <cell r="I3071" t="str">
            <v>UN</v>
          </cell>
          <cell r="J3071" t="str">
            <v>ATRIBUÍDO SÃO PAULO</v>
          </cell>
          <cell r="K3071">
            <v>22.26</v>
          </cell>
        </row>
        <row r="3072">
          <cell r="G3072">
            <v>95810</v>
          </cell>
          <cell r="H3072" t="str">
            <v>CONDULETE DE PVC, TIPO X, PARA ELETRODUTO DE PVC SOLDÁVEL DN 20 MM (1/2''), APARENTE - FORNECIMENTO E INSTALAÇÃO. AF_10/2022</v>
          </cell>
          <cell r="I3072" t="str">
            <v>UN</v>
          </cell>
          <cell r="J3072" t="str">
            <v>ATRIBUÍDO SÃO PAULO</v>
          </cell>
          <cell r="K3072">
            <v>26.61</v>
          </cell>
        </row>
        <row r="3073">
          <cell r="G3073">
            <v>95811</v>
          </cell>
          <cell r="H3073" t="str">
            <v>CONDULETE DE PVC, TIPO X, PARA ELETRODUTO DE PVC SOLDÁVEL DN 25 MM (3/4"), APARENTE - FORNECIMENTO E INSTALAÇÃO. AF_10/2022</v>
          </cell>
          <cell r="I3073" t="str">
            <v>UN</v>
          </cell>
          <cell r="J3073" t="str">
            <v>ATRIBUÍDO SÃO PAULO</v>
          </cell>
          <cell r="K3073">
            <v>26.33</v>
          </cell>
        </row>
        <row r="3074">
          <cell r="G3074">
            <v>95812</v>
          </cell>
          <cell r="H3074" t="str">
            <v>CONDULETE DE PVC, TIPO X, PARA ELETRODUTO DE PVC SOLDÁVEL DN 32 MM (1''), APARENTE - FORNECIMENTO E INSTALAÇÃO. AF_10/2022</v>
          </cell>
          <cell r="I3074" t="str">
            <v>UN</v>
          </cell>
          <cell r="J3074" t="str">
            <v>ATRIBUÍDO SÃO PAULO</v>
          </cell>
          <cell r="K3074">
            <v>28.32</v>
          </cell>
        </row>
        <row r="3075">
          <cell r="G3075">
            <v>95813</v>
          </cell>
          <cell r="H3075" t="str">
            <v>CAIXA ENTERRADA ELÉTRICA RETANGULAR, EM CONCRETO PRÉ-MOLDADO, FUNDO COM BRITA, DIMENSÕES INTERNAS: 0,3X0,3X0,3 M. AF_12/2020</v>
          </cell>
          <cell r="I3075" t="str">
            <v>UN</v>
          </cell>
          <cell r="J3075" t="str">
            <v>ATRIBUÍDO SÃO PAULO</v>
          </cell>
          <cell r="K3075">
            <v>36.21</v>
          </cell>
        </row>
        <row r="3076">
          <cell r="G3076">
            <v>95814</v>
          </cell>
          <cell r="H3076" t="str">
            <v>CAIXA ENTERRADA ELÉTRICA RETANGULAR, EM CONCRETO PRÉ-MOLDADO, FUNDO COM BRITA, DIMENSÕES INTERNAS: 0,4X0,4X0,4 M. AF_12/2020</v>
          </cell>
          <cell r="I3076" t="str">
            <v>UN</v>
          </cell>
          <cell r="J3076" t="str">
            <v>ATRIBUÍDO SÃO PAULO</v>
          </cell>
          <cell r="K3076">
            <v>25.06</v>
          </cell>
        </row>
        <row r="3077">
          <cell r="G3077">
            <v>95815</v>
          </cell>
          <cell r="H3077" t="str">
            <v>CAIXA ENTERRADA ELÉTRICA RETANGULAR, EM CONCRETO PRÉ-MOLDADO, FUNDO COM BRITA, DIMENSÕES INTERNAS: 0,6X0,6X0,5 M. AF_12/2020</v>
          </cell>
          <cell r="I3077" t="str">
            <v>UN</v>
          </cell>
          <cell r="J3077" t="str">
            <v>COEFICIENTE DE REPRESENTATIVIDADE</v>
          </cell>
          <cell r="K3077">
            <v>25.89</v>
          </cell>
        </row>
        <row r="3078">
          <cell r="G3078">
            <v>95816</v>
          </cell>
          <cell r="H3078" t="str">
            <v>CAIXA ENTERRADA ELÉTRICA RETANGULAR, EM CONCRETO PRÉ-MOLDADO, FUNDO COM BRITA, DIMENSÕES INTERNAS: 0,8X0,8X0,5 M. AF_12/2020</v>
          </cell>
          <cell r="I3078" t="str">
            <v>UN</v>
          </cell>
          <cell r="J3078" t="str">
            <v>COEFICIENTE DE REPRESENTATIVIDADE</v>
          </cell>
          <cell r="K3078">
            <v>32.17</v>
          </cell>
        </row>
        <row r="3079">
          <cell r="G3079">
            <v>95817</v>
          </cell>
          <cell r="H3079" t="str">
            <v>CAIXA ENTERRADA ELÉTRICA RETANGULAR, EM CONCRETO PRÉ-MOLDADO, FUNDO COM BRITA, DIMENSÕES INTERNAS: 1X1X0,5 M. AF_12/2020</v>
          </cell>
          <cell r="I3079" t="str">
            <v>UN</v>
          </cell>
          <cell r="J3079" t="str">
            <v>COEFICIENTE DE REPRESENTATIVIDADE</v>
          </cell>
          <cell r="K3079">
            <v>33.14</v>
          </cell>
        </row>
        <row r="3080">
          <cell r="G3080">
            <v>95818</v>
          </cell>
          <cell r="H3080" t="str">
            <v>CAIXA ENTERRADA ELÉTRICA RETANGULAR, EM ALVENARIA COM TIJOLOS CERÂMICOS MACIÇOS, FUNDO COM BRITA, DIMENSÕES INTERNAS: 0,3X0,3X0,3 M. AF_12/2020</v>
          </cell>
          <cell r="I3080" t="str">
            <v>UN</v>
          </cell>
          <cell r="J3080" t="str">
            <v>COEFICIENTE DE REPRESENTATIVIDADE</v>
          </cell>
          <cell r="K3080">
            <v>44.76</v>
          </cell>
        </row>
        <row r="3081">
          <cell r="G3081">
            <v>97881</v>
          </cell>
          <cell r="H3081" t="str">
            <v>CAIXA ENTERRADA ELÉTRICA RETANGULAR, EM ALVENARIA COM TIJOLOS CERÂMICOS MACIÇOS, FUNDO COM BRITA, DIMENSÕES INTERNAS: 0,4X0,4X0,4 M. AF_12/2020</v>
          </cell>
          <cell r="I3081" t="str">
            <v>UN</v>
          </cell>
          <cell r="J3081" t="str">
            <v>COEFICIENTE DE REPRESENTATIVIDADE</v>
          </cell>
          <cell r="K3081">
            <v>17.11</v>
          </cell>
        </row>
        <row r="3082">
          <cell r="G3082">
            <v>97882</v>
          </cell>
          <cell r="H3082" t="str">
            <v>CAIXA ENTERRADA ELÉTRICA RETANGULAR, EM ALVENARIA COM TIJOLOS CERÂMICOS MACIÇOS, FUNDO COM BRITA, DIMENSÕES INTERNAS: 0,6X0,6X0,6 M. AF_12/2020</v>
          </cell>
          <cell r="I3082" t="str">
            <v>UN</v>
          </cell>
          <cell r="J3082" t="str">
            <v>COEFICIENTE DE REPRESENTATIVIDADE</v>
          </cell>
          <cell r="K3082">
            <v>17.68</v>
          </cell>
        </row>
        <row r="3083">
          <cell r="G3083">
            <v>97883</v>
          </cell>
          <cell r="H3083" t="str">
            <v>CAIXA ENTERRADA ELÉTRICA RETANGULAR, EM ALVENARIA COM TIJOLOS CERÂMICOS MACIÇOS, FUNDO COM BRITA, DIMENSÕES INTERNAS: 0,8X0,8X0,6 M. AF_12/2020</v>
          </cell>
          <cell r="I3083" t="str">
            <v>UN</v>
          </cell>
          <cell r="J3083" t="str">
            <v>COEFICIENTE DE REPRESENTATIVIDADE</v>
          </cell>
          <cell r="K3083">
            <v>18.97</v>
          </cell>
        </row>
        <row r="3084">
          <cell r="G3084">
            <v>97884</v>
          </cell>
          <cell r="H3084" t="str">
            <v>CAIXA ENTERRADA ELÉTRICA RETANGULAR, EM ALVENARIA COM TIJOLOS CERÂMICOS MACIÇOS, FUNDO COM BRITA, DIMENSÕES INTERNAS: 1X1X0,6 M. AF_12/2020</v>
          </cell>
          <cell r="I3084" t="str">
            <v>UN</v>
          </cell>
          <cell r="J3084" t="str">
            <v>COEFICIENTE DE REPRESENTATIVIDADE</v>
          </cell>
          <cell r="K3084">
            <v>18.97</v>
          </cell>
        </row>
        <row r="3085">
          <cell r="G3085">
            <v>97885</v>
          </cell>
          <cell r="H3085" t="str">
            <v>CAIXA ENTERRADA ELÉTRICA RETANGULAR, EM ALVENARIA COM BLOCOS DE CONCRETO, FUNDO COM BRITA, DIMENSÕES INTERNAS: 0,4X0,4X0,4 M. AF_12/2020</v>
          </cell>
          <cell r="I3085" t="str">
            <v>UN</v>
          </cell>
          <cell r="J3085" t="str">
            <v>COEFICIENTE DE REPRESENTATIVIDADE</v>
          </cell>
          <cell r="K3085">
            <v>20.47</v>
          </cell>
        </row>
        <row r="3086">
          <cell r="G3086">
            <v>97886</v>
          </cell>
          <cell r="H3086" t="str">
            <v>CAIXA ENTERRADA ELÉTRICA RETANGULAR, EM ALVENARIA COM BLOCOS DE CONCRETO, FUNDO COM BRITA, DIMENSÕES INTERNAS: 0,6X0,6X0,6 M. AF_12/2020</v>
          </cell>
          <cell r="I3086" t="str">
            <v>UN</v>
          </cell>
          <cell r="J3086" t="str">
            <v>COEFICIENTE DE REPRESENTATIVIDADE</v>
          </cell>
          <cell r="K3086">
            <v>29.49</v>
          </cell>
        </row>
        <row r="3087">
          <cell r="G3087">
            <v>97887</v>
          </cell>
          <cell r="H3087" t="str">
            <v>CAIXA ENTERRADA ELÉTRICA RETANGULAR, EM ALVENARIA COM BLOCOS DE CONCRETO, FUNDO COM BRITA, DIMENSÕES INTERNAS: 0,8X0,8X0,6 M. AF_12/2020</v>
          </cell>
          <cell r="I3087" t="str">
            <v>UN</v>
          </cell>
          <cell r="J3087" t="str">
            <v>COEFICIENTE DE REPRESENTATIVIDADE</v>
          </cell>
          <cell r="K3087">
            <v>32.43</v>
          </cell>
        </row>
        <row r="3088">
          <cell r="G3088">
            <v>97888</v>
          </cell>
          <cell r="H3088" t="str">
            <v>CAIXA ENTERRADA ELÉTRICA RETANGULAR, EM ALVENARIA COM BLOCOS DE CONCRETO, FUNDO COM BRITA, DIMENSÕES INTERNAS: 1X1X0,6 M. AF_12/2020</v>
          </cell>
          <cell r="I3088" t="str">
            <v>UN</v>
          </cell>
          <cell r="J3088" t="str">
            <v>COEFICIENTE DE REPRESENTATIVIDADE</v>
          </cell>
          <cell r="K3088">
            <v>86.81</v>
          </cell>
        </row>
        <row r="3089">
          <cell r="G3089">
            <v>97889</v>
          </cell>
          <cell r="H3089" t="str">
            <v>CONDULETE DE PVC, TIPO E, PARA ELETRODUTO DE PVC SOLDÁVEL DN 25 MM (3/4''), APARENTE - FORNECIMENTO E INSTALAÇÃO. AF_10/2022</v>
          </cell>
          <cell r="I3089" t="str">
            <v>UN</v>
          </cell>
          <cell r="J3089" t="str">
            <v>COEFICIENTE DE REPRESENTATIVIDADE</v>
          </cell>
          <cell r="K3089">
            <v>87.96</v>
          </cell>
        </row>
        <row r="3090">
          <cell r="G3090">
            <v>97890</v>
          </cell>
          <cell r="H3090" t="str">
            <v>CONDULETE DE PVC, TIPO E, PARA ELETRODUTO DE PVC SOLDÁVEL DN 32 MM (1''), APARENTE - FORNECIMENTO E INSTALAÇÃO. AF_10/2022</v>
          </cell>
          <cell r="I3090" t="str">
            <v>UN</v>
          </cell>
          <cell r="J3090" t="str">
            <v>COEFICIENTE DE REPRESENTATIVIDADE</v>
          </cell>
          <cell r="K3090">
            <v>90.53</v>
          </cell>
        </row>
        <row r="3091">
          <cell r="G3091">
            <v>97891</v>
          </cell>
          <cell r="H3091" t="str">
            <v>CONDULETE DE PVC, TIPO LR, PARA ELETRODUTO DE PVC SOLDÁVEL DN 20 MM (1/2''), APARENTE - FORNECIMENTO E INSTALAÇÃO. AF_10/2022</v>
          </cell>
          <cell r="I3091" t="str">
            <v>UN</v>
          </cell>
          <cell r="J3091" t="str">
            <v>COEFICIENTE DE REPRESENTATIVIDADE</v>
          </cell>
          <cell r="K3091">
            <v>90.53</v>
          </cell>
        </row>
        <row r="3092">
          <cell r="G3092">
            <v>97892</v>
          </cell>
          <cell r="H3092" t="str">
            <v>CONDULETE DE PVC, TIPO LR, PARA ELETRODUTO DE PVC SOLDÁVEL DN 25 MM (3/4''), APARENTE - FORNECIMENTO E INSTALAÇÃO. AF_10/2022</v>
          </cell>
          <cell r="I3092" t="str">
            <v>UN</v>
          </cell>
          <cell r="J3092" t="str">
            <v>COEFICIENTE DE REPRESENTATIVIDADE</v>
          </cell>
          <cell r="K3092">
            <v>93.54</v>
          </cell>
        </row>
        <row r="3093">
          <cell r="G3093">
            <v>97893</v>
          </cell>
          <cell r="H3093" t="str">
            <v>CONDULETE DE PVC, TIPO LR, PARA ELETRODUTO DE PVC SOLDÁVEL DN 32 MM (1''), APARENTE - FORNECIMENTO E INSTALAÇÃO. AF_10/2022</v>
          </cell>
          <cell r="I3093" t="str">
            <v>UN</v>
          </cell>
          <cell r="J3093" t="str">
            <v>COEFICIENTE DE REPRESENTATIVIDADE</v>
          </cell>
          <cell r="K3093">
            <v>96.74</v>
          </cell>
        </row>
        <row r="3094">
          <cell r="G3094">
            <v>97894</v>
          </cell>
          <cell r="H3094" t="str">
            <v>CONDULETE DE PVC, TIPO C, PARA ELETRODUTO DE PVC SOLDÁVEL DN 20 MM (1/2''), APARENTE - FORNECIMENTO E INSTALAÇÃO. AF_10/2022</v>
          </cell>
          <cell r="I3094" t="str">
            <v>UN</v>
          </cell>
          <cell r="J3094" t="str">
            <v>COEFICIENTE DE REPRESENTATIVIDADE</v>
          </cell>
          <cell r="K3094">
            <v>102.63</v>
          </cell>
        </row>
        <row r="3095">
          <cell r="G3095">
            <v>104396</v>
          </cell>
          <cell r="H3095" t="str">
            <v>CONDULETE DE PVC, TIPO C, PARA ELETRODUTO DE PVC SOLDÁVEL DN 25 MM (3/4''), APARENTE - FORNECIMENTO E INSTALAÇÃO. AF_10/2022</v>
          </cell>
          <cell r="I3095" t="str">
            <v>UN</v>
          </cell>
          <cell r="J3095" t="str">
            <v>COEFICIENTE DE REPRESENTATIVIDADE</v>
          </cell>
          <cell r="K3095">
            <v>108.02</v>
          </cell>
        </row>
        <row r="3096">
          <cell r="G3096">
            <v>104397</v>
          </cell>
          <cell r="H3096" t="str">
            <v>CONDULETE DE PVC, TIPO C, PARA ELETRODUTO DE PVC SOLDÁVEL DN 32 MM (1''), APARENTE - FORNECIMENTO E INSTALAÇÃO. AF_10/2022</v>
          </cell>
          <cell r="I3096" t="str">
            <v>UN</v>
          </cell>
          <cell r="J3096" t="str">
            <v>COEFICIENTE DE REPRESENTATIVIDADE</v>
          </cell>
          <cell r="K3096">
            <v>109.75</v>
          </cell>
        </row>
        <row r="3097">
          <cell r="G3097">
            <v>104398</v>
          </cell>
          <cell r="H3097" t="str">
            <v>CONDULETE DE PVC, TIPO T, PARA ELETRODUTO DE PVC SOLDÁVEL DN 25 MM (3/4''), APARENTE - FORNECIMENTO E INSTALAÇÃO. AF_10/2022</v>
          </cell>
          <cell r="I3097" t="str">
            <v>UN</v>
          </cell>
          <cell r="J3097" t="str">
            <v>COEFICIENTE DE REPRESENTATIVIDADE</v>
          </cell>
          <cell r="K3097">
            <v>113.61</v>
          </cell>
        </row>
        <row r="3098">
          <cell r="G3098">
            <v>104399</v>
          </cell>
          <cell r="H3098" t="str">
            <v>CONDULETE DE PVC, TIPO T, PARA ELETRODUTO DE PVC SOLDÁVEL DN 32 MM (1''), APARENTE - FORNECIMENTO E INSTALAÇÃO. AF_10/2022</v>
          </cell>
          <cell r="I3098" t="str">
            <v>UN</v>
          </cell>
          <cell r="J3098" t="str">
            <v>COEFICIENTE DE REPRESENTATIVIDADE</v>
          </cell>
          <cell r="K3098">
            <v>113.61</v>
          </cell>
        </row>
        <row r="3099">
          <cell r="G3099">
            <v>104400</v>
          </cell>
          <cell r="H3099" t="str">
            <v>DISJUNTOR MONOPOLAR TIPO DIN, CORRENTE NOMINAL DE 10A - FORNECIMENTO E INSTALAÇÃO. AF_10/2020</v>
          </cell>
          <cell r="I3099" t="str">
            <v>UN</v>
          </cell>
          <cell r="J3099" t="str">
            <v>COEFICIENTE DE REPRESENTATIVIDADE</v>
          </cell>
          <cell r="K3099">
            <v>118.13</v>
          </cell>
        </row>
        <row r="3100">
          <cell r="G3100">
            <v>104401</v>
          </cell>
          <cell r="H3100" t="str">
            <v>DISJUNTOR MONOPOLAR TIPO DIN, CORRENTE NOMINAL DE 16A - FORNECIMENTO E INSTALAÇÃO. AF_10/2020</v>
          </cell>
          <cell r="I3100" t="str">
            <v>UN</v>
          </cell>
          <cell r="J3100" t="str">
            <v>COEFICIENTE DE REPRESENTATIVIDADE</v>
          </cell>
          <cell r="K3100">
            <v>124.77</v>
          </cell>
        </row>
        <row r="3101">
          <cell r="G3101">
            <v>104402</v>
          </cell>
          <cell r="H3101" t="str">
            <v>DISJUNTOR MONOPOLAR TIPO DIN, CORRENTE NOMINAL DE 20A - FORNECIMENTO E INSTALAÇÃO. AF_10/2020</v>
          </cell>
          <cell r="I3101" t="str">
            <v>UN</v>
          </cell>
          <cell r="J3101" t="str">
            <v>COEFICIENTE DE REPRESENTATIVIDADE</v>
          </cell>
          <cell r="K3101">
            <v>133.61</v>
          </cell>
        </row>
        <row r="3102">
          <cell r="G3102">
            <v>104403</v>
          </cell>
          <cell r="H3102" t="str">
            <v>DISJUNTOR MONOPOLAR TIPO DIN, CORRENTE NOMINAL DE 25A - FORNECIMENTO E INSTALAÇÃO. AF_10/2020</v>
          </cell>
          <cell r="I3102" t="str">
            <v>UN</v>
          </cell>
          <cell r="J3102" t="str">
            <v>COEFICIENTE DE REPRESENTATIVIDADE</v>
          </cell>
          <cell r="K3102">
            <v>3793.03</v>
          </cell>
        </row>
        <row r="3103">
          <cell r="G3103">
            <v>104404</v>
          </cell>
          <cell r="H3103" t="str">
            <v>DISJUNTOR MONOPOLAR TIPO DIN, CORRENTE NOMINAL DE 32A - FORNECIMENTO E INSTALAÇÃO. AF_10/2020</v>
          </cell>
          <cell r="I3103" t="str">
            <v>UN</v>
          </cell>
          <cell r="J3103" t="str">
            <v>COEFICIENTE DE REPRESENTATIVIDADE</v>
          </cell>
          <cell r="K3103">
            <v>7319.97</v>
          </cell>
        </row>
        <row r="3104">
          <cell r="G3104">
            <v>104405</v>
          </cell>
          <cell r="H3104" t="str">
            <v>DISJUNTOR MONOPOLAR TIPO DIN, CORRENTE NOMINAL DE 40A - FORNECIMENTO E INSTALAÇÃO. AF_10/2020</v>
          </cell>
          <cell r="I3104" t="str">
            <v>UN</v>
          </cell>
          <cell r="J3104" t="str">
            <v>COEFICIENTE DE REPRESENTATIVIDADE</v>
          </cell>
          <cell r="K3104">
            <v>9759.96</v>
          </cell>
        </row>
        <row r="3105">
          <cell r="G3105">
            <v>93653</v>
          </cell>
          <cell r="H3105" t="str">
            <v>DISJUNTOR MONOPOLAR TIPO DIN, CORRENTE NOMINAL DE 50A - FORNECIMENTO E INSTALAÇÃO. AF_10/2020</v>
          </cell>
          <cell r="I3105" t="str">
            <v>UN</v>
          </cell>
          <cell r="J3105" t="str">
            <v>COEFICIENTE DE REPRESENTATIVIDADE</v>
          </cell>
          <cell r="K3105">
            <v>1702.77</v>
          </cell>
        </row>
        <row r="3106">
          <cell r="G3106">
            <v>93654</v>
          </cell>
          <cell r="H3106" t="str">
            <v>DISJUNTOR BIPOLAR TIPO DIN, CORRENTE NOMINAL DE 10A - FORNECIMENTO E INSTALAÇÃO. AF_10/2020</v>
          </cell>
          <cell r="I3106" t="str">
            <v>UN</v>
          </cell>
          <cell r="J3106" t="str">
            <v>COEFICIENTE DE REPRESENTATIVIDADE</v>
          </cell>
          <cell r="K3106">
            <v>367.42</v>
          </cell>
        </row>
        <row r="3107">
          <cell r="G3107">
            <v>93655</v>
          </cell>
          <cell r="H3107" t="str">
            <v>DISJUNTOR BIPOLAR TIPO DIN, CORRENTE NOMINAL DE 16A - FORNECIMENTO E INSTALAÇÃO. AF_10/2020</v>
          </cell>
          <cell r="I3107" t="str">
            <v>UN</v>
          </cell>
          <cell r="J3107" t="str">
            <v>COEFICIENTE DE REPRESENTATIVIDADE</v>
          </cell>
          <cell r="K3107">
            <v>83.7</v>
          </cell>
        </row>
        <row r="3108">
          <cell r="G3108">
            <v>93656</v>
          </cell>
          <cell r="H3108" t="str">
            <v>DISJUNTOR BIPOLAR TIPO DIN, CORRENTE NOMINAL DE 20A - FORNECIMENTO E INSTALAÇÃO. AF_10/2020</v>
          </cell>
          <cell r="I3108" t="str">
            <v>UN</v>
          </cell>
          <cell r="J3108" t="str">
            <v>COEFICIENTE DE REPRESENTATIVIDADE</v>
          </cell>
          <cell r="K3108">
            <v>57.35</v>
          </cell>
        </row>
        <row r="3109">
          <cell r="G3109">
            <v>93657</v>
          </cell>
          <cell r="H3109" t="str">
            <v>DISJUNTOR BIPOLAR TIPO DIN, CORRENTE NOMINAL DE 25A - FORNECIMENTO E INSTALAÇÃO. AF_10/2020</v>
          </cell>
          <cell r="I3109" t="str">
            <v>UN</v>
          </cell>
          <cell r="J3109" t="str">
            <v>COEFICIENTE DE REPRESENTATIVIDADE</v>
          </cell>
          <cell r="K3109">
            <v>507.83</v>
          </cell>
        </row>
        <row r="3110">
          <cell r="G3110">
            <v>93658</v>
          </cell>
          <cell r="H3110" t="str">
            <v>DISJUNTOR BIPOLAR TIPO DIN, CORRENTE NOMINAL DE 32A - FORNECIMENTO E INSTALAÇÃO. AF_10/2020</v>
          </cell>
          <cell r="I3110" t="str">
            <v>UN</v>
          </cell>
          <cell r="J3110" t="str">
            <v>COEFICIENTE DE REPRESENTATIVIDADE</v>
          </cell>
          <cell r="K3110">
            <v>531.08</v>
          </cell>
        </row>
        <row r="3111">
          <cell r="G3111">
            <v>93659</v>
          </cell>
          <cell r="H3111" t="str">
            <v>DISJUNTOR BIPOLAR TIPO DIN, CORRENTE NOMINAL DE 40A - FORNECIMENTO E INSTALAÇÃO. AF_10/2020</v>
          </cell>
          <cell r="I3111" t="str">
            <v>UN</v>
          </cell>
          <cell r="J3111" t="str">
            <v>COEFICIENTE DE REPRESENTATIVIDADE</v>
          </cell>
          <cell r="K3111">
            <v>611.84</v>
          </cell>
        </row>
        <row r="3112">
          <cell r="G3112">
            <v>93660</v>
          </cell>
          <cell r="H3112" t="str">
            <v>DISJUNTOR BIPOLAR TIPO DIN, CORRENTE NOMINAL DE 50A - FORNECIMENTO E INSTALAÇÃO. AF_10/2020</v>
          </cell>
          <cell r="I3112" t="str">
            <v>UN</v>
          </cell>
          <cell r="J3112" t="str">
            <v>COEFICIENTE DE REPRESENTATIVIDADE</v>
          </cell>
          <cell r="K3112">
            <v>877.87</v>
          </cell>
        </row>
        <row r="3113">
          <cell r="G3113">
            <v>93661</v>
          </cell>
          <cell r="H3113" t="str">
            <v>DISJUNTOR TRIPOLAR TIPO DIN, CORRENTE NOMINAL DE 10A - FORNECIMENTO E INSTALAÇÃO. AF_10/2020</v>
          </cell>
          <cell r="I3113" t="str">
            <v>UN</v>
          </cell>
          <cell r="J3113" t="str">
            <v>COEFICIENTE DE REPRESENTATIVIDADE</v>
          </cell>
          <cell r="K3113">
            <v>1244.57</v>
          </cell>
        </row>
        <row r="3114">
          <cell r="G3114">
            <v>93662</v>
          </cell>
          <cell r="H3114" t="str">
            <v>DISJUNTOR TRIPOLAR TIPO DIN, CORRENTE NOMINAL DE 16A - FORNECIMENTO E INSTALAÇÃO. AF_10/2020</v>
          </cell>
          <cell r="I3114" t="str">
            <v>UN</v>
          </cell>
          <cell r="J3114" t="str">
            <v>COEFICIENTE DE REPRESENTATIVIDADE</v>
          </cell>
          <cell r="K3114">
            <v>506.29</v>
          </cell>
        </row>
        <row r="3115">
          <cell r="G3115">
            <v>93663</v>
          </cell>
          <cell r="H3115" t="str">
            <v>DISJUNTOR TRIPOLAR TIPO DIN, CORRENTE NOMINAL DE 20A - FORNECIMENTO E INSTALAÇÃO. AF_10/2020</v>
          </cell>
          <cell r="I3115" t="str">
            <v>UN</v>
          </cell>
          <cell r="J3115" t="str">
            <v>COEFICIENTE DE REPRESENTATIVIDADE</v>
          </cell>
          <cell r="K3115">
            <v>23.13</v>
          </cell>
        </row>
        <row r="3116">
          <cell r="G3116">
            <v>93664</v>
          </cell>
          <cell r="H3116" t="str">
            <v>DISJUNTOR TRIPOLAR TIPO DIN, CORRENTE NOMINAL DE 25A - FORNECIMENTO E INSTALAÇÃO. AF_10/2020</v>
          </cell>
          <cell r="I3116" t="str">
            <v>UN</v>
          </cell>
          <cell r="J3116" t="str">
            <v>COEFICIENTE DE REPRESENTATIVIDADE</v>
          </cell>
          <cell r="K3116">
            <v>39.21</v>
          </cell>
        </row>
        <row r="3117">
          <cell r="G3117">
            <v>93665</v>
          </cell>
          <cell r="H3117" t="str">
            <v>DISJUNTOR TRIPOLAR TIPO DIN, CORRENTE NOMINAL DE 32A - FORNECIMENTO E INSTALAÇÃO. AF_10/2020</v>
          </cell>
          <cell r="I3117" t="str">
            <v>UN</v>
          </cell>
          <cell r="J3117" t="str">
            <v>COEFICIENTE DE REPRESENTATIVIDADE</v>
          </cell>
          <cell r="K3117">
            <v>107.98</v>
          </cell>
        </row>
        <row r="3118">
          <cell r="G3118">
            <v>93666</v>
          </cell>
          <cell r="H3118" t="str">
            <v>DISJUNTOR TRIPOLAR TIPO DIN, CORRENTE NOMINAL DE 40A - FORNECIMENTO E INSTALAÇÃO. AF_10/2020</v>
          </cell>
          <cell r="I3118" t="str">
            <v>UN</v>
          </cell>
          <cell r="J3118" t="str">
            <v>COEFICIENTE DE REPRESENTATIVIDADE</v>
          </cell>
          <cell r="K3118">
            <v>137.16</v>
          </cell>
        </row>
        <row r="3119">
          <cell r="G3119">
            <v>93667</v>
          </cell>
          <cell r="H3119" t="str">
            <v>DISJUNTOR TRIPOLAR TIPO DIN, CORRENTE NOMINAL DE 50A - FORNECIMENTO E INSTALAÇÃO. AF_10/2020</v>
          </cell>
          <cell r="I3119" t="str">
            <v>UN</v>
          </cell>
          <cell r="J3119" t="str">
            <v>COEFICIENTE DE REPRESENTATIVIDADE</v>
          </cell>
          <cell r="K3119">
            <v>220.44</v>
          </cell>
        </row>
        <row r="3120">
          <cell r="G3120">
            <v>93668</v>
          </cell>
          <cell r="H3120" t="str">
            <v>QUADRO DE MEDIÇÃO GERAL DE ENERGIA COM 8 MEDIDORES - FORNECIMENTO E INSTALAÇÃO. AF_10/2020</v>
          </cell>
          <cell r="I3120" t="str">
            <v>UN</v>
          </cell>
          <cell r="J3120" t="str">
            <v>COEFICIENTE DE REPRESENTATIVIDADE</v>
          </cell>
          <cell r="K3120">
            <v>623.71</v>
          </cell>
        </row>
        <row r="3121">
          <cell r="G3121">
            <v>93669</v>
          </cell>
          <cell r="H3121" t="str">
            <v>QUADRO DE MEDIÇÃO GERAL DE ENERGIA COM 12 MEDIDORES - FORNECIMENTO E INSTALAÇÃO. AF_10/2020</v>
          </cell>
          <cell r="I3121" t="str">
            <v>UN</v>
          </cell>
          <cell r="J3121" t="str">
            <v>COEFICIENTE DE REPRESENTATIVIDADE</v>
          </cell>
          <cell r="K3121">
            <v>955.36</v>
          </cell>
        </row>
        <row r="3122">
          <cell r="G3122">
            <v>93670</v>
          </cell>
          <cell r="H3122" t="str">
            <v>QUADRO DE MEDIÇÃO GERAL DE ENERGIA COM 16 MEDIDORES - FORNECIMENTO E INSTALAÇÃO. AF_10/2020</v>
          </cell>
          <cell r="I3122" t="str">
            <v>UN</v>
          </cell>
          <cell r="J3122" t="str">
            <v>COEFICIENTE DE REPRESENTATIVIDADE</v>
          </cell>
          <cell r="K3122">
            <v>1549.15</v>
          </cell>
        </row>
        <row r="3123">
          <cell r="G3123">
            <v>93671</v>
          </cell>
          <cell r="H3123" t="str">
            <v>QUADRO DE MEDIÇÃO GERAL DE ENERGIA PARA BARRAMENTO BLINDADO COM 4 MEDIDORES - FORNECIMENTO E INSTALAÇÃO. AF_10/2020</v>
          </cell>
          <cell r="I3123" t="str">
            <v>UN</v>
          </cell>
          <cell r="J3123" t="str">
            <v>COEFICIENTE DE REPRESENTATIVIDADE</v>
          </cell>
          <cell r="K3123">
            <v>2086.88</v>
          </cell>
        </row>
        <row r="3124">
          <cell r="G3124">
            <v>93672</v>
          </cell>
          <cell r="H3124" t="str">
            <v>QUADRO DE DISTRIBUIÇÃO DE ENERGIA EM CHAPA DE AÇO GALVANIZADO, DE EMBUTIR, COM BARRAMENTO TRIFÁSICO, PARA 12 DISJUNTORES DIN 100A - FORNECIMENTO E INSTALAÇÃO. AF_10/2020</v>
          </cell>
          <cell r="I3124" t="str">
            <v>UN</v>
          </cell>
          <cell r="J3124" t="str">
            <v>COEFICIENTE DE REPRESENTATIVIDADE</v>
          </cell>
          <cell r="K3124">
            <v>3365.94</v>
          </cell>
        </row>
        <row r="3125">
          <cell r="G3125">
            <v>93673</v>
          </cell>
          <cell r="H3125" t="str">
            <v>QUADRO DE DISTRIBUIÇÃO DE ENERGIA EM PVC, DE EMBUTIR, SEM BARRAMENTO, PARA 6 DISJUNTORES - FORNECIMENTO E INSTALAÇÃO. AF_10/2020</v>
          </cell>
          <cell r="I3125" t="str">
            <v>UN</v>
          </cell>
          <cell r="J3125" t="str">
            <v>COEFICIENTE DE REPRESENTATIVIDADE</v>
          </cell>
          <cell r="K3125">
            <v>7070.65</v>
          </cell>
        </row>
        <row r="3126">
          <cell r="G3126">
            <v>97359</v>
          </cell>
          <cell r="H3126" t="str">
            <v>QUADRO DE DISTRIBUIÇÃO DE ENERGIA EM PVC, DE EMBUTIR, SEM BARRAMENTO, PARA 3 DISJUNTORES - FORNECIMENTO E INSTALAÇÃO. AF_10/2020</v>
          </cell>
          <cell r="I3126" t="str">
            <v>UN</v>
          </cell>
          <cell r="J3126" t="str">
            <v>COEFICIENTE DE REPRESENTATIVIDADE</v>
          </cell>
          <cell r="K3126">
            <v>199.8</v>
          </cell>
        </row>
        <row r="3127">
          <cell r="G3127">
            <v>97360</v>
          </cell>
          <cell r="H3127" t="str">
            <v>QUADRO DE DISTRIBUIÇÃO DE ENERGIA EM CHAPA DE AÇO GALVANIZADO, DE SOBREPOR, COM BARRAMENTO TRIFÁSICO, PARA 18 DISJUNTORES DIN 100A - FORNECIMENTO E INSTALAÇÃO. AF_10/2020</v>
          </cell>
          <cell r="I3127" t="str">
            <v>UN</v>
          </cell>
          <cell r="J3127" t="str">
            <v>COEFICIENTE DE REPRESENTATIVIDADE</v>
          </cell>
          <cell r="K3127">
            <v>246.42</v>
          </cell>
        </row>
        <row r="3128">
          <cell r="G3128">
            <v>97361</v>
          </cell>
          <cell r="H3128" t="str">
            <v>QUADRO DE DISTRIBUIÇÃO DE ENERGIA EM CHAPA DE AÇO GALVANIZADO, DE EMBUTIR, COM BARRAMENTO TRIFÁSICO, PARA 24 DISJUNTORES DIN 100A - FORNECIMENTO E INSTALAÇÃO. AF_10/2020</v>
          </cell>
          <cell r="I3128" t="str">
            <v>UN</v>
          </cell>
          <cell r="J3128" t="str">
            <v>COEFICIENTE DE REPRESENTATIVIDADE</v>
          </cell>
          <cell r="K3128">
            <v>514.03</v>
          </cell>
        </row>
        <row r="3129">
          <cell r="G3129">
            <v>97362</v>
          </cell>
          <cell r="H3129" t="str">
            <v>QUADRO DE DISTRIBUIÇÃO DE ENERGIA EM CHAPA DE AÇO GALVANIZADO, DE EMBUTIR, COM BARRAMENTO TRIFÁSICO, PARA 30 DISJUNTORES DIN 150A - FORNECIMENTO E INSTALAÇÃO. AF_10/2020</v>
          </cell>
          <cell r="I3129" t="str">
            <v>UN</v>
          </cell>
          <cell r="J3129" t="str">
            <v>COEFICIENTE DE REPRESENTATIVIDADE</v>
          </cell>
          <cell r="K3129">
            <v>1904.95</v>
          </cell>
        </row>
        <row r="3130">
          <cell r="G3130">
            <v>101875</v>
          </cell>
          <cell r="H3130" t="str">
            <v>QUADRO DE DISTRIBUIÇÃO DE ENERGIA EM CHAPA DE AÇO GALVANIZADO, DE EMBUTIR, COM BARRAMENTO TRIFÁSICO, PARA 40 DISJUNTORES DIN 100A - FORNECIMENTO E INSTALAÇÃO. AF_10/2020</v>
          </cell>
          <cell r="I3130" t="str">
            <v>UN</v>
          </cell>
          <cell r="J3130" t="str">
            <v>COEFICIENTE DE REPRESENTATIVIDADE</v>
          </cell>
          <cell r="K3130">
            <v>112.55</v>
          </cell>
        </row>
        <row r="3131">
          <cell r="G3131">
            <v>101876</v>
          </cell>
          <cell r="H3131" t="str">
            <v>QUADRO DE DISTRIBUIÇÃO DE ENERGIA EM CHAPA DE AÇO GALVANIZADO, DE EMBUTIR, COM BARRAMENTO TRIFÁSICO, PARA 30 DISJUNTORES DIN 225A - FORNECIMENTO E INSTALAÇÃO. AF_10/2020</v>
          </cell>
          <cell r="I3131" t="str">
            <v>UN</v>
          </cell>
          <cell r="J3131" t="str">
            <v>COEFICIENTE DE REPRESENTATIVIDADE</v>
          </cell>
          <cell r="K3131">
            <v>160.15</v>
          </cell>
        </row>
        <row r="3132">
          <cell r="G3132">
            <v>101877</v>
          </cell>
          <cell r="H3132" t="str">
            <v>QUADRO DE DISTRIBUIÇÃO DE ENERGIA EM CHAPA DE AÇO GALVANIZADO, DE EMBUTIR, COM BARRAMENTO TRIFÁSICO, PARA 18 DISJUNTORES DIN 100A - FORNECIMENTO E INSTALAÇÃO. AF_10/2020</v>
          </cell>
          <cell r="I3132" t="str">
            <v>UN</v>
          </cell>
          <cell r="J3132" t="str">
            <v>COEFICIENTE DE REPRESENTATIVIDADE</v>
          </cell>
          <cell r="K3132">
            <v>12.95</v>
          </cell>
        </row>
        <row r="3133">
          <cell r="G3133">
            <v>101878</v>
          </cell>
          <cell r="H3133" t="str">
            <v>DISJUNTOR MONOPOLAR TIPO NEMA, CORRENTE NOMINAL DE 10 ATÉ 30A - FORNECIMENTO E INSTALAÇÃO. AF_10/2020</v>
          </cell>
          <cell r="I3133" t="str">
            <v>UN</v>
          </cell>
          <cell r="J3133" t="str">
            <v>COEFICIENTE DE REPRESENTATIVIDADE</v>
          </cell>
          <cell r="K3133">
            <v>10.21</v>
          </cell>
        </row>
        <row r="3134">
          <cell r="G3134">
            <v>101879</v>
          </cell>
          <cell r="H3134" t="str">
            <v>DISJUNTOR MONOPOLAR TIPO NEMA, CORRENTE NOMINAL DE 35 ATÉ 50A - FORNECIMENTO E INSTALAÇÃO. AF_10/2020</v>
          </cell>
          <cell r="I3134" t="str">
            <v>UN</v>
          </cell>
          <cell r="J3134" t="str">
            <v>COEFICIENTE DE REPRESENTATIVIDADE</v>
          </cell>
          <cell r="K3134">
            <v>8.5</v>
          </cell>
        </row>
        <row r="3135">
          <cell r="G3135">
            <v>101880</v>
          </cell>
          <cell r="H3135" t="str">
            <v>DISJUNTOR BIPOLAR TIPO NEMA, CORRENTE NOMINAL DE 10 ATÉ 50A - FORNECIMENTO E INSTALAÇÃO. AF_10/2020</v>
          </cell>
          <cell r="I3135" t="str">
            <v>UN</v>
          </cell>
          <cell r="J3135" t="str">
            <v>COEFICIENTE DE REPRESENTATIVIDADE</v>
          </cell>
          <cell r="K3135">
            <v>18.41</v>
          </cell>
        </row>
        <row r="3136">
          <cell r="G3136">
            <v>101881</v>
          </cell>
          <cell r="H3136" t="str">
            <v>DISJUNTOR TRIPOLAR TIPO NEMA, CORRENTE NOMINAL DE 10 ATÉ 50A - FORNECIMENTO E INSTALAÇÃO. AF_10/2020</v>
          </cell>
          <cell r="I3136" t="str">
            <v>UN</v>
          </cell>
          <cell r="J3136" t="str">
            <v>COEFICIENTE DE REPRESENTATIVIDADE</v>
          </cell>
          <cell r="K3136">
            <v>15.07</v>
          </cell>
        </row>
        <row r="3137">
          <cell r="G3137">
            <v>101882</v>
          </cell>
          <cell r="H3137" t="str">
            <v>DISJUNTOR TRIPOLAR TIPO NEMA, CORRENTE NOMINAL DE 60 ATÉ 100A - FORNECIMENTO E INSTALAÇÃO. AF_10/2020</v>
          </cell>
          <cell r="I3137" t="str">
            <v>UN</v>
          </cell>
          <cell r="J3137" t="str">
            <v>COEFICIENTE DE REPRESENTATIVIDADE</v>
          </cell>
          <cell r="K3137">
            <v>13.07</v>
          </cell>
        </row>
        <row r="3138">
          <cell r="G3138">
            <v>101883</v>
          </cell>
          <cell r="H3138" t="str">
            <v>DISJUNTOR TERMOMAGNÉTICO TRIPOLAR , CORRENTE NOMINAL DE 125A - FORNECIMENTO E INSTALAÇÃO. AF_10/2020</v>
          </cell>
          <cell r="I3138" t="str">
            <v>UN</v>
          </cell>
          <cell r="J3138" t="str">
            <v>COEFICIENTE DE REPRESENTATIVIDADE</v>
          </cell>
          <cell r="K3138">
            <v>17.42</v>
          </cell>
        </row>
        <row r="3139">
          <cell r="G3139">
            <v>101890</v>
          </cell>
          <cell r="H3139" t="str">
            <v>DISJUNTOR TERMOMAGNÉTICO TRIPOLAR , CORRENTE NOMINAL DE 200A - FORNECIMENTO E INSTALAÇÃO. AF_10/2020</v>
          </cell>
          <cell r="I3139" t="str">
            <v>UN</v>
          </cell>
          <cell r="J3139" t="str">
            <v>COEFICIENTE DE REPRESENTATIVIDADE</v>
          </cell>
          <cell r="K3139">
            <v>27.63</v>
          </cell>
        </row>
        <row r="3140">
          <cell r="G3140">
            <v>101891</v>
          </cell>
          <cell r="H3140" t="str">
            <v>DISJUNTOR TERMOMAGNÉTICO TRIPOLAR , CORRENTE NOMINAL DE 250A - FORNECIMENTO E INSTALAÇÃO. AF_10/2020</v>
          </cell>
          <cell r="I3140" t="str">
            <v>UN</v>
          </cell>
          <cell r="J3140" t="str">
            <v>COEFICIENTE DE REPRESENTATIVIDADE</v>
          </cell>
          <cell r="K3140">
            <v>23.36</v>
          </cell>
        </row>
        <row r="3141">
          <cell r="G3141">
            <v>101892</v>
          </cell>
          <cell r="H3141" t="str">
            <v>DISJUNTOR TERMOMAGNÉTICO TRIPOLAR , CORRENTE NOMINAL DE 400A - FORNECIMENTO E INSTALAÇÃO. AF_10/2020</v>
          </cell>
          <cell r="I3141" t="str">
            <v>UN</v>
          </cell>
          <cell r="J3141" t="str">
            <v>COEFICIENTE DE REPRESENTATIVIDADE</v>
          </cell>
          <cell r="K3141">
            <v>33.57</v>
          </cell>
        </row>
        <row r="3142">
          <cell r="G3142">
            <v>101893</v>
          </cell>
          <cell r="H3142" t="str">
            <v>DISJUNTOR TERMOMAGNÉTICO TRIPOLAR , CORRENTE NOMINAL DE 600A - FORNECIMENTO E INSTALAÇÃO. AF_10/2020</v>
          </cell>
          <cell r="I3142" t="str">
            <v>UN</v>
          </cell>
          <cell r="J3142" t="str">
            <v>COEFICIENTE DE REPRESENTATIVIDADE</v>
          </cell>
          <cell r="K3142">
            <v>37.86</v>
          </cell>
        </row>
        <row r="3143">
          <cell r="G3143">
            <v>101894</v>
          </cell>
          <cell r="H3143" t="str">
            <v>DISJUNTOR BAIXA TENSÃO TRIPOLAR A SECO  800A/600V - FORNECIMENTO E INSTALAÇÃO. AF_10/2020</v>
          </cell>
          <cell r="I3143" t="str">
            <v>UN</v>
          </cell>
          <cell r="J3143" t="str">
            <v>COEFICIENTE DE REPRESENTATIVIDADE</v>
          </cell>
          <cell r="K3143">
            <v>48.07</v>
          </cell>
        </row>
        <row r="3144">
          <cell r="G3144">
            <v>101895</v>
          </cell>
          <cell r="H3144" t="str">
            <v>CONTATOR TRIPOLAR I NOMINAL 12A - FORNECIMENTO E INSTALAÇÃO. AF_10/2020</v>
          </cell>
          <cell r="I3144" t="str">
            <v>UN</v>
          </cell>
          <cell r="J3144" t="str">
            <v>COEFICIENTE DE REPRESENTATIVIDADE</v>
          </cell>
          <cell r="K3144">
            <v>31.95</v>
          </cell>
        </row>
        <row r="3145">
          <cell r="G3145">
            <v>101896</v>
          </cell>
          <cell r="H3145" t="str">
            <v>CONTATOR TRIPOLAR I NOMINAL 22A - FORNECIMENTO E INSTALAÇÃO. AF_10/2020</v>
          </cell>
          <cell r="I3145" t="str">
            <v>UN</v>
          </cell>
          <cell r="J3145" t="str">
            <v>COEFICIENTE DE REPRESENTATIVIDADE</v>
          </cell>
          <cell r="K3145">
            <v>42.16</v>
          </cell>
        </row>
        <row r="3146">
          <cell r="G3146">
            <v>101897</v>
          </cell>
          <cell r="H3146" t="str">
            <v>CONTATOR TRIPOLAR I NOMINAL 38A - FORNECIMENTO E INSTALAÇÃO. AF_10/2020</v>
          </cell>
          <cell r="I3146" t="str">
            <v>UN</v>
          </cell>
          <cell r="J3146" t="str">
            <v>COEFICIENTE DE REPRESENTATIVIDADE</v>
          </cell>
          <cell r="K3146">
            <v>43.86</v>
          </cell>
        </row>
        <row r="3147">
          <cell r="G3147">
            <v>101898</v>
          </cell>
          <cell r="H3147" t="str">
            <v>CONTATOR TRIPOLAR I NOMIMAL 95A - FORNECIMENTO E INSTALAÇÃO. AF_10/2020</v>
          </cell>
          <cell r="I3147" t="str">
            <v>UN</v>
          </cell>
          <cell r="J3147" t="str">
            <v>COEFICIENTE DE REPRESENTATIVIDADE</v>
          </cell>
          <cell r="K3147">
            <v>54.07</v>
          </cell>
        </row>
        <row r="3148">
          <cell r="G3148">
            <v>101899</v>
          </cell>
          <cell r="H3148" t="str">
            <v>CAIXA DE PROTEÇÃO PARA MEDIDOR MONOFÁSICO DE EMBUTIR - FORNECIMENTO E INSTALAÇÃO. AF_10/2020</v>
          </cell>
          <cell r="I3148" t="str">
            <v>UN</v>
          </cell>
          <cell r="J3148" t="str">
            <v>COEFICIENTE DE REPRESENTATIVIDADE</v>
          </cell>
          <cell r="K3148">
            <v>58.36</v>
          </cell>
        </row>
        <row r="3149">
          <cell r="G3149">
            <v>101900</v>
          </cell>
          <cell r="H3149" t="str">
            <v>QUADRO DE MEDIÇÃO GERAL DE ENERGIA PARA 1 MEDIDOR DE SOBREPOR - FORNECIMENTO E INSTALAÇÃO. AF_10/2020</v>
          </cell>
          <cell r="I3149" t="str">
            <v>UN</v>
          </cell>
          <cell r="J3149" t="str">
            <v>COEFICIENTE DE REPRESENTATIVIDADE</v>
          </cell>
          <cell r="K3149">
            <v>68.57</v>
          </cell>
        </row>
        <row r="3150">
          <cell r="G3150">
            <v>101901</v>
          </cell>
          <cell r="H3150" t="str">
            <v>SUPORTE PARAFUSADO COM PLACA DE ENCAIXE 4" X 2" ALTO (2,00 M DO PISO) PARA PONTO ELÉTRICO - FORNECIMENTO E INSTALAÇÃO. AF_03/2023</v>
          </cell>
          <cell r="I3150" t="str">
            <v>UN</v>
          </cell>
          <cell r="J3150" t="str">
            <v>COEFICIENTE DE REPRESENTATIVIDADE</v>
          </cell>
          <cell r="K3150">
            <v>52.41</v>
          </cell>
        </row>
        <row r="3151">
          <cell r="G3151">
            <v>101902</v>
          </cell>
          <cell r="H3151" t="str">
            <v>SUPORTE PARAFUSADO COM PLACA DE ENCAIXE 4" X 2" MÉDIO (1,30 M DO PISO) PARA PONTO ELÉTRICO - FORNECIMENTO E INSTALAÇÃO. AF_03/2023</v>
          </cell>
          <cell r="I3151" t="str">
            <v>UN</v>
          </cell>
          <cell r="J3151" t="str">
            <v>COEFICIENTE DE REPRESENTATIVIDADE</v>
          </cell>
          <cell r="K3151">
            <v>62.62</v>
          </cell>
        </row>
        <row r="3152">
          <cell r="G3152">
            <v>101903</v>
          </cell>
          <cell r="H3152" t="str">
            <v>SUPORTE PARAFUSADO COM PLACA DE ENCAIXE 4" X 2" BAIXO (0,30 M DO PISO) PARA PONTO ELÉTRICO - FORNECIMENTO E INSTALAÇÃO. AF_03/2023</v>
          </cell>
          <cell r="I3152" t="str">
            <v>UN</v>
          </cell>
          <cell r="J3152" t="str">
            <v>COEFICIENTE DE REPRESENTATIVIDADE</v>
          </cell>
          <cell r="K3152">
            <v>46.49</v>
          </cell>
        </row>
        <row r="3153">
          <cell r="G3153">
            <v>101904</v>
          </cell>
          <cell r="H3153" t="str">
            <v>SUPORTE PARAFUSADO COM PLACA DE ENCAIXE 4" X 4" ALTO (2,00 M DO PISO) PARA PONTO ELÉTRICO - FORNECIMENTO E INSTALAÇÃO. AF_03/2023</v>
          </cell>
          <cell r="I3153" t="str">
            <v>UN</v>
          </cell>
          <cell r="J3153" t="str">
            <v>COEFICIENTE DE REPRESENTATIVIDADE</v>
          </cell>
          <cell r="K3153">
            <v>56.7</v>
          </cell>
        </row>
        <row r="3154">
          <cell r="G3154">
            <v>101938</v>
          </cell>
          <cell r="H3154" t="str">
            <v>SUPORTE PARAFUSADO COM PLACA DE ENCAIXE 4" X 4" MÉDIO (1,30 M DO PISO) PARA PONTO ELÉTRICO - FORNECIMENTO E INSTALAÇÃO. AF_03/2023</v>
          </cell>
          <cell r="I3154" t="str">
            <v>UN</v>
          </cell>
          <cell r="J3154" t="str">
            <v>COEFICIENTE DE REPRESENTATIVIDADE</v>
          </cell>
          <cell r="K3154">
            <v>64.32</v>
          </cell>
        </row>
        <row r="3155">
          <cell r="G3155">
            <v>101946</v>
          </cell>
          <cell r="H3155" t="str">
            <v>SUPORTE PARAFUSADO COM PLACA DE ENCAIXE 4" X 4" BAIXO (0,30 M DO PISO) PARA PONTO ELÉTRICO - FORNECIMENTO E INSTALAÇÃO. AF_03/2023</v>
          </cell>
          <cell r="I3155" t="str">
            <v>UN</v>
          </cell>
          <cell r="J3155" t="str">
            <v>COEFICIENTE DE REPRESENTATIVIDADE</v>
          </cell>
          <cell r="K3155">
            <v>74.53</v>
          </cell>
        </row>
        <row r="3156">
          <cell r="G3156">
            <v>91945</v>
          </cell>
          <cell r="H3156" t="str">
            <v>INTERRUPTOR SIMPLES (1 MÓDULO), 10A/250V, SEM SUPORTE E SEM PLACA - FORNECIMENTO E INSTALAÇÃO. AF_03/2023</v>
          </cell>
          <cell r="I3156" t="str">
            <v>UN</v>
          </cell>
          <cell r="J3156" t="str">
            <v>COEFICIENTE DE REPRESENTATIVIDADE</v>
          </cell>
          <cell r="K3156">
            <v>67.28</v>
          </cell>
        </row>
        <row r="3157">
          <cell r="G3157">
            <v>91946</v>
          </cell>
          <cell r="H3157" t="str">
            <v>INTERRUPTOR SIMPLES (1 MÓDULO), 10A/250V, INCLUINDO SUPORTE E PLACA - FORNECIMENTO E INSTALAÇÃO. AF_03/2023</v>
          </cell>
          <cell r="I3157" t="str">
            <v>UN</v>
          </cell>
          <cell r="J3157" t="str">
            <v>COEFICIENTE DE REPRESENTATIVIDADE</v>
          </cell>
          <cell r="K3157">
            <v>82.35</v>
          </cell>
        </row>
        <row r="3158">
          <cell r="G3158">
            <v>91947</v>
          </cell>
          <cell r="H3158" t="str">
            <v>INTERRUPTOR PARALELO (1 MÓDULO), 10A/250V, SEM SUPORTE E SEM PLACA - FORNECIMENTO E INSTALAÇÃO. AF_03/2023</v>
          </cell>
          <cell r="I3158" t="str">
            <v>UN</v>
          </cell>
          <cell r="J3158" t="str">
            <v>COEFICIENTE DE REPRESENTATIVIDADE</v>
          </cell>
          <cell r="K3158">
            <v>73.28</v>
          </cell>
        </row>
        <row r="3159">
          <cell r="G3159">
            <v>91949</v>
          </cell>
          <cell r="H3159" t="str">
            <v>INTERRUPTOR PARALELO (1 MÓDULO), 10A/250V, INCLUINDO SUPORTE E PLACA - FORNECIMENTO E INSTALAÇÃO. AF_03/2023</v>
          </cell>
          <cell r="I3159" t="str">
            <v>UN</v>
          </cell>
          <cell r="J3159" t="str">
            <v>COEFICIENTE DE REPRESENTATIVIDADE</v>
          </cell>
          <cell r="K3159">
            <v>88.35</v>
          </cell>
        </row>
        <row r="3160">
          <cell r="G3160">
            <v>91950</v>
          </cell>
          <cell r="H3160" t="str">
            <v>INTERRUPTOR SIMPLES (1 MÓDULO) COM INTERRUPTOR PARALELO (1 MÓDULO), 10A/250V, SEM SUPORTE E SEM PLACA - FORNECIMENTO E INSTALAÇÃO. AF_03/2023</v>
          </cell>
          <cell r="I3160" t="str">
            <v>UN</v>
          </cell>
          <cell r="J3160" t="str">
            <v>COEFICIENTE DE REPRESENTATIVIDADE</v>
          </cell>
          <cell r="K3160">
            <v>61.32</v>
          </cell>
        </row>
        <row r="3161">
          <cell r="G3161">
            <v>91951</v>
          </cell>
          <cell r="H3161" t="str">
            <v>INTERRUPTOR SIMPLES (1 MÓDULO) COM INTERRUPTOR PARALELO (1 MÓDULO), 10A/250V, INCLUINDO SUPORTE E PLACA - FORNECIMENTO E INSTALAÇÃO. AF_03/2023</v>
          </cell>
          <cell r="I3161" t="str">
            <v>UN</v>
          </cell>
          <cell r="J3161" t="str">
            <v>COEFICIENTE DE REPRESENTATIVIDADE</v>
          </cell>
          <cell r="K3161">
            <v>76.39</v>
          </cell>
        </row>
        <row r="3162">
          <cell r="G3162">
            <v>91952</v>
          </cell>
          <cell r="H3162" t="str">
            <v>INTERRUPTOR SIMPLES (2 MÓDULOS), 10A/250V, SEM SUPORTE E SEM PLACA - FORNECIMENTO E INSTALAÇÃO. AF_03/2023</v>
          </cell>
          <cell r="I3162" t="str">
            <v>UN</v>
          </cell>
          <cell r="J3162" t="str">
            <v>COEFICIENTE DE REPRESENTATIVIDADE</v>
          </cell>
          <cell r="K3162">
            <v>90.45</v>
          </cell>
        </row>
        <row r="3163">
          <cell r="G3163">
            <v>91953</v>
          </cell>
          <cell r="H3163" t="str">
            <v>INTERRUPTOR SIMPLES (2 MÓDULOS), 10A/250V, INCLUINDO SUPORTE E PLACA - FORNECIMENTO E INSTALAÇÃO. AF_03/2023</v>
          </cell>
          <cell r="I3163" t="str">
            <v>UN</v>
          </cell>
          <cell r="J3163" t="str">
            <v>COEFICIENTE DE REPRESENTATIVIDADE</v>
          </cell>
          <cell r="K3163">
            <v>105.52</v>
          </cell>
        </row>
        <row r="3164">
          <cell r="G3164">
            <v>91954</v>
          </cell>
          <cell r="H3164" t="str">
            <v>INTERRUPTOR PARALELO (2 MÓDULOS), 10A/250V, SEM SUPORTE E SEM PLACA - FORNECIMENTO E INSTALAÇÃO. AF_03/2023</v>
          </cell>
          <cell r="I3164" t="str">
            <v>UN</v>
          </cell>
          <cell r="J3164" t="str">
            <v>COEFICIENTE DE REPRESENTATIVIDADE</v>
          </cell>
          <cell r="K3164">
            <v>37.04</v>
          </cell>
        </row>
        <row r="3165">
          <cell r="G3165">
            <v>91955</v>
          </cell>
          <cell r="H3165" t="str">
            <v>INTERRUPTOR PARALELO (2 MÓDULOS), 10A/250V, INCLUINDO SUPORTE E PLACA - FORNECIMENTO E INSTALAÇÃO. AF_03/2023</v>
          </cell>
          <cell r="I3165" t="str">
            <v>UN</v>
          </cell>
          <cell r="J3165" t="str">
            <v>COEFICIENTE DE REPRESENTATIVIDADE</v>
          </cell>
          <cell r="K3165">
            <v>47.25</v>
          </cell>
        </row>
        <row r="3166">
          <cell r="G3166">
            <v>91956</v>
          </cell>
          <cell r="H3166" t="str">
            <v>INTERRUPTOR SIMPLES (1 MÓDULO) COM INTERRUPTOR PARALELO (2 MÓDULOS), 10A/250V, SEM SUPORTE E SEM PLACA - FORNECIMENTO E INSTALAÇÃO. AF_03/2023</v>
          </cell>
          <cell r="I3166" t="str">
            <v>UN</v>
          </cell>
          <cell r="J3166" t="str">
            <v>COEFICIENTE DE REPRESENTATIVIDADE</v>
          </cell>
          <cell r="K3166">
            <v>35.87</v>
          </cell>
        </row>
        <row r="3167">
          <cell r="G3167">
            <v>91957</v>
          </cell>
          <cell r="H3167" t="str">
            <v>INTERRUPTOR SIMPLES (1 MÓDULO) COM INTERRUPTOR PARALELO (2 MÓDULOS), 10A/250V, INCLUINDO SUPORTE E PLACA - FORNECIMENTO E INSTALAÇÃO. AF_03/2023</v>
          </cell>
          <cell r="I3167" t="str">
            <v>UN</v>
          </cell>
          <cell r="J3167" t="str">
            <v>COEFICIENTE DE REPRESENTATIVIDADE</v>
          </cell>
          <cell r="K3167">
            <v>46.08</v>
          </cell>
        </row>
        <row r="3168">
          <cell r="G3168">
            <v>91958</v>
          </cell>
          <cell r="H3168" t="str">
            <v>INTERRUPTOR SIMPLES (2 MÓDULOS) COM INTERRUPTOR PARALELO (1 MÓDULO), 10A/250V, SEM SUPORTE E SEM PLACA - FORNECIMENTO E INSTALAÇÃO. AF_03/2023</v>
          </cell>
          <cell r="I3168" t="str">
            <v>UN</v>
          </cell>
          <cell r="J3168" t="str">
            <v>COEFICIENTE DE REPRESENTATIVIDADE</v>
          </cell>
          <cell r="K3168">
            <v>84.76</v>
          </cell>
        </row>
        <row r="3169">
          <cell r="G3169">
            <v>91959</v>
          </cell>
          <cell r="H3169" t="str">
            <v>INTERRUPTOR SIMPLES (2 MÓDULOS) COM INTERRUPTOR PARALELO (1 MÓDULO), 10A/250V, INCLUINDO SUPORTE E PLACA - FORNECIMENTO E INSTALAÇÃO. AF_03/2023</v>
          </cell>
          <cell r="I3169" t="str">
            <v>UN</v>
          </cell>
          <cell r="J3169" t="str">
            <v>COEFICIENTE DE REPRESENTATIVIDADE</v>
          </cell>
          <cell r="K3169">
            <v>94.97</v>
          </cell>
        </row>
        <row r="3170">
          <cell r="G3170">
            <v>91960</v>
          </cell>
          <cell r="H3170" t="str">
            <v>INTERRUPTOR SIMPLES (3 MÓDULOS), 10A/250V, SEM SUPORTE E SEM PLACA - FORNECIMENTO E INSTALAÇÃO. AF_03/2023</v>
          </cell>
          <cell r="I3170" t="str">
            <v>UN</v>
          </cell>
          <cell r="J3170" t="str">
            <v>COEFICIENTE DE REPRESENTATIVIDADE</v>
          </cell>
          <cell r="K3170">
            <v>16.34</v>
          </cell>
        </row>
        <row r="3171">
          <cell r="G3171">
            <v>91961</v>
          </cell>
          <cell r="H3171" t="str">
            <v>INTERRUPTOR SIMPLES (3 MÓDULOS), 10A/250V, INCLUINDO SUPORTE E PLACA - FORNECIMENTO E INSTALAÇÃO. AF_03/2023</v>
          </cell>
          <cell r="I3171" t="str">
            <v>UN</v>
          </cell>
          <cell r="J3171" t="str">
            <v>COEFICIENTE DE REPRESENTATIVIDADE</v>
          </cell>
          <cell r="K3171">
            <v>26.55</v>
          </cell>
        </row>
        <row r="3172">
          <cell r="G3172">
            <v>91962</v>
          </cell>
          <cell r="H3172" t="str">
            <v>INTERRUPTOR PARALELO (3 MÓDULOS), 10A/250V, SEM SUPORTE E SEM PLACA - FORNECIMENTO E INSTALAÇÃO. AF_03/2023</v>
          </cell>
          <cell r="I3172" t="str">
            <v>UN</v>
          </cell>
          <cell r="J3172" t="str">
            <v>COEFICIENTE DE REPRESENTATIVIDADE</v>
          </cell>
          <cell r="K3172">
            <v>34.56</v>
          </cell>
        </row>
        <row r="3173">
          <cell r="G3173">
            <v>91963</v>
          </cell>
          <cell r="H3173" t="str">
            <v>INTERRUPTOR PARALELO (3 MÓDULOS), 10A/250V, INCLUINDO SUPORTE E PLACA - FORNECIMENTO E INSTALAÇÃO. AF_03/2023</v>
          </cell>
          <cell r="I3173" t="str">
            <v>UN</v>
          </cell>
          <cell r="J3173" t="str">
            <v>COEFICIENTE DE REPRESENTATIVIDADE</v>
          </cell>
          <cell r="K3173">
            <v>44.77</v>
          </cell>
        </row>
        <row r="3174">
          <cell r="G3174">
            <v>91964</v>
          </cell>
          <cell r="H3174" t="str">
            <v>INTERRUPTOR SIMPLES (3 MÓDULOS) COM INTERRUPTOR PARALELO (1 MÓDULO), 10A/250V, SEM SUPORTE E SEM PLACA - FORNECIMENTO E INSTALAÇÃO. AF_03/2023</v>
          </cell>
          <cell r="I3174" t="str">
            <v>UN</v>
          </cell>
          <cell r="J3174" t="str">
            <v>COEFICIENTE DE REPRESENTATIVIDADE</v>
          </cell>
          <cell r="K3174">
            <v>20.25</v>
          </cell>
        </row>
        <row r="3175">
          <cell r="G3175">
            <v>91965</v>
          </cell>
          <cell r="H3175" t="str">
            <v>INTERRUPTOR SIMPLES (3 MÓDULOS) COM INTERRUPTOR PARALELO (1 MÓDULO), 10A/250V, INCLUINDO SUPORTE E PLACA - FORNECIMENTO E INSTALAÇÃO. AF_03/2023</v>
          </cell>
          <cell r="I3175" t="str">
            <v>UN</v>
          </cell>
          <cell r="J3175" t="str">
            <v>COEFICIENTE DE REPRESENTATIVIDADE</v>
          </cell>
          <cell r="K3175">
            <v>30.46</v>
          </cell>
        </row>
        <row r="3176">
          <cell r="G3176">
            <v>91966</v>
          </cell>
          <cell r="H3176" t="str">
            <v>INTERRUPTOR SIMPLES (2 MÓDULOS) COM INTERRUPTOR PARALELO (2 MÓDULOS), 10A/250V, SEM SUPORTE E SEM PLACA - FORNECIMENTO E INSTALAÇÃO. AF_03/2023</v>
          </cell>
          <cell r="I3176" t="str">
            <v>UN</v>
          </cell>
          <cell r="J3176" t="str">
            <v>COEFICIENTE DE REPRESENTATIVIDADE</v>
          </cell>
          <cell r="K3176">
            <v>31.27</v>
          </cell>
        </row>
        <row r="3177">
          <cell r="G3177">
            <v>91967</v>
          </cell>
          <cell r="H3177" t="str">
            <v>INTERRUPTOR SIMPLES (2 MÓDULOS) COM INTERRUPTOR PARALELO (2 MÓDULOS), 10A/250V, INCLUINDO SUPORTE E PLACA - FORNECIMENTO E INSTALAÇÃO. AF_03/2023</v>
          </cell>
          <cell r="I3177" t="str">
            <v>UN</v>
          </cell>
          <cell r="J3177" t="str">
            <v>COEFICIENTE DE REPRESENTATIVIDADE</v>
          </cell>
          <cell r="K3177">
            <v>33.39</v>
          </cell>
        </row>
        <row r="3178">
          <cell r="G3178">
            <v>91968</v>
          </cell>
          <cell r="H3178" t="str">
            <v>INTERRUPTOR SIMPLES (4 MÓDULOS), 10A/250V, SEM SUPORTE E SEM PLACA - FORNECIMENTO E INSTALAÇÃO. AF_03/2023</v>
          </cell>
          <cell r="I3178" t="str">
            <v>UN</v>
          </cell>
          <cell r="J3178" t="str">
            <v>COEFICIENTE DE REPRESENTATIVIDADE</v>
          </cell>
          <cell r="K3178">
            <v>41.48</v>
          </cell>
        </row>
        <row r="3179">
          <cell r="G3179">
            <v>91969</v>
          </cell>
          <cell r="H3179" t="str">
            <v>INTERRUPTOR SIMPLES (4 MÓDULOS), 10A/250V, INCLUINDO SUPORTE E PLACA - FORNECIMENTO E INSTALAÇÃO. AF_03/2023</v>
          </cell>
          <cell r="I3179" t="str">
            <v>UN</v>
          </cell>
          <cell r="J3179" t="str">
            <v>COEFICIENTE DE REPRESENTATIVIDADE</v>
          </cell>
          <cell r="K3179">
            <v>43.6</v>
          </cell>
        </row>
        <row r="3180">
          <cell r="G3180">
            <v>91970</v>
          </cell>
          <cell r="H3180" t="str">
            <v>INTERRUPTOR SIMPLES (6 MÓDULOS), 10A/250V, SEM SUPORTE E SEM PLACA - FORNECIMENTO E INSTALAÇÃO. AF_03/2023</v>
          </cell>
          <cell r="I3180" t="str">
            <v>UN</v>
          </cell>
          <cell r="J3180" t="str">
            <v>COEFICIENTE DE REPRESENTATIVIDADE</v>
          </cell>
          <cell r="K3180">
            <v>22.26</v>
          </cell>
        </row>
        <row r="3181">
          <cell r="G3181">
            <v>91971</v>
          </cell>
          <cell r="H3181" t="str">
            <v>INTERRUPTOR SIMPLES (6 MÓDULOS), 10A/250V, INCLUINDO SUPORTE E PLACA - FORNECIMENTO E INSTALAÇÃO. AF_03/2023</v>
          </cell>
          <cell r="I3181" t="str">
            <v>UN</v>
          </cell>
          <cell r="J3181" t="str">
            <v>COEFICIENTE DE REPRESENTATIVIDADE</v>
          </cell>
          <cell r="K3181">
            <v>24.38</v>
          </cell>
        </row>
        <row r="3182">
          <cell r="G3182">
            <v>91972</v>
          </cell>
          <cell r="H3182" t="str">
            <v>INTERRUPTOR INTERMEDIÁRIO (1 MÓDULO), 10A/250V, SEM SUPORTE E SEM PLACA - FORNECIMENTO E INSTALAÇÃO. AF_03/2023</v>
          </cell>
          <cell r="I3182" t="str">
            <v>UN</v>
          </cell>
          <cell r="J3182" t="str">
            <v>COEFICIENTE DE REPRESENTATIVIDADE</v>
          </cell>
          <cell r="K3182">
            <v>32.47</v>
          </cell>
        </row>
        <row r="3183">
          <cell r="G3183">
            <v>91973</v>
          </cell>
          <cell r="H3183" t="str">
            <v>INTERRUPTOR INTERMEDIÁRIO (1 MÓDULO), 10A/250V, INCLUINDO SUPORTE E PLACA - FORNECIMENTO E INSTALAÇÃO. AF_03/2023</v>
          </cell>
          <cell r="I3183" t="str">
            <v>UN</v>
          </cell>
          <cell r="J3183" t="str">
            <v>COEFICIENTE DE REPRESENTATIVIDADE</v>
          </cell>
          <cell r="K3183">
            <v>34.59</v>
          </cell>
        </row>
        <row r="3184">
          <cell r="G3184">
            <v>91974</v>
          </cell>
          <cell r="H3184" t="str">
            <v>INTERRUPTOR BIPOLAR (1 MÓDULO), 10A/250V, SEM SUPORTE E SEM PLACA - FORNECIMENTO E INSTALAÇÃO. AF_03/2023</v>
          </cell>
          <cell r="I3184" t="str">
            <v>UN</v>
          </cell>
          <cell r="J3184" t="str">
            <v>COEFICIENTE DE REPRESENTATIVIDADE</v>
          </cell>
          <cell r="K3184">
            <v>18.78</v>
          </cell>
        </row>
        <row r="3185">
          <cell r="G3185">
            <v>91975</v>
          </cell>
          <cell r="H3185" t="str">
            <v>INTERRUPTOR BIPOLAR (1 MÓDULO), 10A/250V, INCLUINDO SUPORTE E PLACA - FORNECIMENTO E INSTALAÇÃO. AF_03/2023</v>
          </cell>
          <cell r="I3185" t="str">
            <v>UN</v>
          </cell>
          <cell r="J3185" t="str">
            <v>COEFICIENTE DE REPRESENTATIVIDADE</v>
          </cell>
          <cell r="K3185">
            <v>20.9</v>
          </cell>
        </row>
        <row r="3186">
          <cell r="G3186">
            <v>91976</v>
          </cell>
          <cell r="H3186" t="str">
            <v>DIMMER ROTATIVO (1 MÓDULO), 220V/600W, SEM SUPORTE E SEM PLACA - FORNECIMENTO E INSTALAÇÃO. AF_03/2023</v>
          </cell>
          <cell r="I3186" t="str">
            <v>UN</v>
          </cell>
          <cell r="J3186" t="str">
            <v>COEFICIENTE DE REPRESENTATIVIDADE</v>
          </cell>
          <cell r="K3186">
            <v>28.99</v>
          </cell>
        </row>
        <row r="3187">
          <cell r="G3187">
            <v>91977</v>
          </cell>
          <cell r="H3187" t="str">
            <v>DIMMER ROTATIVO (1 MÓDULO), 220V/600W, INCLUINDO SUPORTE E PLACA - FORNECIMENTO E INSTALAÇÃO. AF_03/2023</v>
          </cell>
          <cell r="I3187" t="str">
            <v>UN</v>
          </cell>
          <cell r="J3187" t="str">
            <v>COEFICIENTE DE REPRESENTATIVIDADE</v>
          </cell>
          <cell r="K3187">
            <v>31.11</v>
          </cell>
        </row>
        <row r="3188">
          <cell r="G3188">
            <v>91978</v>
          </cell>
          <cell r="H3188" t="str">
            <v>INTERRUPTOR PULSADOR CAMPAINHA (1 MÓDULO), 10A/250V, SEM SUPORTE E SEM PLACA - FORNECIMENTO E INSTALAÇÃO. AF_03/2023</v>
          </cell>
          <cell r="I3188" t="str">
            <v>UN</v>
          </cell>
          <cell r="J3188" t="str">
            <v>COEFICIENTE DE REPRESENTATIVIDADE</v>
          </cell>
          <cell r="K3188">
            <v>41.66</v>
          </cell>
        </row>
        <row r="3189">
          <cell r="G3189">
            <v>91979</v>
          </cell>
          <cell r="H3189" t="str">
            <v>INTERRUPTOR PULSADOR CAMPAINHA (1 MÓDULO), 10A/250V, INCLUINDO SUPORTE E PLACA - FORNECIMENTO E INSTALAÇÃO. AF_03/2023</v>
          </cell>
          <cell r="I3189" t="str">
            <v>UN</v>
          </cell>
          <cell r="J3189" t="str">
            <v>COEFICIENTE DE REPRESENTATIVIDADE</v>
          </cell>
          <cell r="K3189">
            <v>45.9</v>
          </cell>
        </row>
        <row r="3190">
          <cell r="G3190">
            <v>91980</v>
          </cell>
          <cell r="H3190" t="str">
            <v>CAMPAINHA CIGARRA (1 MÓDULO), 10A/250V, SEM SUPORTE E SEM PLACA - FORNECIMENTO E INSTALAÇÃO. AF_03/2023</v>
          </cell>
          <cell r="I3190" t="str">
            <v>UN</v>
          </cell>
          <cell r="J3190" t="str">
            <v>COEFICIENTE DE REPRESENTATIVIDADE</v>
          </cell>
          <cell r="K3190">
            <v>51.87</v>
          </cell>
        </row>
        <row r="3191">
          <cell r="G3191">
            <v>91981</v>
          </cell>
          <cell r="H3191" t="str">
            <v>CAMPAINHA CIGARRA (1 MÓDULO), 10A/250V, INCLUINDO SUPORTE E PLACA - FORNECIMENTO E INSTALAÇÃO. AF_03/2023</v>
          </cell>
          <cell r="I3191" t="str">
            <v>UN</v>
          </cell>
          <cell r="J3191" t="str">
            <v>COEFICIENTE DE REPRESENTATIVIDADE</v>
          </cell>
          <cell r="K3191">
            <v>56.11</v>
          </cell>
        </row>
        <row r="3192">
          <cell r="G3192">
            <v>91982</v>
          </cell>
          <cell r="H3192" t="str">
            <v>INTERRUPTOR PULSADOR MINUTERIA (1 MÓDULO), 10A/250V, SEM SUPORTE E SEM PLACA - FORNECIMENTO E INSTALAÇÃO. AF_03/2023</v>
          </cell>
          <cell r="I3192" t="str">
            <v>UN</v>
          </cell>
          <cell r="J3192" t="str">
            <v>COEFICIENTE DE REPRESENTATIVIDADE</v>
          </cell>
          <cell r="K3192">
            <v>34.66</v>
          </cell>
        </row>
        <row r="3193">
          <cell r="G3193">
            <v>91983</v>
          </cell>
          <cell r="H3193" t="str">
            <v>INTERRUPTOR PULSADOR MINUTERIA (1 MÓDULO), 10A/250V, INCLUINDO SUPORTE E PLACA - FORNECIMENTO E INSTALAÇÃO. AF_03/2023</v>
          </cell>
          <cell r="I3193" t="str">
            <v>UN</v>
          </cell>
          <cell r="J3193" t="str">
            <v>COEFICIENTE DE REPRESENTATIVIDADE</v>
          </cell>
          <cell r="K3193">
            <v>38.9</v>
          </cell>
        </row>
        <row r="3194">
          <cell r="G3194">
            <v>91984</v>
          </cell>
          <cell r="H3194" t="str">
            <v>TOMADA ALTA DE EMBUTIR (1 MÓDULO), 2P+T 10 A, SEM SUPORTE E SEM PLACA - FORNECIMENTO E INSTALAÇÃO. AF_03/2023</v>
          </cell>
          <cell r="I3194" t="str">
            <v>UN</v>
          </cell>
          <cell r="J3194" t="str">
            <v>COEFICIENTE DE REPRESENTATIVIDADE</v>
          </cell>
          <cell r="K3194">
            <v>44.87</v>
          </cell>
        </row>
        <row r="3195">
          <cell r="G3195">
            <v>91985</v>
          </cell>
          <cell r="H3195" t="str">
            <v>TOMADA ALTA DE EMBUTIR (1 MÓDULO), 2P+T 20 A, SEM SUPORTE E SEM PLACA - FORNECIMENTO E INSTALAÇÃO. AF_03/2023</v>
          </cell>
          <cell r="I3195" t="str">
            <v>UN</v>
          </cell>
          <cell r="J3195" t="str">
            <v>COEFICIENTE DE REPRESENTATIVIDADE</v>
          </cell>
          <cell r="K3195">
            <v>49.11</v>
          </cell>
        </row>
        <row r="3196">
          <cell r="G3196">
            <v>91986</v>
          </cell>
          <cell r="H3196" t="str">
            <v>TOMADA ALTA DE EMBUTIR (1 MÓDULO), 2P+T 10 A, INCLUINDO SUPORTE E PLACA - FORNECIMENTO E INSTALAÇÃO. AF_03/2023</v>
          </cell>
          <cell r="I3196" t="str">
            <v>UN</v>
          </cell>
          <cell r="J3196" t="str">
            <v>COEFICIENTE DE REPRESENTATIVIDADE</v>
          </cell>
          <cell r="K3196">
            <v>61.02</v>
          </cell>
        </row>
        <row r="3197">
          <cell r="G3197">
            <v>91987</v>
          </cell>
          <cell r="H3197" t="str">
            <v>TOMADA ALTA DE EMBUTIR (1 MÓDULO), 2P+T 20 A, INCLUINDO SUPORTE E PLACA - FORNECIMENTO E INSTALAÇÃO. AF_03/2023</v>
          </cell>
          <cell r="I3197" t="str">
            <v>UN</v>
          </cell>
          <cell r="J3197" t="str">
            <v>COEFICIENTE DE REPRESENTATIVIDADE</v>
          </cell>
          <cell r="K3197">
            <v>67.38</v>
          </cell>
        </row>
        <row r="3198">
          <cell r="G3198">
            <v>91988</v>
          </cell>
          <cell r="H3198" t="str">
            <v>TOMADA MÉDIA DE EMBUTIR (1 MÓDULO), 2P+T 10 A, SEM SUPORTE E SEM PLACA - FORNECIMENTO E INSTALAÇÃO. AF_03/2023</v>
          </cell>
          <cell r="I3198" t="str">
            <v>UN</v>
          </cell>
          <cell r="J3198" t="str">
            <v>COEFICIENTE DE REPRESENTATIVIDADE</v>
          </cell>
          <cell r="K3198">
            <v>71.23</v>
          </cell>
        </row>
        <row r="3199">
          <cell r="G3199">
            <v>91989</v>
          </cell>
          <cell r="H3199" t="str">
            <v>TOMADA MÉDIA DE EMBUTIR (1 MÓDULO), 2P+T 20 A, SEM SUPORTE E SEM PLACA - FORNECIMENTO E INSTALAÇÃO. AF_03/2023</v>
          </cell>
          <cell r="I3199" t="str">
            <v>UN</v>
          </cell>
          <cell r="J3199" t="str">
            <v>COEFICIENTE DE REPRESENTATIVIDADE</v>
          </cell>
          <cell r="K3199">
            <v>77.59</v>
          </cell>
        </row>
        <row r="3200">
          <cell r="G3200">
            <v>91990</v>
          </cell>
          <cell r="H3200" t="str">
            <v>TOMADA MÉDIA DE EMBUTIR (1 MÓDULO), 2P+T 10 A, INCLUINDO SUPORTE E PLACA - FORNECIMENTO E INSTALAÇÃO. AF_03/2023</v>
          </cell>
          <cell r="I3200" t="str">
            <v>UN</v>
          </cell>
          <cell r="J3200" t="str">
            <v>COEFICIENTE DE REPRESENTATIVIDADE</v>
          </cell>
          <cell r="K3200">
            <v>50.53</v>
          </cell>
        </row>
        <row r="3201">
          <cell r="G3201">
            <v>91991</v>
          </cell>
          <cell r="H3201" t="str">
            <v>TOMADA MÉDIA DE EMBUTIR (1 MÓDULO), 2P+T 20 A, INCLUINDO SUPORTE E PLACA - FORNECIMENTO E INSTALAÇÃO. AF_03/2023</v>
          </cell>
          <cell r="I3201" t="str">
            <v>UN</v>
          </cell>
          <cell r="J3201" t="str">
            <v>COEFICIENTE DE REPRESENTATIVIDADE</v>
          </cell>
          <cell r="K3201">
            <v>56.89</v>
          </cell>
        </row>
        <row r="3202">
          <cell r="G3202">
            <v>91992</v>
          </cell>
          <cell r="H3202" t="str">
            <v>TOMADA BAIXA DE EMBUTIR (1 MÓDULO), 2P+T 10 A, SEM SUPORTE E SEM PLACA - FORNECIMENTO E INSTALAÇÃO. AF_03/2023</v>
          </cell>
          <cell r="I3202" t="str">
            <v>UN</v>
          </cell>
          <cell r="J3202" t="str">
            <v>COEFICIENTE DE REPRESENTATIVIDADE</v>
          </cell>
          <cell r="K3202">
            <v>60.74</v>
          </cell>
        </row>
        <row r="3203">
          <cell r="G3203">
            <v>91993</v>
          </cell>
          <cell r="H3203" t="str">
            <v>TOMADA BAIXA DE EMBUTIR (1 MÓDULO), 2P+T 20 A, SEM SUPORTE E SEM PLACA - FORNECIMENTO E INSTALAÇÃO. AF_03/2023</v>
          </cell>
          <cell r="I3203" t="str">
            <v>UN</v>
          </cell>
          <cell r="J3203" t="str">
            <v>COEFICIENTE DE REPRESENTATIVIDADE</v>
          </cell>
          <cell r="K3203">
            <v>67.1</v>
          </cell>
        </row>
        <row r="3204">
          <cell r="G3204">
            <v>91994</v>
          </cell>
          <cell r="H3204" t="str">
            <v>TOMADA BAIXA DE EMBUTIR (1 MÓDULO), 2P+T 10 A, INCLUINDO SUPORTE E PLACA - FORNECIMENTO E INSTALAÇÃO. AF_03/2023</v>
          </cell>
          <cell r="I3204" t="str">
            <v>UN</v>
          </cell>
          <cell r="J3204" t="str">
            <v>COEFICIENTE DE REPRESENTATIVIDADE</v>
          </cell>
          <cell r="K3204">
            <v>66.91</v>
          </cell>
        </row>
        <row r="3205">
          <cell r="G3205">
            <v>91995</v>
          </cell>
          <cell r="H3205" t="str">
            <v>TOMADA BAIXA DE EMBUTIR (1 MÓDULO), 2P+T 20 A, INCLUINDO SUPORTE E PLACA - FORNECIMENTO E INSTALAÇÃO. AF_03/2023</v>
          </cell>
          <cell r="I3205" t="str">
            <v>UN</v>
          </cell>
          <cell r="J3205" t="str">
            <v>COEFICIENTE DE REPRESENTATIVIDADE</v>
          </cell>
          <cell r="K3205">
            <v>81.98</v>
          </cell>
        </row>
        <row r="3206">
          <cell r="G3206">
            <v>91996</v>
          </cell>
          <cell r="H3206" t="str">
            <v>TOMADA MÉDIA DE EMBUTIR (2 MÓDULOS), 2P+T 10 A, SEM SUPORTE E SEM PLACA - FORNECIMENTO E INSTALAÇÃO. AF_03/2023</v>
          </cell>
          <cell r="I3206" t="str">
            <v>UN</v>
          </cell>
          <cell r="J3206" t="str">
            <v>COEFICIENTE DE REPRESENTATIVIDADE</v>
          </cell>
          <cell r="K3206">
            <v>98.88</v>
          </cell>
        </row>
        <row r="3207">
          <cell r="G3207">
            <v>91997</v>
          </cell>
          <cell r="H3207" t="str">
            <v>TOMADA MÉDIA DE EMBUTIR (2 MÓDULOS), 2P+T 20 A, SEM SUPORTE E SEM PLACA - FORNECIMENTO E INSTALAÇÃO. AF_03/2023</v>
          </cell>
          <cell r="I3207" t="str">
            <v>UN</v>
          </cell>
          <cell r="J3207" t="str">
            <v>COEFICIENTE DE REPRESENTATIVIDADE</v>
          </cell>
          <cell r="K3207">
            <v>113.95</v>
          </cell>
        </row>
        <row r="3208">
          <cell r="G3208">
            <v>91998</v>
          </cell>
          <cell r="H3208" t="str">
            <v>TOMADA MÉDIA DE EMBUTIR (2 MÓDULOS), 2P+T 10 A, INCLUINDO SUPORTE E PLACA - FORNECIMENTO E INSTALAÇÃO. AF_03/2023</v>
          </cell>
          <cell r="I3208" t="str">
            <v>UN</v>
          </cell>
          <cell r="J3208" t="str">
            <v>COEFICIENTE DE REPRESENTATIVIDADE</v>
          </cell>
          <cell r="K3208">
            <v>36.76</v>
          </cell>
        </row>
        <row r="3209">
          <cell r="G3209">
            <v>91999</v>
          </cell>
          <cell r="H3209" t="str">
            <v>TOMADA MÉDIA DE EMBUTIR (2 MÓDULOS), 2P+T 20 A, INCLUINDO SUPORTE E PLACA - FORNECIMENTO E INSTALAÇÃO. AF_03/2023</v>
          </cell>
          <cell r="I3209" t="str">
            <v>UN</v>
          </cell>
          <cell r="J3209" t="str">
            <v>COEFICIENTE DE REPRESENTATIVIDADE</v>
          </cell>
          <cell r="K3209">
            <v>46.97</v>
          </cell>
        </row>
        <row r="3210">
          <cell r="G3210">
            <v>92000</v>
          </cell>
          <cell r="H3210" t="str">
            <v>TOMADA BAIXA DE EMBUTIR (2 MÓDULOS), 2P+T 10 A, SEM SUPORTE E SEM PLACA - FORNECIMENTO E INSTALAÇÃO. AF_03/2023</v>
          </cell>
          <cell r="I3210" t="str">
            <v>UN</v>
          </cell>
          <cell r="J3210" t="str">
            <v>COEFICIENTE DE REPRESENTATIVIDADE</v>
          </cell>
          <cell r="K3210">
            <v>56.16</v>
          </cell>
        </row>
        <row r="3211">
          <cell r="G3211">
            <v>92001</v>
          </cell>
          <cell r="H3211" t="str">
            <v>TOMADA BAIXA DE EMBUTIR (2 MÓDULOS), 2P+T 20 A, SEM SUPORTE E SEM PLACA - FORNECIMENTO E INSTALAÇÃO. AF_03/2023</v>
          </cell>
          <cell r="I3211" t="str">
            <v>UN</v>
          </cell>
          <cell r="J3211" t="str">
            <v>COEFICIENTE DE REPRESENTATIVIDADE</v>
          </cell>
          <cell r="K3211">
            <v>66.37</v>
          </cell>
        </row>
        <row r="3212">
          <cell r="G3212">
            <v>92002</v>
          </cell>
          <cell r="H3212" t="str">
            <v>TOMADA BAIXA DE EMBUTIR (2 MÓDULOS), 2P+T 10 A, INCLUINDO SUPORTE E PLACA - FORNECIMENTO E INSTALAÇÃO. AF_03/2023</v>
          </cell>
          <cell r="I3212" t="str">
            <v>UN</v>
          </cell>
          <cell r="J3212" t="str">
            <v>COEFICIENTE DE REPRESENTATIVIDADE</v>
          </cell>
          <cell r="K3212">
            <v>51.31</v>
          </cell>
        </row>
        <row r="3213">
          <cell r="G3213">
            <v>92003</v>
          </cell>
          <cell r="H3213" t="str">
            <v>TOMADA BAIXA DE EMBUTIR (2 MÓDULOS), 2P+T 20 A, INCLUINDO SUPORTE E PLACA - FORNECIMENTO E INSTALAÇÃO. AF_03/2023</v>
          </cell>
          <cell r="I3213" t="str">
            <v>UN</v>
          </cell>
          <cell r="J3213" t="str">
            <v>COEFICIENTE DE REPRESENTATIVIDADE</v>
          </cell>
          <cell r="K3213">
            <v>61.52</v>
          </cell>
        </row>
        <row r="3214">
          <cell r="G3214">
            <v>92004</v>
          </cell>
          <cell r="H3214" t="str">
            <v>TOMADA MÉDIA DE EMBUTIR (3 MÓDULOS), 2P+T 10 A, SEM SUPORTE E SEM PLACA - FORNECIMENTO E INSTALAÇÃO. AF_03/2023</v>
          </cell>
          <cell r="I3214" t="str">
            <v>UN</v>
          </cell>
          <cell r="J3214" t="str">
            <v>COEFICIENTE DE REPRESENTATIVIDADE</v>
          </cell>
          <cell r="K3214">
            <v>42.76</v>
          </cell>
        </row>
        <row r="3215">
          <cell r="G3215">
            <v>92005</v>
          </cell>
          <cell r="H3215" t="str">
            <v>TOMADA MÉDIA DE EMBUTIR (3 MÓDULOS), 2P+T 20 A, SEM SUPORTE E SEM PLACA - FORNECIMENTO E INSTALAÇÃO. AF_03/2023</v>
          </cell>
          <cell r="I3215" t="str">
            <v>UN</v>
          </cell>
          <cell r="J3215" t="str">
            <v>COEFICIENTE DE REPRESENTATIVIDADE</v>
          </cell>
          <cell r="K3215">
            <v>52.97</v>
          </cell>
        </row>
        <row r="3216">
          <cell r="G3216">
            <v>92006</v>
          </cell>
          <cell r="H3216" t="str">
            <v>TOMADA MÉDIA DE EMBUTIR (3 MÓDULOS), 2P+T 10 A, INCLUINDO SUPORTE E PLACA - FORNECIMENTO E INSTALAÇÃO. AF_03/2023</v>
          </cell>
          <cell r="I3216" t="str">
            <v>UN</v>
          </cell>
          <cell r="J3216" t="str">
            <v>COEFICIENTE DE REPRESENTATIVIDADE</v>
          </cell>
          <cell r="K3216">
            <v>62.12</v>
          </cell>
        </row>
        <row r="3217">
          <cell r="G3217">
            <v>92007</v>
          </cell>
          <cell r="H3217" t="str">
            <v>TOMADA MÉDIA DE EMBUTIR (3 MÓDULOS), 2P+T 20 A, INCLUINDO SUPORTE E PLACA - FORNECIMENTO E INSTALAÇÃO. AF_03/2023</v>
          </cell>
          <cell r="I3217" t="str">
            <v>UN</v>
          </cell>
          <cell r="J3217" t="str">
            <v>COEFICIENTE DE REPRESENTATIVIDADE</v>
          </cell>
          <cell r="K3217">
            <v>72.33</v>
          </cell>
        </row>
        <row r="3218">
          <cell r="G3218">
            <v>92008</v>
          </cell>
          <cell r="H3218" t="str">
            <v>TOMADA BAIXA DE EMBUTIR (3 MÓDULOS), 2P+T 10 A, SEM SUPORTE E SEM PLACA - FORNECIMENTO E INSTALAÇÃO. AF_03/2023</v>
          </cell>
          <cell r="I3218" t="str">
            <v>UN</v>
          </cell>
          <cell r="J3218" t="str">
            <v>COEFICIENTE DE REPRESENTATIVIDADE</v>
          </cell>
          <cell r="K3218">
            <v>63.22</v>
          </cell>
        </row>
        <row r="3219">
          <cell r="G3219">
            <v>92009</v>
          </cell>
          <cell r="H3219" t="str">
            <v>TOMADA BAIXA DE EMBUTIR (3 MÓDULOS), 2P+T 20 A, SEM SUPORTE E SEM PLACA - FORNECIMENTO E INSTALAÇÃO. AF_03/2023</v>
          </cell>
          <cell r="I3219" t="str">
            <v>UN</v>
          </cell>
          <cell r="J3219" t="str">
            <v>COEFICIENTE DE REPRESENTATIVIDADE</v>
          </cell>
          <cell r="K3219">
            <v>73.43</v>
          </cell>
        </row>
        <row r="3220">
          <cell r="G3220">
            <v>92010</v>
          </cell>
          <cell r="H3220" t="str">
            <v>TOMADA BAIXA DE EMBUTIR (3 MÓDULOS), 2P+T 10 A, INCLUINDO SUPORTE E PLACA - FORNECIMENTO E INSTALAÇÃO. AF_03/2023</v>
          </cell>
          <cell r="I3220" t="str">
            <v>UN</v>
          </cell>
          <cell r="J3220" t="str">
            <v>COEFICIENTE DE REPRESENTATIVIDADE</v>
          </cell>
          <cell r="K3220">
            <v>57.26</v>
          </cell>
        </row>
        <row r="3221">
          <cell r="G3221">
            <v>92011</v>
          </cell>
          <cell r="H3221" t="str">
            <v>TOMADA BAIXA DE EMBUTIR (3 MÓDULOS), 2P+T 20 A, INCLUINDO SUPORTE E PLACA - FORNECIMENTO E INSTALAÇÃO. AF_03/2023</v>
          </cell>
          <cell r="I3221" t="str">
            <v>UN</v>
          </cell>
          <cell r="J3221" t="str">
            <v>COEFICIENTE DE REPRESENTATIVIDADE</v>
          </cell>
          <cell r="K3221">
            <v>67.47</v>
          </cell>
        </row>
        <row r="3222">
          <cell r="G3222">
            <v>92012</v>
          </cell>
          <cell r="H3222" t="str">
            <v>TOMADA BAIXA DE EMBUTIR (4 MÓDULOS), 2P+T 10 A, SEM SUPORTE E SEM PLACA - FORNECIMENTO E INSTALAÇÃO. AF_03/2023</v>
          </cell>
          <cell r="I3222" t="str">
            <v>UN</v>
          </cell>
          <cell r="J3222" t="str">
            <v>COEFICIENTE DE REPRESENTATIVIDADE</v>
          </cell>
          <cell r="K3222">
            <v>98.49</v>
          </cell>
        </row>
        <row r="3223">
          <cell r="G3223">
            <v>92013</v>
          </cell>
          <cell r="H3223" t="str">
            <v>TOMADA BAIXA DE EMBUTIR (4 MÓDULOS), 2P+T 10 A, INCLUINDO SUPORTE E PLACA - FORNECIMENTO E INSTALAÇÃO. AF_03/2023</v>
          </cell>
          <cell r="I3223" t="str">
            <v>UN</v>
          </cell>
          <cell r="J3223" t="str">
            <v>COEFICIENTE DE REPRESENTATIVIDADE</v>
          </cell>
          <cell r="K3223">
            <v>68.6</v>
          </cell>
        </row>
        <row r="3224">
          <cell r="G3224">
            <v>92014</v>
          </cell>
          <cell r="H3224" t="str">
            <v>TOMADA BAIXA DE EMBUTIR (6 MÓDULOS), 2P+T 10 A, SEM SUPORTE E SEM PLACA - FORNECIMENTO E INSTALAÇÃO. AF_03/2023</v>
          </cell>
          <cell r="I3224" t="str">
            <v>UN</v>
          </cell>
          <cell r="J3224" t="str">
            <v>COEFICIENTE DE REPRESENTATIVIDADE</v>
          </cell>
          <cell r="K3224">
            <v>69.31</v>
          </cell>
        </row>
        <row r="3225">
          <cell r="G3225">
            <v>92015</v>
          </cell>
          <cell r="H3225" t="str">
            <v>TOMADA BAIXA DE EMBUTIR (6 MÓDULOS), 2P+T 10 A, INCLUINDO SUPORTE E PLACA - FORNECIMENTO E INSTALAÇÃO. AF_03/2023</v>
          </cell>
          <cell r="I3225" t="str">
            <v>UN</v>
          </cell>
          <cell r="J3225" t="str">
            <v>COEFICIENTE DE REPRESENTATIVIDADE</v>
          </cell>
          <cell r="K3225">
            <v>65.49</v>
          </cell>
        </row>
        <row r="3226">
          <cell r="G3226">
            <v>92016</v>
          </cell>
          <cell r="H3226" t="str">
            <v>INTERRUPTOR SIMPLES (1 MÓDULO) COM 1 TOMADA DE EMBUTIR 2P+T 10 A, SEM SUPORTE E SEM PLACA - FORNECIMENTO E INSTALAÇÃO. AF_03/2023</v>
          </cell>
          <cell r="I3226" t="str">
            <v>UN</v>
          </cell>
          <cell r="J3226" t="str">
            <v>COEFICIENTE DE REPRESENTATIVIDADE</v>
          </cell>
          <cell r="K3226">
            <v>18.85</v>
          </cell>
        </row>
        <row r="3227">
          <cell r="G3227">
            <v>92017</v>
          </cell>
          <cell r="H3227" t="str">
            <v>INTERRUPTOR SIMPLES (1 MÓDULO) COM 1 TOMADA DE EMBUTIR 2P+T 10 A, INCLUINDO SUPORTE E PLACA - FORNECIMENTO E INSTALAÇÃO. AF_03/2023</v>
          </cell>
          <cell r="I3227" t="str">
            <v>UN</v>
          </cell>
          <cell r="J3227" t="str">
            <v>COEFICIENTE DE REPRESENTATIVIDADE</v>
          </cell>
          <cell r="K3227">
            <v>12.76</v>
          </cell>
        </row>
        <row r="3228">
          <cell r="G3228">
            <v>92018</v>
          </cell>
          <cell r="H3228" t="str">
            <v>INTERRUPTOR SIMPLES (1 MÓDULO) COM 2 TOMADAS DE EMBUTIR 2P+T 10 A, SEM SUPORTE E SEM PLACA - FORNECIMENTO E INSTALAÇÃO. AF_03/2023</v>
          </cell>
          <cell r="I3228" t="str">
            <v>UN</v>
          </cell>
          <cell r="J3228" t="str">
            <v>ATRIBUÍDO SÃO PAULO</v>
          </cell>
          <cell r="K3228">
            <v>13.45</v>
          </cell>
        </row>
        <row r="3229">
          <cell r="G3229">
            <v>92019</v>
          </cell>
          <cell r="H3229" t="str">
            <v>INTERRUPTOR SIMPLES (1 MÓDULO) COM 2 TOMADAS DE EMBUTIR 2P+T 10 A, INCLUINDO SUPORTE E PLACA - FORNECIMENTO E INSTALAÇÃO. AF_03/2023</v>
          </cell>
          <cell r="I3229" t="str">
            <v>UN</v>
          </cell>
          <cell r="J3229" t="str">
            <v>ATRIBUÍDO SÃO PAULO</v>
          </cell>
          <cell r="K3229">
            <v>25.84</v>
          </cell>
        </row>
        <row r="3230">
          <cell r="G3230">
            <v>92020</v>
          </cell>
          <cell r="H3230" t="str">
            <v>INTERRUPTOR SIMPLES (2 MÓDULOS) COM 1 TOMADA DE EMBUTIR 2P+T 10 A, SEM SUPORTE E SEM PLACA - FORNECIMENTO E INSTALAÇÃO. AF_03/2023</v>
          </cell>
          <cell r="I3230" t="str">
            <v>UN</v>
          </cell>
          <cell r="J3230" t="str">
            <v>ATRIBUÍDO SÃO PAULO</v>
          </cell>
          <cell r="K3230">
            <v>28.88</v>
          </cell>
        </row>
        <row r="3231">
          <cell r="G3231">
            <v>92021</v>
          </cell>
          <cell r="H3231" t="str">
            <v>INTERRUPTOR SIMPLES (2 MÓDULOS) COM 1 TOMADA DE EMBUTIR 2P+T 10 A, INCLUINDO SUPORTE E PLACA - FORNECIMENTO E INSTALAÇÃO. AF_03/2023</v>
          </cell>
          <cell r="I3231" t="str">
            <v>UN</v>
          </cell>
          <cell r="J3231" t="str">
            <v>ATRIBUÍDO SÃO PAULO</v>
          </cell>
          <cell r="K3231">
            <v>27.56</v>
          </cell>
        </row>
        <row r="3232">
          <cell r="G3232">
            <v>92022</v>
          </cell>
          <cell r="H3232" t="str">
            <v>INTERRUPTOR PARALELO (1 MÓDULO) COM 1 TOMADA DE EMBUTIR 2P+T 10 A, SEM SUPORTE E SEM PLACA - FORNECIMENTO E INSTALAÇÃO. AF_03/2023</v>
          </cell>
          <cell r="I3232" t="str">
            <v>UN</v>
          </cell>
          <cell r="J3232" t="str">
            <v>COEFICIENTE DE REPRESENTATIVIDADE</v>
          </cell>
          <cell r="K3232">
            <v>14.69</v>
          </cell>
        </row>
        <row r="3233">
          <cell r="G3233">
            <v>92023</v>
          </cell>
          <cell r="H3233" t="str">
            <v>INTERRUPTOR PARALELO (1 MÓDULO) COM 1 TOMADA DE EMBUTIR 2P+T 10 A, INCLUINDO SUPORTE E PLACA - FORNECIMENTO E INSTALAÇÃO. AF_03/2023</v>
          </cell>
          <cell r="I3233" t="str">
            <v>UN</v>
          </cell>
          <cell r="J3233" t="str">
            <v>COEFICIENTE DE REPRESENTATIVIDADE</v>
          </cell>
          <cell r="K3233">
            <v>1445.79</v>
          </cell>
        </row>
        <row r="3234">
          <cell r="G3234">
            <v>92024</v>
          </cell>
          <cell r="H3234" t="str">
            <v>INTERRUPTOR PARALELO (1 MÓDULO) COM 2 TOMADAS DE EMBUTIR 2P+T 10 A, SEM SUPORTE E SEM PLACA - FORNECIMENTO E INSTALAÇÃO. AF_03/2023</v>
          </cell>
          <cell r="I3234" t="str">
            <v>UN</v>
          </cell>
          <cell r="J3234" t="str">
            <v>COEFICIENTE DE REPRESENTATIVIDADE</v>
          </cell>
          <cell r="K3234">
            <v>1541.49</v>
          </cell>
        </row>
        <row r="3235">
          <cell r="G3235">
            <v>92025</v>
          </cell>
          <cell r="H3235" t="str">
            <v>INTERRUPTOR PARALELO (1 MÓDULO) COM 2 TOMADAS DE EMBUTIR 2P+T 10 A, INCLUINDO SUPORTE E PLACA - FORNECIMENTO E INSTALAÇÃO. AF_03/2023</v>
          </cell>
          <cell r="I3235" t="str">
            <v>UN</v>
          </cell>
          <cell r="J3235" t="str">
            <v>COEFICIENTE DE REPRESENTATIVIDADE</v>
          </cell>
          <cell r="K3235">
            <v>1568.77</v>
          </cell>
        </row>
        <row r="3236">
          <cell r="G3236">
            <v>92026</v>
          </cell>
          <cell r="H3236" t="str">
            <v>INTERRUPTOR PARALELO (2 MÓDULOS) COM 1 TOMADA DE EMBUTIR 2P+T 10 A, SEM SUPORTE E SEM PLACA - FORNECIMENTO E INSTALAÇÃO. AF_03/2023</v>
          </cell>
          <cell r="I3236" t="str">
            <v>UN</v>
          </cell>
          <cell r="J3236" t="str">
            <v>COEFICIENTE DE REPRESENTATIVIDADE</v>
          </cell>
          <cell r="K3236">
            <v>1712.11</v>
          </cell>
        </row>
        <row r="3237">
          <cell r="G3237">
            <v>92027</v>
          </cell>
          <cell r="H3237" t="str">
            <v>INTERRUPTOR PARALELO (2 MÓDULOS) COM 1 TOMADA DE EMBUTIR 2P+T 10 A, INCLUINDO SUPORTE E PLACA - FORNECIMENTO E INSTALAÇÃO. AF_03/2023</v>
          </cell>
          <cell r="I3237" t="str">
            <v>UN</v>
          </cell>
          <cell r="J3237" t="str">
            <v>COEFICIENTE DE REPRESENTATIVIDADE</v>
          </cell>
          <cell r="K3237">
            <v>1431.72</v>
          </cell>
        </row>
        <row r="3238">
          <cell r="G3238">
            <v>92028</v>
          </cell>
          <cell r="H3238" t="str">
            <v>INTERRUPTOR SIMPLES (1 MÓDULO), INTERRUPTOR PARALELO (1 MÓDULO) E 1 TOMADA DE EMBUTIR 2P+T 10 A, SEM SUPORTE E SEM PLACA - FORNECIMENTO E INSTALAÇÃO. AF_03/2023</v>
          </cell>
          <cell r="I3238" t="str">
            <v>UN</v>
          </cell>
          <cell r="J3238" t="str">
            <v>COEFICIENTE DE REPRESENTATIVIDADE</v>
          </cell>
          <cell r="K3238">
            <v>1527.42</v>
          </cell>
        </row>
        <row r="3239">
          <cell r="G3239">
            <v>92029</v>
          </cell>
          <cell r="H3239" t="str">
            <v>INTERRUPTOR SIMPLES (1 MÓDULO), INTERRUPTOR PARALELO (1 MÓDULO) E 1 TOMADA DE EMBUTIR 2P+T 10 A, INCLUINDO SUPORTE E PLACA - FORNECIMENTO E INSTALAÇÃO. AF_03/2023</v>
          </cell>
          <cell r="I3239" t="str">
            <v>UN</v>
          </cell>
          <cell r="J3239" t="str">
            <v>ATRIBUÍDO SÃO PAULO</v>
          </cell>
          <cell r="K3239">
            <v>1554.7</v>
          </cell>
        </row>
        <row r="3240">
          <cell r="G3240">
            <v>92030</v>
          </cell>
          <cell r="H3240" t="str">
            <v>SENSOR DE PRESENÇA COM FOTOCÉLULA, FIXAÇÃO EM PAREDE - FORNECIMENTO E INSTALAÇÃO. AF_09/2024</v>
          </cell>
          <cell r="I3240" t="str">
            <v>UN</v>
          </cell>
          <cell r="J3240" t="str">
            <v>ATRIBUÍDO SÃO PAULO</v>
          </cell>
          <cell r="K3240">
            <v>1698.04</v>
          </cell>
        </row>
        <row r="3241">
          <cell r="G3241">
            <v>92031</v>
          </cell>
          <cell r="H3241" t="str">
            <v>SENSOR DE PRESENÇA SEM FOTOCÉLULA, FIXAÇÃO EM PAREDE - FORNECIMENTO E INSTALAÇÃO. AF_09/2024</v>
          </cell>
          <cell r="I3241" t="str">
            <v>UN</v>
          </cell>
          <cell r="J3241" t="str">
            <v>ATRIBUÍDO SÃO PAULO</v>
          </cell>
          <cell r="K3241">
            <v>1723.41</v>
          </cell>
        </row>
        <row r="3242">
          <cell r="G3242">
            <v>92032</v>
          </cell>
          <cell r="H3242" t="str">
            <v>SENSOR DE PRESENÇA COM FOTOCÉLULA, FIXAÇÃO EM TETO - FORNECIMENTO E INSTALAÇÃO. AF_09/2024</v>
          </cell>
          <cell r="I3242" t="str">
            <v>UN</v>
          </cell>
          <cell r="J3242" t="str">
            <v>ATRIBUÍDO SÃO PAULO</v>
          </cell>
          <cell r="K3242">
            <v>1868.27</v>
          </cell>
        </row>
        <row r="3243">
          <cell r="G3243">
            <v>92033</v>
          </cell>
          <cell r="H3243" t="str">
            <v>SENSOR DE PRESENÇA SEM FOTOCÉLULA, FIXAÇÃO EM TETO - FORNECIMENTO E INSTALAÇÃO. AF_09/2024</v>
          </cell>
          <cell r="I3243" t="str">
            <v>UN</v>
          </cell>
          <cell r="J3243" t="str">
            <v>ATRIBUÍDO SÃO PAULO</v>
          </cell>
          <cell r="K3243">
            <v>1909.56</v>
          </cell>
        </row>
        <row r="3244">
          <cell r="G3244">
            <v>92034</v>
          </cell>
          <cell r="H3244" t="str">
            <v>LUMINÁRIA DE EMERGÊNCIA, COM 30 LÂMPADAS LED DE 2 W, SEM REATOR - FORNECIMENTO E INSTALAÇÃO. AF_09/2024</v>
          </cell>
          <cell r="I3244" t="str">
            <v>UN</v>
          </cell>
          <cell r="J3244" t="str">
            <v>ATRIBUÍDO SÃO PAULO</v>
          </cell>
          <cell r="K3244">
            <v>2110.47</v>
          </cell>
        </row>
        <row r="3245">
          <cell r="G3245">
            <v>92035</v>
          </cell>
          <cell r="H3245" t="str">
            <v>LÂMPADA COMPACTA DE LED 6 W, BASE E27 - FORNECIMENTO E INSTALAÇÃO. AF_09/2024</v>
          </cell>
          <cell r="I3245" t="str">
            <v>UN</v>
          </cell>
          <cell r="J3245" t="str">
            <v>ATRIBUÍDO SÃO PAULO</v>
          </cell>
          <cell r="K3245">
            <v>1717.07</v>
          </cell>
        </row>
        <row r="3246">
          <cell r="G3246">
            <v>97595</v>
          </cell>
          <cell r="H3246" t="str">
            <v>LÂMPADA COMPACTA DE LED 10 W, BASE E27 - FORNECIMENTO E INSTALAÇÃO. AF_09/2024</v>
          </cell>
          <cell r="I3246" t="str">
            <v>UN</v>
          </cell>
          <cell r="J3246" t="str">
            <v>ATRIBUÍDO SÃO PAULO</v>
          </cell>
          <cell r="K3246">
            <v>1861.93</v>
          </cell>
        </row>
        <row r="3247">
          <cell r="G3247">
            <v>97596</v>
          </cell>
          <cell r="H3247" t="str">
            <v>LÂMPADA TUBULAR LED DE 9/10 W, COM SOQUETE, BASE G13 - FORNECIMENTO E INSTALAÇÃO. AF_09/2024_PS</v>
          </cell>
          <cell r="I3247" t="str">
            <v>UN</v>
          </cell>
          <cell r="J3247" t="str">
            <v>ATRIBUÍDO SÃO PAULO</v>
          </cell>
          <cell r="K3247">
            <v>1903.22</v>
          </cell>
        </row>
        <row r="3248">
          <cell r="G3248">
            <v>97597</v>
          </cell>
          <cell r="H3248" t="str">
            <v>LÂMPADA TUBULAR LED DE 18/20 W, COM SOQUETE, BASE G13 - FORNECIMENTO E INSTALAÇÃO. AF_09/2024_PS</v>
          </cell>
          <cell r="I3248" t="str">
            <v>UN</v>
          </cell>
          <cell r="J3248" t="str">
            <v>ATRIBUÍDO SÃO PAULO</v>
          </cell>
          <cell r="K3248">
            <v>2104.13</v>
          </cell>
        </row>
        <row r="3249">
          <cell r="G3249">
            <v>97598</v>
          </cell>
          <cell r="H3249" t="str">
            <v>LUMINÁRIA TIPO PLAFON CIRCULAR, DE SOBREPOR, COM LED DE 12/13 W - FORNECIMENTO E INSTALAÇÃO. AF_09/2024</v>
          </cell>
          <cell r="I3249" t="str">
            <v>UN</v>
          </cell>
          <cell r="J3249" t="str">
            <v>ATRIBUÍDO SÃO PAULO</v>
          </cell>
          <cell r="K3249">
            <v>1839.14</v>
          </cell>
        </row>
        <row r="3250">
          <cell r="G3250">
            <v>97599</v>
          </cell>
          <cell r="H3250" t="str">
            <v>LÂMPADA TUBULAR LED 9/10W SEM SOQUETE - FORNECIMENTO E INSTALAÇÃO. AF_09/2024</v>
          </cell>
          <cell r="I3250" t="str">
            <v>UN</v>
          </cell>
          <cell r="J3250" t="str">
            <v>ATRIBUÍDO SÃO PAULO</v>
          </cell>
          <cell r="K3250">
            <v>2032.28</v>
          </cell>
        </row>
        <row r="3251">
          <cell r="G3251">
            <v>97609</v>
          </cell>
          <cell r="H3251" t="str">
            <v>ENTRADA DE ENERGIA ELÉTRICA, AÉREA, MONOFÁSICA, COM CAIXA DE SOBREPOR, CABO DE 10 MM2 E DISJUNTOR DIN 50A (NÃO INCLUSO O POSTE DE CONCRETO). AF_07/2020_PS</v>
          </cell>
          <cell r="I3251" t="str">
            <v>UN</v>
          </cell>
          <cell r="J3251" t="str">
            <v>ATRIBUÍDO SÃO PAULO</v>
          </cell>
          <cell r="K3251">
            <v>2087.34</v>
          </cell>
        </row>
        <row r="3252">
          <cell r="G3252">
            <v>97610</v>
          </cell>
          <cell r="H3252" t="str">
            <v>ENTRADA DE ENERGIA ELÉTRICA, AÉREA, MONOFÁSICA, COM CAIXA DE SOBREPOR, CABO DE 16 MM2 E DISJUNTOR DIN 50A (NÃO INCLUSO O POSTE DE CONCRETO). AF_07/2020_PS</v>
          </cell>
          <cell r="I3252" t="str">
            <v>UN</v>
          </cell>
          <cell r="J3252" t="str">
            <v>ATRIBUÍDO SÃO PAULO</v>
          </cell>
          <cell r="K3252">
            <v>2344.8</v>
          </cell>
        </row>
        <row r="3253">
          <cell r="G3253">
            <v>100902</v>
          </cell>
          <cell r="H3253" t="str">
            <v>ENTRADA DE ENERGIA ELÉTRICA, AÉREA, MONOFÁSICA, COM CAIXA DE SOBREPOR, CABO DE 25 MM2 E DISJUNTOR DIN 50A (NÃO INCLUSO O POSTE DE CONCRETO). AF_07/2020_PS</v>
          </cell>
          <cell r="I3253" t="str">
            <v>UN</v>
          </cell>
          <cell r="J3253" t="str">
            <v>ATRIBUÍDO SÃO PAULO</v>
          </cell>
          <cell r="K3253">
            <v>1877.45</v>
          </cell>
        </row>
        <row r="3254">
          <cell r="G3254">
            <v>100903</v>
          </cell>
          <cell r="H3254" t="str">
            <v>ENTRADA DE ENERGIA ELÉTRICA, AÉREA, MONOFÁSICA, COM CAIXA DE SOBREPOR, CABO DE 35 MM2 E DISJUNTOR DIN 50A (NÃO INCLUSO O POSTE DE CONCRETO). AF_07/2020_PS</v>
          </cell>
          <cell r="I3254" t="str">
            <v>UN</v>
          </cell>
          <cell r="J3254" t="str">
            <v>ATRIBUÍDO SÃO PAULO</v>
          </cell>
          <cell r="K3254">
            <v>2070.59</v>
          </cell>
        </row>
        <row r="3255">
          <cell r="G3255">
            <v>103782</v>
          </cell>
          <cell r="H3255" t="str">
            <v>ENTRADA DE ENERGIA ELÉTRICA, AÉREA, MONOFÁSICA, COM CAIXA DE EMBUTIR, CABO DE 10 MM2 E DISJUNTOR DIN 50A (NÃO INCLUSO O POSTE DE CONCRETO). AF_07/2020_PS</v>
          </cell>
          <cell r="I3255" t="str">
            <v>UN</v>
          </cell>
          <cell r="J3255" t="str">
            <v>ATRIBUÍDO SÃO PAULO</v>
          </cell>
          <cell r="K3255">
            <v>2125.65</v>
          </cell>
        </row>
        <row r="3256">
          <cell r="G3256">
            <v>105554</v>
          </cell>
          <cell r="H3256" t="str">
            <v>ENTRADA DE ENERGIA ELÉTRICA, AÉREA, MONOFÁSICA, COM CAIXA DE EMBUTIR, CABO DE 16 MM2 E DISJUNTOR DIN 50A (NÃO INCLUSO O POSTE DE CONCRETO). AF_07/2020_PS</v>
          </cell>
          <cell r="I3256" t="str">
            <v>UN</v>
          </cell>
          <cell r="J3256" t="str">
            <v>ATRIBUÍDO SÃO PAULO</v>
          </cell>
          <cell r="K3256">
            <v>2383.11</v>
          </cell>
        </row>
        <row r="3257">
          <cell r="G3257">
            <v>101489</v>
          </cell>
          <cell r="H3257" t="str">
            <v>ENTRADA DE ENERGIA ELÉTRICA, AÉREA, MONOFÁSICA, COM CAIXA DE EMBUTIR, CABO DE 25 MM2 E DISJUNTOR DIN 50A (NÃO INCLUSO O POSTE DE CONCRETO). AF_07/2020_PS</v>
          </cell>
          <cell r="I3257" t="str">
            <v>UN</v>
          </cell>
          <cell r="J3257" t="str">
            <v>ATRIBUÍDO SÃO PAULO</v>
          </cell>
          <cell r="K3257">
            <v>820.67</v>
          </cell>
        </row>
        <row r="3258">
          <cell r="G3258">
            <v>101490</v>
          </cell>
          <cell r="H3258" t="str">
            <v>ENTRADA DE ENERGIA ELÉTRICA, AÉREA, MONOFÁSICA, COM CAIXA DE EMBUTIR, CABO DE 35 MM2 E DISJUNTOR DIN 50A (NÃO INCLUSO O POSTE DE CONCRETO). AF_07/2020_PS</v>
          </cell>
          <cell r="I3258" t="str">
            <v>UN</v>
          </cell>
          <cell r="J3258" t="str">
            <v>ATRIBUÍDO SÃO PAULO</v>
          </cell>
          <cell r="K3258">
            <v>935.51</v>
          </cell>
        </row>
        <row r="3259">
          <cell r="G3259">
            <v>101491</v>
          </cell>
          <cell r="H3259" t="str">
            <v>ENTRADA DE ENERGIA ELÉTRICA, AÉREA, BIFÁSICA, COM CAIXA DE SOBREPOR, CABO DE 10 MM2 E DISJUNTOR DIN 50A (NÃO INCLUSO O POSTE DE CONCRETO). AF_07/2020_PS</v>
          </cell>
          <cell r="I3259" t="str">
            <v>UN</v>
          </cell>
          <cell r="J3259" t="str">
            <v>ATRIBUÍDO SÃO PAULO</v>
          </cell>
          <cell r="K3259">
            <v>968.25</v>
          </cell>
        </row>
        <row r="3260">
          <cell r="G3260">
            <v>101492</v>
          </cell>
          <cell r="H3260" t="str">
            <v>ENTRADA DE ENERGIA ELÉTRICA, AÉREA, BIFÁSICA, COM CAIXA DE SOBREPOR, CABO DE 16 MM2 E DISJUNTOR DIN 50A (NÃO INCLUSO O POSTE DE CONCRETO). AF_07/2020_PS</v>
          </cell>
          <cell r="I3260" t="str">
            <v>UN</v>
          </cell>
          <cell r="J3260" t="str">
            <v>ATRIBUÍDO SÃO PAULO</v>
          </cell>
          <cell r="K3260">
            <v>1102.75</v>
          </cell>
        </row>
        <row r="3261">
          <cell r="G3261">
            <v>101493</v>
          </cell>
          <cell r="H3261" t="str">
            <v>ENTRADA DE ENERGIA ELÉTRICA, AÉREA, BIFÁSICA, COM CAIXA DE SOBREPOR, CABO DE 25 MM2 E DISJUNTOR DIN 50A (NÃO INCLUSO O POSTE DE CONCRETO). AF_07/2020_PS</v>
          </cell>
          <cell r="I3261" t="str">
            <v>UN</v>
          </cell>
          <cell r="J3261" t="str">
            <v>ATRIBUÍDO SÃO PAULO</v>
          </cell>
          <cell r="K3261">
            <v>806.6</v>
          </cell>
        </row>
        <row r="3262">
          <cell r="G3262">
            <v>101494</v>
          </cell>
          <cell r="H3262" t="str">
            <v>ENTRADA DE ENERGIA ELÉTRICA, AÉREA, BIFÁSICA, COM CAIXA DE SOBREPOR, CABO DE 35 MM2 E DISJUNTOR DIN 50A (NÃO INCLUSO O POSTE DE CONCRETO). AF_07/2020_PS</v>
          </cell>
          <cell r="I3262" t="str">
            <v>UN</v>
          </cell>
          <cell r="J3262" t="str">
            <v>ATRIBUÍDO SÃO PAULO</v>
          </cell>
          <cell r="K3262">
            <v>921.44</v>
          </cell>
        </row>
        <row r="3263">
          <cell r="G3263">
            <v>101495</v>
          </cell>
          <cell r="H3263" t="str">
            <v>ENTRADA DE ENERGIA ELÉTRICA, AÉREA, BIFÁSICA, COM CAIXA DE EMBUTIR, CABO DE 10 MM2 E DISJUNTOR DIN 50A (NÃO INCLUSO O POSTE DE CONCRETO). AF_07/2020_PS</v>
          </cell>
          <cell r="I3263" t="str">
            <v>UN</v>
          </cell>
          <cell r="J3263" t="str">
            <v>COEFICIENTE DE REPRESENTATIVIDADE</v>
          </cell>
          <cell r="K3263">
            <v>954.18</v>
          </cell>
        </row>
        <row r="3264">
          <cell r="G3264">
            <v>101496</v>
          </cell>
          <cell r="H3264" t="str">
            <v>ENTRADA DE ENERGIA ELÉTRICA, AÉREA, BIFÁSICA, COM CAIXA DE EMBUTIR, CABO DE 16 MM2 E DISJUNTOR DIN 50A (NÃO INCLUSO O POSTE DE CONCRETO). AF_07/2020_PS</v>
          </cell>
          <cell r="I3264" t="str">
            <v>UN</v>
          </cell>
          <cell r="J3264" t="str">
            <v>COEFICIENTE DE REPRESENTATIVIDADE</v>
          </cell>
          <cell r="K3264">
            <v>1088.68</v>
          </cell>
        </row>
        <row r="3265">
          <cell r="G3265">
            <v>101497</v>
          </cell>
          <cell r="H3265" t="str">
            <v>ENTRADA DE ENERGIA ELÉTRICA, AÉREA, BIFÁSICA, COM CAIXA DE EMBUTIR, CABO DE 25 MM2 E DISJUNTOR DIN 50A (NÃO INCLUSO O POSTE DE CONCRETO). AF_07/2020_PS</v>
          </cell>
          <cell r="I3265" t="str">
            <v>UN</v>
          </cell>
          <cell r="J3265" t="str">
            <v>COEFICIENTE DE REPRESENTATIVIDADE</v>
          </cell>
          <cell r="K3265">
            <v>1112.8</v>
          </cell>
        </row>
        <row r="3266">
          <cell r="G3266">
            <v>101498</v>
          </cell>
          <cell r="H3266" t="str">
            <v>ENTRADA DE ENERGIA ELÉTRICA, AÉREA, BIFÁSICA, COM CAIXA DE EMBUTIR, CABO DE 35 MM2 E DISJUNTOR DIN 50A (NÃO INCLUSO O POSTE DE CONCRETO). AF_07/2020_PS</v>
          </cell>
          <cell r="I3266" t="str">
            <v>UN</v>
          </cell>
          <cell r="J3266" t="str">
            <v>COEFICIENTE DE REPRESENTATIVIDADE</v>
          </cell>
          <cell r="K3266">
            <v>1285.06</v>
          </cell>
        </row>
        <row r="3267">
          <cell r="G3267">
            <v>101499</v>
          </cell>
          <cell r="H3267" t="str">
            <v>ENTRADA DE ENERGIA ELÉTRICA, AÉREA, TRIFÁSICA, COM CAIXA DE SOBREPOR, CABO DE 10 MM2 E DISJUNTOR DIN 50A (NÃO INCLUSO O POSTE DE CONCRETO). AF_07/2020_PS</v>
          </cell>
          <cell r="I3267" t="str">
            <v>UN</v>
          </cell>
          <cell r="J3267" t="str">
            <v>COEFICIENTE DE REPRESENTATIVIDADE</v>
          </cell>
          <cell r="K3267">
            <v>1334.17</v>
          </cell>
        </row>
        <row r="3268">
          <cell r="G3268">
            <v>101500</v>
          </cell>
          <cell r="H3268" t="str">
            <v>ENTRADA DE ENERGIA ELÉTRICA, AÉREA, TRIFÁSICA, COM CAIXA DE SOBREPOR, CABO DE 16 MM2 E DISJUNTOR DIN 50A (NÃO INCLUSO O POSTE DE CONCRETO). AF_07/2020_PS</v>
          </cell>
          <cell r="I3268" t="str">
            <v>UN</v>
          </cell>
          <cell r="J3268" t="str">
            <v>COEFICIENTE DE REPRESENTATIVIDADE</v>
          </cell>
          <cell r="K3268">
            <v>1535.93</v>
          </cell>
        </row>
        <row r="3269">
          <cell r="G3269">
            <v>101501</v>
          </cell>
          <cell r="H3269" t="str">
            <v>ENTRADA DE ENERGIA ELÉTRICA, AÉREA, TRIFÁSICA, COM CAIXA DE SOBREPOR, CABO DE 25 MM2 E DISJUNTOR DIN 50A (NÃO INCLUSO O POSTE DE CONCRETO). AF_07/2020_PS</v>
          </cell>
          <cell r="I3269" t="str">
            <v>UN</v>
          </cell>
          <cell r="J3269" t="str">
            <v>COEFICIENTE DE REPRESENTATIVIDADE</v>
          </cell>
          <cell r="K3269">
            <v>1106.46</v>
          </cell>
        </row>
        <row r="3270">
          <cell r="G3270">
            <v>101502</v>
          </cell>
          <cell r="H3270" t="str">
            <v>ENTRADA DE ENERGIA ELÉTRICA, AÉREA, TRIFÁSICA, COM CAIXA DE SOBREPOR, CABO DE 35 MM2 E DISJUNTOR DIN 50A (NÃO INCLUSO O POSTE DE CONCRETO). AF_07/2020_PS</v>
          </cell>
          <cell r="I3270" t="str">
            <v>UN</v>
          </cell>
          <cell r="J3270" t="str">
            <v>COEFICIENTE DE REPRESENTATIVIDADE</v>
          </cell>
          <cell r="K3270">
            <v>1278.72</v>
          </cell>
        </row>
        <row r="3271">
          <cell r="G3271">
            <v>101503</v>
          </cell>
          <cell r="H3271" t="str">
            <v>ENTRADA DE ENERGIA ELÉTRICA, AÉREA, TRIFÁSICA, COM CAIXA DE EMBUTIR, CABO DE 10 MM2 E DISJUNTOR DIN 50A (NÃO INCLUSO O POSTE DE CONCRETO). AF_07/2020</v>
          </cell>
          <cell r="I3271" t="str">
            <v>UN</v>
          </cell>
          <cell r="J3271" t="str">
            <v>COEFICIENTE DE REPRESENTATIVIDADE</v>
          </cell>
          <cell r="K3271">
            <v>1327.83</v>
          </cell>
        </row>
        <row r="3272">
          <cell r="G3272">
            <v>101504</v>
          </cell>
          <cell r="H3272" t="str">
            <v>ENTRADA DE ENERGIA ELÉTRICA, AÉREA, TRIFÁSICA, COM CAIXA DE EMBUTIR, CABO DE 16 MM2 E DISJUNTOR DIN 50A (NÃO INCLUSO O POSTE DE CONCRETO). AF_07/2020</v>
          </cell>
          <cell r="I3272" t="str">
            <v>UN</v>
          </cell>
          <cell r="J3272" t="str">
            <v>COEFICIENTE DE REPRESENTATIVIDADE</v>
          </cell>
          <cell r="K3272">
            <v>1529.59</v>
          </cell>
        </row>
        <row r="3273">
          <cell r="G3273">
            <v>101505</v>
          </cell>
          <cell r="H3273" t="str">
            <v>ENTRADA DE ENERGIA ELÉTRICA, AÉREA, TRIFÁSICA, COM CAIXA DE EMBUTIR, CABO DE 25 MM2 E DISJUNTOR DIN 50A (NÃO INCLUSO O POSTE DE CONCRETO). AF_07/2020</v>
          </cell>
          <cell r="I3273" t="str">
            <v>UN</v>
          </cell>
          <cell r="J3273" t="str">
            <v>COEFICIENTE DE REPRESENTATIVIDADE</v>
          </cell>
          <cell r="K3273">
            <v>1244.56</v>
          </cell>
        </row>
        <row r="3274">
          <cell r="G3274">
            <v>101506</v>
          </cell>
          <cell r="H3274" t="str">
            <v>ENTRADA DE ENERGIA ELÉTRICA, AÉREA, TRIFÁSICA, COM CAIXA DE EMBUTIR, CABO DE 35 MM2 E DISJUNTOR DIN 50A (NÃO INCLUSO O POSTE DE CONCRETO). AF_07/2020</v>
          </cell>
          <cell r="I3274" t="str">
            <v>UN</v>
          </cell>
          <cell r="J3274" t="str">
            <v>COEFICIENTE DE REPRESENTATIVIDADE</v>
          </cell>
          <cell r="K3274">
            <v>1474.24</v>
          </cell>
        </row>
        <row r="3275">
          <cell r="G3275">
            <v>101507</v>
          </cell>
          <cell r="H3275" t="str">
            <v>ENTRADA DE ENERGIA ELÉTRICA, SUBTERRÂNEA, MONOFÁSICA, COM CAIXA DE SOBREPOR, CABO DE 10 MM2 E DISJUNTOR DIN 50A (NÃO INCLUSA MURETA DE ALVENARIA). AF_07/2020_PS</v>
          </cell>
          <cell r="I3275" t="str">
            <v>UN</v>
          </cell>
          <cell r="J3275" t="str">
            <v>COEFICIENTE DE REPRESENTATIVIDADE</v>
          </cell>
          <cell r="K3275">
            <v>1539.72</v>
          </cell>
        </row>
        <row r="3276">
          <cell r="G3276">
            <v>101508</v>
          </cell>
          <cell r="H3276" t="str">
            <v>ENTRADA DE ENERGIA ELÉTRICA, SUBTERRÂNEA, MONOFÁSICA, COM CAIXA DE SOBREPOR, CABO DE 16 MM2 E DISJUNTOR DIN 50A (NÃO INCLUSA MURETA DE ALVENARIA). AF_07/2020_PS</v>
          </cell>
          <cell r="I3276" t="str">
            <v>UN</v>
          </cell>
          <cell r="J3276" t="str">
            <v>COEFICIENTE DE REPRESENTATIVIDADE</v>
          </cell>
          <cell r="K3276">
            <v>1808.73</v>
          </cell>
        </row>
        <row r="3277">
          <cell r="G3277">
            <v>101509</v>
          </cell>
          <cell r="H3277" t="str">
            <v>ENTRADA DE ENERGIA ELÉTRICA, SUBTERRÂNEA, MONOFÁSICA, COM CAIXA DE SOBREPOR, CABO DE 25 MM2 E DISJUNTOR DIN 50A (NÃO INCLUSA MURETA DE ALVENARIA). AF_07/2020_PS</v>
          </cell>
          <cell r="I3277" t="str">
            <v>UN</v>
          </cell>
          <cell r="J3277" t="str">
            <v>COEFICIENTE DE REPRESENTATIVIDADE</v>
          </cell>
          <cell r="K3277">
            <v>1282.87</v>
          </cell>
        </row>
        <row r="3278">
          <cell r="G3278">
            <v>101510</v>
          </cell>
          <cell r="H3278" t="str">
            <v>ENTRADA DE ENERGIA ELÉTRICA, SUBTERRÂNEA, MONOFÁSICA, COM CAIXA DE SOBREPOR, CABO DE 35 MM2 E DISJUNTOR DIN 50A (NÃO INCLUSA MURETA DE ALVENARIA). AF_07/2020_PS</v>
          </cell>
          <cell r="I3278" t="str">
            <v>UN</v>
          </cell>
          <cell r="J3278" t="str">
            <v>COEFICIENTE DE REPRESENTATIVIDADE</v>
          </cell>
          <cell r="K3278">
            <v>1512.55</v>
          </cell>
        </row>
        <row r="3279">
          <cell r="G3279">
            <v>101511</v>
          </cell>
          <cell r="H3279" t="str">
            <v>ENTRADA DE ENERGIA ELÉTRICA, SUBTERRÂNEA, MONOFÁSICA, COM CAIXA DE EMBUTIR, CABO DE 10 MM2 E DISJUNTOR DIN 50A (NÃO INCLUSA MURETA DE ALVENARIA). AF_07/2020_PS</v>
          </cell>
          <cell r="I3279" t="str">
            <v>UN</v>
          </cell>
          <cell r="J3279" t="str">
            <v>COEFICIENTE DE REPRESENTATIVIDADE</v>
          </cell>
          <cell r="K3279">
            <v>1578.03</v>
          </cell>
        </row>
        <row r="3280">
          <cell r="G3280">
            <v>101512</v>
          </cell>
          <cell r="H3280" t="str">
            <v>ENTRADA DE ENERGIA ELÉTRICA, SUBTERRÂNEA, MONOFÁSICA, COM CAIXA DE EMBUTIR, CABO DE 16 MM2 E DISJUNTOR DIN 50A (NÃO INCLUSA MURETA DE ALVENARIA). AF_07/2020_PS</v>
          </cell>
          <cell r="I3280" t="str">
            <v>UN</v>
          </cell>
          <cell r="J3280" t="str">
            <v>COEFICIENTE DE REPRESENTATIVIDADE</v>
          </cell>
          <cell r="K3280">
            <v>1847.04</v>
          </cell>
        </row>
        <row r="3281">
          <cell r="G3281">
            <v>101513</v>
          </cell>
          <cell r="H3281" t="str">
            <v>ENTRADA DE ENERGIA ELÉTRICA, SUBTERRÂNEA, MONOFÁSICA, COM CAIXA DE EMBUTIR, CABO DE 25 MM2 E DISJUNTOR DIN 50A (NÃO INCLUSA MURETA DE ALVENARIA). AF_07/2020_PS</v>
          </cell>
          <cell r="I3281" t="str">
            <v>UN</v>
          </cell>
          <cell r="J3281" t="str">
            <v>COEFICIENTE DE REPRESENTATIVIDADE</v>
          </cell>
          <cell r="K3281">
            <v>95.23</v>
          </cell>
        </row>
        <row r="3282">
          <cell r="G3282">
            <v>101514</v>
          </cell>
          <cell r="H3282" t="str">
            <v>ENTRADA DE ENERGIA ELÉTRICA, SUBTERRÂNEA, MONOFÁSICA, COM CAIXA DE EMBUTIR, CABO DE 35 MM2 E DISJUNTOR DIN 50A (NÃO INCLUSA MURETA DE ALVENARIA). AF_07/2020_PS</v>
          </cell>
          <cell r="I3282" t="str">
            <v>UN</v>
          </cell>
          <cell r="J3282" t="str">
            <v>COEFICIENTE DE REPRESENTATIVIDADE</v>
          </cell>
          <cell r="K3282">
            <v>42.17</v>
          </cell>
        </row>
        <row r="3283">
          <cell r="G3283">
            <v>101515</v>
          </cell>
          <cell r="H3283" t="str">
            <v>ENTRADA DE ENERGIA ELÉTRICA, SUBTERRÂNEA, BIFÁSICA, COM CAIXA DE SOBREPOR, CABO DE 10 MM2 E DISJUNTOR DIN 50A (NÃO INCLUSA MURETA DE ALVENARIA). AF_07/2020_PS</v>
          </cell>
          <cell r="I3283" t="str">
            <v>UN</v>
          </cell>
          <cell r="J3283" t="str">
            <v>COEFICIENTE DE REPRESENTATIVIDADE</v>
          </cell>
          <cell r="K3283">
            <v>70.17</v>
          </cell>
        </row>
        <row r="3284">
          <cell r="G3284">
            <v>101516</v>
          </cell>
          <cell r="H3284" t="str">
            <v>ENTRADA DE ENERGIA ELÉTRICA, SUBTERRÂNEA, BIFÁSICA, COM CAIXA DE SOBREPOR, CABO DE 16 MM2 E DISJUNTOR DIN 50A (NÃO INCLUSA MURETA DE ALVENARIA). AF_07/2020_PS</v>
          </cell>
          <cell r="I3284" t="str">
            <v>UN</v>
          </cell>
          <cell r="J3284" t="str">
            <v>COEFICIENTE DE REPRESENTATIVIDADE</v>
          </cell>
          <cell r="K3284">
            <v>117.86</v>
          </cell>
        </row>
        <row r="3285">
          <cell r="G3285">
            <v>101517</v>
          </cell>
          <cell r="H3285" t="str">
            <v>ENTRADA DE ENERGIA ELÉTRICA, SUBTERRÂNEA, BIFÁSICA, COM CAIXA DE SOBREPOR, CABO DE 25 MM2 E DISJUNTOR DIN 50A (NÃO INCLUSA MURETA DE ALVENARIA). AF_07/2020_PS</v>
          </cell>
          <cell r="I3285" t="str">
            <v>UN</v>
          </cell>
          <cell r="J3285" t="str">
            <v>COEFICIENTE DE REPRESENTATIVIDADE</v>
          </cell>
          <cell r="K3285">
            <v>153.84</v>
          </cell>
        </row>
        <row r="3286">
          <cell r="G3286">
            <v>101518</v>
          </cell>
          <cell r="H3286" t="str">
            <v>ENTRADA DE ENERGIA ELÉTRICA, SUBTERRÂNEA, BIFÁSICA, COM CAIXA DE SOBREPOR, CABO DE 35 MM2 E DISJUNTOR DIN 50A (NÃO INCLUSA MURETA DE ALVENARIA). AF_07/2020_PS</v>
          </cell>
          <cell r="I3286" t="str">
            <v>UN</v>
          </cell>
          <cell r="J3286" t="str">
            <v>COEFICIENTE DE REPRESENTATIVIDADE</v>
          </cell>
          <cell r="K3286">
            <v>32.15</v>
          </cell>
        </row>
        <row r="3287">
          <cell r="G3287">
            <v>101519</v>
          </cell>
          <cell r="H3287" t="str">
            <v>ENTRADA DE ENERGIA ELÉTRICA, SUBTERRÂNEA, BIFÁSICA, COM CAIXA DE EMBUTIR, CABO DE 10 MM2 E DISJUNTOR DIN 50A (NÃO INCLUSA MURETA DE ALVENARIA). AF_07/2020_PS</v>
          </cell>
          <cell r="I3287" t="str">
            <v>UN</v>
          </cell>
          <cell r="J3287" t="str">
            <v>COEFICIENTE DE REPRESENTATIVIDADE</v>
          </cell>
          <cell r="K3287">
            <v>57.44</v>
          </cell>
        </row>
        <row r="3288">
          <cell r="G3288">
            <v>101520</v>
          </cell>
          <cell r="H3288" t="str">
            <v>ENTRADA DE ENERGIA ELÉTRICA, SUBTERRÂNEA, BIFÁSICA, COM CAIXA DE EMBUTIR, CABO DE 16 MM2 E DISJUNTOR DIN 50A (NÃO INCLUSA MURETA DE ALVENARIA). AF_07/2020_PS</v>
          </cell>
          <cell r="I3288" t="str">
            <v>UN</v>
          </cell>
          <cell r="J3288" t="str">
            <v>ATRIBUÍDO SÃO PAULO</v>
          </cell>
          <cell r="K3288">
            <v>91.63</v>
          </cell>
        </row>
        <row r="3289">
          <cell r="G3289">
            <v>101521</v>
          </cell>
          <cell r="H3289" t="str">
            <v>ENTRADA DE ENERGIA ELÉTRICA, SUBTERRÂNEA, BIFÁSICA, COM CAIXA DE EMBUTIR, CABO DE 25 MM2 E DISJUNTOR DIN 50A (NÃO INCLUSA MURETA DE ALVENARIA). AF_07/2020_PS</v>
          </cell>
          <cell r="I3289" t="str">
            <v>UN</v>
          </cell>
          <cell r="J3289" t="str">
            <v>ATRIBUÍDO SÃO PAULO</v>
          </cell>
          <cell r="K3289">
            <v>132.49</v>
          </cell>
        </row>
        <row r="3290">
          <cell r="G3290">
            <v>101522</v>
          </cell>
          <cell r="H3290" t="str">
            <v>ENTRADA DE ENERGIA ELÉTRICA, SUBTERRÂNEA, BIFÁSICA, COM CAIXA DE EMBUTIR, CABO DE 35 MM2 E DISJUNTOR DIN 50A (NÃO INCLUSA MURETA DE ALVENARIA). AF_07/2020_PS</v>
          </cell>
          <cell r="I3290" t="str">
            <v>UN</v>
          </cell>
          <cell r="J3290" t="str">
            <v>ATRIBUÍDO SÃO PAULO</v>
          </cell>
          <cell r="K3290">
            <v>31.27</v>
          </cell>
        </row>
        <row r="3291">
          <cell r="G3291">
            <v>101523</v>
          </cell>
          <cell r="H3291" t="str">
            <v>ENTRADA DE ENERGIA ELÉTRICA, SUBTERRÂNEA, TRIFÁSICA, COM CAIXA DE SOBREPOR, CABO DE 10 MM2 E DISJUNTOR DIN 50A (NÃO INCLUSA MURETA DE ALVENARIA). AF_07/2020_PS</v>
          </cell>
          <cell r="I3291" t="str">
            <v>UN</v>
          </cell>
          <cell r="J3291" t="str">
            <v>ATRIBUÍDO SÃO PAULO</v>
          </cell>
          <cell r="K3291">
            <v>98.26</v>
          </cell>
        </row>
        <row r="3292">
          <cell r="G3292">
            <v>101524</v>
          </cell>
          <cell r="H3292" t="str">
            <v>ENTRADA DE ENERGIA ELÉTRICA, SUBTERRÂNEA, TRIFÁSICA, COM CAIXA DE SOBREPOR, CABO DE 16 MM2 E DISJUNTOR DIN 50A (NÃO INCLUSA MURETA DE ALVENARIA). AF_07/2020_PS</v>
          </cell>
          <cell r="I3292" t="str">
            <v>UN</v>
          </cell>
          <cell r="J3292" t="str">
            <v>ATRIBUÍDO SÃO PAULO</v>
          </cell>
          <cell r="K3292">
            <v>7.64</v>
          </cell>
        </row>
        <row r="3293">
          <cell r="G3293">
            <v>101525</v>
          </cell>
          <cell r="H3293" t="str">
            <v>ENTRADA DE ENERGIA ELÉTRICA, SUBTERRÂNEA, TRIFÁSICA, COM CAIXA DE SOBREPOR, CABO DE 25 MM2 E DISJUNTOR DIN 50A (NÃO INCLUSA MURETA DE ALVENARIA). AF_07/2020_PS</v>
          </cell>
          <cell r="I3293" t="str">
            <v>UN</v>
          </cell>
          <cell r="J3293" t="str">
            <v>ATRIBUÍDO SÃO PAULO</v>
          </cell>
          <cell r="K3293">
            <v>25.6</v>
          </cell>
        </row>
        <row r="3294">
          <cell r="G3294">
            <v>101526</v>
          </cell>
          <cell r="H3294" t="str">
            <v>ENTRADA DE ENERGIA ELÉTRICA, SUBTERRÂNEA, TRIFÁSICA, COM CAIXA DE SOBREPOR, CABO DE 35 MM2 E DISJUNTOR DIN 50A (NÃO INCLUSA MURETA DE ALVENARIA). AF_07/2020_PS</v>
          </cell>
          <cell r="I3294" t="str">
            <v>UN</v>
          </cell>
          <cell r="J3294" t="str">
            <v>ATRIBUÍDO SÃO PAULO</v>
          </cell>
          <cell r="K3294">
            <v>14.51</v>
          </cell>
        </row>
        <row r="3295">
          <cell r="G3295">
            <v>101527</v>
          </cell>
          <cell r="H3295" t="str">
            <v>ENTRADA DE ENERGIA ELÉTRICA, SUBTERRÂNEA, TRIFÁSICA, COM CAIXA DE EMBUTIR, CABO DE 10 MM2 E DISJUNTOR DIN 50A (NÃO INCLUSA MURETA DE ALVENARIA). AF_07/2020</v>
          </cell>
          <cell r="I3295" t="str">
            <v>UN</v>
          </cell>
          <cell r="J3295" t="str">
            <v>ATRIBUÍDO SÃO PAULO</v>
          </cell>
          <cell r="K3295">
            <v>10.5</v>
          </cell>
        </row>
        <row r="3296">
          <cell r="G3296">
            <v>101528</v>
          </cell>
          <cell r="H3296" t="str">
            <v>ENTRADA DE ENERGIA ELÉTRICA, SUBTERRÂNEA, TRIFÁSICA, COM CAIXA DE EMBUTIR, CABO DE 16 MM2 E DISJUNTOR DIN 50A (NÃO INCLUSA MURETA DE ALVENARIA). AF_07/2020</v>
          </cell>
          <cell r="I3296" t="str">
            <v>UN</v>
          </cell>
          <cell r="J3296" t="str">
            <v>ATRIBUÍDO SÃO PAULO</v>
          </cell>
          <cell r="K3296">
            <v>6.83</v>
          </cell>
        </row>
        <row r="3297">
          <cell r="G3297">
            <v>101529</v>
          </cell>
          <cell r="H3297" t="str">
            <v>ENTRADA DE ENERGIA ELÉTRICA, SUBTERRÂNEA, TRIFÁSICA, COM CAIXA DE EMBUTIR, CABO DE 25 MM2 E DISJUNTOR DIN 50A (NÃO INCLUSA MURETA DE ALVENARIA). AF_07/2020</v>
          </cell>
          <cell r="I3297" t="str">
            <v>UN</v>
          </cell>
          <cell r="J3297" t="str">
            <v>ATRIBUÍDO SÃO PAULO</v>
          </cell>
          <cell r="K3297">
            <v>6.25</v>
          </cell>
        </row>
        <row r="3298">
          <cell r="G3298">
            <v>101530</v>
          </cell>
          <cell r="H3298" t="str">
            <v>ENTRADA DE ENERGIA ELÉTRICA, SUBTERRÂNEA, TRIFÁSICA, COM CAIXA DE EMBUTIR, CABO DE 35 MM2 E DISJUNTOR DIN 50A (NÃO INCLUSA MURETA DE ALVENARIA). AF_07/2020</v>
          </cell>
          <cell r="I3298" t="str">
            <v>UN</v>
          </cell>
          <cell r="J3298" t="str">
            <v>ATRIBUÍDO SÃO PAULO</v>
          </cell>
          <cell r="K3298">
            <v>9.87</v>
          </cell>
        </row>
        <row r="3299">
          <cell r="G3299">
            <v>101531</v>
          </cell>
          <cell r="H3299" t="str">
            <v>APARELHO SINALIZADOR DE SAÍDA DE GARAGEM, COM CÉLULA FOTOELÉTRICA - FORNECIMENTO E INSTALAÇÃO. AF_07/2020</v>
          </cell>
          <cell r="I3299" t="str">
            <v>UN</v>
          </cell>
          <cell r="J3299" t="str">
            <v>COEFICIENTE DE REPRESENTATIVIDADE</v>
          </cell>
          <cell r="K3299">
            <v>15.68</v>
          </cell>
        </row>
        <row r="3300">
          <cell r="G3300">
            <v>101532</v>
          </cell>
          <cell r="H3300" t="str">
            <v>ARMAÇÃO SECUNDÁRIA, COM 1 ESTRIBO E 1 ISOLADOR - FORNECIMENTO E INSTALAÇÃO. AF_07/2020</v>
          </cell>
          <cell r="I3300" t="str">
            <v>UN</v>
          </cell>
          <cell r="J3300" t="str">
            <v>ATRIBUÍDO SÃO PAULO</v>
          </cell>
          <cell r="K3300">
            <v>24.28</v>
          </cell>
        </row>
        <row r="3301">
          <cell r="G3301">
            <v>101533</v>
          </cell>
          <cell r="H3301" t="str">
            <v>ARMAÇÃO SECUNDÁRIA, COM 2 ESTRIBOS E 2 ISOLADORES - FORNECIMENTO E INSTALAÇÃO. AF_07/2020</v>
          </cell>
          <cell r="I3301" t="str">
            <v>UN</v>
          </cell>
          <cell r="J3301" t="str">
            <v>ATRIBUÍDO SÃO PAULO</v>
          </cell>
          <cell r="K3301">
            <v>34.28</v>
          </cell>
        </row>
        <row r="3302">
          <cell r="G3302">
            <v>101534</v>
          </cell>
          <cell r="H3302" t="str">
            <v>ARMAÇÃO SECUNDÁRIA, COM 3 ESTRIBOS E 3 ISOLADORES - FORNECIMENTO E INSTALAÇÃO. AF_07/2020</v>
          </cell>
          <cell r="I3302" t="str">
            <v>UN</v>
          </cell>
          <cell r="J3302" t="str">
            <v>ATRIBUÍDO SÃO PAULO</v>
          </cell>
          <cell r="K3302">
            <v>50.68</v>
          </cell>
        </row>
        <row r="3303">
          <cell r="G3303">
            <v>101535</v>
          </cell>
          <cell r="H3303" t="str">
            <v>ARMAÇÃO SECUNDÁRIA, COM 4 ESTRIBOS E 4 ISOLADORES - FORNECIMENTO E INSTALAÇÃO. AF_07/2020</v>
          </cell>
          <cell r="I3303" t="str">
            <v>UN</v>
          </cell>
          <cell r="J3303" t="str">
            <v>ATRIBUÍDO SÃO PAULO</v>
          </cell>
          <cell r="K3303">
            <v>70.86</v>
          </cell>
        </row>
        <row r="3304">
          <cell r="G3304">
            <v>101536</v>
          </cell>
          <cell r="H3304" t="str">
            <v>ARMAÇÃO SECUNDÁRIA, COM 1 ESTRIBO, SEM ISOLADOR - FORNECIMENTO E INSTALAÇÃO. AF_07/2020</v>
          </cell>
          <cell r="I3304" t="str">
            <v>UN</v>
          </cell>
          <cell r="J3304" t="str">
            <v>COEFICIENTE DE REPRESENTATIVIDADE</v>
          </cell>
          <cell r="K3304">
            <v>92</v>
          </cell>
        </row>
        <row r="3305">
          <cell r="G3305">
            <v>101537</v>
          </cell>
          <cell r="H3305" t="str">
            <v>ARMAÇÃO SECUNDÁRIA, COM 2 ESTRIBOS, SEM ISOLADOR - FORNECIMENTO E INSTALAÇÃO. AF_07/2020</v>
          </cell>
          <cell r="I3305" t="str">
            <v>UN</v>
          </cell>
          <cell r="J3305" t="str">
            <v>COEFICIENTE DE REPRESENTATIVIDADE</v>
          </cell>
          <cell r="K3305">
            <v>120.28</v>
          </cell>
        </row>
        <row r="3306">
          <cell r="G3306">
            <v>101538</v>
          </cell>
          <cell r="H3306" t="str">
            <v>ARMAÇÃO SECUNDÁRIA, COM 3 ESTRIBOS, SEM ISOLADOR - FORNECIMENTO E INSTALAÇÃO. AF_07/2020</v>
          </cell>
          <cell r="I3306" t="str">
            <v>UN</v>
          </cell>
          <cell r="J3306" t="str">
            <v>COEFICIENTE DE REPRESENTATIVIDADE</v>
          </cell>
          <cell r="K3306">
            <v>76.96</v>
          </cell>
        </row>
        <row r="3307">
          <cell r="G3307">
            <v>101539</v>
          </cell>
          <cell r="H3307" t="str">
            <v>ARMAÇÃO SECUNDÁRIA, COM 4 ESTRIBOS, SEM ISOLADOR - FORNECIMENTO E INSTALAÇÃO. AF_07/2020</v>
          </cell>
          <cell r="I3307" t="str">
            <v>UN</v>
          </cell>
          <cell r="J3307" t="str">
            <v>COEFICIENTE DE REPRESENTATIVIDADE</v>
          </cell>
          <cell r="K3307">
            <v>36.29</v>
          </cell>
        </row>
        <row r="3308">
          <cell r="G3308">
            <v>101540</v>
          </cell>
          <cell r="H3308" t="str">
            <v>ISOLADOR, TIPO PINO, PARA TENSÃO 15 KV - FORNECIMENTO E INSTALAÇÃO. AF_07/2020</v>
          </cell>
          <cell r="I3308" t="str">
            <v>UN</v>
          </cell>
          <cell r="J3308" t="str">
            <v>COEFICIENTE DE REPRESENTATIVIDADE</v>
          </cell>
          <cell r="K3308">
            <v>101.15</v>
          </cell>
        </row>
        <row r="3309">
          <cell r="G3309">
            <v>101541</v>
          </cell>
          <cell r="H3309" t="str">
            <v>ISOLADOR, TIPO DISCO, PARA TENSÃO 15 KV - FORNECIMENTO E INSTALAÇÃO. AF_07/2020</v>
          </cell>
          <cell r="I3309" t="str">
            <v>UN</v>
          </cell>
          <cell r="J3309" t="str">
            <v>COEFICIENTE DE REPRESENTATIVIDADE</v>
          </cell>
          <cell r="K3309">
            <v>147.23</v>
          </cell>
        </row>
        <row r="3310">
          <cell r="G3310">
            <v>101542</v>
          </cell>
          <cell r="H3310" t="str">
            <v>ISOLADOR, TIPO ROLDANA, PARA BAIXA TENSÃO - FORNECIMENTO E INSTALAÇÃO. AF_07/2020</v>
          </cell>
          <cell r="I3310" t="str">
            <v>M</v>
          </cell>
          <cell r="J3310" t="str">
            <v>COEFICIENTE DE REPRESENTATIVIDADE</v>
          </cell>
          <cell r="K3310">
            <v>142.07</v>
          </cell>
        </row>
        <row r="3311">
          <cell r="G3311">
            <v>101543</v>
          </cell>
          <cell r="H3311" t="str">
            <v>GRAMPO PARALELO METÁLICO, PARA REDES AÉREAS DE DISTRIBUIÇÃO DE ENERGIA ELÉTRICA DE BAIXA TENSÃO - FORNECIMENTO E INSTALAÇÃO. AF_07/2020</v>
          </cell>
          <cell r="I3311" t="str">
            <v>M</v>
          </cell>
          <cell r="J3311" t="str">
            <v>COEFICIENTE DE REPRESENTATIVIDADE</v>
          </cell>
          <cell r="K3311">
            <v>66.79</v>
          </cell>
        </row>
        <row r="3312">
          <cell r="G3312">
            <v>101544</v>
          </cell>
          <cell r="H3312" t="str">
            <v>ALÇA PREFORMADA DE DISTRIBUIÇÃO, EM  AÇO GALVANIZADO, AWG 1 - FORNECIMENTO E INSTALAÇÃO. AF_07/2020</v>
          </cell>
          <cell r="I3312" t="str">
            <v>M</v>
          </cell>
          <cell r="J3312" t="str">
            <v>ATRIBUÍDO SÃO PAULO</v>
          </cell>
          <cell r="K3312">
            <v>268.48</v>
          </cell>
        </row>
        <row r="3313">
          <cell r="G3313">
            <v>101545</v>
          </cell>
          <cell r="H3313" t="str">
            <v>ALÇA PREFORMADA DE DISTRIBUIÇÃO, EM  AÇO GALVANIZADO, AWG 2 - FORNECIMENTO E INSTALAÇÃO. AF_07/2020</v>
          </cell>
          <cell r="I3313" t="str">
            <v>M</v>
          </cell>
          <cell r="J3313" t="str">
            <v>ATRIBUÍDO SÃO PAULO</v>
          </cell>
          <cell r="K3313">
            <v>210.46</v>
          </cell>
        </row>
        <row r="3314">
          <cell r="G3314">
            <v>101546</v>
          </cell>
          <cell r="H3314" t="str">
            <v>ALÇA PREFORMADA DE DISTRIBUIÇÃO, EM  AÇO GALVANIZADO, AWG 4 - FORNECIMENTO E INSTALAÇÃO. AF_07/2020</v>
          </cell>
          <cell r="I3314" t="str">
            <v>M</v>
          </cell>
          <cell r="J3314" t="str">
            <v>ATRIBUÍDO SÃO PAULO</v>
          </cell>
          <cell r="K3314">
            <v>324.82</v>
          </cell>
        </row>
        <row r="3315">
          <cell r="G3315">
            <v>101547</v>
          </cell>
          <cell r="H3315" t="str">
            <v>ALÇA PREFORMADA DE DISTRIBUIÇÃO, EM  AÇO GALVANIZADO, AWG 6 - FORNECIMENTO E INSTALAÇÃO. AF_07/2020</v>
          </cell>
          <cell r="I3315" t="str">
            <v>M</v>
          </cell>
          <cell r="J3315" t="str">
            <v>ATRIBUÍDO SÃO PAULO</v>
          </cell>
          <cell r="K3315">
            <v>351.52</v>
          </cell>
        </row>
        <row r="3316">
          <cell r="G3316">
            <v>101548</v>
          </cell>
          <cell r="H3316" t="str">
            <v>CABO DE COBRE FLEXÍVEL ISOLADO, 10 MM², 0,6/1,0 KV, PARA REDE AÉREA DE DISTRIBUIÇÃO DE ENERGIA ELÉTRICA DE BAIXA TENSÃO - FORNECIMENTO E INSTALAÇÃO. AF_07/2020</v>
          </cell>
          <cell r="I3316" t="str">
            <v>M</v>
          </cell>
          <cell r="J3316" t="str">
            <v>ATRIBUÍDO SÃO PAULO</v>
          </cell>
          <cell r="K3316">
            <v>408.39</v>
          </cell>
        </row>
        <row r="3317">
          <cell r="G3317">
            <v>101549</v>
          </cell>
          <cell r="H3317" t="str">
            <v>CABO DE COBRE FLEXÍVEL ISOLADO, 16 MM², 0,6/1,0 KV, PARA REDE AÉREA DE DISTRIBUIÇÃO DE ENERGIA ELÉTRICA DE BAIXA TENSÃO - FORNECIMENTO E INSTALAÇÃO. AF_07/2020</v>
          </cell>
          <cell r="I3317" t="str">
            <v>M</v>
          </cell>
          <cell r="J3317" t="str">
            <v>ATRIBUÍDO SÃO PAULO</v>
          </cell>
          <cell r="K3317">
            <v>525.35</v>
          </cell>
        </row>
        <row r="3318">
          <cell r="G3318">
            <v>101553</v>
          </cell>
          <cell r="H3318" t="str">
            <v>CABO DE COBRE FLEXÍVEL ISOLADO, 25 MM², 0,6/1,0 KV, PARA REDE AÉREA DE DISTRIBUIÇÃO DE ENERGIA ELÉTRICA DE BAIXA TENSÃO - FORNECIMENTO E INSTALAÇÃO. AF_07/2020</v>
          </cell>
          <cell r="I3318" t="str">
            <v>UN</v>
          </cell>
          <cell r="J3318" t="str">
            <v>ATRIBUÍDO SÃO PAULO</v>
          </cell>
          <cell r="K3318">
            <v>598.09</v>
          </cell>
        </row>
        <row r="3319">
          <cell r="G3319">
            <v>101554</v>
          </cell>
          <cell r="H3319" t="str">
            <v>CABO DE COBRE FLEXÍVEL ISOLADO, 35 MM², 0,6/1,0 KV, PARA REDE AÉREA DE DISTRIBUIÇÃO DE ENERGIA ELÉTRICA DE BAIXA TENSÃO - FORNECIMENTO E INSTALAÇÃO. AF_07/2020</v>
          </cell>
          <cell r="I3319" t="str">
            <v>UN</v>
          </cell>
          <cell r="J3319" t="str">
            <v>ATRIBUÍDO SÃO PAULO</v>
          </cell>
          <cell r="K3319">
            <v>941.46</v>
          </cell>
        </row>
        <row r="3320">
          <cell r="G3320">
            <v>101555</v>
          </cell>
          <cell r="H3320" t="str">
            <v>CABO DE COBRE FLEXÍVEL ISOLADO, 50 MM², 0,6/1,0 KV, PARA REDE AÉREA DE DISTRIBUIÇÃO DE ENERGIA ELÉTRICA DE BAIXA TENSÃO - FORNECIMENTO E INSTALAÇÃO. AF_07/2020</v>
          </cell>
          <cell r="I3320" t="str">
            <v>UN</v>
          </cell>
          <cell r="J3320" t="str">
            <v>ATRIBUÍDO SÃO PAULO</v>
          </cell>
          <cell r="K3320">
            <v>112.77</v>
          </cell>
        </row>
        <row r="3321">
          <cell r="G3321">
            <v>101556</v>
          </cell>
          <cell r="H3321" t="str">
            <v>CABO DE COBRE FLEXÍVEL ISOLADO, 70 MM², 0,6/1,0 KV, PARA REDE AÉREA DE DISTRIBUIÇÃO DE ENERGIA ELÉTRICA DE BAIXA TENSÃO - FORNECIMENTO E INSTALAÇÃO. AF_07/2020</v>
          </cell>
          <cell r="I3321" t="str">
            <v>UN</v>
          </cell>
          <cell r="J3321" t="str">
            <v>ATRIBUÍDO SÃO PAULO</v>
          </cell>
          <cell r="K3321">
            <v>26.73</v>
          </cell>
        </row>
        <row r="3322">
          <cell r="G3322">
            <v>101560</v>
          </cell>
          <cell r="H3322" t="str">
            <v>CABO DE COBRE FLEXÍVEL ISOLADO, 95 MM², 0,6/1,0 KV, PARA REDE AÉREA DE DISTRIBUIÇÃO DE ENERGIA ELÉTRICA DE BAIXA TENSÃO - FORNECIMENTO E INSTALAÇÃO. AF_07/2020</v>
          </cell>
          <cell r="I3322" t="str">
            <v>UN</v>
          </cell>
          <cell r="J3322" t="str">
            <v>ATRIBUÍDO SÃO PAULO</v>
          </cell>
          <cell r="K3322">
            <v>28.14</v>
          </cell>
        </row>
        <row r="3323">
          <cell r="G3323">
            <v>101561</v>
          </cell>
          <cell r="H3323" t="str">
            <v>CABO DE COBRE FLEXÍVEL ISOLADO, 120 MM², 0,6/1,0 KV, PARA REDE AÉREA DE DISTRIBUIÇÃO DE ENERGIA ELÉTRICA DE BAIXA TENSÃO - FORNECIMENTO E INSTALAÇÃO. AF_07/2020</v>
          </cell>
          <cell r="I3323" t="str">
            <v>UN</v>
          </cell>
          <cell r="J3323" t="str">
            <v>ATRIBUÍDO SÃO PAULO</v>
          </cell>
          <cell r="K3323">
            <v>34.19</v>
          </cell>
        </row>
        <row r="3324">
          <cell r="G3324">
            <v>101562</v>
          </cell>
          <cell r="H3324" t="str">
            <v>SUBSTITUIÇÃO DE REATOR PARA ILUMINAÇÃO PÚBLICA (NÃO INCLUI FORNECIMENTO). AF_08/2020</v>
          </cell>
          <cell r="I3324" t="str">
            <v>UN</v>
          </cell>
          <cell r="J3324" t="str">
            <v>ATRIBUÍDO SÃO PAULO</v>
          </cell>
          <cell r="K3324">
            <v>472.16</v>
          </cell>
        </row>
        <row r="3325">
          <cell r="G3325">
            <v>101563</v>
          </cell>
          <cell r="H3325" t="str">
            <v>RELÉ FOTOELÉTRICO PARA COMANDO DE ILUMINAÇÃO EXTERNA 1000 W - FORNECIMENTO E INSTALAÇÃO. AF_08/2020</v>
          </cell>
          <cell r="I3325" t="str">
            <v>UN</v>
          </cell>
          <cell r="J3325" t="str">
            <v>ATRIBUÍDO SÃO PAULO</v>
          </cell>
          <cell r="K3325">
            <v>518.08</v>
          </cell>
        </row>
        <row r="3326">
          <cell r="G3326">
            <v>101564</v>
          </cell>
          <cell r="H3326" t="str">
            <v>SUBSTITUIÇÃO DE RELÉ FOTOELÉTRICO PARA COMANDO DE ILUMINAÇÃO EXTERNA 1000 W - FORNECIMENTO E INSTALAÇÃO. AF_08/2020</v>
          </cell>
          <cell r="I3326" t="str">
            <v>UN</v>
          </cell>
          <cell r="J3326" t="str">
            <v>ATRIBUÍDO SÃO PAULO</v>
          </cell>
          <cell r="K3326">
            <v>562.99</v>
          </cell>
        </row>
        <row r="3327">
          <cell r="G3327">
            <v>101565</v>
          </cell>
          <cell r="H3327" t="str">
            <v>BRAÇO PARA ILUMINAÇÃO PÚBLICA, EM TUBO DE AÇO GALVANIZADO, COMPRIMENTO DE 1,50 M, PARA FIXAÇÃO EM POSTE DE CONCRETO - FORNECIMENTO E INSTALAÇÃO. AF_08/2020</v>
          </cell>
          <cell r="I3327" t="str">
            <v>UN</v>
          </cell>
          <cell r="J3327" t="str">
            <v>COEFICIENTE DE REPRESENTATIVIDADE</v>
          </cell>
          <cell r="K3327">
            <v>540.83</v>
          </cell>
        </row>
        <row r="3328">
          <cell r="G3328">
            <v>101567</v>
          </cell>
          <cell r="H3328" t="str">
            <v>BRAÇO PARA ILUMINAÇÃO PÚBLICA, EM TUBO DE AÇO GALVANIZADO, COMPRIMENTO DE 1,50 M, PARA FIXAÇÃO EM POSTE METÁLICO - FORNECIMENTO E INSTALAÇÃO. AF_08/2020</v>
          </cell>
          <cell r="I3328" t="str">
            <v>UN</v>
          </cell>
          <cell r="J3328" t="str">
            <v>COEFICIENTE DE REPRESENTATIVIDADE</v>
          </cell>
          <cell r="K3328">
            <v>621.7</v>
          </cell>
        </row>
        <row r="3329">
          <cell r="G3329">
            <v>101568</v>
          </cell>
          <cell r="H3329" t="str">
            <v>SUBSTITUIÇÃO DE LÂMPADA PARA ILUMINAÇÃO PÚBLICA (NÃO INCLUI FORNECIMENTO). AF_08/2020</v>
          </cell>
          <cell r="I3329" t="str">
            <v>UN</v>
          </cell>
          <cell r="J3329" t="str">
            <v>COEFICIENTE DE REPRESENTATIVIDADE</v>
          </cell>
          <cell r="K3329">
            <v>565.08</v>
          </cell>
        </row>
        <row r="3330">
          <cell r="G3330">
            <v>101630</v>
          </cell>
          <cell r="H3330" t="str">
            <v>LUMINÁRIA ABERTA PARA ILUMINAÇÃO PÚBLICA, PARA LÂMPADA VAPOR DE MERCÚRIO ATÉ 400 W E MISTA ATÉ 500 W, COM BRAÇO EM TUBO DE AÇO GALV 1", COMPRIMENTO DE 1,50 M, PARA POSTE DE CONCRETO - FORNECIMENTO E INSTALAÇÃO (EXCLUSIVE LÂMPADA E REATOR). AF_08/2020</v>
          </cell>
          <cell r="I3330" t="str">
            <v>UN</v>
          </cell>
          <cell r="J3330" t="str">
            <v>ATRIBUÍDO SÃO PAULO</v>
          </cell>
          <cell r="K3330">
            <v>613.77</v>
          </cell>
        </row>
        <row r="3331">
          <cell r="G3331">
            <v>101632</v>
          </cell>
          <cell r="H3331" t="str">
            <v>LUMINÁRIA DE LED PARA ILUMINAÇÃO PÚBLICA, DE 33 W ATÉ 50 W - FORNECIMENTO E INSTALAÇÃO. AF_08/2020</v>
          </cell>
          <cell r="I3331" t="str">
            <v>UN</v>
          </cell>
          <cell r="J3331" t="str">
            <v>ATRIBUÍDO SÃO PAULO</v>
          </cell>
          <cell r="K3331">
            <v>612.31</v>
          </cell>
        </row>
        <row r="3332">
          <cell r="G3332">
            <v>101633</v>
          </cell>
          <cell r="H3332" t="str">
            <v>LUMINÁRIA DE LED PARA ILUMINAÇÃO PÚBLICA, DE 51 W ATÉ 67 W - FORNECIMENTO E INSTALAÇÃO. AF_08/2020</v>
          </cell>
          <cell r="I3332" t="str">
            <v>UN</v>
          </cell>
          <cell r="J3332" t="str">
            <v>ATRIBUÍDO SÃO PAULO</v>
          </cell>
          <cell r="K3332">
            <v>689.95</v>
          </cell>
        </row>
        <row r="3333">
          <cell r="G3333">
            <v>101636</v>
          </cell>
          <cell r="H3333" t="str">
            <v>LUMINÁRIA DE LED PARA ILUMINAÇÃO PÚBLICA, DE 68 W ATÉ 97 W - FORNECIMENTO E INSTALAÇÃO. AF_08/2020</v>
          </cell>
          <cell r="I3333" t="str">
            <v>UN</v>
          </cell>
          <cell r="J3333" t="str">
            <v>ATRIBUÍDO SÃO PAULO</v>
          </cell>
          <cell r="K3333">
            <v>661.04</v>
          </cell>
        </row>
        <row r="3334">
          <cell r="G3334">
            <v>101637</v>
          </cell>
          <cell r="H3334" t="str">
            <v>LUMINÁRIA DE LED PARA ILUMINAÇÃO PÚBLICA, DE 98 W ATÉ 137 W - FORNECIMENTO E INSTALAÇÃO. AF_08/2020</v>
          </cell>
          <cell r="I3334" t="str">
            <v>UN</v>
          </cell>
          <cell r="J3334" t="str">
            <v>ATRIBUÍDO SÃO PAULO</v>
          </cell>
          <cell r="K3334">
            <v>721.4</v>
          </cell>
        </row>
        <row r="3335">
          <cell r="G3335">
            <v>101651</v>
          </cell>
          <cell r="H3335" t="str">
            <v>LUMINÁRIA DE LED PARA ILUMINAÇÃO PÚBLICA, DE 138 W ATÉ 180 W - FORNECIMENTO E INSTALAÇÃO. AF_08/2020</v>
          </cell>
          <cell r="I3335" t="str">
            <v>UN</v>
          </cell>
          <cell r="J3335" t="str">
            <v>ATRIBUÍDO SÃO PAULO</v>
          </cell>
          <cell r="K3335">
            <v>727.07</v>
          </cell>
        </row>
        <row r="3336">
          <cell r="G3336">
            <v>101653</v>
          </cell>
          <cell r="H3336" t="str">
            <v>LUMINÁRIA DE LED PARA ILUMINAÇÃO PÚBLICA, DE 181 W ATÉ 239 W - FORNECIMENTO E INSTALAÇÃO. AF_08/2020</v>
          </cell>
          <cell r="I3336" t="str">
            <v>UN</v>
          </cell>
          <cell r="J3336" t="str">
            <v>ATRIBUÍDO SÃO PAULO</v>
          </cell>
          <cell r="K3336">
            <v>786.58</v>
          </cell>
        </row>
        <row r="3337">
          <cell r="G3337">
            <v>101654</v>
          </cell>
          <cell r="H3337" t="str">
            <v>LUMINÁRIA DE LED PARA ILUMINAÇÃO PÚBLICA, DE 240 W ATÉ 350 W - FORNECIMENTO E INSTALAÇÃO. AF_08/2020</v>
          </cell>
          <cell r="I3337" t="str">
            <v>UN</v>
          </cell>
          <cell r="J3337" t="str">
            <v>ATRIBUÍDO SÃO PAULO</v>
          </cell>
          <cell r="K3337">
            <v>725.68</v>
          </cell>
        </row>
        <row r="3338">
          <cell r="G3338">
            <v>101655</v>
          </cell>
          <cell r="H3338" t="str">
            <v>SUBSTITUIÇÃO DE LUMINÁRIA DE VAPOR DE MERCÚRIO/VAPOR DE SÓDIO POR LUMINÁRIA DE LED PARA ILUMINAÇÃO PÚBLICA (NÃO INCLUI FORNECIMENTO). AF_08/2020</v>
          </cell>
          <cell r="I3338" t="str">
            <v>UN</v>
          </cell>
          <cell r="J3338" t="str">
            <v>ATRIBUÍDO SÃO PAULO</v>
          </cell>
          <cell r="K3338">
            <v>775.03</v>
          </cell>
        </row>
        <row r="3339">
          <cell r="G3339">
            <v>101656</v>
          </cell>
          <cell r="H3339" t="str">
            <v>ABRAÇADEIRA DE FIXAÇÃO DE BRAÇOS DE LUMINÁRIAS DE 2" - FORNECIMENTO E INSTALAÇÃO. AF_08/2020</v>
          </cell>
          <cell r="I3339" t="str">
            <v>UN</v>
          </cell>
          <cell r="J3339" t="str">
            <v>ATRIBUÍDO SÃO PAULO</v>
          </cell>
          <cell r="K3339">
            <v>777.13</v>
          </cell>
        </row>
        <row r="3340">
          <cell r="G3340">
            <v>101657</v>
          </cell>
          <cell r="H3340" t="str">
            <v>ABRAÇADEIRA DE FIXAÇÃO DE BRAÇOS DE LUMINÁRIAS DE 3" - FORNECIMENTO E INSTALAÇÃO. AF_08/2020</v>
          </cell>
          <cell r="I3340" t="str">
            <v>UN</v>
          </cell>
          <cell r="J3340" t="str">
            <v>ATRIBUÍDO SÃO PAULO</v>
          </cell>
          <cell r="K3340">
            <v>860.92</v>
          </cell>
        </row>
        <row r="3341">
          <cell r="G3341">
            <v>101658</v>
          </cell>
          <cell r="H3341" t="str">
            <v>ABRAÇADEIRA DE FIXAÇÃO DE BRAÇOS DE LUMINÁRIAS DE 4" - FORNECIMENTO E INSTALAÇÃO. AF_08/2020</v>
          </cell>
          <cell r="I3341" t="str">
            <v>UN</v>
          </cell>
          <cell r="J3341" t="str">
            <v>ATRIBUÍDO SÃO PAULO</v>
          </cell>
          <cell r="K3341">
            <v>931.43</v>
          </cell>
        </row>
        <row r="3342">
          <cell r="G3342">
            <v>101659</v>
          </cell>
          <cell r="H3342" t="str">
            <v>ASSENTAMENTO DE POSTE DE CONCRETO COM COMPRIMENTO NOMINAL DE 9 M, CARGA NOMINAL MENOR OU IGUAL A 1000 DAN, ENGASTAMENTO SIMPLES COM 1,5 M DE SOLO (NÃO INCLUI FORNECIMENTO). AF_11/2019</v>
          </cell>
          <cell r="I3342" t="str">
            <v>UN</v>
          </cell>
          <cell r="J3342" t="str">
            <v>ATRIBUÍDO SÃO PAULO</v>
          </cell>
          <cell r="K3342">
            <v>1044.59</v>
          </cell>
        </row>
        <row r="3343">
          <cell r="G3343">
            <v>101660</v>
          </cell>
          <cell r="H3343" t="str">
            <v>ASSENTAMENTO DE POSTE DE CONCRETO COM COMPRIMENTO NOMINAL DE 10 M, CARGA NOMINAL MENOR OU IGUAL A 1000 DAN, ENGASTAMENTO SIMPLES COM 1,6 M DE SOLO (NÃO INCLUI FORNECIMENTO). AF_11/2019</v>
          </cell>
          <cell r="I3343" t="str">
            <v>UN</v>
          </cell>
          <cell r="J3343" t="str">
            <v>ATRIBUÍDO SÃO PAULO</v>
          </cell>
          <cell r="K3343">
            <v>1072.75</v>
          </cell>
        </row>
        <row r="3344">
          <cell r="G3344">
            <v>101661</v>
          </cell>
          <cell r="H3344" t="str">
            <v>ASSENTAMENTO DE POSTE DE CONCRETO COM COMPRIMENTO NOMINAL DE 10 M, CARGA NOMINAL MAIOR QUE 1000 DAN, ENGASTAMENTO SIMPLES COM 1,6 M DE SOLO (NÃO INCLUI FORNECIMENTO). AF_11/2019</v>
          </cell>
          <cell r="I3344" t="str">
            <v>UN</v>
          </cell>
          <cell r="J3344" t="str">
            <v>ATRIBUÍDO SÃO PAULO</v>
          </cell>
          <cell r="K3344">
            <v>1166.06</v>
          </cell>
        </row>
        <row r="3345">
          <cell r="G3345">
            <v>101663</v>
          </cell>
          <cell r="H3345" t="str">
            <v>ASSENTAMENTO DE POSTE DE CONCRETO COM COMPRIMENTO NOMINAL DE 10,5 M, CARGA NOMINAL MENOR OU IGUAL A 1000 DAN, ENGASTAMENTO SIMPLES COM 1,65 M DE SOLO (NÃO INCLUI FORNECIMENTO). AF_11/2019</v>
          </cell>
          <cell r="I3345" t="str">
            <v>UN</v>
          </cell>
          <cell r="J3345" t="str">
            <v>ATRIBUÍDO SÃO PAULO</v>
          </cell>
          <cell r="K3345">
            <v>500.45</v>
          </cell>
        </row>
        <row r="3346">
          <cell r="G3346">
            <v>101664</v>
          </cell>
          <cell r="H3346" t="str">
            <v>ASSENTAMENTO DE POSTE DE CONCRETO COM COMPRIMENTO NOMINAL DE 10,5 M, CARGA NOMINAL MAIOR QUE 1000 DAN, ENGASTAMENTO SIMPLES COM 1,65 M DE SOLO (NÃO INCLUI FORNECIMENTO). AF_11/2019</v>
          </cell>
          <cell r="I3346" t="str">
            <v>UN</v>
          </cell>
          <cell r="J3346" t="str">
            <v>ATRIBUÍDO SÃO PAULO</v>
          </cell>
          <cell r="K3346">
            <v>594.54</v>
          </cell>
        </row>
        <row r="3347">
          <cell r="G3347">
            <v>101665</v>
          </cell>
          <cell r="H3347" t="str">
            <v>ASSENTAMENTO DE POSTE DE CONCRETO COM COMPRIMENTO NOMINAL DE 11 M, CARGA NOMINAL MENOR OU IGUAL A 1000 DAN, ENGASTAMENTO SIMPLES COM 1,7 M DE SOLO (NÃO INCLUI FORNECIMENTO). AF_11/2019</v>
          </cell>
          <cell r="I3347" t="str">
            <v>UN</v>
          </cell>
          <cell r="J3347" t="str">
            <v>ATRIBUÍDO SÃO PAULO</v>
          </cell>
          <cell r="K3347">
            <v>757.27</v>
          </cell>
        </row>
        <row r="3348">
          <cell r="G3348">
            <v>100578</v>
          </cell>
          <cell r="H3348" t="str">
            <v>ASSENTAMENTO DE POSTE DE CONCRETO COM COMPRIMENTO NOMINAL DE 11 M, CARGA NOMINAL MAIOR QUE 1000 DAN, ENGASTAMENTO SIMPLES COM 1,7 M DE SOLO (NÃO INCLUI FORNECIMENTO). AF_11/2019</v>
          </cell>
          <cell r="I3348" t="str">
            <v>UN</v>
          </cell>
          <cell r="J3348" t="str">
            <v>ATRIBUÍDO SÃO PAULO</v>
          </cell>
          <cell r="K3348">
            <v>960.24</v>
          </cell>
        </row>
        <row r="3349">
          <cell r="G3349">
            <v>100579</v>
          </cell>
          <cell r="H3349" t="str">
            <v>ASSENTAMENTO DE POSTE DE CONCRETO COM COMPRIMENTO NOMINAL DE 12 M, CARGA NOMINAL MENOR OU IGUAL A 1000 DAN, ENGASTAMENTO SIMPLES COM 1,8 M DE SOLO (NÃO INCLUI FORNECIMENTO). AF_11/2019</v>
          </cell>
          <cell r="I3349" t="str">
            <v>UN</v>
          </cell>
          <cell r="J3349" t="str">
            <v>ATRIBUÍDO SÃO PAULO</v>
          </cell>
          <cell r="K3349">
            <v>1481</v>
          </cell>
        </row>
        <row r="3350">
          <cell r="G3350">
            <v>100580</v>
          </cell>
          <cell r="H3350" t="str">
            <v>ASSENTAMENTO DE POSTE DE CONCRETO COM COMPRIMENTO NOMINAL DE 12 M, CARGA NOMINAL MAIOR QUE 1000 DAN, ENGASTAMENTO SIMPLES COM 1,8 M DE SOLO (NÃO INCLUI FORNECIMENTO). AF_11/2019</v>
          </cell>
          <cell r="I3350" t="str">
            <v>UN</v>
          </cell>
          <cell r="J3350" t="str">
            <v>ATRIBUÍDO SÃO PAULO</v>
          </cell>
          <cell r="K3350">
            <v>630.71</v>
          </cell>
        </row>
        <row r="3351">
          <cell r="G3351">
            <v>100581</v>
          </cell>
          <cell r="H3351" t="str">
            <v>ASSENTAMENTO DE POSTE DE CONCRETO COM COMPRIMENTO NOMINAL DE 13 M, CARGA NOMINAL MENOR OU IGUAL A 1000 DAN, ENGASTAMENTO SIMPLES COM 1,9 M DE SOLO (NÃO INCLUI FORNECIMENTO). AF_11/2019</v>
          </cell>
          <cell r="I3351" t="str">
            <v>UN</v>
          </cell>
          <cell r="J3351" t="str">
            <v>ATRIBUÍDO SÃO PAULO</v>
          </cell>
          <cell r="K3351">
            <v>1004.44</v>
          </cell>
        </row>
        <row r="3352">
          <cell r="G3352">
            <v>100582</v>
          </cell>
          <cell r="H3352" t="str">
            <v>ASSENTAMENTO DE POSTE DE CONCRETO COM COMPRIMENTO NOMINAL DE 13 M, CARGA NOMINAL MAIOR QUE 1000 DAN, ENGASTAMENTO SIMPLES COM 1,9 M DE SOLO (NÃO INCLUI FORNECIMENTO). AF_11/2019</v>
          </cell>
          <cell r="I3352" t="str">
            <v>UN</v>
          </cell>
          <cell r="J3352" t="str">
            <v>ATRIBUÍDO SÃO PAULO</v>
          </cell>
          <cell r="K3352">
            <v>1535.47</v>
          </cell>
        </row>
        <row r="3353">
          <cell r="G3353">
            <v>100583</v>
          </cell>
          <cell r="H3353" t="str">
            <v>ASSENTAMENTO DE POSTE DE CONCRETO COM COMPRIMENTO NOMINAL DE 13,5 M, CARGA NOMINAL MENOR OU IGUAL A 1000 DAN, ENGASTAMENTO SIMPLES COM 1,95 M DE SOLO (NÃO INCLUI FORNECIMENTO). AF_11/2019</v>
          </cell>
          <cell r="I3353" t="str">
            <v>UN</v>
          </cell>
          <cell r="J3353" t="str">
            <v>ATRIBUÍDO SÃO PAULO</v>
          </cell>
          <cell r="K3353">
            <v>647.82</v>
          </cell>
        </row>
        <row r="3354">
          <cell r="G3354">
            <v>100584</v>
          </cell>
          <cell r="H3354" t="str">
            <v>ASSENTAMENTO DE POSTE DE CONCRETO COM COMPRIMENTO NOMINAL DE 13,5 M, CARGA NOMINAL MAIOR QUE 1000 DAN, ENGASTAMENTO SIMPLES COM 1,95 M DE SOLO (NÃO INCLUI FORNECIMENTO). AF_11/2019</v>
          </cell>
          <cell r="I3354" t="str">
            <v>UN</v>
          </cell>
          <cell r="J3354" t="str">
            <v>ATRIBUÍDO SÃO PAULO</v>
          </cell>
          <cell r="K3354">
            <v>1026.22</v>
          </cell>
        </row>
        <row r="3355">
          <cell r="G3355">
            <v>100585</v>
          </cell>
          <cell r="H3355" t="str">
            <v>ASSENTAMENTO DE POSTE DE CONCRETO COM COMPRIMENTO NOMINAL DE 14 M, CARGA NOMINAL MENOR OU IGUAL A 1000 DAN, ENGASTAMENTO SIMPLES COM 2 M DE SOLO (NÃO INCLUI FORNECIMENTO). AF_11/2019</v>
          </cell>
          <cell r="I3355" t="str">
            <v>UN</v>
          </cell>
          <cell r="J3355" t="str">
            <v>ATRIBUÍDO SÃO PAULO</v>
          </cell>
          <cell r="K3355">
            <v>1564.53</v>
          </cell>
        </row>
        <row r="3356">
          <cell r="G3356">
            <v>100586</v>
          </cell>
          <cell r="H3356" t="str">
            <v>ASSENTAMENTO DE POSTE DE CONCRETO COM COMPRIMENTO NOMINAL DE 14 M, CARGA NOMINAL MAIOR QUE 1000 DAN, ENGASTAMENTO SIMPLES COM 2 M DE SOLO (NÃO INCLUI FORNECIMENTO). AF_11/2019</v>
          </cell>
          <cell r="I3356" t="str">
            <v>UN</v>
          </cell>
          <cell r="J3356" t="str">
            <v>ATRIBUÍDO SÃO PAULO</v>
          </cell>
          <cell r="K3356">
            <v>664.94</v>
          </cell>
        </row>
        <row r="3357">
          <cell r="G3357">
            <v>100587</v>
          </cell>
          <cell r="H3357" t="str">
            <v>ASSENTAMENTO DE POSTE DE CONCRETO COM COMPRIMENTO NOMINAL DE 15 M, CARGA NOMINAL MENOR OU IGUAL A 1000 DAN, ENGASTAMENTO SIMPLES COM 2,1 M DE SOLO (NÃO INCLUI FORNECIMENTO). AF_11/2019</v>
          </cell>
          <cell r="I3357" t="str">
            <v>UN</v>
          </cell>
          <cell r="J3357" t="str">
            <v>ATRIBUÍDO SÃO PAULO</v>
          </cell>
          <cell r="K3357">
            <v>834.76</v>
          </cell>
        </row>
        <row r="3358">
          <cell r="G3358">
            <v>100588</v>
          </cell>
          <cell r="H3358" t="str">
            <v>ASSENTAMENTO DE POSTE DE CONCRETO COM COMPRIMENTO NOMINAL DE 15 M, CARGA NOMINAL MAIOR QUE 1000 DAN, ENGASTAMENTO SIMPLES COM 2,1 M DE SOLO (NÃO INCLUI FORNECIMENTO). AF_11/2019</v>
          </cell>
          <cell r="I3358" t="str">
            <v>UN</v>
          </cell>
          <cell r="J3358" t="str">
            <v>ATRIBUÍDO SÃO PAULO</v>
          </cell>
          <cell r="K3358">
            <v>1047.58</v>
          </cell>
        </row>
        <row r="3359">
          <cell r="G3359">
            <v>100589</v>
          </cell>
          <cell r="H3359" t="str">
            <v>ASSENTAMENTO DE POSTE DE CONCRETO COM COMPRIMENTO NOMINAL DE 18 M, CARGA NOMINAL MENOR OU IGUAL A 1000 DAN, ENGASTAMENTO SIMPLES COM 2,4 M DE SOLO (NÃO INCLUI FORNECIMENTO). AF_11/2019</v>
          </cell>
          <cell r="I3359" t="str">
            <v>UN</v>
          </cell>
          <cell r="J3359" t="str">
            <v>ATRIBUÍDO SÃO PAULO</v>
          </cell>
          <cell r="K3359">
            <v>1592.85</v>
          </cell>
        </row>
        <row r="3360">
          <cell r="G3360">
            <v>100590</v>
          </cell>
          <cell r="H3360" t="str">
            <v>ASSENTAMENTO DE POSTE DE CONCRETO COM COMPRIMENTO NOMINAL DE 18 M, CARGA NOMINAL MAIOR QUE 1000 DAN, ENGASTAMENTO SIMPLES COM 2,4 M DE SOLO (NÃO INCLUI FORNECIMENTO). AF_11/2019</v>
          </cell>
          <cell r="I3360" t="str">
            <v>UN</v>
          </cell>
          <cell r="J3360" t="str">
            <v>ATRIBUÍDO SÃO PAULO</v>
          </cell>
          <cell r="K3360">
            <v>872.8</v>
          </cell>
        </row>
        <row r="3361">
          <cell r="G3361">
            <v>100591</v>
          </cell>
          <cell r="H3361" t="str">
            <v>ASSENTAMENTO DE POSTE DE CONCRETO COM COMPRIMENTO NOMINAL DE 20 M, CARGA NOMINAL MENOR OU IGUAL A 1000 DAN, ENGASTAMENTO SIMPLES COM 2,6 M DE SOLO (NÃO INCLUI FORNECIMENTO). AF_11/2019</v>
          </cell>
          <cell r="I3361" t="str">
            <v>UN</v>
          </cell>
          <cell r="J3361" t="str">
            <v>ATRIBUÍDO SÃO PAULO</v>
          </cell>
          <cell r="K3361">
            <v>1089.9</v>
          </cell>
        </row>
        <row r="3362">
          <cell r="G3362">
            <v>100592</v>
          </cell>
          <cell r="H3362" t="str">
            <v>ASSENTAMENTO DE POSTE DE CONCRETO COM COMPRIMENTO NOMINAL DE 20 M, CARGA NOMINAL MAIOR QUE 1000, ENGASTAMENTO SIMPLES COM 2,6 M DE SOLO (NÃO INCLUI FORNECIMENTO). AF_11/2019</v>
          </cell>
          <cell r="I3362" t="str">
            <v>UN</v>
          </cell>
          <cell r="J3362" t="str">
            <v>ATRIBUÍDO SÃO PAULO</v>
          </cell>
          <cell r="K3362">
            <v>1652.22</v>
          </cell>
        </row>
        <row r="3363">
          <cell r="G3363">
            <v>100593</v>
          </cell>
          <cell r="H3363" t="str">
            <v>ASSENTAMENTO DE POSTE DE CONCRETO COM COMPRIMENTO NOMINAL DE 9 M, CARGA NOMINAL DE 150 DAN, ENGASTAMENTO BASE CONCRETADA COM 1 M DE CONCRETO E 0,5 M DE SOLO (NÃO INCLUI FORNECIMENTO). AF_11/2019</v>
          </cell>
          <cell r="I3363" t="str">
            <v>UN</v>
          </cell>
          <cell r="J3363" t="str">
            <v>ATRIBUÍDO SÃO PAULO</v>
          </cell>
          <cell r="K3363">
            <v>1131.96</v>
          </cell>
        </row>
        <row r="3364">
          <cell r="G3364">
            <v>100594</v>
          </cell>
          <cell r="H3364" t="str">
            <v>ASSENTAMENTO DE POSTE DE CONCRETO COM COMPRIMENTO NOMINAL DE 9 M, CARGA NOMINAL DE 300 DAN, ENGASTAMENTO BASE CONCRETADA COM 1 M DE CONCRETO E 0,5 M DE SOLO (NÃO INCLUI FORNECIMENTO). AF_11/2019</v>
          </cell>
          <cell r="I3364" t="str">
            <v>UN</v>
          </cell>
          <cell r="J3364" t="str">
            <v>ATRIBUÍDO SÃO PAULO</v>
          </cell>
          <cell r="K3364">
            <v>1718.51</v>
          </cell>
        </row>
        <row r="3365">
          <cell r="G3365">
            <v>100595</v>
          </cell>
          <cell r="H3365" t="str">
            <v>ASSENTAMENTO DE POSTE DE CONCRETO COM COMPRIMENTO NOMINAL DE 9 M, CARGA NOMINAL DE 400 DAN, ENGASTAMENTO BASE CONCRETADA COM 1 M DE CONCRETO E 0,5 M DE SOLO (NÃO INCLUI FORNECIMENTO). AF_11/2019</v>
          </cell>
          <cell r="I3365" t="str">
            <v>UN</v>
          </cell>
          <cell r="J3365" t="str">
            <v>ATRIBUÍDO SÃO PAULO</v>
          </cell>
          <cell r="K3365">
            <v>569.45</v>
          </cell>
        </row>
        <row r="3366">
          <cell r="G3366">
            <v>100596</v>
          </cell>
          <cell r="H3366" t="str">
            <v>ASSENTAMENTO DE POSTE DE CONCRETO COM COMPRIMENTO NOMINAL DE 9 M, CARGA NOMINAL DE 600 DAN, ENGASTAMENTO BASE CONCRETADA COM 1 M DE CONCRETO E 0,5 M DE SOLO (NÃO INCLUI FORNECIMENTO). AF_11/2019</v>
          </cell>
          <cell r="I3366" t="str">
            <v>UN</v>
          </cell>
          <cell r="J3366" t="str">
            <v>ATRIBUÍDO SÃO PAULO</v>
          </cell>
          <cell r="K3366">
            <v>2702.25</v>
          </cell>
        </row>
        <row r="3367">
          <cell r="G3367">
            <v>100597</v>
          </cell>
          <cell r="H3367" t="str">
            <v>ASSENTAMENTO DE POSTE DE CONCRETO COM COMPRIMENTO NOMINAL DE 9 M, CARGA NOMINAL DE 1000 DAN, ENGASTAMENTO BASE CONCRETADA COM 1 M DE CONCRETO E 0,5 M DE SOLO (NÃO INCLUI FORNECIMENTO). AF_11/2019</v>
          </cell>
          <cell r="I3367" t="str">
            <v>UN</v>
          </cell>
          <cell r="J3367" t="str">
            <v>ATRIBUÍDO SÃO PAULO</v>
          </cell>
          <cell r="K3367">
            <v>3130.59</v>
          </cell>
        </row>
        <row r="3368">
          <cell r="G3368">
            <v>100598</v>
          </cell>
          <cell r="H3368" t="str">
            <v>ASSENTAMENTO DE POSTE DE CONCRETO COM COMPRIMENTO NOMINAL DE 10 M, CARGA NOMINAL DE 300 DAN, ENGASTAMENTO BASE CONCRETADA COM 1 M DE CONCRETO E 0,6 M DE SOLO (NÃO INCLUI FORNECIMENTO). AF_11/2019</v>
          </cell>
          <cell r="I3368" t="str">
            <v>UN</v>
          </cell>
          <cell r="J3368" t="str">
            <v>ATRIBUÍDO SÃO PAULO</v>
          </cell>
          <cell r="K3368">
            <v>2328.58</v>
          </cell>
        </row>
        <row r="3369">
          <cell r="G3369">
            <v>100599</v>
          </cell>
          <cell r="H3369" t="str">
            <v>ASSENTAMENTO DE POSTE DE CONCRETO COM COMPRIMENTO NOMINAL DE 10 M, CARGA NOMINAL DE 600 DAN, ENGASTAMENTO BASE CONCRETADA COM 1 M DE CONCRETO E 0,6 M DE SOLO (NÃO INCLUI FORNECIMENTO). AF_11/2019</v>
          </cell>
          <cell r="I3369" t="str">
            <v>UN</v>
          </cell>
          <cell r="J3369" t="str">
            <v>ATRIBUÍDO SÃO PAULO</v>
          </cell>
          <cell r="K3369">
            <v>2503.51</v>
          </cell>
        </row>
        <row r="3370">
          <cell r="G3370">
            <v>100600</v>
          </cell>
          <cell r="H3370" t="str">
            <v>ASSENTAMENTO DE POSTE DE CONCRETO COM COMPRIMENTO NOMINAL DE 10 M, CARGA NOMINAL DE 1000 DAN, ENGASTAMENTO BASE CONCRETADA COM 1 M DE CONCRETO E 0,6 M DE SOLO (NÃO INCLUI FORNECIMENTO). AF_11/2019</v>
          </cell>
          <cell r="I3370" t="str">
            <v>UN</v>
          </cell>
          <cell r="J3370" t="str">
            <v>ATRIBUÍDO SÃO PAULO</v>
          </cell>
          <cell r="K3370">
            <v>82.13</v>
          </cell>
        </row>
        <row r="3371">
          <cell r="G3371">
            <v>100601</v>
          </cell>
          <cell r="H3371" t="str">
            <v>ASSENTAMENTO DE POSTE DE CONCRETO COM COMPRIMENTO NOMINAL DE 10,5 M, CARGA NOMINAL DE 300 DAN, ENGASTAMENTO BASE CONCRETADA COM 1 M DE CONCRETO E 0,65 M DE SOLO (NÃO INCLUI FORNECIMENTO). AF_11/2019</v>
          </cell>
          <cell r="I3371" t="str">
            <v>UN</v>
          </cell>
          <cell r="J3371" t="str">
            <v>ATRIBUÍDO SÃO PAULO</v>
          </cell>
          <cell r="K3371">
            <v>103.86</v>
          </cell>
        </row>
        <row r="3372">
          <cell r="G3372">
            <v>100602</v>
          </cell>
          <cell r="H3372" t="str">
            <v>ASSENTAMENTO DE POSTE DE CONCRETO COM COMPRIMENTO NOMINAL DE 10,5 M, CARGA NOMINAL DE 600 DAN, ENGASTAMENTO BASE CONCRETADA COM 1 M DE CONCRETO E 0,65 M DE SOLO (NÃO INCLUI FORNECIMENTO). AF_11/2019</v>
          </cell>
          <cell r="I3372" t="str">
            <v>UN</v>
          </cell>
          <cell r="J3372" t="str">
            <v>ATRIBUÍDO SÃO PAULO</v>
          </cell>
          <cell r="K3372">
            <v>10138.43</v>
          </cell>
        </row>
        <row r="3373">
          <cell r="G3373">
            <v>100603</v>
          </cell>
          <cell r="H3373" t="str">
            <v>ASSENTAMENTO DE POSTE DE CONCRETO COM COMPRIMENTO NOMINAL DE 10,5 M, CARGA NOMINAL DE 1000 DAN, ENGASTAMENTO BASE CONCRETADA COM 1 M DE CONCRETO E 0,65 M DE SOLO (NÃO INCLUI FORNECIMENTO). AF_11/2019</v>
          </cell>
          <cell r="I3373" t="str">
            <v>UN</v>
          </cell>
          <cell r="J3373" t="str">
            <v>ATRIBUÍDO SÃO PAULO</v>
          </cell>
          <cell r="K3373">
            <v>11284.5</v>
          </cell>
        </row>
        <row r="3374">
          <cell r="G3374">
            <v>100604</v>
          </cell>
          <cell r="H3374" t="str">
            <v>ASSENTAMENTO DE POSTE DE CONCRETO COM COMPRIMENTO NOMINAL DE 11 M, CARGA NOMINAL DE 300 DAN, ENGASTAMENTO BASE CONCRETADA COM 1 M DE CONCRETO E 0,7 M DE SOLO (NÃO INCLUI FORNECIMENTO). AF_11/2019</v>
          </cell>
          <cell r="I3374" t="str">
            <v>UN</v>
          </cell>
          <cell r="J3374" t="str">
            <v>ATRIBUÍDO SÃO PAULO</v>
          </cell>
          <cell r="K3374">
            <v>14479.94</v>
          </cell>
        </row>
        <row r="3375">
          <cell r="G3375">
            <v>100605</v>
          </cell>
          <cell r="H3375" t="str">
            <v>ASSENTAMENTO DE POSTE DE CONCRETO COM COMPRIMENTO NOMINAL DE 11 M, CARGA NOMINAL DE 400 DAN, ENGASTAMENTO BASE CONCRETADA COM 1 M DE CONCRETO E 0,7 M DE SOLO (NÃO INCLUI FORNECIMENTO). AF_11/2019</v>
          </cell>
          <cell r="I3375" t="str">
            <v>UN</v>
          </cell>
          <cell r="J3375" t="str">
            <v>ATRIBUÍDO SÃO PAULO</v>
          </cell>
          <cell r="K3375">
            <v>17800.12</v>
          </cell>
        </row>
        <row r="3376">
          <cell r="G3376">
            <v>100606</v>
          </cell>
          <cell r="H3376" t="str">
            <v>ASSENTAMENTO DE POSTE DE CONCRETO COM COMPRIMENTO NOMINAL DE 11 M, CARGA NOMINAL DE 600 DAN, ENGASTAMENTO BASE CONCRETADA COM 1 M DE CONCRETO E 0,7 M DE SOLO (NÃO INCLUI FORNECIMENTO). AF_11/2019</v>
          </cell>
          <cell r="I3376" t="str">
            <v>UN</v>
          </cell>
          <cell r="J3376" t="str">
            <v>ATRIBUÍDO SÃO PAULO</v>
          </cell>
          <cell r="K3376">
            <v>22331.7</v>
          </cell>
        </row>
        <row r="3377">
          <cell r="G3377">
            <v>100607</v>
          </cell>
          <cell r="H3377" t="str">
            <v>ASSENTAMENTO DE POSTE DE CONCRETO COM COMPRIMENTO NOMINAL DE 11 M, CARGA NOMINAL DE 1000 DAN, ENGASTAMENTO BASE CONCRETADA COM 1 M DE CONCRETO E 0,7 M DE SOLO (NÃO INCLUI FORNECIMENTO). AF_11/2019</v>
          </cell>
          <cell r="I3377" t="str">
            <v>UN</v>
          </cell>
          <cell r="J3377" t="str">
            <v>ATRIBUÍDO SÃO PAULO</v>
          </cell>
          <cell r="K3377">
            <v>31167.38</v>
          </cell>
        </row>
        <row r="3378">
          <cell r="G3378">
            <v>100608</v>
          </cell>
          <cell r="H3378" t="str">
            <v>ASSENTAMENTO DE POSTE DE CONCRETO COM COMPRIMENTO NOMINAL DE 12 M, CARGA NOMINAL DE 400 DAN, ENGASTAMENTO BASE CONCRETADA COM 1 M DE CONCRETO E 0,8 M DE SOLO (NÃO INCLUI FORNECIMENTO). AF_11/2019</v>
          </cell>
          <cell r="I3378" t="str">
            <v>UN</v>
          </cell>
          <cell r="J3378" t="str">
            <v>ATRIBUÍDO SÃO PAULO</v>
          </cell>
          <cell r="K3378">
            <v>36297.09</v>
          </cell>
        </row>
        <row r="3379">
          <cell r="G3379">
            <v>100609</v>
          </cell>
          <cell r="H3379" t="str">
            <v>ASSENTAMENTO DE POSTE DE CONCRETO COM COMPRIMENTO NOMINAL DE 12 M, CARGA NOMINAL DE 600 DAN, ENGASTAMENTO BASE CONCRETADA COM 1 M DE CONCRETO E 0,8 M DE SOLO (NÃO INCLUI FORNECIMENTO). AF_11/2019</v>
          </cell>
          <cell r="I3379" t="str">
            <v>UN</v>
          </cell>
          <cell r="J3379" t="str">
            <v>ATRIBUÍDO SÃO PAULO</v>
          </cell>
          <cell r="K3379">
            <v>54.89</v>
          </cell>
        </row>
        <row r="3380">
          <cell r="G3380">
            <v>100610</v>
          </cell>
          <cell r="H3380" t="str">
            <v>ASSENTAMENTO DE POSTE DE CONCRETO COM COMPRIMENTO NOMINAL DE 12 M, CARGA NOMINAL DE 1000 DAN, ENGASTAMENTO BASE CONCRETADA COM 1 M DE CONCRETO E 0,8 M DE SOLO (NÃO INCLUI FORNECIMENTO). AF_11/2019</v>
          </cell>
          <cell r="I3380" t="str">
            <v>UN</v>
          </cell>
          <cell r="J3380" t="str">
            <v>ATRIBUÍDO SÃO PAULO</v>
          </cell>
          <cell r="K3380">
            <v>170.13</v>
          </cell>
        </row>
        <row r="3381">
          <cell r="G3381">
            <v>100611</v>
          </cell>
          <cell r="H3381" t="str">
            <v>ASSENTAMENTO DE POSTE DE CONCRETO COM COMPRIMENTO NOMINAL DE 13 M, CARGA NOMINAL DE 600 DAN, ENGASTAMENTO BASE CONCRETADA COM 1 M DE CONCRETO E 0,9 M DE SOLO (NÃO INCLUI FORNECIMENTO). AF_11/2019</v>
          </cell>
          <cell r="I3381" t="str">
            <v>UN</v>
          </cell>
          <cell r="J3381" t="str">
            <v>ATRIBUÍDO SÃO PAULO</v>
          </cell>
          <cell r="K3381">
            <v>58816.98</v>
          </cell>
        </row>
        <row r="3382">
          <cell r="G3382">
            <v>100612</v>
          </cell>
          <cell r="H3382" t="str">
            <v>ASSENTAMENTO DE POSTE DE CONCRETO COM COMPRIMENTO NOMINAL DE 13 M, CARGA NOMINAL DE 1000 DAN, ENGASTAMENTO BASE CONCRETADA COM 1 M DE CONCRETO E 0,9 M DE SOLO - SOMENTE INSTALAÇÃO, SEM FORNECIMENTO. AF_11/2019</v>
          </cell>
          <cell r="I3382" t="str">
            <v>UN</v>
          </cell>
          <cell r="J3382" t="str">
            <v>ATRIBUÍDO SÃO PAULO</v>
          </cell>
          <cell r="K3382">
            <v>80570.48</v>
          </cell>
        </row>
        <row r="3383">
          <cell r="G3383">
            <v>100613</v>
          </cell>
          <cell r="H3383" t="str">
            <v>POSTE DECORATIVO PARA JARDIM EM AÇO TUBULAR, H = *2,5* M, SEM LUMINÁRIA - FORNECIMENTO E INSTALAÇÃO. AF_11/2019</v>
          </cell>
          <cell r="I3383" t="str">
            <v>UN</v>
          </cell>
          <cell r="J3383" t="str">
            <v>ATRIBUÍDO SÃO PAULO</v>
          </cell>
          <cell r="K3383">
            <v>112647.09</v>
          </cell>
        </row>
        <row r="3384">
          <cell r="G3384">
            <v>100614</v>
          </cell>
          <cell r="H3384" t="str">
            <v>POSTE DE AÇO CONICO CONTÍNUO CURVO SIMPLES, FLANGEADO, H=9M, INCLUSIVE LUMINÁRIA, SEM LÂMPADA - FORNECIMENTO E INSTALACAO. AF_11/2019</v>
          </cell>
          <cell r="I3384" t="str">
            <v>UN</v>
          </cell>
          <cell r="J3384" t="str">
            <v>ATRIBUÍDO SÃO PAULO</v>
          </cell>
          <cell r="K3384">
            <v>65.06</v>
          </cell>
        </row>
        <row r="3385">
          <cell r="G3385">
            <v>100615</v>
          </cell>
          <cell r="H3385" t="str">
            <v>POSTE DE AÇO CONICO CONTÍNUO CURVO DUPLO, FLANGEADO, H=9M, INCLUSIVE LUMINÁRIAS, SEM LÂMPADAS - FORNECIMENTO E INSTALACAO. AF_11/2019</v>
          </cell>
          <cell r="I3385" t="str">
            <v>UN</v>
          </cell>
          <cell r="J3385" t="str">
            <v>ATRIBUÍDO SÃO PAULO</v>
          </cell>
          <cell r="K3385">
            <v>84.33</v>
          </cell>
        </row>
        <row r="3386">
          <cell r="G3386">
            <v>100616</v>
          </cell>
          <cell r="H3386" t="str">
            <v>POSTE DE AÇO CONICO CONTÍNUO CURVO SIMPLES, ENGASTADO, H=9M, INCLUSIVE LUMINÁRIA, SEM LÂMPADA - FORNECIMENTO E INSTALACAO. AF_11/2019</v>
          </cell>
          <cell r="I3386" t="str">
            <v>UN</v>
          </cell>
          <cell r="J3386" t="str">
            <v>ATRIBUÍDO SÃO PAULO</v>
          </cell>
          <cell r="K3386">
            <v>104.66</v>
          </cell>
        </row>
        <row r="3387">
          <cell r="G3387">
            <v>100617</v>
          </cell>
          <cell r="H3387" t="str">
            <v>POSTE DE AÇO CONICO CONTÍNUO CURVO DUPLO, ENGASTADO, H=9M, INCLUSIVE LUMINÁRIAS, SEM LÂMPADAS - FORNECIMENTO E INSTALACAO. AF_11/2019</v>
          </cell>
          <cell r="I3387" t="str">
            <v>UN</v>
          </cell>
          <cell r="J3387" t="str">
            <v>ATRIBUÍDO SÃO PAULO</v>
          </cell>
          <cell r="K3387">
            <v>138.57</v>
          </cell>
        </row>
        <row r="3388">
          <cell r="G3388">
            <v>100618</v>
          </cell>
          <cell r="H3388" t="str">
            <v>LUMINÁRIA ARANDELA TIPO MEIA LUA, DE SOBREPOR, COM 1 LÂMPADA LED DE 6 W, SEM REATOR - FORNECIMENTO E INSTALAÇÃO. AF_09/2024</v>
          </cell>
          <cell r="I3388" t="str">
            <v>UN</v>
          </cell>
          <cell r="J3388" t="str">
            <v>ATRIBUÍDO SÃO PAULO</v>
          </cell>
          <cell r="K3388">
            <v>55.23</v>
          </cell>
        </row>
        <row r="3389">
          <cell r="G3389">
            <v>100619</v>
          </cell>
          <cell r="H3389" t="str">
            <v>LUMINÁRIA ARANDELA TIPO TARTARUGA, DE SOBREPOR, COM 1 LÂMPADA LED DE 6 W, SEM REATOR - FORNECIMENTO E INSTALAÇÃO. AF_09/2024</v>
          </cell>
          <cell r="I3389" t="str">
            <v>UN</v>
          </cell>
          <cell r="J3389" t="str">
            <v>ATRIBUÍDO SÃO PAULO</v>
          </cell>
          <cell r="K3389">
            <v>72.8</v>
          </cell>
        </row>
        <row r="3390">
          <cell r="G3390">
            <v>100620</v>
          </cell>
          <cell r="H3390" t="str">
            <v>TRANSFORMADOR DE DISTRIBUIÇÃO, 30 KVA, TRIFÁSICO, 60 HZ, CLASSE 15 KV, IMERSO EM ÓLEO MINERAL, INSTALAÇÃO EM POSTE (NÃO INCLUSO SUPORTE) - FORNECIMENTO E INSTALAÇÃO. AF_12/2020</v>
          </cell>
          <cell r="I3390" t="str">
            <v>UN</v>
          </cell>
          <cell r="J3390" t="str">
            <v>ATRIBUÍDO SÃO PAULO</v>
          </cell>
          <cell r="K3390">
            <v>104.2</v>
          </cell>
        </row>
        <row r="3391">
          <cell r="G3391">
            <v>100621</v>
          </cell>
          <cell r="H3391" t="str">
            <v>TRANSFORMADOR DE DISTRIBUIÇÃO, 45 KVA, TRIFÁSICO, 60 HZ, CLASSE 15 KV, IMERSO EM ÓLEO MINERAL, INSTALAÇÃO EM POSTE (NÃO INCLUSO SUPORTE) - FORNECIMENTO E INSTALAÇÃO. AF_12/2020</v>
          </cell>
          <cell r="I3391" t="str">
            <v>UN</v>
          </cell>
          <cell r="J3391" t="str">
            <v>ATRIBUÍDO SÃO PAULO</v>
          </cell>
          <cell r="K3391">
            <v>55.83</v>
          </cell>
        </row>
        <row r="3392">
          <cell r="G3392">
            <v>100622</v>
          </cell>
          <cell r="H3392" t="str">
            <v>TRANSFORMADOR DE DISTRIBUIÇÃO, 75 KVA, TRIFÁSICO, 60 HZ, CLASSE 15 KV, IMERSO EM ÓLEO MINERAL, INSTALAÇÃO EM POSTE (NÃO INCLUSO SUPORTE) - FORNECIMENTO E INSTALAÇÃO. AF_12/2020</v>
          </cell>
          <cell r="I3392" t="str">
            <v>UN</v>
          </cell>
          <cell r="J3392" t="str">
            <v>ATRIBUÍDO SÃO PAULO</v>
          </cell>
          <cell r="K3392">
            <v>114.3</v>
          </cell>
        </row>
        <row r="3393">
          <cell r="G3393">
            <v>100623</v>
          </cell>
          <cell r="H3393" t="str">
            <v>TRANSFORMADOR DE DISTRIBUIÇÃO, 112,5 KVA, TRIFÁSICO, 60 HZ, CLASSE 15 KV, IMERSO EM ÓLEO MINERAL, INSTALAÇÃO EM POSTE (NÃO INCLUSO SUPORTE) - FORNECIMENTO E INSTALAÇÃO. AF_12/2020</v>
          </cell>
          <cell r="I3393" t="str">
            <v>UN</v>
          </cell>
          <cell r="J3393" t="str">
            <v>ATRIBUÍDO SÃO PAULO</v>
          </cell>
          <cell r="K3393">
            <v>170.09</v>
          </cell>
        </row>
        <row r="3394">
          <cell r="G3394">
            <v>97605</v>
          </cell>
          <cell r="H3394" t="str">
            <v>TRANSFORMADOR DE DISTRIBUIÇÃO, 150 KVA, TRIFÁSICO, 60 HZ, CLASSE 15 KV, IMERSO EM ÓLEO MINERAL, INSTALAÇÃO EM POSTE (NÃO INCLUSO SUPORTE) - FORNECIMENTO E INSTALAÇÃO. AF_12/2020</v>
          </cell>
          <cell r="I3394" t="str">
            <v>UN</v>
          </cell>
          <cell r="J3394" t="str">
            <v>COEFICIENTE DE REPRESENTATIVIDADE</v>
          </cell>
          <cell r="K3394">
            <v>112.79</v>
          </cell>
        </row>
        <row r="3395">
          <cell r="G3395">
            <v>97607</v>
          </cell>
          <cell r="H3395" t="str">
            <v>TRANSFORMADOR DE DISTRIBUIÇÃO, 225 KVA, TRIFÁSICO, 60 HZ, CLASSE 15 KV, IMERSO EM ÓLEO MINERAL, INSTALAÇÃO EM POSTE (NÃO INCLUSO SUPORTE) - FORNECIMENTO E INSTALAÇÃO. AF_12/2020</v>
          </cell>
          <cell r="I3395" t="str">
            <v>UN</v>
          </cell>
          <cell r="J3395" t="str">
            <v>COEFICIENTE DE REPRESENTATIVIDADE</v>
          </cell>
          <cell r="K3395">
            <v>151.91</v>
          </cell>
        </row>
        <row r="3396">
          <cell r="G3396">
            <v>102102</v>
          </cell>
          <cell r="H3396" t="str">
            <v>TRANSFORMADOR DE DISTRIBUIÇÃO, 300 KVA, TRIFÁSICO, 60 HZ, CLASSE 15 KV, IMERSO EM ÓLEO MINERAL, INSTALAÇÃO EM POSTE (NÃO INCLUSO SUPORTE) - FORNECIMENTO E INSTALAÇÃO. AF_12/2020</v>
          </cell>
          <cell r="I3396" t="str">
            <v>M</v>
          </cell>
          <cell r="J3396" t="str">
            <v>COEFICIENTE DE REPRESENTATIVIDADE</v>
          </cell>
          <cell r="K3396">
            <v>127.17</v>
          </cell>
        </row>
        <row r="3397">
          <cell r="G3397">
            <v>102103</v>
          </cell>
          <cell r="H3397" t="str">
            <v>SUPORTE PARA TRANSFORMADOR EM POSTE DE CONCRETO CIRCULAR - FORNECIMENTO E INSTALAÇÃO. AF_12/2020</v>
          </cell>
          <cell r="I3397" t="str">
            <v>M</v>
          </cell>
          <cell r="J3397" t="str">
            <v>COEFICIENTE DE REPRESENTATIVIDADE</v>
          </cell>
          <cell r="K3397">
            <v>23.75</v>
          </cell>
        </row>
        <row r="3398">
          <cell r="G3398">
            <v>102104</v>
          </cell>
          <cell r="H3398" t="str">
            <v>SUPORTE PARA TRANSFORMADOR EM POSTE DE CONCRETO DUPLO T - FORNECIMENTO E INSTALAÇÃO. AF_12/2020</v>
          </cell>
          <cell r="I3398" t="str">
            <v>M</v>
          </cell>
          <cell r="J3398" t="str">
            <v>COEFICIENTE DE REPRESENTATIVIDADE</v>
          </cell>
          <cell r="K3398">
            <v>25.17</v>
          </cell>
        </row>
        <row r="3399">
          <cell r="G3399">
            <v>102105</v>
          </cell>
          <cell r="H3399" t="str">
            <v>TRANSFORMADOR DE DISTRIBUIÇÃO, 500KVA, TRIFÁSICO, 60 HZ, CLASSE 15 KV, IMERSO EM ÓLEO MINERAL, INSTALAÇÃO EM SOLO (NÃO INCLUSO ABRIGO) - FORNECIMENTO E INSTALAÇÃO. AF_02/2022</v>
          </cell>
          <cell r="I3399" t="str">
            <v>M</v>
          </cell>
          <cell r="J3399" t="str">
            <v>COEFICIENTE DE REPRESENTATIVIDADE</v>
          </cell>
          <cell r="K3399">
            <v>24.37</v>
          </cell>
        </row>
        <row r="3400">
          <cell r="G3400">
            <v>102106</v>
          </cell>
          <cell r="H3400" t="str">
            <v>TRANSFORMADOR DE DISTRIBUIÇÃO, 750 KVA, TRIFÁSICO, 60 HZ, CLASSE 15 KV, IMERSO EM ÓLEO MINERAL, INSTALAÇÃO EM SOLO (NÃO INCLUSO ABRIGO) - FORNECIMENTO E INSTALAÇÃO. AF_02/2022</v>
          </cell>
          <cell r="I3400" t="str">
            <v>M</v>
          </cell>
          <cell r="J3400" t="str">
            <v>ATRIBUÍDO SÃO PAULO</v>
          </cell>
          <cell r="K3400">
            <v>18.39</v>
          </cell>
        </row>
        <row r="3401">
          <cell r="G3401">
            <v>102107</v>
          </cell>
          <cell r="H3401" t="str">
            <v>TRANSFORMADOR DE DISTRIBUIÇÃO, 1000 KVA, TRIFÁSICO, 60 HZ, CLASSE 15 KV, IMERSO EM ÓLEO MINERAL, INSTALAÇÃO EM SOLO (NÃO INCLUSO ABRIGO) - FORNECIMENTO E INSTALAÇÃO. AF_02/2022</v>
          </cell>
          <cell r="I3401" t="str">
            <v>M</v>
          </cell>
          <cell r="J3401" t="str">
            <v>COEFICIENTE DE REPRESENTATIVIDADE</v>
          </cell>
          <cell r="K3401">
            <v>28.65</v>
          </cell>
        </row>
        <row r="3402">
          <cell r="G3402">
            <v>102108</v>
          </cell>
          <cell r="H3402" t="str">
            <v>CORDOALHA DE COBRE NU 35 MM², NÃO ENTERRADA, COM ISOLADOR - FORNECIMENTO E INSTALAÇÃO. AF_08/2023</v>
          </cell>
          <cell r="I3402" t="str">
            <v>M</v>
          </cell>
          <cell r="J3402" t="str">
            <v>COEFICIENTE DE REPRESENTATIVIDADE</v>
          </cell>
          <cell r="K3402">
            <v>22.8</v>
          </cell>
        </row>
        <row r="3403">
          <cell r="G3403">
            <v>102109</v>
          </cell>
          <cell r="H3403" t="str">
            <v>CORDOALHA DE COBRE NU 50 MM², NÃO ENTERRADA, COM ISOLADOR - FORNECIMENTO E INSTALAÇÃO. AF_08/2023</v>
          </cell>
          <cell r="I3403" t="str">
            <v>UN</v>
          </cell>
          <cell r="J3403" t="str">
            <v>ATRIBUÍDO SÃO PAULO</v>
          </cell>
          <cell r="K3403">
            <v>28.5</v>
          </cell>
        </row>
        <row r="3404">
          <cell r="G3404">
            <v>102110</v>
          </cell>
          <cell r="H3404" t="str">
            <v>CORDOALHA DE COBRE NU 70 MM², NÃO ENTERRADA, COM ISOLADOR - FORNECIMENTO E INSTALAÇÃO. AF_08/2023</v>
          </cell>
          <cell r="I3404" t="str">
            <v>UN</v>
          </cell>
          <cell r="J3404" t="str">
            <v>ATRIBUÍDO SÃO PAULO</v>
          </cell>
          <cell r="K3404">
            <v>38.29</v>
          </cell>
        </row>
        <row r="3405">
          <cell r="G3405">
            <v>103654</v>
          </cell>
          <cell r="H3405" t="str">
            <v>CORDOALHA DE COBRE NU 95 MM², NÃO ENTERRADA, COM ISOLADOR - FORNECIMENTO E INSTALAÇÃO. AF_08/2023</v>
          </cell>
          <cell r="I3405" t="str">
            <v>UN</v>
          </cell>
          <cell r="J3405" t="str">
            <v>COEFICIENTE DE REPRESENTATIVIDADE</v>
          </cell>
          <cell r="K3405">
            <v>53.46</v>
          </cell>
        </row>
        <row r="3406">
          <cell r="G3406">
            <v>103655</v>
          </cell>
          <cell r="H3406" t="str">
            <v>CORDOALHA DE COBRE NU 50 MM², ENTERRADA - FORNECIMENTO E INSTALAÇÃO. AF_08/2023</v>
          </cell>
          <cell r="I3406" t="str">
            <v>UN</v>
          </cell>
          <cell r="J3406" t="str">
            <v>COEFICIENTE DE REPRESENTATIVIDADE</v>
          </cell>
          <cell r="K3406">
            <v>2909.03</v>
          </cell>
        </row>
        <row r="3407">
          <cell r="G3407">
            <v>103656</v>
          </cell>
          <cell r="H3407" t="str">
            <v>CORDOALHA DE COBRE NU 70 MM², ENTERRADA - FORNECIMENTO E INSTALAÇÃO. AF_08/2023</v>
          </cell>
          <cell r="I3407" t="str">
            <v>UN</v>
          </cell>
          <cell r="J3407" t="str">
            <v>COEFICIENTE DE REPRESENTATIVIDADE</v>
          </cell>
          <cell r="K3407">
            <v>593.38</v>
          </cell>
        </row>
        <row r="3408">
          <cell r="G3408">
            <v>96973</v>
          </cell>
          <cell r="H3408" t="str">
            <v>CORDOALHA DE COBRE NU 95 MM², ENTERRADA - FORNECIMENTO E INSTALAÇÃO. AF_08/2023</v>
          </cell>
          <cell r="I3408" t="str">
            <v>UN</v>
          </cell>
          <cell r="J3408" t="str">
            <v>COEFICIENTE DE REPRESENTATIVIDADE</v>
          </cell>
          <cell r="K3408">
            <v>13.74</v>
          </cell>
        </row>
        <row r="3409">
          <cell r="G3409">
            <v>96974</v>
          </cell>
          <cell r="H3409" t="str">
            <v>ELETRODUTO PVC RÍGIDO, DIÂMETRO 40MM, COM 3 METROS, PARA SPDA - FORNECIMENTO E INSTALAÇÃO. AF_08/2023</v>
          </cell>
          <cell r="I3409" t="str">
            <v>UN</v>
          </cell>
          <cell r="J3409" t="str">
            <v>COEFICIENTE DE REPRESENTATIVIDADE</v>
          </cell>
          <cell r="K3409">
            <v>36.63</v>
          </cell>
        </row>
        <row r="3410">
          <cell r="G3410">
            <v>96975</v>
          </cell>
          <cell r="H3410" t="str">
            <v>HASTE DE ATERRAMENTO, DIÂMETRO 5/8", COM 3 METROS - FORNECIMENTO E INSTALAÇÃO. AF_08/2023</v>
          </cell>
          <cell r="I3410" t="str">
            <v>UN</v>
          </cell>
          <cell r="J3410" t="str">
            <v>COEFICIENTE DE REPRESENTATIVIDADE</v>
          </cell>
          <cell r="K3410">
            <v>53.5</v>
          </cell>
        </row>
        <row r="3411">
          <cell r="G3411">
            <v>96976</v>
          </cell>
          <cell r="H3411" t="str">
            <v>HASTE DE ATERRAMENTO, DIÂMETRO 3/4", COM 3 METROS - FORNECIMENTO E INSTALAÇÃO. AF_08/2023</v>
          </cell>
          <cell r="I3411" t="str">
            <v>UN</v>
          </cell>
          <cell r="J3411" t="str">
            <v>COEFICIENTE DE REPRESENTATIVIDADE</v>
          </cell>
          <cell r="K3411">
            <v>8.78</v>
          </cell>
        </row>
        <row r="3412">
          <cell r="G3412">
            <v>96977</v>
          </cell>
          <cell r="H3412" t="str">
            <v>BASE METÁLICA PARA MASTRO 1 ½"  PARA SPDA - FORNECIMENTO E INSTALAÇÃO. AF_08/2023</v>
          </cell>
          <cell r="I3412" t="str">
            <v>UN</v>
          </cell>
          <cell r="J3412" t="str">
            <v>ATRIBUÍDO SÃO PAULO</v>
          </cell>
          <cell r="K3412">
            <v>23.42</v>
          </cell>
        </row>
        <row r="3413">
          <cell r="G3413">
            <v>96978</v>
          </cell>
          <cell r="H3413" t="str">
            <v>MASTRO 1 ½", COM 3 METROS, PARA SPDA - FORNECIMENTO E INSTALAÇÃO. AF_08/2023</v>
          </cell>
          <cell r="I3413" t="str">
            <v>UN</v>
          </cell>
          <cell r="J3413" t="str">
            <v>COEFICIENTE DE REPRESENTATIVIDADE</v>
          </cell>
          <cell r="K3413">
            <v>34.21</v>
          </cell>
        </row>
        <row r="3414">
          <cell r="G3414">
            <v>96979</v>
          </cell>
          <cell r="H3414" t="str">
            <v>CAPTOR TIPO FRANKLIN PARA SPDA - FORNECIMENTO E INSTALAÇÃO. AF_08/2023</v>
          </cell>
          <cell r="I3414" t="str">
            <v>UN</v>
          </cell>
          <cell r="J3414" t="str">
            <v>COEFICIENTE DE REPRESENTATIVIDADE</v>
          </cell>
          <cell r="K3414">
            <v>20.19</v>
          </cell>
        </row>
        <row r="3415">
          <cell r="G3415">
            <v>96984</v>
          </cell>
          <cell r="H3415" t="str">
            <v>SUPORTE ISOLADOR PARA FIXAÇÃO DA CORDOALHA DE COBRE EM ALVENARIA OU CONCRETO - FORNECIMENTO E INSTALAÇÃO. AF_08/2023</v>
          </cell>
          <cell r="I3415" t="str">
            <v>UN</v>
          </cell>
          <cell r="J3415" t="str">
            <v>COEFICIENTE DE REPRESENTATIVIDADE</v>
          </cell>
          <cell r="K3415">
            <v>15.72</v>
          </cell>
        </row>
        <row r="3416">
          <cell r="G3416">
            <v>96985</v>
          </cell>
          <cell r="H3416" t="str">
            <v>MINI CAPTOR PARA SPDA - FORNECIMENTO E INSTALAÇÃO. AF_08/2023</v>
          </cell>
          <cell r="I3416" t="str">
            <v>UN</v>
          </cell>
          <cell r="J3416" t="str">
            <v>COEFICIENTE DE REPRESENTATIVIDADE</v>
          </cell>
          <cell r="K3416">
            <v>14.45</v>
          </cell>
        </row>
        <row r="3417">
          <cell r="G3417">
            <v>96986</v>
          </cell>
          <cell r="H3417" t="str">
            <v>CONECTOR GRAMPO METÁLICO TIPO OLHAL, PARA SPDA, PARA HASTE DE ATERRAMENTO DE 3/4'' E CABOS DE 10 A 50 MM2 - FORNECIMENTO E INSTALAÇÃO. AF_08/2023</v>
          </cell>
          <cell r="I3417" t="str">
            <v>UN</v>
          </cell>
          <cell r="J3417" t="str">
            <v>COEFICIENTE DE REPRESENTATIVIDADE</v>
          </cell>
          <cell r="K3417">
            <v>0.57</v>
          </cell>
        </row>
        <row r="3418">
          <cell r="G3418">
            <v>96987</v>
          </cell>
          <cell r="H3418" t="str">
            <v>CONECTOR GRAMPO METÁLICO TIPO OLHAL, PARA SPDA, PARA HASTE DE ATERRAMENTO DE 5/8'' E CABOS DE 10 A 50 MM2 - FORNECIMENTO E INSTALAÇÃO. AF_08/2023</v>
          </cell>
          <cell r="I3418" t="str">
            <v>M3</v>
          </cell>
          <cell r="J3418" t="str">
            <v>COEFICIENTE DE REPRESENTATIVIDADE</v>
          </cell>
          <cell r="K3418">
            <v>1.54</v>
          </cell>
        </row>
        <row r="3419">
          <cell r="G3419">
            <v>96988</v>
          </cell>
          <cell r="H3419" t="str">
            <v>CONECTOR GRAMPO PARALELO METÁLICO, PARA SPDA, PARA CABOS DE 6 A 50 MM2 - FORNECIMENTO E INSTALAÇÃO. AF_08/2023</v>
          </cell>
          <cell r="I3419" t="str">
            <v>M3</v>
          </cell>
          <cell r="J3419" t="str">
            <v>COEFICIENTE DE REPRESENTATIVIDADE</v>
          </cell>
          <cell r="K3419">
            <v>2.27</v>
          </cell>
        </row>
        <row r="3420">
          <cell r="G3420">
            <v>96989</v>
          </cell>
          <cell r="H3420" t="str">
            <v>CONECTOR SPLIT-BOLT, PARA SPDA, PARA CABOS ATÉ 35 MM2 - FORNECIMENTO E INSTALAÇÃO. AF_08/2023</v>
          </cell>
          <cell r="I3420" t="str">
            <v>UN</v>
          </cell>
          <cell r="J3420" t="str">
            <v>ATRIBUÍDO SÃO PAULO</v>
          </cell>
          <cell r="K3420">
            <v>2.06</v>
          </cell>
        </row>
        <row r="3421">
          <cell r="G3421">
            <v>98463</v>
          </cell>
          <cell r="H3421" t="str">
            <v>CONECTOR SPLIT-BOLT, PARA SPDA, PARA CABOS ATÉ 50 MM2 - FORNECIMENTO E INSTALAÇÃO. AF_08/2023</v>
          </cell>
          <cell r="I3421" t="str">
            <v>UN</v>
          </cell>
          <cell r="J3421" t="str">
            <v>ATRIBUÍDO SÃO PAULO</v>
          </cell>
          <cell r="K3421">
            <v>5.52</v>
          </cell>
        </row>
        <row r="3422">
          <cell r="G3422">
            <v>104746</v>
          </cell>
          <cell r="H3422" t="str">
            <v>CONECTOR SPLIT-BOLT, PARA SPDA, PARA CABOS ATÉ 70 MM2 - FORNECIMENTO E INSTALAÇÃO. AF_08/2023</v>
          </cell>
          <cell r="I3422" t="str">
            <v>UN</v>
          </cell>
          <cell r="J3422" t="str">
            <v>COEFICIENTE DE REPRESENTATIVIDADE</v>
          </cell>
          <cell r="K3422">
            <v>8.07</v>
          </cell>
        </row>
        <row r="3423">
          <cell r="G3423">
            <v>104749</v>
          </cell>
          <cell r="H3423" t="str">
            <v>CONECTOR SPLIT-BOLT, PARA SPDA, PARA CABOS ATÉ 95 MM2 - FORNECIMENTO E INSTALAÇÃO. AF_08/2023</v>
          </cell>
          <cell r="I3423" t="str">
            <v>UN</v>
          </cell>
          <cell r="J3423" t="str">
            <v>COEFICIENTE DE REPRESENTATIVIDADE</v>
          </cell>
          <cell r="K3423">
            <v>6.18</v>
          </cell>
        </row>
        <row r="3424">
          <cell r="G3424">
            <v>104750</v>
          </cell>
          <cell r="H3424" t="str">
            <v>PLACA DE CONCRETO PRÉ-MOLDADO COMO PROTEÇÃO MECÂNICA ADICIONAL NO REATERRO PARA REDE ENTERRADA DE DISTRIBUIÇÃO DE ENERGIA ELÉTRICA - FORNECIMENTO E INSTALAÇÃO. AF_12/2021</v>
          </cell>
          <cell r="I3424" t="str">
            <v>UN</v>
          </cell>
          <cell r="J3424" t="str">
            <v>COEFICIENTE DE REPRESENTATIVIDADE</v>
          </cell>
          <cell r="K3424">
            <v>10.71</v>
          </cell>
        </row>
        <row r="3425">
          <cell r="G3425">
            <v>104751</v>
          </cell>
          <cell r="H3425" t="str">
            <v>CONCRETAGEM COMO PROTEÇÃO MECÂNICA ADICIONAL NO REATERRO PARA REDE ENTERRADA DE DISTRIBUIÇÃO DE ENERGIA ELÉTRICA - FORNECIMENTO E INSTALAÇÃO. AF_12/2021</v>
          </cell>
          <cell r="I3425" t="str">
            <v>UN</v>
          </cell>
          <cell r="J3425" t="str">
            <v>COEFICIENTE DE REPRESENTATIVIDADE</v>
          </cell>
          <cell r="K3425">
            <v>1223.42</v>
          </cell>
        </row>
        <row r="3426">
          <cell r="G3426">
            <v>104752</v>
          </cell>
          <cell r="H3426" t="str">
            <v>FURO MANUAL EM ALVENARIA, PARA INSTALAÇÕES ELÉTRICAS, DIÂMETROS MENORES OU IGUAIS A 40 MM. AF_09/2023</v>
          </cell>
          <cell r="I3426" t="str">
            <v>M</v>
          </cell>
          <cell r="J3426" t="str">
            <v>COEFICIENTE DE REPRESENTATIVIDADE</v>
          </cell>
          <cell r="K3426">
            <v>169.72</v>
          </cell>
        </row>
        <row r="3427">
          <cell r="G3427">
            <v>104753</v>
          </cell>
          <cell r="H3427" t="str">
            <v>FURO MANUAL EM ALVENARIA, PARA INSTALAÇÕES ELÉTRICAS, DIÂMETROS MAIORES QUE 40 MM E MENORES OU IGUAIS A 75 MM. AF_09/2023</v>
          </cell>
          <cell r="I3427" t="str">
            <v>M</v>
          </cell>
          <cell r="J3427" t="str">
            <v>COEFICIENTE DE REPRESENTATIVIDADE</v>
          </cell>
          <cell r="K3427">
            <v>489.84</v>
          </cell>
        </row>
        <row r="3428">
          <cell r="G3428">
            <v>104754</v>
          </cell>
          <cell r="H3428" t="str">
            <v>FURO MANUAL EM ALVENARIA, PARA INSTALAÇÕES ELÉTRICAS, DIÂMETROS MAIORES QUE 75 MM E MENORES OU IGUAIS A 100 MM. AF_09/2023</v>
          </cell>
          <cell r="I3428" t="str">
            <v>M</v>
          </cell>
          <cell r="J3428" t="str">
            <v>COEFICIENTE DE REPRESENTATIVIDADE</v>
          </cell>
          <cell r="K3428">
            <v>528.85</v>
          </cell>
        </row>
        <row r="3429">
          <cell r="G3429">
            <v>104755</v>
          </cell>
          <cell r="H3429" t="str">
            <v>FURO MECANIZADO EM CONCRETO, COM MARTELO DEMOLIDOR, PARA INSTALAÇÕES ELÉTRICAS, DIÂMETROS MENORES OU IGUAIS A 40 MM. AF_09/2023</v>
          </cell>
          <cell r="I3429" t="str">
            <v>UN</v>
          </cell>
          <cell r="J3429" t="str">
            <v>COEFICIENTE DE REPRESENTATIVIDADE</v>
          </cell>
          <cell r="K3429">
            <v>164.84</v>
          </cell>
        </row>
        <row r="3430">
          <cell r="G3430">
            <v>103490</v>
          </cell>
          <cell r="H3430" t="str">
            <v>FURO MECANIZADO EM CONCRETO, COM MARTELO DEMOLIDOR, PARA INSTALAÇÕES ELÉTRICAS, DIÂMETROS MAIORES QUE 40 MM E MENORES OU IGUAIS A 75 MM. AF_09/2023</v>
          </cell>
          <cell r="I3430" t="str">
            <v>UN</v>
          </cell>
          <cell r="J3430" t="str">
            <v>COEFICIENTE DE REPRESENTATIVIDADE</v>
          </cell>
          <cell r="K3430">
            <v>190.85</v>
          </cell>
        </row>
        <row r="3431">
          <cell r="G3431">
            <v>103491</v>
          </cell>
          <cell r="H3431" t="str">
            <v>FURO MECANIZADO EM CONCRETO, COM MARTELO DEMOLIDOR, PARA INSTALAÇÕES ELÉTRICAS, DIÂMETROS MAIORES QUE 75 MM E MENORES OU IGUAIS A 150 MM. AF_09/2023</v>
          </cell>
          <cell r="I3431" t="str">
            <v>UN</v>
          </cell>
          <cell r="J3431" t="str">
            <v>COEFICIENTE DE REPRESENTATIVIDADE</v>
          </cell>
          <cell r="K3431">
            <v>223.34</v>
          </cell>
        </row>
        <row r="3432">
          <cell r="G3432">
            <v>104758</v>
          </cell>
          <cell r="H3432" t="str">
            <v>SUPORTE PARA 2 ELETRODUTOS, ESPAÇADO A CADA 80 CM, EM PERFILADO COM COMPRIMENTO DE 25 CM FIXADO EM LAJE, POR METRO DE ELETRODUTO FIXADO. AF_09/2023</v>
          </cell>
          <cell r="I3432" t="str">
            <v>UN</v>
          </cell>
          <cell r="J3432" t="str">
            <v>COEFICIENTE DE REPRESENTATIVIDADE</v>
          </cell>
          <cell r="K3432">
            <v>255.84</v>
          </cell>
        </row>
        <row r="3433">
          <cell r="G3433">
            <v>104759</v>
          </cell>
          <cell r="H3433" t="str">
            <v>SUPORTE PARA 4 ELETRODUTOS, ESPAÇADO A CADA 80 CM, EM PERFILADO COM COMPRIMENTO DE 42 CM FIXADO EM LAJE, POR METRO DE ELETRODUTO FIXADO. AF_09/2023</v>
          </cell>
          <cell r="I3433" t="str">
            <v>UN</v>
          </cell>
          <cell r="J3433" t="str">
            <v>COEFICIENTE DE REPRESENTATIVIDADE</v>
          </cell>
          <cell r="K3433">
            <v>1606.01</v>
          </cell>
        </row>
        <row r="3434">
          <cell r="G3434">
            <v>104760</v>
          </cell>
          <cell r="H3434" t="str">
            <v>CHUMBAMENTO LINEAR EM ALVENARIA PARA ELETRODUTOS COM DIÂMETROS MENORES OU IGUAIS A 40 MM. AF_09/2023</v>
          </cell>
          <cell r="I3434" t="str">
            <v>UN</v>
          </cell>
          <cell r="J3434" t="str">
            <v>COEFICIENTE DE REPRESENTATIVIDADE</v>
          </cell>
          <cell r="K3434">
            <v>291.44</v>
          </cell>
        </row>
        <row r="3435">
          <cell r="G3435">
            <v>104761</v>
          </cell>
          <cell r="H3435" t="str">
            <v>FURO MECANIZADO EM ALVENARIA, PARA INSTALAÇÕES ELÉTRICAS, DIÂMETROS MENORES OU IGUAIS A 40 MM. AF_09/2023</v>
          </cell>
          <cell r="I3435" t="str">
            <v>M</v>
          </cell>
          <cell r="J3435" t="str">
            <v>COEFICIENTE DE REPRESENTATIVIDADE</v>
          </cell>
          <cell r="K3435">
            <v>371.75</v>
          </cell>
        </row>
        <row r="3436">
          <cell r="G3436">
            <v>104762</v>
          </cell>
          <cell r="H3436" t="str">
            <v>FURO MECANIZADO EM ALVENARIA, PARA INSTALAÇÕES ELÉTRICAS, DIÂMETROS MAIORES QUE 40 MM E MENORES OU IGUAIS A 75 MM. AF_09/2023</v>
          </cell>
          <cell r="I3436" t="str">
            <v>M</v>
          </cell>
          <cell r="J3436" t="str">
            <v>COEFICIENTE DE REPRESENTATIVIDADE</v>
          </cell>
          <cell r="K3436">
            <v>331.27</v>
          </cell>
        </row>
        <row r="3437">
          <cell r="G3437">
            <v>104763</v>
          </cell>
          <cell r="H3437" t="str">
            <v>FURO MECANIZADO EM ALVENARIA, PARA INSTALAÇÕES ELÉTRICAS, DIÂMETROS MAIORES QUE 75 MM E MENORES OU IGUAIS A 100 MM. AF_09/2023</v>
          </cell>
          <cell r="I3437" t="str">
            <v>UN</v>
          </cell>
          <cell r="J3437" t="str">
            <v>COEFICIENTE DE REPRESENTATIVIDADE</v>
          </cell>
          <cell r="K3437">
            <v>3363.21</v>
          </cell>
        </row>
        <row r="3438">
          <cell r="G3438">
            <v>104764</v>
          </cell>
          <cell r="H3438" t="str">
            <v>FURO MECANIZADO EM CONCRETO, COM PERFURATRIZ, PARA INSTALAÇÕES ELÉTRICAS, DIÂMETROS MENORES OU IGUAIS A 40 MM. AF_09/2023</v>
          </cell>
          <cell r="I3438" t="str">
            <v>UN</v>
          </cell>
          <cell r="J3438" t="str">
            <v>COEFICIENTE DE REPRESENTATIVIDADE</v>
          </cell>
          <cell r="K3438">
            <v>160.05</v>
          </cell>
        </row>
        <row r="3439">
          <cell r="G3439">
            <v>104765</v>
          </cell>
          <cell r="H3439" t="str">
            <v>FURO MECANIZADO EM CONCRETO, COM PERFURATRIZ, PARA INSTALAÇÕES ELÉTRICAS, DIÂMETROS MAIORES QUE 40 MM E MENORES OU IGUAIS A 75 MM. AF_09/2023</v>
          </cell>
          <cell r="I3439" t="str">
            <v>UN</v>
          </cell>
          <cell r="J3439" t="str">
            <v>COEFICIENTE DE REPRESENTATIVIDADE</v>
          </cell>
          <cell r="K3439">
            <v>3.42</v>
          </cell>
        </row>
        <row r="3440">
          <cell r="G3440">
            <v>104766</v>
          </cell>
          <cell r="H3440" t="str">
            <v>FURO MECANIZADO EM CONCRETO, COM PERFURATRIZ, PARA INSTALAÇÕES ELÉTRICAS, DIÂMETROS MAIORES QUE 75 MM E MENORES OU IGUAIS A 150 MM. AF_09/2023</v>
          </cell>
          <cell r="I3440" t="str">
            <v>UN</v>
          </cell>
          <cell r="J3440" t="str">
            <v>COEFICIENTE DE REPRESENTATIVIDADE</v>
          </cell>
          <cell r="K3440">
            <v>4.11</v>
          </cell>
        </row>
        <row r="3441">
          <cell r="G3441">
            <v>104768</v>
          </cell>
          <cell r="H3441" t="str">
            <v>RASGO LINEAR MECANIZADO EM ALVENARIA, PARA ELETRODUTOS, DIÂMETROS MENORES OU IGUAIS A 40 MM. AF_09/2023</v>
          </cell>
          <cell r="I3441" t="str">
            <v>UN</v>
          </cell>
          <cell r="J3441" t="str">
            <v>COEFICIENTE DE REPRESENTATIVIDADE</v>
          </cell>
          <cell r="K3441">
            <v>4.28</v>
          </cell>
        </row>
        <row r="3442">
          <cell r="G3442">
            <v>104770</v>
          </cell>
          <cell r="H3442" t="str">
            <v>FIXAÇÃO DE ELETRODUTOS, DIÂMETROS MENORES OU IGUAIS A 40 MM, COM ABRAÇADEIRA METÁLICA RÍGIDA TIPO D COM PARAFUSO DE FIXAÇÃO 1 1/4", FIXADA DIRETAMENTE NA LAJE OU PAREDE. AF_09/2023</v>
          </cell>
          <cell r="I3442" t="str">
            <v>UN</v>
          </cell>
          <cell r="J3442" t="str">
            <v>COEFICIENTE DE REPRESENTATIVIDADE</v>
          </cell>
          <cell r="K3442">
            <v>5</v>
          </cell>
        </row>
        <row r="3443">
          <cell r="G3443">
            <v>104772</v>
          </cell>
          <cell r="H3443" t="str">
            <v>ABRIGO PARA HIDRANTE, 90X60X17CM, COM REGISTRO GLOBO ANGULAR 45 GRAUS 2 1/2", ADAPTADOR STORZ 2 1/2", MANGUEIRA DE INCÊNDIO 20M, REDUÇÃO 2 1/2" X 1 1/2" E ESGUICHO EM LATÃO 1 1/2" - FORNECIMENTO E INSTALAÇÃO. AF_10/2020</v>
          </cell>
          <cell r="I3443" t="str">
            <v>UN</v>
          </cell>
          <cell r="J3443" t="str">
            <v>ATRIBUÍDO SÃO PAULO</v>
          </cell>
          <cell r="K3443">
            <v>5.49</v>
          </cell>
        </row>
        <row r="3444">
          <cell r="G3444">
            <v>104774</v>
          </cell>
          <cell r="H3444" t="str">
            <v>EXTINTOR DE INCÊNDIO PORTÁTIL COM CARGA DE ÁGUA PRESSURIZADA DE 10 L, CLASSE A - FORNECIMENTO E INSTALAÇÃO. AF_10/2020_PE</v>
          </cell>
          <cell r="I3444" t="str">
            <v>UN</v>
          </cell>
          <cell r="J3444" t="str">
            <v>ATRIBUÍDO SÃO PAULO</v>
          </cell>
          <cell r="K3444">
            <v>6.14</v>
          </cell>
        </row>
        <row r="3445">
          <cell r="G3445">
            <v>104776</v>
          </cell>
          <cell r="H3445" t="str">
            <v>EXTINTOR DE INCÊNDIO PORTÁTIL COM CARGA DE CO2 DE 4 KG, CLASSE BC - FORNECIMENTO E INSTALAÇÃO. AF_10/2020_PE</v>
          </cell>
          <cell r="I3445" t="str">
            <v>UN</v>
          </cell>
          <cell r="J3445" t="str">
            <v>COEFICIENTE DE REPRESENTATIVIDADE</v>
          </cell>
          <cell r="K3445">
            <v>9.47</v>
          </cell>
        </row>
        <row r="3446">
          <cell r="G3446">
            <v>104778</v>
          </cell>
          <cell r="H3446" t="str">
            <v>EXTINTOR DE INCÊNDIO PORTÁTIL COM CARGA DE CO2 DE 6 KG, CLASSE BC - FORNECIMENTO E INSTALAÇÃO. AF_10/2020_PE</v>
          </cell>
          <cell r="I3446" t="str">
            <v>UN</v>
          </cell>
          <cell r="J3446" t="str">
            <v>COEFICIENTE DE REPRESENTATIVIDADE</v>
          </cell>
          <cell r="K3446">
            <v>14.73</v>
          </cell>
        </row>
        <row r="3447">
          <cell r="G3447">
            <v>104780</v>
          </cell>
          <cell r="H3447" t="str">
            <v>EXTINTOR DE INCÊNDIO PORTÁTIL COM CARGA DE PQS DE 4 KG, CLASSE BC - FORNECIMENTO E INSTALAÇÃO. AF_10/2020_PE</v>
          </cell>
          <cell r="I3447" t="str">
            <v>UN</v>
          </cell>
          <cell r="J3447" t="str">
            <v>COEFICIENTE DE REPRESENTATIVIDADE</v>
          </cell>
          <cell r="K3447">
            <v>19.8</v>
          </cell>
        </row>
        <row r="3448">
          <cell r="G3448">
            <v>104785</v>
          </cell>
          <cell r="H3448" t="str">
            <v>EXTINTOR DE INCÊNDIO PORTÁTIL COM CARGA DE PQS DE 6 KG, CLASSE BC - FORNECIMENTO E INSTALAÇÃO. AF_10/2020_PE</v>
          </cell>
          <cell r="I3448" t="str">
            <v>UN</v>
          </cell>
          <cell r="J3448" t="str">
            <v>COEFICIENTE DE REPRESENTATIVIDADE</v>
          </cell>
          <cell r="K3448">
            <v>29.33</v>
          </cell>
        </row>
        <row r="3449">
          <cell r="G3449">
            <v>96765</v>
          </cell>
          <cell r="H3449" t="str">
            <v>EXTINTOR DE INCÊNDIO PORTÁTIL COM CARGA DE PQS DE 8 KG, CLASSE BC - FORNECIMENTO E INSTALAÇÃO. AF_10/2020_PE</v>
          </cell>
          <cell r="I3449" t="str">
            <v>UN</v>
          </cell>
          <cell r="J3449" t="str">
            <v>COEFICIENTE DE REPRESENTATIVIDADE</v>
          </cell>
          <cell r="K3449">
            <v>40.77</v>
          </cell>
        </row>
        <row r="3450">
          <cell r="G3450">
            <v>101905</v>
          </cell>
          <cell r="H3450" t="str">
            <v>EXTINTOR DE INCÊNDIO PORTÁTIL COM CARGA DE PQS DE 12 KG, CLASSE BC - FORNECIMENTO E INSTALAÇÃO. AF_10/2020_PE</v>
          </cell>
          <cell r="I3450" t="str">
            <v>UN</v>
          </cell>
          <cell r="J3450" t="str">
            <v>COEFICIENTE DE REPRESENTATIVIDADE</v>
          </cell>
          <cell r="K3450">
            <v>92.06</v>
          </cell>
        </row>
        <row r="3451">
          <cell r="G3451">
            <v>101906</v>
          </cell>
          <cell r="H3451" t="str">
            <v>ABRIGO PARA HIDRANTE, 75X45X17CM, COM REGISTRO GLOBO ANGULAR 45 GRAUS 2 1/2", ADAPTADOR STORZ 2 1/2", MANGUEIRA DE INCÊNDIO 15M 2 1/2" E ESGUICHO EM LATÃO 2 1/2" - FORNECIMENTO E INSTALAÇÃO. AF_10/2020</v>
          </cell>
          <cell r="I3451" t="str">
            <v>M</v>
          </cell>
          <cell r="J3451" t="str">
            <v>COEFICIENTE DE REPRESENTATIVIDADE</v>
          </cell>
          <cell r="K3451">
            <v>2.21</v>
          </cell>
        </row>
        <row r="3452">
          <cell r="G3452">
            <v>101907</v>
          </cell>
          <cell r="H3452" t="str">
            <v>CAIXA DE INCÊNDIO 45X75X17CM - FORNECIMENTO E INSTALAÇÃO. AF_10/2020</v>
          </cell>
          <cell r="I3452" t="str">
            <v>M</v>
          </cell>
          <cell r="J3452" t="str">
            <v>COEFICIENTE DE REPRESENTATIVIDADE</v>
          </cell>
          <cell r="K3452">
            <v>2.68</v>
          </cell>
        </row>
        <row r="3453">
          <cell r="G3453">
            <v>101908</v>
          </cell>
          <cell r="H3453" t="str">
            <v>CAIXA DE INCÊNDIO 60X90X17CM - FORNECIMENTO E INSTALAÇÃO. AF_10/2020</v>
          </cell>
          <cell r="I3453" t="str">
            <v>M</v>
          </cell>
          <cell r="J3453" t="str">
            <v>COEFICIENTE DE REPRESENTATIVIDADE</v>
          </cell>
          <cell r="K3453">
            <v>3.33</v>
          </cell>
        </row>
        <row r="3454">
          <cell r="G3454">
            <v>101909</v>
          </cell>
          <cell r="H3454" t="str">
            <v>CONJUNTO DE MANGUEIRA PARA COMBATE A INCÊNDIO EM FIBRA DE POLIESTER PURA, COM 1.1/2", REVESTIDA INTERNAMENTE, COMPRIMENTO DE 15M - FORNECIMENTO E INSTALAÇÃO. AF_10/2020</v>
          </cell>
          <cell r="I3454" t="str">
            <v>M</v>
          </cell>
          <cell r="J3454" t="str">
            <v>COEFICIENTE DE REPRESENTATIVIDADE</v>
          </cell>
          <cell r="K3454">
            <v>6.66</v>
          </cell>
        </row>
        <row r="3455">
          <cell r="G3455">
            <v>101910</v>
          </cell>
          <cell r="H3455" t="str">
            <v>HIDRANTE SUBTERRÂNEO PREDIAL (COM CURVA LONGA E CAIXA), DN 75 MM - FORNECIMENTO E INSTALAÇÃO. AF_10/2020</v>
          </cell>
          <cell r="I3455" t="str">
            <v>M</v>
          </cell>
          <cell r="J3455" t="str">
            <v>COEFICIENTE DE REPRESENTATIVIDADE</v>
          </cell>
          <cell r="K3455">
            <v>11.94</v>
          </cell>
        </row>
        <row r="3456">
          <cell r="G3456">
            <v>101911</v>
          </cell>
          <cell r="H3456" t="str">
            <v>MANÔMETRO 0 A 200 PSI (0 A 14 KGF/CM2), D = 50MM - FORNECIMENTO E INSTALAÇÃO. AF_10/2020</v>
          </cell>
          <cell r="I3456" t="str">
            <v>M</v>
          </cell>
          <cell r="J3456" t="str">
            <v>COEFICIENTE DE REPRESENTATIVIDADE</v>
          </cell>
          <cell r="K3456">
            <v>17.01</v>
          </cell>
        </row>
        <row r="3457">
          <cell r="G3457">
            <v>101912</v>
          </cell>
          <cell r="H3457" t="str">
            <v>CABO TELEFÔNICO CCI-50 1 PAR, INSTALADO EM ENTRADA DE EDIFICAÇÃO - FORNECIMENTO E INSTALAÇÃO. AF_11/2019</v>
          </cell>
          <cell r="I3457" t="str">
            <v>M</v>
          </cell>
          <cell r="J3457" t="str">
            <v>COEFICIENTE DE REPRESENTATIVIDADE</v>
          </cell>
          <cell r="K3457">
            <v>26.53</v>
          </cell>
        </row>
        <row r="3458">
          <cell r="G3458">
            <v>101913</v>
          </cell>
          <cell r="H3458" t="str">
            <v>CABO TELEFÔNICO CCI-50 2 PARES, SEM BLINDAGEM, INSTALADO EM ENTRADA DE EDIFICAÇÃO - FORNECIMENTO E INSTALAÇÃO. AF_11/2019</v>
          </cell>
          <cell r="I3458" t="str">
            <v>M</v>
          </cell>
          <cell r="J3458" t="str">
            <v>COEFICIENTE DE REPRESENTATIVIDADE</v>
          </cell>
          <cell r="K3458">
            <v>7.02</v>
          </cell>
        </row>
        <row r="3459">
          <cell r="G3459">
            <v>101914</v>
          </cell>
          <cell r="H3459" t="str">
            <v>CABO TELEFÔNICO CCI-50 3 PARES, SEM BLINDAGEM, INSTALADO EM ENTRADA DE EDIFICAÇÃO - FORNECIMENTO E INSTALAÇÃO. AF_11/2019</v>
          </cell>
          <cell r="I3459" t="str">
            <v>M</v>
          </cell>
          <cell r="J3459" t="str">
            <v>COEFICIENTE DE REPRESENTATIVIDADE</v>
          </cell>
          <cell r="K3459">
            <v>7.7</v>
          </cell>
        </row>
        <row r="3460">
          <cell r="G3460">
            <v>101915</v>
          </cell>
          <cell r="H3460" t="str">
            <v>CABO TELEFÔNICO CCI-50 4 PARES, SEM BLINDAGEM, INSTALADO EM ENTRADA DE EDIFICAÇÃO - FORNECIMENTO E INSTALAÇÃO. AF_11/2019</v>
          </cell>
          <cell r="I3460" t="str">
            <v>M</v>
          </cell>
          <cell r="J3460" t="str">
            <v>COEFICIENTE DE REPRESENTATIVIDADE</v>
          </cell>
          <cell r="K3460">
            <v>7.89</v>
          </cell>
        </row>
        <row r="3461">
          <cell r="G3461">
            <v>101916</v>
          </cell>
          <cell r="H3461" t="str">
            <v>CABO TELEFÔNICO CCI-50 5 PARES, SEM BLINDAGEM, INSTALADO EM ENTRADA DE EDIFICAÇÃO - FORNECIMENTO E INSTALAÇÃO. AF_11/2019</v>
          </cell>
          <cell r="I3461" t="str">
            <v>M</v>
          </cell>
          <cell r="J3461" t="str">
            <v>COEFICIENTE DE REPRESENTATIVIDADE</v>
          </cell>
          <cell r="K3461">
            <v>8.61</v>
          </cell>
        </row>
        <row r="3462">
          <cell r="G3462">
            <v>101917</v>
          </cell>
          <cell r="H3462" t="str">
            <v>CABO TELEFÔNICO CCI-50 6 PARES, SEM BLINDAGEM, INSTALADO EM ENTRADA DE EDIFICAÇÃO - FORNECIMENTO E INSTALAÇÃO. AF_11/2019</v>
          </cell>
          <cell r="I3462" t="str">
            <v>M</v>
          </cell>
          <cell r="J3462" t="str">
            <v>COEFICIENTE DE REPRESENTATIVIDADE</v>
          </cell>
          <cell r="K3462">
            <v>9.08</v>
          </cell>
        </row>
        <row r="3463">
          <cell r="G3463">
            <v>98261</v>
          </cell>
          <cell r="H3463" t="str">
            <v>CABO TELEFÔNICO CI-50 10 PARES INSTALADO EM ENTRADA DE EDIFICAÇÃO - FORNECIMENTO E INSTALAÇÃO. AF_11/2019</v>
          </cell>
          <cell r="I3463" t="str">
            <v>M</v>
          </cell>
          <cell r="J3463" t="str">
            <v>COEFICIENTE DE REPRESENTATIVIDADE</v>
          </cell>
          <cell r="K3463">
            <v>9.73</v>
          </cell>
        </row>
        <row r="3464">
          <cell r="G3464">
            <v>98262</v>
          </cell>
          <cell r="H3464" t="str">
            <v>CABO TELEFÔNICO CI-50 20 PARES INSTALADO EM ENTRADA DE EDIFICAÇÃO - FORNECIMENTO E INSTALAÇÃO. AF_11/2019</v>
          </cell>
          <cell r="I3464" t="str">
            <v>M</v>
          </cell>
          <cell r="J3464" t="str">
            <v>COEFICIENTE DE REPRESENTATIVIDADE</v>
          </cell>
          <cell r="K3464">
            <v>13.06</v>
          </cell>
        </row>
        <row r="3465">
          <cell r="G3465">
            <v>98263</v>
          </cell>
          <cell r="H3465" t="str">
            <v>CABO TELEFÔNICO CI-50 30 PARES INSTALADO EM ENTRADA DE EDIFICAÇÃO - FORNECIMENTO E INSTALAÇÃO. AF_11/2019</v>
          </cell>
          <cell r="I3465" t="str">
            <v>M</v>
          </cell>
          <cell r="J3465" t="str">
            <v>COEFICIENTE DE REPRESENTATIVIDADE</v>
          </cell>
          <cell r="K3465">
            <v>1.26</v>
          </cell>
        </row>
        <row r="3466">
          <cell r="G3466">
            <v>98264</v>
          </cell>
          <cell r="H3466" t="str">
            <v>CABO TELEFÔNICO CI-50 50 PARES INSTALADO EM ENTRADA DE EDIFICAÇÃO - FORNECIMENTO E INSTALAÇÃO. AF_11/2019</v>
          </cell>
          <cell r="I3466" t="str">
            <v>M</v>
          </cell>
          <cell r="J3466" t="str">
            <v>COEFICIENTE DE REPRESENTATIVIDADE</v>
          </cell>
          <cell r="K3466">
            <v>1.95</v>
          </cell>
        </row>
        <row r="3467">
          <cell r="G3467">
            <v>98265</v>
          </cell>
          <cell r="H3467" t="str">
            <v>CABO TELEFÔNICO CI-50 75 PARES INSTALADO EM ENTRADA DE EDIFICAÇÃO - FORNECIMENTO E INSTALAÇÃO. AF_11/2019</v>
          </cell>
          <cell r="I3467" t="str">
            <v>M</v>
          </cell>
          <cell r="J3467" t="str">
            <v>COEFICIENTE DE REPRESENTATIVIDADE</v>
          </cell>
          <cell r="K3467">
            <v>2.12</v>
          </cell>
        </row>
        <row r="3468">
          <cell r="G3468">
            <v>98266</v>
          </cell>
          <cell r="H3468" t="str">
            <v>CABO TELEFÔNICO CI-50 200 PARES INSTALADO EM ENTRADA DE EDIFICAÇÃO - FORNECIMENTO E INSTALAÇÃO. AF_11/2019</v>
          </cell>
          <cell r="I3468" t="str">
            <v>M</v>
          </cell>
          <cell r="J3468" t="str">
            <v>COEFICIENTE DE REPRESENTATIVIDADE</v>
          </cell>
          <cell r="K3468">
            <v>2.85</v>
          </cell>
        </row>
        <row r="3469">
          <cell r="G3469">
            <v>98267</v>
          </cell>
          <cell r="H3469" t="str">
            <v>CABO TELEFÔNICO CCI-50 4 PARES, SEM BLINDAGEM, INSTALADO EM PRUMADA - FORNECIMENTO E INSTALAÇÃO. AF_11/2019</v>
          </cell>
          <cell r="I3469" t="str">
            <v>M</v>
          </cell>
          <cell r="J3469" t="str">
            <v>COEFICIENTE DE REPRESENTATIVIDADE</v>
          </cell>
          <cell r="K3469">
            <v>3.32</v>
          </cell>
        </row>
        <row r="3470">
          <cell r="G3470">
            <v>98268</v>
          </cell>
          <cell r="H3470" t="str">
            <v>CABO TELEFÔNICO CCI-50 5 PARES, SEM BLINDAGEM, INSTALADO EM PRUMADA - FORNECIMENTO E INSTALAÇÃO. AF_11/2019</v>
          </cell>
          <cell r="I3470" t="str">
            <v>M</v>
          </cell>
          <cell r="J3470" t="str">
            <v>COEFICIENTE DE REPRESENTATIVIDADE</v>
          </cell>
          <cell r="K3470">
            <v>3.98</v>
          </cell>
        </row>
        <row r="3471">
          <cell r="G3471">
            <v>98269</v>
          </cell>
          <cell r="H3471" t="str">
            <v>CABO TELEFÔNICO CCI-50 6 PARES, SEM BLINDAGEM, INSTALADO EM PRUMADA - FORNECIMENTO E INSTALAÇÃO. AF_11/2019</v>
          </cell>
          <cell r="I3471" t="str">
            <v>M</v>
          </cell>
          <cell r="J3471" t="str">
            <v>COEFICIENTE DE REPRESENTATIVIDADE</v>
          </cell>
          <cell r="K3471">
            <v>7.31</v>
          </cell>
        </row>
        <row r="3472">
          <cell r="G3472">
            <v>98270</v>
          </cell>
          <cell r="H3472" t="str">
            <v>CABO TELEFÔNICO CI-50 10 PARES INSTALADO EM PRUMADA - FORNECIMENTO E INSTALAÇÃO. AF_11/2019</v>
          </cell>
          <cell r="I3472" t="str">
            <v>M</v>
          </cell>
          <cell r="J3472" t="str">
            <v>COEFICIENTE DE REPRESENTATIVIDADE</v>
          </cell>
          <cell r="K3472">
            <v>11.4</v>
          </cell>
        </row>
        <row r="3473">
          <cell r="G3473">
            <v>98271</v>
          </cell>
          <cell r="H3473" t="str">
            <v>CABO TELEFÔNICO CI-50 20 PARES INSTALADO EM PRUMADA - FORNECIMENTO E INSTALAÇÃO. AF_11/2019</v>
          </cell>
          <cell r="I3473" t="str">
            <v>M</v>
          </cell>
          <cell r="J3473" t="str">
            <v>COEFICIENTE DE REPRESENTATIVIDADE</v>
          </cell>
          <cell r="K3473">
            <v>17.39</v>
          </cell>
        </row>
        <row r="3474">
          <cell r="G3474">
            <v>98272</v>
          </cell>
          <cell r="H3474" t="str">
            <v>CABO TELEFÔNICO CI-50 30 PARES INSTALADO EM PRUMADA - FORNECIMENTO E INSTALAÇÃO. AF_11/2019</v>
          </cell>
          <cell r="I3474" t="str">
            <v>M</v>
          </cell>
          <cell r="J3474" t="str">
            <v>COEFICIENTE DE REPRESENTATIVIDADE</v>
          </cell>
          <cell r="K3474">
            <v>20.21</v>
          </cell>
        </row>
        <row r="3475">
          <cell r="G3475">
            <v>98273</v>
          </cell>
          <cell r="H3475" t="str">
            <v>CABO TELEFÔNICO CI-50 50 PARES INSTALADO EM PRUMADA - FORNECIMENTO E INSTALAÇÃO. AF_11/2019</v>
          </cell>
          <cell r="I3475" t="str">
            <v>M</v>
          </cell>
          <cell r="J3475" t="str">
            <v>COEFICIENTE DE REPRESENTATIVIDADE</v>
          </cell>
          <cell r="K3475">
            <v>37.25</v>
          </cell>
        </row>
        <row r="3476">
          <cell r="G3476">
            <v>98274</v>
          </cell>
          <cell r="H3476" t="str">
            <v>CABO TELEFÔNICO CCI-50 1 PAR, SEM BLINDAGEM, INSTALADO EM DISTRIBUIÇÃO DE EDIFICAÇÃO RESIDENCIAL - FORNECIMENTO E INSTALAÇÃO. AF_11/2019</v>
          </cell>
          <cell r="I3476" t="str">
            <v>M</v>
          </cell>
          <cell r="J3476" t="str">
            <v>COEFICIENTE DE REPRESENTATIVIDADE</v>
          </cell>
          <cell r="K3476">
            <v>443.96</v>
          </cell>
        </row>
        <row r="3477">
          <cell r="G3477">
            <v>98275</v>
          </cell>
          <cell r="H3477" t="str">
            <v>CABO TELEFÔNICO CCI-50 2 PARES, SEM BLINDAGEM, INSTALADO EM DISTRIBUIÇÃO DE EDIFICAÇÃO RESIDENCIAL - FORNECIMENTO E INSTALAÇÃO. AF_11/2019</v>
          </cell>
          <cell r="I3477" t="str">
            <v>M</v>
          </cell>
          <cell r="J3477" t="str">
            <v>COEFICIENTE DE REPRESENTATIVIDADE</v>
          </cell>
          <cell r="K3477">
            <v>101.42</v>
          </cell>
        </row>
        <row r="3478">
          <cell r="G3478">
            <v>98276</v>
          </cell>
          <cell r="H3478" t="str">
            <v>CABO TELEFÔNICO CCI-50 3 PARES, SEM BLINDAGEM, INSTALADO EM DISTRIBUIÇÃO DE EDIFICAÇÃO RESIDENCIAL - FORNECIMENTO E INSTALAÇÃO. AF_11/2019</v>
          </cell>
          <cell r="I3478" t="str">
            <v>M</v>
          </cell>
          <cell r="J3478" t="str">
            <v>COEFICIENTE DE REPRESENTATIVIDADE</v>
          </cell>
          <cell r="K3478">
            <v>182.06</v>
          </cell>
        </row>
        <row r="3479">
          <cell r="G3479">
            <v>98277</v>
          </cell>
          <cell r="H3479" t="str">
            <v>CABO TELEFÔNICO CCI-50 4 PARES, SEM BLINDAGEM, INSTALADO EM DISTRIBUIÇÃO DE EDIFICAÇÃO RESIDENCIAL - FORNECIMENTO E INSTALAÇÃO. AF_11/2019</v>
          </cell>
          <cell r="I3479" t="str">
            <v>M</v>
          </cell>
          <cell r="J3479" t="str">
            <v>COEFICIENTE DE REPRESENTATIVIDADE</v>
          </cell>
          <cell r="K3479">
            <v>279.96</v>
          </cell>
        </row>
        <row r="3480">
          <cell r="G3480">
            <v>98278</v>
          </cell>
          <cell r="H3480" t="str">
            <v>CABO TELEFÔNICO CCI-50 5 PARES, SEM BLINDAGEM, INSTALADO EM DISTRIBUIÇÃO DE EDIFICAÇÃO RESIDENCIAL - FORNECIMENTO E INSTALAÇÃO. AF_11/2019</v>
          </cell>
          <cell r="I3480" t="str">
            <v>M</v>
          </cell>
          <cell r="J3480" t="str">
            <v>COEFICIENTE DE REPRESENTATIVIDADE</v>
          </cell>
          <cell r="K3480">
            <v>402.1</v>
          </cell>
        </row>
        <row r="3481">
          <cell r="G3481">
            <v>98279</v>
          </cell>
          <cell r="H3481" t="str">
            <v>CABO TELEFÔNICO CCI-50 6 PARES, SEM BLINDAGEM, INSTALADO EM DISTRIBUIÇÃO DE EDIFICAÇÃO RESIDENCIAL - FORNECIMENTO E INSTALAÇÃO. AF_11/2019</v>
          </cell>
          <cell r="I3481" t="str">
            <v>M</v>
          </cell>
          <cell r="J3481" t="str">
            <v>COEFICIENTE DE REPRESENTATIVIDADE</v>
          </cell>
          <cell r="K3481">
            <v>564.1</v>
          </cell>
        </row>
        <row r="3482">
          <cell r="G3482">
            <v>98280</v>
          </cell>
          <cell r="H3482" t="str">
            <v>CABO TELEFÔNICO CI-50 10 PARES INSTALADO EM DISTRIBUIÇÃO DE EDIFICAÇÃO RESIDENCIAL - FORNECIMENTO E INSTALAÇÃO. AF_11/2019</v>
          </cell>
          <cell r="I3482" t="str">
            <v>M</v>
          </cell>
          <cell r="J3482" t="str">
            <v>COEFICIENTE DE REPRESENTATIVIDADE</v>
          </cell>
          <cell r="K3482">
            <v>279.12</v>
          </cell>
        </row>
        <row r="3483">
          <cell r="G3483">
            <v>98281</v>
          </cell>
          <cell r="H3483" t="str">
            <v>CABO TELEFÔNICO CCI-50 1 PAR, SEM BLINDAGEM, INSTALADO EM DISTRIBUIÇÃO DE EDIFICAÇÃO INSTITUCIONAL - FORNECIMENTO E INSTALAÇÃO. AF_11/2019</v>
          </cell>
          <cell r="I3483" t="str">
            <v>M</v>
          </cell>
          <cell r="J3483" t="str">
            <v>COEFICIENTE DE REPRESENTATIVIDADE</v>
          </cell>
          <cell r="K3483">
            <v>670.23</v>
          </cell>
        </row>
        <row r="3484">
          <cell r="G3484">
            <v>98282</v>
          </cell>
          <cell r="H3484" t="str">
            <v>CABO TELEFÔNICO CCI-50 2 PARES, SEM BLINDAGEM, INSTALADO EM DISTRIBUIÇÃO DE EDIFICAÇÃO INSTITUCIONAL - FORNECIMENTO E INSTALAÇÃO. AF_11/2019</v>
          </cell>
          <cell r="I3484" t="str">
            <v>M</v>
          </cell>
          <cell r="J3484" t="str">
            <v>COEFICIENTE DE REPRESENTATIVIDADE</v>
          </cell>
          <cell r="K3484">
            <v>12.65</v>
          </cell>
        </row>
        <row r="3485">
          <cell r="G3485">
            <v>98283</v>
          </cell>
          <cell r="H3485" t="str">
            <v>CABO TELEFÔNICO CCI-50 3 PARES, SEM BLINDAGEM, INSTALADO EM DISTRIBUIÇÃO DE EDIFICAÇÃO INSTITUCIONAL - FORNECIMENTO E INSTALAÇÃO. AF_11/2019</v>
          </cell>
          <cell r="I3485" t="str">
            <v>M</v>
          </cell>
          <cell r="J3485" t="str">
            <v>COEFICIENTE DE REPRESENTATIVIDADE</v>
          </cell>
          <cell r="K3485">
            <v>2617.22</v>
          </cell>
        </row>
        <row r="3486">
          <cell r="G3486">
            <v>98284</v>
          </cell>
          <cell r="H3486" t="str">
            <v>CABO TELEFÔNICO CCI-50 4 PARES, SEM BLINDAGEM, INSTALADO EM DISTRIBUIÇÃO DE EDIFICAÇÃO INSTITUCIONAL - FORNECIMENTO E INSTALAÇÃO. AF_11/2019</v>
          </cell>
          <cell r="I3486" t="str">
            <v>M</v>
          </cell>
          <cell r="J3486" t="str">
            <v>COEFICIENTE DE REPRESENTATIVIDADE</v>
          </cell>
          <cell r="K3486">
            <v>2056.91</v>
          </cell>
        </row>
        <row r="3487">
          <cell r="G3487">
            <v>98285</v>
          </cell>
          <cell r="H3487" t="str">
            <v>CABO TELEFÔNICO CCI-50 5 PARES, SEM BLINDAGEM, INSTALADO EM DISTRIBUIÇÃO DE EDIFICAÇÃO INSTITUCIONAL - FORNECIMENTO E INSTALAÇÃO. AF_11/2019</v>
          </cell>
          <cell r="I3487" t="str">
            <v>UN</v>
          </cell>
          <cell r="J3487" t="str">
            <v>ATRIBUÍDO SÃO PAULO</v>
          </cell>
          <cell r="K3487">
            <v>2246.4</v>
          </cell>
        </row>
        <row r="3488">
          <cell r="G3488">
            <v>98286</v>
          </cell>
          <cell r="H3488" t="str">
            <v>CABO TELEFÔNICO CCI-50 6 PARES, SEM BLINDAGEM, INSTALADO EM DISTRIBUIÇÃO DE EDIFICAÇÃO INSTITUCIONAL - FORNECIMENTO E INSTALAÇÃO. AF_11/2019</v>
          </cell>
          <cell r="I3488" t="str">
            <v>UN</v>
          </cell>
          <cell r="J3488" t="str">
            <v>COEFICIENTE DE REPRESENTATIVIDADE</v>
          </cell>
          <cell r="K3488">
            <v>2908.65</v>
          </cell>
        </row>
        <row r="3489">
          <cell r="G3489">
            <v>98287</v>
          </cell>
          <cell r="H3489" t="str">
            <v>CABO TELEFÔNICO CI-50 10 PARES INSTALADO EM DISTRIBUIÇÃO DE EDIFICAÇÃO INSTITUCIONAL - FORNECIMENTO E INSTALAÇÃO. AF_11/2019</v>
          </cell>
          <cell r="I3489" t="str">
            <v>UN</v>
          </cell>
          <cell r="J3489" t="str">
            <v>COEFICIENTE DE REPRESENTATIVIDADE</v>
          </cell>
          <cell r="K3489">
            <v>2370.47</v>
          </cell>
        </row>
        <row r="3490">
          <cell r="G3490">
            <v>98288</v>
          </cell>
          <cell r="H3490" t="str">
            <v>CABO TELEFÔNICO CTP-APL-50 10 PARES INSTALADO EM ENTRADA DE EDIFICAÇÃO - FORNECIMENTO E INSTALAÇÃO. AF_11/2019</v>
          </cell>
          <cell r="I3490" t="str">
            <v>UN</v>
          </cell>
          <cell r="J3490" t="str">
            <v>COEFICIENTE DE REPRESENTATIVIDADE</v>
          </cell>
          <cell r="K3490">
            <v>2549.3</v>
          </cell>
        </row>
        <row r="3491">
          <cell r="G3491">
            <v>98289</v>
          </cell>
          <cell r="H3491" t="str">
            <v>CABO TELEFÔNICO CTP-APL-50 20 PARES INSTALADO EM ENTRADA DE EDIFICAÇÃO - FORNECIMENTO E INSTALAÇÃO. AF_11/2019</v>
          </cell>
          <cell r="I3491" t="str">
            <v>UN</v>
          </cell>
          <cell r="J3491" t="str">
            <v>COEFICIENTE DE REPRESENTATIVIDADE</v>
          </cell>
          <cell r="K3491">
            <v>4238.62</v>
          </cell>
        </row>
        <row r="3492">
          <cell r="G3492">
            <v>98290</v>
          </cell>
          <cell r="H3492" t="str">
            <v>CABO TELEFÔNICO CTP-APL-50 30 PARES INSTALADO EM ENTRADA DE EDIFICAÇÃO - FORNECIMENTO E INSTALAÇÃO. AF_11/2019</v>
          </cell>
          <cell r="I3492" t="str">
            <v>UN</v>
          </cell>
          <cell r="J3492" t="str">
            <v>COEFICIENTE DE REPRESENTATIVIDADE</v>
          </cell>
          <cell r="K3492">
            <v>3339.77</v>
          </cell>
        </row>
        <row r="3493">
          <cell r="G3493">
            <v>98291</v>
          </cell>
          <cell r="H3493" t="str">
            <v>CAIXA DE PASSAGEM PARA TELEFONE 15X15X10CM (SOBREPOR), FORNECIMENTO E INSTALACAO. AF_11/2019</v>
          </cell>
          <cell r="I3493" t="str">
            <v>UN</v>
          </cell>
          <cell r="J3493" t="str">
            <v>COEFICIENTE DE REPRESENTATIVIDADE</v>
          </cell>
          <cell r="K3493">
            <v>3702.25</v>
          </cell>
        </row>
        <row r="3494">
          <cell r="G3494">
            <v>98292</v>
          </cell>
          <cell r="H3494" t="str">
            <v>CAIXA DE PASSAGEM PARA TELEFONE 80X80X15CM (SOBREPOR) FORNECIMENTO E INSTALACAO. AF_11/2019</v>
          </cell>
          <cell r="I3494" t="str">
            <v>UN</v>
          </cell>
          <cell r="J3494" t="str">
            <v>COEFICIENTE DE REPRESENTATIVIDADE</v>
          </cell>
          <cell r="K3494">
            <v>5790.17</v>
          </cell>
        </row>
        <row r="3495">
          <cell r="G3495">
            <v>98293</v>
          </cell>
          <cell r="H3495" t="str">
            <v>QUADRO DE DISTRIBUIÇÃO PARA TELEFONE N.2, 20X20X12CM EM CHAPA METALICA, DE EMBUTIR, SEM ACESSORIOS, PADRÃO TELEBRAS, FORNECIMENTO E INSTALAÇÃO. AF_11/2019</v>
          </cell>
          <cell r="I3495" t="str">
            <v>UN</v>
          </cell>
          <cell r="J3495" t="str">
            <v>COEFICIENTE DE REPRESENTATIVIDADE</v>
          </cell>
          <cell r="K3495">
            <v>4320.64</v>
          </cell>
        </row>
        <row r="3496">
          <cell r="G3496">
            <v>98400</v>
          </cell>
          <cell r="H3496" t="str">
            <v>QUADRO DE DISTRIBUICAO PARA TELEFONE N.3, 40X40X12CM EM CHAPA METALICA, DE EMBUTIR, SEM ACESSORIOS, PADRAO TELEBRAS, FORNECIMENTO E INSTALAÇÃO. AF_11/2019</v>
          </cell>
          <cell r="I3496" t="str">
            <v>M2</v>
          </cell>
          <cell r="J3496" t="str">
            <v>COEFICIENTE DE REPRESENTATIVIDADE</v>
          </cell>
          <cell r="K3496">
            <v>4839.13</v>
          </cell>
        </row>
        <row r="3497">
          <cell r="G3497">
            <v>98401</v>
          </cell>
          <cell r="H3497" t="str">
            <v>QUADRO DE DISTRIBUICAO PARA TELEFONE N.4, 60X60X12CM EM CHAPA METALICA, DE EMBUTIR, SEM ACESSORIOS, PADRAO TELEBRAS, FORNECIMENTO E INSTALAÇÃO. AF_11/2019</v>
          </cell>
          <cell r="I3497" t="str">
            <v>UN</v>
          </cell>
          <cell r="J3497" t="str">
            <v>COEFICIENTE DE REPRESENTATIVIDADE</v>
          </cell>
          <cell r="K3497">
            <v>10770.43</v>
          </cell>
        </row>
        <row r="3498">
          <cell r="G3498">
            <v>98402</v>
          </cell>
          <cell r="H3498" t="str">
            <v>QUADRO DE DISTRIBUIÇÃO PARA TELEFONE N.5, 80X80X12CM EM CHAPA METALICA, SEM ACESSORIOS, PADRAO TELEBRAS, FORNECIMENTO E INSTALAÇÃO. AF_11/2019</v>
          </cell>
          <cell r="I3498" t="str">
            <v>UN</v>
          </cell>
          <cell r="J3498" t="str">
            <v>COEFICIENTE DE REPRESENTATIVIDADE</v>
          </cell>
          <cell r="K3498">
            <v>6130.91</v>
          </cell>
        </row>
        <row r="3499">
          <cell r="G3499">
            <v>100556</v>
          </cell>
          <cell r="H3499" t="str">
            <v>CAIXA ENTERRADA PARA INSTALAÇÕES TELEFÔNICAS TIPO R1, EM ALVENARIA COM BLOCOS DE CONCRETO, DIMENSÕES INTERNAS: 0,35X0,60X0,60 M, EXCLUINDO TAMPÃO. AF_12/2020</v>
          </cell>
          <cell r="I3499" t="str">
            <v>UN</v>
          </cell>
          <cell r="J3499" t="str">
            <v>COEFICIENTE DE REPRESENTATIVIDADE</v>
          </cell>
          <cell r="K3499">
            <v>12046.11</v>
          </cell>
        </row>
        <row r="3500">
          <cell r="G3500">
            <v>100557</v>
          </cell>
          <cell r="H3500" t="str">
            <v>TAMPA PARA CAIXA TIPO R1, EM FERRO FUNDIDO, DIMENSÕES INTERNAS: 0,40 X 0,60 M - FORNECIMENTO E INSTALAÇÃO. AF_12/2020</v>
          </cell>
          <cell r="I3500" t="str">
            <v>UN</v>
          </cell>
          <cell r="J3500" t="str">
            <v>COEFICIENTE DE REPRESENTATIVIDADE</v>
          </cell>
          <cell r="K3500">
            <v>6466.6</v>
          </cell>
        </row>
        <row r="3501">
          <cell r="G3501">
            <v>100560</v>
          </cell>
          <cell r="H3501" t="str">
            <v>TAMPA PARA CAIXA TIPO R2 E R3, EM FERRO FUNDIDO, DIMENSÕES INTERNAS: 0,55 X 1,10 M - FORNECIMENTO E INSTALAÇÃO. AF_12/2020</v>
          </cell>
          <cell r="I3501" t="str">
            <v>UN</v>
          </cell>
          <cell r="J3501" t="str">
            <v>COEFICIENTE DE REPRESENTATIVIDADE</v>
          </cell>
          <cell r="K3501">
            <v>6644.16</v>
          </cell>
        </row>
        <row r="3502">
          <cell r="G3502">
            <v>100561</v>
          </cell>
          <cell r="H3502" t="str">
            <v>PINTURA ANTICORROSIVA DE DUTO METÁLICO. AF_03/2024</v>
          </cell>
          <cell r="I3502" t="str">
            <v>UN</v>
          </cell>
          <cell r="J3502" t="str">
            <v>COEFICIENTE DE REPRESENTATIVIDADE</v>
          </cell>
          <cell r="K3502">
            <v>13591.96</v>
          </cell>
        </row>
        <row r="3503">
          <cell r="G3503">
            <v>100562</v>
          </cell>
          <cell r="H3503" t="str">
            <v>AR CONDICIONADO SPLIT INVERTER, HI-WALL (PAREDE), 9000 BTU/H, CICLO FRIO - FORNECIMENTO E INSTALAÇÃO. AF_11/2021_PE</v>
          </cell>
          <cell r="I3503" t="str">
            <v>UN</v>
          </cell>
          <cell r="J3503" t="str">
            <v>ATRIBUÍDO SÃO PAULO</v>
          </cell>
          <cell r="K3503">
            <v>8508.27</v>
          </cell>
        </row>
        <row r="3504">
          <cell r="G3504">
            <v>100563</v>
          </cell>
          <cell r="H3504" t="str">
            <v>AR CONDICIONADO SPLIT ON/OFF, HI-WALL (PAREDE), 9000 BTUS/H, CICLO FRIO - FORNECIMENTO E INSTALAÇÃO. AF_11/2021_PE</v>
          </cell>
          <cell r="I3504" t="str">
            <v>UN</v>
          </cell>
          <cell r="J3504" t="str">
            <v>ATRIBUÍDO SÃO PAULO</v>
          </cell>
          <cell r="K3504">
            <v>18880.22</v>
          </cell>
        </row>
        <row r="3505">
          <cell r="G3505">
            <v>101795</v>
          </cell>
          <cell r="H3505" t="str">
            <v>AR CONDICIONADO SPLIT ON/OFF, HI-WALL (PAREDE), 9000 BTUS/H, CICLO QUENTE/FRIO - FORNECIMENTO E INSTALAÇÃO. AF_11/2021_PE</v>
          </cell>
          <cell r="I3505" t="str">
            <v>UN</v>
          </cell>
          <cell r="J3505" t="str">
            <v>ATRIBUÍDO SÃO PAULO</v>
          </cell>
          <cell r="K3505">
            <v>10556.76</v>
          </cell>
        </row>
        <row r="3506">
          <cell r="G3506">
            <v>101798</v>
          </cell>
          <cell r="H3506" t="str">
            <v>AR CONDICIONADO SPLIT INVERTER, HI-WALL (PAREDE), 12000 BTU/H, CICLO FRIO - FORNECIMENTO E INSTALAÇÃO. AF_11/2021_PE</v>
          </cell>
          <cell r="I3506" t="str">
            <v>UN</v>
          </cell>
          <cell r="J3506" t="str">
            <v>ATRIBUÍDO SÃO PAULO</v>
          </cell>
          <cell r="K3506">
            <v>22776.27</v>
          </cell>
        </row>
        <row r="3507">
          <cell r="G3507">
            <v>101799</v>
          </cell>
          <cell r="H3507" t="str">
            <v>AR CONDICIONADO SPLIT ON/OFF, HI-WALL (PAREDE), 12000 BTUS/H, CICLO FRIO - FORNECIMENTO E INSTALAÇÃO. AF_11/2021_PE</v>
          </cell>
          <cell r="I3507" t="str">
            <v>UN</v>
          </cell>
          <cell r="J3507" t="str">
            <v>ATRIBUÍDO SÃO PAULO</v>
          </cell>
          <cell r="K3507">
            <v>11798.33</v>
          </cell>
        </row>
        <row r="3508">
          <cell r="G3508">
            <v>98397</v>
          </cell>
          <cell r="H3508" t="str">
            <v>AR CONDICIONADO SPLIT ON/OFF, HI-WALL (PAREDE), 12000 BTUS/H, CICLO QUENTE/FRIO - FORNECIMENTO E INSTALAÇÃO. AF_11/2021_PE</v>
          </cell>
          <cell r="I3508" t="str">
            <v>UN</v>
          </cell>
          <cell r="J3508" t="str">
            <v>ATRIBUÍDO SÃO PAULO</v>
          </cell>
          <cell r="K3508">
            <v>6706.92</v>
          </cell>
        </row>
        <row r="3509">
          <cell r="G3509">
            <v>103244</v>
          </cell>
          <cell r="H3509" t="str">
            <v>AR CONDICIONADO SPLIT INVERTER, HI-WALL (PAREDE), 18000 BTU/H, CICLO FRIO - FORNECIMENTO E INSTALAÇÃO. AF_11/2021_PE</v>
          </cell>
          <cell r="I3509" t="str">
            <v>UN</v>
          </cell>
          <cell r="J3509" t="str">
            <v>ATRIBUÍDO SÃO PAULO</v>
          </cell>
          <cell r="K3509">
            <v>7971.57</v>
          </cell>
        </row>
        <row r="3510">
          <cell r="G3510">
            <v>103245</v>
          </cell>
          <cell r="H3510" t="str">
            <v>AR CONDICIONADO SPLIT ON/OFF, HI-WALL (PAREDE), 18000 BTUS/H, CICLO FRIO - FORNECIMENTO E INSTALAÇÃO. AF_11/2021_PE</v>
          </cell>
          <cell r="I3510" t="str">
            <v>UN</v>
          </cell>
          <cell r="J3510" t="str">
            <v>ATRIBUÍDO SÃO PAULO</v>
          </cell>
          <cell r="K3510">
            <v>8254.3</v>
          </cell>
        </row>
        <row r="3511">
          <cell r="G3511">
            <v>103246</v>
          </cell>
          <cell r="H3511" t="str">
            <v>AR CONDICIONADO SPLIT ON/OFF, HI-WALL (PAREDE), 18000 BTUS/H, CICLO QUENTE/FRIO - FORNECIMENTO E INSTALAÇÃO. AF_11/2021_PE</v>
          </cell>
          <cell r="I3511" t="str">
            <v>UN</v>
          </cell>
          <cell r="J3511" t="str">
            <v>ATRIBUÍDO SÃO PAULO</v>
          </cell>
          <cell r="K3511">
            <v>8570.23</v>
          </cell>
        </row>
        <row r="3512">
          <cell r="G3512">
            <v>103247</v>
          </cell>
          <cell r="H3512" t="str">
            <v>AR CONDICIONADO SPLIT INVERTER, HI-WALL (PAREDE), 24000 BTU/H, CICLO FRIO - FORNECIMENTO E INSTALAÇÃO. AF_11/2021_PE</v>
          </cell>
          <cell r="I3512" t="str">
            <v>UN</v>
          </cell>
          <cell r="J3512" t="str">
            <v>ATRIBUÍDO SÃO PAULO</v>
          </cell>
          <cell r="K3512">
            <v>12159.04</v>
          </cell>
        </row>
        <row r="3513">
          <cell r="G3513">
            <v>103248</v>
          </cell>
          <cell r="H3513" t="str">
            <v>AR CONDICIONADO SPLIT ON/OFF, HI-WALL (PAREDE), 24000 BTUS/H, CICLO FRIO - FORNECIMENTO E INSTALAÇÃO. AF_11/2021_PE</v>
          </cell>
          <cell r="I3513" t="str">
            <v>UN</v>
          </cell>
          <cell r="J3513" t="str">
            <v>ATRIBUÍDO SÃO PAULO</v>
          </cell>
          <cell r="K3513">
            <v>12560.79</v>
          </cell>
        </row>
        <row r="3514">
          <cell r="G3514">
            <v>103249</v>
          </cell>
          <cell r="H3514" t="str">
            <v>AR CONDICIONADO SPLIT ON/OFF, HI-WALL (PAREDE), 24000 BTUS/H, CICLO QUENTE/FRIO - FORNECIMENTO E INSTALAÇÃO. AF_11/2021_PE</v>
          </cell>
          <cell r="I3514" t="str">
            <v>UN</v>
          </cell>
          <cell r="J3514" t="str">
            <v>ATRIBUÍDO SÃO PAULO</v>
          </cell>
          <cell r="K3514">
            <v>12906.54</v>
          </cell>
        </row>
        <row r="3515">
          <cell r="G3515">
            <v>103250</v>
          </cell>
          <cell r="H3515" t="str">
            <v>AR CONDICIONADO SPLIT INVERTER, PISO TETO, 18000 BTU/H, CICLO FRIO - FORNECIMENTO E INSTALAÇÃO. AF_11/2021_PSE</v>
          </cell>
          <cell r="I3515" t="str">
            <v>UN</v>
          </cell>
          <cell r="J3515" t="str">
            <v>ATRIBUÍDO SÃO PAULO</v>
          </cell>
          <cell r="K3515">
            <v>14796.06</v>
          </cell>
        </row>
        <row r="3516">
          <cell r="G3516">
            <v>103251</v>
          </cell>
          <cell r="H3516" t="str">
            <v>AR CONDICIONADO SPLIT ON/OFF, PISO TETO, 18.000 BTU/H, CICLO FRIO - FORNECIMENTO E INSTALAÇÃO. AF_11/2021_PSE</v>
          </cell>
          <cell r="I3516" t="str">
            <v>UN</v>
          </cell>
          <cell r="J3516" t="str">
            <v>ATRIBUÍDO SÃO PAULO</v>
          </cell>
          <cell r="K3516">
            <v>14718.92</v>
          </cell>
        </row>
        <row r="3517">
          <cell r="G3517">
            <v>103252</v>
          </cell>
          <cell r="H3517" t="str">
            <v>AR CONDICIONADO SPLIT INVERTER, PISO TETO, 24000 BTU/H, CICLO FRIO - FORNECIMENTO E INSTALAÇÃO. AF_11/2021_PSE</v>
          </cell>
          <cell r="I3517" t="str">
            <v>UN</v>
          </cell>
          <cell r="J3517" t="str">
            <v>ATRIBUÍDO SÃO PAULO</v>
          </cell>
          <cell r="K3517">
            <v>15449.73</v>
          </cell>
        </row>
        <row r="3518">
          <cell r="G3518">
            <v>103253</v>
          </cell>
          <cell r="H3518" t="str">
            <v>AR CONDICIONADO SPLIT ON/OFF, PISO TETO, 24.000 BTU/H, CICLO FRIO - FORNECIMENTO E INSTALAÇÃO. AF_11/2021_PSE</v>
          </cell>
          <cell r="I3518" t="str">
            <v>UN</v>
          </cell>
          <cell r="J3518" t="str">
            <v>ATRIBUÍDO SÃO PAULO</v>
          </cell>
          <cell r="K3518">
            <v>28565.99</v>
          </cell>
        </row>
        <row r="3519">
          <cell r="G3519">
            <v>103254</v>
          </cell>
          <cell r="H3519" t="str">
            <v>AR CONDICIONADO SPLIT INVERTER, PISO TETO, 24000 BTU/H, QUENTE/FRIO - FORNECIMENTO E INSTALAÇÃO. AF_11/2021_PSE</v>
          </cell>
          <cell r="I3519" t="str">
            <v>UN</v>
          </cell>
          <cell r="J3519" t="str">
            <v>ATRIBUÍDO SÃO PAULO</v>
          </cell>
          <cell r="K3519">
            <v>36592.63</v>
          </cell>
        </row>
        <row r="3520">
          <cell r="G3520">
            <v>103255</v>
          </cell>
          <cell r="H3520" t="str">
            <v>AR CONDICIONADO SPLIT INVERTER, PISO TETO, 36000 BTU/H, CICLO FRIO - FORNECIMENTO E INSTALAÇÃO. AF_11/2021_PSE</v>
          </cell>
          <cell r="I3520" t="str">
            <v>UN</v>
          </cell>
          <cell r="J3520" t="str">
            <v>ATRIBUÍDO SÃO PAULO</v>
          </cell>
          <cell r="K3520">
            <v>13.66</v>
          </cell>
        </row>
        <row r="3521">
          <cell r="G3521">
            <v>103256</v>
          </cell>
          <cell r="H3521" t="str">
            <v>AR CONDICIONADO SPLIT ON/OFF, PISO TETO, 36.000 BTU/H, CICLO FRIO - FORNECIMENTO E INSTALAÇÃO. AF_11/2021_PSE</v>
          </cell>
          <cell r="I3521" t="str">
            <v>UN</v>
          </cell>
          <cell r="J3521" t="str">
            <v>ATRIBUÍDO SÃO PAULO</v>
          </cell>
          <cell r="K3521">
            <v>30.78</v>
          </cell>
        </row>
        <row r="3522">
          <cell r="G3522">
            <v>103257</v>
          </cell>
          <cell r="H3522" t="str">
            <v>AR CONDICIONADO SPLIT INVERTER, PISO TETO, 48000 BTU/H, CICLO FRIO - FORNECIMENTO E INSTALAÇÃO. AF_11/2021_PE</v>
          </cell>
          <cell r="I3522" t="str">
            <v>UN</v>
          </cell>
          <cell r="J3522" t="str">
            <v>ATRIBUÍDO SÃO PAULO</v>
          </cell>
          <cell r="K3522">
            <v>48.47</v>
          </cell>
        </row>
        <row r="3523">
          <cell r="G3523">
            <v>103258</v>
          </cell>
          <cell r="H3523" t="str">
            <v>AR CONDICIONADO SPLIT ON/OFF, PISO TETO, 48.000 BTU/H, CICLO FRIO - FORNECIMENTO E INSTALAÇÃO. AF_11/2021_PE</v>
          </cell>
          <cell r="I3523" t="str">
            <v>UN</v>
          </cell>
          <cell r="J3523" t="str">
            <v>ATRIBUÍDO SÃO PAULO</v>
          </cell>
          <cell r="K3523">
            <v>60.61</v>
          </cell>
        </row>
        <row r="3524">
          <cell r="G3524">
            <v>103259</v>
          </cell>
          <cell r="H3524" t="str">
            <v>AR CONDICIONADO SPLIT INVERTER, PISO TETO, APRESENTANDO ENTRE 54000 E 58000 BTU/H, CICLO FRIO - FORNECIMENTO E INSTALAÇÃO. AF_11/2021_PE</v>
          </cell>
          <cell r="I3524" t="str">
            <v>UN</v>
          </cell>
          <cell r="J3524" t="str">
            <v>ATRIBUÍDO SÃO PAULO</v>
          </cell>
          <cell r="K3524">
            <v>73.21</v>
          </cell>
        </row>
        <row r="3525">
          <cell r="G3525">
            <v>103260</v>
          </cell>
          <cell r="H3525" t="str">
            <v>AR CONDICIONADO SPLIT ON/OFF, PISO TETO, 60.000 BTU/H, CICLO FRIO - FORNECIMENTO E INSTALAÇÃO. AF_11/2021_PE</v>
          </cell>
          <cell r="I3525" t="str">
            <v>UN</v>
          </cell>
          <cell r="J3525" t="str">
            <v>ATRIBUÍDO SÃO PAULO</v>
          </cell>
          <cell r="K3525">
            <v>8743.78</v>
          </cell>
        </row>
        <row r="3526">
          <cell r="G3526">
            <v>103261</v>
          </cell>
          <cell r="H3526" t="str">
            <v>AR CONDICIONADO SPLIT ON/OFF, CASSETE (TETO), FRIO 4 VIAS 18000 BTU/H - FORNECIMENTO E INSTALAÇÃO. AF_11/2021_PE</v>
          </cell>
          <cell r="I3526" t="str">
            <v>UN</v>
          </cell>
          <cell r="J3526" t="str">
            <v>COEFICIENTE DE REPRESENTATIVIDADE</v>
          </cell>
          <cell r="K3526">
            <v>15453.28</v>
          </cell>
        </row>
        <row r="3527">
          <cell r="G3527">
            <v>103262</v>
          </cell>
          <cell r="H3527" t="str">
            <v>AR CONDICIONADO SPLIT ON/OFF, CASSETE (TETO), 18000 BTU/H, CICLO QUENTE/FRIO - FORNECIMENTO E INSTALAÇÃO. AF_11/2021_PE</v>
          </cell>
          <cell r="I3527" t="str">
            <v>UN</v>
          </cell>
          <cell r="J3527" t="str">
            <v>ATRIBUÍDO SÃO PAULO</v>
          </cell>
          <cell r="K3527">
            <v>5.38</v>
          </cell>
        </row>
        <row r="3528">
          <cell r="G3528">
            <v>103263</v>
          </cell>
          <cell r="H3528" t="str">
            <v>AR CONDICIONADO SPLIT ON/OFF, CASSETE (TETO), FRIO 4 VIAS 24000 BTU/H - FORNECIMENTO E INSTALAÇÃO. AF_11/2021_PE</v>
          </cell>
          <cell r="I3528" t="str">
            <v>UN</v>
          </cell>
          <cell r="J3528" t="str">
            <v>ATRIBUÍDO SÃO PAULO</v>
          </cell>
          <cell r="K3528">
            <v>4.72</v>
          </cell>
        </row>
        <row r="3529">
          <cell r="G3529">
            <v>103264</v>
          </cell>
          <cell r="H3529" t="str">
            <v>AR CONDICIONADO SPLIT ON/OFF, CASSETE (TETO), 24000 BTU/H, CICLO QUENTE/FRIO - FORNECIMENTO E INSTALAÇÃO. AF_11/2021_PE</v>
          </cell>
          <cell r="I3529" t="str">
            <v>UN</v>
          </cell>
          <cell r="J3529" t="str">
            <v>ATRIBUÍDO SÃO PAULO</v>
          </cell>
          <cell r="K3529">
            <v>7.87</v>
          </cell>
        </row>
        <row r="3530">
          <cell r="G3530">
            <v>103265</v>
          </cell>
          <cell r="H3530" t="str">
            <v>AR CONDICIONADO SPLIT ON/OFF, CASSETE (TETO), FRIO 4 VIAS 36000 BTU/H - FORNECIMENTO E INSTALAÇÃO. AF_11/2021_PE</v>
          </cell>
          <cell r="I3530" t="str">
            <v>UN</v>
          </cell>
          <cell r="J3530" t="str">
            <v>ATRIBUÍDO SÃO PAULO</v>
          </cell>
          <cell r="K3530">
            <v>6.83</v>
          </cell>
        </row>
        <row r="3531">
          <cell r="G3531">
            <v>103266</v>
          </cell>
          <cell r="H3531" t="str">
            <v>AR CONDICIONADO SPLIT ON/OFF, CASSETE (TETO), 36000 BTU/H, CICLO QUENTE/FRIO - FORNECIMENTO E INSTALAÇÃO. AF_11/2021_PE</v>
          </cell>
          <cell r="I3531" t="str">
            <v>UN</v>
          </cell>
          <cell r="J3531" t="str">
            <v>COEFICIENTE DE REPRESENTATIVIDADE</v>
          </cell>
          <cell r="K3531">
            <v>19</v>
          </cell>
        </row>
        <row r="3532">
          <cell r="G3532">
            <v>103267</v>
          </cell>
          <cell r="H3532" t="str">
            <v>AR CONDICIONADO SPLIT ON/OFF, CASSETE (TETO), FRIO 4 VIAS 48000 BTU/H - FORNECIMENTO E INSTALAÇÃO. AF_11/2021_PE</v>
          </cell>
          <cell r="I3532" t="str">
            <v>UN</v>
          </cell>
          <cell r="J3532" t="str">
            <v>COEFICIENTE DE REPRESENTATIVIDADE</v>
          </cell>
          <cell r="K3532">
            <v>17.73</v>
          </cell>
        </row>
        <row r="3533">
          <cell r="G3533">
            <v>103268</v>
          </cell>
          <cell r="H3533" t="str">
            <v>AR CONDICIONADO SPLIT ON/OFF, CASSETE (TETO), 48000 BTU/H, CICLO QUENTE/FRIO - FORNECIMENTO E INSTALAÇÃO. AF_11/2021_PE</v>
          </cell>
          <cell r="I3533" t="str">
            <v>M</v>
          </cell>
          <cell r="J3533" t="str">
            <v>COEFICIENTE DE REPRESENTATIVIDADE</v>
          </cell>
          <cell r="K3533">
            <v>5.04</v>
          </cell>
        </row>
        <row r="3534">
          <cell r="G3534">
            <v>103269</v>
          </cell>
          <cell r="H3534" t="str">
            <v>AR CONDICIONADO SPLIT ON/OFF, CASSETE (TETO), FRIO 4 VIAS 60000 BTU/H - FORNECIMENTO E INSTALAÇÃO. AF_11/2021_PE</v>
          </cell>
          <cell r="I3534" t="str">
            <v>M</v>
          </cell>
          <cell r="J3534" t="str">
            <v>COEFICIENTE DE REPRESENTATIVIDADE</v>
          </cell>
          <cell r="K3534">
            <v>628.87</v>
          </cell>
        </row>
        <row r="3535">
          <cell r="G3535">
            <v>103270</v>
          </cell>
          <cell r="H3535" t="str">
            <v>AR CONDICIONADO SPLIT ON/OFF, CASSETE (TETO), 60000 BTU/H, CICLO QUENTE/FRIO - FORNECIMENTO E INSTALAÇÃO. AF_11/2021_PE</v>
          </cell>
          <cell r="I3535" t="str">
            <v>M</v>
          </cell>
          <cell r="J3535" t="str">
            <v>COEFICIENTE DE REPRESENTATIVIDADE</v>
          </cell>
          <cell r="K3535">
            <v>1201.08</v>
          </cell>
        </row>
        <row r="3536">
          <cell r="G3536">
            <v>103271</v>
          </cell>
          <cell r="H3536" t="str">
            <v>AR CONDICIONADO SPLITÃO 10 TR - FORNECIMENTO E INSTALAÇÃO. AF_11/2021_PE</v>
          </cell>
          <cell r="I3536" t="str">
            <v>M</v>
          </cell>
          <cell r="J3536" t="str">
            <v>COEFICIENTE DE REPRESENTATIVIDADE</v>
          </cell>
          <cell r="K3536">
            <v>3790.74</v>
          </cell>
        </row>
        <row r="3537">
          <cell r="G3537">
            <v>103272</v>
          </cell>
          <cell r="H3537" t="str">
            <v>AR CONDICIONADO SPLITÃO 15 TR - FORNECIMENTO E INSTALAÇÃO. AF_11/2021_PE</v>
          </cell>
          <cell r="I3537" t="str">
            <v>UN</v>
          </cell>
          <cell r="J3537" t="str">
            <v>COEFICIENTE DE REPRESENTATIVIDADE</v>
          </cell>
          <cell r="K3537">
            <v>2822.53</v>
          </cell>
        </row>
        <row r="3538">
          <cell r="G3538">
            <v>103273</v>
          </cell>
          <cell r="H3538" t="str">
            <v>RASGO E CHUMBAMENTO EM ALVENARIA PARA TUBOS DE SPLIT PAREDE DE 9000 A 24000 BTUS/H. AF_11/2021</v>
          </cell>
          <cell r="I3538" t="str">
            <v>UN</v>
          </cell>
          <cell r="J3538" t="str">
            <v>COEFICIENTE DE REPRESENTATIVIDADE</v>
          </cell>
          <cell r="K3538">
            <v>61.83</v>
          </cell>
        </row>
        <row r="3539">
          <cell r="G3539">
            <v>103274</v>
          </cell>
          <cell r="H3539" t="str">
            <v>TUBO EM COBRE FLEXÍVEL, DN 1/4", COM ISOLAMENTO, INSTALADO EM FORRO, PARA RAMAL DE ALIMENTAÇÃO DE AR CONDICIONADO, INCLUSO FIXADOR. AF_11/2021_PA</v>
          </cell>
          <cell r="I3539" t="str">
            <v>M</v>
          </cell>
          <cell r="J3539" t="str">
            <v>COEFICIENTE DE REPRESENTATIVIDADE</v>
          </cell>
          <cell r="K3539">
            <v>44.15</v>
          </cell>
        </row>
        <row r="3540">
          <cell r="G3540">
            <v>103275</v>
          </cell>
          <cell r="H3540" t="str">
            <v>TUBO EM COBRE FLEXÍVEL, DN 3/8", COM ISOLAMENTO, INSTALADO EM FORRO, PARA RAMAL DE ALIMENTAÇÃO DE AR CONDICIONADO, INCLUSO FIXADOR. AF_11/2021_PA</v>
          </cell>
          <cell r="I3540" t="str">
            <v>M</v>
          </cell>
          <cell r="J3540" t="str">
            <v>COEFICIENTE DE REPRESENTATIVIDADE</v>
          </cell>
          <cell r="K3540">
            <v>29.16</v>
          </cell>
        </row>
        <row r="3541">
          <cell r="G3541">
            <v>103276</v>
          </cell>
          <cell r="H3541" t="str">
            <v>TUBO EM COBRE FLEXÍVEL, DN 1/2", COM ISOLAMENTO, INSTALADO EM FORRO, PARA RAMAL DE ALIMENTAÇÃO DE AR CONDICIONADO, INCLUSO FIXADOR. AF_11/2021_PA</v>
          </cell>
          <cell r="I3541" t="str">
            <v>M</v>
          </cell>
          <cell r="J3541" t="str">
            <v>COEFICIENTE DE REPRESENTATIVIDADE</v>
          </cell>
          <cell r="K3541">
            <v>2624</v>
          </cell>
        </row>
        <row r="3542">
          <cell r="G3542">
            <v>103277</v>
          </cell>
          <cell r="H3542" t="str">
            <v>TUBO EM COBRE FLEXÍVEL, DN 5/8", COM ISOLAMENTO, INSTALADO EM FORRO, PARA RAMAL DE ALIMENTAÇÃO DE AR CONDICIONADO, INCLUSO FIXADOR. AF_11/2021_PA</v>
          </cell>
          <cell r="I3542" t="str">
            <v>M</v>
          </cell>
          <cell r="J3542" t="str">
            <v>COEFICIENTE DE REPRESENTATIVIDADE</v>
          </cell>
          <cell r="K3542">
            <v>20.58</v>
          </cell>
        </row>
        <row r="3543">
          <cell r="G3543">
            <v>103278</v>
          </cell>
          <cell r="H3543" t="str">
            <v>INSTALAÇÃO DE TUBOS E CONEXÕES, EM AÇO/FERRO GALVANIZADO, PARA O CENTRO DE MEDIÇÃO DE GÁS DE EDIFÍCIO RESIDENCIAL, COM 4 PAVIMENTOS, 16 UNIDADES HABITACIONAIS, DN 32 (1 1/4") - FORNECIMENTO E INSTALAÇÃO. AF_10/2020</v>
          </cell>
          <cell r="I3543" t="str">
            <v>M</v>
          </cell>
          <cell r="J3543" t="str">
            <v>COEFICIENTE DE REPRESENTATIVIDADE</v>
          </cell>
          <cell r="K3543">
            <v>4.8</v>
          </cell>
        </row>
        <row r="3544">
          <cell r="G3544">
            <v>103288</v>
          </cell>
          <cell r="H3544" t="str">
            <v>INSTALAÇÃO DE TUBOS E CONEXÕES, EM AÇO/FERRO GALVANIZADO, PARA O CENTRO DE MEDIÇÃO DE GÁS DE EDIFÍCIO RESIDENCIAL, COM 4 PAVIMENTOS, 16 UNIDADES HABITACIONAIS, DN 50 (2") - FORNECIMENTO E INSTALAÇÃO. AF_10/2020</v>
          </cell>
          <cell r="I3544" t="str">
            <v>M</v>
          </cell>
          <cell r="J3544" t="str">
            <v>COEFICIENTE DE REPRESENTATIVIDADE</v>
          </cell>
          <cell r="K3544">
            <v>1411.34</v>
          </cell>
        </row>
        <row r="3545">
          <cell r="G3545">
            <v>103289</v>
          </cell>
          <cell r="H3545" t="str">
            <v>CABO ELETRÔNICO CATEGORIA 5E, INSTALADO EM EDIFICAÇÃO RESIDENCIAL - FORNECIMENTO E INSTALAÇÃO. AF_11/2019</v>
          </cell>
          <cell r="I3545" t="str">
            <v>M</v>
          </cell>
          <cell r="J3545" t="str">
            <v>COEFICIENTE DE REPRESENTATIVIDADE</v>
          </cell>
          <cell r="K3545">
            <v>18.5</v>
          </cell>
        </row>
        <row r="3546">
          <cell r="G3546">
            <v>103290</v>
          </cell>
          <cell r="H3546" t="str">
            <v>CABO ELETRÔNICO CATEGORIA 5E, INSTALADO EM EDIFICAÇÃO INSTITUCIONAL - FORNECIMENTO E INSTALAÇÃO. AF_11/2019</v>
          </cell>
          <cell r="I3546" t="str">
            <v>UN</v>
          </cell>
          <cell r="J3546" t="str">
            <v>COEFICIENTE DE REPRESENTATIVIDADE</v>
          </cell>
          <cell r="K3546">
            <v>21.34</v>
          </cell>
        </row>
        <row r="3547">
          <cell r="G3547">
            <v>103291</v>
          </cell>
          <cell r="H3547" t="str">
            <v>CABO ELETRÔNICO CATEGORIA 6, INSTALADO EM EDIFICAÇÃO RESIDENCIAL - FORNECIMENTO E INSTALAÇÃO. AF_11/2019</v>
          </cell>
          <cell r="I3547" t="str">
            <v>UN</v>
          </cell>
          <cell r="J3547" t="str">
            <v>COEFICIENTE DE REPRESENTATIVIDADE</v>
          </cell>
          <cell r="K3547">
            <v>29.55</v>
          </cell>
        </row>
        <row r="3548">
          <cell r="G3548">
            <v>103292</v>
          </cell>
          <cell r="H3548" t="str">
            <v>CABO ELETRÔNICO CATEGORIA 6, INSTALADO EM EDIFICAÇÃO INSTITUCIONAL - FORNECIMENTO E INSTALAÇÃO. AF_11/2019</v>
          </cell>
          <cell r="I3548" t="str">
            <v>UN</v>
          </cell>
          <cell r="J3548" t="str">
            <v>COEFICIENTE DE REPRESENTATIVIDADE</v>
          </cell>
          <cell r="K3548">
            <v>9.9</v>
          </cell>
        </row>
        <row r="3549">
          <cell r="G3549">
            <v>101936</v>
          </cell>
          <cell r="H3549" t="str">
            <v>CABO ELETRÔNICO CATEGORIA 6A, INSTALADO EM EDIFICAÇÃO RESIDENCIAL - FORNECIMENTO E INSTALAÇÃO. AF_11/2019</v>
          </cell>
          <cell r="I3549" t="str">
            <v>UN</v>
          </cell>
          <cell r="J3549" t="str">
            <v>COEFICIENTE DE REPRESENTATIVIDADE</v>
          </cell>
          <cell r="K3549">
            <v>11.38</v>
          </cell>
        </row>
        <row r="3550">
          <cell r="G3550">
            <v>101937</v>
          </cell>
          <cell r="H3550" t="str">
            <v>CABO ELETRÔNICO CATEGORIA 6A, INSTALADO EM EDIFICAÇÃO INSTITUCIONAL - FORNECIMENTO E INSTALAÇÃO. AF_11/2019</v>
          </cell>
          <cell r="I3550" t="str">
            <v>UN</v>
          </cell>
          <cell r="J3550" t="str">
            <v>COEFICIENTE DE REPRESENTATIVIDADE</v>
          </cell>
          <cell r="K3550">
            <v>17.68</v>
          </cell>
        </row>
        <row r="3551">
          <cell r="G3551">
            <v>98294</v>
          </cell>
          <cell r="H3551" t="str">
            <v>CABO COAXIAL RG6 95% - FORNECIMENTO E INSTALAÇÃO. AF_11/2019</v>
          </cell>
          <cell r="I3551" t="str">
            <v>UN</v>
          </cell>
          <cell r="J3551" t="str">
            <v>COEFICIENTE DE REPRESENTATIVIDADE</v>
          </cell>
          <cell r="K3551">
            <v>5.12</v>
          </cell>
        </row>
        <row r="3552">
          <cell r="G3552">
            <v>98295</v>
          </cell>
          <cell r="H3552" t="str">
            <v>PATCH PANEL 24 PORTAS, CATEGORIA 5E - FORNECIMENTO E INSTALAÇÃO. AF_11/2019</v>
          </cell>
          <cell r="I3552" t="str">
            <v>UN</v>
          </cell>
          <cell r="J3552" t="str">
            <v>COEFICIENTE DE REPRESENTATIVIDADE</v>
          </cell>
          <cell r="K3552">
            <v>10.23</v>
          </cell>
        </row>
        <row r="3553">
          <cell r="G3553">
            <v>98296</v>
          </cell>
          <cell r="H3553" t="str">
            <v>PATCH PANEL 24 PORTAS, CATEGORIA 6 - FORNECIMENTO E INSTALAÇÃO. AF_11/2019</v>
          </cell>
          <cell r="I3553" t="str">
            <v>UN</v>
          </cell>
          <cell r="J3553" t="str">
            <v>COEFICIENTE DE REPRESENTATIVIDADE</v>
          </cell>
          <cell r="K3553">
            <v>15.68</v>
          </cell>
        </row>
        <row r="3554">
          <cell r="G3554">
            <v>98297</v>
          </cell>
          <cell r="H3554" t="str">
            <v>PATCH PANEL 48 PORTAS, CATEGORIA 6 - FORNECIMENTO E INSTALAÇÃO. AF_11/2019</v>
          </cell>
          <cell r="I3554" t="str">
            <v>M</v>
          </cell>
          <cell r="J3554" t="str">
            <v>COEFICIENTE DE REPRESENTATIVIDADE</v>
          </cell>
          <cell r="K3554">
            <v>17.35</v>
          </cell>
        </row>
        <row r="3555">
          <cell r="G3555">
            <v>98298</v>
          </cell>
          <cell r="H3555" t="str">
            <v>RACK FECHADO PARA SERVIDOR - FORNECIMENTO E INSTALAÇÃO. AF_11/2019</v>
          </cell>
          <cell r="I3555" t="str">
            <v>M</v>
          </cell>
          <cell r="J3555" t="str">
            <v>COEFICIENTE DE REPRESENTATIVIDADE</v>
          </cell>
          <cell r="K3555">
            <v>27.84</v>
          </cell>
        </row>
        <row r="3556">
          <cell r="G3556">
            <v>98299</v>
          </cell>
          <cell r="H3556" t="str">
            <v>BLOCO DE ENGATE RÁPIDO PARA BASTIDOR TIPO M10 - FORNECIMENTO E INSTALAÇÃO. AF_11/2019</v>
          </cell>
          <cell r="I3556" t="str">
            <v>UN</v>
          </cell>
          <cell r="J3556" t="str">
            <v>COEFICIENTE DE REPRESENTATIVIDADE</v>
          </cell>
          <cell r="K3556">
            <v>45.37</v>
          </cell>
        </row>
        <row r="3557">
          <cell r="G3557">
            <v>98300</v>
          </cell>
          <cell r="H3557" t="str">
            <v>TOMADA DE REDE RJ45 - FORNECIMENTO E INSTALAÇÃO. AF_11/2019</v>
          </cell>
          <cell r="I3557" t="str">
            <v>M</v>
          </cell>
          <cell r="J3557" t="str">
            <v>COEFICIENTE DE REPRESENTATIVIDADE</v>
          </cell>
          <cell r="K3557">
            <v>62.52</v>
          </cell>
        </row>
        <row r="3558">
          <cell r="G3558">
            <v>98301</v>
          </cell>
          <cell r="H3558" t="str">
            <v>TOMADA PARA TELEFONE RJ11 - FORNECIMENTO E INSTALAÇÃO. AF_11/2019</v>
          </cell>
          <cell r="I3558" t="str">
            <v>M</v>
          </cell>
          <cell r="J3558" t="str">
            <v>COEFICIENTE DE REPRESENTATIVIDADE</v>
          </cell>
          <cell r="K3558">
            <v>15.95</v>
          </cell>
        </row>
        <row r="3559">
          <cell r="G3559">
            <v>98302</v>
          </cell>
          <cell r="H3559" t="str">
            <v>PATCH PANEL 48 PORTAS, CATEGORIA 5E - FORNECIMENTO E INSTALAÇÃO. AF_11/2019</v>
          </cell>
          <cell r="I3559" t="str">
            <v>M</v>
          </cell>
          <cell r="J3559" t="str">
            <v>COEFICIENTE DE REPRESENTATIVIDADE</v>
          </cell>
          <cell r="K3559">
            <v>21.62</v>
          </cell>
        </row>
        <row r="3560">
          <cell r="G3560">
            <v>98304</v>
          </cell>
          <cell r="H3560" t="str">
            <v>CABO COAXIAL RG11 95% - FORNECIMENTO E INSTALAÇÃO. AF_11/2019</v>
          </cell>
          <cell r="I3560" t="str">
            <v>M</v>
          </cell>
          <cell r="J3560" t="str">
            <v>COEFICIENTE DE REPRESENTATIVIDADE</v>
          </cell>
          <cell r="K3560">
            <v>37.02</v>
          </cell>
        </row>
        <row r="3561">
          <cell r="G3561">
            <v>98305</v>
          </cell>
          <cell r="H3561" t="str">
            <v>CABO COAXIAL RG59 95% - FORNECIMENTO E INSTALAÇÃO. AF_11/2019</v>
          </cell>
          <cell r="I3561" t="str">
            <v>M</v>
          </cell>
          <cell r="J3561" t="str">
            <v>COEFICIENTE DE REPRESENTATIVIDADE</v>
          </cell>
          <cell r="K3561">
            <v>46.81</v>
          </cell>
        </row>
        <row r="3562">
          <cell r="G3562">
            <v>98306</v>
          </cell>
          <cell r="H3562" t="str">
            <v>RACK ABERTO EM COLUNA 44U PARA SERVIDOR - FORNECIMENTO E INSTALAÇÃO. AF_11/2019</v>
          </cell>
          <cell r="I3562" t="str">
            <v>M</v>
          </cell>
          <cell r="J3562" t="str">
            <v>COEFICIENTE DE REPRESENTATIVIDADE</v>
          </cell>
          <cell r="K3562">
            <v>26.16</v>
          </cell>
        </row>
        <row r="3563">
          <cell r="G3563">
            <v>98307</v>
          </cell>
          <cell r="H3563" t="str">
            <v>TUBO, PVC, SOLDÁVEL, DE 20MM, INSTALADO EM RAMAL OU SUB-RAMAL DE ÁGUA - FORNECIMENTO E INSTALAÇÃO. AF_06/2022</v>
          </cell>
          <cell r="I3563" t="str">
            <v>M</v>
          </cell>
          <cell r="J3563" t="str">
            <v>COEFICIENTE DE REPRESENTATIVIDADE</v>
          </cell>
          <cell r="K3563">
            <v>32.38</v>
          </cell>
        </row>
        <row r="3564">
          <cell r="G3564">
            <v>98308</v>
          </cell>
          <cell r="H3564" t="str">
            <v>TUBO, PVC, SOLDÁVEL, DE 25MM, INSTALADO EM RAMAL OU SUB-RAMAL DE ÁGUA - FORNECIMENTO E INSTALAÇÃO. AF_06/2022</v>
          </cell>
          <cell r="I3564" t="str">
            <v>M</v>
          </cell>
          <cell r="J3564" t="str">
            <v>COEFICIENTE DE REPRESENTATIVIDADE</v>
          </cell>
          <cell r="K3564">
            <v>67.1</v>
          </cell>
        </row>
        <row r="3565">
          <cell r="G3565">
            <v>98593</v>
          </cell>
          <cell r="H3565" t="str">
            <v>TUBO, PVC, SOLDÁVEL, DE 32MM, INSTALADO EM RAMAL OU SUB-RAMAL DE ÁGUA - FORNECIMENTO E INSTALAÇÃO. AF_06/2022</v>
          </cell>
          <cell r="I3565" t="str">
            <v>M</v>
          </cell>
          <cell r="J3565" t="str">
            <v>COEFICIENTE DE REPRESENTATIVIDADE</v>
          </cell>
          <cell r="K3565">
            <v>24.86</v>
          </cell>
        </row>
        <row r="3566">
          <cell r="G3566">
            <v>100553</v>
          </cell>
          <cell r="H3566" t="str">
            <v>TUBO, PVC, SOLDÁVEL, DE 20MM, INSTALADO EM RAMAL DE DISTRIBUIÇÃO DE ÁGUA - FORNECIMENTO E INSTALAÇÃO. AF_06/2022</v>
          </cell>
          <cell r="I3566" t="str">
            <v>M</v>
          </cell>
          <cell r="J3566" t="str">
            <v>COEFICIENTE DE REPRESENTATIVIDADE</v>
          </cell>
          <cell r="K3566">
            <v>35.65</v>
          </cell>
        </row>
        <row r="3567">
          <cell r="G3567">
            <v>100554</v>
          </cell>
          <cell r="H3567" t="str">
            <v>TUBO, PVC, SOLDÁVEL, DE 25MM, INSTALADO EM RAMAL DE DISTRIBUIÇÃO DE ÁGUA - FORNECIMENTO E INSTALAÇÃO. AF_06/2022</v>
          </cell>
          <cell r="I3567" t="str">
            <v>M</v>
          </cell>
          <cell r="J3567" t="str">
            <v>COEFICIENTE DE REPRESENTATIVIDADE</v>
          </cell>
          <cell r="K3567">
            <v>53.04</v>
          </cell>
        </row>
        <row r="3568">
          <cell r="G3568">
            <v>100555</v>
          </cell>
          <cell r="H3568" t="str">
            <v>TUBO, PVC, SOLDÁVEL, DE 32MM, INSTALADO EM RAMAL DE DISTRIBUIÇÃO DE ÁGUA - FORNECIMENTO E INSTALAÇÃO. AF_06/2022</v>
          </cell>
          <cell r="I3568" t="str">
            <v>M</v>
          </cell>
          <cell r="J3568" t="str">
            <v>COEFICIENTE DE REPRESENTATIVIDADE</v>
          </cell>
          <cell r="K3568">
            <v>66.93</v>
          </cell>
        </row>
        <row r="3569">
          <cell r="G3569">
            <v>89355</v>
          </cell>
          <cell r="H3569" t="str">
            <v>TUBO, PVC, SOLDÁVEL, DE 25MM, INSTALADO EM PRUMADA DE ÁGUA - FORNECIMENTO E INSTALAÇÃO. AF_06/2022</v>
          </cell>
          <cell r="I3569" t="str">
            <v>M</v>
          </cell>
          <cell r="J3569" t="str">
            <v>COEFICIENTE DE REPRESENTATIVIDADE</v>
          </cell>
          <cell r="K3569">
            <v>19.85</v>
          </cell>
        </row>
        <row r="3570">
          <cell r="G3570">
            <v>89356</v>
          </cell>
          <cell r="H3570" t="str">
            <v>TUBO, PVC, SOLDÁVEL, DE 32MM, INSTALADO EM PRUMADA DE ÁGUA - FORNECIMENTO E INSTALAÇÃO. AF_06/2022</v>
          </cell>
          <cell r="I3570" t="str">
            <v>M</v>
          </cell>
          <cell r="J3570" t="str">
            <v>COEFICIENTE DE REPRESENTATIVIDADE</v>
          </cell>
          <cell r="K3570">
            <v>25.42</v>
          </cell>
        </row>
        <row r="3571">
          <cell r="G3571">
            <v>89357</v>
          </cell>
          <cell r="H3571" t="str">
            <v>TUBO, PVC, SOLDÁVEL, DE 40MM, INSTALADO EM PRUMADA DE ÁGUA - FORNECIMENTO E INSTALAÇÃO. AF_06/2022</v>
          </cell>
          <cell r="I3571" t="str">
            <v>M</v>
          </cell>
          <cell r="J3571" t="str">
            <v>COEFICIENTE DE REPRESENTATIVIDADE</v>
          </cell>
          <cell r="K3571">
            <v>31.76</v>
          </cell>
        </row>
        <row r="3572">
          <cell r="G3572">
            <v>89401</v>
          </cell>
          <cell r="H3572" t="str">
            <v>TUBO, PVC, SOLDÁVEL, DE 50MM, INSTALADO EM PRUMADA DE ÁGUA - FORNECIMENTO E INSTALAÇÃO. AF_06/2022</v>
          </cell>
          <cell r="I3572" t="str">
            <v>M</v>
          </cell>
          <cell r="J3572" t="str">
            <v>COEFICIENTE DE REPRESENTATIVIDADE</v>
          </cell>
          <cell r="K3572">
            <v>35.4</v>
          </cell>
        </row>
        <row r="3573">
          <cell r="G3573">
            <v>89402</v>
          </cell>
          <cell r="H3573" t="str">
            <v>TUBO, PVC, SOLDÁVEL, DE 60MM, INSTALADO EM PRUMADA DE ÁGUA - FORNECIMENTO E INSTALAÇÃO. AF_06/2022</v>
          </cell>
          <cell r="I3573" t="str">
            <v>M</v>
          </cell>
          <cell r="J3573" t="str">
            <v>COEFICIENTE DE REPRESENTATIVIDADE</v>
          </cell>
          <cell r="K3573">
            <v>26.64</v>
          </cell>
        </row>
        <row r="3574">
          <cell r="G3574">
            <v>89403</v>
          </cell>
          <cell r="H3574" t="str">
            <v>TUBO, PVC, SOLDÁVEL, DE 75MM, INSTALADO EM PRUMADA DE ÁGUA - FORNECIMENTO E INSTALAÇÃO. AF_06/2022</v>
          </cell>
          <cell r="I3574" t="str">
            <v>M</v>
          </cell>
          <cell r="J3574" t="str">
            <v>COEFICIENTE DE REPRESENTATIVIDADE</v>
          </cell>
          <cell r="K3574">
            <v>42.41</v>
          </cell>
        </row>
        <row r="3575">
          <cell r="G3575">
            <v>89446</v>
          </cell>
          <cell r="H3575" t="str">
            <v>TUBO, PVC, SOLDÁVEL, DE 85MM, INSTALADO EM PRUMADA DE ÁGUA - FORNECIMENTO E INSTALAÇÃO. AF_06/2022</v>
          </cell>
          <cell r="I3575" t="str">
            <v>M</v>
          </cell>
          <cell r="J3575" t="str">
            <v>COEFICIENTE DE REPRESENTATIVIDADE</v>
          </cell>
          <cell r="K3575">
            <v>46.55</v>
          </cell>
        </row>
        <row r="3576">
          <cell r="G3576">
            <v>89447</v>
          </cell>
          <cell r="H3576" t="str">
            <v>TUBO PVC, SÉRIE R, ÁGUA PLUVIAL, DN 40 MM, FORNECIDO E INSTALADO EM RAMAL DE ENCAMINHAMENTO. AF_06/2022</v>
          </cell>
          <cell r="I3576" t="str">
            <v>M</v>
          </cell>
          <cell r="J3576" t="str">
            <v>COEFICIENTE DE REPRESENTATIVIDADE</v>
          </cell>
          <cell r="K3576">
            <v>62.16</v>
          </cell>
        </row>
        <row r="3577">
          <cell r="G3577">
            <v>89448</v>
          </cell>
          <cell r="H3577" t="str">
            <v>TUBO PVC, SÉRIE R, ÁGUA PLUVIAL, DN 50 MM, FORNECIDO E INSTALADO EM RAMAL DE ENCAMINHAMENTO. AF_06/2022</v>
          </cell>
          <cell r="I3577" t="str">
            <v>M</v>
          </cell>
          <cell r="J3577" t="str">
            <v>COEFICIENTE DE REPRESENTATIVIDADE</v>
          </cell>
          <cell r="K3577">
            <v>146.2</v>
          </cell>
        </row>
        <row r="3578">
          <cell r="G3578">
            <v>89449</v>
          </cell>
          <cell r="H3578" t="str">
            <v>TUBO PVC, SÉRIE R, ÁGUA PLUVIAL, DN 75 MM, FORNECIDO E INSTALADO EM RAMAL DE ENCAMINHAMENTO. AF_06/2022</v>
          </cell>
          <cell r="I3578" t="str">
            <v>M</v>
          </cell>
          <cell r="J3578" t="str">
            <v>COEFICIENTE DE REPRESENTATIVIDADE</v>
          </cell>
          <cell r="K3578">
            <v>228.69</v>
          </cell>
        </row>
        <row r="3579">
          <cell r="G3579">
            <v>89450</v>
          </cell>
          <cell r="H3579" t="str">
            <v>TUBO PVC, SÉRIE R, ÁGUA PLUVIAL, DN 100 MM, FORNECIDO E INSTALADO EM RAMAL DE ENCAMINHAMENTO. AF_06/2022</v>
          </cell>
          <cell r="I3579" t="str">
            <v>M</v>
          </cell>
          <cell r="J3579" t="str">
            <v>COEFICIENTE DE REPRESENTATIVIDADE</v>
          </cell>
          <cell r="K3579">
            <v>13.18</v>
          </cell>
        </row>
        <row r="3580">
          <cell r="G3580">
            <v>89451</v>
          </cell>
          <cell r="H3580" t="str">
            <v>TUBO PVC, SÉRIE R, ÁGUA PLUVIAL, DN 75 MM, FORNECIDO E INSTALADO EM CONDUTORES VERTICAIS DE ÁGUAS PLUVIAIS. AF_06/2022</v>
          </cell>
          <cell r="I3580" t="str">
            <v>M</v>
          </cell>
          <cell r="J3580" t="str">
            <v>COEFICIENTE DE REPRESENTATIVIDADE</v>
          </cell>
          <cell r="K3580">
            <v>21.59</v>
          </cell>
        </row>
        <row r="3581">
          <cell r="G3581">
            <v>89452</v>
          </cell>
          <cell r="H3581" t="str">
            <v>TUBO PVC, SÉRIE R, ÁGUA PLUVIAL, DN 100 MM, FORNECIDO E INSTALADO EM CONDUTORES VERTICAIS DE ÁGUAS PLUVIAIS. AF_06/2022</v>
          </cell>
          <cell r="I3581" t="str">
            <v>M</v>
          </cell>
          <cell r="J3581" t="str">
            <v>COEFICIENTE DE REPRESENTATIVIDADE</v>
          </cell>
          <cell r="K3581">
            <v>27.35</v>
          </cell>
        </row>
        <row r="3582">
          <cell r="G3582">
            <v>89508</v>
          </cell>
          <cell r="H3582" t="str">
            <v>TUBO PVC, SÉRIE R, ÁGUA PLUVIAL, DN 150 MM, FORNECIDO E INSTALADO EM CONDUTORES VERTICAIS DE ÁGUAS PLUVIAIS. AF_06/2022</v>
          </cell>
          <cell r="I3582" t="str">
            <v>M</v>
          </cell>
          <cell r="J3582" t="str">
            <v>COEFICIENTE DE REPRESENTATIVIDADE</v>
          </cell>
          <cell r="K3582">
            <v>26.29</v>
          </cell>
        </row>
        <row r="3583">
          <cell r="G3583">
            <v>89509</v>
          </cell>
          <cell r="H3583" t="str">
            <v>TUBO, CPVC, SOLDÁVEL, DN 15MM, INSTALADO EM RAMAL OU SUB-RAMAL DE ÁGUA - FORNECIMENTO E INSTALAÇÃO. AF_06/2022</v>
          </cell>
          <cell r="I3583" t="str">
            <v>M</v>
          </cell>
          <cell r="J3583" t="str">
            <v>COEFICIENTE DE REPRESENTATIVIDADE</v>
          </cell>
          <cell r="K3583">
            <v>54.75</v>
          </cell>
        </row>
        <row r="3584">
          <cell r="G3584">
            <v>89511</v>
          </cell>
          <cell r="H3584" t="str">
            <v>TUBO, CPVC, SOLDÁVEL, DN 22MM, INSTALADO EM RAMAL OU SUB-RAMAL DE ÁGUA - FORNECIMENTO E INSTALAÇÃO. AF_06/2022</v>
          </cell>
          <cell r="I3584" t="str">
            <v>M</v>
          </cell>
          <cell r="J3584" t="str">
            <v>COEFICIENTE DE REPRESENTATIVIDADE</v>
          </cell>
          <cell r="K3584">
            <v>15.61</v>
          </cell>
        </row>
        <row r="3585">
          <cell r="G3585">
            <v>89512</v>
          </cell>
          <cell r="H3585" t="str">
            <v>TUBO, CPVC, SOLDÁVEL, DN 28MM, INSTALADO EM RAMAL OU SUB-RAMAL DE ÁGUA - FORNECIMENTO E INSTALAÇÃO. AF_06/2022</v>
          </cell>
          <cell r="I3585" t="str">
            <v>M</v>
          </cell>
          <cell r="J3585" t="str">
            <v>COEFICIENTE DE REPRESENTATIVIDADE</v>
          </cell>
          <cell r="K3585">
            <v>55.47</v>
          </cell>
        </row>
        <row r="3586">
          <cell r="G3586">
            <v>89576</v>
          </cell>
          <cell r="H3586" t="str">
            <v>TUBO, CPVC, SOLDÁVEL, DN 35MM, INSTALADO EM RAMAL OU SUB-RAMAL DE ÁGUA   FORNECIMENTO E INSTALAÇÃO. AF_06/2022</v>
          </cell>
          <cell r="I3586" t="str">
            <v>M</v>
          </cell>
          <cell r="J3586" t="str">
            <v>COEFICIENTE DE REPRESENTATIVIDADE</v>
          </cell>
          <cell r="K3586">
            <v>70.45</v>
          </cell>
        </row>
        <row r="3587">
          <cell r="G3587">
            <v>89578</v>
          </cell>
          <cell r="H3587" t="str">
            <v>TUBO PVC, SERIE NORMAL, ESGOTO PREDIAL, DN 40 MM, FORNECIDO E INSTALADO EM RAMAL DE DESCARGA OU RAMAL DE ESGOTO SANITÁRIO. AF_08/2022</v>
          </cell>
          <cell r="I3587" t="str">
            <v>M</v>
          </cell>
          <cell r="J3587" t="str">
            <v>COEFICIENTE DE REPRESENTATIVIDADE</v>
          </cell>
          <cell r="K3587">
            <v>101.84</v>
          </cell>
        </row>
        <row r="3588">
          <cell r="G3588">
            <v>89580</v>
          </cell>
          <cell r="H3588" t="str">
            <v>TUBO PVC, SERIE NORMAL, ESGOTO PREDIAL, DN 50 MM, FORNECIDO E INSTALADO EM RAMAL DE DESCARGA OU RAMAL DE ESGOTO SANITÁRIO. AF_08/2022</v>
          </cell>
          <cell r="I3588" t="str">
            <v>M</v>
          </cell>
          <cell r="J3588" t="str">
            <v>COEFICIENTE DE REPRESENTATIVIDADE</v>
          </cell>
          <cell r="K3588">
            <v>137.07</v>
          </cell>
        </row>
        <row r="3589">
          <cell r="G3589">
            <v>89633</v>
          </cell>
          <cell r="H3589" t="str">
            <v>TUBO PVC, SERIE NORMAL, ESGOTO PREDIAL, DN 75 MM, FORNECIDO E INSTALADO EM RAMAL DE DESCARGA OU RAMAL DE ESGOTO SANITÁRIO. AF_08/2022</v>
          </cell>
          <cell r="I3589" t="str">
            <v>M</v>
          </cell>
          <cell r="J3589" t="str">
            <v>COEFICIENTE DE REPRESENTATIVIDADE</v>
          </cell>
          <cell r="K3589">
            <v>198.2</v>
          </cell>
        </row>
        <row r="3590">
          <cell r="G3590">
            <v>89634</v>
          </cell>
          <cell r="H3590" t="str">
            <v>TUBO PVC, SERIE NORMAL, ESGOTO PREDIAL, DN 100 MM, FORNECIDO E INSTALADO EM RAMAL DE DESCARGA OU RAMAL DE ESGOTO SANITÁRIO. AF_08/2022</v>
          </cell>
          <cell r="I3590" t="str">
            <v>M</v>
          </cell>
          <cell r="J3590" t="str">
            <v>COEFICIENTE DE REPRESENTATIVIDADE</v>
          </cell>
          <cell r="K3590">
            <v>278.33</v>
          </cell>
        </row>
        <row r="3591">
          <cell r="G3591">
            <v>89635</v>
          </cell>
          <cell r="H3591" t="str">
            <v>TUBO, CPVC, SOLDÁVEL, DN 22MM, INSTALADO EM RAMAL DE DISTRIBUIÇÃO DE ÁGUA - FORNECIMENTO E INSTALAÇÃO. AF_06/2022</v>
          </cell>
          <cell r="I3591" t="str">
            <v>M</v>
          </cell>
          <cell r="J3591" t="str">
            <v>ATRIBUÍDO SÃO PAULO</v>
          </cell>
          <cell r="K3591">
            <v>118.15</v>
          </cell>
        </row>
        <row r="3592">
          <cell r="G3592">
            <v>89636</v>
          </cell>
          <cell r="H3592" t="str">
            <v>TUBO, CPVC, SOLDÁVEL, DN 28MM, INSTALADO EM RAMAL DE DISTRIBUIÇÃO DE ÁGUA - FORNECIMENTO E INSTALAÇÃO. AF_06/2022</v>
          </cell>
          <cell r="I3592" t="str">
            <v>M</v>
          </cell>
          <cell r="J3592" t="str">
            <v>ATRIBUÍDO SÃO PAULO</v>
          </cell>
          <cell r="K3592">
            <v>135.69</v>
          </cell>
        </row>
        <row r="3593">
          <cell r="G3593">
            <v>89711</v>
          </cell>
          <cell r="H3593" t="str">
            <v>TUBO, CPVC, SOLDÁVEL, DN 35MM, INSTALADO EM PRUMADA DE ÁGUA   FORNECIMENTO E INSTALAÇÃO. AF_06/2022</v>
          </cell>
          <cell r="I3593" t="str">
            <v>M</v>
          </cell>
          <cell r="J3593" t="str">
            <v>ATRIBUÍDO SÃO PAULO</v>
          </cell>
          <cell r="K3593">
            <v>184.25</v>
          </cell>
        </row>
        <row r="3594">
          <cell r="G3594">
            <v>89712</v>
          </cell>
          <cell r="H3594" t="str">
            <v>TUBO, CPVC, SOLDÁVEL, DN 42MM, INSTALADO EM PRUMADA DE ÁGUA   FORNECIMENTO E INSTALAÇÃO. AF_06/2022</v>
          </cell>
          <cell r="I3594" t="str">
            <v>M</v>
          </cell>
          <cell r="J3594" t="str">
            <v>ATRIBUÍDO SÃO PAULO</v>
          </cell>
          <cell r="K3594">
            <v>231</v>
          </cell>
        </row>
        <row r="3595">
          <cell r="G3595">
            <v>89713</v>
          </cell>
          <cell r="H3595" t="str">
            <v>TUBO, CPVC, SOLDÁVEL, DN 73MM, INSTALADO EM PRUMADA DE ÁGUA   FORNECIMENTO E INSTALAÇÃO. AF_06/2022</v>
          </cell>
          <cell r="I3595" t="str">
            <v>M</v>
          </cell>
          <cell r="J3595" t="str">
            <v>ATRIBUÍDO SÃO PAULO</v>
          </cell>
          <cell r="K3595">
            <v>310.43</v>
          </cell>
        </row>
        <row r="3596">
          <cell r="G3596">
            <v>89714</v>
          </cell>
          <cell r="H3596" t="str">
            <v>TUBO, CPVC, SOLDÁVEL, DN 89MM, INSTALADO EM PRUMADA DE ÁGUA   FORNECIMENTO E INSTALAÇÃO. AF_06/2022</v>
          </cell>
          <cell r="I3596" t="str">
            <v>M</v>
          </cell>
          <cell r="J3596" t="str">
            <v>ATRIBUÍDO SÃO PAULO</v>
          </cell>
          <cell r="K3596">
            <v>392.14</v>
          </cell>
        </row>
        <row r="3597">
          <cell r="G3597">
            <v>89716</v>
          </cell>
          <cell r="H3597" t="str">
            <v>TUBO PVC, SERIE NORMAL, ESGOTO PREDIAL, DN 50 MM, FORNECIDO E INSTALADO EM PRUMADA DE ESGOTO SANITÁRIO OU VENTILAÇÃO. AF_08/2022</v>
          </cell>
          <cell r="I3597" t="str">
            <v>M</v>
          </cell>
          <cell r="J3597" t="str">
            <v>ATRIBUÍDO SÃO PAULO</v>
          </cell>
          <cell r="K3597">
            <v>37.14</v>
          </cell>
        </row>
        <row r="3598">
          <cell r="G3598">
            <v>89717</v>
          </cell>
          <cell r="H3598" t="str">
            <v>TUBO PVC, SERIE NORMAL, ESGOTO PREDIAL, DN 75 MM, FORNECIDO E INSTALADO EM PRUMADA DE ESGOTO SANITÁRIO OU VENTILAÇÃO. AF_08/2022</v>
          </cell>
          <cell r="I3598" t="str">
            <v>M</v>
          </cell>
          <cell r="J3598" t="str">
            <v>ATRIBUÍDO SÃO PAULO</v>
          </cell>
          <cell r="K3598">
            <v>60.47</v>
          </cell>
        </row>
        <row r="3599">
          <cell r="G3599">
            <v>89770</v>
          </cell>
          <cell r="H3599" t="str">
            <v>TUBO PVC, SERIE NORMAL, ESGOTO PREDIAL, DN 100 MM, FORNECIDO E INSTALADO EM PRUMADA DE ESGOTO SANITÁRIO OU VENTILAÇÃO. AF_08/2022</v>
          </cell>
          <cell r="I3599" t="str">
            <v>M</v>
          </cell>
          <cell r="J3599" t="str">
            <v>ATRIBUÍDO SÃO PAULO</v>
          </cell>
          <cell r="K3599">
            <v>75.68</v>
          </cell>
        </row>
        <row r="3600">
          <cell r="G3600">
            <v>89771</v>
          </cell>
          <cell r="H3600" t="str">
            <v>TUBO PVC, SERIE NORMAL, ESGOTO PREDIAL, DN 100 MM, FORNECIDO E INSTALADO EM SUBCOLETOR AÉREO DE ESGOTO SANITÁRIO. AF_08/2022</v>
          </cell>
          <cell r="I3600" t="str">
            <v>M</v>
          </cell>
          <cell r="J3600" t="str">
            <v>ATRIBUÍDO SÃO PAULO</v>
          </cell>
          <cell r="K3600">
            <v>53.04</v>
          </cell>
        </row>
        <row r="3601">
          <cell r="G3601">
            <v>89773</v>
          </cell>
          <cell r="H3601" t="str">
            <v>TUBO PVC, SERIE NORMAL, ESGOTO PREDIAL, DN 150 MM, FORNECIDO E INSTALADO EM SUBCOLETOR AÉREO DE ESGOTO SANITÁRIO. AF_08/2022</v>
          </cell>
          <cell r="I3601" t="str">
            <v>M</v>
          </cell>
          <cell r="J3601" t="str">
            <v>ATRIBUÍDO SÃO PAULO</v>
          </cell>
          <cell r="K3601">
            <v>125.64</v>
          </cell>
        </row>
        <row r="3602">
          <cell r="G3602">
            <v>89775</v>
          </cell>
          <cell r="H3602" t="str">
            <v>TUBO, PVC, SOLDÁVEL, DE 25MM, INSTALADO EM DRENO DE AR-CONDICIONADO - FORNECIMENTO E INSTALAÇÃO. AF_08/2022</v>
          </cell>
          <cell r="I3602" t="str">
            <v>M</v>
          </cell>
          <cell r="J3602" t="str">
            <v>ATRIBUÍDO SÃO PAULO</v>
          </cell>
          <cell r="K3602">
            <v>143.41</v>
          </cell>
        </row>
        <row r="3603">
          <cell r="G3603">
            <v>89798</v>
          </cell>
          <cell r="H3603" t="str">
            <v>TUBO EM COBRE RÍGIDO, DN 22 MM, CLASSE E, SEM ISOLAMENTO, INSTALADO EM PRUMADA DE HIDRÁULICA PREDIAL - FORNECIMENTO E INSTALAÇÃO. AF_04/2022</v>
          </cell>
          <cell r="I3603" t="str">
            <v>M</v>
          </cell>
          <cell r="J3603" t="str">
            <v>ATRIBUÍDO SÃO PAULO</v>
          </cell>
          <cell r="K3603">
            <v>47.4</v>
          </cell>
        </row>
        <row r="3604">
          <cell r="G3604">
            <v>89799</v>
          </cell>
          <cell r="H3604" t="str">
            <v>TUBO EM COBRE RÍGIDO, DN 28 MM, CLASSE E, SEM ISOLAMENTO, INSTALADO EM PRUMADA DE HIDRÁULICA PREDIAL - FORNECIMENTO E INSTALAÇÃO. AF_04/2022</v>
          </cell>
          <cell r="I3604" t="str">
            <v>M</v>
          </cell>
          <cell r="J3604" t="str">
            <v>ATRIBUÍDO SÃO PAULO</v>
          </cell>
          <cell r="K3604">
            <v>78.16</v>
          </cell>
        </row>
        <row r="3605">
          <cell r="G3605">
            <v>89800</v>
          </cell>
          <cell r="H3605" t="str">
            <v>TUBO EM COBRE RÍGIDO, DN 35 MM, CLASSE E, SEM ISOLAMENTO, INSTALADO EM PRUMADA DE HIDRÁULICA PREDIAL - FORNECIMENTO E INSTALAÇÃO. AF_04/2022</v>
          </cell>
          <cell r="I3605" t="str">
            <v>M</v>
          </cell>
          <cell r="J3605" t="str">
            <v>ATRIBUÍDO SÃO PAULO</v>
          </cell>
          <cell r="K3605">
            <v>99.74</v>
          </cell>
        </row>
        <row r="3606">
          <cell r="G3606">
            <v>89848</v>
          </cell>
          <cell r="H3606" t="str">
            <v>TUBO EM COBRE RÍGIDO, DN 42 MM, CLASSE E, SEM ISOLAMENTO, INSTALADO EM PRUMADA DE HIDRÁULICA PREDIAL - FORNECIMENTO E INSTALAÇÃO. AF_04/2022</v>
          </cell>
          <cell r="I3606" t="str">
            <v>M</v>
          </cell>
          <cell r="J3606" t="str">
            <v>ATRIBUÍDO SÃO PAULO</v>
          </cell>
          <cell r="K3606">
            <v>60.85</v>
          </cell>
        </row>
        <row r="3607">
          <cell r="G3607">
            <v>89849</v>
          </cell>
          <cell r="H3607" t="str">
            <v>TUBO EM COBRE RÍGIDO, DN 54 MM, CLASSE E, SEM ISOLAMENTO, INSTALADO EM PRUMADA DE HIDRÁULICA PREDIAL - FORNECIMENTO E INSTALAÇÃO. AF_04/2022</v>
          </cell>
          <cell r="I3607" t="str">
            <v>M</v>
          </cell>
          <cell r="J3607" t="str">
            <v>ATRIBUÍDO SÃO PAULO</v>
          </cell>
          <cell r="K3607">
            <v>140.87</v>
          </cell>
        </row>
        <row r="3608">
          <cell r="G3608">
            <v>89865</v>
          </cell>
          <cell r="H3608" t="str">
            <v>TUBO EM COBRE RÍGIDO, DN 66 MM, CLASSE E, SEM ISOLAMENTO, INSTALADO EM PRUMADA DE HIDRÁULICA PREDIAL - FORNECIMENTO E INSTALAÇÃO. AF_04/2022</v>
          </cell>
          <cell r="I3608" t="str">
            <v>M</v>
          </cell>
          <cell r="J3608" t="str">
            <v>ATRIBUÍDO SÃO PAULO</v>
          </cell>
          <cell r="K3608">
            <v>165</v>
          </cell>
        </row>
        <row r="3609">
          <cell r="G3609">
            <v>92275</v>
          </cell>
          <cell r="H3609" t="str">
            <v>TUBO EM COBRE RÍGIDO, DN 22 MM, CLASSE E, COM ISOLAMENTO, INSTALADO EM PRUMADA DE HIDRÁULICA PREDIAL - FORNECIMENTO E INSTALAÇÃO. AF_04/2022</v>
          </cell>
          <cell r="I3609" t="str">
            <v>M</v>
          </cell>
          <cell r="J3609" t="str">
            <v>ATRIBUÍDO SÃO PAULO</v>
          </cell>
          <cell r="K3609">
            <v>98.86</v>
          </cell>
        </row>
        <row r="3610">
          <cell r="G3610">
            <v>92276</v>
          </cell>
          <cell r="H3610" t="str">
            <v>TUBO EM COBRE RÍGIDO, DN 28 MM, CLASSE E, COM ISOLAMENTO, INSTALADO EM PRUMADA DE HIDRÁULICA PREDIAL - FORNECIMENTO E INSTALAÇÃO. AF_04/2022</v>
          </cell>
          <cell r="I3610" t="str">
            <v>M</v>
          </cell>
          <cell r="J3610" t="str">
            <v>ATRIBUÍDO SÃO PAULO</v>
          </cell>
          <cell r="K3610">
            <v>121.65</v>
          </cell>
        </row>
        <row r="3611">
          <cell r="G3611">
            <v>92277</v>
          </cell>
          <cell r="H3611" t="str">
            <v>TUBO EM COBRE RÍGIDO, DN 35 MM, CLASSE E, COM ISOLAMENTO, INSTALADO EM PRUMADA DE HIDRÁULICA PREDIAL - FORNECIMENTO E INSTALAÇÃO. AF_04/2022</v>
          </cell>
          <cell r="I3611" t="str">
            <v>M</v>
          </cell>
          <cell r="J3611" t="str">
            <v>ATRIBUÍDO SÃO PAULO</v>
          </cell>
          <cell r="K3611">
            <v>160.79</v>
          </cell>
        </row>
        <row r="3612">
          <cell r="G3612">
            <v>92278</v>
          </cell>
          <cell r="H3612" t="str">
            <v>TUBO EM COBRE RÍGIDO, DN 42 MM, CLASSE E, COM ISOLAMENTO, INSTALADO EM PRUMADA DE HIDRÁULICA PREDIAL - FORNECIMENTO E INSTALAÇÃO. AF_04/2022</v>
          </cell>
          <cell r="I3612" t="str">
            <v>M</v>
          </cell>
          <cell r="J3612" t="str">
            <v>ATRIBUÍDO SÃO PAULO</v>
          </cell>
          <cell r="K3612">
            <v>144.12</v>
          </cell>
        </row>
        <row r="3613">
          <cell r="G3613">
            <v>92279</v>
          </cell>
          <cell r="H3613" t="str">
            <v>TUBO EM COBRE RÍGIDO, DN 54 MM, CLASSE E, COM ISOLAMENTO, INSTALADO EM PRUMADA DE HIDRÁULICA PREDIAL - FORNECIMENTO E INSTALAÇÃO. AF_04/2022</v>
          </cell>
          <cell r="I3613" t="str">
            <v>M</v>
          </cell>
          <cell r="J3613" t="str">
            <v>ATRIBUÍDO SÃO PAULO</v>
          </cell>
          <cell r="K3613">
            <v>219.6</v>
          </cell>
        </row>
        <row r="3614">
          <cell r="G3614">
            <v>92280</v>
          </cell>
          <cell r="H3614" t="str">
            <v>TUBO EM COBRE RÍGIDO, DN 66 MM, CLASSE E, COM ISOLAMENTO, INSTALADO EM PRUMADA DE HIDRÁULICA PREDIAL - FORNECIMENTO E INSTALAÇÃO. AF_04/2022</v>
          </cell>
          <cell r="I3614" t="str">
            <v>M</v>
          </cell>
          <cell r="J3614" t="str">
            <v>ATRIBUÍDO SÃO PAULO</v>
          </cell>
          <cell r="K3614">
            <v>108.28</v>
          </cell>
        </row>
        <row r="3615">
          <cell r="G3615">
            <v>92281</v>
          </cell>
          <cell r="H3615" t="str">
            <v>TUBO EM COBRE RÍGIDO, DN 15 MM, CLASSE E, SEM ISOLAMENTO, INSTALADO EM RAMAL DE DISTRIBUIÇÃO DE HIDRÁULICA PREDIAL - FORNECIMENTO E INSTALAÇÃO. AF_04/2022</v>
          </cell>
          <cell r="I3615" t="str">
            <v>M</v>
          </cell>
          <cell r="J3615" t="str">
            <v>COEFICIENTE DE REPRESENTATIVIDADE</v>
          </cell>
          <cell r="K3615">
            <v>131.13</v>
          </cell>
        </row>
        <row r="3616">
          <cell r="G3616">
            <v>92282</v>
          </cell>
          <cell r="H3616" t="str">
            <v>TUBO EM COBRE RÍGIDO, DN 22 MM, CLASSE E, SEM ISOLAMENTO, INSTALADO EM RAMAL DE DISTRIBUIÇÃO DE HIDRÁULICA PREDIAL - FORNECIMENTO E INSTALAÇÃO. AF_04/2022</v>
          </cell>
          <cell r="I3616" t="str">
            <v>M</v>
          </cell>
          <cell r="J3616" t="str">
            <v>COEFICIENTE DE REPRESENTATIVIDADE</v>
          </cell>
          <cell r="K3616">
            <v>170.36</v>
          </cell>
        </row>
        <row r="3617">
          <cell r="G3617">
            <v>92283</v>
          </cell>
          <cell r="H3617" t="str">
            <v>TUBO EM COBRE RÍGIDO, DN 28 MM, CLASSE E, SEM ISOLAMENTO, INSTALADO EM RAMAL DE DISTRIBUIÇÃO DE HIDRÁULICA PREDIAL - FORNECIMENTO E INSTALAÇÃO. AF_04/2022</v>
          </cell>
          <cell r="I3617" t="str">
            <v>M</v>
          </cell>
          <cell r="J3617" t="str">
            <v>COEFICIENTE DE REPRESENTATIVIDADE</v>
          </cell>
          <cell r="K3617">
            <v>68.84</v>
          </cell>
        </row>
        <row r="3618">
          <cell r="G3618">
            <v>92284</v>
          </cell>
          <cell r="H3618" t="str">
            <v>TUBO EM COBRE RÍGIDO, DN 15 MM, CLASSE E, COM ISOLAMENTO, INSTALADO EM RAMAL DE DISTRIBUIÇÃO DE HIDRÁULICA PREDIAL - FORNECIMENTO E INSTALAÇÃO. AF_04/2022</v>
          </cell>
          <cell r="I3618" t="str">
            <v>M</v>
          </cell>
          <cell r="J3618" t="str">
            <v>ATRIBUÍDO SÃO PAULO</v>
          </cell>
          <cell r="K3618">
            <v>92.03</v>
          </cell>
        </row>
        <row r="3619">
          <cell r="G3619">
            <v>92285</v>
          </cell>
          <cell r="H3619" t="str">
            <v>TUBO EM COBRE RÍGIDO, DN 22 MM, CLASSE E, COM ISOLAMENTO, INSTALADO EM RAMAL DE DISTRIBUIÇÃO DE HIDRÁULICA PREDIAL - FORNECIMENTO E INSTALAÇÃO. AF_04/2022</v>
          </cell>
          <cell r="I3619" t="str">
            <v>M</v>
          </cell>
          <cell r="J3619" t="str">
            <v>ATRIBUÍDO SÃO PAULO</v>
          </cell>
          <cell r="K3619">
            <v>124.13</v>
          </cell>
        </row>
        <row r="3620">
          <cell r="G3620">
            <v>92286</v>
          </cell>
          <cell r="H3620" t="str">
            <v>TUBO EM COBRE RÍGIDO, DN 28 MM, CLASSE E, COM ISOLAMENTO, INSTALADO EM RAMAL DE DISTRIBUIÇÃO DE HIDRÁULICA PREDIAL - FORNECIMENTO E INSTALAÇÃO. AF_04/2022</v>
          </cell>
          <cell r="I3620" t="str">
            <v>M</v>
          </cell>
          <cell r="J3620" t="str">
            <v>COEFICIENTE DE REPRESENTATIVIDADE</v>
          </cell>
          <cell r="K3620">
            <v>198.81</v>
          </cell>
        </row>
        <row r="3621">
          <cell r="G3621">
            <v>92305</v>
          </cell>
          <cell r="H3621" t="str">
            <v>TUBO EM COBRE RÍGIDO, DN 15 MM, CLASSE E, SEM ISOLAMENTO, INSTALADO EM RAMAL E SUB-RAMAL DE HIDRÁULICA PREDIAL - FORNECIMENTO E INSTALAÇÃO. AF_04/2022</v>
          </cell>
          <cell r="I3621" t="str">
            <v>M</v>
          </cell>
          <cell r="J3621" t="str">
            <v>COEFICIENTE DE REPRESENTATIVIDADE</v>
          </cell>
          <cell r="K3621">
            <v>59.87</v>
          </cell>
        </row>
        <row r="3622">
          <cell r="G3622">
            <v>92306</v>
          </cell>
          <cell r="H3622" t="str">
            <v>TUBO EM COBRE RÍGIDO, DN 22 MM, CLASSE E, SEM ISOLAMENTO, INSTALADO EM RAMAL E SUB-RAMAL DE HIDRÁULICA PREDIAL - FORNECIMENTO E INSTALAÇÃO. AF_04/2022</v>
          </cell>
          <cell r="I3622" t="str">
            <v>M</v>
          </cell>
          <cell r="J3622" t="str">
            <v>COEFICIENTE DE REPRESENTATIVIDADE</v>
          </cell>
          <cell r="K3622">
            <v>68.99</v>
          </cell>
        </row>
        <row r="3623">
          <cell r="G3623">
            <v>92307</v>
          </cell>
          <cell r="H3623" t="str">
            <v>TUBO EM COBRE RÍGIDO, DN 28 MM, CLASSE E, SEM ISOLAMENTO, INSTALADO EM RAMAL E SUB-RAMAL DE HIDRÁULICA PREDIAL - FORNECIMENTO E INSTALAÇÃO. AF_04/2022</v>
          </cell>
          <cell r="I3623" t="str">
            <v>M</v>
          </cell>
          <cell r="J3623" t="str">
            <v>ATRIBUÍDO SÃO PAULO</v>
          </cell>
          <cell r="K3623">
            <v>96.62</v>
          </cell>
        </row>
        <row r="3624">
          <cell r="G3624">
            <v>92308</v>
          </cell>
          <cell r="H3624" t="str">
            <v>TUBO EM COBRE RÍGIDO, DN 15 MM, CLASSE E, COM ISOLAMENTO, INSTALADO EM RAMAL E SUB-RAMAL DE HIDRÁULICA PREDIAL - FORNECIMENTO E INSTALAÇÃO. AF_04/2022</v>
          </cell>
          <cell r="I3624" t="str">
            <v>M</v>
          </cell>
          <cell r="J3624" t="str">
            <v>ATRIBUÍDO SÃO PAULO</v>
          </cell>
          <cell r="K3624">
            <v>118.94</v>
          </cell>
        </row>
        <row r="3625">
          <cell r="G3625">
            <v>92309</v>
          </cell>
          <cell r="H3625" t="str">
            <v>TUBO EM COBRE RÍGIDO, DN 22 MM, CLASSE E, COM ISOLAMENTO, INSTALADO EM RAMAL E SUB-RAMAL DE HIDRÁULICA PREDIAL - FORNECIMENTO E INSTALAÇÃO. AF_04/2022</v>
          </cell>
          <cell r="I3625" t="str">
            <v>M</v>
          </cell>
          <cell r="J3625" t="str">
            <v>ATRIBUÍDO SÃO PAULO</v>
          </cell>
          <cell r="K3625">
            <v>157.69</v>
          </cell>
        </row>
        <row r="3626">
          <cell r="G3626">
            <v>92310</v>
          </cell>
          <cell r="H3626" t="str">
            <v>TUBO EM COBRE RÍGIDO, DN 28 MM, CLASSE E, COM ISOLAMENTO, INSTALADO EM RAMAL E SUB-RAMAL DE HIDRÁULICA PREDIAL - FORNECIMENTO E INSTALAÇÃO. AF_04/2022</v>
          </cell>
          <cell r="I3626" t="str">
            <v>M</v>
          </cell>
          <cell r="J3626" t="str">
            <v>ATRIBUÍDO SÃO PAULO</v>
          </cell>
          <cell r="K3626">
            <v>72.44</v>
          </cell>
        </row>
        <row r="3627">
          <cell r="G3627">
            <v>92320</v>
          </cell>
          <cell r="H3627" t="str">
            <v>TUBO DE AÇO GALVANIZADO COM COSTURA, CLASSE MÉDIA, CONEXÃO RANHURADA, DN 50 (2"), INSTALADO EM PRUMADAS - FORNECIMENTO E INSTALAÇÃO. AF_10/2020</v>
          </cell>
          <cell r="I3627" t="str">
            <v>M</v>
          </cell>
          <cell r="J3627" t="str">
            <v>COEFICIENTE DE REPRESENTATIVIDADE</v>
          </cell>
          <cell r="K3627">
            <v>95.63</v>
          </cell>
        </row>
        <row r="3628">
          <cell r="G3628">
            <v>92321</v>
          </cell>
          <cell r="H3628" t="str">
            <v>TUBO DE AÇO GALVANIZADO COM COSTURA, CLASSE MÉDIA, CONEXÃO RANHURADA, DN 65 (2 1/2"), INSTALADO EM PRUMADAS - FORNECIMENTO E INSTALAÇÃO. AF_10/2020</v>
          </cell>
          <cell r="I3628" t="str">
            <v>M</v>
          </cell>
          <cell r="J3628" t="str">
            <v>COEFICIENTE DE REPRESENTATIVIDADE</v>
          </cell>
          <cell r="K3628">
            <v>104.63</v>
          </cell>
        </row>
        <row r="3629">
          <cell r="G3629">
            <v>92322</v>
          </cell>
          <cell r="H3629" t="str">
            <v>TUBO DE AÇO GALVANIZADO COM COSTURA, CLASSE MÉDIA, CONEXÃO RANHURADA, DN 80 (3"), INSTALADO EM PRUMADAS - FORNECIMENTO E INSTALAÇÃO. AF_10/2020</v>
          </cell>
          <cell r="I3629" t="str">
            <v>M</v>
          </cell>
          <cell r="J3629" t="str">
            <v>COEFICIENTE DE REPRESENTATIVIDADE</v>
          </cell>
          <cell r="K3629">
            <v>127.72</v>
          </cell>
        </row>
        <row r="3630">
          <cell r="G3630">
            <v>92323</v>
          </cell>
          <cell r="H3630" t="str">
            <v>TUBO DE AÇO PRETO SEM COSTURA, CONEXÃO SOLDADA, DN 50 (2"), INSTALADO EM PRUMADAS - FORNECIMENTO E INSTALAÇÃO. AF_10/2020</v>
          </cell>
          <cell r="I3630" t="str">
            <v>M</v>
          </cell>
          <cell r="J3630" t="str">
            <v>COEFICIENTE DE REPRESENTATIVIDADE</v>
          </cell>
          <cell r="K3630">
            <v>202.41</v>
          </cell>
        </row>
        <row r="3631">
          <cell r="G3631">
            <v>92324</v>
          </cell>
          <cell r="H3631" t="str">
            <v>TUBO DE AÇO PRETO SEM COSTURA, CONEXÃO SOLDADA, DN 65 (2 1/2"), INSTALADO EM PRUMADAS - FORNECIMENTO E INSTALAÇÃO. AF_10/2020</v>
          </cell>
          <cell r="I3631" t="str">
            <v>M</v>
          </cell>
          <cell r="J3631" t="str">
            <v>COEFICIENTE DE REPRESENTATIVIDADE</v>
          </cell>
          <cell r="K3631">
            <v>64.18</v>
          </cell>
        </row>
        <row r="3632">
          <cell r="G3632">
            <v>92325</v>
          </cell>
          <cell r="H3632" t="str">
            <v>TUBO DE AÇO GALVANIZADO COM COSTURA, CLASSE MÉDIA, DN 50 (2"), CONEXÃO ROSQUEADA, INSTALADO EM PRUMADAS - FORNECIMENTO E INSTALAÇÃO. AF_10/2020</v>
          </cell>
          <cell r="I3632" t="str">
            <v>M</v>
          </cell>
          <cell r="J3632" t="str">
            <v>ATRIBUÍDO SÃO PAULO</v>
          </cell>
          <cell r="K3632">
            <v>73.33</v>
          </cell>
        </row>
        <row r="3633">
          <cell r="G3633">
            <v>92335</v>
          </cell>
          <cell r="H3633" t="str">
            <v>TUBO DE AÇO GALVANIZADO COM COSTURA, CLASSE MÉDIA, DN 65 (2 1/2"), CONEXÃO ROSQUEADA, INSTALADO EM PRUMADAS - FORNECIMENTO E INSTALAÇÃO. AF_10/2020</v>
          </cell>
          <cell r="I3633" t="str">
            <v>M</v>
          </cell>
          <cell r="J3633" t="str">
            <v>ATRIBUÍDO SÃO PAULO</v>
          </cell>
          <cell r="K3633">
            <v>100.97</v>
          </cell>
        </row>
        <row r="3634">
          <cell r="G3634">
            <v>92336</v>
          </cell>
          <cell r="H3634" t="str">
            <v>TUBO DE AÇO GALVANIZADO COM COSTURA, CLASSE MÉDIA, DN 80 (3"), CONEXÃO ROSQUEADA, INSTALADO EM PRUMADAS - FORNECIMENTO E INSTALAÇÃO. AF_10/2020</v>
          </cell>
          <cell r="I3634" t="str">
            <v>M</v>
          </cell>
          <cell r="J3634" t="str">
            <v>ATRIBUÍDO SÃO PAULO</v>
          </cell>
          <cell r="K3634">
            <v>123.37</v>
          </cell>
        </row>
        <row r="3635">
          <cell r="G3635">
            <v>92337</v>
          </cell>
          <cell r="H3635" t="str">
            <v>TUBO DE AÇO PRETO SEM COSTURA, CONEXÃO SOLDADA, DN 25 (1"), INSTALADO EM REDE DE ALIMENTAÇÃO PARA HIDRANTE - FORNECIMENTO E INSTALAÇÃO. AF_10/2020</v>
          </cell>
          <cell r="I3635" t="str">
            <v>M</v>
          </cell>
          <cell r="J3635" t="str">
            <v>ATRIBUÍDO SÃO PAULO</v>
          </cell>
          <cell r="K3635">
            <v>162.12</v>
          </cell>
        </row>
        <row r="3636">
          <cell r="G3636">
            <v>92338</v>
          </cell>
          <cell r="H3636" t="str">
            <v>TUBO DE AÇO PRETO SEM COSTURA, CONEXÃO SOLDADA, DN 32 (1 1/4"), INSTALADO EM REDE DE ALIMENTAÇÃO PARA HIDRANTE - FORNECIMENTO E INSTALAÇÃO. AF_10/2020</v>
          </cell>
          <cell r="I3636" t="str">
            <v>M</v>
          </cell>
          <cell r="J3636" t="str">
            <v>ATRIBUÍDO SÃO PAULO</v>
          </cell>
          <cell r="K3636">
            <v>29.62</v>
          </cell>
        </row>
        <row r="3637">
          <cell r="G3637">
            <v>92339</v>
          </cell>
          <cell r="H3637" t="str">
            <v>TUBO DE AÇO PRETO SEM COSTURA, CONEXÃO SOLDADA, DN 50 (2"), INSTALADO EM REDE DE ALIMENTAÇÃO PARA HIDRANTE - FORNECIMENTO E INSTALAÇÃO. AF_10/2020</v>
          </cell>
          <cell r="I3637" t="str">
            <v>M</v>
          </cell>
          <cell r="J3637" t="str">
            <v>COEFICIENTE DE REPRESENTATIVIDADE</v>
          </cell>
          <cell r="K3637">
            <v>40.93</v>
          </cell>
        </row>
        <row r="3638">
          <cell r="G3638">
            <v>92341</v>
          </cell>
          <cell r="H3638" t="str">
            <v>TUBO DE AÇO PRETO SEM COSTURA, CONEXÃO SOLDADA, DN 65 (2 1/2"), INSTALADO EM REDE DE ALIMENTAÇÃO PARA HIDRANTE - FORNECIMENTO E INSTALAÇÃO. AF_10/2020</v>
          </cell>
          <cell r="I3638" t="str">
            <v>M</v>
          </cell>
          <cell r="J3638" t="str">
            <v>COEFICIENTE DE REPRESENTATIVIDADE</v>
          </cell>
          <cell r="K3638">
            <v>50.68</v>
          </cell>
        </row>
        <row r="3639">
          <cell r="G3639">
            <v>92342</v>
          </cell>
          <cell r="H3639" t="str">
            <v>TUBO DE AÇO GALVANIZADO COM COSTURA, CLASSE MÉDIA, DN 32 (1 1/4"), CONEXÃO ROSQUEADA, INSTALADO EM REDE DE ALIMENTAÇÃO PARA HIDRANTE - FORNECIMENTO E INSTALAÇÃO. AF_10/2020</v>
          </cell>
          <cell r="I3639" t="str">
            <v>M</v>
          </cell>
          <cell r="J3639" t="str">
            <v>COEFICIENTE DE REPRESENTATIVIDADE</v>
          </cell>
          <cell r="K3639">
            <v>72.06</v>
          </cell>
        </row>
        <row r="3640">
          <cell r="G3640">
            <v>92343</v>
          </cell>
          <cell r="H3640" t="str">
            <v>TUBO DE AÇO GALVANIZADO COM COSTURA, CLASSE MÉDIA, DN 40 (1 1/2"), CONEXÃO ROSQUEADA, INSTALADO EM REDE DE ALIMENTAÇÃO PARA HIDRANTE - FORNECIMENTO E INSTALAÇÃO. AF_10/2020</v>
          </cell>
          <cell r="I3640" t="str">
            <v>M</v>
          </cell>
          <cell r="J3640" t="str">
            <v>COEFICIENTE DE REPRESENTATIVIDADE</v>
          </cell>
          <cell r="K3640">
            <v>92.72</v>
          </cell>
        </row>
        <row r="3641">
          <cell r="G3641">
            <v>92359</v>
          </cell>
          <cell r="H3641" t="str">
            <v>TUBO DE AÇO GALVANIZADO COM COSTURA, CLASSE MÉDIA, DN 50 (2"), CONEXÃO ROSQUEADA, INSTALADO EM REDE DE ALIMENTAÇÃO PARA HIDRANTE - FORNECIMENTO E INSTALAÇÃO. AF_10/2020</v>
          </cell>
          <cell r="I3641" t="str">
            <v>M</v>
          </cell>
          <cell r="J3641" t="str">
            <v>COEFICIENTE DE REPRESENTATIVIDADE</v>
          </cell>
          <cell r="K3641">
            <v>103.86</v>
          </cell>
        </row>
        <row r="3642">
          <cell r="G3642">
            <v>92360</v>
          </cell>
          <cell r="H3642" t="str">
            <v>TUBO DE AÇO GALVANIZADO COM COSTURA, CLASSE MÉDIA, DN 65 (2 1/2"), CONEXÃO ROSQUEADA, INSTALADO EM REDE DE ALIMENTAÇÃO PARA HIDRANTE - FORNECIMENTO E INSTALAÇÃO. AF_10/2020</v>
          </cell>
          <cell r="I3642" t="str">
            <v>M</v>
          </cell>
          <cell r="J3642" t="str">
            <v>COEFICIENTE DE REPRESENTATIVIDADE</v>
          </cell>
          <cell r="K3642">
            <v>127.68</v>
          </cell>
        </row>
        <row r="3643">
          <cell r="G3643">
            <v>92361</v>
          </cell>
          <cell r="H3643" t="str">
            <v>TUBO DE AÇO GALVANIZADO COM COSTURA, CLASSE MÉDIA, DN 80 (3"), CONEXÃO ROSQUEADA, INSTALADO EM REDE DE ALIMENTAÇÃO PARA HIDRANTE - FORNECIMENTO E INSTALAÇÃO. AF_10/2020</v>
          </cell>
          <cell r="I3643" t="str">
            <v>M</v>
          </cell>
          <cell r="J3643" t="str">
            <v>COEFICIENTE DE REPRESENTATIVIDADE</v>
          </cell>
          <cell r="K3643">
            <v>168.58</v>
          </cell>
        </row>
        <row r="3644">
          <cell r="G3644">
            <v>92362</v>
          </cell>
          <cell r="H3644" t="str">
            <v>TUBO DE AÇO PRETO SEM COSTURA, CONEXÃO SOLDADA, DN 25 (1"), INSTALADO EM REDE DE ALIMENTAÇÃO PARA SPRINKLER - FORNECIMENTO E INSTALAÇÃO. AF_10/2020</v>
          </cell>
          <cell r="I3644" t="str">
            <v>M</v>
          </cell>
          <cell r="J3644" t="str">
            <v>ATRIBUÍDO SÃO PAULO</v>
          </cell>
          <cell r="K3644">
            <v>215.27</v>
          </cell>
        </row>
        <row r="3645">
          <cell r="G3645">
            <v>92364</v>
          </cell>
          <cell r="H3645" t="str">
            <v>TUBO DE AÇO PRETO SEM COSTURA, CONEXÃO SOLDADA, DN 32 (1 1/4"), INSTALADO EM REDE DE ALIMENTAÇÃO PARA SPRINKLER - FORNECIMENTO E INSTALAÇÃO. AF_10/2020</v>
          </cell>
          <cell r="I3645" t="str">
            <v>M</v>
          </cell>
          <cell r="J3645" t="str">
            <v>ATRIBUÍDO SÃO PAULO</v>
          </cell>
          <cell r="K3645">
            <v>295.23</v>
          </cell>
        </row>
        <row r="3646">
          <cell r="G3646">
            <v>92365</v>
          </cell>
          <cell r="H3646" t="str">
            <v>TUBO DE AÇO PRETO SEM COSTURA, CONEXÃO SOLDADA, DN 40 (1 1/2"), INSTALADO EM REDE DE ALIMENTAÇÃO PARA SPRINKLER - FORNECIMENTO E INSTALAÇÃO. AF_10/2020</v>
          </cell>
          <cell r="I3646" t="str">
            <v>M</v>
          </cell>
          <cell r="J3646" t="str">
            <v>ATRIBUÍDO SÃO PAULO</v>
          </cell>
          <cell r="K3646">
            <v>421.98</v>
          </cell>
        </row>
        <row r="3647">
          <cell r="G3647">
            <v>92366</v>
          </cell>
          <cell r="H3647" t="str">
            <v>TUBO DE AÇO PRETO SEM COSTURA, CONEXÃO SOLDADA, DN 50 (2"), INSTALADO EM REDE DE ALIMENTAÇÃO PARA SPRINKLER - FORNECIMENTO E INSTALAÇÃO. AF_10/2020</v>
          </cell>
          <cell r="I3647" t="str">
            <v>M</v>
          </cell>
          <cell r="J3647" t="str">
            <v>COEFICIENTE DE REPRESENTATIVIDADE</v>
          </cell>
          <cell r="K3647">
            <v>612.85</v>
          </cell>
        </row>
        <row r="3648">
          <cell r="G3648">
            <v>92367</v>
          </cell>
          <cell r="H3648" t="str">
            <v>TUBO DE AÇO PRETO SEM COSTURA, CONEXÃO SOLDADA, DN 65 (2 1/2"), INSTALADO EM REDE DE ALIMENTAÇÃO PARA SPRINKLER - FORNECIMENTO E INSTALAÇÃO. AF_10/2020</v>
          </cell>
          <cell r="I3648" t="str">
            <v>M</v>
          </cell>
          <cell r="J3648" t="str">
            <v>COEFICIENTE DE REPRESENTATIVIDADE</v>
          </cell>
          <cell r="K3648">
            <v>6.31</v>
          </cell>
        </row>
        <row r="3649">
          <cell r="G3649">
            <v>92368</v>
          </cell>
          <cell r="H3649" t="str">
            <v>TUBO DE AÇO GALVANIZADO COM COSTURA, CLASSE MÉDIA, CONEXÃO ROSQUEADA, DN 32 (1 1/4"), INSTALADO EM REDE DE ALIMENTAÇÃO PARA SPRINKLER - FORNECIMENTO E INSTALAÇÃO. AF_10/2020</v>
          </cell>
          <cell r="I3649" t="str">
            <v>M</v>
          </cell>
          <cell r="J3649" t="str">
            <v>COEFICIENTE DE REPRESENTATIVIDADE</v>
          </cell>
          <cell r="K3649">
            <v>11.87</v>
          </cell>
        </row>
        <row r="3650">
          <cell r="G3650">
            <v>92645</v>
          </cell>
          <cell r="H3650" t="str">
            <v>TUBO DE AÇO GALVANIZADO COM COSTURA, CLASSE MÉDIA, CONEXÃO ROSQUEADA, DN 40 (1 1/2"), INSTALADO EM REDE DE ALIMENTAÇÃO PARA SPRINKLER - FORNECIMENTO E INSTALAÇÃO. AF_10/2020</v>
          </cell>
          <cell r="I3650" t="str">
            <v>M</v>
          </cell>
          <cell r="J3650" t="str">
            <v>ATRIBUÍDO SÃO PAULO</v>
          </cell>
          <cell r="K3650">
            <v>18.03</v>
          </cell>
        </row>
        <row r="3651">
          <cell r="G3651">
            <v>92646</v>
          </cell>
          <cell r="H3651" t="str">
            <v>TUBO DE AÇO GALVANIZADO COM COSTURA, CLASSE MÉDIA, CONEXÃO ROSQUEADA, DN 50 (2"), INSTALADO EM REDE DE ALIMENTAÇÃO PARA SPRINKLER - FORNECIMENTO E INSTALAÇÃO. AF_10/2020</v>
          </cell>
          <cell r="I3651" t="str">
            <v>M</v>
          </cell>
          <cell r="J3651" t="str">
            <v>ATRIBUÍDO SÃO PAULO</v>
          </cell>
          <cell r="K3651">
            <v>20.85</v>
          </cell>
        </row>
        <row r="3652">
          <cell r="G3652">
            <v>92648</v>
          </cell>
          <cell r="H3652" t="str">
            <v>TUBO DE AÇO GALVANIZADO COM COSTURA, CLASSE MÉDIA, CONEXÃO ROSQUEADA, DN 65 (2 1/2"), INSTALADO EM REDE DE ALIMENTAÇÃO PARA SPRINKLER - FORNECIMENTO E INSTALAÇÃO. AF_10/2020</v>
          </cell>
          <cell r="I3652" t="str">
            <v>M</v>
          </cell>
          <cell r="J3652" t="str">
            <v>ATRIBUÍDO SÃO PAULO</v>
          </cell>
          <cell r="K3652">
            <v>32.8</v>
          </cell>
        </row>
        <row r="3653">
          <cell r="G3653">
            <v>92649</v>
          </cell>
          <cell r="H3653" t="str">
            <v>TUBO DE AÇO GALVANIZADO COM COSTURA, CLASSE MÉDIA, CONEXÃO ROSQUEADA, DN 80 (3"), INSTALADO EM REDE DE ALIMENTAÇÃO PARA SPRINKLER - FORNECIMENTO E INSTALAÇÃO. AF_10/2020</v>
          </cell>
          <cell r="I3653" t="str">
            <v>M</v>
          </cell>
          <cell r="J3653" t="str">
            <v>ATRIBUÍDO SÃO PAULO</v>
          </cell>
          <cell r="K3653">
            <v>53.11</v>
          </cell>
        </row>
        <row r="3654">
          <cell r="G3654">
            <v>92650</v>
          </cell>
          <cell r="H3654" t="str">
            <v>TUBO DE AÇO GALVANIZADO COM COSTURA, CLASSE MÉDIA, CONEXÃO ROSQUEADA, DN 15 (1/2"), INSTALADO EM RAMAIS E SUB-RAMAIS DE GÁS - FORNECIMENTO E INSTALAÇÃO. AF_10/2020</v>
          </cell>
          <cell r="I3654" t="str">
            <v>M</v>
          </cell>
          <cell r="J3654" t="str">
            <v>COEFICIENTE DE REPRESENTATIVIDADE</v>
          </cell>
          <cell r="K3654">
            <v>72.54</v>
          </cell>
        </row>
        <row r="3655">
          <cell r="G3655">
            <v>92652</v>
          </cell>
          <cell r="H3655" t="str">
            <v>TUBO DE AÇO GALVANIZADO COM COSTURA, CLASSE MÉDIA, CONEXÃO ROSQUEADA, DN 20 (3/4"), INSTALADO EM RAMAIS E SUB-RAMAIS DE GÁS - FORNECIMENTO E INSTALAÇÃO. AF_10/2020</v>
          </cell>
          <cell r="I3655" t="str">
            <v>M</v>
          </cell>
          <cell r="J3655" t="str">
            <v>COEFICIENTE DE REPRESENTATIVIDADE</v>
          </cell>
          <cell r="K3655">
            <v>114.16</v>
          </cell>
        </row>
        <row r="3656">
          <cell r="G3656">
            <v>92653</v>
          </cell>
          <cell r="H3656" t="str">
            <v>TUBO DE AÇO PRETO SEM COSTURA, CLASSE MÉDIA, CONEXÃO SOLDADA, DN 15 (1/2"), INSTALADO EM RAMAIS E SUB-RAMAIS DE GÁS - FORNECIMENTO E INSTALAÇÃO. AF_10/2020</v>
          </cell>
          <cell r="I3656" t="str">
            <v>M</v>
          </cell>
          <cell r="J3656" t="str">
            <v>COEFICIENTE DE REPRESENTATIVIDADE</v>
          </cell>
          <cell r="K3656">
            <v>22.02</v>
          </cell>
        </row>
        <row r="3657">
          <cell r="G3657">
            <v>92654</v>
          </cell>
          <cell r="H3657" t="str">
            <v>TUBO DE AÇO PRETO SEM COSTURA, CLASSE MÉDIA, CONEXÃO SOLDADA, DN 20 (3/4"), INSTALADO EM RAMAIS E SUB-RAMAIS DE GÁS - FORNECIMENTO E INSTALAÇÃO. AF_10/2020</v>
          </cell>
          <cell r="I3657" t="str">
            <v>M</v>
          </cell>
          <cell r="J3657" t="str">
            <v>COEFICIENTE DE REPRESENTATIVIDADE</v>
          </cell>
          <cell r="K3657">
            <v>37.11</v>
          </cell>
        </row>
        <row r="3658">
          <cell r="G3658">
            <v>92655</v>
          </cell>
          <cell r="H3658" t="str">
            <v>TUBO DE AÇO PRETO SEM COSTURA, CLASSE MÉDIA, CONEXÃO SOLDADA, DN 25 (1"), INSTALADO EM RAMAIS  E SUB-RAMAIS DE GÁS - FORNECIMENTO E INSTALAÇÃO. AF_10/2020</v>
          </cell>
          <cell r="I3658" t="str">
            <v>M</v>
          </cell>
          <cell r="J3658" t="str">
            <v>COEFICIENTE DE REPRESENTATIVIDADE</v>
          </cell>
          <cell r="K3658">
            <v>48.45</v>
          </cell>
        </row>
        <row r="3659">
          <cell r="G3659">
            <v>92656</v>
          </cell>
          <cell r="H3659" t="str">
            <v>TUBO DE AÇO GALVANIZADO COM COSTURA, CLASSE MÉDIA, DN 50 MM (2"), CONEXÃO ROSQUEADA, INSTALADO EM RESERVAÇÃO PREDIAL DE ÁGUA - FORNECIMENTO E INSTALAÇÃO. AF_04/2024</v>
          </cell>
          <cell r="I3659" t="str">
            <v>M</v>
          </cell>
          <cell r="J3659" t="str">
            <v>COEFICIENTE DE REPRESENTATIVIDADE</v>
          </cell>
          <cell r="K3659">
            <v>64.69</v>
          </cell>
        </row>
        <row r="3660">
          <cell r="G3660">
            <v>92687</v>
          </cell>
          <cell r="H3660" t="str">
            <v>TUBO DE AÇO GALVANIZADO COM COSTURA, CLASSE MÉDIA, DN 65 MM (2 1/2"), CONEXÃO ROSQUEADA, INSTALADO EM RESERVAÇÃO PREDIAL DE ÁGUA - FORNECIMENTO E INSTALAÇÃO. AF_04/2024</v>
          </cell>
          <cell r="I3660" t="str">
            <v>M</v>
          </cell>
          <cell r="J3660" t="str">
            <v>COEFICIENTE DE REPRESENTATIVIDADE</v>
          </cell>
          <cell r="K3660">
            <v>94.73</v>
          </cell>
        </row>
        <row r="3661">
          <cell r="G3661">
            <v>92688</v>
          </cell>
          <cell r="H3661" t="str">
            <v>TUBO DE AÇO GALVANIZADO COM COSTURA, CLASSE MÉDIA, DN 80 MM (3"), CONEXÃO ROSQUEADA, INSTALADO EM RESERVAÇÃO PREDIAL DE ÁGUA - FORNECIMENTO E INSTALAÇÃO. AF_04/2024</v>
          </cell>
          <cell r="I3661" t="str">
            <v>M</v>
          </cell>
          <cell r="J3661" t="str">
            <v>COEFICIENTE DE REPRESENTATIVIDADE</v>
          </cell>
          <cell r="K3661">
            <v>153.51</v>
          </cell>
        </row>
        <row r="3662">
          <cell r="G3662">
            <v>92689</v>
          </cell>
          <cell r="H3662" t="str">
            <v>TUBO EM COBRE RÍGIDO, DN 54 MM, CLASSE E, SEM ISOLAMENTO, INSTALADO EM RESERVAÇÃO PREDIAL DE ÁGUA - FORNECIMENTO E INSTALAÇÃO. AF_04/2024</v>
          </cell>
          <cell r="I3662" t="str">
            <v>M</v>
          </cell>
          <cell r="J3662" t="str">
            <v>COEFICIENTE DE REPRESENTATIVIDADE</v>
          </cell>
          <cell r="K3662">
            <v>239.65</v>
          </cell>
        </row>
        <row r="3663">
          <cell r="G3663">
            <v>92690</v>
          </cell>
          <cell r="H3663" t="str">
            <v>TUBO EM COBRE RÍGIDO, DN 66 MM, CLASSE E, SEM ISOLAMENTO, INSTALADO EM RESERVAÇÃO PREDIAL DE ÁGUA - FORNECIMENTO E INSTALAÇÃO. AF_04/2024</v>
          </cell>
          <cell r="I3663" t="str">
            <v>M</v>
          </cell>
          <cell r="J3663" t="str">
            <v>COEFICIENTE DE REPRESENTATIVIDADE</v>
          </cell>
          <cell r="K3663">
            <v>451.86</v>
          </cell>
        </row>
        <row r="3664">
          <cell r="G3664">
            <v>92691</v>
          </cell>
          <cell r="H3664" t="str">
            <v>TUBO EM COBRE RÍGIDO, DN 79 MM, CLASSE E, SEM ISOLAMENTO, INSTALADO EM RESERVAÇÃO PREDIAL DE ÁGUA - FORNECIMENTO E INSTALAÇÃO. AF_04/2024</v>
          </cell>
          <cell r="I3664" t="str">
            <v>M</v>
          </cell>
          <cell r="J3664" t="str">
            <v>COEFICIENTE DE REPRESENTATIVIDADE</v>
          </cell>
          <cell r="K3664">
            <v>101.04</v>
          </cell>
        </row>
        <row r="3665">
          <cell r="G3665">
            <v>94462</v>
          </cell>
          <cell r="H3665" t="str">
            <v>TUBO EM COBRE RÍGIDO, DN 104 MM, CLASSE E, SEM ISOLAMENTO, INSTALADO EM RESERVAÇÃO PREDIAL DE ÁGUA - FORNECIMENTO E INSTALAÇÃO. AF_04/2024</v>
          </cell>
          <cell r="I3665" t="str">
            <v>M</v>
          </cell>
          <cell r="J3665" t="str">
            <v>COEFICIENTE DE REPRESENTATIVIDADE</v>
          </cell>
          <cell r="K3665">
            <v>38.04</v>
          </cell>
        </row>
        <row r="3666">
          <cell r="G3666">
            <v>94463</v>
          </cell>
          <cell r="H3666" t="str">
            <v>TUBO, PVC, SOLDÁVEL, DE  25MM, INSTALADO EM RESERVAÇÃO PREDIAL DE ÁGUA - FORNECIMENTO E INSTALAÇÃO. AF_04/2024</v>
          </cell>
          <cell r="I3666" t="str">
            <v>M</v>
          </cell>
          <cell r="J3666" t="str">
            <v>COEFICIENTE DE REPRESENTATIVIDADE</v>
          </cell>
          <cell r="K3666">
            <v>40.43</v>
          </cell>
        </row>
        <row r="3667">
          <cell r="G3667">
            <v>94464</v>
          </cell>
          <cell r="H3667" t="str">
            <v>TUBO, PVC, SOLDÁVEL, DE 32MM, INSTALADO EM RESERVAÇÃO PREDIAL DE ÁGUA - FORNECIMENTO E INSTALAÇÃO. AF_04/2024</v>
          </cell>
          <cell r="I3667" t="str">
            <v>M</v>
          </cell>
          <cell r="J3667" t="str">
            <v>COEFICIENTE DE REPRESENTATIVIDADE</v>
          </cell>
          <cell r="K3667">
            <v>21.54</v>
          </cell>
        </row>
        <row r="3668">
          <cell r="G3668">
            <v>94602</v>
          </cell>
          <cell r="H3668" t="str">
            <v>TUBO, PVC, SOLDÁVEL, DE 40MM, INSTALADO EM RESERVAÇÃO PREDIAL DE ÁGUA - FORNECIMENTO E INSTALAÇÃO. AF_04/2024</v>
          </cell>
          <cell r="I3668" t="str">
            <v>M</v>
          </cell>
          <cell r="J3668" t="str">
            <v>COEFICIENTE DE REPRESENTATIVIDADE</v>
          </cell>
          <cell r="K3668">
            <v>18.99</v>
          </cell>
        </row>
        <row r="3669">
          <cell r="G3669">
            <v>94603</v>
          </cell>
          <cell r="H3669" t="str">
            <v>TUBO, PVC, SOLDÁVEL, DE 50MM, INSTALADO EM RESERVAÇÃO PREDIAL DE ÁGUA - FORNECIMENTO E INSTALAÇÃO. AF_04/2024</v>
          </cell>
          <cell r="I3669" t="str">
            <v>M</v>
          </cell>
          <cell r="J3669" t="str">
            <v>COEFICIENTE DE REPRESENTATIVIDADE</v>
          </cell>
          <cell r="K3669">
            <v>23.39</v>
          </cell>
        </row>
        <row r="3670">
          <cell r="G3670">
            <v>94604</v>
          </cell>
          <cell r="H3670" t="str">
            <v>TUBO, PVC, SOLDÁVEL, DE 60MM, INSTALADO EM RESERVAÇÃO PREDIAL DE ÁGUA - FORNECIMENTO E INSTALAÇÃO. AF_04/2024</v>
          </cell>
          <cell r="I3670" t="str">
            <v>M</v>
          </cell>
          <cell r="J3670" t="str">
            <v>ATRIBUÍDO SÃO PAULO</v>
          </cell>
          <cell r="K3670">
            <v>23.46</v>
          </cell>
        </row>
        <row r="3671">
          <cell r="G3671">
            <v>94605</v>
          </cell>
          <cell r="H3671" t="str">
            <v>TUBO, PVC, SOLDÁVEL, DE 75MM, INSTALADO EM RESERVAÇÃO PREDIAL DE ÁGUA - FORNECIMENTO E INSTALAÇÃO. AF_04/2024</v>
          </cell>
          <cell r="I3671" t="str">
            <v>M</v>
          </cell>
          <cell r="J3671" t="str">
            <v>ATRIBUÍDO SÃO PAULO</v>
          </cell>
          <cell r="K3671">
            <v>29.13</v>
          </cell>
        </row>
        <row r="3672">
          <cell r="G3672">
            <v>94648</v>
          </cell>
          <cell r="H3672" t="str">
            <v>TUBO, PVC, SOLDÁVEL, DE 85MM, INSTALADO EM RESERVAÇÃO PREDIAL DE ÁGUA - FORNECIMENTO E INSTALAÇÃO. AF_04/2024</v>
          </cell>
          <cell r="I3672" t="str">
            <v>M</v>
          </cell>
          <cell r="J3672" t="str">
            <v>ATRIBUÍDO SÃO PAULO</v>
          </cell>
          <cell r="K3672">
            <v>38.82</v>
          </cell>
        </row>
        <row r="3673">
          <cell r="G3673">
            <v>94649</v>
          </cell>
          <cell r="H3673" t="str">
            <v>TUBO, PVC, SOLDÁVEL, DE 110MM, INSTALADO EM RESERVAÇÃO PREDIAL DE ÁGUA - FORNECIMENTO E INSTALAÇÃO. AF_04/2024</v>
          </cell>
          <cell r="I3673" t="str">
            <v>M</v>
          </cell>
          <cell r="J3673" t="str">
            <v>ATRIBUÍDO SÃO PAULO</v>
          </cell>
          <cell r="K3673">
            <v>17.16</v>
          </cell>
        </row>
        <row r="3674">
          <cell r="G3674">
            <v>94650</v>
          </cell>
          <cell r="H3674" t="str">
            <v>TUBO, CPVC, SOLDÁVEL, DN 22 MM, INSTALADO EM RESERVAÇÃO PREDIAL DE ÁGUA - FORNECIMENTO E INSTALAÇÃO. AF_04/2024</v>
          </cell>
          <cell r="I3674" t="str">
            <v>M</v>
          </cell>
          <cell r="J3674" t="str">
            <v>ATRIBUÍDO SÃO PAULO</v>
          </cell>
          <cell r="K3674">
            <v>16.65</v>
          </cell>
        </row>
        <row r="3675">
          <cell r="G3675">
            <v>94651</v>
          </cell>
          <cell r="H3675" t="str">
            <v>TUBO, CPVC, SOLDÁVEL, DN 28 MM, INSTALADO EM RESERVAÇÃO PREDIAL DE ÁGUA - FORNECIMENTO E INSTALAÇÃO. AF_04/2024</v>
          </cell>
          <cell r="I3675" t="str">
            <v>M</v>
          </cell>
          <cell r="J3675" t="str">
            <v>ATRIBUÍDO SÃO PAULO</v>
          </cell>
          <cell r="K3675">
            <v>21.71</v>
          </cell>
        </row>
        <row r="3676">
          <cell r="G3676">
            <v>94652</v>
          </cell>
          <cell r="H3676" t="str">
            <v>TUBO, CPVC, SOLDÁVEL, DN 35 MM, INSTALADO EM RESERVAÇÃO PREDIAL DE ÁGUA - FORNECIMENTO E INSTALAÇÃO. AF_04/2024</v>
          </cell>
          <cell r="I3676" t="str">
            <v>M</v>
          </cell>
          <cell r="J3676" t="str">
            <v>ATRIBUÍDO SÃO PAULO</v>
          </cell>
          <cell r="K3676">
            <v>33.08</v>
          </cell>
        </row>
        <row r="3677">
          <cell r="G3677">
            <v>94653</v>
          </cell>
          <cell r="H3677" t="str">
            <v>TUBO, CPVC, SOLDÁVEL, DN 42 MM, INSTALADO EM RESERVAÇÃO PREDIAL DE ÁGUA - FORNECIMENTO E INSTALAÇÃO. AF_04/2024</v>
          </cell>
          <cell r="I3677" t="str">
            <v>M</v>
          </cell>
          <cell r="J3677" t="str">
            <v>ATRIBUÍDO SÃO PAULO</v>
          </cell>
          <cell r="K3677">
            <v>50.69</v>
          </cell>
        </row>
        <row r="3678">
          <cell r="G3678">
            <v>94654</v>
          </cell>
          <cell r="H3678" t="str">
            <v>TUBO, CPVC, SOLDÁVEL, DN 54 MM, INSTALADO EM RESERVAÇÃO PREDIAL DE ÁGUA - FORNECIMENTO E INSTALAÇÃO. AF_04/2024</v>
          </cell>
          <cell r="I3678" t="str">
            <v>M</v>
          </cell>
          <cell r="J3678" t="str">
            <v>ATRIBUÍDO SÃO PAULO</v>
          </cell>
          <cell r="K3678">
            <v>64.01</v>
          </cell>
        </row>
        <row r="3679">
          <cell r="G3679">
            <v>94655</v>
          </cell>
          <cell r="H3679" t="str">
            <v>TUBO, CPVC, SOLDÁVEL, DN 73 MM, INSTALADO EM RESERVAÇÃO PREDIAL DE ÁGUA - FORNECIMENTO E INSTALAÇÃO. AF_04/2024</v>
          </cell>
          <cell r="I3679" t="str">
            <v>M</v>
          </cell>
          <cell r="J3679" t="str">
            <v>ATRIBUÍDO SÃO PAULO</v>
          </cell>
          <cell r="K3679">
            <v>104.08</v>
          </cell>
        </row>
        <row r="3680">
          <cell r="G3680">
            <v>94716</v>
          </cell>
          <cell r="H3680" t="str">
            <v>TUBO, CPVC, SOLDÁVEL, DN 89 MM, INSTALADO EM RESERVAÇÃO PREDIAL DE ÁGUA - FORNECIMENTO E INSTALAÇÃO. AF_04/2024</v>
          </cell>
          <cell r="I3680" t="str">
            <v>M</v>
          </cell>
          <cell r="J3680" t="str">
            <v>ATRIBUÍDO SÃO PAULO</v>
          </cell>
          <cell r="K3680">
            <v>151.74</v>
          </cell>
        </row>
        <row r="3681">
          <cell r="G3681">
            <v>94717</v>
          </cell>
          <cell r="H3681" t="str">
            <v>TUBO, CPVC, SOLDÁVEL, DN 114 MM, INSTALADO EM RESERVAÇÃO PREDIAL DE ÁGUA - FORNECIMENTO E INSTALAÇÃO. AF_04/2024</v>
          </cell>
          <cell r="I3681" t="str">
            <v>M</v>
          </cell>
          <cell r="J3681" t="str">
            <v>ATRIBUÍDO SÃO PAULO</v>
          </cell>
          <cell r="K3681">
            <v>21.44</v>
          </cell>
        </row>
        <row r="3682">
          <cell r="G3682">
            <v>94718</v>
          </cell>
          <cell r="H3682" t="str">
            <v>TUBO DE AÇO PRETO SEM COSTURA, CONEXÃO SOLDADA, DN 40 (1 1/2"), INSTALADO EM REDE DE ALIMENTAÇÃO PARA HIDRANTE - FORNECIMENTO E INSTALAÇÃO. AF_10/2020</v>
          </cell>
          <cell r="I3682" t="str">
            <v>M</v>
          </cell>
          <cell r="J3682" t="str">
            <v>ATRIBUÍDO SÃO PAULO</v>
          </cell>
          <cell r="K3682">
            <v>28.01</v>
          </cell>
        </row>
        <row r="3683">
          <cell r="G3683">
            <v>94719</v>
          </cell>
          <cell r="H3683" t="str">
            <v>TUBO, PPR, DN 25, CLASSE PN 20,  INSTALADO EM RAMAL OU SUB-RAMAL DE ÁGUA   FORNECIMENTO E INSTALAÇÃO. AF_08/2022</v>
          </cell>
          <cell r="I3683" t="str">
            <v>M</v>
          </cell>
          <cell r="J3683" t="str">
            <v>ATRIBUÍDO SÃO PAULO</v>
          </cell>
          <cell r="K3683">
            <v>38.71</v>
          </cell>
        </row>
        <row r="3684">
          <cell r="G3684">
            <v>94720</v>
          </cell>
          <cell r="H3684" t="str">
            <v>TUBO, PPR, DN 25, CLASSE PN 25 INSTALADO EM RAMAL OU SUB-RAMAL DE ÁGUA   FORNECIMENTO E INSTALAÇÃO. AF_08/2022</v>
          </cell>
          <cell r="I3684" t="str">
            <v>M</v>
          </cell>
          <cell r="J3684" t="str">
            <v>ATRIBUÍDO SÃO PAULO</v>
          </cell>
          <cell r="K3684">
            <v>57.99</v>
          </cell>
        </row>
        <row r="3685">
          <cell r="G3685">
            <v>94721</v>
          </cell>
          <cell r="H3685" t="str">
            <v>TUBO, PPR, DN 25, CLASSE PN 20,  INSTALADO EM RAMAL DE DISTRIBUIÇÃO DE ÁGUA   FORNECIMENTO E INSTALAÇÃO. AF_08/2022</v>
          </cell>
          <cell r="I3685" t="str">
            <v>M</v>
          </cell>
          <cell r="J3685" t="str">
            <v>ATRIBUÍDO SÃO PAULO</v>
          </cell>
          <cell r="K3685">
            <v>96.47</v>
          </cell>
        </row>
        <row r="3686">
          <cell r="G3686">
            <v>94722</v>
          </cell>
          <cell r="H3686" t="str">
            <v>TUBO, PPR, DN 32, CLASSE PN 12,  INSTALADO EM RAMAL DE DISTRIBUIÇÃO DE ÁGUA   FORNECIMENTO E INSTALAÇÃO. AF_08/2022</v>
          </cell>
          <cell r="I3686" t="str">
            <v>M</v>
          </cell>
          <cell r="J3686" t="str">
            <v>ATRIBUÍDO SÃO PAULO</v>
          </cell>
          <cell r="K3686">
            <v>130.07</v>
          </cell>
        </row>
        <row r="3687">
          <cell r="G3687">
            <v>94723</v>
          </cell>
          <cell r="H3687" t="str">
            <v>TUBO, PPR, DN 40, CLASSE PN 12,  INSTALADO EM RAMAL DE DISTRIBUIÇÃO DE ÁGUA   FORNECIMENTO E INSTALAÇÃO. AF_08/2022</v>
          </cell>
          <cell r="I3687" t="str">
            <v>M</v>
          </cell>
          <cell r="J3687" t="str">
            <v>ATRIBUÍDO SÃO PAULO</v>
          </cell>
          <cell r="K3687">
            <v>215.51</v>
          </cell>
        </row>
        <row r="3688">
          <cell r="G3688">
            <v>95697</v>
          </cell>
          <cell r="H3688" t="str">
            <v>TUBO, PPR, DN 25, CLASSE PN 25,  INSTALADO EM RAMAL DE DISTRIBUIÇÃO DE ÁGUA   FORNECIMENTO E INSTALAÇÃO. AF_08/2022</v>
          </cell>
          <cell r="I3688" t="str">
            <v>M</v>
          </cell>
          <cell r="J3688" t="str">
            <v>ATRIBUÍDO SÃO PAULO</v>
          </cell>
          <cell r="K3688">
            <v>296.17</v>
          </cell>
        </row>
        <row r="3689">
          <cell r="G3689">
            <v>96635</v>
          </cell>
          <cell r="H3689" t="str">
            <v>TUBO, PPR, DN 32, CLASSE PN 25,  INSTALADO EM RAMAL DE DISTRIBUIÇÃO DE ÁGUA   FORNECIMENTO E INSTALAÇÃO. AF_08/2022</v>
          </cell>
          <cell r="I3689" t="str">
            <v>M</v>
          </cell>
          <cell r="J3689" t="str">
            <v>ATRIBUÍDO SÃO PAULO</v>
          </cell>
          <cell r="K3689">
            <v>13.87</v>
          </cell>
        </row>
        <row r="3690">
          <cell r="G3690">
            <v>96636</v>
          </cell>
          <cell r="H3690" t="str">
            <v>TUBO, PPR, DN 40, CLASSE PN 25,  INSTALADO EM RAMAL DE DISTRIBUIÇÃO DE ÁGUA   FORNECIMENTO E INSTALAÇÃO. AF_08/2022</v>
          </cell>
          <cell r="I3690" t="str">
            <v>M</v>
          </cell>
          <cell r="J3690" t="str">
            <v>ATRIBUÍDO SÃO PAULO</v>
          </cell>
          <cell r="K3690">
            <v>17.87</v>
          </cell>
        </row>
        <row r="3691">
          <cell r="G3691">
            <v>96644</v>
          </cell>
          <cell r="H3691" t="str">
            <v>TUBO, PPR, DN 25, CLASSE PN 20,  INSTALADO EM PRUMADA DE ÁGUA   FORNECIMENTO E INSTALAÇÃO. AF_08/2022</v>
          </cell>
          <cell r="I3691" t="str">
            <v>M</v>
          </cell>
          <cell r="J3691" t="str">
            <v>ATRIBUÍDO SÃO PAULO</v>
          </cell>
          <cell r="K3691">
            <v>16.03</v>
          </cell>
        </row>
        <row r="3692">
          <cell r="G3692">
            <v>96645</v>
          </cell>
          <cell r="H3692" t="str">
            <v>TUBO, PPR, DN 32, CLASSE PN 12,  INSTALADO EM PRUMADA DE ÁGUA   FORNECIMENTO E INSTALAÇÃO. AF_08/2022</v>
          </cell>
          <cell r="I3692" t="str">
            <v>M</v>
          </cell>
          <cell r="J3692" t="str">
            <v>ATRIBUÍDO SÃO PAULO</v>
          </cell>
          <cell r="K3692">
            <v>20.92</v>
          </cell>
        </row>
        <row r="3693">
          <cell r="G3693">
            <v>96646</v>
          </cell>
          <cell r="H3693" t="str">
            <v>TUBO, PPR, DN 40, CLASSE PN 12,  INSTALADO EM PRUMADA DE ÁGUA   FORNECIMENTO E INSTALAÇÃO. AF_08/2022</v>
          </cell>
          <cell r="I3693" t="str">
            <v>M</v>
          </cell>
          <cell r="J3693" t="str">
            <v>ATRIBUÍDO SÃO PAULO</v>
          </cell>
          <cell r="K3693">
            <v>32.37</v>
          </cell>
        </row>
        <row r="3694">
          <cell r="G3694">
            <v>96647</v>
          </cell>
          <cell r="H3694" t="str">
            <v>TUBO, PPR, DN 50, CLASSE PN 12,  INSTALADO EM PRUMADA DE ÁGUA   FORNECIMENTO E INSTALAÇÃO. AF_08/2022</v>
          </cell>
          <cell r="I3694" t="str">
            <v>M</v>
          </cell>
          <cell r="J3694" t="str">
            <v>ATRIBUÍDO SÃO PAULO</v>
          </cell>
          <cell r="K3694">
            <v>50.55</v>
          </cell>
        </row>
        <row r="3695">
          <cell r="G3695">
            <v>96648</v>
          </cell>
          <cell r="H3695" t="str">
            <v>TUBO, PPR, DN 63, CLASSE PN 12,  INSTALADO EM PRUMADA DE ÁGUA   FORNECIMENTO E INSTALAÇÃO. AF_08/2022</v>
          </cell>
          <cell r="I3695" t="str">
            <v>M</v>
          </cell>
          <cell r="J3695" t="str">
            <v>ATRIBUÍDO SÃO PAULO</v>
          </cell>
          <cell r="K3695">
            <v>64.88</v>
          </cell>
        </row>
        <row r="3696">
          <cell r="G3696">
            <v>96649</v>
          </cell>
          <cell r="H3696" t="str">
            <v>TUBO, PPR, DN 75, CLASSE PN 12,  INSTALADO EM PRUMADA DE ÁGUA   FORNECIMENTO E INSTALAÇÃO. AF_08/2022</v>
          </cell>
          <cell r="I3696" t="str">
            <v>M</v>
          </cell>
          <cell r="J3696" t="str">
            <v>ATRIBUÍDO SÃO PAULO</v>
          </cell>
          <cell r="K3696">
            <v>106.88</v>
          </cell>
        </row>
        <row r="3697">
          <cell r="G3697">
            <v>96668</v>
          </cell>
          <cell r="H3697" t="str">
            <v>TUBO, PPR, DN 90, CLASSE PN 12,  INSTALADO EM PRUMADA DE ÁGUA   FORNECIMENTO E INSTALAÇÃO. AF_08/2022</v>
          </cell>
          <cell r="I3697" t="str">
            <v>M</v>
          </cell>
          <cell r="J3697" t="str">
            <v>ATRIBUÍDO SÃO PAULO</v>
          </cell>
          <cell r="K3697">
            <v>158.22</v>
          </cell>
        </row>
        <row r="3698">
          <cell r="G3698">
            <v>96669</v>
          </cell>
          <cell r="H3698" t="str">
            <v>TUBO, PPR, DN 110, CLASSE PN 12,  INSTALADO EM PRUMADA DE ÁGUA   FORNECIMENTO E INSTALAÇÃO. AF_08/2022</v>
          </cell>
          <cell r="I3698" t="str">
            <v>M</v>
          </cell>
          <cell r="J3698" t="str">
            <v>ATRIBUÍDO SÃO PAULO</v>
          </cell>
          <cell r="K3698">
            <v>15.71</v>
          </cell>
        </row>
        <row r="3699">
          <cell r="G3699">
            <v>96670</v>
          </cell>
          <cell r="H3699" t="str">
            <v>TUBO, PPR, DN 25, CLASSE PN 25,  INSTALADO EM PRUMADA DE ÁGUA   FORNECIMENTO E INSTALAÇÃO. AF_08/2022</v>
          </cell>
          <cell r="I3699" t="str">
            <v>M</v>
          </cell>
          <cell r="J3699" t="str">
            <v>ATRIBUÍDO SÃO PAULO</v>
          </cell>
          <cell r="K3699">
            <v>20.47</v>
          </cell>
        </row>
        <row r="3700">
          <cell r="G3700">
            <v>96671</v>
          </cell>
          <cell r="H3700" t="str">
            <v>TUBO, PPR, DN 32, CLASSE PN 25,  INSTALADO EM PRUMADA DE ÁGUA   FORNECIMENTO E INSTALAÇÃO. AF_08/2022</v>
          </cell>
          <cell r="I3700" t="str">
            <v>M</v>
          </cell>
          <cell r="J3700" t="str">
            <v>ATRIBUÍDO SÃO PAULO</v>
          </cell>
          <cell r="K3700">
            <v>26.52</v>
          </cell>
        </row>
        <row r="3701">
          <cell r="G3701">
            <v>96672</v>
          </cell>
          <cell r="H3701" t="str">
            <v>TUBO, PPR, DN 40, CLASSE PN 25,  INSTALADO EM PRUMADA DE ÁGUA   FORNECIMENTO E INSTALAÇÃO. AF_08/2022</v>
          </cell>
          <cell r="I3701" t="str">
            <v>M</v>
          </cell>
          <cell r="J3701" t="str">
            <v>ATRIBUÍDO SÃO PAULO</v>
          </cell>
          <cell r="K3701">
            <v>36.86</v>
          </cell>
        </row>
        <row r="3702">
          <cell r="G3702">
            <v>96673</v>
          </cell>
          <cell r="H3702" t="str">
            <v>TUBO, PPR, DN 50, CLASSE PN 25,  INSTALADO EM PRUMADA DE ÁGUA   FORNECIMENTO E INSTALAÇÃO. AF_08/2022</v>
          </cell>
          <cell r="I3702" t="str">
            <v>M</v>
          </cell>
          <cell r="J3702" t="str">
            <v>ATRIBUÍDO SÃO PAULO</v>
          </cell>
          <cell r="K3702">
            <v>56.07</v>
          </cell>
        </row>
        <row r="3703">
          <cell r="G3703">
            <v>96674</v>
          </cell>
          <cell r="H3703" t="str">
            <v>TUBO, PPR, DN 63, CLASSE PN 25,  INSTALADO EM PRUMADA DE ÁGUA   FORNECIMENTO E INSTALAÇÃO. AF_08/2022</v>
          </cell>
          <cell r="I3703" t="str">
            <v>M</v>
          </cell>
          <cell r="J3703" t="str">
            <v>ATRIBUÍDO SÃO PAULO</v>
          </cell>
          <cell r="K3703">
            <v>95.01</v>
          </cell>
        </row>
        <row r="3704">
          <cell r="G3704">
            <v>96675</v>
          </cell>
          <cell r="H3704" t="str">
            <v>TUBO, PPR, DN 75, CLASSE PN 25,  INSTALADO EM PRUMADA DE ÁGUA   FORNECIMENTO E INSTALAÇÃO. AF_08/2022</v>
          </cell>
          <cell r="I3704" t="str">
            <v>M</v>
          </cell>
          <cell r="J3704" t="str">
            <v>ATRIBUÍDO SÃO PAULO</v>
          </cell>
          <cell r="K3704">
            <v>129.64</v>
          </cell>
        </row>
        <row r="3705">
          <cell r="G3705">
            <v>96676</v>
          </cell>
          <cell r="H3705" t="str">
            <v>TUBO, PPR, DN 90, CLASSE PN 25,  INSTALADO EM PRUMADA DE ÁGUA   FORNECIMENTO E INSTALAÇÃO. AF_08/2022</v>
          </cell>
          <cell r="I3705" t="str">
            <v>M</v>
          </cell>
          <cell r="J3705" t="str">
            <v>ATRIBUÍDO SÃO PAULO</v>
          </cell>
          <cell r="K3705">
            <v>217.16</v>
          </cell>
        </row>
        <row r="3706">
          <cell r="G3706">
            <v>96677</v>
          </cell>
          <cell r="H3706" t="str">
            <v>TUBO, PPR, DN 110, CLASSE PN 25,  INSTALADO EM PRUMADA DE ÁGUA   FORNECIMENTO E INSTALAÇÃO. AF_08/2022</v>
          </cell>
          <cell r="I3706" t="str">
            <v>M</v>
          </cell>
          <cell r="J3706" t="str">
            <v>ATRIBUÍDO SÃO PAULO</v>
          </cell>
          <cell r="K3706">
            <v>301.97</v>
          </cell>
        </row>
        <row r="3707">
          <cell r="G3707">
            <v>96678</v>
          </cell>
          <cell r="H3707" t="str">
            <v>TUBO, PPR, DN 20 MM, CLASSE PN 20,  INSTALADO EM RESERVAÇÃO PREDIAL DE ÁGUA - FORNECIMENTO E INSTALAÇÃO. AF_04/2024</v>
          </cell>
          <cell r="I3707" t="str">
            <v>M</v>
          </cell>
          <cell r="J3707" t="str">
            <v>ATRIBUÍDO SÃO PAULO</v>
          </cell>
          <cell r="K3707">
            <v>7.53</v>
          </cell>
        </row>
        <row r="3708">
          <cell r="G3708">
            <v>96679</v>
          </cell>
          <cell r="H3708" t="str">
            <v>TUBO, PPR, DN 25 MM, CLASSE PN 20,  INSTALADO EM RESERVAÇÃO PREDIAL DE ÁGUA - FORNECIMENTO E INSTALAÇÃO. AF_04/2024</v>
          </cell>
          <cell r="I3708" t="str">
            <v>M</v>
          </cell>
          <cell r="J3708" t="str">
            <v>ATRIBUÍDO SÃO PAULO</v>
          </cell>
          <cell r="K3708">
            <v>9.65</v>
          </cell>
        </row>
        <row r="3709">
          <cell r="G3709">
            <v>96680</v>
          </cell>
          <cell r="H3709" t="str">
            <v>TUBO, PPR, DN 32 MM, CLASSE PN 12,  INSTALADO EM RESERVAÇÃO PREDIAL DE ÁGUA - FORNECIMENTO E INSTALAÇÃO. AF_04/2024</v>
          </cell>
          <cell r="I3709" t="str">
            <v>M</v>
          </cell>
          <cell r="J3709" t="str">
            <v>ATRIBUÍDO SÃO PAULO</v>
          </cell>
          <cell r="K3709">
            <v>13.2</v>
          </cell>
        </row>
        <row r="3710">
          <cell r="G3710">
            <v>96681</v>
          </cell>
          <cell r="H3710" t="str">
            <v>TUBO, PPR, DN 40 MM, CLASSE PN 12,  INSTALADO EM RESERVAÇÃO PREDIAL DE ÁGUA - FORNECIMENTO E INSTALAÇÃO. AF_04/2024</v>
          </cell>
          <cell r="I3710" t="str">
            <v>M</v>
          </cell>
          <cell r="J3710" t="str">
            <v>ATRIBUÍDO SÃO PAULO</v>
          </cell>
          <cell r="K3710">
            <v>20.15</v>
          </cell>
        </row>
        <row r="3711">
          <cell r="G3711">
            <v>96682</v>
          </cell>
          <cell r="H3711" t="str">
            <v>TUBO, PPR, DN 50 MM, CLASSE PN 12,  INSTALADO EM RESERVAÇÃO PREDIAL DE ÁGUA - FORNECIMENTO E INSTALAÇÃO. AF_04/2024</v>
          </cell>
          <cell r="I3711" t="str">
            <v>M</v>
          </cell>
          <cell r="J3711" t="str">
            <v>ATRIBUÍDO SÃO PAULO</v>
          </cell>
          <cell r="K3711">
            <v>26.43</v>
          </cell>
        </row>
        <row r="3712">
          <cell r="G3712">
            <v>96683</v>
          </cell>
          <cell r="H3712" t="str">
            <v>TUBO, PPR, DN 63 MM, CLASSE PN 12,  INSTALADO EM RESERVAÇÃO PREDIAL DE ÁGUA - FORNECIMENTO E INSTALAÇÃO. AF_04/2024</v>
          </cell>
          <cell r="I3712" t="str">
            <v>M</v>
          </cell>
          <cell r="J3712" t="str">
            <v>ATRIBUÍDO SÃO PAULO</v>
          </cell>
          <cell r="K3712">
            <v>44.06</v>
          </cell>
        </row>
        <row r="3713">
          <cell r="G3713">
            <v>96718</v>
          </cell>
          <cell r="H3713" t="str">
            <v>TUBO, PPR, DN 75 MM, CLASSE PN 12,  INSTALADO EM RESERVAÇÃO PREDIAL DE ÁGUA - FORNECIMENTO E INSTALAÇÃO. AF_04/2024</v>
          </cell>
          <cell r="I3713" t="str">
            <v>M</v>
          </cell>
          <cell r="J3713" t="str">
            <v>ATRIBUÍDO SÃO PAULO</v>
          </cell>
          <cell r="K3713">
            <v>56.11</v>
          </cell>
        </row>
        <row r="3714">
          <cell r="G3714">
            <v>96719</v>
          </cell>
          <cell r="H3714" t="str">
            <v>TUBO, PPR, DN 90 MM, CLASSE PN 12,  INSTALADO EM RESERVAÇÃO PREDIAL DE ÁGUA - FORNECIMENTO E INSTALAÇÃO. AF_04/2024</v>
          </cell>
          <cell r="I3714" t="str">
            <v>M</v>
          </cell>
          <cell r="J3714" t="str">
            <v>ATRIBUÍDO SÃO PAULO</v>
          </cell>
          <cell r="K3714">
            <v>68.67</v>
          </cell>
        </row>
        <row r="3715">
          <cell r="G3715">
            <v>96720</v>
          </cell>
          <cell r="H3715" t="str">
            <v>TUBO, PPR, DN 110 MM, CLASSE PN 12,  INSTALADO EM RESERVAÇÃO PREDIAL DE ÁGUA - FORNECIMENTO E INSTALAÇÃO. AF_04/2024</v>
          </cell>
          <cell r="I3715" t="str">
            <v>M</v>
          </cell>
          <cell r="J3715" t="str">
            <v>ATRIBUÍDO SÃO PAULO</v>
          </cell>
          <cell r="K3715">
            <v>26.73</v>
          </cell>
        </row>
        <row r="3716">
          <cell r="G3716">
            <v>96721</v>
          </cell>
          <cell r="H3716" t="str">
            <v>TUBO, PPR, DN 20 MM, CLASSE PN 25,  INSTALADO EM RESERVAÇÃO PREDIAL DE ÁGUA - FORNECIMENTO E INSTALAÇÃO. AF_04/2024</v>
          </cell>
          <cell r="I3716" t="str">
            <v>M</v>
          </cell>
          <cell r="J3716" t="str">
            <v>ATRIBUÍDO SÃO PAULO</v>
          </cell>
          <cell r="K3716">
            <v>44.42</v>
          </cell>
        </row>
        <row r="3717">
          <cell r="G3717">
            <v>96722</v>
          </cell>
          <cell r="H3717" t="str">
            <v>TUBO, PPR, DN 25 MM, CLASSE PN 25,  INSTALADO EM RESERVAÇÃO PREDIAL DE ÁGUA - FORNECIMENTO E INSTALAÇÃO. AF_04/2024</v>
          </cell>
          <cell r="I3717" t="str">
            <v>M</v>
          </cell>
          <cell r="J3717" t="str">
            <v>ATRIBUÍDO SÃO PAULO</v>
          </cell>
          <cell r="K3717">
            <v>56.56</v>
          </cell>
        </row>
        <row r="3718">
          <cell r="G3718">
            <v>96723</v>
          </cell>
          <cell r="H3718" t="str">
            <v>TUBO, PPR, DN 32 MM, CLASSE PN 25,  INSTALADO EM RESERVAÇÃO PREDIAL DE ÁGUA - FORNECIMENTO E INSTALAÇÃO. AF_04/2024</v>
          </cell>
          <cell r="I3718" t="str">
            <v>M</v>
          </cell>
          <cell r="J3718" t="str">
            <v>ATRIBUÍDO SÃO PAULO</v>
          </cell>
          <cell r="K3718">
            <v>69.16</v>
          </cell>
        </row>
        <row r="3719">
          <cell r="G3719">
            <v>96724</v>
          </cell>
          <cell r="H3719" t="str">
            <v>TUBO, PPR, DN 40 MM, CLASSE PN 25,  INSTALADO EM RESERVAÇÃO PREDIAL DE ÁGUA - FORNECIMENTO E INSTALAÇÃO. AF_04/2024</v>
          </cell>
          <cell r="I3719" t="str">
            <v>M</v>
          </cell>
          <cell r="J3719" t="str">
            <v>ATRIBUÍDO SÃO PAULO</v>
          </cell>
          <cell r="K3719">
            <v>79.91</v>
          </cell>
        </row>
        <row r="3720">
          <cell r="G3720">
            <v>96725</v>
          </cell>
          <cell r="H3720" t="str">
            <v>TUBO, PPR, DN 50 MM, CLASSE PN 25,  INSTALADO EM RESERVAÇÃO PREDIAL DE ÁGUA - FORNECIMENTO E INSTALAÇÃO. AF_04/2024</v>
          </cell>
          <cell r="I3720" t="str">
            <v>M</v>
          </cell>
          <cell r="J3720" t="str">
            <v>ATRIBUÍDO SÃO PAULO</v>
          </cell>
          <cell r="K3720">
            <v>101.69</v>
          </cell>
        </row>
        <row r="3721">
          <cell r="G3721">
            <v>96726</v>
          </cell>
          <cell r="H3721" t="str">
            <v>TUBO, PPR, DN 63 MM, CLASSE PN 25,  INSTALADO EM RESERVAÇÃO PREDIAL DE ÁGUA - FORNECIMENTO E INSTALAÇÃO. AF_04/2024</v>
          </cell>
          <cell r="I3721" t="str">
            <v>M</v>
          </cell>
          <cell r="J3721" t="str">
            <v>ATRIBUÍDO SÃO PAULO</v>
          </cell>
          <cell r="K3721">
            <v>152.97</v>
          </cell>
        </row>
        <row r="3722">
          <cell r="G3722">
            <v>96727</v>
          </cell>
          <cell r="H3722" t="str">
            <v>TUBO, PPR, DN 75 MM, CLASSE PN 25,  INSTALADO EM RESERVAÇÃO PREDIAL DE ÁGUA - FORNECIMENTO E INSTALAÇÃO. AF_04/2024</v>
          </cell>
          <cell r="I3722" t="str">
            <v>M</v>
          </cell>
          <cell r="J3722" t="str">
            <v>ATRIBUÍDO SÃO PAULO</v>
          </cell>
          <cell r="K3722">
            <v>184.06</v>
          </cell>
        </row>
        <row r="3723">
          <cell r="G3723">
            <v>96728</v>
          </cell>
          <cell r="H3723" t="str">
            <v>TUBO, PPR, DN 90 MM, CLASSE PN 25,  INSTALADO EM RESERVAÇÃO PREDIAL DE ÁGUA - FORNECIMENTO E INSTALAÇÃO. AF_04/2024</v>
          </cell>
          <cell r="I3723" t="str">
            <v>M</v>
          </cell>
          <cell r="J3723" t="str">
            <v>ATRIBUÍDO SÃO PAULO</v>
          </cell>
          <cell r="K3723">
            <v>198.2</v>
          </cell>
        </row>
        <row r="3724">
          <cell r="G3724">
            <v>96729</v>
          </cell>
          <cell r="H3724" t="str">
            <v>TUBO, PPR, DN 110 MM, CLASSE PN 25,  INSTALADO EM RESERVAÇÃO PREDIAL DE ÁGUA - FORNECIMENTO E INSTALAÇÃO. AF_04/2024</v>
          </cell>
          <cell r="I3724" t="str">
            <v>M</v>
          </cell>
          <cell r="J3724" t="str">
            <v>ATRIBUÍDO SÃO PAULO</v>
          </cell>
          <cell r="K3724">
            <v>199.33</v>
          </cell>
        </row>
        <row r="3725">
          <cell r="G3725">
            <v>96730</v>
          </cell>
          <cell r="H3725" t="str">
            <v>TUBO, PEX, MONOCAMADA, DN 16, INSTALADO EM RAMAL/SUB-RAMAL OU DISTRIBUIÇÃO DE ÁGUA - FORNECIMENTO E INSTALAÇÃO. AF_02/2023</v>
          </cell>
          <cell r="I3725" t="str">
            <v>M</v>
          </cell>
          <cell r="J3725" t="str">
            <v>ATRIBUÍDO SÃO PAULO</v>
          </cell>
          <cell r="K3725">
            <v>48.44</v>
          </cell>
        </row>
        <row r="3726">
          <cell r="G3726">
            <v>96731</v>
          </cell>
          <cell r="H3726" t="str">
            <v>TUBO, PEX, MONOCAMADA, DN 20, INSTALADO EM RAMAL/SUB-RAMAL OU DISTRIBUIÇÃO DE ÁGUA - FORNECIMENTO E INSTALAÇÃO. AF_02/2023</v>
          </cell>
          <cell r="I3726" t="str">
            <v>M</v>
          </cell>
          <cell r="J3726" t="str">
            <v>ATRIBUÍDO SÃO PAULO</v>
          </cell>
          <cell r="K3726">
            <v>52.74</v>
          </cell>
        </row>
        <row r="3727">
          <cell r="G3727">
            <v>96732</v>
          </cell>
          <cell r="H3727" t="str">
            <v>TUBO, PEX, MONOCAMADA, DN 25, INSTALADO EM RAMAL/SUB-RAMAL OU DISTRIBUIÇÃO DE ÁGUA - FORNECIMENTO E INSTALAÇÃO. AF_02/2023</v>
          </cell>
          <cell r="I3727" t="str">
            <v>M</v>
          </cell>
          <cell r="J3727" t="str">
            <v>ATRIBUÍDO SÃO PAULO</v>
          </cell>
          <cell r="K3727">
            <v>62.62</v>
          </cell>
        </row>
        <row r="3728">
          <cell r="G3728">
            <v>96733</v>
          </cell>
          <cell r="H3728" t="str">
            <v>TUBO, PEX, MONOCAMADA, DN 32, INSTALADO EM RAMAL/SUB-RAMAL OU DISTRIBUIÇÃO DE ÁGUA - FORNECIMENTO E INSTALAÇÃO. AF_02/2023</v>
          </cell>
          <cell r="I3728" t="str">
            <v>M</v>
          </cell>
          <cell r="J3728" t="str">
            <v>ATRIBUÍDO SÃO PAULO</v>
          </cell>
          <cell r="K3728">
            <v>819.38</v>
          </cell>
        </row>
        <row r="3729">
          <cell r="G3729">
            <v>96734</v>
          </cell>
          <cell r="H3729" t="str">
            <v>TUBO EM COBRE FLEXÍVEL, DN 1/4", COM ISOLAMENTO, INSTALADO EM RAMAL DE ALIMENTAÇÃO DE AR CONDICIONADO COM CONDENSADORA INDIVIDUAL   FORNECIMENTO E INSTALAÇÃO. AF_12/2015</v>
          </cell>
          <cell r="I3729" t="str">
            <v>M</v>
          </cell>
          <cell r="J3729" t="str">
            <v>ATRIBUÍDO SÃO PAULO</v>
          </cell>
          <cell r="K3729">
            <v>16.21</v>
          </cell>
        </row>
        <row r="3730">
          <cell r="G3730">
            <v>96735</v>
          </cell>
          <cell r="H3730" t="str">
            <v>TUBO EM COBRE FLEXÍVEL, DN 3/8", COM ISOLAMENTO, INSTALADO EM RAMAL DE ALIMENTAÇÃO DE AR CONDICIONADO COM CONDENSADORA INDIVIDUAL - FORNECIMENTO E INSTALAÇÃO. AF_12/2015</v>
          </cell>
          <cell r="I3730" t="str">
            <v>M</v>
          </cell>
          <cell r="J3730" t="str">
            <v>ATRIBUÍDO SÃO PAULO</v>
          </cell>
          <cell r="K3730">
            <v>23.44</v>
          </cell>
        </row>
        <row r="3731">
          <cell r="G3731">
            <v>96798</v>
          </cell>
          <cell r="H3731" t="str">
            <v>TUBO EM COBRE FLEXÍVEL, DN 1/2", COM ISOLAMENTO, INSTALADO EM RAMAL DE ALIMENTAÇÃO DE AR CONDICIONADO COM CONDENSADORA INDIVIDUAL - FORNECIMENTO E INSTALAÇÃO. AF_12/2015</v>
          </cell>
          <cell r="I3731" t="str">
            <v>M</v>
          </cell>
          <cell r="J3731" t="str">
            <v>COEFICIENTE DE REPRESENTATIVIDADE</v>
          </cell>
          <cell r="K3731">
            <v>30.9</v>
          </cell>
        </row>
        <row r="3732">
          <cell r="G3732">
            <v>96799</v>
          </cell>
          <cell r="H3732" t="str">
            <v>TUBO EM COBRE FLEXÍVEL, DN 5/8", COM ISOLAMENTO, INSTALADO EM RAMAL DE ALIMENTAÇÃO DE AR CONDICIONADO COM CONDENSADORA INDIVIDUAL - FORNECIMENTO E INSTALAÇÃO. AF_12/2015</v>
          </cell>
          <cell r="I3732" t="str">
            <v>M</v>
          </cell>
          <cell r="J3732" t="str">
            <v>COEFICIENTE DE REPRESENTATIVIDADE</v>
          </cell>
          <cell r="K3732">
            <v>41.48</v>
          </cell>
        </row>
        <row r="3733">
          <cell r="G3733">
            <v>96800</v>
          </cell>
          <cell r="H3733" t="str">
            <v>TUBO EM COBRE FLEXÍVEL, DN 1/4", COM ISOLAMENTO, INSTALADO EM RAMAL DE ALIMENTAÇÃO DE AR CONDICIONADO COM CONDENSADORA CENTRAL - FORNECIMENTO E INSTALAÇÃO. AF_12/2015</v>
          </cell>
          <cell r="I3733" t="str">
            <v>M</v>
          </cell>
          <cell r="J3733" t="str">
            <v>COEFICIENTE DE REPRESENTATIVIDADE</v>
          </cell>
          <cell r="K3733">
            <v>16.66</v>
          </cell>
        </row>
        <row r="3734">
          <cell r="G3734">
            <v>96801</v>
          </cell>
          <cell r="H3734" t="str">
            <v>TUBO EM COBRE FLEXÍVEL, DN 3/8", COM ISOLAMENTO, INSTALADO EM RAMAL DE ALIMENTAÇÃO DE AR CONDICIONADO COM CONDENSADORA CENTRAL - FORNECIMENTO E INSTALAÇÃO. AF_12/2015</v>
          </cell>
          <cell r="I3734" t="str">
            <v>M</v>
          </cell>
          <cell r="J3734" t="str">
            <v>COEFICIENTE DE REPRESENTATIVIDADE</v>
          </cell>
          <cell r="K3734">
            <v>23.88</v>
          </cell>
        </row>
        <row r="3735">
          <cell r="G3735">
            <v>97327</v>
          </cell>
          <cell r="H3735" t="str">
            <v>TUBO EM COBRE FLEXÍVEL, DN 1/2", COM ISOLAMENTO, INSTALADO EM RAMAL DE ALIMENTAÇÃO DE AR CONDICIONADO COM CONDENSADORA CENTRAL - FORNECIMENTO E INSTALAÇÃO. AF_12/2015</v>
          </cell>
          <cell r="I3735" t="str">
            <v>M</v>
          </cell>
          <cell r="J3735" t="str">
            <v>ATRIBUÍDO SÃO PAULO</v>
          </cell>
          <cell r="K3735">
            <v>31.33</v>
          </cell>
        </row>
        <row r="3736">
          <cell r="G3736">
            <v>97328</v>
          </cell>
          <cell r="H3736" t="str">
            <v>TUBO EM COBRE FLEXÍVEL, DN 5/8", COM ISOLAMENTO, INSTALADO EM RAMAL DE ALIMENTAÇÃO DE AR CONDICIONADO COM CONDENSADORA CENTRAL   FORNECIMENTO E INSTALAÇÃO. AF_12/2015</v>
          </cell>
          <cell r="I3736" t="str">
            <v>M</v>
          </cell>
          <cell r="J3736" t="str">
            <v>ATRIBUÍDO SÃO PAULO</v>
          </cell>
          <cell r="K3736">
            <v>41.92</v>
          </cell>
        </row>
        <row r="3737">
          <cell r="G3737">
            <v>97329</v>
          </cell>
          <cell r="H3737" t="str">
            <v>TUBO EM COBRE RÍGIDO, DN 22 MM, CLASSE A, SEM ISOLAMENTO, INSTALADO EM PRUMADA DE GÁS COMBUSTÍVEL - FORNECIMENTO E INSTALAÇÃO. AF_04/2022</v>
          </cell>
          <cell r="I3737" t="str">
            <v>M</v>
          </cell>
          <cell r="J3737" t="str">
            <v>ATRIBUÍDO SÃO PAULO</v>
          </cell>
          <cell r="K3737">
            <v>15.31</v>
          </cell>
        </row>
        <row r="3738">
          <cell r="G3738">
            <v>97330</v>
          </cell>
          <cell r="H3738" t="str">
            <v>TUBO EM COBRE RÍGIDO, DN 28 MM, CLASSE A, SEM ISOLAMENTO, INSTALADO EM PRUMADA DE GÁS COMBUSTÍVEL - FORNECIMENTO E INSTALAÇÃO. AF_04/2022</v>
          </cell>
          <cell r="I3738" t="str">
            <v>M</v>
          </cell>
          <cell r="J3738" t="str">
            <v>ATRIBUÍDO SÃO PAULO</v>
          </cell>
          <cell r="K3738">
            <v>22.37</v>
          </cell>
        </row>
        <row r="3739">
          <cell r="G3739">
            <v>97331</v>
          </cell>
          <cell r="H3739" t="str">
            <v>TUBO EM COBRE RÍGIDO, DN 35 MM, CLASSE A, SEM ISOLAMENTO, INSTALADO EM PRUMADA DE GÁS COMBUSTÍVEL - FORNECIMENTO E INSTALAÇÃO. AF_04/2022</v>
          </cell>
          <cell r="I3739" t="str">
            <v>M</v>
          </cell>
          <cell r="J3739" t="str">
            <v>ATRIBUÍDO SÃO PAULO</v>
          </cell>
          <cell r="K3739">
            <v>29.61</v>
          </cell>
        </row>
        <row r="3740">
          <cell r="G3740">
            <v>97332</v>
          </cell>
          <cell r="H3740" t="str">
            <v>TUBO EM COBRE RÍGIDO, DN 42 MM, CLASSE A, SEM ISOLAMENTO, INSTALADO EM PRUMADA DE GÁS COMBUSTÍVEL - FORNECIMENTO E INSTALAÇÃO. AF_04/2022</v>
          </cell>
          <cell r="I3740" t="str">
            <v>UN</v>
          </cell>
          <cell r="J3740" t="str">
            <v>ATRIBUÍDO SÃO PAULO</v>
          </cell>
          <cell r="K3740">
            <v>39.9</v>
          </cell>
        </row>
        <row r="3741">
          <cell r="G3741">
            <v>97333</v>
          </cell>
          <cell r="H3741" t="str">
            <v>TUBO EM COBRE RÍGIDO, DN 54 MM, CLASSE A, SEM ISOLAMENTO, INSTALADO EM PRUMADA DE GÁS COMBUSTÍVEL - FORNECIMENTO E INSTALAÇÃO. AF_04/2022</v>
          </cell>
          <cell r="I3741" t="str">
            <v>M</v>
          </cell>
          <cell r="J3741" t="str">
            <v>ATRIBUÍDO SÃO PAULO</v>
          </cell>
          <cell r="K3741">
            <v>21.79</v>
          </cell>
        </row>
        <row r="3742">
          <cell r="G3742">
            <v>97334</v>
          </cell>
          <cell r="H3742" t="str">
            <v>TUBO EM COBRE RÍGIDO, DN 66 MM, CLASSE A, SEM ISOLAMENTO, INSTALADO EM PRUMADA DE GÁS COMBUSTÍVEL - FORNECIMENTO E INSTALAÇÃO. AF_04/2022</v>
          </cell>
          <cell r="I3742" t="str">
            <v>M</v>
          </cell>
          <cell r="J3742" t="str">
            <v>ATRIBUÍDO SÃO PAULO</v>
          </cell>
          <cell r="K3742">
            <v>29.97</v>
          </cell>
        </row>
        <row r="3743">
          <cell r="G3743">
            <v>97335</v>
          </cell>
          <cell r="H3743" t="str">
            <v>TUBO DE AÇO GALVANIZADO COM COSTURA, CLASSE MÉDIA, DN 25 (1"), CONEXÃO ROSQUEADA, INSTALADO EM REDE DE ALIMENTAÇÃO PARA HIDRANTE - FORNECIMENTO E INSTALAÇÃO. AF_10/2020</v>
          </cell>
          <cell r="I3743" t="str">
            <v>M</v>
          </cell>
          <cell r="J3743" t="str">
            <v>ATRIBUÍDO SÃO PAULO</v>
          </cell>
          <cell r="K3743">
            <v>38.63</v>
          </cell>
        </row>
        <row r="3744">
          <cell r="G3744">
            <v>97336</v>
          </cell>
          <cell r="H3744" t="str">
            <v>TUBO DE AÇO GALVANIZADO COM COSTURA, CLASSE MÉDIA, CONEXÃO ROSQUEADA, DN 25 (1"), INSTALADO EM REDE DE ALIMENTAÇÃO PARA SPRINKLER - FORNECIMENTO E INSTALAÇÃO. AF_10/2020</v>
          </cell>
          <cell r="I3744" t="str">
            <v>M</v>
          </cell>
          <cell r="J3744" t="str">
            <v>ATRIBUÍDO SÃO PAULO</v>
          </cell>
          <cell r="K3744">
            <v>50.88</v>
          </cell>
        </row>
        <row r="3745">
          <cell r="G3745">
            <v>97337</v>
          </cell>
          <cell r="H3745" t="str">
            <v>TUBO DE AÇO GALVANIZADO COM COSTURA, CLASSE MÉDIA, CONEXÃO ROSQUEADA, DN 25 (1"), INSTALADO EM RAMAIS  E SUB-RAMAIS DE GÁS - FORNECIMENTO E INSTALAÇÃO. AF_10/2020</v>
          </cell>
          <cell r="I3745" t="str">
            <v>M</v>
          </cell>
          <cell r="J3745" t="str">
            <v>ATRIBUÍDO SÃO PAULO</v>
          </cell>
          <cell r="K3745">
            <v>227.87</v>
          </cell>
        </row>
        <row r="3746">
          <cell r="G3746">
            <v>97338</v>
          </cell>
          <cell r="H3746" t="str">
            <v>KIT CAVALETE PARA GÁS - SEM MEDIDOR OU REGULADOR - ENTRADA INDIVIDUAL PRINCIPAL, EM AÇO GALVANIZADO DN 15 E 25 MM (1/2" E 1") - FORNECIMENTO E INSTALAÇÃO. AF_01/2020</v>
          </cell>
          <cell r="I3746" t="str">
            <v>M</v>
          </cell>
          <cell r="J3746" t="str">
            <v>ATRIBUÍDO SÃO PAULO</v>
          </cell>
          <cell r="K3746">
            <v>404.67</v>
          </cell>
        </row>
        <row r="3747">
          <cell r="G3747">
            <v>97339</v>
          </cell>
          <cell r="H3747" t="str">
            <v>TUBO, PEX, MULTICAMADA, DN 16, INSTALADO EM IMPLANTAÇÃO DE INSTALAÇÕES DE GÁS - FORNECIMENTO E INSTALAÇÃO. AF_01/2020</v>
          </cell>
          <cell r="I3747" t="str">
            <v>M</v>
          </cell>
          <cell r="J3747" t="str">
            <v>ATRIBUÍDO SÃO PAULO</v>
          </cell>
          <cell r="K3747">
            <v>190.72</v>
          </cell>
        </row>
        <row r="3748">
          <cell r="G3748">
            <v>97340</v>
          </cell>
          <cell r="H3748" t="str">
            <v>TUBO, PEX, MULTICAMADA, DN 20, INSTALADO EM IMPLANTAÇÃO DE INSTALAÇÕES DE GÁS - FORNECIMENTO E INSTALAÇÃO. AF_01/2020</v>
          </cell>
          <cell r="I3748" t="str">
            <v>M</v>
          </cell>
          <cell r="J3748" t="str">
            <v>ATRIBUÍDO SÃO PAULO</v>
          </cell>
          <cell r="K3748">
            <v>218.27</v>
          </cell>
        </row>
        <row r="3749">
          <cell r="G3749">
            <v>97498</v>
          </cell>
          <cell r="H3749" t="str">
            <v>TUBO, PEX, MULTICAMADA, DN 26, INSTALADO EM IMPLANTAÇÃO DE INSTALAÇÕES DE GÁS - FORNECIMENTO E INSTALAÇÃO. AF_01/2020</v>
          </cell>
          <cell r="I3749" t="str">
            <v>M</v>
          </cell>
          <cell r="J3749" t="str">
            <v>ATRIBUÍDO SÃO PAULO</v>
          </cell>
          <cell r="K3749">
            <v>218.27</v>
          </cell>
        </row>
        <row r="3750">
          <cell r="G3750">
            <v>97535</v>
          </cell>
          <cell r="H3750" t="str">
            <v>TUBO, PEX, MULTICAMADA, DN 32, INSTALADO EM IMPLANTAÇÃO DE INSTALAÇÕES DE GÁS - FORNECIMENTO E INSTALAÇÃO. AF_01/2020</v>
          </cell>
          <cell r="I3750" t="str">
            <v>M</v>
          </cell>
          <cell r="J3750" t="str">
            <v>ATRIBUÍDO SÃO PAULO</v>
          </cell>
          <cell r="K3750">
            <v>218.27</v>
          </cell>
        </row>
        <row r="3751">
          <cell r="G3751">
            <v>97536</v>
          </cell>
          <cell r="H3751" t="str">
            <v>TUBO, PEX, MULTICAMADA, COM TUBO LUVA, DN 16, INSTALADO EM IMPLANTAÇÃO DE INSTALAÇÕES DE GÁS - FORNECIMENTO E INSTALAÇÃO. AF_01/2020</v>
          </cell>
          <cell r="I3751" t="str">
            <v>M</v>
          </cell>
          <cell r="J3751" t="str">
            <v>COEFICIENTE DE REPRESENTATIVIDADE</v>
          </cell>
          <cell r="K3751">
            <v>179.2</v>
          </cell>
        </row>
        <row r="3752">
          <cell r="G3752">
            <v>100788</v>
          </cell>
          <cell r="H3752" t="str">
            <v>TUBO, PEX, MULTICAMADA, COM TUBO LUVA, DN 20, INSTALADO EM IMPLANTAÇÃO DE INSTALAÇÕES DE GÁS - FORNECIMENTO E INSTALAÇÃO. AF_01/2020</v>
          </cell>
          <cell r="I3752" t="str">
            <v>M</v>
          </cell>
          <cell r="J3752" t="str">
            <v>COEFICIENTE DE REPRESENTATIVIDADE</v>
          </cell>
          <cell r="K3752">
            <v>300.41</v>
          </cell>
        </row>
        <row r="3753">
          <cell r="G3753">
            <v>100791</v>
          </cell>
          <cell r="H3753" t="str">
            <v>TUBO, PEX, MULTICAMADA, COM TUBO LUVA, DN 26, INSTALADO EM IMPLANTAÇÃO DE INSTALAÇÕES DE GÁS - FORNECIMENTO E INSTALAÇÃO. AF_01/2020</v>
          </cell>
          <cell r="I3753" t="str">
            <v>M</v>
          </cell>
          <cell r="J3753" t="str">
            <v>COEFICIENTE DE REPRESENTATIVIDADE</v>
          </cell>
          <cell r="K3753">
            <v>387.03</v>
          </cell>
        </row>
        <row r="3754">
          <cell r="G3754">
            <v>100792</v>
          </cell>
          <cell r="H3754" t="str">
            <v>TUBO, PEX, MULTICAMADA, COM TUBO LUVA, DN 32, INSTALADO EM IMPLANTAÇÃO DE INSTALAÇÕES DE GÁS - FORNECIMENTO E INSTALAÇÃO. AF_01/2020</v>
          </cell>
          <cell r="I3754" t="str">
            <v>M</v>
          </cell>
          <cell r="J3754" t="str">
            <v>COEFICIENTE DE REPRESENTATIVIDADE</v>
          </cell>
          <cell r="K3754">
            <v>214.46</v>
          </cell>
        </row>
        <row r="3755">
          <cell r="G3755">
            <v>100793</v>
          </cell>
          <cell r="H3755" t="str">
            <v>TUBO, PEX, MULTICAMADA, DN 16, INSTALADO EM RAMAL INTERNO DE INSTALAÇÕES DE GÁS - FORNECIMENTO E INSTALAÇÃO. AF_01/2020</v>
          </cell>
          <cell r="I3755" t="str">
            <v>M</v>
          </cell>
          <cell r="J3755" t="str">
            <v>COEFICIENTE DE REPRESENTATIVIDADE</v>
          </cell>
          <cell r="K3755">
            <v>409.8</v>
          </cell>
        </row>
        <row r="3756">
          <cell r="G3756">
            <v>100794</v>
          </cell>
          <cell r="H3756" t="str">
            <v>TUBO, PEX, MULTICAMADA, DN 20, INSTALADO EM RAMAL INTERNO DE INSTALAÇÕES DE GÁS - FORNECIMENTO E INSTALAÇÃO. AF_01/2020</v>
          </cell>
          <cell r="I3756" t="str">
            <v>M</v>
          </cell>
          <cell r="J3756" t="str">
            <v>COEFICIENTE DE REPRESENTATIVIDADE</v>
          </cell>
          <cell r="K3756">
            <v>195.85</v>
          </cell>
        </row>
        <row r="3757">
          <cell r="G3757">
            <v>100799</v>
          </cell>
          <cell r="H3757" t="str">
            <v>TUBO, PEX, MULTICAMADA, DN 26, INSTALADO EM RAMAL INTERNO DE INSTALAÇÕES DE GÁS - FORNECIMENTO E INSTALAÇÃO. AF_01/2020</v>
          </cell>
          <cell r="I3757" t="str">
            <v>M</v>
          </cell>
          <cell r="J3757" t="str">
            <v>COEFICIENTE DE REPRESENTATIVIDADE</v>
          </cell>
          <cell r="K3757">
            <v>223.4</v>
          </cell>
        </row>
        <row r="3758">
          <cell r="G3758">
            <v>100800</v>
          </cell>
          <cell r="H3758" t="str">
            <v>TUBO, PEX, MULTICAMADA, DN 32, INSTALADO EM RAMAL INTERNO DE INSTALAÇÕES DE GÁS - FORNECIMENTO E INSTALAÇÃO. AF_01/2020</v>
          </cell>
          <cell r="I3758" t="str">
            <v>UN</v>
          </cell>
          <cell r="J3758" t="str">
            <v>COEFICIENTE DE REPRESENTATIVIDADE</v>
          </cell>
          <cell r="K3758">
            <v>223.4</v>
          </cell>
        </row>
        <row r="3759">
          <cell r="G3759">
            <v>100801</v>
          </cell>
          <cell r="H3759" t="str">
            <v>TUBO, PEX, MULTICAMADA, COM TUBO LUVA, DN 16, INSTALADO EM RAMAL INTERNO DE INSTALAÇÕES DE GÁS - FORNECIMENTO E INSTALAÇÃO. AF_01/2020</v>
          </cell>
          <cell r="I3759" t="str">
            <v>UN</v>
          </cell>
          <cell r="J3759" t="str">
            <v>COEFICIENTE DE REPRESENTATIVIDADE</v>
          </cell>
          <cell r="K3759">
            <v>223.4</v>
          </cell>
        </row>
        <row r="3760">
          <cell r="G3760">
            <v>100802</v>
          </cell>
          <cell r="H3760" t="str">
            <v>TUBO, PEX, MULTICAMADA, COM TUBO LUVA, DN 20, INSTALADO EM RAMAL INTERNO DE INSTALAÇÕES DE GÁS - FORNECIMENTO E INSTALAÇÃO. AF_01/2020</v>
          </cell>
          <cell r="I3760" t="str">
            <v>UN</v>
          </cell>
          <cell r="J3760" t="str">
            <v>COEFICIENTE DE REPRESENTATIVIDADE</v>
          </cell>
          <cell r="K3760">
            <v>184.33</v>
          </cell>
        </row>
        <row r="3761">
          <cell r="G3761">
            <v>100803</v>
          </cell>
          <cell r="H3761" t="str">
            <v>TUBO, PEX, MULTICAMADA, COM TUBO LUVA, DN 26, INSTALADO EM RAMAL INTERNO DE INSTALAÇÕES DE GÁS - FORNECIMENTO E INSTALAÇÃO. AF_01/2020</v>
          </cell>
          <cell r="I3761" t="str">
            <v>UN</v>
          </cell>
          <cell r="J3761" t="str">
            <v>COEFICIENTE DE REPRESENTATIVIDADE</v>
          </cell>
          <cell r="K3761">
            <v>308.11</v>
          </cell>
        </row>
        <row r="3762">
          <cell r="G3762">
            <v>100804</v>
          </cell>
          <cell r="H3762" t="str">
            <v>TUBO, PEX, MULTICAMADA, COM TUBO LUVA, DN 32, INSTALADO EM RAMAL INTERNO DE INSTALAÇÕES DE GÁS - FORNECIMENTO E INSTALAÇÃO. AF_01/2020</v>
          </cell>
          <cell r="I3762" t="str">
            <v>UN</v>
          </cell>
          <cell r="J3762" t="str">
            <v>COEFICIENTE DE REPRESENTATIVIDADE</v>
          </cell>
          <cell r="K3762">
            <v>397.29</v>
          </cell>
        </row>
        <row r="3763">
          <cell r="G3763">
            <v>100805</v>
          </cell>
          <cell r="H3763" t="str">
            <v>TUBO DE AÇO GALVANIZADO COM COSTURA, CLASSE MÉDIA, DN 100 (4"), CONEXÃO ROSQUEADA, INSTALADO EM PRUMADAS - FORNECIMENTO E INSTALAÇÃO. AF_10/2020</v>
          </cell>
          <cell r="I3763" t="str">
            <v>UN</v>
          </cell>
          <cell r="J3763" t="str">
            <v>COEFICIENTE DE REPRESENTATIVIDADE</v>
          </cell>
          <cell r="K3763">
            <v>39.1</v>
          </cell>
        </row>
        <row r="3764">
          <cell r="G3764">
            <v>100806</v>
          </cell>
          <cell r="H3764" t="str">
            <v>UNIÃO, EM FERRO GALVANIZADO, 4", CONEXÃO ROSQUEADA, INSTALADO EM PRUMADAS - FORNECIMENTO E INSTALAÇÃO. AF_10/2020</v>
          </cell>
          <cell r="I3764" t="str">
            <v>UN</v>
          </cell>
          <cell r="J3764" t="str">
            <v>COEFICIENTE DE REPRESENTATIVIDADE</v>
          </cell>
          <cell r="K3764">
            <v>67.22</v>
          </cell>
        </row>
        <row r="3765">
          <cell r="G3765">
            <v>100807</v>
          </cell>
          <cell r="H3765" t="str">
            <v>LUVA, EM FERRO GALVANIZADO, 4", CONEXÃO ROSQUEADA, INSTALADO EM PRUMADAS - FORNECIMENTO E INSTALAÇÃO. AF_10/2020</v>
          </cell>
          <cell r="I3765" t="str">
            <v>UN</v>
          </cell>
          <cell r="J3765" t="str">
            <v>COEFICIENTE DE REPRESENTATIVIDADE</v>
          </cell>
          <cell r="K3765">
            <v>81.64</v>
          </cell>
        </row>
        <row r="3766">
          <cell r="G3766">
            <v>100808</v>
          </cell>
          <cell r="H3766" t="str">
            <v>LUVA DE REDUÇÃO, EM FERRO GALVANIZADO, 4" X 2 1/2", CONEXÃO ROSQUEADA, INSTALADO EM PRUMADAS - FORNECIMENTO E INSTALAÇÃO. AF_10/2020</v>
          </cell>
          <cell r="I3766" t="str">
            <v>M</v>
          </cell>
          <cell r="J3766" t="str">
            <v>COEFICIENTE DE REPRESENTATIVIDADE</v>
          </cell>
          <cell r="K3766">
            <v>61.07</v>
          </cell>
        </row>
        <row r="3767">
          <cell r="G3767">
            <v>100809</v>
          </cell>
          <cell r="H3767" t="str">
            <v>LUVA DE REDUÇÃO, EM FERRO GALVANIZADO, 4" X 2", CONEXÃO ROSQUEADA, INSTALADO EM PRUMADAS - FORNECIMENTO E INSTALAÇÃO. AF_10/2020</v>
          </cell>
          <cell r="I3767" t="str">
            <v>UN</v>
          </cell>
          <cell r="J3767" t="str">
            <v>COEFICIENTE DE REPRESENTATIVIDADE</v>
          </cell>
          <cell r="K3767">
            <v>95.15</v>
          </cell>
        </row>
        <row r="3768">
          <cell r="G3768">
            <v>100810</v>
          </cell>
          <cell r="H3768" t="str">
            <v>LUVA DE REDUÇÃO, EM FERRO GALVANIZADO, 4" X 3", CONEXÃO ROSQUEADA, INSTALADO EM PRUMADAS - FORNECIMENTO E INSTALAÇÃO. AF_10/2020</v>
          </cell>
          <cell r="I3768" t="str">
            <v>UN</v>
          </cell>
          <cell r="J3768" t="str">
            <v>COEFICIENTE DE REPRESENTATIVIDADE</v>
          </cell>
          <cell r="K3768">
            <v>120.04</v>
          </cell>
        </row>
        <row r="3769">
          <cell r="G3769">
            <v>101918</v>
          </cell>
          <cell r="H3769" t="str">
            <v>NIPLE, EM FERRO GALVANIZADO, 4", CONEXÃO ROSQUEADA, INSTALADO EM PRUMADAS - FORNECIMENTO E INSTALAÇÃO. AF_10/2020</v>
          </cell>
          <cell r="I3769" t="str">
            <v>UN</v>
          </cell>
          <cell r="J3769" t="str">
            <v>ATRIBUÍDO SÃO PAULO</v>
          </cell>
          <cell r="K3769">
            <v>47.96</v>
          </cell>
        </row>
        <row r="3770">
          <cell r="G3770">
            <v>101919</v>
          </cell>
          <cell r="H3770" t="str">
            <v>JOELHO 90°, EM FERRO GALVANIZADO, 4", CONEXÃO ROSQUEADA, INSTALADO EM PRUMADAS - FORNECIMENTO E INSTALAÇÃO. AF_10/2020</v>
          </cell>
          <cell r="I3770" t="str">
            <v>UN</v>
          </cell>
          <cell r="J3770" t="str">
            <v>ATRIBUÍDO SÃO PAULO</v>
          </cell>
          <cell r="K3770">
            <v>73.42</v>
          </cell>
        </row>
        <row r="3771">
          <cell r="G3771">
            <v>101920</v>
          </cell>
          <cell r="H3771" t="str">
            <v>TÊ, EM FERRO GALVANIZADO, 4", CONEXÃO ROSQUEADA, INSTALADO EM PRUMADAS - FORNECIMENTO E INSTALAÇÃO. AF_10/2020</v>
          </cell>
          <cell r="I3771" t="str">
            <v>UN</v>
          </cell>
          <cell r="J3771" t="str">
            <v>ATRIBUÍDO SÃO PAULO</v>
          </cell>
          <cell r="K3771">
            <v>90.46</v>
          </cell>
        </row>
        <row r="3772">
          <cell r="G3772">
            <v>101921</v>
          </cell>
          <cell r="H3772" t="str">
            <v>TUBO DE AÇO GALVANIZADO COM COSTURA, CLASSE MÉDIA, DN 100 (4"), CONEXÃO ROSQUEADA, INSTALADO EM REDE DE ALIMENTAÇÃO PARA HIDRANTE - FORNECIMENTO E INSTALAÇÃO. AF_10/2020</v>
          </cell>
          <cell r="I3772" t="str">
            <v>UN</v>
          </cell>
          <cell r="J3772" t="str">
            <v>ATRIBUÍDO SÃO PAULO</v>
          </cell>
          <cell r="K3772">
            <v>61.31</v>
          </cell>
        </row>
        <row r="3773">
          <cell r="G3773">
            <v>101922</v>
          </cell>
          <cell r="H3773" t="str">
            <v>UNIÃO, EM FERRO GALVANIZADO, 4", CONEXÃO ROSQUEADA, INSTALADO EM REDE DE ALIMENTAÇÃO PARA HIDRANTE - FORNECIMENTO E INSTALAÇÃO. AF_10/2020</v>
          </cell>
          <cell r="I3773" t="str">
            <v>UN</v>
          </cell>
          <cell r="J3773" t="str">
            <v>ATRIBUÍDO SÃO PAULO</v>
          </cell>
          <cell r="K3773">
            <v>136.03</v>
          </cell>
        </row>
        <row r="3774">
          <cell r="G3774">
            <v>101923</v>
          </cell>
          <cell r="H3774" t="str">
            <v>LUVA, EM FERRO GALVANIZADO, 4", CONEXÃO ROSQUEADA, INSTALADO EM REDE DE ALIMENTAÇÃO PARA HIDRANTE - FORNECIMENTO E INSTALAÇÃO. AF_10/2020</v>
          </cell>
          <cell r="I3774" t="str">
            <v>UN</v>
          </cell>
          <cell r="J3774" t="str">
            <v>ATRIBUÍDO SÃO PAULO</v>
          </cell>
          <cell r="K3774">
            <v>155.62</v>
          </cell>
        </row>
        <row r="3775">
          <cell r="G3775">
            <v>101924</v>
          </cell>
          <cell r="H3775" t="str">
            <v>LUVA DE REDUÇÃO, EM FERRO GALVANIZADO, 4" X 2 1/2", CONEXÃO ROSQUEADA, INSTALADO EM REDE DE ALIMENTAÇÃO PARA HIDRANTE - FORNECIMENTO E INSTALAÇÃO. AF_10/2020</v>
          </cell>
          <cell r="I3775" t="str">
            <v>M</v>
          </cell>
          <cell r="J3775" t="str">
            <v>ATRIBUÍDO SÃO PAULO</v>
          </cell>
          <cell r="K3775">
            <v>24.42</v>
          </cell>
        </row>
        <row r="3776">
          <cell r="G3776">
            <v>101925</v>
          </cell>
          <cell r="H3776" t="str">
            <v>LUVA DE REDUÇÃO, EM FERRO GALVANIZADO, 4" X 2", CONEXÃO ROSQUEADA, INSTALADO EM REDE DE ALIMENTAÇÃO PARA HIDRANTE - FORNECIMENTO E INSTALAÇÃO. AF_10/2020</v>
          </cell>
          <cell r="I3776" t="str">
            <v>M</v>
          </cell>
          <cell r="J3776" t="str">
            <v>ATRIBUÍDO SÃO PAULO</v>
          </cell>
          <cell r="K3776">
            <v>27.77</v>
          </cell>
        </row>
        <row r="3777">
          <cell r="G3777">
            <v>101926</v>
          </cell>
          <cell r="H3777" t="str">
            <v>LUVA DE REDUÇÃO, EM FERRO GALVANIZADO, 4" X 3", CONEXÃO ROSQUEADA, INSTALADO EM REDE DE ALIMENTAÇÃO PARA HIDRANTE - FORNECIMENTO E INSTALAÇÃO. AF_10/2020</v>
          </cell>
          <cell r="I3777" t="str">
            <v>M</v>
          </cell>
          <cell r="J3777" t="str">
            <v>ATRIBUÍDO SÃO PAULO</v>
          </cell>
          <cell r="K3777">
            <v>71.17</v>
          </cell>
        </row>
        <row r="3778">
          <cell r="G3778">
            <v>101927</v>
          </cell>
          <cell r="H3778" t="str">
            <v>NIPLE, EM FERRO GALVANIZADO, 4", CONEXÃO ROSQUEADA, INSTALADO EM REDE DE ALIMENTAÇÃO PARA HIDRANTE - FORNECIMENTO E INSTALAÇÃO. AF_10/2020</v>
          </cell>
          <cell r="I3778" t="str">
            <v>M</v>
          </cell>
          <cell r="J3778" t="str">
            <v>ATRIBUÍDO SÃO PAULO</v>
          </cell>
          <cell r="K3778">
            <v>72.36</v>
          </cell>
        </row>
        <row r="3779">
          <cell r="G3779">
            <v>101928</v>
          </cell>
          <cell r="H3779" t="str">
            <v>JOELHO 90°, EM FERRO GALVANIZADO, 4", CONEXÃO ROSQUEADA, INSTALADO EM REDE DE ALIMENTAÇÃO PARA HIDRANTE - FORNECIMENTO E INSTALAÇÃO. AF_10/2020</v>
          </cell>
          <cell r="I3779" t="str">
            <v>M</v>
          </cell>
          <cell r="J3779" t="str">
            <v>ATRIBUÍDO SÃO PAULO</v>
          </cell>
          <cell r="K3779">
            <v>20.37</v>
          </cell>
        </row>
        <row r="3780">
          <cell r="G3780">
            <v>101929</v>
          </cell>
          <cell r="H3780" t="str">
            <v>TÊ, EM FERRO GALVANIZADO, 4", CONEXÃO ROSQUEADA, INSTALADO EM REDE DE ALIMENTAÇÃO PARA HIDRANTE - FORNECIMENTO E INSTALAÇÃO. AF_10/2020</v>
          </cell>
          <cell r="I3780" t="str">
            <v>M</v>
          </cell>
          <cell r="J3780" t="str">
            <v>ATRIBUÍDO SÃO PAULO</v>
          </cell>
          <cell r="K3780">
            <v>21.69</v>
          </cell>
        </row>
        <row r="3781">
          <cell r="G3781">
            <v>101930</v>
          </cell>
          <cell r="H3781" t="str">
            <v>TUBO EM COBRE RÍGIDO, DN 15 MM, CLASSE E, SEM ISOLAMENTO, INSTALADO EM RAMAL E SUB-RAMAL DE GÁS COMBUSTÍVEL - FORNECIMENTO E INSTALAÇÃO. AF_04/2022</v>
          </cell>
          <cell r="I3781" t="str">
            <v>M</v>
          </cell>
          <cell r="J3781" t="str">
            <v>COEFICIENTE DE REPRESENTATIVIDADE</v>
          </cell>
          <cell r="K3781">
            <v>14.56</v>
          </cell>
        </row>
        <row r="3782">
          <cell r="G3782">
            <v>101931</v>
          </cell>
          <cell r="H3782" t="str">
            <v>TUBO EM COBRE RÍGIDO, DN 22 MM, CLASSE E, SEM ISOLAMENTO, INSTALADO EM RAMAL E SUB-RAMAL DE GÁS COMBUSTÍVEL - FORNECIMENTO E INSTALAÇÃO. AF_04/2022</v>
          </cell>
          <cell r="I3782" t="str">
            <v>M</v>
          </cell>
          <cell r="J3782" t="str">
            <v>COEFICIENTE DE REPRESENTATIVIDADE</v>
          </cell>
          <cell r="K3782">
            <v>21.36</v>
          </cell>
        </row>
        <row r="3783">
          <cell r="G3783">
            <v>101932</v>
          </cell>
          <cell r="H3783" t="str">
            <v>TUBO EM COBRE RÍGIDO, DN 28 MM, CLASSE E, SEM ISOLAMENTO, INSTALADO EM RAMAL E SUB-RAMAL DE GÁS COMBUSTÍVEL - FORNECIMENTO E INSTALAÇÃO. AF_04/2022</v>
          </cell>
          <cell r="I3783" t="str">
            <v>M</v>
          </cell>
          <cell r="J3783" t="str">
            <v>COEFICIENTE DE REPRESENTATIVIDADE</v>
          </cell>
          <cell r="K3783">
            <v>15.72</v>
          </cell>
        </row>
        <row r="3784">
          <cell r="G3784">
            <v>101933</v>
          </cell>
          <cell r="H3784" t="str">
            <v>TUBO EM COBRE RÍGIDO, DN 15 MM, CLASSE A, SEM ISOLAMENTO, INSTALADO EM RAMAL E SUB-RAMAL DE GÁS MEDICINAL - FORNECIMENTO E INSTALAÇÃO. AF_04/2022</v>
          </cell>
          <cell r="I3784" t="str">
            <v>M</v>
          </cell>
          <cell r="J3784" t="str">
            <v>COEFICIENTE DE REPRESENTATIVIDADE</v>
          </cell>
          <cell r="K3784">
            <v>18.58</v>
          </cell>
        </row>
        <row r="3785">
          <cell r="G3785">
            <v>101934</v>
          </cell>
          <cell r="H3785" t="str">
            <v>TUBO EM COBRE RÍGIDO, DN 22 MM, CLASSE A, SEM ISOLAMENTO, INSTALADO EM RAMAL E SUB-RAMAL DE GÁS MEDICINAL - FORNECIMENTO E INSTALAÇÃO. AF_04/2022</v>
          </cell>
          <cell r="I3785" t="str">
            <v>M</v>
          </cell>
          <cell r="J3785" t="str">
            <v>ATRIBUÍDO SÃO PAULO</v>
          </cell>
          <cell r="K3785">
            <v>23.9</v>
          </cell>
        </row>
        <row r="3786">
          <cell r="G3786">
            <v>101935</v>
          </cell>
          <cell r="H3786" t="str">
            <v>TUBO EM COBRE RÍGIDO, DN 28 MM, CLASSE A, SEM ISOLAMENTO, INSTALADO EM RAMAL E SUB-RAMAL DE GÁS MEDICINAL - FORNECIMENTO E INSTALAÇÃO. AF_04/2022</v>
          </cell>
          <cell r="I3786" t="str">
            <v>M</v>
          </cell>
          <cell r="J3786" t="str">
            <v>ATRIBUÍDO SÃO PAULO</v>
          </cell>
          <cell r="K3786">
            <v>28.36</v>
          </cell>
        </row>
        <row r="3787">
          <cell r="G3787">
            <v>103802</v>
          </cell>
          <cell r="H3787" t="str">
            <v>TUBO EM COBRE RÍGIDO, DN 15 MM, CLASSE E, SEM ISOLAMENTO, INSTALADO EM RAMAL E SUB-RAMAL DE AQUECIMENTO SOLAR - FORNECIMENTO E INSTALAÇÃO. AF_04/2022</v>
          </cell>
          <cell r="I3787" t="str">
            <v>M</v>
          </cell>
          <cell r="J3787" t="str">
            <v>COEFICIENTE DE REPRESENTATIVIDADE</v>
          </cell>
          <cell r="K3787">
            <v>6.13</v>
          </cell>
        </row>
        <row r="3788">
          <cell r="G3788">
            <v>103803</v>
          </cell>
          <cell r="H3788" t="str">
            <v>TUBO EM COBRE RÍGIDO, DN 22 MM, CLASSE E, SEM ISOLAMENTO, INSTALADO EM RAMAL E SUB-RAMAL DE AQUECIMENTO SOLAR - FORNECIMENTO E INSTALAÇÃO. AF_04/2022</v>
          </cell>
          <cell r="I3788" t="str">
            <v>M</v>
          </cell>
          <cell r="J3788" t="str">
            <v>COEFICIENTE DE REPRESENTATIVIDADE</v>
          </cell>
          <cell r="K3788">
            <v>9.26</v>
          </cell>
        </row>
        <row r="3789">
          <cell r="G3789">
            <v>103804</v>
          </cell>
          <cell r="H3789" t="str">
            <v>TUBO EM COBRE RÍGIDO, DN 28 MM, CLASSE E, SEM ISOLAMENTO, INSTALADO EM RAMAL E SUB-RAMAL DE AQUECIMENTO SOLAR - FORNECIMENTO E INSTALAÇÃO. AF_04/2022</v>
          </cell>
          <cell r="I3789" t="str">
            <v>M</v>
          </cell>
          <cell r="J3789" t="str">
            <v>COEFICIENTE DE REPRESENTATIVIDADE</v>
          </cell>
          <cell r="K3789">
            <v>19.72</v>
          </cell>
        </row>
        <row r="3790">
          <cell r="G3790">
            <v>103835</v>
          </cell>
          <cell r="H3790" t="str">
            <v>TUBO EM COBRE RÍGIDO, DN 15 MM, CLASSE E, COM ISOLAMENTO, INSTALADO EM RAMAL E SUB-RAMAL DE AQUECIMENTO SOLAR - FORNECIMENTO E INSTALAÇÃO. AF_04/2022</v>
          </cell>
          <cell r="I3790" t="str">
            <v>M</v>
          </cell>
          <cell r="J3790" t="str">
            <v>COEFICIENTE DE REPRESENTATIVIDADE</v>
          </cell>
          <cell r="K3790">
            <v>10.73</v>
          </cell>
        </row>
        <row r="3791">
          <cell r="G3791">
            <v>103836</v>
          </cell>
          <cell r="H3791" t="str">
            <v>TUBO EM COBRE RÍGIDO, DN 22 MM, CLASSE E, COM ISOLAMENTO, INSTALADO EM RAMAL E SUB-RAMAL DE AQUECIMENTO SOLAR - FORNECIMENTO E INSTALAÇÃO. AF_04/2022</v>
          </cell>
          <cell r="I3791" t="str">
            <v>M</v>
          </cell>
          <cell r="J3791" t="str">
            <v>COEFICIENTE DE REPRESENTATIVIDADE</v>
          </cell>
          <cell r="K3791">
            <v>49.8</v>
          </cell>
        </row>
        <row r="3792">
          <cell r="G3792">
            <v>103837</v>
          </cell>
          <cell r="H3792" t="str">
            <v>TUBO EM COBRE RÍGIDO, DN 28 MM, CLASSE E, COM ISOLAMENTO, INSTALADO EM RAMAL E SUB-RAMAL DE AQUECIMENTO SOLAR - FORNECIMENTO E INSTALAÇÃO. AF_04/2022</v>
          </cell>
          <cell r="I3792" t="str">
            <v>M</v>
          </cell>
          <cell r="J3792" t="str">
            <v>COEFICIENTE DE REPRESENTATIVIDADE</v>
          </cell>
          <cell r="K3792">
            <v>7.14</v>
          </cell>
        </row>
        <row r="3793">
          <cell r="G3793">
            <v>103868</v>
          </cell>
          <cell r="H3793" t="str">
            <v>TUBO, PVC, SOLDÁVEL, DE 40MM, INSTALADO EM RAMAL DE DISTRIBUIÇÃO DE ÁGUA - FORNECIMENTO E INSTALAÇÃO. AF_06/2022</v>
          </cell>
          <cell r="I3793" t="str">
            <v>M</v>
          </cell>
          <cell r="J3793" t="str">
            <v>COEFICIENTE DE REPRESENTATIVIDADE</v>
          </cell>
          <cell r="K3793">
            <v>7.67</v>
          </cell>
        </row>
        <row r="3794">
          <cell r="G3794">
            <v>103869</v>
          </cell>
          <cell r="H3794" t="str">
            <v>TUBO, PVC, SOLDÁVEL, DE 50MM, INSTALADO EM RAMAL DE DISTRIBUIÇÃO DE ÁGUA - FORNECIMENTO E INSTALAÇÃO. AF_06/2022</v>
          </cell>
          <cell r="I3794" t="str">
            <v>M</v>
          </cell>
          <cell r="J3794" t="str">
            <v>COEFICIENTE DE REPRESENTATIVIDADE</v>
          </cell>
          <cell r="K3794">
            <v>8.62</v>
          </cell>
        </row>
        <row r="3795">
          <cell r="G3795">
            <v>103870</v>
          </cell>
          <cell r="H3795" t="str">
            <v>TUBO, CPVC, SOLDÁVEL, DN 42MM, INSTALADO EM RAMAL DE DISTRIBUIÇÃO DE ÁGUA - FORNECIMENTO E INSTALAÇÃO. AF_06/2022</v>
          </cell>
          <cell r="I3795" t="str">
            <v>UN</v>
          </cell>
          <cell r="J3795" t="str">
            <v>COEFICIENTE DE REPRESENTATIVIDADE</v>
          </cell>
          <cell r="K3795">
            <v>8.7</v>
          </cell>
        </row>
        <row r="3796">
          <cell r="G3796">
            <v>103871</v>
          </cell>
          <cell r="H3796" t="str">
            <v>TUBO PVC, SÉRIE R, ÁGUA PLUVIAL, DN 150 MM, FORNECIDO E INSTALADO EM RAMAL DE ENCAMINHAMENTO. AF_06/2022</v>
          </cell>
          <cell r="I3796" t="str">
            <v>UN</v>
          </cell>
          <cell r="J3796" t="str">
            <v>COEFICIENTE DE REPRESENTATIVIDADE</v>
          </cell>
          <cell r="K3796">
            <v>8.49</v>
          </cell>
        </row>
        <row r="3797">
          <cell r="G3797">
            <v>103872</v>
          </cell>
          <cell r="H3797" t="str">
            <v>TUBO, PPR, DN 20, CLASSE PN20, INSTALADO EM RAMAL OU SUB-RAMAL DE ÁGUA - FORNECIMENTO E INSTALAÇÃO. AF_08/2022</v>
          </cell>
          <cell r="I3797" t="str">
            <v>UN</v>
          </cell>
          <cell r="J3797" t="str">
            <v>ATRIBUÍDO SÃO PAULO</v>
          </cell>
          <cell r="K3797">
            <v>9.25</v>
          </cell>
        </row>
        <row r="3798">
          <cell r="G3798">
            <v>103873</v>
          </cell>
          <cell r="H3798" t="str">
            <v>TUBO, PPR, DN 20, CLASSE PN25, INSTALADO EM RAMAL OU SUB-RAMAL DE ÁGUA - FORNECIMENTO E INSTALAÇÃO. AF_08/2022</v>
          </cell>
          <cell r="I3798" t="str">
            <v>UN</v>
          </cell>
          <cell r="J3798" t="str">
            <v>COEFICIENTE DE REPRESENTATIVIDADE</v>
          </cell>
          <cell r="K3798">
            <v>10.7</v>
          </cell>
        </row>
        <row r="3799">
          <cell r="G3799">
            <v>103978</v>
          </cell>
          <cell r="H3799" t="str">
            <v>TUBO, PVC, SOLDÁVEL, DE 20MM, INSTALADO EM DRENO DE AR CONDICIONADO - FORNECIMENTO E INSTALAÇÃO. AF_08/2022</v>
          </cell>
          <cell r="I3799" t="str">
            <v>UN</v>
          </cell>
          <cell r="J3799" t="str">
            <v>COEFICIENTE DE REPRESENTATIVIDADE</v>
          </cell>
          <cell r="K3799">
            <v>10.18</v>
          </cell>
        </row>
        <row r="3800">
          <cell r="G3800">
            <v>103979</v>
          </cell>
          <cell r="H3800" t="str">
            <v>TUBO, PVC, SOLDÁVEL, DE 32MM, INSTALADO EM DRENO DE AR CONDICIONADO - FORNECIMENTO E INSTALAÇÃO. AF_08/2022</v>
          </cell>
          <cell r="I3800" t="str">
            <v>UN</v>
          </cell>
          <cell r="J3800" t="str">
            <v>COEFICIENTE DE REPRESENTATIVIDADE</v>
          </cell>
          <cell r="K3800">
            <v>15.06</v>
          </cell>
        </row>
        <row r="3801">
          <cell r="G3801">
            <v>104021</v>
          </cell>
          <cell r="H3801" t="str">
            <v>BUCHA DE REDUÇÃO PVC, SOLDÁVEL, LONGA, DN 60 X 25 MM, INSTALADO EM RESERVAÇÃO PREDIAL DE ÁGUA - FORNECIMENTO E INSTALAÇÃO. AF_04/2024</v>
          </cell>
          <cell r="I3801" t="str">
            <v>UN</v>
          </cell>
          <cell r="J3801" t="str">
            <v>COEFICIENTE DE REPRESENTATIVIDADE</v>
          </cell>
          <cell r="K3801">
            <v>11.81</v>
          </cell>
        </row>
        <row r="3802">
          <cell r="G3802">
            <v>104166</v>
          </cell>
          <cell r="H3802" t="str">
            <v>BUCHA DE REDUÇÃO PVC, SOLDÁVEL, LONGA, DN 60 X 32 MM, INSTALADO EM RESERVAÇÃO PREDIAL DE ÁGUA - FORNECIMENTO E INSTALAÇÃO. AF_04/2024</v>
          </cell>
          <cell r="I3802" t="str">
            <v>UN</v>
          </cell>
          <cell r="J3802" t="str">
            <v>COEFICIENTE DE REPRESENTATIVIDADE</v>
          </cell>
          <cell r="K3802">
            <v>13.49</v>
          </cell>
        </row>
        <row r="3803">
          <cell r="G3803">
            <v>104194</v>
          </cell>
          <cell r="H3803" t="str">
            <v>BUCHA DE REDUÇÃO PVC, SOLDÁVEL, LONGA, DN 60 X 50 MM, INSTALADO EM RESERVAÇÃO PREDIAL DE ÁGUA - FORNECIMENTO E INSTALAÇÃO. AF_04/2024</v>
          </cell>
          <cell r="I3803" t="str">
            <v>UN</v>
          </cell>
          <cell r="J3803" t="str">
            <v>COEFICIENTE DE REPRESENTATIVIDADE</v>
          </cell>
          <cell r="K3803">
            <v>15.75</v>
          </cell>
        </row>
        <row r="3804">
          <cell r="G3804">
            <v>104195</v>
          </cell>
          <cell r="H3804" t="str">
            <v>BUCHA DE REDUÇÃO PVC, SOLDÁVEL, LONGA, DN 75 X 50 MM, INSTALADO EM RESERVAÇÃO PREDIAL DE ÁGUA - FORNECIMENTO E INSTALAÇÃO. AF_04/2024</v>
          </cell>
          <cell r="I3804" t="str">
            <v>UN</v>
          </cell>
          <cell r="J3804" t="str">
            <v>COEFICIENTE DE REPRESENTATIVIDADE</v>
          </cell>
          <cell r="K3804">
            <v>13.81</v>
          </cell>
        </row>
        <row r="3805">
          <cell r="G3805">
            <v>104315</v>
          </cell>
          <cell r="H3805" t="str">
            <v>LUVA DE REDUÇÃO SOLDÁVEL, PVC, DN 32 MM X 25 MM, INSTALADO EM RESERVAÇÃO PREDIAL DE ÁGUA - FORNECIMENTO E INSTALAÇÃO. AF_04/2024</v>
          </cell>
          <cell r="I3805" t="str">
            <v>UN</v>
          </cell>
          <cell r="J3805" t="str">
            <v>COEFICIENTE DE REPRESENTATIVIDADE</v>
          </cell>
          <cell r="K3805">
            <v>5.38</v>
          </cell>
        </row>
        <row r="3806">
          <cell r="G3806">
            <v>104316</v>
          </cell>
          <cell r="H3806" t="str">
            <v>LUVA DE REDUÇÃO SOLDÁVEL, PVC, DN 40 MM X 32 MM, INSTALADO EM RESERVAÇÃO PREDIAL DE ÁGUA - FORNECIMENTO E INSTALAÇÃO. AF_04/2024</v>
          </cell>
          <cell r="I3806" t="str">
            <v>UN</v>
          </cell>
          <cell r="J3806" t="str">
            <v>COEFICIENTE DE REPRESENTATIVIDADE</v>
          </cell>
          <cell r="K3806">
            <v>14.99</v>
          </cell>
        </row>
        <row r="3807">
          <cell r="G3807">
            <v>105138</v>
          </cell>
          <cell r="H3807" t="str">
            <v>LUVA DE REDUÇÃO SOLDÁVEL, PVC, DN 60 MM X 50 MM, INSTALADO EM RESERVAÇÃO PREDIAL DE ÁGUA - FORNECIMENTO E INSTALAÇÃO. AF_04/2024</v>
          </cell>
          <cell r="I3807" t="str">
            <v>UN</v>
          </cell>
          <cell r="J3807" t="str">
            <v>COEFICIENTE DE REPRESENTATIVIDADE</v>
          </cell>
          <cell r="K3807">
            <v>6.45</v>
          </cell>
        </row>
        <row r="3808">
          <cell r="G3808">
            <v>105139</v>
          </cell>
          <cell r="H3808" t="str">
            <v>LUVA DE REDUÇÃO, SOLDÁVEL, PVC, DN 50 X 25 MM, INSTALADO EM RESERVAÇÃO PREDIAL DE ÁGUA - FORNECIMENTO E INSTALAÇÃO. AF_04/2024</v>
          </cell>
          <cell r="I3808" t="str">
            <v>UN</v>
          </cell>
          <cell r="J3808" t="str">
            <v>COEFICIENTE DE REPRESENTATIVIDADE</v>
          </cell>
          <cell r="K3808">
            <v>9.37</v>
          </cell>
        </row>
        <row r="3809">
          <cell r="G3809">
            <v>105140</v>
          </cell>
          <cell r="H3809" t="str">
            <v>JOELHO PPR 45 GRAUS, SOLDÁVEL, DN 63 MM, INSTALADO EM RESERVAÇÃO PREDIAL DE ÁGUA - FORNECIMENTO E INSTALAÇÃO. AF_04/2024</v>
          </cell>
          <cell r="I3809" t="str">
            <v>UN</v>
          </cell>
          <cell r="J3809" t="str">
            <v>COEFICIENTE DE REPRESENTATIVIDADE</v>
          </cell>
          <cell r="K3809">
            <v>11.11</v>
          </cell>
        </row>
        <row r="3810">
          <cell r="G3810">
            <v>105141</v>
          </cell>
          <cell r="H3810" t="str">
            <v>JOELHO 90 GRAUS, PVC, SOLDÁVEL, DN 20MM, INSTALADO EM RAMAL OU SUB-RAMAL DE ÁGUA - FORNECIMENTO E INSTALAÇÃO. AF_06/2022</v>
          </cell>
          <cell r="I3810" t="str">
            <v>UN</v>
          </cell>
          <cell r="J3810" t="str">
            <v>COEFICIENTE DE REPRESENTATIVIDADE</v>
          </cell>
          <cell r="K3810">
            <v>5.11</v>
          </cell>
        </row>
        <row r="3811">
          <cell r="G3811">
            <v>105142</v>
          </cell>
          <cell r="H3811" t="str">
            <v>JOELHO 45 GRAUS, PVC, SOLDÁVEL, DN 20MM, INSTALADO EM RAMAL OU SUB-RAMAL DE ÁGUA - FORNECIMENTO E INSTALAÇÃO. AF_06/2022</v>
          </cell>
          <cell r="I3811" t="str">
            <v>UN</v>
          </cell>
          <cell r="J3811" t="str">
            <v>COEFICIENTE DE REPRESENTATIVIDADE</v>
          </cell>
          <cell r="K3811">
            <v>9.44</v>
          </cell>
        </row>
        <row r="3812">
          <cell r="G3812">
            <v>105143</v>
          </cell>
          <cell r="H3812" t="str">
            <v>CURVA 90 GRAUS, PVC, SOLDÁVEL, DN 20MM, INSTALADO EM RAMAL OU SUB-RAMAL DE ÁGUA - FORNECIMENTO E INSTALAÇÃO. AF_06/2022</v>
          </cell>
          <cell r="I3812" t="str">
            <v>UN</v>
          </cell>
          <cell r="J3812" t="str">
            <v>COEFICIENTE DE REPRESENTATIVIDADE</v>
          </cell>
          <cell r="K3812">
            <v>6.33</v>
          </cell>
        </row>
        <row r="3813">
          <cell r="G3813">
            <v>105144</v>
          </cell>
          <cell r="H3813" t="str">
            <v>CURVA 45 GRAUS, PVC, SOLDÁVEL, DN 20MM, INSTALADO EM RAMAL OU SUB-RAMAL DE ÁGUA - FORNECIMENTO E INSTALAÇÃO. AF_06/2022</v>
          </cell>
          <cell r="I3813" t="str">
            <v>UN</v>
          </cell>
          <cell r="J3813" t="str">
            <v>COEFICIENTE DE REPRESENTATIVIDADE</v>
          </cell>
          <cell r="K3813">
            <v>17.59</v>
          </cell>
        </row>
        <row r="3814">
          <cell r="G3814">
            <v>105145</v>
          </cell>
          <cell r="H3814" t="str">
            <v>JOELHO 90 GRAUS, PVC, SOLDÁVEL, DN 25MM, INSTALADO EM RAMAL OU SUB-RAMAL DE ÁGUA - FORNECIMENTO E INSTALAÇÃO. AF_06/2022</v>
          </cell>
          <cell r="I3814" t="str">
            <v>UN</v>
          </cell>
          <cell r="J3814" t="str">
            <v>COEFICIENTE DE REPRESENTATIVIDADE</v>
          </cell>
          <cell r="K3814">
            <v>9.17</v>
          </cell>
        </row>
        <row r="3815">
          <cell r="G3815">
            <v>105153</v>
          </cell>
          <cell r="H3815" t="str">
            <v>JOELHO 45 GRAUS, PVC, SOLDÁVEL, DN 25MM, INSTALADO EM RAMAL OU SUB-RAMAL DE ÁGUA - FORNECIMENTO E INSTALAÇÃO. AF_06/2022</v>
          </cell>
          <cell r="I3815" t="str">
            <v>UN</v>
          </cell>
          <cell r="J3815" t="str">
            <v>COEFICIENTE DE REPRESENTATIVIDADE</v>
          </cell>
          <cell r="K3815">
            <v>11.5</v>
          </cell>
        </row>
        <row r="3816">
          <cell r="G3816">
            <v>89358</v>
          </cell>
          <cell r="H3816" t="str">
            <v>CURVA 90 GRAUS, PVC, SOLDÁVEL, DN 25MM, INSTALADO EM RAMAL OU SUB-RAMAL DE ÁGUA - FORNECIMENTO E INSTALAÇÃO. AF_06/2022</v>
          </cell>
          <cell r="I3816" t="str">
            <v>UN</v>
          </cell>
          <cell r="J3816" t="str">
            <v>COEFICIENTE DE REPRESENTATIVIDADE</v>
          </cell>
          <cell r="K3816">
            <v>13.34</v>
          </cell>
        </row>
        <row r="3817">
          <cell r="G3817">
            <v>89359</v>
          </cell>
          <cell r="H3817" t="str">
            <v>CURVA 45 GRAUS, PVC, SOLDÁVEL, DN 25MM, INSTALADO EM RAMAL OU SUB-RAMAL DE ÁGUA - FORNECIMENTO E INSTALAÇÃO. AF_06/2022</v>
          </cell>
          <cell r="I3817" t="str">
            <v>UN</v>
          </cell>
          <cell r="J3817" t="str">
            <v>COEFICIENTE DE REPRESENTATIVIDADE</v>
          </cell>
          <cell r="K3817">
            <v>5.95</v>
          </cell>
        </row>
        <row r="3818">
          <cell r="G3818">
            <v>89360</v>
          </cell>
          <cell r="H3818" t="str">
            <v>JOELHO 90 GRAUS COM BUCHA DE LATÃO, PVC, SOLDÁVEL, DN 25MM, X 3/4  INSTALADO EM RAMAL OU SUB-RAMAL DE ÁGUA - FORNECIMENTO E INSTALAÇÃO. AF_06/2022</v>
          </cell>
          <cell r="I3818" t="str">
            <v>UN</v>
          </cell>
          <cell r="J3818" t="str">
            <v>COEFICIENTE DE REPRESENTATIVIDADE</v>
          </cell>
          <cell r="K3818">
            <v>12.06</v>
          </cell>
        </row>
        <row r="3819">
          <cell r="G3819">
            <v>89361</v>
          </cell>
          <cell r="H3819" t="str">
            <v>JOELHO 90 GRAUS, PVC, SOLDÁVEL, DN 32MM, INSTALADO EM RAMAL OU SUB-RAMAL DE ÁGUA - FORNECIMENTO E INSTALAÇÃO. AF_06/2022</v>
          </cell>
          <cell r="I3819" t="str">
            <v>UN</v>
          </cell>
          <cell r="J3819" t="str">
            <v>COEFICIENTE DE REPRESENTATIVIDADE</v>
          </cell>
          <cell r="K3819">
            <v>6.56</v>
          </cell>
        </row>
        <row r="3820">
          <cell r="G3820">
            <v>89362</v>
          </cell>
          <cell r="H3820" t="str">
            <v>JOELHO 45 GRAUS, PVC, SOLDÁVEL, DN 32MM, INSTALADO EM RAMAL OU SUB-RAMAL DE ÁGUA - FORNECIMENTO E INSTALAÇÃO. AF_06/2022</v>
          </cell>
          <cell r="I3820" t="str">
            <v>UN</v>
          </cell>
          <cell r="J3820" t="str">
            <v>COEFICIENTE DE REPRESENTATIVIDADE</v>
          </cell>
          <cell r="K3820">
            <v>8.71</v>
          </cell>
        </row>
        <row r="3821">
          <cell r="G3821">
            <v>89363</v>
          </cell>
          <cell r="H3821" t="str">
            <v>CURVA 90 GRAUS, PVC, SOLDÁVEL, DN 32MM, INSTALADO EM RAMAL OU SUB-RAMAL DE ÁGUA - FORNECIMENTO E INSTALAÇÃO. AF_06/2022</v>
          </cell>
          <cell r="I3821" t="str">
            <v>UN</v>
          </cell>
          <cell r="J3821" t="str">
            <v>COEFICIENTE DE REPRESENTATIVIDADE</v>
          </cell>
          <cell r="K3821">
            <v>28.18</v>
          </cell>
        </row>
        <row r="3822">
          <cell r="G3822">
            <v>89364</v>
          </cell>
          <cell r="H3822" t="str">
            <v>CURVA 45 GRAUS, PVC, SOLDÁVEL, DN 32MM, INSTALADO EM RAMAL OU SUB-RAMAL DE ÁGUA - FORNECIMENTO E INSTALAÇÃO. AF_06/2022</v>
          </cell>
          <cell r="I3822" t="str">
            <v>UN</v>
          </cell>
          <cell r="J3822" t="str">
            <v>COEFICIENTE DE REPRESENTATIVIDADE</v>
          </cell>
          <cell r="K3822">
            <v>10.54</v>
          </cell>
        </row>
        <row r="3823">
          <cell r="G3823">
            <v>89365</v>
          </cell>
          <cell r="H3823" t="str">
            <v>LUVA, PVC, SOLDÁVEL, DN 20MM, INSTALADO EM RAMAL OU SUB-RAMAL DE ÁGUA - FORNECIMENTO E INSTALAÇÃO. AF_06/2022</v>
          </cell>
          <cell r="I3823" t="str">
            <v>UN</v>
          </cell>
          <cell r="J3823" t="str">
            <v>COEFICIENTE DE REPRESENTATIVIDADE</v>
          </cell>
          <cell r="K3823">
            <v>19.91</v>
          </cell>
        </row>
        <row r="3824">
          <cell r="G3824">
            <v>89366</v>
          </cell>
          <cell r="H3824" t="str">
            <v>LUVA DE CORRER, PVC, SOLDÁVEL, DN 20MM, INSTALADO EM RAMAL OU SUB-RAMAL DE ÁGUA - FORNECIMENTO E INSTALAÇÃO. AF_06/2022</v>
          </cell>
          <cell r="I3824" t="str">
            <v>UN</v>
          </cell>
          <cell r="J3824" t="str">
            <v>COEFICIENTE DE REPRESENTATIVIDADE</v>
          </cell>
          <cell r="K3824">
            <v>7.89</v>
          </cell>
        </row>
        <row r="3825">
          <cell r="G3825">
            <v>89367</v>
          </cell>
          <cell r="H3825" t="str">
            <v>LUVA DE REDUÇÃO, PVC, SOLDÁVEL, DN 25MM X 20MM, INSTALADO EM RAMAL OU SUB-RAMAL DE ÁGUA - FORNECIMENTO E INSTALAÇÃO. AF_06/2022</v>
          </cell>
          <cell r="I3825" t="str">
            <v>UN</v>
          </cell>
          <cell r="J3825" t="str">
            <v>COEFICIENTE DE REPRESENTATIVIDADE</v>
          </cell>
          <cell r="K3825">
            <v>22.89</v>
          </cell>
        </row>
        <row r="3826">
          <cell r="G3826">
            <v>89368</v>
          </cell>
          <cell r="H3826" t="str">
            <v>LUVA COM BUCHA DE LATÃO, PVC, SOLDÁVEL, DN 20MM X 1/2", INSTALADO EM RAMAL OU SUB-RAMAL DE ÁGUA - FORNECIMENTO E INSTALAÇÃO. AF_06/2022</v>
          </cell>
          <cell r="I3826" t="str">
            <v>UN</v>
          </cell>
          <cell r="J3826" t="str">
            <v>COEFICIENTE DE REPRESENTATIVIDADE</v>
          </cell>
          <cell r="K3826">
            <v>9.92</v>
          </cell>
        </row>
        <row r="3827">
          <cell r="G3827">
            <v>89369</v>
          </cell>
          <cell r="H3827" t="str">
            <v>UNIÃO, PVC, SOLDÁVEL, DN 20MM, INSTALADO EM RAMAL OU SUB-RAMAL DE ÁGUA - FORNECIMENTO E INSTALAÇÃO. AF_06/2022</v>
          </cell>
          <cell r="I3827" t="str">
            <v>UN</v>
          </cell>
          <cell r="J3827" t="str">
            <v>COEFICIENTE DE REPRESENTATIVIDADE</v>
          </cell>
          <cell r="K3827">
            <v>17.21</v>
          </cell>
        </row>
        <row r="3828">
          <cell r="G3828">
            <v>89370</v>
          </cell>
          <cell r="H3828" t="str">
            <v>ADAPTADOR CURTO COM BOLSA E ROSCA PARA REGISTRO, PVC, SOLDÁVEL, DN 20MM X 1/2 , INSTALADO EM RAMAL OU SUB-RAMAL DE ÁGUA - FORNECIMENTO E INSTALAÇÃO. AF_06/2022</v>
          </cell>
          <cell r="I3828" t="str">
            <v>UN</v>
          </cell>
          <cell r="J3828" t="str">
            <v>COEFICIENTE DE REPRESENTATIVIDADE</v>
          </cell>
          <cell r="K3828">
            <v>11.72</v>
          </cell>
        </row>
        <row r="3829">
          <cell r="G3829">
            <v>89371</v>
          </cell>
          <cell r="H3829" t="str">
            <v>CURVA DE TRANSPOSIÇÃO, PVC, SOLDÁVEL, DN 20MM, INSTALADO EM RAMAL OU SUB-RAMAL DE ÁGUA - FORNECIMENTO E INSTALAÇÃO. AF_06/2022</v>
          </cell>
          <cell r="I3829" t="str">
            <v>UN</v>
          </cell>
          <cell r="J3829" t="str">
            <v>COEFICIENTE DE REPRESENTATIVIDADE</v>
          </cell>
          <cell r="K3829">
            <v>18.87</v>
          </cell>
        </row>
        <row r="3830">
          <cell r="G3830">
            <v>89372</v>
          </cell>
          <cell r="H3830" t="str">
            <v>LUVA, PVC, SOLDÁVEL, DN 25MM, INSTALADO EM RAMAL OU SUB-RAMAL DE ÁGUA - FORNECIMENTO E INSTALAÇÃO. AF_06/2022</v>
          </cell>
          <cell r="I3830" t="str">
            <v>UN</v>
          </cell>
          <cell r="J3830" t="str">
            <v>COEFICIENTE DE REPRESENTATIVIDADE</v>
          </cell>
          <cell r="K3830">
            <v>13.46</v>
          </cell>
        </row>
        <row r="3831">
          <cell r="G3831">
            <v>89373</v>
          </cell>
          <cell r="H3831" t="str">
            <v>LUVA DE CORRER, PVC, SOLDÁVEL, DN 25MM, INSTALADO EM RAMAL OU SUB-RAMAL DE ÁGUA - FORNECIMENTO E INSTALAÇÃO. AF_12/2014</v>
          </cell>
          <cell r="I3831" t="str">
            <v>UN</v>
          </cell>
          <cell r="J3831" t="str">
            <v>COEFICIENTE DE REPRESENTATIVIDADE</v>
          </cell>
          <cell r="K3831">
            <v>16.5</v>
          </cell>
        </row>
        <row r="3832">
          <cell r="G3832">
            <v>89374</v>
          </cell>
          <cell r="H3832" t="str">
            <v>LUVA DE REDUÇÃO, PVC, SOLDÁVEL, DN 32MM X 25MM, INSTALADO EM RAMAL OU SUB-RAMAL DE ÁGUA - FORNECIMENTO E INSTALAÇÃO. AF_06/2022</v>
          </cell>
          <cell r="I3832" t="str">
            <v>UN</v>
          </cell>
          <cell r="J3832" t="str">
            <v>COEFICIENTE DE REPRESENTATIVIDADE</v>
          </cell>
          <cell r="K3832">
            <v>22.95</v>
          </cell>
        </row>
        <row r="3833">
          <cell r="G3833">
            <v>89375</v>
          </cell>
          <cell r="H3833" t="str">
            <v>LUVA COM BUCHA DE LATÃO, PVC, SOLDÁVEL, DN 25MM X 3/4 , INSTALADO EM RAMAL OU SUB-RAMAL DE ÁGUA - FORNECIMENTO E INSTALAÇÃO. AF_06/2022</v>
          </cell>
          <cell r="I3833" t="str">
            <v>UN</v>
          </cell>
          <cell r="J3833" t="str">
            <v>COEFICIENTE DE REPRESENTATIVIDADE</v>
          </cell>
          <cell r="K3833">
            <v>18.21</v>
          </cell>
        </row>
        <row r="3834">
          <cell r="G3834">
            <v>89376</v>
          </cell>
          <cell r="H3834" t="str">
            <v>UNIÃO, PVC, SOLDÁVEL, DN 25MM, INSTALADO EM RAMAL OU SUB-RAMAL DE ÁGUA - FORNECIMENTO E INSTALAÇÃO. AF_06/2022</v>
          </cell>
          <cell r="I3834" t="str">
            <v>UN</v>
          </cell>
          <cell r="J3834" t="str">
            <v>COEFICIENTE DE REPRESENTATIVIDADE</v>
          </cell>
          <cell r="K3834">
            <v>6.52</v>
          </cell>
        </row>
        <row r="3835">
          <cell r="G3835">
            <v>89377</v>
          </cell>
          <cell r="H3835" t="str">
            <v>ADAPTADOR CURTO COM BOLSA E ROSCA PARA REGISTRO, PVC, SOLDÁVEL, DN 25MM X 3/4 , INSTALADO EM RAMAL OU SUB-RAMAL DE ÁGUA - FORNECIMENTO E INSTALAÇÃO. AF_06/2022</v>
          </cell>
          <cell r="I3835" t="str">
            <v>UN</v>
          </cell>
          <cell r="J3835" t="str">
            <v>COEFICIENTE DE REPRESENTATIVIDADE</v>
          </cell>
          <cell r="K3835">
            <v>7.05</v>
          </cell>
        </row>
        <row r="3836">
          <cell r="G3836">
            <v>89378</v>
          </cell>
          <cell r="H3836" t="str">
            <v>CURVA DE TRANSPOSIÇÃO, PVC, SOLDÁVEL, DN 25MM, INSTALADO EM RAMAL OU SUB-RAMAL DE ÁGUA   FORNECIMENTO E INSTALAÇÃO. AF_06/2022</v>
          </cell>
          <cell r="I3836" t="str">
            <v>UN</v>
          </cell>
          <cell r="J3836" t="str">
            <v>COEFICIENTE DE REPRESENTATIVIDADE</v>
          </cell>
          <cell r="K3836">
            <v>8</v>
          </cell>
        </row>
        <row r="3837">
          <cell r="G3837">
            <v>89379</v>
          </cell>
          <cell r="H3837" t="str">
            <v>LUVA SOLDÁVEL E COM ROSCA, PVC, SOLDÁVEL, DN 25MM X 3/4 , INSTALADO EM RAMAL OU SUB-RAMAL DE ÁGUA - FORNECIMENTO E INSTALAÇÃO. AF_06/2022</v>
          </cell>
          <cell r="I3837" t="str">
            <v>UN</v>
          </cell>
          <cell r="J3837" t="str">
            <v>COEFICIENTE DE REPRESENTATIVIDADE</v>
          </cell>
          <cell r="K3837">
            <v>8.08</v>
          </cell>
        </row>
        <row r="3838">
          <cell r="G3838">
            <v>89380</v>
          </cell>
          <cell r="H3838" t="str">
            <v>LUVA, PVC, SOLDÁVEL, DN 32MM, INSTALADO EM RAMAL OU SUB-RAMAL DE ÁGUA - FORNECIMENTO E INSTALAÇÃO. AF_06/2022</v>
          </cell>
          <cell r="I3838" t="str">
            <v>UN</v>
          </cell>
          <cell r="J3838" t="str">
            <v>COEFICIENTE DE REPRESENTATIVIDADE</v>
          </cell>
          <cell r="K3838">
            <v>7.77</v>
          </cell>
        </row>
        <row r="3839">
          <cell r="G3839">
            <v>89381</v>
          </cell>
          <cell r="H3839" t="str">
            <v>LUVA DE CORRER, PVC, SOLDÁVEL, DN 32MM, INSTALADO EM RAMAL OU SUB-RAMAL DE ÁGUA   FORNECIMENTO E INSTALAÇÃO. AF_06/2022</v>
          </cell>
          <cell r="I3839" t="str">
            <v>UN</v>
          </cell>
          <cell r="J3839" t="str">
            <v>COEFICIENTE DE REPRESENTATIVIDADE</v>
          </cell>
          <cell r="K3839">
            <v>8.53</v>
          </cell>
        </row>
        <row r="3840">
          <cell r="G3840">
            <v>89382</v>
          </cell>
          <cell r="H3840" t="str">
            <v>LUVA SOLDÁVEL E COM ROSCA, PVC, SOLDÁVEL, DN 32MM X 1 , INSTALADO EM RAMAL OU SUB-RAMAL DE ÁGUA - FORNECIMENTO E INSTALAÇÃO. AF_06/2022</v>
          </cell>
          <cell r="I3840" t="str">
            <v>UN</v>
          </cell>
          <cell r="J3840" t="str">
            <v>COEFICIENTE DE REPRESENTATIVIDADE</v>
          </cell>
          <cell r="K3840">
            <v>9.98</v>
          </cell>
        </row>
        <row r="3841">
          <cell r="G3841">
            <v>89383</v>
          </cell>
          <cell r="H3841" t="str">
            <v>UNIÃO, PVC, SOLDÁVEL, DN 32MM, INSTALADO EM RAMAL OU SUB-RAMAL DE ÁGUA - FORNECIMENTO E INSTALAÇÃO. AF_06/2022</v>
          </cell>
          <cell r="I3841" t="str">
            <v>UN</v>
          </cell>
          <cell r="J3841" t="str">
            <v>COEFICIENTE DE REPRESENTATIVIDADE</v>
          </cell>
          <cell r="K3841">
            <v>9.46</v>
          </cell>
        </row>
        <row r="3842">
          <cell r="G3842">
            <v>89384</v>
          </cell>
          <cell r="H3842" t="str">
            <v>ADAPTADOR CURTO COM BOLSA E ROSCA PARA REGISTRO, PVC, SOLDÁVEL, DN 32MM X 1 , INSTALADO EM RAMAL OU SUB-RAMAL DE ÁGUA - FORNECIMENTO E INSTALAÇÃO. AF_06/2022</v>
          </cell>
          <cell r="I3842" t="str">
            <v>UN</v>
          </cell>
          <cell r="J3842" t="str">
            <v>COEFICIENTE DE REPRESENTATIVIDADE</v>
          </cell>
          <cell r="K3842">
            <v>8.86</v>
          </cell>
        </row>
        <row r="3843">
          <cell r="G3843">
            <v>89385</v>
          </cell>
          <cell r="H3843" t="str">
            <v>CURVA DE TRANSPOSIÇÃO, PVC, SOLDÁVEL, DN 32MM, INSTALADO EM RAMAL OU SUB-RAMAL DE ÁGUA   FORNECIMENTO E INSTALAÇÃO. AF_06/2022</v>
          </cell>
          <cell r="I3843" t="str">
            <v>UN</v>
          </cell>
          <cell r="J3843" t="str">
            <v>COEFICIENTE DE REPRESENTATIVIDADE</v>
          </cell>
          <cell r="K3843">
            <v>10.95</v>
          </cell>
        </row>
        <row r="3844">
          <cell r="G3844">
            <v>89386</v>
          </cell>
          <cell r="H3844" t="str">
            <v>TE, PVC, SOLDÁVEL, DN 20MM, INSTALADO EM RAMAL OU SUB-RAMAL DE ÁGUA - FORNECIMENTO E INSTALAÇÃO. AF_06/2022</v>
          </cell>
          <cell r="I3844" t="str">
            <v>UN</v>
          </cell>
          <cell r="J3844" t="str">
            <v>COEFICIENTE DE REPRESENTATIVIDADE</v>
          </cell>
          <cell r="K3844">
            <v>12.63</v>
          </cell>
        </row>
        <row r="3845">
          <cell r="G3845">
            <v>89387</v>
          </cell>
          <cell r="H3845" t="str">
            <v>TÊ COM BUCHA DE LATÃO NA BOLSA CENTRAL, PVC, SOLDÁVEL, DN 20MM X 1/2 , INSTALADO EM RAMAL OU SUB-RAMAL DE ÁGUA - FORNECIMENTO E INSTALAÇÃO. AF_06/2022</v>
          </cell>
          <cell r="I3845" t="str">
            <v>UN</v>
          </cell>
          <cell r="J3845" t="str">
            <v>COEFICIENTE DE REPRESENTATIVIDADE</v>
          </cell>
          <cell r="K3845">
            <v>14.89</v>
          </cell>
        </row>
        <row r="3846">
          <cell r="G3846">
            <v>89389</v>
          </cell>
          <cell r="H3846" t="str">
            <v>TE, PVC, SOLDÁVEL, DN 25MM, INSTALADO EM RAMAL OU SUB-RAMAL DE ÁGUA - FORNECIMENTO E INSTALAÇÃO. AF_06/2022</v>
          </cell>
          <cell r="I3846" t="str">
            <v>UN</v>
          </cell>
          <cell r="J3846" t="str">
            <v>COEFICIENTE DE REPRESENTATIVIDADE</v>
          </cell>
          <cell r="K3846">
            <v>12.95</v>
          </cell>
        </row>
        <row r="3847">
          <cell r="G3847">
            <v>89390</v>
          </cell>
          <cell r="H3847" t="str">
            <v>TÊ COM BUCHA DE LATÃO NA BOLSA CENTRAL, PVC, SOLDÁVEL, DN 25MM X 1/2 , INSTALADO EM RAMAL OU SUB-RAMAL DE ÁGUA - FORNECIMENTO E INSTALAÇÃO. AF_06/2022</v>
          </cell>
          <cell r="I3847" t="str">
            <v>UN</v>
          </cell>
          <cell r="J3847" t="str">
            <v>COEFICIENTE DE REPRESENTATIVIDADE</v>
          </cell>
          <cell r="K3847">
            <v>4.95</v>
          </cell>
        </row>
        <row r="3848">
          <cell r="G3848">
            <v>89391</v>
          </cell>
          <cell r="H3848" t="str">
            <v>TÊ DE REDUÇÃO, PVC, SOLDÁVEL, DN 25MM X 20MM, INSTALADO EM RAMAL OU SUB-RAMAL DE ÁGUA - FORNECIMENTO E INSTALAÇÃO. AF_06/2022</v>
          </cell>
          <cell r="I3848" t="str">
            <v>UN</v>
          </cell>
          <cell r="J3848" t="str">
            <v>COEFICIENTE DE REPRESENTATIVIDADE</v>
          </cell>
          <cell r="K3848">
            <v>14.56</v>
          </cell>
        </row>
        <row r="3849">
          <cell r="G3849">
            <v>89392</v>
          </cell>
          <cell r="H3849" t="str">
            <v>TE, PVC, SOLDÁVEL, DN 32MM, INSTALADO EM RAMAL OU SUB-RAMAL DE ÁGUA - FORNECIMENTO E INSTALAÇÃO. AF_06/2022</v>
          </cell>
          <cell r="I3849" t="str">
            <v>UN</v>
          </cell>
          <cell r="J3849" t="str">
            <v>COEFICIENTE DE REPRESENTATIVIDADE</v>
          </cell>
          <cell r="K3849">
            <v>5.99</v>
          </cell>
        </row>
        <row r="3850">
          <cell r="G3850">
            <v>89393</v>
          </cell>
          <cell r="H3850" t="str">
            <v>TÊ COM BUCHA DE LATÃO NA BOLSA CENTRAL, PVC, SOLDÁVEL, DN 32MM X 3/4 , INSTALADO EM RAMAL OU SUB-RAMAL DE ÁGUA - FORNECIMENTO E INSTALAÇÃO. AF_06/2022</v>
          </cell>
          <cell r="I3850" t="str">
            <v>UN</v>
          </cell>
          <cell r="J3850" t="str">
            <v>COEFICIENTE DE REPRESENTATIVIDADE</v>
          </cell>
          <cell r="K3850">
            <v>10.68</v>
          </cell>
        </row>
        <row r="3851">
          <cell r="G3851">
            <v>89394</v>
          </cell>
          <cell r="H3851" t="str">
            <v>TÊ DE REDUÇÃO, PVC, SOLDÁVEL, DN 32MM X 25MM, INSTALADO EM RAMAL OU SUB-RAMAL DE ÁGUA - FORNECIMENTO E INSTALAÇÃO. AF_06/2022</v>
          </cell>
          <cell r="I3851" t="str">
            <v>UN</v>
          </cell>
          <cell r="J3851" t="str">
            <v>COEFICIENTE DE REPRESENTATIVIDADE</v>
          </cell>
          <cell r="K3851">
            <v>9.01</v>
          </cell>
        </row>
        <row r="3852">
          <cell r="G3852">
            <v>89395</v>
          </cell>
          <cell r="H3852" t="str">
            <v>JOELHO 90 GRAUS, PVC, SOLDÁVEL, DN 20MM, INSTALADO EM RAMAL DE DISTRIBUIÇÃO DE ÁGUA - FORNECIMENTO E INSTALAÇÃO. AF_06/2022</v>
          </cell>
          <cell r="I3852" t="str">
            <v>UN</v>
          </cell>
          <cell r="J3852" t="str">
            <v>COEFICIENTE DE REPRESENTATIVIDADE</v>
          </cell>
          <cell r="K3852">
            <v>5.85</v>
          </cell>
        </row>
        <row r="3853">
          <cell r="G3853">
            <v>89396</v>
          </cell>
          <cell r="H3853" t="str">
            <v>JOELHO 45 GRAUS, PVC, SOLDÁVEL, DN 20MM, INSTALADO EM RAMAL DE DISTRIBUIÇÃO DE ÁGUA - FORNECIMENTO E INSTALAÇÃO. AF_06/2022</v>
          </cell>
          <cell r="I3853" t="str">
            <v>UN</v>
          </cell>
          <cell r="J3853" t="str">
            <v>COEFICIENTE DE REPRESENTATIVIDADE</v>
          </cell>
          <cell r="K3853">
            <v>17.11</v>
          </cell>
        </row>
        <row r="3854">
          <cell r="G3854">
            <v>89397</v>
          </cell>
          <cell r="H3854" t="str">
            <v>CURVA 90 GRAUS, PVC, SOLDÁVEL, DN 20MM, INSTALADO EM RAMAL DE DISTRIBUIÇÃO DE ÁGUA - FORNECIMENTO E INSTALAÇÃO. AF_06/2022</v>
          </cell>
          <cell r="I3854" t="str">
            <v>UN</v>
          </cell>
          <cell r="J3854" t="str">
            <v>COEFICIENTE DE REPRESENTATIVIDADE</v>
          </cell>
          <cell r="K3854">
            <v>8.64</v>
          </cell>
        </row>
        <row r="3855">
          <cell r="G3855">
            <v>89398</v>
          </cell>
          <cell r="H3855" t="str">
            <v>CURVA 45 GRAUS, PVC, SOLDÁVEL, DN 20MM, INSTALADO EM RAMAL DE DISTRIBUIÇÃO DE ÁGUA - FORNECIMENTO E INSTALAÇÃO. AF_06/2022</v>
          </cell>
          <cell r="I3855" t="str">
            <v>UN</v>
          </cell>
          <cell r="J3855" t="str">
            <v>COEFICIENTE DE REPRESENTATIVIDADE</v>
          </cell>
          <cell r="K3855">
            <v>11.04</v>
          </cell>
        </row>
        <row r="3856">
          <cell r="G3856">
            <v>89399</v>
          </cell>
          <cell r="H3856" t="str">
            <v>JOELHO 90 GRAUS, PVC, SOLDÁVEL, DN 25MM, INSTALADO EM RAMAL DE DISTRIBUIÇÃO DE ÁGUA - FORNECIMENTO E INSTALAÇÃO. AF_06/2022</v>
          </cell>
          <cell r="I3856" t="str">
            <v>UN</v>
          </cell>
          <cell r="J3856" t="str">
            <v>COEFICIENTE DE REPRESENTATIVIDADE</v>
          </cell>
          <cell r="K3856">
            <v>12.86</v>
          </cell>
        </row>
        <row r="3857">
          <cell r="G3857">
            <v>89400</v>
          </cell>
          <cell r="H3857" t="str">
            <v>JOELHO 45 GRAUS, PVC, SOLDÁVEL, DN 25MM, INSTALADO EM RAMAL DE DISTRIBUIÇÃO DE ÁGUA - FORNECIMENTO E INSTALAÇÃO. AF_06/2022</v>
          </cell>
          <cell r="I3857" t="str">
            <v>UN</v>
          </cell>
          <cell r="J3857" t="str">
            <v>COEFICIENTE DE REPRESENTATIVIDADE</v>
          </cell>
          <cell r="K3857">
            <v>5.49</v>
          </cell>
        </row>
        <row r="3858">
          <cell r="G3858">
            <v>89404</v>
          </cell>
          <cell r="H3858" t="str">
            <v>CURVA 90 GRAUS, PVC, SOLDÁVEL, DN 25MM, INSTALADO EM RAMAL DE DISTRIBUIÇÃO DE ÁGUA - FORNECIMENTO E INSTALAÇÃO. AF_06/2022</v>
          </cell>
          <cell r="I3858" t="str">
            <v>UN</v>
          </cell>
          <cell r="J3858" t="str">
            <v>COEFICIENTE DE REPRESENTATIVIDADE</v>
          </cell>
          <cell r="K3858">
            <v>11.58</v>
          </cell>
        </row>
        <row r="3859">
          <cell r="G3859">
            <v>89405</v>
          </cell>
          <cell r="H3859" t="str">
            <v>CURVA 45 GRAUS, PVC, SOLDÁVEL, DN 25MM, INSTALADO EM RAMAL DE DISTRIBUIÇÃO DE ÁGUA - FORNECIMENTO E INSTALAÇÃO. AF_06/2022</v>
          </cell>
          <cell r="I3859" t="str">
            <v>UN</v>
          </cell>
          <cell r="J3859" t="str">
            <v>COEFICIENTE DE REPRESENTATIVIDADE</v>
          </cell>
          <cell r="K3859">
            <v>8.13</v>
          </cell>
        </row>
        <row r="3860">
          <cell r="G3860">
            <v>89406</v>
          </cell>
          <cell r="H3860" t="str">
            <v>JOELHO 90 GRAUS, PVC, SOLDÁVEL, DN 25MM, X 3/4  INSTALADO EM RAMAL DE DISTRIBUIÇÃO DE ÁGUA - FORNECIMENTO E INSTALAÇÃO. AF_06/2022</v>
          </cell>
          <cell r="I3860" t="str">
            <v>UN</v>
          </cell>
          <cell r="J3860" t="str">
            <v>COEFICIENTE DE REPRESENTATIVIDADE</v>
          </cell>
          <cell r="K3860">
            <v>27.6</v>
          </cell>
        </row>
        <row r="3861">
          <cell r="G3861">
            <v>89407</v>
          </cell>
          <cell r="H3861" t="str">
            <v>JOELHO 90 GRAUS, PVC, SOLDÁVEL, DN 32MM, INSTALADO EM RAMAL DE DISTRIBUIÇÃO DE ÁGUA - FORNECIMENTO E INSTALAÇÃO. AF_06/2022</v>
          </cell>
          <cell r="I3861" t="str">
            <v>UN</v>
          </cell>
          <cell r="J3861" t="str">
            <v>COEFICIENTE DE REPRESENTATIVIDADE</v>
          </cell>
          <cell r="K3861">
            <v>11.98</v>
          </cell>
        </row>
        <row r="3862">
          <cell r="G3862">
            <v>89408</v>
          </cell>
          <cell r="H3862" t="str">
            <v>JOELHO 45 GRAUS, PVC, SOLDÁVEL, DN 32MM, INSTALADO EM RAMAL DE DISTRIBUIÇÃO DE ÁGUA - FORNECIMENTO E INSTALAÇÃO. AF_06/2022</v>
          </cell>
          <cell r="I3862" t="str">
            <v>UN</v>
          </cell>
          <cell r="J3862" t="str">
            <v>COEFICIENTE DE REPRESENTATIVIDADE</v>
          </cell>
          <cell r="K3862">
            <v>10.01</v>
          </cell>
        </row>
        <row r="3863">
          <cell r="G3863">
            <v>89409</v>
          </cell>
          <cell r="H3863" t="str">
            <v>CURVA 90 GRAUS, PVC, SOLDÁVEL, DN 32MM, INSTALADO EM RAMAL DE DISTRIBUIÇÃO DE ÁGUA - FORNECIMENTO E INSTALAÇÃO. AF_06/2022</v>
          </cell>
          <cell r="I3863" t="str">
            <v>UN</v>
          </cell>
          <cell r="J3863" t="str">
            <v>COEFICIENTE DE REPRESENTATIVIDADE</v>
          </cell>
          <cell r="K3863">
            <v>19.33</v>
          </cell>
        </row>
        <row r="3864">
          <cell r="G3864">
            <v>89410</v>
          </cell>
          <cell r="H3864" t="str">
            <v>CURVA 45 GRAUS, PVC, SOLDÁVEL, DN 32MM, INSTALADO EM RAMAL DE DISTRIBUIÇÃO DE ÁGUA - FORNECIMENTO E INSTALAÇÃO. AF_06/2022</v>
          </cell>
          <cell r="I3864" t="str">
            <v>UN</v>
          </cell>
          <cell r="J3864" t="str">
            <v>COEFICIENTE DE REPRESENTATIVIDADE</v>
          </cell>
          <cell r="K3864">
            <v>7.36</v>
          </cell>
        </row>
        <row r="3865">
          <cell r="G3865">
            <v>89411</v>
          </cell>
          <cell r="H3865" t="str">
            <v>LUVA, PVC, SOLDÁVEL, DN 20MM, INSTALADO EM RAMAL DE DISTRIBUIÇÃO DE ÁGUA - FORNECIMENTO E INSTALAÇÃO. AF_06/2022</v>
          </cell>
          <cell r="I3865" t="str">
            <v>UN</v>
          </cell>
          <cell r="J3865" t="str">
            <v>COEFICIENTE DE REPRESENTATIVIDADE</v>
          </cell>
          <cell r="K3865">
            <v>22.31</v>
          </cell>
        </row>
        <row r="3866">
          <cell r="G3866">
            <v>89412</v>
          </cell>
          <cell r="H3866" t="str">
            <v>LUVA DE CORRER, PVC, SOLDÁVEL, DN 20MM, INSTALADO EM RAMAL DE DISTRIBUIÇÃO DE ÁGUA - FORNECIMENTO E INSTALAÇÃO. AF_06/2022</v>
          </cell>
          <cell r="I3866" t="str">
            <v>UN</v>
          </cell>
          <cell r="J3866" t="str">
            <v>COEFICIENTE DE REPRESENTATIVIDADE</v>
          </cell>
          <cell r="K3866">
            <v>9.08</v>
          </cell>
        </row>
        <row r="3867">
          <cell r="G3867">
            <v>89413</v>
          </cell>
          <cell r="H3867" t="str">
            <v>LUVA DE REDUÇÃO, PVC, SOLDÁVEL, DN 25MM X 20MM, INSTALADO EM RAMAL DE DISTRIBUIÇÃO DE ÁGUA - FORNECIMENTO E INSTALAÇÃO. AF_06/2022</v>
          </cell>
          <cell r="I3867" t="str">
            <v>UN</v>
          </cell>
          <cell r="J3867" t="str">
            <v>COEFICIENTE DE REPRESENTATIVIDADE</v>
          </cell>
          <cell r="K3867">
            <v>10.52</v>
          </cell>
        </row>
        <row r="3868">
          <cell r="G3868">
            <v>89414</v>
          </cell>
          <cell r="H3868" t="str">
            <v>UNIÃO, PVC, SOLDÁVEL, DN 20MM, INSTALADO EM RAMAL DE DISTRIBUIÇÃO DE ÁGUA - FORNECIMENTO E INSTALAÇÃO. AF_06/2022</v>
          </cell>
          <cell r="I3868" t="str">
            <v>UN</v>
          </cell>
          <cell r="J3868" t="str">
            <v>COEFICIENTE DE REPRESENTATIVIDADE</v>
          </cell>
          <cell r="K3868">
            <v>10.76</v>
          </cell>
        </row>
        <row r="3869">
          <cell r="G3869">
            <v>89415</v>
          </cell>
          <cell r="H3869" t="str">
            <v>CURVA DE TRANSPOSIÇÃO, PVC, SOLDÁVEL, DN 20MM, INSTALADO EM RAMAL DE DISTRIBUIÇÃO DE ÁGUA   FORNECIMENTO E INSTALAÇÃO. AF_06/2022</v>
          </cell>
          <cell r="I3869" t="str">
            <v>UN</v>
          </cell>
          <cell r="J3869" t="str">
            <v>COEFICIENTE DE REPRESENTATIVIDADE</v>
          </cell>
          <cell r="K3869">
            <v>12.56</v>
          </cell>
        </row>
        <row r="3870">
          <cell r="G3870">
            <v>89416</v>
          </cell>
          <cell r="H3870" t="str">
            <v>LUVA, PVC, SOLDÁVEL, DN 25MM, INSTALADO EM RAMAL DE DISTRIBUIÇÃO DE ÁGUA - FORNECIMENTO E INSTALAÇÃO. AF_06/2022</v>
          </cell>
          <cell r="I3870" t="str">
            <v>UN</v>
          </cell>
          <cell r="J3870" t="str">
            <v>COEFICIENTE DE REPRESENTATIVIDADE</v>
          </cell>
          <cell r="K3870">
            <v>15.36</v>
          </cell>
        </row>
        <row r="3871">
          <cell r="G3871">
            <v>89417</v>
          </cell>
          <cell r="H3871" t="str">
            <v>LUVA DE CORRER, PVC, SOLDÁVEL, DN 25MM, INSTALADO EM RAMAL DE DISTRIBUIÇÃO DE ÁGUA - FORNECIMENTO E INSTALAÇÃO. AF_06/2022</v>
          </cell>
          <cell r="I3871" t="str">
            <v>UN</v>
          </cell>
          <cell r="J3871" t="str">
            <v>COEFICIENTE DE REPRESENTATIVIDADE</v>
          </cell>
          <cell r="K3871">
            <v>22.39</v>
          </cell>
        </row>
        <row r="3872">
          <cell r="G3872">
            <v>89418</v>
          </cell>
          <cell r="H3872" t="str">
            <v>LUVA DE REDUÇÃO, PVC, SOLDÁVEL, DN 32MM X 25MM, INSTALADO EM RAMAL DE DISTRIBUIÇÃO DE ÁGUA - FORNECIMENTO E INSTALAÇÃO. AF_06/2022</v>
          </cell>
          <cell r="I3872" t="str">
            <v>UN</v>
          </cell>
          <cell r="J3872" t="str">
            <v>COEFICIENTE DE REPRESENTATIVIDADE</v>
          </cell>
          <cell r="K3872">
            <v>17.16</v>
          </cell>
        </row>
        <row r="3873">
          <cell r="G3873">
            <v>89419</v>
          </cell>
          <cell r="H3873" t="str">
            <v>LUVA COM BUCHA DE LATÃO, PVC, SOLDÁVEL, DN 25MM X 3/4 , INSTALADO EM RAMAL DE DISTRIBUIÇÃO DE ÁGUA - FORNECIMENTO E INSTALAÇÃO. AF_06/2022</v>
          </cell>
          <cell r="I3873" t="str">
            <v>UN</v>
          </cell>
          <cell r="J3873" t="str">
            <v>COEFICIENTE DE REPRESENTATIVIDADE</v>
          </cell>
          <cell r="K3873">
            <v>4.82</v>
          </cell>
        </row>
        <row r="3874">
          <cell r="G3874">
            <v>89421</v>
          </cell>
          <cell r="H3874" t="str">
            <v>UNIÃO, PVC, SOLDÁVEL, DN 25MM, INSTALADO EM RAMAL DE DISTRIBUIÇÃO DE ÁGUA - FORNECIMENTO E INSTALAÇÃO. AF_06/2022</v>
          </cell>
          <cell r="I3874" t="str">
            <v>UN</v>
          </cell>
          <cell r="J3874" t="str">
            <v>COEFICIENTE DE REPRESENTATIVIDADE</v>
          </cell>
          <cell r="K3874">
            <v>5.58</v>
          </cell>
        </row>
        <row r="3875">
          <cell r="G3875">
            <v>89423</v>
          </cell>
          <cell r="H3875" t="str">
            <v>ADAPTADOR CURTO COM BOLSA E ROSCA PARA REGISTRO, PVC, SOLDÁVEL, DN 25MM X 3/4 , INSTALADO EM RAMAL DE DISTRIBUIÇÃO DE ÁGUA - FORNECIMENTO E INSTALAÇÃO. AF_06/2022</v>
          </cell>
          <cell r="I3875" t="str">
            <v>UN</v>
          </cell>
          <cell r="J3875" t="str">
            <v>COEFICIENTE DE REPRESENTATIVIDADE</v>
          </cell>
          <cell r="K3875">
            <v>7.03</v>
          </cell>
        </row>
        <row r="3876">
          <cell r="G3876">
            <v>89424</v>
          </cell>
          <cell r="H3876" t="str">
            <v>CURVA DE TRANSPOSIÇÃO, PVC, SOLDÁVEL, DN 25MM, INSTALADO EM RAMAL DE DISTRIBUIÇÃO DE ÁGUA   FORNECIMENTO E INSTALAÇÃO. AF_06/2022</v>
          </cell>
          <cell r="I3876" t="str">
            <v>UN</v>
          </cell>
          <cell r="J3876" t="str">
            <v>COEFICIENTE DE REPRESENTATIVIDADE</v>
          </cell>
          <cell r="K3876">
            <v>6.51</v>
          </cell>
        </row>
        <row r="3877">
          <cell r="G3877">
            <v>89425</v>
          </cell>
          <cell r="H3877" t="str">
            <v>LUVA, PVC, SOLDÁVEL, DN 32MM, INSTALADO EM RAMAL DE DISTRIBUIÇÃO DE ÁGUA - FORNECIMENTO E INSTALAÇÃO. AF_06/2022</v>
          </cell>
          <cell r="I3877" t="str">
            <v>UN</v>
          </cell>
          <cell r="J3877" t="str">
            <v>COEFICIENTE DE REPRESENTATIVIDADE</v>
          </cell>
          <cell r="K3877">
            <v>7.5</v>
          </cell>
        </row>
        <row r="3878">
          <cell r="G3878">
            <v>89426</v>
          </cell>
          <cell r="H3878" t="str">
            <v>LUVA DE CORRER, PVC, SOLDÁVEL, DN 32MM, INSTALADO EM RAMAL DE DISTRIBUIÇÃO DE ÁGUA   FORNECIMENTO E INSTALAÇÃO. AF_06/2022</v>
          </cell>
          <cell r="I3878" t="str">
            <v>UN</v>
          </cell>
          <cell r="J3878" t="str">
            <v>COEFICIENTE DE REPRESENTATIVIDADE</v>
          </cell>
          <cell r="K3878">
            <v>9.18</v>
          </cell>
        </row>
        <row r="3879">
          <cell r="G3879">
            <v>89427</v>
          </cell>
          <cell r="H3879" t="str">
            <v>LUVA DE REDUÇÃO, PVC, SOLDÁVEL, DN 40MM X 32MM, INSTALADO EM RAMAL DE DISTRIBUIÇÃO DE ÁGUA - FORNECIMENTO E INSTALAÇÃO. AF_06/2022</v>
          </cell>
          <cell r="I3879" t="str">
            <v>UN</v>
          </cell>
          <cell r="J3879" t="str">
            <v>COEFICIENTE DE REPRESENTATIVIDADE</v>
          </cell>
          <cell r="K3879">
            <v>11.44</v>
          </cell>
        </row>
        <row r="3880">
          <cell r="G3880">
            <v>89428</v>
          </cell>
          <cell r="H3880" t="str">
            <v>LUVA SOLDÁVEL E COM ROSCA, PVC, SOLDÁVEL, DN 32MM X 1 , INSTALADO EM RAMAL DE DISTRIBUIÇÃO DE ÁGUA - FORNECIMENTO E INSTALAÇÃO. AF_06/2022</v>
          </cell>
          <cell r="I3880" t="str">
            <v>UN</v>
          </cell>
          <cell r="J3880" t="str">
            <v>COEFICIENTE DE REPRESENTATIVIDADE</v>
          </cell>
          <cell r="K3880">
            <v>9.5</v>
          </cell>
        </row>
        <row r="3881">
          <cell r="G3881">
            <v>89429</v>
          </cell>
          <cell r="H3881" t="str">
            <v>UNIÃO, PVC, SOLDÁVEL, DN 32MM, INSTALADO EM RAMAL DE DISTRIBUIÇÃO DE ÁGUA - FORNECIMENTO E INSTALAÇÃO. AF_06/2022</v>
          </cell>
          <cell r="I3881" t="str">
            <v>UN</v>
          </cell>
          <cell r="J3881" t="str">
            <v>COEFICIENTE DE REPRESENTATIVIDADE</v>
          </cell>
          <cell r="K3881">
            <v>12.08</v>
          </cell>
        </row>
        <row r="3882">
          <cell r="G3882">
            <v>89430</v>
          </cell>
          <cell r="H3882" t="str">
            <v>ADAPTADOR CURTO COM BOLSA E ROSCA PARA REGISTRO, PVC, SOLDÁVEL, DN 32MM X 1 , INSTALADO EM RAMAL DE DISTRIBUIÇÃO DE ÁGUA - FORNECIMENTO E INSTALAÇÃO. AF_06/2022</v>
          </cell>
          <cell r="I3882" t="str">
            <v>UN</v>
          </cell>
          <cell r="J3882" t="str">
            <v>COEFICIENTE DE REPRESENTATIVIDADE</v>
          </cell>
          <cell r="K3882">
            <v>12.13</v>
          </cell>
        </row>
        <row r="3883">
          <cell r="G3883">
            <v>89431</v>
          </cell>
          <cell r="H3883" t="str">
            <v>CURVA DE TRANSPOSIÇÃO, PVC, SOLDÁVEL, DN 32MM, INSTALADO EM RAMAL DE DISTRIBUIÇÃO DE ÁGUA   FORNECIMENTO E INSTALAÇÃO. AF_06/2022</v>
          </cell>
          <cell r="I3883" t="str">
            <v>UN</v>
          </cell>
          <cell r="J3883" t="str">
            <v>COEFICIENTE DE REPRESENTATIVIDADE</v>
          </cell>
          <cell r="K3883">
            <v>18.06</v>
          </cell>
        </row>
        <row r="3884">
          <cell r="G3884">
            <v>89432</v>
          </cell>
          <cell r="H3884" t="str">
            <v>TE, PVC, SOLDÁVEL, DN 20MM, INSTALADO EM RAMAL DE DISTRIBUIÇÃO DE ÁGUA - FORNECIMENTO E INSTALAÇÃO. AF_06/2022</v>
          </cell>
          <cell r="I3884" t="str">
            <v>UN</v>
          </cell>
          <cell r="J3884" t="str">
            <v>COEFICIENTE DE REPRESENTATIVIDADE</v>
          </cell>
          <cell r="K3884">
            <v>11.61</v>
          </cell>
        </row>
        <row r="3885">
          <cell r="G3885">
            <v>89433</v>
          </cell>
          <cell r="H3885" t="str">
            <v>TÊ SOLDÁVEL E COM ROSCA NA BOLSA CENTRAL, PVC, SOLDÁVEL, DN 20MM X 1/2 , INSTALADO EM RAMAL DE DISTRIBUIÇÃO DE ÁGUA - FORNECIMENTO E INSTALAÇÃO. AF_06/2022</v>
          </cell>
          <cell r="I3885" t="str">
            <v>UN</v>
          </cell>
          <cell r="J3885" t="str">
            <v>COEFICIENTE DE REPRESENTATIVIDADE</v>
          </cell>
          <cell r="K3885">
            <v>13.01</v>
          </cell>
        </row>
        <row r="3886">
          <cell r="G3886">
            <v>89434</v>
          </cell>
          <cell r="H3886" t="str">
            <v>TE, PVC, SOLDÁVEL, DN 25MM, INSTALADO EM RAMAL DE DISTRIBUIÇÃO DE ÁGUA - FORNECIMENTO E INSTALAÇÃO. AF_06/2022</v>
          </cell>
          <cell r="I3886" t="str">
            <v>UN</v>
          </cell>
          <cell r="J3886" t="str">
            <v>COEFICIENTE DE REPRESENTATIVIDADE</v>
          </cell>
          <cell r="K3886">
            <v>15.45</v>
          </cell>
        </row>
        <row r="3887">
          <cell r="G3887">
            <v>89435</v>
          </cell>
          <cell r="H3887" t="str">
            <v>TÊ DE REDUÇÃO, PVC, SOLDÁVEL, DN 25MM X 20MM, INSTALADO EM RAMAL DE DISTRIBUIÇÃO DE ÁGUA - FORNECIMENTO E INSTALAÇÃO. AF_06/2022</v>
          </cell>
          <cell r="I3887" t="str">
            <v>UN</v>
          </cell>
          <cell r="J3887" t="str">
            <v>COEFICIENTE DE REPRESENTATIVIDADE</v>
          </cell>
          <cell r="K3887">
            <v>20.88</v>
          </cell>
        </row>
        <row r="3888">
          <cell r="G3888">
            <v>89436</v>
          </cell>
          <cell r="H3888" t="str">
            <v>TE, PVC, SOLDÁVEL, DN 32MM, INSTALADO EM RAMAL DE DISTRIBUIÇÃO DE ÁGUA - FORNECIMENTO E INSTALAÇÃO. AF_06/2022</v>
          </cell>
          <cell r="I3888" t="str">
            <v>UN</v>
          </cell>
          <cell r="J3888" t="str">
            <v>COEFICIENTE DE REPRESENTATIVIDADE</v>
          </cell>
          <cell r="K3888">
            <v>17.2</v>
          </cell>
        </row>
        <row r="3889">
          <cell r="G3889">
            <v>89437</v>
          </cell>
          <cell r="H3889" t="str">
            <v>TÊ COM BUCHA DE LATÃO NA BOLSA CENTRAL, PVC, SOLDÁVEL, DN 32MM X 3/4 , INSTALADO EM RAMAL DE DISTRIBUIÇÃO DE ÁGUA - FORNECIMENTO E INSTALAÇÃO. AF_06/2022</v>
          </cell>
          <cell r="I3889" t="str">
            <v>UN</v>
          </cell>
          <cell r="J3889" t="str">
            <v>COEFICIENTE DE REPRESENTATIVIDADE</v>
          </cell>
          <cell r="K3889">
            <v>38.31</v>
          </cell>
        </row>
        <row r="3890">
          <cell r="G3890">
            <v>89438</v>
          </cell>
          <cell r="H3890" t="str">
            <v>TÊ DE REDUÇÃO, PVC, SOLDÁVEL, DN 32MM X 25MM, INSTALADO EM RAMAL DE DISTRIBUIÇÃO DE ÁGUA - FORNECIMENTO E INSTALAÇÃO. AF_06/2022</v>
          </cell>
          <cell r="I3890" t="str">
            <v>UN</v>
          </cell>
          <cell r="J3890" t="str">
            <v>COEFICIENTE DE REPRESENTATIVIDADE</v>
          </cell>
          <cell r="K3890">
            <v>36.6</v>
          </cell>
        </row>
        <row r="3891">
          <cell r="G3891">
            <v>89439</v>
          </cell>
          <cell r="H3891" t="str">
            <v>JOELHO 90 GRAUS, PVC, SOLDÁVEL, DN 25MM, INSTALADO EM PRUMADA DE ÁGUA - FORNECIMENTO E INSTALAÇÃO. AF_06/2022</v>
          </cell>
          <cell r="I3891" t="str">
            <v>UN</v>
          </cell>
          <cell r="J3891" t="str">
            <v>COEFICIENTE DE REPRESENTATIVIDADE</v>
          </cell>
          <cell r="K3891">
            <v>43.34</v>
          </cell>
        </row>
        <row r="3892">
          <cell r="G3892">
            <v>89440</v>
          </cell>
          <cell r="H3892" t="str">
            <v>JOELHO 45 GRAUS, PVC, SOLDÁVEL, DN 25MM, INSTALADO EM PRUMADA DE ÁGUA - FORNECIMENTO E INSTALAÇÃO. AF_06/2022</v>
          </cell>
          <cell r="I3892" t="str">
            <v>UN</v>
          </cell>
          <cell r="J3892" t="str">
            <v>COEFICIENTE DE REPRESENTATIVIDADE</v>
          </cell>
          <cell r="K3892">
            <v>24.64</v>
          </cell>
        </row>
        <row r="3893">
          <cell r="G3893">
            <v>89442</v>
          </cell>
          <cell r="H3893" t="str">
            <v>CURVA 90 GRAUS, PVC, SOLDÁVEL, DN 25MM, INSTALADO EM PRUMADA DE ÁGUA - FORNECIMENTO E INSTALAÇÃO. AF_06/2022</v>
          </cell>
          <cell r="I3893" t="str">
            <v>UN</v>
          </cell>
          <cell r="J3893" t="str">
            <v>COEFICIENTE DE REPRESENTATIVIDADE</v>
          </cell>
          <cell r="K3893">
            <v>96.62</v>
          </cell>
        </row>
        <row r="3894">
          <cell r="G3894">
            <v>89443</v>
          </cell>
          <cell r="H3894" t="str">
            <v>CURVA 45 GRAUS, PVC, SOLDÁVEL, DN 25MM, INSTALADO EM PRUMADA DE ÁGUA - FORNECIMENTO E INSTALAÇÃO. AF_06/2022</v>
          </cell>
          <cell r="I3894" t="str">
            <v>UN</v>
          </cell>
          <cell r="J3894" t="str">
            <v>COEFICIENTE DE REPRESENTATIVIDADE</v>
          </cell>
          <cell r="K3894">
            <v>7.68</v>
          </cell>
        </row>
        <row r="3895">
          <cell r="G3895">
            <v>89444</v>
          </cell>
          <cell r="H3895" t="str">
            <v>JOELHO 90 GRAUS, PVC, SOLDÁVEL, DN 32MM, INSTALADO EM PRUMADA DE ÁGUA - FORNECIMENTO E INSTALAÇÃO. AF_06/2022</v>
          </cell>
          <cell r="I3895" t="str">
            <v>UN</v>
          </cell>
          <cell r="J3895" t="str">
            <v>COEFICIENTE DE REPRESENTATIVIDADE</v>
          </cell>
          <cell r="K3895">
            <v>76.91</v>
          </cell>
        </row>
        <row r="3896">
          <cell r="G3896">
            <v>89445</v>
          </cell>
          <cell r="H3896" t="str">
            <v>JOELHO 45 GRAUS, PVC, SOLDÁVEL, DN 32MM, INSTALADO EM PRUMADA DE ÁGUA - FORNECIMENTO E INSTALAÇÃO. AF_06/2022</v>
          </cell>
          <cell r="I3896" t="str">
            <v>UN</v>
          </cell>
          <cell r="J3896" t="str">
            <v>COEFICIENTE DE REPRESENTATIVIDADE</v>
          </cell>
          <cell r="K3896">
            <v>7.77</v>
          </cell>
        </row>
        <row r="3897">
          <cell r="G3897">
            <v>89481</v>
          </cell>
          <cell r="H3897" t="str">
            <v>CURVA 90 GRAUS, PVC, SOLDÁVEL, DN 32MM, INSTALADO EM PRUMADA DE ÁGUA - FORNECIMENTO E INSTALAÇÃO. AF_06/2022</v>
          </cell>
          <cell r="I3897" t="str">
            <v>UN</v>
          </cell>
          <cell r="J3897" t="str">
            <v>COEFICIENTE DE REPRESENTATIVIDADE</v>
          </cell>
          <cell r="K3897">
            <v>64.34</v>
          </cell>
        </row>
        <row r="3898">
          <cell r="G3898">
            <v>89485</v>
          </cell>
          <cell r="H3898" t="str">
            <v>CURVA 45 GRAUS, PVC, SOLDÁVEL, DN 32MM, INSTALADO EM PRUMADA DE ÁGUA - FORNECIMENTO E INSTALAÇÃO. AF_06/2022</v>
          </cell>
          <cell r="I3898" t="str">
            <v>UN</v>
          </cell>
          <cell r="J3898" t="str">
            <v>COEFICIENTE DE REPRESENTATIVIDADE</v>
          </cell>
          <cell r="K3898">
            <v>14.19</v>
          </cell>
        </row>
        <row r="3899">
          <cell r="G3899">
            <v>89489</v>
          </cell>
          <cell r="H3899" t="str">
            <v>JOELHO 90 GRAUS, PVC, SOLDÁVEL, DN 40MM, INSTALADO EM PRUMADA DE ÁGUA - FORNECIMENTO E INSTALAÇÃO. AF_06/2022</v>
          </cell>
          <cell r="I3899" t="str">
            <v>UN</v>
          </cell>
          <cell r="J3899" t="str">
            <v>COEFICIENTE DE REPRESENTATIVIDADE</v>
          </cell>
          <cell r="K3899">
            <v>43.42</v>
          </cell>
        </row>
        <row r="3900">
          <cell r="G3900">
            <v>89490</v>
          </cell>
          <cell r="H3900" t="str">
            <v>JOELHO 45 GRAUS, PVC, SOLDÁVEL, DN 40MM, INSTALADO EM PRUMADA DE ÁGUA - FORNECIMENTO E INSTALAÇÃO. AF_06/2022</v>
          </cell>
          <cell r="I3900" t="str">
            <v>UN</v>
          </cell>
          <cell r="J3900" t="str">
            <v>COEFICIENTE DE REPRESENTATIVIDADE</v>
          </cell>
          <cell r="K3900">
            <v>14.91</v>
          </cell>
        </row>
        <row r="3901">
          <cell r="G3901">
            <v>89492</v>
          </cell>
          <cell r="H3901" t="str">
            <v>CURVA 90 GRAUS, PVC, SOLDÁVEL, DN 40MM, INSTALADO EM PRUMADA DE ÁGUA - FORNECIMENTO E INSTALAÇÃO. AF_06/2022</v>
          </cell>
          <cell r="I3901" t="str">
            <v>UN</v>
          </cell>
          <cell r="J3901" t="str">
            <v>COEFICIENTE DE REPRESENTATIVIDADE</v>
          </cell>
          <cell r="K3901">
            <v>115.18</v>
          </cell>
        </row>
        <row r="3902">
          <cell r="G3902">
            <v>89493</v>
          </cell>
          <cell r="H3902" t="str">
            <v>CURVA 45 GRAUS, PVC, SOLDÁVEL, DN 40MM, INSTALADO EM PRUMADA DE ÁGUA - FORNECIMENTO E INSTALAÇÃO. AF_06/2022</v>
          </cell>
          <cell r="I3902" t="str">
            <v>UN</v>
          </cell>
          <cell r="J3902" t="str">
            <v>COEFICIENTE DE REPRESENTATIVIDADE</v>
          </cell>
          <cell r="K3902">
            <v>28.02</v>
          </cell>
        </row>
        <row r="3903">
          <cell r="G3903">
            <v>89494</v>
          </cell>
          <cell r="H3903" t="str">
            <v>JOELHO 90 GRAUS, PVC, SOLDÁVEL, DN 50MM, INSTALADO EM PRUMADA DE ÁGUA - FORNECIMENTO E INSTALAÇÃO. AF_06/2022</v>
          </cell>
          <cell r="I3903" t="str">
            <v>UN</v>
          </cell>
          <cell r="J3903" t="str">
            <v>COEFICIENTE DE REPRESENTATIVIDADE</v>
          </cell>
          <cell r="K3903">
            <v>94.08</v>
          </cell>
        </row>
        <row r="3904">
          <cell r="G3904">
            <v>89496</v>
          </cell>
          <cell r="H3904" t="str">
            <v>JOELHO 45 GRAUS, PVC, SOLDÁVEL, DN 50MM, INSTALADO EM PRUMADA DE ÁGUA - FORNECIMENTO E INSTALAÇÃO. AF_06/2022</v>
          </cell>
          <cell r="I3904" t="str">
            <v>UN</v>
          </cell>
          <cell r="J3904" t="str">
            <v>COEFICIENTE DE REPRESENTATIVIDADE</v>
          </cell>
          <cell r="K3904">
            <v>28.48</v>
          </cell>
        </row>
        <row r="3905">
          <cell r="G3905">
            <v>89497</v>
          </cell>
          <cell r="H3905" t="str">
            <v>CURVA 90 GRAUS, PVC, SOLDÁVEL, DN 50MM, INSTALADO EM PRUMADA DE ÁGUA - FORNECIMENTO E INSTALAÇÃO. AF_06/2022</v>
          </cell>
          <cell r="I3905" t="str">
            <v>UN</v>
          </cell>
          <cell r="J3905" t="str">
            <v>COEFICIENTE DE REPRESENTATIVIDADE</v>
          </cell>
          <cell r="K3905">
            <v>80.97</v>
          </cell>
        </row>
        <row r="3906">
          <cell r="G3906">
            <v>89498</v>
          </cell>
          <cell r="H3906" t="str">
            <v>CURVA 45 GRAUS, PVC, SOLDÁVEL, DN 50MM, INSTALADO EM PRUMADA DE ÁGUA - FORNECIMENTO E INSTALAÇÃO. AF_06/2022</v>
          </cell>
          <cell r="I3906" t="str">
            <v>UN</v>
          </cell>
          <cell r="J3906" t="str">
            <v>COEFICIENTE DE REPRESENTATIVIDADE</v>
          </cell>
          <cell r="K3906">
            <v>36.86</v>
          </cell>
        </row>
        <row r="3907">
          <cell r="G3907">
            <v>89499</v>
          </cell>
          <cell r="H3907" t="str">
            <v>JOELHO 90 GRAUS, PVC, SOLDÁVEL, DN 60MM, INSTALADO EM PRUMADA DE ÁGUA - FORNECIMENTO E INSTALAÇÃO. AF_06/2022</v>
          </cell>
          <cell r="I3907" t="str">
            <v>UN</v>
          </cell>
          <cell r="J3907" t="str">
            <v>COEFICIENTE DE REPRESENTATIVIDADE</v>
          </cell>
          <cell r="K3907">
            <v>52.34</v>
          </cell>
        </row>
        <row r="3908">
          <cell r="G3908">
            <v>89500</v>
          </cell>
          <cell r="H3908" t="str">
            <v>JOELHO 45 GRAUS, PVC, SOLDÁVEL, DN 60MM, INSTALADO EM PRUMADA DE ÁGUA - FORNECIMENTO E INSTALAÇÃO. AF_06/2022</v>
          </cell>
          <cell r="I3908" t="str">
            <v>UN</v>
          </cell>
          <cell r="J3908" t="str">
            <v>COEFICIENTE DE REPRESENTATIVIDADE</v>
          </cell>
          <cell r="K3908">
            <v>3.87</v>
          </cell>
        </row>
        <row r="3909">
          <cell r="G3909">
            <v>89501</v>
          </cell>
          <cell r="H3909" t="str">
            <v>CURVA 90 GRAUS, PVC, SOLDÁVEL, DN 60MM, INSTALADO EM PRUMADA DE ÁGUA - FORNECIMENTO E INSTALAÇÃO. AF_06/2022</v>
          </cell>
          <cell r="I3909" t="str">
            <v>UN</v>
          </cell>
          <cell r="J3909" t="str">
            <v>COEFICIENTE DE REPRESENTATIVIDADE</v>
          </cell>
          <cell r="K3909">
            <v>34.69</v>
          </cell>
        </row>
        <row r="3910">
          <cell r="G3910">
            <v>89502</v>
          </cell>
          <cell r="H3910" t="str">
            <v>CURVA 45 GRAUS, PVC, SOLDÁVEL, DN 60MM, INSTALADO EM PRUMADA DE ÁGUA - FORNECIMENTO E INSTALAÇÃO. AF_06/2022</v>
          </cell>
          <cell r="I3910" t="str">
            <v>UN</v>
          </cell>
          <cell r="J3910" t="str">
            <v>COEFICIENTE DE REPRESENTATIVIDADE</v>
          </cell>
          <cell r="K3910">
            <v>15.13</v>
          </cell>
        </row>
        <row r="3911">
          <cell r="G3911">
            <v>89503</v>
          </cell>
          <cell r="H3911" t="str">
            <v>JOELHO 90 GRAUS, PVC, SOLDÁVEL, DN 75MM, INSTALADO EM PRUMADA DE ÁGUA - FORNECIMENTO E INSTALAÇÃO. AF_06/2022</v>
          </cell>
          <cell r="I3911" t="str">
            <v>UN</v>
          </cell>
          <cell r="J3911" t="str">
            <v>COEFICIENTE DE REPRESENTATIVIDADE</v>
          </cell>
          <cell r="K3911">
            <v>35.71</v>
          </cell>
        </row>
        <row r="3912">
          <cell r="G3912">
            <v>89504</v>
          </cell>
          <cell r="H3912" t="str">
            <v>JOELHO 90 GRAUS, PVC, SERIE R, ÁGUA PLUVIAL, DN 40 MM, JUNTA SOLDÁVEL, FORNECIDO E INSTALADO EM RAMAL DE ENCAMINHAMENTO. AF_06/2022</v>
          </cell>
          <cell r="I3912" t="str">
            <v>UN</v>
          </cell>
          <cell r="J3912" t="str">
            <v>COEFICIENTE DE REPRESENTATIVIDADE</v>
          </cell>
          <cell r="K3912">
            <v>6.49</v>
          </cell>
        </row>
        <row r="3913">
          <cell r="G3913">
            <v>89505</v>
          </cell>
          <cell r="H3913" t="str">
            <v>JOELHO 45 GRAUS, PVC, SOLDÁVEL, DN 75MM, INSTALADO EM PRUMADA DE ÁGUA - FORNECIMENTO E INSTALAÇÃO. AF_06/2022</v>
          </cell>
          <cell r="I3913" t="str">
            <v>UN</v>
          </cell>
          <cell r="J3913" t="str">
            <v>COEFICIENTE DE REPRESENTATIVIDADE</v>
          </cell>
          <cell r="K3913">
            <v>40.1</v>
          </cell>
        </row>
        <row r="3914">
          <cell r="G3914">
            <v>89506</v>
          </cell>
          <cell r="H3914" t="str">
            <v>JOELHO 45 GRAUS, PVC, SERIE R, ÁGUA PLUVIAL, DN 40 MM, JUNTA SOLDÁVEL, FORNECIDO E INSTALADO EM RAMAL DE ENCAMINHAMENTO. AF_06/2022</v>
          </cell>
          <cell r="I3914" t="str">
            <v>UN</v>
          </cell>
          <cell r="J3914" t="str">
            <v>COEFICIENTE DE REPRESENTATIVIDADE</v>
          </cell>
          <cell r="K3914">
            <v>10.88</v>
          </cell>
        </row>
        <row r="3915">
          <cell r="G3915">
            <v>89507</v>
          </cell>
          <cell r="H3915" t="str">
            <v>CURVA 90 GRAUS, PVC, SOLDÁVEL, DN 75MM, INSTALADO EM PRUMADA DE ÁGUA - FORNECIMENTO E INSTALAÇÃO. AF_06/2022</v>
          </cell>
          <cell r="I3915" t="str">
            <v>UN</v>
          </cell>
          <cell r="J3915" t="str">
            <v>COEFICIENTE DE REPRESENTATIVIDADE</v>
          </cell>
          <cell r="K3915">
            <v>9.6</v>
          </cell>
        </row>
        <row r="3916">
          <cell r="G3916">
            <v>89510</v>
          </cell>
          <cell r="H3916" t="str">
            <v>JOELHO 90 GRAUS, PVC, SERIE R, ÁGUA PLUVIAL, DN 50 MM, JUNTA ELÁSTICA, FORNECIDO E INSTALADO EM RAMAL DE ENCAMINHAMENTO. AF_06/2022</v>
          </cell>
          <cell r="I3916" t="str">
            <v>UN</v>
          </cell>
          <cell r="J3916" t="str">
            <v>COEFICIENTE DE REPRESENTATIVIDADE</v>
          </cell>
          <cell r="K3916">
            <v>5.83</v>
          </cell>
        </row>
        <row r="3917">
          <cell r="G3917">
            <v>89513</v>
          </cell>
          <cell r="H3917" t="str">
            <v>CURVA 45 GRAUS, PVC, SOLDÁVEL, DN 75MM, INSTALADO EM PRUMADA DE ÁGUA - FORNECIMENTO E INSTALAÇÃO. AF_06/2022</v>
          </cell>
          <cell r="I3917" t="str">
            <v>UN</v>
          </cell>
          <cell r="J3917" t="str">
            <v>COEFICIENTE DE REPRESENTATIVIDADE</v>
          </cell>
          <cell r="K3917">
            <v>25.3</v>
          </cell>
        </row>
        <row r="3918">
          <cell r="G3918">
            <v>89514</v>
          </cell>
          <cell r="H3918" t="str">
            <v>JOELHO 45 GRAUS, PVC, SERIE R, ÁGUA PLUVIAL, DN 50 MM, JUNTA ELÁSTICA, FORNECIDO E INSTALADO EM RAMAL DE ENCAMINHAMENTO. AF_06/2022</v>
          </cell>
          <cell r="I3918" t="str">
            <v>UN</v>
          </cell>
          <cell r="J3918" t="str">
            <v>COEFICIENTE DE REPRESENTATIVIDADE</v>
          </cell>
          <cell r="K3918">
            <v>7.96</v>
          </cell>
        </row>
        <row r="3919">
          <cell r="G3919">
            <v>89515</v>
          </cell>
          <cell r="H3919" t="str">
            <v>JOELHO 90 GRAUS, PVC, SOLDÁVEL, DN 85MM, INSTALADO EM PRUMADA DE ÁGUA - FORNECIMENTO E INSTALAÇÃO. AF_06/2022</v>
          </cell>
          <cell r="I3919" t="str">
            <v>UN</v>
          </cell>
          <cell r="J3919" t="str">
            <v>COEFICIENTE DE REPRESENTATIVIDADE</v>
          </cell>
          <cell r="K3919">
            <v>15.85</v>
          </cell>
        </row>
        <row r="3920">
          <cell r="G3920">
            <v>89516</v>
          </cell>
          <cell r="H3920" t="str">
            <v>JOELHO 90 GRAUS, PVC, SERIE R, ÁGUA PLUVIAL, DN 75 MM, JUNTA ELÁSTICA, FORNECIDO E INSTALADO EM RAMAL DE ENCAMINHAMENTO. AF_06/2022</v>
          </cell>
          <cell r="I3920" t="str">
            <v>UN</v>
          </cell>
          <cell r="J3920" t="str">
            <v>COEFICIENTE DE REPRESENTATIVIDADE</v>
          </cell>
          <cell r="K3920">
            <v>10.46</v>
          </cell>
        </row>
        <row r="3921">
          <cell r="G3921">
            <v>89517</v>
          </cell>
          <cell r="H3921" t="str">
            <v>JOELHO 45 GRAUS, PVC, SOLDÁVEL, DN 85MM, INSTALADO EM PRUMADA DE ÁGUA - FORNECIMENTO E INSTALAÇÃO. AF_06/2022</v>
          </cell>
          <cell r="I3921" t="str">
            <v>UN</v>
          </cell>
          <cell r="J3921" t="str">
            <v>COEFICIENTE DE REPRESENTATIVIDADE</v>
          </cell>
          <cell r="K3921">
            <v>20.9</v>
          </cell>
        </row>
        <row r="3922">
          <cell r="G3922">
            <v>89518</v>
          </cell>
          <cell r="H3922" t="str">
            <v>JOELHO 45 GRAUS, PVC, SERIE R, ÁGUA PLUVIAL, DN 75 MM, JUNTA ELÁSTICA, FORNECIDO E INSTALADO EM RAMAL DE ENCAMINHAMENTO. AF_06/2022</v>
          </cell>
          <cell r="I3922" t="str">
            <v>UN</v>
          </cell>
          <cell r="J3922" t="str">
            <v>COEFICIENTE DE REPRESENTATIVIDADE</v>
          </cell>
          <cell r="K3922">
            <v>21.59</v>
          </cell>
        </row>
        <row r="3923">
          <cell r="G3923">
            <v>89519</v>
          </cell>
          <cell r="H3923" t="str">
            <v>CURVA 90 GRAUS, PVC, SOLDÁVEL, DN 85MM, INSTALADO EM PRUMADA DE ÁGUA - FORNECIMENTO E INSTALAÇÃO. AF_06/2022</v>
          </cell>
          <cell r="I3923" t="str">
            <v>UN</v>
          </cell>
          <cell r="J3923" t="str">
            <v>COEFICIENTE DE REPRESENTATIVIDADE</v>
          </cell>
          <cell r="K3923">
            <v>17.88</v>
          </cell>
        </row>
        <row r="3924">
          <cell r="G3924">
            <v>89520</v>
          </cell>
          <cell r="H3924" t="str">
            <v>CURVA 87 GRAUS E 30 MINUTOS, PVC, SERIE R, ÁGUA PLUVIAL, DN 75 MM, JUNTA ELÁSTICA, FORNECIDO E INSTALADO EM RAMAL DE ENCAMINHAMENTO. AF_06/2022</v>
          </cell>
          <cell r="I3924" t="str">
            <v>UN</v>
          </cell>
          <cell r="J3924" t="str">
            <v>COEFICIENTE DE REPRESENTATIVIDADE</v>
          </cell>
          <cell r="K3924">
            <v>39.14</v>
          </cell>
        </row>
        <row r="3925">
          <cell r="G3925">
            <v>89521</v>
          </cell>
          <cell r="H3925" t="str">
            <v>CURVA 45 GRAUS, PVC, SOLDÁVEL, DN 85MM, INSTALADO EM PRUMADA DE ÁGUA - FORNECIMENTO E INSTALAÇÃO. AF_06/2022</v>
          </cell>
          <cell r="I3925" t="str">
            <v>UN</v>
          </cell>
          <cell r="J3925" t="str">
            <v>COEFICIENTE DE REPRESENTATIVIDADE</v>
          </cell>
          <cell r="K3925">
            <v>7.86</v>
          </cell>
        </row>
        <row r="3926">
          <cell r="G3926">
            <v>89522</v>
          </cell>
          <cell r="H3926" t="str">
            <v>LUVA, PVC, SOLDÁVEL, DN 25MM, INSTALADO EM PRUMADA DE ÁGUA - FORNECIMENTO E INSTALAÇÃO. AF_06/2022</v>
          </cell>
          <cell r="I3926" t="str">
            <v>UN</v>
          </cell>
          <cell r="J3926" t="str">
            <v>COEFICIENTE DE REPRESENTATIVIDADE</v>
          </cell>
          <cell r="K3926">
            <v>17.03</v>
          </cell>
        </row>
        <row r="3927">
          <cell r="G3927">
            <v>89523</v>
          </cell>
          <cell r="H3927" t="str">
            <v>JOELHO 90 GRAUS, PVC, SERIE R, ÁGUA PLUVIAL, DN 100 MM, JUNTA ELÁSTICA, FORNECIDO E INSTALADO EM RAMAL DE ENCAMINHAMENTO. AF_06/2022</v>
          </cell>
          <cell r="I3927" t="str">
            <v>UN</v>
          </cell>
          <cell r="J3927" t="str">
            <v>COEFICIENTE DE REPRESENTATIVIDADE</v>
          </cell>
          <cell r="K3927">
            <v>5.21</v>
          </cell>
        </row>
        <row r="3928">
          <cell r="G3928">
            <v>89524</v>
          </cell>
          <cell r="H3928" t="str">
            <v>LUVA DE CORRER, PVC, SOLDÁVEL, DN 25MM, INSTALADO EM PRUMADA DE ÁGUA - FORNECIMENTO E INSTALAÇÃO. AF_06/2022</v>
          </cell>
          <cell r="I3928" t="str">
            <v>UN</v>
          </cell>
          <cell r="J3928" t="str">
            <v>COEFICIENTE DE REPRESENTATIVIDADE</v>
          </cell>
          <cell r="K3928">
            <v>26.41</v>
          </cell>
        </row>
        <row r="3929">
          <cell r="G3929">
            <v>89525</v>
          </cell>
          <cell r="H3929" t="str">
            <v>JOELHO 45 GRAUS, PVC, SERIE R, ÁGUA PLUVIAL, DN 100 MM, JUNTA ELÁSTICA, FORNECIDO E INSTALADO EM RAMAL DE ENCAMINHAMENTO. AF_06/2022</v>
          </cell>
          <cell r="I3929" t="str">
            <v>UN</v>
          </cell>
          <cell r="J3929" t="str">
            <v>COEFICIENTE DE REPRESENTATIVIDADE</v>
          </cell>
          <cell r="K3929">
            <v>20.01</v>
          </cell>
        </row>
        <row r="3930">
          <cell r="G3930">
            <v>89526</v>
          </cell>
          <cell r="H3930" t="str">
            <v>LUVA DE REDUÇÃO, PVC, SOLDÁVEL, DN 32MM X 25MM, INSTALADO EM PRUMADA DE ÁGUA - FORNECIMENTO E INSTALAÇÃO. AF_06/2022</v>
          </cell>
          <cell r="I3930" t="str">
            <v>UN</v>
          </cell>
          <cell r="J3930" t="str">
            <v>COEFICIENTE DE REPRESENTATIVIDADE</v>
          </cell>
          <cell r="K3930">
            <v>37.87</v>
          </cell>
        </row>
        <row r="3931">
          <cell r="G3931">
            <v>89527</v>
          </cell>
          <cell r="H3931" t="str">
            <v>CURVA 87 GRAUS E 30 MINUTOS, PVC, SERIE R, ÁGUA PLUVIAL, DN 100 MM, JUNTA ELÁSTICA, FORNECIDO E INSTALADO EM RAMAL DE ENCAMINHAMENTO. AF_06/2022</v>
          </cell>
          <cell r="I3931" t="str">
            <v>UN</v>
          </cell>
          <cell r="J3931" t="str">
            <v>COEFICIENTE DE REPRESENTATIVIDADE</v>
          </cell>
          <cell r="K3931">
            <v>30.02</v>
          </cell>
        </row>
        <row r="3932">
          <cell r="G3932">
            <v>89528</v>
          </cell>
          <cell r="H3932" t="str">
            <v>UNIÃO, PVC, SOLDÁVEL, DN 25MM, INSTALADO EM PRUMADA DE ÁGUA - FORNECIMENTO E INSTALAÇÃO. AF_06/2022</v>
          </cell>
          <cell r="I3932" t="str">
            <v>UN</v>
          </cell>
          <cell r="J3932" t="str">
            <v>COEFICIENTE DE REPRESENTATIVIDADE</v>
          </cell>
          <cell r="K3932">
            <v>8.91</v>
          </cell>
        </row>
        <row r="3933">
          <cell r="G3933">
            <v>89529</v>
          </cell>
          <cell r="H3933" t="str">
            <v>CURVA DE TRANSPOSIÇÃO, PVC, SOLDÁVEL, DN 25MM, INSTALADO EM PRUMADA DE ÁGUA  - FORNECIMENTO E INSTALAÇÃO. AF_06/2022</v>
          </cell>
          <cell r="I3933" t="str">
            <v>UN</v>
          </cell>
          <cell r="J3933" t="str">
            <v>COEFICIENTE DE REPRESENTATIVIDADE</v>
          </cell>
          <cell r="K3933">
            <v>63.81</v>
          </cell>
        </row>
        <row r="3934">
          <cell r="G3934">
            <v>89530</v>
          </cell>
          <cell r="H3934" t="str">
            <v>LUVA, PVC, SOLDÁVEL, DN 32MM, INSTALADO EM PRUMADA DE ÁGUA - FORNECIMENTO E INSTALAÇÃO. AF_06/2022</v>
          </cell>
          <cell r="I3934" t="str">
            <v>UN</v>
          </cell>
          <cell r="J3934" t="str">
            <v>COEFICIENTE DE REPRESENTATIVIDADE</v>
          </cell>
          <cell r="K3934">
            <v>32.44</v>
          </cell>
        </row>
        <row r="3935">
          <cell r="G3935">
            <v>89531</v>
          </cell>
          <cell r="H3935" t="str">
            <v>LUVA DE CORRER, PVC, SOLDÁVEL, DN 32MM, INSTALADO EM PRUMADA DE ÁGUA - FORNECIMENTO E INSTALAÇÃO. AF_06/2022</v>
          </cell>
          <cell r="I3935" t="str">
            <v>UN</v>
          </cell>
          <cell r="J3935" t="str">
            <v>COEFICIENTE DE REPRESENTATIVIDADE</v>
          </cell>
          <cell r="K3935">
            <v>13.83</v>
          </cell>
        </row>
        <row r="3936">
          <cell r="G3936">
            <v>89532</v>
          </cell>
          <cell r="H3936" t="str">
            <v>LUVA SIMPLES, PVC, SERIE R, ÁGUA PLUVIAL, DN 40 MM, JUNTA SOLDÁVEL, FORNECIDO E INSTALADO EM RAMAL DE ENCAMINHAMENTO. AF_06/2022</v>
          </cell>
          <cell r="I3936" t="str">
            <v>UN</v>
          </cell>
          <cell r="J3936" t="str">
            <v>COEFICIENTE DE REPRESENTATIVIDADE</v>
          </cell>
          <cell r="K3936">
            <v>9.49</v>
          </cell>
        </row>
        <row r="3937">
          <cell r="G3937">
            <v>89535</v>
          </cell>
          <cell r="H3937" t="str">
            <v>LUVA SIMPLES, PVC, SERIE R, ÁGUA PLUVIAL, DN 50 MM, JUNTA ELÁSTICA, FORNECIDO E INSTALADO EM RAMAL DE ENCAMINHAMENTO. AF_06/2022</v>
          </cell>
          <cell r="I3937" t="str">
            <v>UN</v>
          </cell>
          <cell r="J3937" t="str">
            <v>COEFICIENTE DE REPRESENTATIVIDADE</v>
          </cell>
          <cell r="K3937">
            <v>32.81</v>
          </cell>
        </row>
        <row r="3938">
          <cell r="G3938">
            <v>89536</v>
          </cell>
          <cell r="H3938" t="str">
            <v>BUCHA DE REDUÇÃO LONGA, PVC, SERIE R, ÁGUA PLUVIAL, DN 50 X 40 MM, JUNTA ELÁSTICA, FORNECIDO E INSTALADO EM RAMAL DE ENCAMINHAMENTO. AF_06/2022</v>
          </cell>
          <cell r="I3938" t="str">
            <v>UN</v>
          </cell>
          <cell r="J3938" t="str">
            <v>COEFICIENTE DE REPRESENTATIVIDADE</v>
          </cell>
          <cell r="K3938">
            <v>14.4</v>
          </cell>
        </row>
        <row r="3939">
          <cell r="G3939">
            <v>89540</v>
          </cell>
          <cell r="H3939" t="str">
            <v>LUVA SIMPLES, PVC, SERIE R, ÁGUA PLUVIAL, DN 75 MM, JUNTA ELÁSTICA, FORNECIDO E INSTALADO EM RAMAL DE ENCAMINHAMENTO. AF_06/2022</v>
          </cell>
          <cell r="I3939" t="str">
            <v>UN</v>
          </cell>
          <cell r="J3939" t="str">
            <v>COEFICIENTE DE REPRESENTATIVIDADE</v>
          </cell>
          <cell r="K3939">
            <v>52.98</v>
          </cell>
        </row>
        <row r="3940">
          <cell r="G3940">
            <v>89541</v>
          </cell>
          <cell r="H3940" t="str">
            <v>LUVA DE CORRER, PVC, SERIE R, ÁGUA PLUVIAL, DN 75 MM, JUNTA ELÁSTICA, FORNECIDO E INSTALADO EM RAMAL DE ENCAMINHAMENTO. AF_06/2022</v>
          </cell>
          <cell r="I3940" t="str">
            <v>UN</v>
          </cell>
          <cell r="J3940" t="str">
            <v>COEFICIENTE DE REPRESENTATIVIDADE</v>
          </cell>
          <cell r="K3940">
            <v>44.75</v>
          </cell>
        </row>
        <row r="3941">
          <cell r="G3941">
            <v>89542</v>
          </cell>
          <cell r="H3941" t="str">
            <v>REDUÇÃO EXCÊNTRICA, PVC, SERIE R, ÁGUA PLUVIAL, DN 75 X 50 MM, JUNTA ELÁSTICA, FORNECIDO E INSTALADO EM RAMAL DE ENCAMINHAMENTO. AF_06/2022</v>
          </cell>
          <cell r="I3941" t="str">
            <v>UN</v>
          </cell>
          <cell r="J3941" t="str">
            <v>COEFICIENTE DE REPRESENTATIVIDADE</v>
          </cell>
          <cell r="K3941">
            <v>76.04</v>
          </cell>
        </row>
        <row r="3942">
          <cell r="G3942">
            <v>89544</v>
          </cell>
          <cell r="H3942" t="str">
            <v>TÊ DE INSPEÇÃO, PVC, SERIE R, ÁGUA PLUVIAL, DN 75 MM, JUNTA ELÁSTICA, FORNECIDO E INSTALADO EM RAMAL DE ENCAMINHAMENTO. AF_06/2022</v>
          </cell>
          <cell r="I3942" t="str">
            <v>UN</v>
          </cell>
          <cell r="J3942" t="str">
            <v>COEFICIENTE DE REPRESENTATIVIDADE</v>
          </cell>
          <cell r="K3942">
            <v>30.05</v>
          </cell>
        </row>
        <row r="3943">
          <cell r="G3943">
            <v>89545</v>
          </cell>
          <cell r="H3943" t="str">
            <v>LUVA SOLDÁVEL E COM ROSCA, PVC, SOLDÁVEL, DN 32MM X 1 , INSTALADO EM PRUMADA DE ÁGUA - FORNECIMENTO E INSTALAÇÃO. AF_06/2022</v>
          </cell>
          <cell r="I3943" t="str">
            <v>UN</v>
          </cell>
          <cell r="J3943" t="str">
            <v>COEFICIENTE DE REPRESENTATIVIDADE</v>
          </cell>
          <cell r="K3943">
            <v>89.15</v>
          </cell>
        </row>
        <row r="3944">
          <cell r="G3944">
            <v>89546</v>
          </cell>
          <cell r="H3944" t="str">
            <v>UNIÃO, PVC, SOLDÁVEL, DN 32MM, INSTALADO EM PRUMADA DE ÁGUA - FORNECIMENTO E INSTALAÇÃO. AF_06/2022</v>
          </cell>
          <cell r="I3944" t="str">
            <v>UN</v>
          </cell>
          <cell r="J3944" t="str">
            <v>COEFICIENTE DE REPRESENTATIVIDADE</v>
          </cell>
          <cell r="K3944">
            <v>10.5</v>
          </cell>
        </row>
        <row r="3945">
          <cell r="G3945">
            <v>89547</v>
          </cell>
          <cell r="H3945" t="str">
            <v>ADAPTADOR CURTO COM BOLSA E ROSCA PARA REGISTRO, PVC, SOLDÁVEL, DN 32MM X 1 , INSTALADO EM PRUMADA DE ÁGUA - FORNECIMENTO E INSTALAÇÃO. AF_06/2022</v>
          </cell>
          <cell r="I3945" t="str">
            <v>UN</v>
          </cell>
          <cell r="J3945" t="str">
            <v>COEFICIENTE DE REPRESENTATIVIDADE</v>
          </cell>
          <cell r="K3945">
            <v>65.68</v>
          </cell>
        </row>
        <row r="3946">
          <cell r="G3946">
            <v>89548</v>
          </cell>
          <cell r="H3946" t="str">
            <v>LUVA SIMPLES, PVC, SERIE R, ÁGUA PLUVIAL, DN 100 MM, JUNTA ELÁSTICA, FORNECIDO E INSTALADO EM RAMAL DE ENCAMINHAMENTO. AF_06/2022</v>
          </cell>
          <cell r="I3946" t="str">
            <v>UN</v>
          </cell>
          <cell r="J3946" t="str">
            <v>COEFICIENTE DE REPRESENTATIVIDADE</v>
          </cell>
          <cell r="K3946">
            <v>7.93</v>
          </cell>
        </row>
        <row r="3947">
          <cell r="G3947">
            <v>89549</v>
          </cell>
          <cell r="H3947" t="str">
            <v>CURVA DE TRANSPOSIÇÃO, PVC, SOLDÁVEL, DN 32MM, INSTALADO EM PRUMADA DE ÁGUA   FORNECIMENTO E INSTALAÇÃO. AF_06/2022</v>
          </cell>
          <cell r="I3947" t="str">
            <v>UN</v>
          </cell>
          <cell r="J3947" t="str">
            <v>COEFICIENTE DE REPRESENTATIVIDADE</v>
          </cell>
          <cell r="K3947">
            <v>72.38</v>
          </cell>
        </row>
        <row r="3948">
          <cell r="G3948">
            <v>89550</v>
          </cell>
          <cell r="H3948" t="str">
            <v>LUVA DE CORRER, PVC, SERIE R, ÁGUA PLUVIAL, DN 100 MM, JUNTA ELÁSTICA, FORNECIDO E INSTALADO EM RAMAL DE ENCAMINHAMENTO. AF_06/2022</v>
          </cell>
          <cell r="I3948" t="str">
            <v>UN</v>
          </cell>
          <cell r="J3948" t="str">
            <v>COEFICIENTE DE REPRESENTATIVIDADE</v>
          </cell>
          <cell r="K3948">
            <v>147.5</v>
          </cell>
        </row>
        <row r="3949">
          <cell r="G3949">
            <v>89551</v>
          </cell>
          <cell r="H3949" t="str">
            <v>REDUÇÃO EXCÊNTRICA, PVC, SERIE R, ÁGUA PLUVIAL, DN 100 X 75 MM, JUNTA ELÁSTICA, FORNECIDO E INSTALADO EM RAMAL DE ENCAMINHAMENTO. AF_06/2022</v>
          </cell>
          <cell r="I3949" t="str">
            <v>UN</v>
          </cell>
          <cell r="J3949" t="str">
            <v>COEFICIENTE DE REPRESENTATIVIDADE</v>
          </cell>
          <cell r="K3949">
            <v>10.51</v>
          </cell>
        </row>
        <row r="3950">
          <cell r="G3950">
            <v>89552</v>
          </cell>
          <cell r="H3950" t="str">
            <v>LUVA, PVC, SOLDÁVEL, DN 40MM, INSTALADO EM PRUMADA DE ÁGUA - FORNECIMENTO E INSTALAÇÃO. AF_06/2022</v>
          </cell>
          <cell r="I3950" t="str">
            <v>UN</v>
          </cell>
          <cell r="J3950" t="str">
            <v>COEFICIENTE DE REPRESENTATIVIDADE</v>
          </cell>
          <cell r="K3950">
            <v>34.17</v>
          </cell>
        </row>
        <row r="3951">
          <cell r="G3951">
            <v>89553</v>
          </cell>
          <cell r="H3951" t="str">
            <v>TÊ DE INSPEÇÃO, PVC, SERIE R, ÁGUA PLUVIAL, DN 100 MM, JUNTA ELÁSTICA, FORNECIDO E INSTALADO EM RAMAL DE ENCAMINHAMENTO. AF_06/2022</v>
          </cell>
          <cell r="I3951" t="str">
            <v>UN</v>
          </cell>
          <cell r="J3951" t="str">
            <v>COEFICIENTE DE REPRESENTATIVIDADE</v>
          </cell>
          <cell r="K3951">
            <v>10.74</v>
          </cell>
        </row>
        <row r="3952">
          <cell r="G3952">
            <v>89554</v>
          </cell>
          <cell r="H3952" t="str">
            <v>LUVA DE CORRER, PVC, SOLDÁVEL, DN 40MM, INSTALADO EM PRUMADA DE ÁGUA   FORNECIMENTO E INSTALAÇÃO. AF_06/2022</v>
          </cell>
          <cell r="I3952" t="str">
            <v>UN</v>
          </cell>
          <cell r="J3952" t="str">
            <v>COEFICIENTE DE REPRESENTATIVIDADE</v>
          </cell>
          <cell r="K3952">
            <v>31.55</v>
          </cell>
        </row>
        <row r="3953">
          <cell r="G3953">
            <v>89555</v>
          </cell>
          <cell r="H3953" t="str">
            <v>JUNÇÃO SIMPLES, PVC, SERIE R, ÁGUA PLUVIAL, DN 40 MM, JUNTA SOLDÁVEL, FORNECIDO E INSTALADO EM RAMAL DE ENCAMINHAMENTO. AF_06/2022</v>
          </cell>
          <cell r="I3953" t="str">
            <v>UN</v>
          </cell>
          <cell r="J3953" t="str">
            <v>COEFICIENTE DE REPRESENTATIVIDADE</v>
          </cell>
          <cell r="K3953">
            <v>32.01</v>
          </cell>
        </row>
        <row r="3954">
          <cell r="G3954">
            <v>89556</v>
          </cell>
          <cell r="H3954" t="str">
            <v>LUVA DE REDUÇÃO, PVC, SOLDÁVEL, DN 40MM X 32MM, INSTALADO EM PRUMADA DE ÁGUA - FORNECIMENTO E INSTALAÇÃO. AF_06/2022</v>
          </cell>
          <cell r="I3954" t="str">
            <v>UN</v>
          </cell>
          <cell r="J3954" t="str">
            <v>COEFICIENTE DE REPRESENTATIVIDADE</v>
          </cell>
          <cell r="K3954">
            <v>40.39</v>
          </cell>
        </row>
        <row r="3955">
          <cell r="G3955">
            <v>89557</v>
          </cell>
          <cell r="H3955" t="str">
            <v>JUNÇÃO SIMPLES, PVC, SERIE R, ÁGUA PLUVIAL, DN 50 MM, JUNTA ELÁSTICA, FORNECIDO E INSTALADO EM RAMAL DE ENCAMINHAMENTO. AF_06/2022</v>
          </cell>
          <cell r="I3955" t="str">
            <v>UN</v>
          </cell>
          <cell r="J3955" t="str">
            <v>COEFICIENTE DE REPRESENTATIVIDADE</v>
          </cell>
          <cell r="K3955">
            <v>41.07</v>
          </cell>
        </row>
        <row r="3956">
          <cell r="G3956">
            <v>89558</v>
          </cell>
          <cell r="H3956" t="str">
            <v>LUVA COM ROSCA, PVC, SOLDÁVEL, DN 40MM X 1.1/4 , INSTALADO EM PRUMADA DE ÁGUA - FORNECIMENTO E INSTALAÇÃO. AF_06/2022</v>
          </cell>
          <cell r="I3956" t="str">
            <v>UN</v>
          </cell>
          <cell r="J3956" t="str">
            <v>COEFICIENTE DE REPRESENTATIVIDADE</v>
          </cell>
          <cell r="K3956">
            <v>42.09</v>
          </cell>
        </row>
        <row r="3957">
          <cell r="G3957">
            <v>89559</v>
          </cell>
          <cell r="H3957" t="str">
            <v>JUNÇÃO SIMPLES, PVC, SERIE R, ÁGUA PLUVIAL, DN 75 X 75 MM, JUNTA ELÁSTICA, FORNECIDO E INSTALADO EM RAMAL DE ENCAMINHAMENTO. AF_06/2022</v>
          </cell>
          <cell r="I3957" t="str">
            <v>UN</v>
          </cell>
          <cell r="J3957" t="str">
            <v>COEFICIENTE DE REPRESENTATIVIDADE</v>
          </cell>
          <cell r="K3957">
            <v>46.48</v>
          </cell>
        </row>
        <row r="3958">
          <cell r="G3958">
            <v>89560</v>
          </cell>
          <cell r="H3958" t="str">
            <v>TÊ, PVC, SERIE R, ÁGUA PLUVIAL, DN 75 MM, JUNTA ELÁSTICA, FORNECIDO E INSTALADO EM RAMAL DE ENCAMINHAMENTO. AF_06/2022</v>
          </cell>
          <cell r="I3958" t="str">
            <v>UN</v>
          </cell>
          <cell r="J3958" t="str">
            <v>COEFICIENTE DE REPRESENTATIVIDADE</v>
          </cell>
          <cell r="K3958">
            <v>125.63</v>
          </cell>
        </row>
        <row r="3959">
          <cell r="G3959">
            <v>89561</v>
          </cell>
          <cell r="H3959" t="str">
            <v>JUNÇÃO SIMPLES, PVC, SERIE R, ÁGUA PLUVIAL, DN 100 X 100 MM, JUNTA ELÁSTICA, FORNECIDO E INSTALADO EM RAMAL DE ENCAMINHAMENTO. AF_06/2022</v>
          </cell>
          <cell r="I3959" t="str">
            <v>UN</v>
          </cell>
          <cell r="J3959" t="str">
            <v>COEFICIENTE DE REPRESENTATIVIDADE</v>
          </cell>
          <cell r="K3959">
            <v>122.51</v>
          </cell>
        </row>
        <row r="3960">
          <cell r="G3960">
            <v>89562</v>
          </cell>
          <cell r="H3960" t="str">
            <v>UNIÃO, PVC, SOLDÁVEL, DN 40MM, INSTALADO EM PRUMADA DE ÁGUA - FORNECIMENTO E INSTALAÇÃO. AF_06/2022</v>
          </cell>
          <cell r="I3960" t="str">
            <v>UN</v>
          </cell>
          <cell r="J3960" t="str">
            <v>COEFICIENTE DE REPRESENTATIVIDADE</v>
          </cell>
          <cell r="K3960">
            <v>149.95</v>
          </cell>
        </row>
        <row r="3961">
          <cell r="G3961">
            <v>89563</v>
          </cell>
          <cell r="H3961" t="str">
            <v>JUNÇÃO SIMPLES, PVC, SERIE R, ÁGUA PLUVIAL, DN 100 X 75 MM, JUNTA ELÁSTICA, FORNECIDO E INSTALADO EM RAMAL DE ENCAMINHAMENTO. AF_06/2022</v>
          </cell>
          <cell r="I3961" t="str">
            <v>UN</v>
          </cell>
          <cell r="J3961" t="str">
            <v>COEFICIENTE DE REPRESENTATIVIDADE</v>
          </cell>
          <cell r="K3961">
            <v>23.02</v>
          </cell>
        </row>
        <row r="3962">
          <cell r="G3962">
            <v>89564</v>
          </cell>
          <cell r="H3962" t="str">
            <v>ADAPTADOR CURTO COM BOLSA E ROSCA PARA REGISTRO, PVC, SOLDÁVEL, DN 40MM X 1.1/2 , INSTALADO EM PRUMADA DE ÁGUA - FORNECIMENTO E INSTALAÇÃO. AF_06/2022</v>
          </cell>
          <cell r="I3962" t="str">
            <v>UN</v>
          </cell>
          <cell r="J3962" t="str">
            <v>COEFICIENTE DE REPRESENTATIVIDADE</v>
          </cell>
          <cell r="K3962">
            <v>33.26</v>
          </cell>
        </row>
        <row r="3963">
          <cell r="G3963">
            <v>89565</v>
          </cell>
          <cell r="H3963" t="str">
            <v>TÊ, PVC, SERIE R, ÁGUA PLUVIAL, DN 100 X 100 MM, JUNTA ELÁSTICA, FORNECIDO E INSTALADO EM RAMAL DE ENCAMINHAMENTO. AF_06/2022</v>
          </cell>
          <cell r="I3963" t="str">
            <v>UN</v>
          </cell>
          <cell r="J3963" t="str">
            <v>COEFICIENTE DE REPRESENTATIVIDADE</v>
          </cell>
          <cell r="K3963">
            <v>13.29</v>
          </cell>
        </row>
        <row r="3964">
          <cell r="G3964">
            <v>89566</v>
          </cell>
          <cell r="H3964" t="str">
            <v>ADAPTADOR CURTO COM BOLSA E ROSCA PARA REGISTRO, PVC, SOLDÁVEL, DN 40MM X 1.1/4 , INSTALADO EM PRUMADA DE ÁGUA - FORNECIMENTO E INSTALAÇÃO. AF_06/2022</v>
          </cell>
          <cell r="I3964" t="str">
            <v>UN</v>
          </cell>
          <cell r="J3964" t="str">
            <v>COEFICIENTE DE REPRESENTATIVIDADE</v>
          </cell>
          <cell r="K3964">
            <v>9.52</v>
          </cell>
        </row>
        <row r="3965">
          <cell r="G3965">
            <v>89567</v>
          </cell>
          <cell r="H3965" t="str">
            <v>TÊ, PVC, SERIE R, ÁGUA PLUVIAL, DN 100 X 75 MM, JUNTA ELÁSTICA, FORNECIDO E INSTALADO EM RAMAL DE ENCAMINHAMENTO. AF_06/2022</v>
          </cell>
          <cell r="I3965" t="str">
            <v>UN</v>
          </cell>
          <cell r="J3965" t="str">
            <v>COEFICIENTE DE REPRESENTATIVIDADE</v>
          </cell>
          <cell r="K3965">
            <v>20.83</v>
          </cell>
        </row>
        <row r="3966">
          <cell r="G3966">
            <v>89568</v>
          </cell>
          <cell r="H3966" t="str">
            <v>JUNÇÃO DUPLA, PVC, SERIE R, ÁGUA PLUVIAL, DN 100 X 100 X 100 MM, JUNTA ELÁSTICA, FORNECIDO E INSTALADO EM RAMAL DE ENCAMINHAMENTO. AF_06/2022</v>
          </cell>
          <cell r="I3966" t="str">
            <v>UN</v>
          </cell>
          <cell r="J3966" t="str">
            <v>COEFICIENTE DE REPRESENTATIVIDADE</v>
          </cell>
          <cell r="K3966">
            <v>46.14</v>
          </cell>
        </row>
        <row r="3967">
          <cell r="G3967">
            <v>89569</v>
          </cell>
          <cell r="H3967" t="str">
            <v>LUVA, PVC, SOLDÁVEL, DN 50MM, INSTALADO EM PRUMADA DE ÁGUA - FORNECIMENTO E INSTALAÇÃO. AF_06/2022</v>
          </cell>
          <cell r="I3967" t="str">
            <v>UN</v>
          </cell>
          <cell r="J3967" t="str">
            <v>COEFICIENTE DE REPRESENTATIVIDADE</v>
          </cell>
          <cell r="K3967">
            <v>23.26</v>
          </cell>
        </row>
        <row r="3968">
          <cell r="G3968">
            <v>89570</v>
          </cell>
          <cell r="H3968" t="str">
            <v>LUVA DE CORRER, PVC, SOLDÁVEL, DN 50MM, INSTALADO EM PRUMADA DE ÁGUA - FORNECIMENTO E INSTALAÇÃO. AF_06/2022</v>
          </cell>
          <cell r="I3968" t="str">
            <v>UN</v>
          </cell>
          <cell r="J3968" t="str">
            <v>COEFICIENTE DE REPRESENTATIVIDADE</v>
          </cell>
          <cell r="K3968">
            <v>23.94</v>
          </cell>
        </row>
        <row r="3969">
          <cell r="G3969">
            <v>89571</v>
          </cell>
          <cell r="H3969" t="str">
            <v>LUVA DE REDUÇÃO, PVC, SOLDÁVEL, DN 50MM X 25MM, INSTALADO EM PRUMADA DE ÁGUA   FORNECIMENTO E INSTALAÇÃO. AF_06/2022</v>
          </cell>
          <cell r="I3969" t="str">
            <v>UN</v>
          </cell>
          <cell r="J3969" t="str">
            <v>COEFICIENTE DE REPRESENTATIVIDADE</v>
          </cell>
          <cell r="K3969">
            <v>18.96</v>
          </cell>
        </row>
        <row r="3970">
          <cell r="G3970">
            <v>89572</v>
          </cell>
          <cell r="H3970" t="str">
            <v>JOELHO 90 GRAUS, PVC, SERIE R, ÁGUA PLUVIAL, DN 75 MM, JUNTA ELÁSTICA, FORNECIDO E INSTALADO EM CONDUTORES VERTICAIS DE ÁGUAS PLUVIAIS. AF_06/2022</v>
          </cell>
          <cell r="I3970" t="str">
            <v>UN</v>
          </cell>
          <cell r="J3970" t="str">
            <v>COEFICIENTE DE REPRESENTATIVIDADE</v>
          </cell>
          <cell r="K3970">
            <v>78.06</v>
          </cell>
        </row>
        <row r="3971">
          <cell r="G3971">
            <v>89573</v>
          </cell>
          <cell r="H3971" t="str">
            <v>JOELHO 45 GRAUS, PVC, SERIE R, ÁGUA PLUVIAL, DN 75 MM, JUNTA ELÁSTICA, FORNECIDO E INSTALADO EM CONDUTORES VERTICAIS DE ÁGUAS PLUVIAIS. AF_06/2022</v>
          </cell>
          <cell r="I3971" t="str">
            <v>UN</v>
          </cell>
          <cell r="J3971" t="str">
            <v>COEFICIENTE DE REPRESENTATIVIDADE</v>
          </cell>
          <cell r="K3971">
            <v>17.93</v>
          </cell>
        </row>
        <row r="3972">
          <cell r="G3972">
            <v>89574</v>
          </cell>
          <cell r="H3972" t="str">
            <v>CURVA 87 GRAUS E 30 MINUTOS, PVC, SERIE R, ÁGUA PLUVIAL, DN 75 MM, JUNTA ELÁSTICA, FORNECIDO E INSTALADO EM CONDUTORES VERTICAIS DE ÁGUAS PLUVIAIS. AF_06/2022</v>
          </cell>
          <cell r="I3972" t="str">
            <v>UN</v>
          </cell>
          <cell r="J3972" t="str">
            <v>COEFICIENTE DE REPRESENTATIVIDADE</v>
          </cell>
          <cell r="K3972">
            <v>29.49</v>
          </cell>
        </row>
        <row r="3973">
          <cell r="G3973">
            <v>89575</v>
          </cell>
          <cell r="H3973" t="str">
            <v>JOELHO 90 GRAUS, PVC, SERIE R, ÁGUA PLUVIAL, DN 100 MM, JUNTA ELÁSTICA, FORNECIDO E INSTALADO EM CONDUTORES VERTICAIS DE ÁGUAS PLUVIAIS. AF_06/2022</v>
          </cell>
          <cell r="I3973" t="str">
            <v>UN</v>
          </cell>
          <cell r="J3973" t="str">
            <v>COEFICIENTE DE REPRESENTATIVIDADE</v>
          </cell>
          <cell r="K3973">
            <v>153.54</v>
          </cell>
        </row>
        <row r="3974">
          <cell r="G3974">
            <v>89577</v>
          </cell>
          <cell r="H3974" t="str">
            <v>JOELHO 45 GRAUS, PVC, SERIE R, ÁGUA PLUVIAL, DN 100 MM, JUNTA ELÁSTICA, FORNECIDO E INSTALADO EM CONDUTORES VERTICAIS DE ÁGUAS PLUVIAIS. AF_06/2022</v>
          </cell>
          <cell r="I3974" t="str">
            <v>UN</v>
          </cell>
          <cell r="J3974" t="str">
            <v>COEFICIENTE DE REPRESENTATIVIDADE</v>
          </cell>
          <cell r="K3974">
            <v>28.08</v>
          </cell>
        </row>
        <row r="3975">
          <cell r="G3975">
            <v>89579</v>
          </cell>
          <cell r="H3975" t="str">
            <v>CURVA 87 GRAUS E 30 MINUTOS, PVC, SERIE R, ÁGUA PLUVIAL, DN 100 MM, JUNTA ELÁSTICA, FORNECIDO E INSTALADO EM CONDUTORES VERTICAIS DE ÁGUAS PLUVIAIS. AF_06/2022</v>
          </cell>
          <cell r="I3975" t="str">
            <v>UN</v>
          </cell>
          <cell r="J3975" t="str">
            <v>COEFICIENTE DE REPRESENTATIVIDADE</v>
          </cell>
          <cell r="K3975">
            <v>55.19</v>
          </cell>
        </row>
        <row r="3976">
          <cell r="G3976">
            <v>89581</v>
          </cell>
          <cell r="H3976" t="str">
            <v>JOELHO 90 GRAUS, PVC, SERIE R, ÁGUA PLUVIAL, DN 150 MM, JUNTA ELÁSTICA, FORNECIDO E INSTALADO EM CONDUTORES VERTICAIS DE ÁGUAS PLUVIAIS. AF_06/2022</v>
          </cell>
          <cell r="I3976" t="str">
            <v>UN</v>
          </cell>
          <cell r="J3976" t="str">
            <v>COEFICIENTE DE REPRESENTATIVIDADE</v>
          </cell>
          <cell r="K3976">
            <v>181.33</v>
          </cell>
        </row>
        <row r="3977">
          <cell r="G3977">
            <v>89582</v>
          </cell>
          <cell r="H3977" t="str">
            <v>JOELHO 45 GRAUS, PVC, SERIE R, ÁGUA PLUVIAL, DN 150 MM, JUNTA ELÁSTICA, FORNECIDO E INSTALADO EM CONDUTORES VERTICAIS DE ÁGUAS PLUVIAIS. AF_06/2022</v>
          </cell>
          <cell r="I3977" t="str">
            <v>UN</v>
          </cell>
          <cell r="J3977" t="str">
            <v>COEFICIENTE DE REPRESENTATIVIDADE</v>
          </cell>
          <cell r="K3977">
            <v>37.56</v>
          </cell>
        </row>
        <row r="3978">
          <cell r="G3978">
            <v>89583</v>
          </cell>
          <cell r="H3978" t="str">
            <v>CURVA 87 GRAUS E 30 MINUTOS, PVC, SERIE R, ÁGUA PLUVIAL, DN 150 MM, JUNTA ELÁSTICA, FORNECIDO E INSTALADO EM CONDUTORES VERTICAIS DE ÁGUAS PLUVIAIS. AF_06/2022</v>
          </cell>
          <cell r="I3978" t="str">
            <v>UN</v>
          </cell>
          <cell r="J3978" t="str">
            <v>COEFICIENTE DE REPRESENTATIVIDADE</v>
          </cell>
          <cell r="K3978">
            <v>6.81</v>
          </cell>
        </row>
        <row r="3979">
          <cell r="G3979">
            <v>89584</v>
          </cell>
          <cell r="H3979" t="str">
            <v>LUVA COM ROSCA, PVC, SOLDÁVEL, DN 50MM X 1.1/2 , INSTALADO EM PRUMADA DE ÁGUA - FORNECIMENTO E INSTALAÇÃO. AF_06/2022</v>
          </cell>
          <cell r="I3979" t="str">
            <v>UN</v>
          </cell>
          <cell r="J3979" t="str">
            <v>COEFICIENTE DE REPRESENTATIVIDADE</v>
          </cell>
          <cell r="K3979">
            <v>10.79</v>
          </cell>
        </row>
        <row r="3980">
          <cell r="G3980">
            <v>89585</v>
          </cell>
          <cell r="H3980" t="str">
            <v>UNIÃO, PVC, SOLDÁVEL, DN 50MM, INSTALADO EM PRUMADA DE ÁGUA - FORNECIMENTO E INSTALAÇÃO. AF_06/2022</v>
          </cell>
          <cell r="I3980" t="str">
            <v>UN</v>
          </cell>
          <cell r="J3980" t="str">
            <v>COEFICIENTE DE REPRESENTATIVIDADE</v>
          </cell>
          <cell r="K3980">
            <v>12.9</v>
          </cell>
        </row>
        <row r="3981">
          <cell r="G3981">
            <v>89587</v>
          </cell>
          <cell r="H3981" t="str">
            <v>ADAPTADOR CURTO COM BOLSA E ROSCA PARA REGISTRO, PVC, SOLDÁVEL, DN 50MM X 1.1/4 , INSTALADO EM PRUMADA DE ÁGUA - FORNECIMENTO E INSTALAÇÃO. AF_06/2022</v>
          </cell>
          <cell r="I3981" t="str">
            <v>UN</v>
          </cell>
          <cell r="J3981" t="str">
            <v>COEFICIENTE DE REPRESENTATIVIDADE</v>
          </cell>
          <cell r="K3981">
            <v>17.73</v>
          </cell>
        </row>
        <row r="3982">
          <cell r="G3982">
            <v>89590</v>
          </cell>
          <cell r="H3982" t="str">
            <v>ADAPTADOR CURTO COM BOLSA E ROSCA PARA REGISTRO, PVC, SOLDÁVEL, DN 50MM X 1.1/2 , INSTALADO EM PRUMADA DE ÁGUA - FORNECIMENTO E INSTALAÇÃO. AF_06/2022</v>
          </cell>
          <cell r="I3982" t="str">
            <v>UN</v>
          </cell>
          <cell r="J3982" t="str">
            <v>COEFICIENTE DE REPRESENTATIVIDADE</v>
          </cell>
          <cell r="K3982">
            <v>16.4</v>
          </cell>
        </row>
        <row r="3983">
          <cell r="G3983">
            <v>89591</v>
          </cell>
          <cell r="H3983" t="str">
            <v>LUVA, PVC, SOLDÁVEL, DN 60MM, INSTALADO EM PRUMADA DE ÁGUA - FORNECIMENTO E INSTALAÇÃO. AF_06/2022</v>
          </cell>
          <cell r="I3983" t="str">
            <v>UN</v>
          </cell>
          <cell r="J3983" t="str">
            <v>COEFICIENTE DE REPRESENTATIVIDADE</v>
          </cell>
          <cell r="K3983">
            <v>20.69</v>
          </cell>
        </row>
        <row r="3984">
          <cell r="G3984">
            <v>89592</v>
          </cell>
          <cell r="H3984" t="str">
            <v>LUVA DE CORRER, PVC, SOLDÁVEL, DN 60MM, INSTALADO EM PRUMADA DE ÁGUA   FORNECIMENTO E INSTALAÇÃO. AF_06/2022</v>
          </cell>
          <cell r="I3984" t="str">
            <v>UN</v>
          </cell>
          <cell r="J3984" t="str">
            <v>COEFICIENTE DE REPRESENTATIVIDADE</v>
          </cell>
          <cell r="K3984">
            <v>27.68</v>
          </cell>
        </row>
        <row r="3985">
          <cell r="G3985">
            <v>89593</v>
          </cell>
          <cell r="H3985" t="str">
            <v>LUVA SIMPLES, PVC, SERIE R, ÁGUA PLUVIAL, DN 75 MM, JUNTA ELÁSTICA, FORNECIDO E INSTALADO EM CONDUTORES VERTICAIS DE ÁGUAS PLUVIAIS. AF_06/2022</v>
          </cell>
          <cell r="I3985" t="str">
            <v>UN</v>
          </cell>
          <cell r="J3985" t="str">
            <v>COEFICIENTE DE REPRESENTATIVIDADE</v>
          </cell>
          <cell r="K3985">
            <v>18.41</v>
          </cell>
        </row>
        <row r="3986">
          <cell r="G3986">
            <v>89594</v>
          </cell>
          <cell r="H3986" t="str">
            <v>LUVA DE CORRER, PVC, SERIE R, ÁGUA PLUVIAL, DN 75 MM, JUNTA ELÁSTICA, FORNECIDO E INSTALADO EM CONDUTORES VERTICAIS DE ÁGUAS PLUVIAIS. AF_06/2022</v>
          </cell>
          <cell r="I3986" t="str">
            <v>UN</v>
          </cell>
          <cell r="J3986" t="str">
            <v>COEFICIENTE DE REPRESENTATIVIDADE</v>
          </cell>
          <cell r="K3986">
            <v>44.14</v>
          </cell>
        </row>
        <row r="3987">
          <cell r="G3987">
            <v>89595</v>
          </cell>
          <cell r="H3987" t="str">
            <v>LUVA DE REDUÇÃO, PVC, SOLDÁVEL, DN 60MM X 50MM, INSTALADO EM PRUMADA DE ÁGUA - FORNECIMENTO E INSTALAÇÃO. AF_06/2022</v>
          </cell>
          <cell r="I3987" t="str">
            <v>UN</v>
          </cell>
          <cell r="J3987" t="str">
            <v>COEFICIENTE DE REPRESENTATIVIDADE</v>
          </cell>
          <cell r="K3987">
            <v>74.51</v>
          </cell>
        </row>
        <row r="3988">
          <cell r="G3988">
            <v>89596</v>
          </cell>
          <cell r="H3988" t="str">
            <v>UNIÃO, PVC, SOLDÁVEL, DN 60MM, INSTALADO EM PRUMADA DE ÁGUA - FORNECIMENTO E INSTALAÇÃO. AF_06/2022</v>
          </cell>
          <cell r="I3988" t="str">
            <v>UN</v>
          </cell>
          <cell r="J3988" t="str">
            <v>COEFICIENTE DE REPRESENTATIVIDADE</v>
          </cell>
          <cell r="K3988">
            <v>56.47</v>
          </cell>
        </row>
        <row r="3989">
          <cell r="G3989">
            <v>89597</v>
          </cell>
          <cell r="H3989" t="str">
            <v>ADAPTADOR CURTO COM BOLSA E ROSCA PARA REGISTRO, PVC, SOLDÁVEL, DN 60MM X 2 , INSTALADO EM PRUMADA DE ÁGUA - FORNECIMENTO E INSTALAÇÃO. AF_06/2022</v>
          </cell>
          <cell r="I3989" t="str">
            <v>UN</v>
          </cell>
          <cell r="J3989" t="str">
            <v>COEFICIENTE DE REPRESENTATIVIDADE</v>
          </cell>
          <cell r="K3989">
            <v>97.94</v>
          </cell>
        </row>
        <row r="3990">
          <cell r="G3990">
            <v>89598</v>
          </cell>
          <cell r="H3990" t="str">
            <v>LUVA, PVC, SOLDÁVEL, DN 75MM, INSTALADO EM PRUMADA DE ÁGUA - FORNECIMENTO E INSTALAÇÃO. AF_06/2022</v>
          </cell>
          <cell r="I3990" t="str">
            <v>UN</v>
          </cell>
          <cell r="J3990" t="str">
            <v>COEFICIENTE DE REPRESENTATIVIDADE</v>
          </cell>
          <cell r="K3990">
            <v>113.96</v>
          </cell>
        </row>
        <row r="3991">
          <cell r="G3991">
            <v>89599</v>
          </cell>
          <cell r="H3991" t="str">
            <v>UNIÃO, PVC, SOLDÁVEL, DN 75MM, INSTALADO EM PRUMADA DE ÁGUA - FORNECIMENTO E INSTALAÇÃO. AF_06/2022</v>
          </cell>
          <cell r="I3991" t="str">
            <v>UN</v>
          </cell>
          <cell r="J3991" t="str">
            <v>COEFICIENTE DE REPRESENTATIVIDADE</v>
          </cell>
          <cell r="K3991">
            <v>10.09</v>
          </cell>
        </row>
        <row r="3992">
          <cell r="G3992">
            <v>89600</v>
          </cell>
          <cell r="H3992" t="str">
            <v>ADAPTADOR CURTO COM BOLSA E ROSCA PARA REGISTRO, PVC, SOLDÁVEL, DN 75MM X 2.1/2", INSTALADO EM PRUMADA DE ÁGUA - FORNECIMENTO E INSTALAÇÃO. AF_12/2014</v>
          </cell>
          <cell r="I3992" t="str">
            <v>UN</v>
          </cell>
          <cell r="J3992" t="str">
            <v>COEFICIENTE DE REPRESENTATIVIDADE</v>
          </cell>
          <cell r="K3992">
            <v>11.02</v>
          </cell>
        </row>
        <row r="3993">
          <cell r="G3993">
            <v>89605</v>
          </cell>
          <cell r="H3993" t="str">
            <v>LUVA, PVC, SOLDÁVEL, DN 85MM, INSTALADO EM PRUMADA DE ÁGUA - FORNECIMENTO E INSTALAÇÃO. AF_06/2022</v>
          </cell>
          <cell r="I3993" t="str">
            <v>UN</v>
          </cell>
          <cell r="J3993" t="str">
            <v>COEFICIENTE DE REPRESENTATIVIDADE</v>
          </cell>
          <cell r="K3993">
            <v>11.67</v>
          </cell>
        </row>
        <row r="3994">
          <cell r="G3994">
            <v>89609</v>
          </cell>
          <cell r="H3994" t="str">
            <v>UNIÃO, PVC, SOLDÁVEL, DN 85MM, INSTALADO EM PRUMADA DE ÁGUA - FORNECIMENTO E INSTALAÇÃO. AF_06/2022</v>
          </cell>
          <cell r="I3994" t="str">
            <v>UN</v>
          </cell>
          <cell r="J3994" t="str">
            <v>COEFICIENTE DE REPRESENTATIVIDADE</v>
          </cell>
          <cell r="K3994">
            <v>18.71</v>
          </cell>
        </row>
        <row r="3995">
          <cell r="G3995">
            <v>89610</v>
          </cell>
          <cell r="H3995" t="str">
            <v>ADAPTADOR CURTO COM BOLSA E ROSCA PARA REGISTRO, PVC, SOLDÁVEL, DN 85MM X 3 , INSTALADO EM PRUMADA DE ÁGUA - FORNECIMENTO E INSTALAÇÃO. AF_06/2022</v>
          </cell>
          <cell r="I3995" t="str">
            <v>UN</v>
          </cell>
          <cell r="J3995" t="str">
            <v>COEFICIENTE DE REPRESENTATIVIDADE</v>
          </cell>
          <cell r="K3995">
            <v>13.02</v>
          </cell>
        </row>
        <row r="3996">
          <cell r="G3996">
            <v>89611</v>
          </cell>
          <cell r="H3996" t="str">
            <v>TE, PVC, SOLDÁVEL, DN 25MM, INSTALADO EM PRUMADA DE ÁGUA - FORNECIMENTO E INSTALAÇÃO. AF_06/2022</v>
          </cell>
          <cell r="I3996" t="str">
            <v>UN</v>
          </cell>
          <cell r="J3996" t="str">
            <v>COEFICIENTE DE REPRESENTATIVIDADE</v>
          </cell>
          <cell r="K3996">
            <v>14.65</v>
          </cell>
        </row>
        <row r="3997">
          <cell r="G3997">
            <v>89612</v>
          </cell>
          <cell r="H3997" t="str">
            <v>TE, PVC, SOLDÁVEL, DN 32MM, INSTALADO EM PRUMADA DE ÁGUA - FORNECIMENTO E INSTALAÇÃO. AF_06/2022</v>
          </cell>
          <cell r="I3997" t="str">
            <v>UN</v>
          </cell>
          <cell r="J3997" t="str">
            <v>COEFICIENTE DE REPRESENTATIVIDADE</v>
          </cell>
          <cell r="K3997">
            <v>15.95</v>
          </cell>
        </row>
        <row r="3998">
          <cell r="G3998">
            <v>89613</v>
          </cell>
          <cell r="H3998" t="str">
            <v>TÊ DE REDUÇÃO, PVC, SOLDÁVEL, DN 32MM X 25MM, INSTALADO EM PRUMADA DE ÁGUA - FORNECIMENTO E INSTALAÇÃO. AF_06/2022</v>
          </cell>
          <cell r="I3998" t="str">
            <v>UN</v>
          </cell>
          <cell r="J3998" t="str">
            <v>COEFICIENTE DE REPRESENTATIVIDADE</v>
          </cell>
          <cell r="K3998">
            <v>22.87</v>
          </cell>
        </row>
        <row r="3999">
          <cell r="G3999">
            <v>89614</v>
          </cell>
          <cell r="H3999" t="str">
            <v>TE, PVC, SOLDÁVEL, DN 40MM, INSTALADO EM PRUMADA DE ÁGUA - FORNECIMENTO E INSTALAÇÃO. AF_06/2022</v>
          </cell>
          <cell r="I3999" t="str">
            <v>UN</v>
          </cell>
          <cell r="J3999" t="str">
            <v>COEFICIENTE DE REPRESENTATIVIDADE</v>
          </cell>
          <cell r="K3999">
            <v>32.17</v>
          </cell>
        </row>
        <row r="4000">
          <cell r="G4000">
            <v>89615</v>
          </cell>
          <cell r="H4000" t="str">
            <v>TÊ DE REDUÇÃO, PVC, SOLDÁVEL, DN 40MM X 32MM, INSTALADO EM PRUMADA DE ÁGUA - FORNECIMENTO E INSTALAÇÃO. AF_06/2022</v>
          </cell>
          <cell r="I4000" t="str">
            <v>UN</v>
          </cell>
          <cell r="J4000" t="str">
            <v>COEFICIENTE DE REPRESENTATIVIDADE</v>
          </cell>
          <cell r="K4000">
            <v>19.93</v>
          </cell>
        </row>
        <row r="4001">
          <cell r="G4001">
            <v>89616</v>
          </cell>
          <cell r="H4001" t="str">
            <v>TE, PVC, SOLDÁVEL, DN 50MM, INSTALADO EM PRUMADA DE ÁGUA - FORNECIMENTO E INSTALAÇÃO. AF_06/2022</v>
          </cell>
          <cell r="I4001" t="str">
            <v>UN</v>
          </cell>
          <cell r="J4001" t="str">
            <v>COEFICIENTE DE REPRESENTATIVIDADE</v>
          </cell>
          <cell r="K4001">
            <v>19.26</v>
          </cell>
        </row>
        <row r="4002">
          <cell r="G4002">
            <v>89617</v>
          </cell>
          <cell r="H4002" t="str">
            <v>TÊ DE REDUÇÃO, PVC, SOLDÁVEL, DN 50MM X 40MM, INSTALADO EM PRUMADA DE ÁGUA - FORNECIMENTO E INSTALAÇÃO. AF_06/2022</v>
          </cell>
          <cell r="I4002" t="str">
            <v>UN</v>
          </cell>
          <cell r="J4002" t="str">
            <v>COEFICIENTE DE REPRESENTATIVIDADE</v>
          </cell>
          <cell r="K4002">
            <v>24.33</v>
          </cell>
        </row>
        <row r="4003">
          <cell r="G4003">
            <v>89620</v>
          </cell>
          <cell r="H4003" t="str">
            <v>TÊ DE REDUÇÃO, PVC, SOLDÁVEL, DN 50MM X 25MM, INSTALADO EM PRUMADA DE ÁGUA - FORNECIMENTO E INSTALAÇÃO. AF_06/2022</v>
          </cell>
          <cell r="I4003" t="str">
            <v>UN</v>
          </cell>
          <cell r="J4003" t="str">
            <v>COEFICIENTE DE REPRESENTATIVIDADE</v>
          </cell>
          <cell r="K4003">
            <v>29.6</v>
          </cell>
        </row>
        <row r="4004">
          <cell r="G4004">
            <v>89622</v>
          </cell>
          <cell r="H4004" t="str">
            <v>TE, PVC, SOLDÁVEL, DN 60MM, INSTALADO EM PRUMADA DE ÁGUA - FORNECIMENTO E INSTALAÇÃO. AF_06/2022</v>
          </cell>
          <cell r="I4004" t="str">
            <v>UN</v>
          </cell>
          <cell r="J4004" t="str">
            <v>COEFICIENTE DE REPRESENTATIVIDADE</v>
          </cell>
          <cell r="K4004">
            <v>27.94</v>
          </cell>
        </row>
        <row r="4005">
          <cell r="G4005">
            <v>89623</v>
          </cell>
          <cell r="H4005" t="str">
            <v>TE, PVC, SOLDÁVEL, DN 75MM, INSTALADO EM PRUMADA DE ÁGUA - FORNECIMENTO E INSTALAÇÃO. AF_06/2022</v>
          </cell>
          <cell r="I4005" t="str">
            <v>UN</v>
          </cell>
          <cell r="J4005" t="str">
            <v>COEFICIENTE DE REPRESENTATIVIDADE</v>
          </cell>
          <cell r="K4005">
            <v>6.76</v>
          </cell>
        </row>
        <row r="4006">
          <cell r="G4006">
            <v>89624</v>
          </cell>
          <cell r="H4006" t="str">
            <v>TE DE REDUÇÃO, PVC, SOLDÁVEL, DN 75MM X 50MM, INSTALADO EM PRUMADA DE ÁGUA - FORNECIMENTO E INSTALAÇÃO. AF_06/2022</v>
          </cell>
          <cell r="I4006" t="str">
            <v>UN</v>
          </cell>
          <cell r="J4006" t="str">
            <v>COEFICIENTE DE REPRESENTATIVIDADE</v>
          </cell>
          <cell r="K4006">
            <v>11.93</v>
          </cell>
        </row>
        <row r="4007">
          <cell r="G4007">
            <v>89625</v>
          </cell>
          <cell r="H4007" t="str">
            <v>TE, PVC, SOLDÁVEL, DN 85MM, INSTALADO EM PRUMADA DE ÁGUA - FORNECIMENTO E INSTALAÇÃO. AF_06/2022</v>
          </cell>
          <cell r="I4007" t="str">
            <v>UN</v>
          </cell>
          <cell r="J4007" t="str">
            <v>COEFICIENTE DE REPRESENTATIVIDADE</v>
          </cell>
          <cell r="K4007">
            <v>17.17</v>
          </cell>
        </row>
        <row r="4008">
          <cell r="G4008">
            <v>89626</v>
          </cell>
          <cell r="H4008" t="str">
            <v>TE DE REDUÇÃO, PVC, SOLDÁVEL, DN 85MM X 60MM, INSTALADO EM PRUMADA DE ÁGUA - FORNECIMENTO E INSTALAÇÃO. AF_06/2022</v>
          </cell>
          <cell r="I4008" t="str">
            <v>UN</v>
          </cell>
          <cell r="J4008" t="str">
            <v>COEFICIENTE DE REPRESENTATIVIDADE</v>
          </cell>
          <cell r="K4008">
            <v>19.97</v>
          </cell>
        </row>
        <row r="4009">
          <cell r="G4009">
            <v>89627</v>
          </cell>
          <cell r="H4009" t="str">
            <v>JOELHO 90 GRAUS, CPVC, SOLDÁVEL, DN 15MM, INSTALADO EM RAMAL OU SUB-RAMAL DE ÁGUA - FORNECIMENTO E INSTALAÇÃO. AF_06/2022</v>
          </cell>
          <cell r="I4009" t="str">
            <v>UN</v>
          </cell>
          <cell r="J4009" t="str">
            <v>COEFICIENTE DE REPRESENTATIVIDADE</v>
          </cell>
          <cell r="K4009">
            <v>23.9</v>
          </cell>
        </row>
        <row r="4010">
          <cell r="G4010">
            <v>89628</v>
          </cell>
          <cell r="H4010" t="str">
            <v>JOELHO 45 GRAUS, CPVC, SOLDÁVEL, DN 15MM, INSTALADO EM RAMAL OU SUB-RAMAL DE ÁGUA - FORNECIMENTO E INSTALAÇÃO. AF_06/2022</v>
          </cell>
          <cell r="I4010" t="str">
            <v>UN</v>
          </cell>
          <cell r="J4010" t="str">
            <v>COEFICIENTE DE REPRESENTATIVIDADE</v>
          </cell>
          <cell r="K4010">
            <v>22.24</v>
          </cell>
        </row>
        <row r="4011">
          <cell r="G4011">
            <v>89629</v>
          </cell>
          <cell r="H4011" t="str">
            <v>CURVA 90 GRAUS, CPVC, SOLDÁVEL, DN 15MM, INSTALADO EM RAMAL OU SUB-RAMAL DE ÁGUA - FORNECIMENTO E INSTALAÇÃO. AF_06/2022</v>
          </cell>
          <cell r="I4011" t="str">
            <v>UN</v>
          </cell>
          <cell r="J4011" t="str">
            <v>COEFICIENTE DE REPRESENTATIVIDADE</v>
          </cell>
          <cell r="K4011">
            <v>13.59</v>
          </cell>
        </row>
        <row r="4012">
          <cell r="G4012">
            <v>89630</v>
          </cell>
          <cell r="H4012" t="str">
            <v>JOELHO DE TRANSIÇÃO, 90 GRAUS, CPVC, SOLDÁVEL, DN 15MM X 1/2", INSTALADO EM RAMAL OU SUB-RAMAL DE ÁGUA - FORNECIMENTO E INSTALAÇÃO. AF_06/2022</v>
          </cell>
          <cell r="I4012" t="str">
            <v>UN</v>
          </cell>
          <cell r="J4012" t="str">
            <v>COEFICIENTE DE REPRESENTATIVIDADE</v>
          </cell>
          <cell r="K4012">
            <v>9</v>
          </cell>
        </row>
        <row r="4013">
          <cell r="G4013">
            <v>89631</v>
          </cell>
          <cell r="H4013" t="str">
            <v>JOELHO 90 GRAUS, CPVC, SOLDÁVEL, DN 22MM, INSTALADO EM RAMAL OU SUB-RAMAL DE ÁGUA - FORNECIMENTO E INSTALAÇÃO. AF_06/2022</v>
          </cell>
          <cell r="I4013" t="str">
            <v>UN</v>
          </cell>
          <cell r="J4013" t="str">
            <v>COEFICIENTE DE REPRESENTATIVIDADE</v>
          </cell>
          <cell r="K4013">
            <v>16.8</v>
          </cell>
        </row>
        <row r="4014">
          <cell r="G4014">
            <v>89632</v>
          </cell>
          <cell r="H4014" t="str">
            <v>JOELHO 45 GRAUS, CPVC, SOLDÁVEL, DN 22MM, INSTALADO EM RAMAL OU SUB-RAMAL DE ÁGUA - FORNECIMENTO E INSTALAÇÃO. AF_06/2022</v>
          </cell>
          <cell r="I4014" t="str">
            <v>UN</v>
          </cell>
          <cell r="J4014" t="str">
            <v>COEFICIENTE DE REPRESENTATIVIDADE</v>
          </cell>
          <cell r="K4014">
            <v>9.15</v>
          </cell>
        </row>
        <row r="4015">
          <cell r="G4015">
            <v>89637</v>
          </cell>
          <cell r="H4015" t="str">
            <v>CURVA 90 GRAUS, CPVC, SOLDÁVEL, DN 22MM, INSTALADO EM RAMAL OU SUB-RAMAL DE ÁGUA - FORNECIMENTO E INSTALAÇÃO. AF_06/2022</v>
          </cell>
          <cell r="I4015" t="str">
            <v>UN</v>
          </cell>
          <cell r="J4015" t="str">
            <v>COEFICIENTE DE REPRESENTATIVIDADE</v>
          </cell>
          <cell r="K4015">
            <v>23.21</v>
          </cell>
        </row>
        <row r="4016">
          <cell r="G4016">
            <v>89638</v>
          </cell>
          <cell r="H4016" t="str">
            <v>JOELHO DE TRANSIÇÃO, 90 GRAUS, CPVC, SOLDÁVEL, DN 22MM X 1/2", INSTALADO EM RAMAL OU SUB-RAMAL DE ÁGUA - FORNECIMENTO E INSTALAÇÃO. AF_06/2022</v>
          </cell>
          <cell r="I4016" t="str">
            <v>UN</v>
          </cell>
          <cell r="J4016" t="str">
            <v>COEFICIENTE DE REPRESENTATIVIDADE</v>
          </cell>
          <cell r="K4016">
            <v>31.01</v>
          </cell>
        </row>
        <row r="4017">
          <cell r="G4017">
            <v>89639</v>
          </cell>
          <cell r="H4017" t="str">
            <v>JOELHO DE TRANSIÇÃO, 90 GRAUS, CPVC, SOLDÁVEL, DN 22MM X 3/4", INSTALADO EM RAMAL OU SUB-RAMAL DE ÁGUA - FORNECIMENTO E INSTALAÇÃO. AF_06/2022</v>
          </cell>
          <cell r="I4017" t="str">
            <v>UN</v>
          </cell>
          <cell r="J4017" t="str">
            <v>COEFICIENTE DE REPRESENTATIVIDADE</v>
          </cell>
          <cell r="K4017">
            <v>29.79</v>
          </cell>
        </row>
        <row r="4018">
          <cell r="G4018">
            <v>89640</v>
          </cell>
          <cell r="H4018" t="str">
            <v>JOELHO 90 GRAUS, CPVC, SOLDÁVEL, DN 28MM, INSTALADO EM RAMAL OU SUB-RAMAL DE ÁGUA - FORNECIMENTO E INSTALAÇÃO. AF_06/2022</v>
          </cell>
          <cell r="I4018" t="str">
            <v>UN</v>
          </cell>
          <cell r="J4018" t="str">
            <v>COEFICIENTE DE REPRESENTATIVIDADE</v>
          </cell>
          <cell r="K4018">
            <v>16.73</v>
          </cell>
        </row>
        <row r="4019">
          <cell r="G4019">
            <v>89641</v>
          </cell>
          <cell r="H4019" t="str">
            <v>JOELHO 45 GRAUS, CPVC, SOLDÁVEL, DN 28MM, INSTALADO EM RAMAL OU SUB-RAMAL DE ÁGUA   FORNECIMENTO E INSTALAÇÃO. AF_06/2022</v>
          </cell>
          <cell r="I4019" t="str">
            <v>UN</v>
          </cell>
          <cell r="J4019" t="str">
            <v>COEFICIENTE DE REPRESENTATIVIDADE</v>
          </cell>
          <cell r="K4019">
            <v>6.91</v>
          </cell>
        </row>
        <row r="4020">
          <cell r="G4020">
            <v>89642</v>
          </cell>
          <cell r="H4020" t="str">
            <v>CURVA 90 GRAUS, CPVC, SOLDÁVEL, DN 28MM, INSTALADO EM RAMAL OU SUB-RAMAL DE ÁGUA   FORNECIMENTO E INSTALAÇÃO. AF_06/2022</v>
          </cell>
          <cell r="I4020" t="str">
            <v>UN</v>
          </cell>
          <cell r="J4020" t="str">
            <v>COEFICIENTE DE REPRESENTATIVIDADE</v>
          </cell>
          <cell r="K4020">
            <v>41.49</v>
          </cell>
        </row>
        <row r="4021">
          <cell r="G4021">
            <v>89643</v>
          </cell>
          <cell r="H4021" t="str">
            <v>JOELHO 90 GRAUS, CPVC, SOLDÁVEL, DN 35MM, INSTALADO EM RAMAL OU SUB-RAMAL DE ÁGUA   FORNECIMENTO E INSTALAÇÃO. AF_06/2022</v>
          </cell>
          <cell r="I4021" t="str">
            <v>UN</v>
          </cell>
          <cell r="J4021" t="str">
            <v>COEFICIENTE DE REPRESENTATIVIDADE</v>
          </cell>
          <cell r="K4021">
            <v>29.08</v>
          </cell>
        </row>
        <row r="4022">
          <cell r="G4022">
            <v>89644</v>
          </cell>
          <cell r="H4022" t="str">
            <v>JOELHO 45 GRAUS, CPVC, SOLDÁVEL, DN 35MM, INSTALADO EM RAMAL OU SUB-RAMAL DE ÁGUA   FORNECIMENTO E INSTALAÇÃO. AF_06/2022</v>
          </cell>
          <cell r="I4022" t="str">
            <v>UN</v>
          </cell>
          <cell r="J4022" t="str">
            <v>COEFICIENTE DE REPRESENTATIVIDADE</v>
          </cell>
          <cell r="K4022">
            <v>30.7</v>
          </cell>
        </row>
        <row r="4023">
          <cell r="G4023">
            <v>89645</v>
          </cell>
          <cell r="H4023" t="str">
            <v>LUVA, CPVC, SOLDÁVEL, DN 15MM, INSTALADO EM RAMAL OU SUB-RAMAL DE ÁGUA - FORNECIMENTO E INSTALAÇÃO. AF_06/2022</v>
          </cell>
          <cell r="I4023" t="str">
            <v>UN</v>
          </cell>
          <cell r="J4023" t="str">
            <v>COEFICIENTE DE REPRESENTATIVIDADE</v>
          </cell>
          <cell r="K4023">
            <v>13.55</v>
          </cell>
        </row>
        <row r="4024">
          <cell r="G4024">
            <v>89646</v>
          </cell>
          <cell r="H4024" t="str">
            <v>LUVA DE CORRER, CPVC, SOLDÁVEL, DN 15MM, INSTALADO EM RAMAL OU SUB-RAMAL DE ÁGUA   FORNECIMENTO E INSTALAÇÃO. AF_06/2022</v>
          </cell>
          <cell r="I4024" t="str">
            <v>UN</v>
          </cell>
          <cell r="J4024" t="str">
            <v>COEFICIENTE DE REPRESENTATIVIDADE</v>
          </cell>
          <cell r="K4024">
            <v>42.12</v>
          </cell>
        </row>
        <row r="4025">
          <cell r="G4025">
            <v>89647</v>
          </cell>
          <cell r="H4025" t="str">
            <v>LUVA DE TRANSIÇÃO, CPVC, SOLDÁVEL, DN15MM X 1/2", INSTALADO EM RAMAL OU SUB-RAMAL DE ÁGUA - FORNECIMENTO E INSTALAÇÃO. AF_06/2022</v>
          </cell>
          <cell r="I4025" t="str">
            <v>UN</v>
          </cell>
          <cell r="J4025" t="str">
            <v>COEFICIENTE DE REPRESENTATIVIDADE</v>
          </cell>
          <cell r="K4025">
            <v>23.26</v>
          </cell>
        </row>
        <row r="4026">
          <cell r="G4026">
            <v>89648</v>
          </cell>
          <cell r="H4026" t="str">
            <v>UNIÃO, CPVC, SOLDÁVEL, DN15MM, INSTALADO EM RAMAL OU SUB-RAMAL DE ÁGUA   FORNECIMENTO E INSTALAÇÃO. AF_06/2022</v>
          </cell>
          <cell r="I4026" t="str">
            <v>UN</v>
          </cell>
          <cell r="J4026" t="str">
            <v>COEFICIENTE DE REPRESENTATIVIDADE</v>
          </cell>
          <cell r="K4026">
            <v>33.32</v>
          </cell>
        </row>
        <row r="4027">
          <cell r="G4027">
            <v>89649</v>
          </cell>
          <cell r="H4027" t="str">
            <v>CONECTOR, CPVC, SOLDÁVEL, DN 15MM X 1/2 , INSTALADO EM RAMAL OU SUB-RAMAL DE ÁGUA   FORNECIMENTO E INSTALAÇÃO. AF_06/2022</v>
          </cell>
          <cell r="I4027" t="str">
            <v>UN</v>
          </cell>
          <cell r="J4027" t="str">
            <v>COEFICIENTE DE REPRESENTATIVIDADE</v>
          </cell>
          <cell r="K4027">
            <v>30.28</v>
          </cell>
        </row>
        <row r="4028">
          <cell r="G4028">
            <v>89650</v>
          </cell>
          <cell r="H4028" t="str">
            <v>ADAPTADOR, CPVC, SOLDÁVEL, DN15MM, INSTALADO EM RAMAL OU SUB-RAMAL DE ÁGUA   FORNECIMENTO E INSTALAÇÃO. AF_06/2022</v>
          </cell>
          <cell r="I4028" t="str">
            <v>UN</v>
          </cell>
          <cell r="J4028" t="str">
            <v>COEFICIENTE DE REPRESENTATIVIDADE</v>
          </cell>
          <cell r="K4028">
            <v>68.06</v>
          </cell>
        </row>
        <row r="4029">
          <cell r="G4029">
            <v>89651</v>
          </cell>
          <cell r="H4029" t="str">
            <v>CURVA DE TRANSPOSIÇÃO, CPVC, SOLDÁVEL, DN15MM, INSTALADO EM RAMAL OU SUB-RAMAL DE ÁGUA   FORNECIMENTO E INSTALAÇÃO. AF_06/2022</v>
          </cell>
          <cell r="I4029" t="str">
            <v>UN</v>
          </cell>
          <cell r="J4029" t="str">
            <v>COEFICIENTE DE REPRESENTATIVIDADE</v>
          </cell>
          <cell r="K4029">
            <v>36.7</v>
          </cell>
        </row>
        <row r="4030">
          <cell r="G4030">
            <v>89652</v>
          </cell>
          <cell r="H4030" t="str">
            <v>LUVA, CPVC, SOLDÁVEL, DN 22MM, INSTALADO EM RAMAL OU SUB-RAMAL DE ÁGUA   FORNECIMENTO E INSTALAÇÃO. AF_06/2022</v>
          </cell>
          <cell r="I4030" t="str">
            <v>UN</v>
          </cell>
          <cell r="J4030" t="str">
            <v>COEFICIENTE DE REPRESENTATIVIDADE</v>
          </cell>
          <cell r="K4030">
            <v>72.32</v>
          </cell>
        </row>
        <row r="4031">
          <cell r="G4031">
            <v>89653</v>
          </cell>
          <cell r="H4031" t="str">
            <v>LUVA DE CORRER, CPVC, SOLDÁVEL, DN 22MM, INSTALADO EM RAMAL OU SUB-RAMAL DE ÁGUA   FORNECIMENTO E INSTALAÇÃO. AF_06/2022</v>
          </cell>
          <cell r="I4031" t="str">
            <v>UN</v>
          </cell>
          <cell r="J4031" t="str">
            <v>COEFICIENTE DE REPRESENTATIVIDADE</v>
          </cell>
          <cell r="K4031">
            <v>11.48</v>
          </cell>
        </row>
        <row r="4032">
          <cell r="G4032">
            <v>89654</v>
          </cell>
          <cell r="H4032" t="str">
            <v>LUVA DE TRANSIÇÃO, CPVC, SOLDÁVEL, DN22MM X 25MM, INSTALADO EM RAMAL OU SUB-RAMAL DE ÁGUA - FORNECIMENTO E INSTALAÇÃO. AF_06/2022</v>
          </cell>
          <cell r="I4032" t="str">
            <v>UN</v>
          </cell>
          <cell r="J4032" t="str">
            <v>COEFICIENTE DE REPRESENTATIVIDADE</v>
          </cell>
          <cell r="K4032">
            <v>116.44</v>
          </cell>
        </row>
        <row r="4033">
          <cell r="G4033">
            <v>89655</v>
          </cell>
          <cell r="H4033" t="str">
            <v>UNIÃO, CPVC, SOLDÁVEL, DN22MM, INSTALADO EM RAMAL OU SUB-RAMAL DE ÁGUA   FORNECIMENTO E INSTALAÇÃO. AF_06/2022</v>
          </cell>
          <cell r="I4033" t="str">
            <v>UN</v>
          </cell>
          <cell r="J4033" t="str">
            <v>COEFICIENTE DE REPRESENTATIVIDADE</v>
          </cell>
          <cell r="K4033">
            <v>21.9</v>
          </cell>
        </row>
        <row r="4034">
          <cell r="G4034">
            <v>89656</v>
          </cell>
          <cell r="H4034" t="str">
            <v>CONECTOR, CPVC, SOLDÁVEL, DN 22MM X 1/2 , INSTALADO EM RAMAL OU SUB-RAMAL DE ÁGUA   FORNECIMENTO E INSTALAÇÃO. AF_06/2022</v>
          </cell>
          <cell r="I4034" t="str">
            <v>UN</v>
          </cell>
          <cell r="J4034" t="str">
            <v>COEFICIENTE DE REPRESENTATIVIDADE</v>
          </cell>
          <cell r="K4034">
            <v>84.83</v>
          </cell>
        </row>
        <row r="4035">
          <cell r="G4035">
            <v>89657</v>
          </cell>
          <cell r="H4035" t="str">
            <v>ADAPTADOR, CPVC, SOLDÁVEL, DN22MM, INSTALADO EM RAMAL OU SUB-RAMAL DE ÁGUA   FORNECIMENTO E INSTALAÇÃO. AF_06/2022</v>
          </cell>
          <cell r="I4035" t="str">
            <v>UN</v>
          </cell>
          <cell r="J4035" t="str">
            <v>COEFICIENTE DE REPRESENTATIVIDADE</v>
          </cell>
          <cell r="K4035">
            <v>31.07</v>
          </cell>
        </row>
        <row r="4036">
          <cell r="G4036">
            <v>89658</v>
          </cell>
          <cell r="H4036" t="str">
            <v>CURVA DE TRANSPOSIÇÃO, CPVC, SOLDÁVEL, DN22MM, INSTALADO EM RAMAL OU SUB-RAMAL DE ÁGUA   FORNECIMENTO E INSTALAÇÃO. AF_06/2022</v>
          </cell>
          <cell r="I4036" t="str">
            <v>UN</v>
          </cell>
          <cell r="J4036" t="str">
            <v>COEFICIENTE DE REPRESENTATIVIDADE</v>
          </cell>
          <cell r="K4036">
            <v>270.37</v>
          </cell>
        </row>
        <row r="4037">
          <cell r="G4037">
            <v>89659</v>
          </cell>
          <cell r="H4037" t="str">
            <v>BUCHA DE REDUÇÃO, CPVC, SOLDÁVEL, DN22MM X 15MM, INSTALADO EM RAMAL OU SUB-RAMAL DE ÁGUA   FORNECIMENTO E INSTALAÇÃO. AF_06/2022</v>
          </cell>
          <cell r="I4037" t="str">
            <v>UN</v>
          </cell>
          <cell r="J4037" t="str">
            <v>COEFICIENTE DE REPRESENTATIVIDADE</v>
          </cell>
          <cell r="K4037">
            <v>44.18</v>
          </cell>
        </row>
        <row r="4038">
          <cell r="G4038">
            <v>89660</v>
          </cell>
          <cell r="H4038" t="str">
            <v>TÊ DE INSPEÇÃO, PVC, SERIE R, ÁGUA PLUVIAL, DN 75 MM, JUNTA ELÁSTICA, FORNECIDO E INSTALADO EM CONDUTORES VERTICAIS DE ÁGUAS PLUVIAIS. AF_06/2022</v>
          </cell>
          <cell r="I4038" t="str">
            <v>UN</v>
          </cell>
          <cell r="J4038" t="str">
            <v>COEFICIENTE DE REPRESENTATIVIDADE</v>
          </cell>
          <cell r="K4038">
            <v>57.69</v>
          </cell>
        </row>
        <row r="4039">
          <cell r="G4039">
            <v>89661</v>
          </cell>
          <cell r="H4039" t="str">
            <v>CONECTOR, CPVC, SOLDÁVEL, DN22MM X 3/4", INSTALADO EM RAMAL OU SUB-RAMAL DE ÁGUA - FORNECIMENTO E INSTALAÇÃO. AF_06/2022</v>
          </cell>
          <cell r="I4039" t="str">
            <v>UN</v>
          </cell>
          <cell r="J4039" t="str">
            <v>COEFICIENTE DE REPRESENTATIVIDADE</v>
          </cell>
          <cell r="K4039">
            <v>56.29</v>
          </cell>
        </row>
        <row r="4040">
          <cell r="G4040">
            <v>89662</v>
          </cell>
          <cell r="H4040" t="str">
            <v>LUVA SIMPLES, PVC, SERIE R, ÁGUA PLUVIAL, DN 100 MM, JUNTA ELÁSTICA, FORNECIDO E INSTALADO EM CONDUTORES VERTICAIS DE ÁGUAS PLUVIAIS. AF_06/2022</v>
          </cell>
          <cell r="I4040" t="str">
            <v>UN</v>
          </cell>
          <cell r="J4040" t="str">
            <v>COEFICIENTE DE REPRESENTATIVIDADE</v>
          </cell>
          <cell r="K4040">
            <v>49.46</v>
          </cell>
        </row>
        <row r="4041">
          <cell r="G4041">
            <v>89663</v>
          </cell>
          <cell r="H4041" t="str">
            <v>LUVA, CPVC, SOLDÁVEL, DN 28MM, INSTALADO EM RAMAL OU SUB-RAMAL DE ÁGUA   FORNECIMENTO E INSTALAÇÃO. AF_06/2022</v>
          </cell>
          <cell r="I4041" t="str">
            <v>UN</v>
          </cell>
          <cell r="J4041" t="str">
            <v>COEFICIENTE DE REPRESENTATIVIDADE</v>
          </cell>
          <cell r="K4041">
            <v>37.32</v>
          </cell>
        </row>
        <row r="4042">
          <cell r="G4042">
            <v>89664</v>
          </cell>
          <cell r="H4042" t="str">
            <v>LUVA DE CORRER, PVC, SERIE R, ÁGUA PLUVIAL, DN 100 MM, JUNTA ELÁSTICA, FORNECIDO E INSTALADO EM CONDUTORES VERTICAIS DE ÁGUAS PLUVIAIS. AF_06/2022</v>
          </cell>
          <cell r="I4042" t="str">
            <v>UN</v>
          </cell>
          <cell r="J4042" t="str">
            <v>COEFICIENTE DE REPRESENTATIVIDADE</v>
          </cell>
          <cell r="K4042">
            <v>84.56</v>
          </cell>
        </row>
        <row r="4043">
          <cell r="G4043">
            <v>89666</v>
          </cell>
          <cell r="H4043" t="str">
            <v>LUVA DE CORRER, CPVC, SOLDÁVEL, DN 28MM, INSTALADO EM RAMAL OU SUB-RAMAL DE ÁGUA   FORNECIMENTO E INSTALAÇÃO. AF_06/2022</v>
          </cell>
          <cell r="I4043" t="str">
            <v>UN</v>
          </cell>
          <cell r="J4043" t="str">
            <v>COEFICIENTE DE REPRESENTATIVIDADE</v>
          </cell>
          <cell r="K4043">
            <v>12.94</v>
          </cell>
        </row>
        <row r="4044">
          <cell r="G4044">
            <v>89667</v>
          </cell>
          <cell r="H4044" t="str">
            <v>REDUÇÃO EXCÊNTRICA, PVC, SERIE R, ÁGUA PLUVIAL, DN 100 X 75 MM, JUNTA ELÁSTICA, FORNECIDO E INSTALADO EM CONDUTORES VERTICAIS DE ÁGUAS PLUVIAIS. AF_06/2022</v>
          </cell>
          <cell r="I4044" t="str">
            <v>UN</v>
          </cell>
          <cell r="J4044" t="str">
            <v>COEFICIENTE DE REPRESENTATIVIDADE</v>
          </cell>
          <cell r="K4044">
            <v>96.39</v>
          </cell>
        </row>
        <row r="4045">
          <cell r="G4045">
            <v>89668</v>
          </cell>
          <cell r="H4045" t="str">
            <v>UNIÃO, CPVC, SOLDÁVEL, DN28MM, INSTALADO EM RAMAL OU SUB-RAMAL DE ÁGUA   FORNECIMENTO E INSTALAÇÃO. AF_06/2022</v>
          </cell>
          <cell r="I4045" t="str">
            <v>UN</v>
          </cell>
          <cell r="J4045" t="str">
            <v>COEFICIENTE DE REPRESENTATIVIDADE</v>
          </cell>
          <cell r="K4045">
            <v>74.2</v>
          </cell>
        </row>
        <row r="4046">
          <cell r="G4046">
            <v>89669</v>
          </cell>
          <cell r="H4046" t="str">
            <v>TÊ DE INSPEÇÃO, PVC, SERIE R, ÁGUA PLUVIAL, DN 100 MM, JUNTA ELÁSTICA, FORNECIDO E INSTALADO EM CONDUTORES VERTICAIS DE ÁGUAS PLUVIAIS. AF_06/2022</v>
          </cell>
          <cell r="I4046" t="str">
            <v>UN</v>
          </cell>
          <cell r="J4046" t="str">
            <v>COEFICIENTE DE REPRESENTATIVIDADE</v>
          </cell>
          <cell r="K4046">
            <v>19.58</v>
          </cell>
        </row>
        <row r="4047">
          <cell r="G4047">
            <v>89670</v>
          </cell>
          <cell r="H4047" t="str">
            <v>CONECTOR, CPVC, SOLDÁVEL, DN 28MM X 1 , INSTALADO EM RAMAL OU SUB-RAMAL DE ÁGUA   FORNECIMENTO E INSTALAÇÃO. AF_06/2022</v>
          </cell>
          <cell r="I4047" t="str">
            <v>UN</v>
          </cell>
          <cell r="J4047" t="str">
            <v>COEFICIENTE DE REPRESENTATIVIDADE</v>
          </cell>
          <cell r="K4047">
            <v>16.52</v>
          </cell>
        </row>
        <row r="4048">
          <cell r="G4048">
            <v>89671</v>
          </cell>
          <cell r="H4048" t="str">
            <v>LUVA SIMPLES, PVC, SERIE R, ÁGUA PLUVIAL, DN 150 MM, JUNTA ELÁSTICA, FORNECIDO E INSTALADO EM CONDUTORES VERTICAIS DE ÁGUAS PLUVIAIS. AF_06/2022</v>
          </cell>
          <cell r="I4048" t="str">
            <v>UN</v>
          </cell>
          <cell r="J4048" t="str">
            <v>COEFICIENTE DE REPRESENTATIVIDADE</v>
          </cell>
          <cell r="K4048">
            <v>79.62</v>
          </cell>
        </row>
        <row r="4049">
          <cell r="G4049">
            <v>89672</v>
          </cell>
          <cell r="H4049" t="str">
            <v>BUCHA DE REDUÇÃO, CPVC, SOLDÁVEL, DN28MM X 22MM, INSTALADO EM RAMAL OU SUB-RAMAL DE ÁGUA   FORNECIMENTO E INSTALAÇÃO. AF_06/2022</v>
          </cell>
          <cell r="I4049" t="str">
            <v>UN</v>
          </cell>
          <cell r="J4049" t="str">
            <v>COEFICIENTE DE REPRESENTATIVIDADE</v>
          </cell>
          <cell r="K4049">
            <v>16.86</v>
          </cell>
        </row>
        <row r="4050">
          <cell r="G4050">
            <v>89673</v>
          </cell>
          <cell r="H4050" t="str">
            <v>LUVA DE CORRER, PVC, SERIE R, ÁGUA PLUVIAL, DN 150 MM, JUNTA ELÁSTICA, FORNECIDO E INSTALADO EM CONDUTORES VERTICAIS DE ÁGUAS PLUVIAIS. AF_06/2022</v>
          </cell>
          <cell r="I4050" t="str">
            <v>UN</v>
          </cell>
          <cell r="J4050" t="str">
            <v>COEFICIENTE DE REPRESENTATIVIDADE</v>
          </cell>
          <cell r="K4050">
            <v>251.85</v>
          </cell>
        </row>
        <row r="4051">
          <cell r="G4051">
            <v>89674</v>
          </cell>
          <cell r="H4051" t="str">
            <v>LUVA, CPVC, SOLDÁVEL, DN 35MM, INSTALADO EM RAMAL OU SUB-RAMAL DE ÁGUA   FORNECIMENTO E INSTALAÇÃO. AF_06/2022</v>
          </cell>
          <cell r="I4051" t="str">
            <v>UN</v>
          </cell>
          <cell r="J4051" t="str">
            <v>COEFICIENTE DE REPRESENTATIVIDADE</v>
          </cell>
          <cell r="K4051">
            <v>189.91</v>
          </cell>
        </row>
        <row r="4052">
          <cell r="G4052">
            <v>89675</v>
          </cell>
          <cell r="H4052" t="str">
            <v>REDUÇÃO EXCÊNTRICA, PVC, SERIE R, ÁGUA PLUVIAL, DN 150 X 100 MM, JUNTA ELÁSTICA, FORNECIDO E INSTALADO EM CONDUTORES VERTICAIS DE ÁGUAS PLUVIAIS. AF_06/2022</v>
          </cell>
          <cell r="I4052" t="str">
            <v>UN</v>
          </cell>
          <cell r="J4052" t="str">
            <v>COEFICIENTE DE REPRESENTATIVIDADE</v>
          </cell>
          <cell r="K4052">
            <v>22.38</v>
          </cell>
        </row>
        <row r="4053">
          <cell r="G4053">
            <v>89676</v>
          </cell>
          <cell r="H4053" t="str">
            <v>LUVA DE CORRER, CPVC, SOLDÁVEL, DN 35MM, INSTALADO EM RAMAL OU SUB-RAMAL DE ÁGUA   FORNECIMENTO E INSTALAÇÃO. AF_06/2022</v>
          </cell>
          <cell r="I4053" t="str">
            <v>UN</v>
          </cell>
          <cell r="J4053" t="str">
            <v>COEFICIENTE DE REPRESENTATIVIDADE</v>
          </cell>
          <cell r="K4053">
            <v>185.3</v>
          </cell>
        </row>
        <row r="4054">
          <cell r="G4054">
            <v>89677</v>
          </cell>
          <cell r="H4054" t="str">
            <v>TÊ DE INSPEÇÃO, PVC, SERIE R, ÁGUA PLUVIAL, DN 150 X 100 MM, JUNTA ELÁSTICA, FORNECIDO E INSTALADO EM CONDUTORES VERTICAIS DE ÁGUAS PLUVIAIS. AF_06/2022</v>
          </cell>
          <cell r="I4054" t="str">
            <v>UN</v>
          </cell>
          <cell r="J4054" t="str">
            <v>COEFICIENTE DE REPRESENTATIVIDADE</v>
          </cell>
          <cell r="K4054">
            <v>21.21</v>
          </cell>
        </row>
        <row r="4055">
          <cell r="G4055">
            <v>89678</v>
          </cell>
          <cell r="H4055" t="str">
            <v>UNIÃO, CPVC, SOLDÁVEL, DN35MM, INSTALADO EM RAMAL OU SUB-RAMAL DE ÁGUA   FORNECIMENTO E INSTALAÇÃO. AF_06/2022</v>
          </cell>
          <cell r="I4055" t="str">
            <v>UN</v>
          </cell>
          <cell r="J4055" t="str">
            <v>COEFICIENTE DE REPRESENTATIVIDADE</v>
          </cell>
          <cell r="K4055">
            <v>47.43</v>
          </cell>
        </row>
        <row r="4056">
          <cell r="G4056">
            <v>89679</v>
          </cell>
          <cell r="H4056" t="str">
            <v>JUNÇÃO SIMPLES, PVC, SERIE R, ÁGUA PLUVIAL, DN 75 X 75 MM, JUNTA ELÁSTICA, FORNECIDO E INSTALADO EM CONDUTORES VERTICAIS DE ÁGUAS PLUVIAIS. AF_06/2022</v>
          </cell>
          <cell r="I4056" t="str">
            <v>UN</v>
          </cell>
          <cell r="J4056" t="str">
            <v>COEFICIENTE DE REPRESENTATIVIDADE</v>
          </cell>
          <cell r="K4056">
            <v>143</v>
          </cell>
        </row>
        <row r="4057">
          <cell r="G4057">
            <v>89680</v>
          </cell>
          <cell r="H4057" t="str">
            <v>CONECTOR, CPVC, SOLDÁVEL, DN 35MM X 1 1/4 , INSTALADO EM RAMAL OU SUB-RAMAL DE ÁGUA   FORNECIMENTO E INSTALAÇÃO. AF_06/2022</v>
          </cell>
          <cell r="I4057" t="str">
            <v>UN</v>
          </cell>
          <cell r="J4057" t="str">
            <v>COEFICIENTE DE REPRESENTATIVIDADE</v>
          </cell>
          <cell r="K4057">
            <v>24.57</v>
          </cell>
        </row>
        <row r="4058">
          <cell r="G4058">
            <v>89681</v>
          </cell>
          <cell r="H4058" t="str">
            <v>TÊ, PVC, SERIE R, ÁGUA PLUVIAL, DN 75 X 75 MM, JUNTA ELÁSTICA, FORNECIDO E INSTALADO EM CONDUTORES VERTICAIS DE ÁGUAS PLUVIAIS. AF_06/2022</v>
          </cell>
          <cell r="I4058" t="str">
            <v>UN</v>
          </cell>
          <cell r="J4058" t="str">
            <v>COEFICIENTE DE REPRESENTATIVIDADE</v>
          </cell>
          <cell r="K4058">
            <v>55.58</v>
          </cell>
        </row>
        <row r="4059">
          <cell r="G4059">
            <v>89682</v>
          </cell>
          <cell r="H4059" t="str">
            <v>BUCHA DE REDUÇÃO, CPVC, SOLDÁVEL, DN35MM X 28MM, INSTALADO EM RAMAL OU SUB-RAMAL DE ÁGUA   FORNECIMENTO E INSTALAÇÃO. AF_06/2022</v>
          </cell>
          <cell r="I4059" t="str">
            <v>UN</v>
          </cell>
          <cell r="J4059" t="str">
            <v>COEFICIENTE DE REPRESENTATIVIDADE</v>
          </cell>
          <cell r="K4059">
            <v>54.42</v>
          </cell>
        </row>
        <row r="4060">
          <cell r="G4060">
            <v>89683</v>
          </cell>
          <cell r="H4060" t="str">
            <v>JUNÇÃO SIMPLES, PVC, SERIE R, ÁGUA PLUVIAL, DN 100 X 100 MM, JUNTA ELÁSTICA, FORNECIDO E INSTALADO EM CONDUTORES VERTICAIS DE ÁGUAS PLUVIAIS. AF_06/2022</v>
          </cell>
          <cell r="I4060" t="str">
            <v>UN</v>
          </cell>
          <cell r="J4060" t="str">
            <v>COEFICIENTE DE REPRESENTATIVIDADE</v>
          </cell>
          <cell r="K4060">
            <v>12.37</v>
          </cell>
        </row>
        <row r="4061">
          <cell r="G4061">
            <v>89684</v>
          </cell>
          <cell r="H4061" t="str">
            <v>TE, CPVC, SOLDÁVEL, DN 15MM, INSTALADO EM RAMAL OU SUB-RAMAL DE ÁGUA - FORNECIMENTO E INSTALAÇÃO. AF_06/2022</v>
          </cell>
          <cell r="I4061" t="str">
            <v>UN</v>
          </cell>
          <cell r="J4061" t="str">
            <v>COEFICIENTE DE REPRESENTATIVIDADE</v>
          </cell>
          <cell r="K4061">
            <v>14</v>
          </cell>
        </row>
        <row r="4062">
          <cell r="G4062">
            <v>89685</v>
          </cell>
          <cell r="H4062" t="str">
            <v>JUNÇÃO SIMPLES, PVC, SERIE R, ÁGUA PLUVIAL, DN 100 X 75 MM, JUNTA ELÁSTICA, FORNECIDO E INSTALADO EM CONDUTORES VERTICAIS DE ÁGUAS PLUVIAIS. AF_06/2022</v>
          </cell>
          <cell r="I4062" t="str">
            <v>UN</v>
          </cell>
          <cell r="J4062" t="str">
            <v>COEFICIENTE DE REPRESENTATIVIDADE</v>
          </cell>
          <cell r="K4062">
            <v>15.3</v>
          </cell>
        </row>
        <row r="4063">
          <cell r="G4063">
            <v>89686</v>
          </cell>
          <cell r="H4063" t="str">
            <v>TÊ, PVC, SERIE R, ÁGUA PLUVIAL, DN 100 X 100 MM, JUNTA ELÁSTICA, FORNECIDO E INSTALADO EM CONDUTORES VERTICAIS DE ÁGUAS PLUVIAIS. AF_06/2022</v>
          </cell>
          <cell r="I4063" t="str">
            <v>UN</v>
          </cell>
          <cell r="J4063" t="str">
            <v>COEFICIENTE DE REPRESENTATIVIDADE</v>
          </cell>
          <cell r="K4063">
            <v>19.15</v>
          </cell>
        </row>
        <row r="4064">
          <cell r="G4064">
            <v>89687</v>
          </cell>
          <cell r="H4064" t="str">
            <v>TE DE TRANSIÇÃO, CPVC, SOLDÁVEL, DN 15MM X 1/2 , INSTALADO EM RAMAL OU SUB-RAMAL DE ÁGUA   FORNECIMENTO E INSTALAÇÃO. AF_06/2022</v>
          </cell>
          <cell r="I4064" t="str">
            <v>UN</v>
          </cell>
          <cell r="J4064" t="str">
            <v>COEFICIENTE DE REPRESENTATIVIDADE</v>
          </cell>
          <cell r="K4064">
            <v>9.33</v>
          </cell>
        </row>
        <row r="4065">
          <cell r="G4065">
            <v>89689</v>
          </cell>
          <cell r="H4065" t="str">
            <v>TÊ MISTURADOR, CPVC, SOLDÁVEL, DN15MM, INSTALADO EM RAMAL OU SUB-RAMAL DE ÁGUA   FORNECIMENTO E INSTALAÇÃO. AF_06/2022</v>
          </cell>
          <cell r="I4065" t="str">
            <v>UN</v>
          </cell>
          <cell r="J4065" t="str">
            <v>COEFICIENTE DE REPRESENTATIVIDADE</v>
          </cell>
          <cell r="K4065">
            <v>18.48</v>
          </cell>
        </row>
        <row r="4066">
          <cell r="G4066">
            <v>89690</v>
          </cell>
          <cell r="H4066" t="str">
            <v>TÊ, PVC, SERIE R, ÁGUA PLUVIAL, DN 100 X 75 MM, JUNTA ELÁSTICA, FORNECIDO E INSTALADO EM CONDUTORES VERTICAIS DE ÁGUAS PLUVIAIS. AF_06/2022</v>
          </cell>
          <cell r="I4066" t="str">
            <v>UN</v>
          </cell>
          <cell r="J4066" t="str">
            <v>COEFICIENTE DE REPRESENTATIVIDADE</v>
          </cell>
          <cell r="K4066">
            <v>9.56</v>
          </cell>
        </row>
        <row r="4067">
          <cell r="G4067">
            <v>89691</v>
          </cell>
          <cell r="H4067" t="str">
            <v>TE, CPVC, SOLDÁVEL, DN 22MM, INSTALADO EM RAMAL OU SUB-RAMAL DE ÁGUA - FORNECIMENTO E INSTALAÇÃO. AF_06/2022</v>
          </cell>
          <cell r="I4067" t="str">
            <v>UN</v>
          </cell>
          <cell r="J4067" t="str">
            <v>COEFICIENTE DE REPRESENTATIVIDADE</v>
          </cell>
          <cell r="K4067">
            <v>23.55</v>
          </cell>
        </row>
        <row r="4068">
          <cell r="G4068">
            <v>89692</v>
          </cell>
          <cell r="H4068" t="str">
            <v>JUNÇÃO SIMPLES, PVC, SERIE R, ÁGUA PLUVIAL, DN 150 X 150 MM, JUNTA ELÁSTICA, FORNECIDO E INSTALADO EM CONDUTORES VERTICAIS DE ÁGUAS PLUVIAIS. AF_06/2022</v>
          </cell>
          <cell r="I4068" t="str">
            <v>UN</v>
          </cell>
          <cell r="J4068" t="str">
            <v>COEFICIENTE DE REPRESENTATIVIDADE</v>
          </cell>
          <cell r="K4068">
            <v>12.23</v>
          </cell>
        </row>
        <row r="4069">
          <cell r="G4069">
            <v>89693</v>
          </cell>
          <cell r="H4069" t="str">
            <v>JUNÇÃO SIMPLES, PVC, SERIE R, ÁGUA PLUVIAL, DN 150 X 100 MM, JUNTA ELÁSTICA, FORNECIDO E INSTALADO EM CONDUTORES VERTICAIS DE ÁGUAS PLUVIAIS. AF_06/2022</v>
          </cell>
          <cell r="I4069" t="str">
            <v>UN</v>
          </cell>
          <cell r="J4069" t="str">
            <v>COEFICIENTE DE REPRESENTATIVIDADE</v>
          </cell>
          <cell r="K4069">
            <v>28.7</v>
          </cell>
        </row>
        <row r="4070">
          <cell r="G4070">
            <v>89694</v>
          </cell>
          <cell r="H4070" t="str">
            <v>TE DE TRANSIÇÃO, CPVC, SOLDÁVEL, DN 22MM X 1/2 , INSTALADO EM RAMAL OU SUB-RAMAL DE ÁGUA   FORNECIMENTO E INSTALAÇÃO. AF_06/2022</v>
          </cell>
          <cell r="I4070" t="str">
            <v>UN</v>
          </cell>
          <cell r="J4070" t="str">
            <v>COEFICIENTE DE REPRESENTATIVIDADE</v>
          </cell>
          <cell r="K4070">
            <v>14.12</v>
          </cell>
        </row>
        <row r="4071">
          <cell r="G4071">
            <v>89695</v>
          </cell>
          <cell r="H4071" t="str">
            <v>TÊ, PVC, SERIE R, ÁGUA PLUVIAL, DN 150 X 150 MM, JUNTA ELÁSTICA, FORNECIDO E INSTALADO EM CONDUTORES VERTICAIS DE ÁGUAS PLUVIAIS. AF_06/2022</v>
          </cell>
          <cell r="I4071" t="str">
            <v>M</v>
          </cell>
          <cell r="J4071" t="str">
            <v>COEFICIENTE DE REPRESENTATIVIDADE</v>
          </cell>
          <cell r="K4071">
            <v>13.68</v>
          </cell>
        </row>
        <row r="4072">
          <cell r="G4072">
            <v>89696</v>
          </cell>
          <cell r="H4072" t="str">
            <v>TÊ MISTURADOR, CPVC, SOLDÁVEL, DN22MM, INSTALADO EM RAMAL OU SUB-RAMAL DE ÁGUA   FORNECIMENTO E INSTALAÇÃO. AF_06/2022</v>
          </cell>
          <cell r="I4072" t="str">
            <v>UN</v>
          </cell>
          <cell r="J4072" t="str">
            <v>COEFICIENTE DE REPRESENTATIVIDADE</v>
          </cell>
          <cell r="K4072">
            <v>14.4</v>
          </cell>
        </row>
        <row r="4073">
          <cell r="G4073">
            <v>89697</v>
          </cell>
          <cell r="H4073" t="str">
            <v>TE MISTURADOR DE TRANSIÇÃO, CPVC, SOLDÁVEL, DN 22MM X 3/4", INSTALADO EM RAMAL OU SUB-RAMAL DE ÁGUA - FORNECIMENTO E INSTALAÇÃO. AF_06/2022</v>
          </cell>
          <cell r="I4073" t="str">
            <v>UN</v>
          </cell>
          <cell r="J4073" t="str">
            <v>COEFICIENTE DE REPRESENTATIVIDADE</v>
          </cell>
          <cell r="K4073">
            <v>22.08</v>
          </cell>
        </row>
        <row r="4074">
          <cell r="G4074">
            <v>89698</v>
          </cell>
          <cell r="H4074" t="str">
            <v>TÊ, PVC, SERIE R, ÁGUA PLUVIAL, DN 150 X 100 MM, JUNTA ELÁSTICA, FORNECIDO E INSTALADO EM CONDUTORES VERTICAIS DE ÁGUAS PLUVIAIS. AF_06/2022</v>
          </cell>
          <cell r="I4074" t="str">
            <v>UN</v>
          </cell>
          <cell r="J4074" t="str">
            <v>COEFICIENTE DE REPRESENTATIVIDADE</v>
          </cell>
          <cell r="K4074">
            <v>27.04</v>
          </cell>
        </row>
        <row r="4075">
          <cell r="G4075">
            <v>89699</v>
          </cell>
          <cell r="H4075" t="str">
            <v>TÊ, CPVC, SOLDÁVEL, DN28MM, INSTALADO EM RAMAL OU SUB-RAMAL DE ÁGUA   FORNECIMENTO E INSTALAÇÃO. AF_06/2022</v>
          </cell>
          <cell r="I4075" t="str">
            <v>UN</v>
          </cell>
          <cell r="J4075" t="str">
            <v>COEFICIENTE DE REPRESENTATIVIDADE</v>
          </cell>
          <cell r="K4075">
            <v>24.25</v>
          </cell>
        </row>
        <row r="4076">
          <cell r="G4076">
            <v>89700</v>
          </cell>
          <cell r="H4076" t="str">
            <v>TÊ, CPVC, SOLDÁVEL, DN35MM, INSTALADO EM RAMAL OU SUB-RAMAL DE ÁGUA   FORNECIMENTO E INSTALAÇÃO. AF_06/2022</v>
          </cell>
          <cell r="I4076" t="str">
            <v>UN</v>
          </cell>
          <cell r="J4076" t="str">
            <v>COEFICIENTE DE REPRESENTATIVIDADE</v>
          </cell>
          <cell r="K4076">
            <v>8.56</v>
          </cell>
        </row>
        <row r="4077">
          <cell r="G4077">
            <v>89701</v>
          </cell>
          <cell r="H4077" t="str">
            <v>TUBO, CPVC, SOLDÁVEL, DN 35MM, INSTALADO EM RAMAL DE DISTRIBUIÇÃO DE ÁGUA   FORNECIMENTO E INSTALAÇÃO. AF_06/2022</v>
          </cell>
          <cell r="I4077" t="str">
            <v>UN</v>
          </cell>
          <cell r="J4077" t="str">
            <v>COEFICIENTE DE REPRESENTATIVIDADE</v>
          </cell>
          <cell r="K4077">
            <v>20.91</v>
          </cell>
        </row>
        <row r="4078">
          <cell r="G4078">
            <v>89702</v>
          </cell>
          <cell r="H4078" t="str">
            <v>JOELHO 90 GRAUS, CPVC, SOLDÁVEL, DN 22MM, INSTALADO EM RAMAL DE DISTRIBUIÇÃO DE ÁGUA   FORNECIMENTO E INSTALAÇÃO. AF_06/2022</v>
          </cell>
          <cell r="I4078" t="str">
            <v>UN</v>
          </cell>
          <cell r="J4078" t="str">
            <v>COEFICIENTE DE REPRESENTATIVIDADE</v>
          </cell>
          <cell r="K4078">
            <v>16.36</v>
          </cell>
        </row>
        <row r="4079">
          <cell r="G4079">
            <v>89703</v>
          </cell>
          <cell r="H4079" t="str">
            <v>JOELHO 45 GRAUS, CPVC, SOLDÁVEL, DN 22MM, INSTALADO EM RAMAL DE DISTRIBUIÇÃO DE ÁGUA   FORNECIMENTO E INSTALAÇÃO. AF_06/2022</v>
          </cell>
          <cell r="I4079" t="str">
            <v>UN</v>
          </cell>
          <cell r="J4079" t="str">
            <v>COEFICIENTE DE REPRESENTATIVIDADE</v>
          </cell>
          <cell r="K4079">
            <v>21.88</v>
          </cell>
        </row>
        <row r="4080">
          <cell r="G4080">
            <v>89704</v>
          </cell>
          <cell r="H4080" t="str">
            <v>CURVA 90 GRAUS, CPVC, SOLDÁVEL, DN 22MM, INSTALADO EM RAMAL DE DISTRIBUIÇÃO DE ÁGUA - FORNECIMENTO E INSTALAÇÃO. AF_06/2022</v>
          </cell>
          <cell r="I4080" t="str">
            <v>UN</v>
          </cell>
          <cell r="J4080" t="str">
            <v>COEFICIENTE DE REPRESENTATIVIDADE</v>
          </cell>
          <cell r="K4080">
            <v>8.69</v>
          </cell>
        </row>
        <row r="4081">
          <cell r="G4081">
            <v>89705</v>
          </cell>
          <cell r="H4081" t="str">
            <v>JOELHO 90 GRAUS, CPVC, SOLDÁVEL, DN 28MM, INSTALADO EM RAMAL DE DISTRIBUIÇÃO DE ÁGUA   FORNECIMENTO E INSTALAÇÃO. AF_06/2022</v>
          </cell>
          <cell r="I4081" t="str">
            <v>UN</v>
          </cell>
          <cell r="J4081" t="str">
            <v>COEFICIENTE DE REPRESENTATIVIDADE</v>
          </cell>
          <cell r="K4081">
            <v>22.77</v>
          </cell>
        </row>
        <row r="4082">
          <cell r="G4082">
            <v>89706</v>
          </cell>
          <cell r="H4082" t="str">
            <v>JOELHO 90 GRAUS, PVC, SERIE NORMAL, ESGOTO PREDIAL, DN 40 MM, JUNTA SOLDÁVEL, FORNECIDO E INSTALADO EM RAMAL DE DESCARGA OU RAMAL DE ESGOTO SANITÁRIO. AF_08/2022</v>
          </cell>
          <cell r="I4082" t="str">
            <v>UN</v>
          </cell>
          <cell r="J4082" t="str">
            <v>COEFICIENTE DE REPRESENTATIVIDADE</v>
          </cell>
          <cell r="K4082">
            <v>37.88</v>
          </cell>
        </row>
        <row r="4083">
          <cell r="G4083">
            <v>89718</v>
          </cell>
          <cell r="H4083" t="str">
            <v>JOELHO 45 GRAUS, CPVC, SOLDÁVEL, DN 28MM, INSTALADO EM RAMAL DE DISTRIBUIÇÃO DE ÁGUA   FORNECIMENTO E INSTALAÇÃO. AF_06/2022</v>
          </cell>
          <cell r="I4083" t="str">
            <v>UN</v>
          </cell>
          <cell r="J4083" t="str">
            <v>COEFICIENTE DE REPRESENTATIVIDADE</v>
          </cell>
          <cell r="K4083">
            <v>58.33</v>
          </cell>
        </row>
        <row r="4084">
          <cell r="G4084">
            <v>89719</v>
          </cell>
          <cell r="H4084" t="str">
            <v>JOELHO 45 GRAUS, PVC, SERIE NORMAL, ESGOTO PREDIAL, DN 40 MM, JUNTA SOLDÁVEL, FORNECIDO E INSTALADO EM RAMAL DE DESCARGA OU RAMAL DE ESGOTO SANITÁRIO. AF_08/2022</v>
          </cell>
          <cell r="I4084" t="str">
            <v>UN</v>
          </cell>
          <cell r="J4084" t="str">
            <v>COEFICIENTE DE REPRESENTATIVIDADE</v>
          </cell>
          <cell r="K4084">
            <v>25.47</v>
          </cell>
        </row>
        <row r="4085">
          <cell r="G4085">
            <v>89720</v>
          </cell>
          <cell r="H4085" t="str">
            <v>CURVA 90 GRAUS, CPVC, SOLDÁVEL, DN 28MM, INSTALADO EM RAMAL DE DISTRIBUIÇÃO DE ÁGUA   FORNECIMENTO E INSTALAÇÃO. AF_06/2022</v>
          </cell>
          <cell r="I4085" t="str">
            <v>UN</v>
          </cell>
          <cell r="J4085" t="str">
            <v>COEFICIENTE DE REPRESENTATIVIDADE</v>
          </cell>
          <cell r="K4085">
            <v>26.3</v>
          </cell>
        </row>
        <row r="4086">
          <cell r="G4086">
            <v>89721</v>
          </cell>
          <cell r="H4086" t="str">
            <v>CURVA CURTA 90 GRAUS, PVC, SERIE NORMAL, ESGOTO PREDIAL, DN 40 MM, JUNTA SOLDÁVEL, FORNECIDO E INSTALADO EM RAMAL DE DESCARGA OU RAMAL DE ESGOTO SANITÁRIO. AF_08/2022</v>
          </cell>
          <cell r="I4086" t="str">
            <v>UN</v>
          </cell>
          <cell r="J4086" t="str">
            <v>COEFICIENTE DE REPRESENTATIVIDADE</v>
          </cell>
          <cell r="K4086">
            <v>29.35</v>
          </cell>
        </row>
        <row r="4087">
          <cell r="G4087">
            <v>89723</v>
          </cell>
          <cell r="H4087" t="str">
            <v>JOELHO 90 GRAUS, CPVC, SOLDÁVEL, DN 35MM, INSTALADO EM RAMAL DE DISTRIBUIÇÃO DE ÁGUA   FORNECIMENTO E INSTALAÇÃO. AF_06/2022</v>
          </cell>
          <cell r="I4087" t="str">
            <v>UN</v>
          </cell>
          <cell r="J4087" t="str">
            <v>COEFICIENTE DE REPRESENTATIVIDADE</v>
          </cell>
          <cell r="K4087">
            <v>40.42</v>
          </cell>
        </row>
        <row r="4088">
          <cell r="G4088">
            <v>89724</v>
          </cell>
          <cell r="H4088" t="str">
            <v>CURVA LONGA 90 GRAUS, PVC, SERIE NORMAL, ESGOTO PREDIAL, DN 40 MM, JUNTA SOLDÁVEL, FORNECIDO E INSTALADO EM RAMAL DE DESCARGA OU RAMAL DE ESGOTO SANITÁRIO. AF_08/2022</v>
          </cell>
          <cell r="I4088" t="str">
            <v>UN</v>
          </cell>
          <cell r="J4088" t="str">
            <v>COEFICIENTE DE REPRESENTATIVIDADE</v>
          </cell>
          <cell r="K4088">
            <v>16.29</v>
          </cell>
        </row>
        <row r="4089">
          <cell r="G4089">
            <v>89725</v>
          </cell>
          <cell r="H4089" t="str">
            <v>JOELHO 90 GRAUS, PVC, SERIE NORMAL, ESGOTO PREDIAL, DN 50 MM, JUNTA ELÁSTICA, FORNECIDO E INSTALADO EM RAMAL DE DESCARGA OU RAMAL DE ESGOTO SANITÁRIO. AF_08/2022</v>
          </cell>
          <cell r="I4089" t="str">
            <v>UN</v>
          </cell>
          <cell r="J4089" t="str">
            <v>COEFICIENTE DE REPRESENTATIVIDADE</v>
          </cell>
          <cell r="K4089">
            <v>75.24</v>
          </cell>
        </row>
        <row r="4090">
          <cell r="G4090">
            <v>89726</v>
          </cell>
          <cell r="H4090" t="str">
            <v>JOELHO 45 GRAUS, PVC, SERIE NORMAL, ESGOTO PREDIAL, DN 50 MM, JUNTA ELÁSTICA, FORNECIDO E INSTALADO EM RAMAL DE DESCARGA OU RAMAL DE ESGOTO SANITÁRIO. AF_08/2022</v>
          </cell>
          <cell r="I4090" t="str">
            <v>UN</v>
          </cell>
          <cell r="J4090" t="str">
            <v>COEFICIENTE DE REPRESENTATIVIDADE</v>
          </cell>
          <cell r="K4090">
            <v>6.94</v>
          </cell>
        </row>
        <row r="4091">
          <cell r="G4091">
            <v>89727</v>
          </cell>
          <cell r="H4091" t="str">
            <v>CURVA CURTA 90 GRAUS, PVC, SERIE NORMAL, ESGOTO PREDIAL, DN 50 MM, JUNTA ELÁSTICA, FORNECIDO E INSTALADO EM RAMAL DE DESCARGA OU RAMAL DE ESGOTO SANITÁRIO. AF_08/2022</v>
          </cell>
          <cell r="I4091" t="str">
            <v>UN</v>
          </cell>
          <cell r="J4091" t="str">
            <v>COEFICIENTE DE REPRESENTATIVIDADE</v>
          </cell>
          <cell r="K4091">
            <v>8.63</v>
          </cell>
        </row>
        <row r="4092">
          <cell r="G4092">
            <v>89728</v>
          </cell>
          <cell r="H4092" t="str">
            <v>JOELHO 45 GRAUS, CPVC, SOLDÁVEL, DN 35MM, INSTALADO EM RAMAL DE DISTRIBUIÇÃO DE ÁGUA   FORNECIMENTO E INSTALAÇÃO. AF_06/2022</v>
          </cell>
          <cell r="I4092" t="str">
            <v>UN</v>
          </cell>
          <cell r="J4092" t="str">
            <v>COEFICIENTE DE REPRESENTATIVIDADE</v>
          </cell>
          <cell r="K4092">
            <v>19.8</v>
          </cell>
        </row>
        <row r="4093">
          <cell r="G4093">
            <v>89729</v>
          </cell>
          <cell r="H4093" t="str">
            <v>CURVA LONGA 90 GRAUS, PVC, SERIE NORMAL, ESGOTO PREDIAL, DN 50 MM, JUNTA ELÁSTICA, FORNECIDO E INSTALADO EM RAMAL DE DESCARGA OU RAMAL DE ESGOTO SANITÁRIO. AF_08/2022</v>
          </cell>
          <cell r="I4093" t="str">
            <v>UN</v>
          </cell>
          <cell r="J4093" t="str">
            <v>COEFICIENTE DE REPRESENTATIVIDADE</v>
          </cell>
          <cell r="K4093">
            <v>13.04</v>
          </cell>
        </row>
        <row r="4094">
          <cell r="G4094">
            <v>89730</v>
          </cell>
          <cell r="H4094" t="str">
            <v>LUVA, CPVC, SOLDÁVEL, DN 22MM, INSTALADO EM RAMAL DE DISTRIBUIÇÃO DE ÁGUA   FORNECIMENTO E INSTALAÇÃO. AF_06/2022</v>
          </cell>
          <cell r="I4094" t="str">
            <v>UN</v>
          </cell>
          <cell r="J4094" t="str">
            <v>COEFICIENTE DE REPRESENTATIVIDADE</v>
          </cell>
          <cell r="K4094">
            <v>22.75</v>
          </cell>
        </row>
        <row r="4095">
          <cell r="G4095">
            <v>89731</v>
          </cell>
          <cell r="H4095" t="str">
            <v>JOELHO 90 GRAUS, PVC, SERIE NORMAL, ESGOTO PREDIAL, DN 75 MM, JUNTA ELÁSTICA, FORNECIDO E INSTALADO EM RAMAL DE DESCARGA OU RAMAL DE ESGOTO SANITÁRIO. AF_08/2022</v>
          </cell>
          <cell r="I4095" t="str">
            <v>UN</v>
          </cell>
          <cell r="J4095" t="str">
            <v>COEFICIENTE DE REPRESENTATIVIDADE</v>
          </cell>
          <cell r="K4095">
            <v>29.77</v>
          </cell>
        </row>
        <row r="4096">
          <cell r="G4096">
            <v>89732</v>
          </cell>
          <cell r="H4096" t="str">
            <v>LUVA DE CORRER, CPVC, SOLDÁVEL, DN 22MM, INSTALADO EM RAMAL DE DISTRIBUIÇÃO DE ÁGUA   FORNECIMENTO E INSTALAÇÃO. AF_12/2014</v>
          </cell>
          <cell r="I4096" t="str">
            <v>UN</v>
          </cell>
          <cell r="J4096" t="str">
            <v>COEFICIENTE DE REPRESENTATIVIDADE</v>
          </cell>
          <cell r="K4096">
            <v>36.62</v>
          </cell>
        </row>
        <row r="4097">
          <cell r="G4097">
            <v>89733</v>
          </cell>
          <cell r="H4097" t="str">
            <v>JOELHO 45 GRAUS, PVC, SERIE NORMAL, ESGOTO PREDIAL, DN 75 MM, JUNTA ELÁSTICA, FORNECIDO E INSTALADO EM RAMAL DE DESCARGA OU RAMAL DE ESGOTO SANITÁRIO. AF_08/2022</v>
          </cell>
          <cell r="I4097" t="str">
            <v>UN</v>
          </cell>
          <cell r="J4097" t="str">
            <v>COEFICIENTE DE REPRESENTATIVIDADE</v>
          </cell>
          <cell r="K4097">
            <v>11.01</v>
          </cell>
        </row>
        <row r="4098">
          <cell r="G4098">
            <v>89734</v>
          </cell>
          <cell r="H4098" t="str">
            <v>LUVA DE TRANSIÇÃO, CPVC, SOLDÁVEL, DN 22MM X 25MM, INSTALADO EM RAMAL DE DISTRIBUIÇÃO DE ÁGUA   FORNECIMENTO E INSTALAÇÃO. AF_06/2022</v>
          </cell>
          <cell r="I4098" t="str">
            <v>UN</v>
          </cell>
          <cell r="J4098" t="str">
            <v>COEFICIENTE DE REPRESENTATIVIDADE</v>
          </cell>
          <cell r="K4098">
            <v>21.3</v>
          </cell>
        </row>
        <row r="4099">
          <cell r="G4099">
            <v>89735</v>
          </cell>
          <cell r="H4099" t="str">
            <v>UNIÃO, CPVC, SOLDÁVEL, DN 22MM, INSTALADO EM RAMAL DE DISTRIBUIÇÃO DE ÁGUA   FORNECIMENTO E INSTALAÇÃO. AF_06/2022</v>
          </cell>
          <cell r="I4099" t="str">
            <v>UN</v>
          </cell>
          <cell r="J4099" t="str">
            <v>COEFICIENTE DE REPRESENTATIVIDADE</v>
          </cell>
          <cell r="K4099">
            <v>30.47</v>
          </cell>
        </row>
        <row r="4100">
          <cell r="G4100">
            <v>89736</v>
          </cell>
          <cell r="H4100" t="str">
            <v>CURVA CURTA 90 GRAUS, PVC, SERIE NORMAL, ESGOTO PREDIAL, DN 75 MM, JUNTA ELÁSTICA, FORNECIDO E INSTALADO EM RAMAL DE DESCARGA OU RAMAL DE ESGOTO SANITÁRIO. AF_08/2022</v>
          </cell>
          <cell r="I4100" t="str">
            <v>UN</v>
          </cell>
          <cell r="J4100" t="str">
            <v>COEFICIENTE DE REPRESENTATIVIDADE</v>
          </cell>
          <cell r="K4100">
            <v>43.58</v>
          </cell>
        </row>
        <row r="4101">
          <cell r="G4101">
            <v>89737</v>
          </cell>
          <cell r="H4101" t="str">
            <v>CURVA LONGA 90 GRAUS, PVC, SERIE NORMAL, ESGOTO PREDIAL, DN 75 MM, JUNTA ELÁSTICA, FORNECIDO E INSTALADO EM RAMAL DE DESCARGA OU RAMAL DE ESGOTO SANITÁRIO. AF_08/2022</v>
          </cell>
          <cell r="I4101" t="str">
            <v>UN</v>
          </cell>
          <cell r="J4101" t="str">
            <v>COEFICIENTE DE REPRESENTATIVIDADE</v>
          </cell>
          <cell r="K4101">
            <v>55.71</v>
          </cell>
        </row>
        <row r="4102">
          <cell r="G4102">
            <v>89738</v>
          </cell>
          <cell r="H4102" t="str">
            <v>JOELHO 90 GRAUS, PVC, SERIE NORMAL, ESGOTO PREDIAL, DN 100 MM, JUNTA ELÁSTICA, FORNECIDO E INSTALADO EM RAMAL DE DESCARGA OU RAMAL DE ESGOTO SANITÁRIO. AF_08/2022</v>
          </cell>
          <cell r="I4102" t="str">
            <v>UN</v>
          </cell>
          <cell r="J4102" t="str">
            <v>COEFICIENTE DE REPRESENTATIVIDADE</v>
          </cell>
          <cell r="K4102">
            <v>36.76</v>
          </cell>
        </row>
        <row r="4103">
          <cell r="G4103">
            <v>89739</v>
          </cell>
          <cell r="H4103" t="str">
            <v>JOELHO 45 GRAUS, PVC, SERIE NORMAL, ESGOTO PREDIAL, DN 100 MM, JUNTA ELÁSTICA, FORNECIDO E INSTALADO EM RAMAL DE DESCARGA OU RAMAL DE ESGOTO SANITÁRIO. AF_08/2022</v>
          </cell>
          <cell r="I4103" t="str">
            <v>UN</v>
          </cell>
          <cell r="J4103" t="str">
            <v>COEFICIENTE DE REPRESENTATIVIDADE</v>
          </cell>
          <cell r="K4103">
            <v>15.99</v>
          </cell>
        </row>
        <row r="4104">
          <cell r="G4104">
            <v>89740</v>
          </cell>
          <cell r="H4104" t="str">
            <v>ADAPTADOR, CPVC, SOLDÁVEL, DN 22MM, INSTALADO EM RAMAL DE DISTRIBUIÇÃO DE ÁGUA   FORNECIMENTO E INSTALAÇÃO. AF_06/2022</v>
          </cell>
          <cell r="I4104" t="str">
            <v>UN</v>
          </cell>
          <cell r="J4104" t="str">
            <v>COEFICIENTE DE REPRESENTATIVIDADE</v>
          </cell>
          <cell r="K4104">
            <v>20.34</v>
          </cell>
        </row>
        <row r="4105">
          <cell r="G4105">
            <v>89741</v>
          </cell>
          <cell r="H4105" t="str">
            <v>CURVA CURTA 90 GRAUS, PVC, SERIE NORMAL, ESGOTO PREDIAL, DN 100 MM, JUNTA ELÁSTICA, FORNECIDO E INSTALADO EM RAMAL DE DESCARGA OU RAMAL DE ESGOTO SANITÁRIO. AF_08/2022</v>
          </cell>
          <cell r="I4105" t="str">
            <v>UN</v>
          </cell>
          <cell r="J4105" t="str">
            <v>COEFICIENTE DE REPRESENTATIVIDADE</v>
          </cell>
          <cell r="K4105">
            <v>23.54</v>
          </cell>
        </row>
        <row r="4106">
          <cell r="G4106">
            <v>89742</v>
          </cell>
          <cell r="H4106" t="str">
            <v>CURVA DE TRANSPOSIÇÃO, CPVC, SOLDÁVEL, DN 22MM, INSTALADO EM RAMAL DE DISTRIBUIÇÃO DE ÁGUA   FORNECIMENTO E INSTALAÇÃO. AF_06/2022</v>
          </cell>
          <cell r="I4106" t="str">
            <v>UN</v>
          </cell>
          <cell r="J4106" t="str">
            <v>COEFICIENTE DE REPRESENTATIVIDADE</v>
          </cell>
          <cell r="K4106">
            <v>54.38</v>
          </cell>
        </row>
        <row r="4107">
          <cell r="G4107">
            <v>89743</v>
          </cell>
          <cell r="H4107" t="str">
            <v>CURVA LONGA 90 GRAUS, PVC, SERIE NORMAL, ESGOTO PREDIAL, DN 100 MM, JUNTA ELÁSTICA, FORNECIDO E INSTALADO EM RAMAL DE DESCARGA OU RAMAL DE ESGOTO SANITÁRIO. AF_08/2022</v>
          </cell>
          <cell r="I4107" t="str">
            <v>UN</v>
          </cell>
          <cell r="J4107" t="str">
            <v>COEFICIENTE DE REPRESENTATIVIDADE</v>
          </cell>
          <cell r="K4107">
            <v>90.7</v>
          </cell>
        </row>
        <row r="4108">
          <cell r="G4108">
            <v>89744</v>
          </cell>
          <cell r="H4108" t="str">
            <v>LUVA SIMPLES, PVC, SERIE NORMAL, ESGOTO PREDIAL, DN 40 MM, JUNTA SOLDÁVEL, FORNECIDO E INSTALADO EM RAMAL DE DESCARGA OU RAMAL DE ESGOTO SANITÁRIO. AF_08/2022</v>
          </cell>
          <cell r="I4108" t="str">
            <v>UN</v>
          </cell>
          <cell r="J4108" t="str">
            <v>COEFICIENTE DE REPRESENTATIVIDADE</v>
          </cell>
          <cell r="K4108">
            <v>14.42</v>
          </cell>
        </row>
        <row r="4109">
          <cell r="G4109">
            <v>89746</v>
          </cell>
          <cell r="H4109" t="str">
            <v>LUVA SIMPLES, PVC, SERIE NORMAL, ESGOTO PREDIAL, DN 50 MM, JUNTA ELÁSTICA, FORNECIDO E INSTALADO EM RAMAL DE DESCARGA OU RAMAL DE ESGOTO SANITÁRIO. AF_08/2022</v>
          </cell>
          <cell r="I4109" t="str">
            <v>UN</v>
          </cell>
          <cell r="J4109" t="str">
            <v>COEFICIENTE DE REPRESENTATIVIDADE</v>
          </cell>
          <cell r="K4109">
            <v>24</v>
          </cell>
        </row>
        <row r="4110">
          <cell r="G4110">
            <v>89747</v>
          </cell>
          <cell r="H4110" t="str">
            <v>LUVA DE CORRER, PVC, SERIE NORMAL, ESGOTO PREDIAL, DN 50 MM, JUNTA ELÁSTICA, FORNECIDO E INSTALADO EM RAMAL DE DESCARGA OU RAMAL DE ESGOTO SANITÁRIO. AF_08/2022</v>
          </cell>
          <cell r="I4110" t="str">
            <v>UN</v>
          </cell>
          <cell r="J4110" t="str">
            <v>COEFICIENTE DE REPRESENTATIVIDADE</v>
          </cell>
          <cell r="K4110">
            <v>25.14</v>
          </cell>
        </row>
        <row r="4111">
          <cell r="G4111">
            <v>89748</v>
          </cell>
          <cell r="H4111" t="str">
            <v>LUVA, CPVC, SOLDÁVEL, DN 28MM, INSTALADO EM RAMAL DE DISTRIBUIÇÃO DE ÁGUA   FORNECIMENTO E INSTALAÇÃO. AF_06/2022</v>
          </cell>
          <cell r="I4111" t="str">
            <v>UN</v>
          </cell>
          <cell r="J4111" t="str">
            <v>COEFICIENTE DE REPRESENTATIVIDADE</v>
          </cell>
          <cell r="K4111">
            <v>16.38</v>
          </cell>
        </row>
        <row r="4112">
          <cell r="G4112">
            <v>89749</v>
          </cell>
          <cell r="H4112" t="str">
            <v>LUVA DE CORRER, CPVC, SOLDÁVEL, DN 28MM, INSTALADO EM RAMAL DE DISTRIBUIÇÃO DE ÁGUA   FORNECIMENTO E INSTALAÇÃO. AF_06/2022</v>
          </cell>
          <cell r="I4112" t="str">
            <v>UN</v>
          </cell>
          <cell r="J4112" t="str">
            <v>COEFICIENTE DE REPRESENTATIVIDADE</v>
          </cell>
          <cell r="K4112">
            <v>32.72</v>
          </cell>
        </row>
        <row r="4113">
          <cell r="G4113">
            <v>89750</v>
          </cell>
          <cell r="H4113" t="str">
            <v>UNIÃO, CPVC, SOLDÁVEL, DN 28MM, INSTALADO EM RAMAL DE DISTRIBUIÇÃO DE ÁGUA   FORNECIMENTO E INSTALAÇÃO. AF_06/2022</v>
          </cell>
          <cell r="I4113" t="str">
            <v>UN</v>
          </cell>
          <cell r="J4113" t="str">
            <v>COEFICIENTE DE REPRESENTATIVIDADE</v>
          </cell>
          <cell r="K4113">
            <v>23.48</v>
          </cell>
        </row>
        <row r="4114">
          <cell r="G4114">
            <v>89752</v>
          </cell>
          <cell r="H4114" t="str">
            <v>CONECTOR, CPVC, SOLDÁVEL, DN 28MM X 1 , INSTALADO EM RAMAL DE DISTRIBUIÇÃO DE ÁGUA   FORNECIMENTO E INSTALAÇÃO. AF_06/2022</v>
          </cell>
          <cell r="I4114" t="str">
            <v>UN</v>
          </cell>
          <cell r="J4114" t="str">
            <v>COEFICIENTE DE REPRESENTATIVIDADE</v>
          </cell>
          <cell r="K4114">
            <v>35.84</v>
          </cell>
        </row>
        <row r="4115">
          <cell r="G4115">
            <v>89753</v>
          </cell>
          <cell r="H4115" t="str">
            <v>BUCHA DE REDUÇÃO, CPVC, SOLDÁVEL, DN 28MM X 22MM, INSTALADO EM RAMAL DE DISTRIBUIÇÃO DE ÁGUA - FORNECIMENTO E INSTALAÇÃO. AF_06/2022</v>
          </cell>
          <cell r="I4115" t="str">
            <v>UN</v>
          </cell>
          <cell r="J4115" t="str">
            <v>COEFICIENTE DE REPRESENTATIVIDADE</v>
          </cell>
          <cell r="K4115">
            <v>13.57</v>
          </cell>
        </row>
        <row r="4116">
          <cell r="G4116">
            <v>89754</v>
          </cell>
          <cell r="H4116" t="str">
            <v>LUVA, CPVC, SOLDÁVEL, DN 35MM, INSTALADO EM RAMAL DE DISTRIBUIÇÃO DE ÁGUA - FORNECIMENTO E INSTALAÇÃO. AF_06/2022</v>
          </cell>
          <cell r="I4116" t="str">
            <v>UN</v>
          </cell>
          <cell r="J4116" t="str">
            <v>COEFICIENTE DE REPRESENTATIVIDADE</v>
          </cell>
          <cell r="K4116">
            <v>13.67</v>
          </cell>
        </row>
        <row r="4117">
          <cell r="G4117">
            <v>89755</v>
          </cell>
          <cell r="H4117" t="str">
            <v>LUVA DE CORRER, CPVC, SOLDÁVEL, DN 35MM, INSTALADO EM RAMAL DE DISTRIBUIÇÃO DE ÁGUA - FORNECIMENTO E INSTALAÇÃO. AF_06/2022</v>
          </cell>
          <cell r="I4117" t="str">
            <v>UN</v>
          </cell>
          <cell r="J4117" t="str">
            <v>COEFICIENTE DE REPRESENTATIVIDADE</v>
          </cell>
          <cell r="K4117">
            <v>22.41</v>
          </cell>
        </row>
        <row r="4118">
          <cell r="G4118">
            <v>89756</v>
          </cell>
          <cell r="H4118" t="str">
            <v>UNIÃO, CPVC, SOLDÁVEL, DN35MM, INSTALADO EM RAMAL DE DISTRIBUIÇÃO DE ÁGUA - FORNECIMENTO E INSTALAÇÃO. AF_06/2022</v>
          </cell>
          <cell r="I4118" t="str">
            <v>UN</v>
          </cell>
          <cell r="J4118" t="str">
            <v>COEFICIENTE DE REPRESENTATIVIDADE</v>
          </cell>
          <cell r="K4118">
            <v>24.75</v>
          </cell>
        </row>
        <row r="4119">
          <cell r="G4119">
            <v>89757</v>
          </cell>
          <cell r="H4119" t="str">
            <v>CONECTOR, CPVC, SOLDÁVEL, DN 35MM X 1 1/4 , INSTALADO EM RAMAL DE DISTRIBUIÇÃO DE ÁGUA - FORNECIMENTO E INSTALAÇÃO. AF_06/2022</v>
          </cell>
          <cell r="I4119" t="str">
            <v>M</v>
          </cell>
          <cell r="J4119" t="str">
            <v>COEFICIENTE DE REPRESENTATIVIDADE</v>
          </cell>
          <cell r="K4119">
            <v>36.3</v>
          </cell>
        </row>
        <row r="4120">
          <cell r="G4120">
            <v>89758</v>
          </cell>
          <cell r="H4120" t="str">
            <v>BUCHA DE REDUÇÃO, CPVC, SOLDÁVEL, DN35MM X 28MM, INSTALADO EM RAMAL DE DISTRIBUIÇÃO DE ÁGUA - FORNECIMENTO E INSTALAÇÃO. AF_06/2022</v>
          </cell>
          <cell r="I4120" t="str">
            <v>UN</v>
          </cell>
          <cell r="J4120" t="str">
            <v>COEFICIENTE DE REPRESENTATIVIDADE</v>
          </cell>
          <cell r="K4120">
            <v>35.43</v>
          </cell>
        </row>
        <row r="4121">
          <cell r="G4121">
            <v>89759</v>
          </cell>
          <cell r="H4121" t="str">
            <v>TE, CPVC, SOLDÁVEL, DN 22MM, INSTALADO EM RAMAL DE DISTRIBUIÇÃO DE ÁGUA - FORNECIMENTO E INSTALAÇÃO. AF_06/2022</v>
          </cell>
          <cell r="I4121" t="str">
            <v>UN</v>
          </cell>
          <cell r="J4121" t="str">
            <v>COEFICIENTE DE REPRESENTATIVIDADE</v>
          </cell>
          <cell r="K4121">
            <v>78.87</v>
          </cell>
        </row>
        <row r="4122">
          <cell r="G4122">
            <v>89760</v>
          </cell>
          <cell r="H4122" t="str">
            <v>TÊ MISTURADOR, CPVC, SOLDÁVEL, DN 22MM, INSTALADO EM RAMAL DE DISTRIBUIÇÃO DE ÁGUA - FORNECIMENTO E INSTALAÇÃO. AF_06/2022</v>
          </cell>
          <cell r="I4122" t="str">
            <v>UN</v>
          </cell>
          <cell r="J4122" t="str">
            <v>COEFICIENTE DE REPRESENTATIVIDADE</v>
          </cell>
          <cell r="K4122">
            <v>66.72</v>
          </cell>
        </row>
        <row r="4123">
          <cell r="G4123">
            <v>89761</v>
          </cell>
          <cell r="H4123" t="str">
            <v>TÊ, CPVC, SOLDÁVEL, DN 28MM, INSTALADO EM RAMAL DE DISTRIBUIÇÃO DE ÁGUA - FORNECIMENTO E INSTALAÇÃO. AF_06/2022</v>
          </cell>
          <cell r="I4123" t="str">
            <v>UN</v>
          </cell>
          <cell r="J4123" t="str">
            <v>COEFICIENTE DE REPRESENTATIVIDADE</v>
          </cell>
          <cell r="K4123">
            <v>158.68</v>
          </cell>
        </row>
        <row r="4124">
          <cell r="G4124">
            <v>89762</v>
          </cell>
          <cell r="H4124" t="str">
            <v>TÊ, CPVC, SOLDÁVEL, DN35MM, INSTALADO EM RAMAL DE DISTRIBUIÇÃO DE ÁGUA - FORNECIMENTO E INSTALAÇÃO. AF_06/2022</v>
          </cell>
          <cell r="I4124" t="str">
            <v>UN</v>
          </cell>
          <cell r="J4124" t="str">
            <v>COEFICIENTE DE REPRESENTATIVIDADE</v>
          </cell>
          <cell r="K4124">
            <v>153.19</v>
          </cell>
        </row>
        <row r="4125">
          <cell r="G4125">
            <v>89763</v>
          </cell>
          <cell r="H4125" t="str">
            <v>TUBO, CPVC, SOLDÁVEL, DN 54MM, INSTALADO EM PRUMADA DE ÁGUA   FORNECIMENTO E INSTALAÇÃO. AF_06/2022</v>
          </cell>
          <cell r="I4125" t="str">
            <v>UN</v>
          </cell>
          <cell r="J4125" t="str">
            <v>COEFICIENTE DE REPRESENTATIVIDADE</v>
          </cell>
          <cell r="K4125">
            <v>187.12</v>
          </cell>
        </row>
        <row r="4126">
          <cell r="G4126">
            <v>89764</v>
          </cell>
          <cell r="H4126" t="str">
            <v>LUVA SIMPLES, PVC, SERIE NORMAL, ESGOTO PREDIAL, DN 75 MM, JUNTA ELÁSTICA, FORNECIDO E INSTALADO EM RAMAL DE DESCARGA OU RAMAL DE ESGOTO SANITÁRIO. AF_08/2022</v>
          </cell>
          <cell r="I4126" t="str">
            <v>UN</v>
          </cell>
          <cell r="J4126" t="str">
            <v>COEFICIENTE DE REPRESENTATIVIDADE</v>
          </cell>
          <cell r="K4126">
            <v>221.31</v>
          </cell>
        </row>
        <row r="4127">
          <cell r="G4127">
            <v>89765</v>
          </cell>
          <cell r="H4127" t="str">
            <v>LUVA DE CORRER, PVC, SERIE NORMAL, ESGOTO PREDIAL, DN 75 MM, JUNTA ELÁSTICA, FORNECIDO E INSTALADO EM RAMAL DE DESCARGA OU RAMAL DE ESGOTO SANITÁRIO. AF_08/2022</v>
          </cell>
          <cell r="I4127" t="str">
            <v>UN</v>
          </cell>
          <cell r="J4127" t="str">
            <v>COEFICIENTE DE REPRESENTATIVIDADE</v>
          </cell>
          <cell r="K4127">
            <v>18.94</v>
          </cell>
        </row>
        <row r="4128">
          <cell r="G4128">
            <v>89767</v>
          </cell>
          <cell r="H4128" t="str">
            <v>JOELHO 90 GRAUS, CPVC, SOLDÁVEL, DN 35MM, INSTALADO EM PRUMADA DE ÁGUA   FORNECIMENTO E INSTALAÇÃO. AF_06/2022</v>
          </cell>
          <cell r="I4128" t="str">
            <v>UN</v>
          </cell>
          <cell r="J4128" t="str">
            <v>COEFICIENTE DE REPRESENTATIVIDADE</v>
          </cell>
          <cell r="K4128">
            <v>38.36</v>
          </cell>
        </row>
        <row r="4129">
          <cell r="G4129">
            <v>89768</v>
          </cell>
          <cell r="H4129" t="str">
            <v>LUVA SIMPLES, PVC, SERIE NORMAL, ESGOTO PREDIAL, DN 100 MM, JUNTA ELÁSTICA, FORNECIDO E INSTALADO EM RAMAL DE DESCARGA OU RAMAL DE ESGOTO SANITÁRIO. AF_08/2022</v>
          </cell>
          <cell r="I4129" t="str">
            <v>UN</v>
          </cell>
          <cell r="J4129" t="str">
            <v>COEFICIENTE DE REPRESENTATIVIDADE</v>
          </cell>
          <cell r="K4129">
            <v>40.3</v>
          </cell>
        </row>
        <row r="4130">
          <cell r="G4130">
            <v>89769</v>
          </cell>
          <cell r="H4130" t="str">
            <v>LUVA DE CORRER, PVC, SERIE NORMAL, ESGOTO PREDIAL, DN 100 MM, JUNTA ELÁSTICA, FORNECIDO E INSTALADO EM RAMAL DE DESCARGA OU RAMAL DE ESGOTO SANITÁRIO. AF_08/2022</v>
          </cell>
          <cell r="I4130" t="str">
            <v>UN</v>
          </cell>
          <cell r="J4130" t="str">
            <v>COEFICIENTE DE REPRESENTATIVIDADE</v>
          </cell>
          <cell r="K4130">
            <v>48.29</v>
          </cell>
        </row>
        <row r="4131">
          <cell r="G4131">
            <v>89772</v>
          </cell>
          <cell r="H4131" t="str">
            <v>JOELHO 45 GRAUS, CPVC, SOLDÁVEL, DN 35MM, INSTALADO EM PRUMADA DE ÁGUA - FORNECIMENTO E INSTALAÇÃO. AF_06/2022</v>
          </cell>
          <cell r="I4131" t="str">
            <v>UN</v>
          </cell>
          <cell r="J4131" t="str">
            <v>COEFICIENTE DE REPRESENTATIVIDADE</v>
          </cell>
          <cell r="K4131">
            <v>9.09</v>
          </cell>
        </row>
        <row r="4132">
          <cell r="G4132">
            <v>89774</v>
          </cell>
          <cell r="H4132" t="str">
            <v>JOELHO 90 GRAUS, CPVC, SOLDÁVEL, DN 42MM, INSTALADO EM PRUMADA DE ÁGUA   FORNECIMENTO E INSTALAÇÃO. AF_06/2022</v>
          </cell>
          <cell r="I4132" t="str">
            <v>UN</v>
          </cell>
          <cell r="J4132" t="str">
            <v>COEFICIENTE DE REPRESENTATIVIDADE</v>
          </cell>
          <cell r="K4132">
            <v>9.81</v>
          </cell>
        </row>
        <row r="4133">
          <cell r="G4133">
            <v>89776</v>
          </cell>
          <cell r="H4133" t="str">
            <v>TE, PVC, SERIE NORMAL, ESGOTO PREDIAL, DN 40 X 40 MM, JUNTA SOLDÁVEL, FORNECIDO E INSTALADO EM RAMAL DE DESCARGA OU RAMAL DE ESGOTO SANITÁRIO. AF_08/2022</v>
          </cell>
          <cell r="I4133" t="str">
            <v>UN</v>
          </cell>
          <cell r="J4133" t="str">
            <v>COEFICIENTE DE REPRESENTATIVIDADE</v>
          </cell>
          <cell r="K4133">
            <v>17.49</v>
          </cell>
        </row>
        <row r="4134">
          <cell r="G4134">
            <v>89777</v>
          </cell>
          <cell r="H4134" t="str">
            <v>JUNÇÃO SIMPLES, PVC, SERIE NORMAL, ESGOTO PREDIAL, DN 40 MM, JUNTA SOLDÁVEL, FORNECIDO E INSTALADO EM RAMAL DE DESCARGA OU RAMAL DE ESGOTO SANITÁRIO. AF_08/2022</v>
          </cell>
          <cell r="I4134" t="str">
            <v>UN</v>
          </cell>
          <cell r="J4134" t="str">
            <v>COEFICIENTE DE REPRESENTATIVIDADE</v>
          </cell>
          <cell r="K4134">
            <v>19.66</v>
          </cell>
        </row>
        <row r="4135">
          <cell r="G4135">
            <v>89778</v>
          </cell>
          <cell r="H4135" t="str">
            <v>TE, PVC, SERIE NORMAL, ESGOTO PREDIAL, DN 50 X 50 MM, JUNTA ELÁSTICA, FORNECIDO E INSTALADO EM RAMAL DE DESCARGA OU RAMAL DE ESGOTO SANITÁRIO. AF_08/2022</v>
          </cell>
          <cell r="I4135" t="str">
            <v>UN</v>
          </cell>
          <cell r="J4135" t="str">
            <v>COEFICIENTE DE REPRESENTATIVIDADE</v>
          </cell>
          <cell r="K4135">
            <v>19.17</v>
          </cell>
        </row>
        <row r="4136">
          <cell r="G4136">
            <v>89779</v>
          </cell>
          <cell r="H4136" t="str">
            <v>JUNÇÃO SIMPLES, PVC, SERIE NORMAL, ESGOTO PREDIAL, DN 50 X 50 MM, JUNTA ELÁSTICA, FORNECIDO E INSTALADO EM RAMAL DE DESCARGA OU RAMAL DE ESGOTO SANITÁRIO. AF_08/2022</v>
          </cell>
          <cell r="I4136" t="str">
            <v>UN</v>
          </cell>
          <cell r="J4136" t="str">
            <v>COEFICIENTE DE REPRESENTATIVIDADE</v>
          </cell>
          <cell r="K4136">
            <v>20.14</v>
          </cell>
        </row>
        <row r="4137">
          <cell r="G4137">
            <v>89780</v>
          </cell>
          <cell r="H4137" t="str">
            <v>TE, PVC, SERIE NORMAL, ESGOTO PREDIAL, DN 75 X 75 MM, JUNTA ELÁSTICA, FORNECIDO E INSTALADO EM RAMAL DE DESCARGA OU RAMAL DE ESGOTO SANITÁRIO. AF_08/2022</v>
          </cell>
          <cell r="I4137" t="str">
            <v>UN</v>
          </cell>
          <cell r="J4137" t="str">
            <v>COEFICIENTE DE REPRESENTATIVIDADE</v>
          </cell>
          <cell r="K4137">
            <v>36.14</v>
          </cell>
        </row>
        <row r="4138">
          <cell r="G4138">
            <v>89781</v>
          </cell>
          <cell r="H4138" t="str">
            <v>JOELHO 45 GRAUS, CPVC, SOLDÁVEL, DN 42MM, INSTALADO EM PRUMADA DE ÁGUA   FORNECIMENTO E INSTALAÇÃO. AF_06/2022</v>
          </cell>
          <cell r="I4138" t="str">
            <v>UN</v>
          </cell>
          <cell r="J4138" t="str">
            <v>COEFICIENTE DE REPRESENTATIVIDADE</v>
          </cell>
          <cell r="K4138">
            <v>56.59</v>
          </cell>
        </row>
        <row r="4139">
          <cell r="G4139">
            <v>89782</v>
          </cell>
          <cell r="H4139" t="str">
            <v>JOELHO 90 GRAUS, CPVC, SOLDÁVEL, DN 54MM, INSTALADO EM PRUMADA DE ÁGUA   FORNECIMENTO E INSTALAÇÃO. AF_06/2022</v>
          </cell>
          <cell r="I4139" t="str">
            <v>UN</v>
          </cell>
          <cell r="J4139" t="str">
            <v>COEFICIENTE DE REPRESENTATIVIDADE</v>
          </cell>
          <cell r="K4139">
            <v>26.56</v>
          </cell>
        </row>
        <row r="4140">
          <cell r="G4140">
            <v>89783</v>
          </cell>
          <cell r="H4140" t="str">
            <v>JOELHO 45 GRAUS, CPVC, SOLDÁVEL, DN 54MM, INSTALADO EM PRUMADA DE ÁGUA   FORNECIMENTO E INSTALAÇÃO. AF_06/2022</v>
          </cell>
          <cell r="I4140" t="str">
            <v>UN</v>
          </cell>
          <cell r="J4140" t="str">
            <v>COEFICIENTE DE REPRESENTATIVIDADE</v>
          </cell>
          <cell r="K4140">
            <v>27.39</v>
          </cell>
        </row>
        <row r="4141">
          <cell r="G4141">
            <v>89784</v>
          </cell>
          <cell r="H4141" t="str">
            <v>JOELHO 90 GRAUS, CPVC, SOLDÁVEL, DN 73MM, INSTALADO EM PRUMADA DE ÁGUA   FORNECIMENTO E INSTALAÇÃO. AF_06/2022</v>
          </cell>
          <cell r="I4141" t="str">
            <v>UN</v>
          </cell>
          <cell r="J4141" t="str">
            <v>COEFICIENTE DE REPRESENTATIVIDADE</v>
          </cell>
          <cell r="K4141">
            <v>41.51</v>
          </cell>
        </row>
        <row r="4142">
          <cell r="G4142">
            <v>89785</v>
          </cell>
          <cell r="H4142" t="str">
            <v>JOELHO 45 GRAUS, CPVC, SOLDÁVEL, DN 73MM, INSTALADO EM PRUMADA DE ÁGUA   FORNECIMENTO E INSTALAÇÃO. AF_06/2022</v>
          </cell>
          <cell r="I4142" t="str">
            <v>UN</v>
          </cell>
          <cell r="J4142" t="str">
            <v>COEFICIENTE DE REPRESENTATIVIDADE</v>
          </cell>
          <cell r="K4142">
            <v>76.33</v>
          </cell>
        </row>
        <row r="4143">
          <cell r="G4143">
            <v>89786</v>
          </cell>
          <cell r="H4143" t="str">
            <v>JOELHO 90 GRAUS, CPVC, SOLDÁVEL, DN 89MM, INSTALADO EM PRUMADA DE ÁGUA   FORNECIMENTO E INSTALAÇÃO. AF_06/2022</v>
          </cell>
          <cell r="I4143" t="str">
            <v>UN</v>
          </cell>
          <cell r="J4143" t="str">
            <v>COEFICIENTE DE REPRESENTATIVIDADE</v>
          </cell>
          <cell r="K4143">
            <v>5.48</v>
          </cell>
        </row>
        <row r="4144">
          <cell r="G4144">
            <v>89787</v>
          </cell>
          <cell r="H4144" t="str">
            <v>JOELHO 45 GRAUS, CPVC, SOLDÁVEL, DN 89MM, INSTALADO EM PRUMADA DE ÁGUA   FORNECIMENTO E INSTALAÇÃO. AF_06/2022</v>
          </cell>
          <cell r="I4144" t="str">
            <v>UN</v>
          </cell>
          <cell r="J4144" t="str">
            <v>COEFICIENTE DE REPRESENTATIVIDADE</v>
          </cell>
          <cell r="K4144">
            <v>16.73</v>
          </cell>
        </row>
        <row r="4145">
          <cell r="G4145">
            <v>89788</v>
          </cell>
          <cell r="H4145" t="str">
            <v>LUVA, CPVC, SOLDÁVEL, DN 35MM, INSTALADO EM PRUMADA DE ÁGUA   FORNECIMENTO E INSTALAÇÃO. AF_06/2022</v>
          </cell>
          <cell r="I4145" t="str">
            <v>UN</v>
          </cell>
          <cell r="J4145" t="str">
            <v>COEFICIENTE DE REPRESENTATIVIDADE</v>
          </cell>
          <cell r="K4145">
            <v>28.11</v>
          </cell>
        </row>
        <row r="4146">
          <cell r="G4146">
            <v>89789</v>
          </cell>
          <cell r="H4146" t="str">
            <v>JUNÇÃO SIMPLES, PVC, SERIE NORMAL, ESGOTO PREDIAL, DN 75 X 75 MM, JUNTA ELÁSTICA, FORNECIDO E INSTALADO EM RAMAL DE DESCARGA OU RAMAL DE ESGOTO SANITÁRIO. AF_08/2022</v>
          </cell>
          <cell r="I4146" t="str">
            <v>UN</v>
          </cell>
          <cell r="J4146" t="str">
            <v>COEFICIENTE DE REPRESENTATIVIDADE</v>
          </cell>
          <cell r="K4146">
            <v>41.22</v>
          </cell>
        </row>
        <row r="4147">
          <cell r="G4147">
            <v>89790</v>
          </cell>
          <cell r="H4147" t="str">
            <v>TE, PVC, SERIE NORMAL, ESGOTO PREDIAL, DN 100 X 100 MM, JUNTA ELÁSTICA, FORNECIDO E INSTALADO EM RAMAL DE DESCARGA OU RAMAL DE ESGOTO SANITÁRIO. AF_08/2022</v>
          </cell>
          <cell r="I4147" t="str">
            <v>UN</v>
          </cell>
          <cell r="J4147" t="str">
            <v>COEFICIENTE DE REPRESENTATIVIDADE</v>
          </cell>
          <cell r="K4147">
            <v>13.21</v>
          </cell>
        </row>
        <row r="4148">
          <cell r="G4148">
            <v>89791</v>
          </cell>
          <cell r="H4148" t="str">
            <v>JUNÇÃO SIMPLES, PVC, SERIE NORMAL, ESGOTO PREDIAL, DN 100 X 100 MM, JUNTA ELÁSTICA, FORNECIDO E INSTALADO EM RAMAL DE DESCARGA OU RAMAL DE ESGOTO SANITÁRIO. AF_08/2022</v>
          </cell>
          <cell r="I4148" t="str">
            <v>UN</v>
          </cell>
          <cell r="J4148" t="str">
            <v>COEFICIENTE DE REPRESENTATIVIDADE</v>
          </cell>
          <cell r="K4148">
            <v>53.41</v>
          </cell>
        </row>
        <row r="4149">
          <cell r="G4149">
            <v>89792</v>
          </cell>
          <cell r="H4149" t="str">
            <v>JOELHO 90 GRAUS, PVC, SERIE NORMAL, ESGOTO PREDIAL, DN 50 MM, JUNTA ELÁSTICA, FORNECIDO E INSTALADO EM PRUMADA DE ESGOTO SANITÁRIO OU VENTILAÇÃO. AF_08/2022</v>
          </cell>
          <cell r="I4149" t="str">
            <v>UN</v>
          </cell>
          <cell r="J4149" t="str">
            <v>COEFICIENTE DE REPRESENTATIVIDADE</v>
          </cell>
          <cell r="K4149">
            <v>22.83</v>
          </cell>
        </row>
        <row r="4150">
          <cell r="G4150">
            <v>89793</v>
          </cell>
          <cell r="H4150" t="str">
            <v>JOELHO 45 GRAUS, PVC, SERIE NORMAL, ESGOTO PREDIAL, DN 50 MM, JUNTA ELÁSTICA, FORNECIDO E INSTALADO EM PRUMADA DE ESGOTO SANITÁRIO OU VENTILAÇÃO. AF_08/2022</v>
          </cell>
          <cell r="I4150" t="str">
            <v>UN</v>
          </cell>
          <cell r="J4150" t="str">
            <v>COEFICIENTE DE REPRESENTATIVIDADE</v>
          </cell>
          <cell r="K4150">
            <v>17.1</v>
          </cell>
        </row>
        <row r="4151">
          <cell r="G4151">
            <v>89794</v>
          </cell>
          <cell r="H4151" t="str">
            <v>CURVA CURTA 90 GRAUS, PVC, SERIE NORMAL, ESGOTO PREDIAL, DN 50 MM, JUNTA ELÁSTICA, FORNECIDO E INSTALADO EM PRUMADA DE ESGOTO SANITÁRIO OU VENTILAÇÃO. AF_08/2022</v>
          </cell>
          <cell r="I4151" t="str">
            <v>UN</v>
          </cell>
          <cell r="J4151" t="str">
            <v>COEFICIENTE DE REPRESENTATIVIDADE</v>
          </cell>
          <cell r="K4151">
            <v>24.89</v>
          </cell>
        </row>
        <row r="4152">
          <cell r="G4152">
            <v>89795</v>
          </cell>
          <cell r="H4152" t="str">
            <v>CURVA LONGA 90 GRAUS, PVC, SERIE NORMAL, ESGOTO PREDIAL, DN 50 MM, JUNTA ELÁSTICA, FORNECIDO E INSTALADO EM PRUMADA DE ESGOTO SANITÁRIO OU VENTILAÇÃO. AF_08/2022</v>
          </cell>
          <cell r="I4152" t="str">
            <v>UN</v>
          </cell>
          <cell r="J4152" t="str">
            <v>COEFICIENTE DE REPRESENTATIVIDADE</v>
          </cell>
          <cell r="K4152">
            <v>33.44</v>
          </cell>
        </row>
        <row r="4153">
          <cell r="G4153">
            <v>89796</v>
          </cell>
          <cell r="H4153" t="str">
            <v>JOELHO 90 GRAUS, PVC, SERIE NORMAL, ESGOTO PREDIAL, DN 75 MM, JUNTA ELÁSTICA, FORNECIDO E INSTALADO EM PRUMADA DE ESGOTO SANITÁRIO OU VENTILAÇÃO. AF_08/2022</v>
          </cell>
          <cell r="I4153" t="str">
            <v>UN</v>
          </cell>
          <cell r="J4153" t="str">
            <v>COEFICIENTE DE REPRESENTATIVIDADE</v>
          </cell>
          <cell r="K4153">
            <v>38.35</v>
          </cell>
        </row>
        <row r="4154">
          <cell r="G4154">
            <v>89797</v>
          </cell>
          <cell r="H4154" t="str">
            <v>JOELHO 45 GRAUS, PVC, SERIE NORMAL, ESGOTO PREDIAL, DN 75 MM, JUNTA ELÁSTICA, FORNECIDO E INSTALADO EM PRUMADA DE ESGOTO SANITÁRIO OU VENTILAÇÃO. AF_08/2022</v>
          </cell>
          <cell r="I4154" t="str">
            <v>UN</v>
          </cell>
          <cell r="J4154" t="str">
            <v>COEFICIENTE DE REPRESENTATIVIDADE</v>
          </cell>
          <cell r="K4154">
            <v>16.29</v>
          </cell>
        </row>
        <row r="4155">
          <cell r="G4155">
            <v>89801</v>
          </cell>
          <cell r="H4155" t="str">
            <v>CURVA CURTA 90 GRAUS, PVC, SERIE NORMAL, ESGOTO PREDIAL, DN 75 MM, JUNTA ELÁSTICA, FORNECIDO E INSTALADO EM PRUMADA DE ESGOTO SANITÁRIO OU VENTILAÇÃO. AF_08/2022</v>
          </cell>
          <cell r="I4155" t="str">
            <v>UN</v>
          </cell>
          <cell r="J4155" t="str">
            <v>COEFICIENTE DE REPRESENTATIVIDADE</v>
          </cell>
          <cell r="K4155">
            <v>127.77</v>
          </cell>
        </row>
        <row r="4156">
          <cell r="G4156">
            <v>89802</v>
          </cell>
          <cell r="H4156" t="str">
            <v>CURVA LONGA 90 GRAUS, PVC, SERIE NORMAL, ESGOTO PREDIAL, DN 75 MM, JUNTA ELÁSTICA, FORNECIDO E INSTALADO EM PRUMADA DE ESGOTO SANITÁRIO OU VENTILAÇÃO. AF_08/2022</v>
          </cell>
          <cell r="I4156" t="str">
            <v>UN</v>
          </cell>
          <cell r="J4156" t="str">
            <v>COEFICIENTE DE REPRESENTATIVIDADE</v>
          </cell>
          <cell r="K4156">
            <v>18.63</v>
          </cell>
        </row>
        <row r="4157">
          <cell r="G4157">
            <v>89803</v>
          </cell>
          <cell r="H4157" t="str">
            <v>JOELHO 90 GRAUS, PVC, SERIE NORMAL, ESGOTO PREDIAL, DN 100 MM, JUNTA ELÁSTICA, FORNECIDO E INSTALADO EM PRUMADA DE ESGOTO SANITÁRIO OU VENTILAÇÃO. AF_08/2022</v>
          </cell>
          <cell r="I4157" t="str">
            <v>UN</v>
          </cell>
          <cell r="J4157" t="str">
            <v>COEFICIENTE DE REPRESENTATIVIDADE</v>
          </cell>
          <cell r="K4157">
            <v>60.31</v>
          </cell>
        </row>
        <row r="4158">
          <cell r="G4158">
            <v>89804</v>
          </cell>
          <cell r="H4158" t="str">
            <v>JOELHO 45 GRAUS, PVC, SERIE NORMAL, ESGOTO PREDIAL, DN 100 MM, JUNTA ELÁSTICA, FORNECIDO E INSTALADO EM PRUMADA DE ESGOTO SANITÁRIO OU VENTILAÇÃO. AF_08/2022</v>
          </cell>
          <cell r="I4158" t="str">
            <v>UN</v>
          </cell>
          <cell r="J4158" t="str">
            <v>COEFICIENTE DE REPRESENTATIVIDADE</v>
          </cell>
          <cell r="K4158">
            <v>33.97</v>
          </cell>
        </row>
        <row r="4159">
          <cell r="G4159">
            <v>89805</v>
          </cell>
          <cell r="H4159" t="str">
            <v>CURVA CURTA 90 GRAUS, PVC, SERIE NORMAL, ESGOTO PREDIAL, DN 100 MM, JUNTA ELÁSTICA, FORNECIDO E INSTALADO EM PRUMADA DE ESGOTO SANITÁRIO OU VENTILAÇÃO. AF_08/2022</v>
          </cell>
          <cell r="I4159" t="str">
            <v>UN</v>
          </cell>
          <cell r="J4159" t="str">
            <v>COEFICIENTE DE REPRESENTATIVIDADE</v>
          </cell>
          <cell r="K4159">
            <v>36.03</v>
          </cell>
        </row>
        <row r="4160">
          <cell r="G4160">
            <v>89806</v>
          </cell>
          <cell r="H4160" t="str">
            <v>CURVA LONGA 90 GRAUS, PVC, SERIE NORMAL, ESGOTO PREDIAL, DN 100 MM, JUNTA ELÁSTICA, FORNECIDO E INSTALADO EM PRUMADA DE ESGOTO SANITÁRIO OU VENTILAÇÃO. AF_08/2022</v>
          </cell>
          <cell r="I4160" t="str">
            <v>UN</v>
          </cell>
          <cell r="J4160" t="str">
            <v>COEFICIENTE DE REPRESENTATIVIDADE</v>
          </cell>
          <cell r="K4160">
            <v>64.63</v>
          </cell>
        </row>
        <row r="4161">
          <cell r="G4161">
            <v>89807</v>
          </cell>
          <cell r="H4161" t="str">
            <v>LUVA SIMPLES, PVC, SERIE NORMAL, ESGOTO PREDIAL, DN 50 MM, JUNTA ELÁSTICA, FORNECIDO E INSTALADO EM PRUMADA DE ESGOTO SANITÁRIO OU VENTILAÇÃO. AF_08/2022</v>
          </cell>
          <cell r="I4161" t="str">
            <v>UN</v>
          </cell>
          <cell r="J4161" t="str">
            <v>COEFICIENTE DE REPRESENTATIVIDADE</v>
          </cell>
          <cell r="K4161">
            <v>41.08</v>
          </cell>
        </row>
        <row r="4162">
          <cell r="G4162">
            <v>89808</v>
          </cell>
          <cell r="H4162" t="str">
            <v>LUVA DE CORRER, PVC, SERIE NORMAL, ESGOTO PREDIAL, DN 50 MM, JUNTA ELÁSTICA, FORNECIDO E INSTALADO EM PRUMADA DE ESGOTO SANITÁRIO OU VENTILAÇÃO. AF_08/2022</v>
          </cell>
          <cell r="I4162" t="str">
            <v>UN</v>
          </cell>
          <cell r="J4162" t="str">
            <v>COEFICIENTE DE REPRESENTATIVIDADE</v>
          </cell>
          <cell r="K4162">
            <v>41.75</v>
          </cell>
        </row>
        <row r="4163">
          <cell r="G4163">
            <v>89809</v>
          </cell>
          <cell r="H4163" t="str">
            <v>LUVA DE CORRER, CPVC, SOLDÁVEL, DN 35MM, INSTALADO EM PRUMADA DE ÁGUA   FORNECIMENTO E INSTALAÇÃO. AF_06/2022</v>
          </cell>
          <cell r="I4163" t="str">
            <v>UN</v>
          </cell>
          <cell r="J4163" t="str">
            <v>COEFICIENTE DE REPRESENTATIVIDADE</v>
          </cell>
          <cell r="K4163">
            <v>49.74</v>
          </cell>
        </row>
        <row r="4164">
          <cell r="G4164">
            <v>89810</v>
          </cell>
          <cell r="H4164" t="str">
            <v>UNIÃO, CPVC, SOLDÁVEL, DN35MM, INSTALADO EM PRUMADA DE ÁGUA   FORNECIMENTO E INSTALAÇÃO. AF_06/2022</v>
          </cell>
          <cell r="I4164" t="str">
            <v>UN</v>
          </cell>
          <cell r="J4164" t="str">
            <v>COEFICIENTE DE REPRESENTATIVIDADE</v>
          </cell>
          <cell r="K4164">
            <v>43.39</v>
          </cell>
        </row>
        <row r="4165">
          <cell r="G4165">
            <v>89811</v>
          </cell>
          <cell r="H4165" t="str">
            <v>LUVA SIMPLES, PVC, SERIE NORMAL, ESGOTO PREDIAL, DN 75 MM, JUNTA ELÁSTICA, FORNECIDO E INSTALADO EM PRUMADA DE ESGOTO SANITÁRIO OU VENTILAÇÃO. AF_08/2022</v>
          </cell>
          <cell r="I4165" t="str">
            <v>UN</v>
          </cell>
          <cell r="J4165" t="str">
            <v>COEFICIENTE DE REPRESENTATIVIDADE</v>
          </cell>
          <cell r="K4165">
            <v>201.14</v>
          </cell>
        </row>
        <row r="4166">
          <cell r="G4166">
            <v>89812</v>
          </cell>
          <cell r="H4166" t="str">
            <v>CONECTOR, CPVC, SOLDÁVEL, DN 35MM X 1 1/4 , INSTALADO EM PRUMADA DE ÁGUA   FORNECIMENTO E INSTALAÇÃO. AF_06/2022</v>
          </cell>
          <cell r="I4166" t="str">
            <v>UN</v>
          </cell>
          <cell r="J4166" t="str">
            <v>COEFICIENTE DE REPRESENTATIVIDADE</v>
          </cell>
          <cell r="K4166">
            <v>134.42</v>
          </cell>
        </row>
        <row r="4167">
          <cell r="G4167">
            <v>89813</v>
          </cell>
          <cell r="H4167" t="str">
            <v>LUVA DE CORRER, PVC, SERIE NORMAL, ESGOTO PREDIAL, DN 75 MM, JUNTA ELÁSTICA, FORNECIDO E INSTALADO EM PRUMADA DE ESGOTO SANITÁRIO OU VENTILAÇÃO. AF_08/2022</v>
          </cell>
          <cell r="I4167" t="str">
            <v>UN</v>
          </cell>
          <cell r="J4167" t="str">
            <v>COEFICIENTE DE REPRESENTATIVIDADE</v>
          </cell>
          <cell r="K4167">
            <v>153.82</v>
          </cell>
        </row>
        <row r="4168">
          <cell r="G4168">
            <v>89814</v>
          </cell>
          <cell r="H4168" t="str">
            <v>LUVA SIMPLES, PVC, SERIE NORMAL, ESGOTO PREDIAL, DN 100 MM, JUNTA ELÁSTICA, FORNECIDO E INSTALADO EM PRUMADA DE ESGOTO SANITÁRIO OU VENTILAÇÃO. AF_08/2022</v>
          </cell>
          <cell r="I4168" t="str">
            <v>UN</v>
          </cell>
          <cell r="J4168" t="str">
            <v>COEFICIENTE DE REPRESENTATIVIDADE</v>
          </cell>
          <cell r="K4168">
            <v>174.66</v>
          </cell>
        </row>
        <row r="4169">
          <cell r="G4169">
            <v>89815</v>
          </cell>
          <cell r="H4169" t="str">
            <v>LUVA, CPVC, SOLDÁVEL, DN 42MM, INSTALADO EM PRUMADA DE ÁGUA   FORNECIMENTO E INSTALAÇÃO. AF_06/2022</v>
          </cell>
          <cell r="I4169" t="str">
            <v>UN</v>
          </cell>
          <cell r="J4169" t="str">
            <v>COEFICIENTE DE REPRESENTATIVIDADE</v>
          </cell>
          <cell r="K4169">
            <v>180.81</v>
          </cell>
        </row>
        <row r="4170">
          <cell r="G4170">
            <v>89816</v>
          </cell>
          <cell r="H4170" t="str">
            <v>LUVA DE CORRER, PVC, SERIE NORMAL, ESGOTO PREDIAL, DN 100 MM, JUNTA ELÁSTICA, FORNECIDO E INSTALADO EM PRUMADA DE ESGOTO SANITÁRIO OU VENTILAÇÃO. AF_08/2022</v>
          </cell>
          <cell r="I4170" t="str">
            <v>UN</v>
          </cell>
          <cell r="J4170" t="str">
            <v>COEFICIENTE DE REPRESENTATIVIDADE</v>
          </cell>
          <cell r="K4170">
            <v>265.34</v>
          </cell>
        </row>
        <row r="4171">
          <cell r="G4171">
            <v>89817</v>
          </cell>
          <cell r="H4171" t="str">
            <v>LUVA DE CORRER, CPVC, SOLDÁVEL, DN 42MM, INSTALADO EM PRUMADA DE ÁGUA   FORNECIMENTO E INSTALAÇÃO. AF_06/2022</v>
          </cell>
          <cell r="I4171" t="str">
            <v>UN</v>
          </cell>
          <cell r="J4171" t="str">
            <v>COEFICIENTE DE REPRESENTATIVIDADE</v>
          </cell>
          <cell r="K4171">
            <v>49.66</v>
          </cell>
        </row>
        <row r="4172">
          <cell r="G4172">
            <v>89818</v>
          </cell>
          <cell r="H4172" t="str">
            <v>TE, PVC, SERIE NORMAL, ESGOTO PREDIAL, DN 50 X 50 MM, JUNTA ELÁSTICA, FORNECIDO E INSTALADO EM PRUMADA DE ESGOTO SANITÁRIO OU VENTILAÇÃO. AF_08/2022</v>
          </cell>
          <cell r="I4172" t="str">
            <v>UN</v>
          </cell>
          <cell r="J4172" t="str">
            <v>COEFICIENTE DE REPRESENTATIVIDADE</v>
          </cell>
          <cell r="K4172">
            <v>62.64</v>
          </cell>
        </row>
        <row r="4173">
          <cell r="G4173">
            <v>89819</v>
          </cell>
          <cell r="H4173" t="str">
            <v>LUVA DE TRANSIÇÃO, CPVC, SOLDÁVEL, DN42MM X 1.1/2 , INSTALADO EM PRUMADA DE ÁGUA   FORNECIMENTO E INSTALAÇÃO. AF_06/2022</v>
          </cell>
          <cell r="I4173" t="str">
            <v>UN</v>
          </cell>
          <cell r="J4173" t="str">
            <v>COEFICIENTE DE REPRESENTATIVIDADE</v>
          </cell>
          <cell r="K4173">
            <v>98.83</v>
          </cell>
        </row>
        <row r="4174">
          <cell r="G4174">
            <v>89821</v>
          </cell>
          <cell r="H4174" t="str">
            <v>JUNÇÃO SIMPLES, PVC, SERIE NORMAL, ESGOTO PREDIAL, DN 50 X 50 MM, JUNTA ELÁSTICA, FORNECIDO E INSTALADO EM PRUMADA DE ESGOTO SANITÁRIO OU VENTILAÇÃO. AF_08/2022</v>
          </cell>
          <cell r="I4174" t="str">
            <v>UN</v>
          </cell>
          <cell r="J4174" t="str">
            <v>COEFICIENTE DE REPRESENTATIVIDADE</v>
          </cell>
          <cell r="K4174">
            <v>213.42</v>
          </cell>
        </row>
        <row r="4175">
          <cell r="G4175">
            <v>89822</v>
          </cell>
          <cell r="H4175" t="str">
            <v>UNIÃO, CPVC, SOLDÁVEL, DN42MM, INSTALADO EM PRUMADA DE ÁGUA   FORNECIMENTO E INSTALAÇÃO. AF_06/2022</v>
          </cell>
          <cell r="I4175" t="str">
            <v>UN</v>
          </cell>
          <cell r="J4175" t="str">
            <v>COEFICIENTE DE REPRESENTATIVIDADE</v>
          </cell>
          <cell r="K4175">
            <v>254.15</v>
          </cell>
        </row>
        <row r="4176">
          <cell r="G4176">
            <v>89823</v>
          </cell>
          <cell r="H4176" t="str">
            <v>TE, PVC, SERIE NORMAL, ESGOTO PREDIAL, DN 75 X 75 MM, JUNTA ELÁSTICA, FORNECIDO E INSTALADO EM PRUMADA DE ESGOTO SANITÁRIO OU VENTILAÇÃO. AF_08/2022</v>
          </cell>
          <cell r="I4176" t="str">
            <v>UN</v>
          </cell>
          <cell r="J4176" t="str">
            <v>COEFICIENTE DE REPRESENTATIVIDADE</v>
          </cell>
          <cell r="K4176">
            <v>29.22</v>
          </cell>
        </row>
        <row r="4177">
          <cell r="G4177">
            <v>89824</v>
          </cell>
          <cell r="H4177" t="str">
            <v>JUNÇÃO SIMPLES, PVC, SERIE NORMAL, ESGOTO PREDIAL, DN 75 X 75 MM, JUNTA ELÁSTICA, FORNECIDO E INSTALADO EM PRUMADA DE ESGOTO SANITÁRIO OU VENTILAÇÃO. AF_08/2022</v>
          </cell>
          <cell r="I4177" t="str">
            <v>UN</v>
          </cell>
          <cell r="J4177" t="str">
            <v>COEFICIENTE DE REPRESENTATIVIDADE</v>
          </cell>
          <cell r="K4177">
            <v>30.05</v>
          </cell>
        </row>
        <row r="4178">
          <cell r="G4178">
            <v>89825</v>
          </cell>
          <cell r="H4178" t="str">
            <v>CONECTOR, CPVC, SOLDÁVEL, DN 42MM X 1.1/2 , INSTALADO EM PRUMADA DE ÁGUA   FORNECIMENTO E INSTALAÇÃO. AF_06/2022</v>
          </cell>
          <cell r="I4178" t="str">
            <v>UN</v>
          </cell>
          <cell r="J4178" t="str">
            <v>COEFICIENTE DE REPRESENTATIVIDADE</v>
          </cell>
          <cell r="K4178">
            <v>44.17</v>
          </cell>
        </row>
        <row r="4179">
          <cell r="G4179">
            <v>89826</v>
          </cell>
          <cell r="H4179" t="str">
            <v>BUCHA DE REDUÇÃO, CPVC, SOLDÁVEL, DN 42MM X 22MM, INSTALADO EM RAMAL DE DISTRIBUIÇÃO DE ÁGUA - FORNECIMENTO E INSTALAÇÃO. AF_06/2022</v>
          </cell>
          <cell r="I4179" t="str">
            <v>UN</v>
          </cell>
          <cell r="J4179" t="str">
            <v>COEFICIENTE DE REPRESENTATIVIDADE</v>
          </cell>
          <cell r="K4179">
            <v>78.99</v>
          </cell>
        </row>
        <row r="4180">
          <cell r="G4180">
            <v>89827</v>
          </cell>
          <cell r="H4180" t="str">
            <v>TE, PVC, SERIE NORMAL, ESGOTO PREDIAL, DN 100 X 100 MM, JUNTA ELÁSTICA, FORNECIDO E INSTALADO EM PRUMADA DE ESGOTO SANITÁRIO OU VENTILAÇÃO. AF_08/2022</v>
          </cell>
          <cell r="I4180" t="str">
            <v>UN</v>
          </cell>
          <cell r="J4180" t="str">
            <v>COEFICIENTE DE REPRESENTATIVIDADE</v>
          </cell>
          <cell r="K4180">
            <v>100.67</v>
          </cell>
        </row>
        <row r="4181">
          <cell r="G4181">
            <v>89828</v>
          </cell>
          <cell r="H4181" t="str">
            <v>JUNÇÃO SIMPLES, PVC, SERIE NORMAL, ESGOTO PREDIAL, DN 100 X 100 MM, JUNTA ELÁSTICA, FORNECIDO E INSTALADO EM PRUMADA DE ESGOTO SANITÁRIO OU VENTILAÇÃO. AF_08/2022</v>
          </cell>
          <cell r="I4181" t="str">
            <v>UN</v>
          </cell>
          <cell r="J4181" t="str">
            <v>COEFICIENTE DE REPRESENTATIVIDADE</v>
          </cell>
          <cell r="K4181">
            <v>105.85</v>
          </cell>
        </row>
        <row r="4182">
          <cell r="G4182">
            <v>89829</v>
          </cell>
          <cell r="H4182" t="str">
            <v>LUVA, CPVC, SOLDÁVEL, DN 54MM, INSTALADO EM PRUMADA DE ÁGUA   FORNECIMENTO E INSTALAÇÃO. AF_06/2022</v>
          </cell>
          <cell r="I4182" t="str">
            <v>UN</v>
          </cell>
          <cell r="J4182" t="str">
            <v>COEFICIENTE DE REPRESENTATIVIDADE</v>
          </cell>
          <cell r="K4182">
            <v>18.9</v>
          </cell>
        </row>
        <row r="4183">
          <cell r="G4183">
            <v>89830</v>
          </cell>
          <cell r="H4183" t="str">
            <v>LUVA DE TRANSIÇÃO, CPVC, SOLDÁVEL, DN 54MM X 2 , INSTALADO EM PRUMADA DE ÁGUA   FORNECIMENTO E INSTALAÇÃO. AF_06/2022</v>
          </cell>
          <cell r="I4183" t="str">
            <v>UN</v>
          </cell>
          <cell r="J4183" t="str">
            <v>COEFICIENTE DE REPRESENTATIVIDADE</v>
          </cell>
          <cell r="K4183">
            <v>35.23</v>
          </cell>
        </row>
        <row r="4184">
          <cell r="G4184">
            <v>89831</v>
          </cell>
          <cell r="H4184" t="str">
            <v>UNIÃO, CPVC, SOLDÁVEL, DN 54MM, INSTALADO EM PRUMADA DE ÁGUA   FORNECIMENTO E INSTALAÇÃO. AF_06/2022</v>
          </cell>
          <cell r="I4184" t="str">
            <v>UN</v>
          </cell>
          <cell r="J4184" t="str">
            <v>COEFICIENTE DE REPRESENTATIVIDADE</v>
          </cell>
          <cell r="K4184">
            <v>45.31</v>
          </cell>
        </row>
        <row r="4185">
          <cell r="G4185">
            <v>89832</v>
          </cell>
          <cell r="H4185" t="str">
            <v>LUVA, CPVC, SOLDÁVEL, DN 73MM, INSTALADO EM PRUMADA DE ÁGUA   FORNECIMENTO E INSTALAÇÃO. AF_06/2022</v>
          </cell>
          <cell r="I4185" t="str">
            <v>UN</v>
          </cell>
          <cell r="J4185" t="str">
            <v>COEFICIENTE DE REPRESENTATIVIDADE</v>
          </cell>
          <cell r="K4185">
            <v>53.3</v>
          </cell>
        </row>
        <row r="4186">
          <cell r="G4186">
            <v>89833</v>
          </cell>
          <cell r="H4186" t="str">
            <v>UNIÃO, CPVC, SOLDÁVEL, DN 73MM, INSTALADO EM PRUMADA DE ÁGUA   FORNECIMENTO E INSTALAÇÃO. AF_06/2022</v>
          </cell>
          <cell r="I4186" t="str">
            <v>UN</v>
          </cell>
          <cell r="J4186" t="str">
            <v>COEFICIENTE DE REPRESENTATIVIDADE</v>
          </cell>
          <cell r="K4186">
            <v>6.58</v>
          </cell>
        </row>
        <row r="4187">
          <cell r="G4187">
            <v>89834</v>
          </cell>
          <cell r="H4187" t="str">
            <v>LUVA, CPVC, SOLDÁVEL, DN 89MM, INSTALADO EM PRUMADA DE ÁGUA   FORNECIMENTO E INSTALAÇÃO. AF_06/2022</v>
          </cell>
          <cell r="I4187" t="str">
            <v>UN</v>
          </cell>
          <cell r="J4187" t="str">
            <v>COEFICIENTE DE REPRESENTATIVIDADE</v>
          </cell>
          <cell r="K4187">
            <v>7.34</v>
          </cell>
        </row>
        <row r="4188">
          <cell r="G4188">
            <v>89835</v>
          </cell>
          <cell r="H4188" t="str">
            <v>UNIÃO, CPVC, SOLDÁVEL, DN 89MM, INSTALADO EM PRUMADA DE ÁGUA   FORNECIMENTO E INSTALAÇÃO. AF_06/2022</v>
          </cell>
          <cell r="I4188" t="str">
            <v>UN</v>
          </cell>
          <cell r="J4188" t="str">
            <v>COEFICIENTE DE REPRESENTATIVIDADE</v>
          </cell>
          <cell r="K4188">
            <v>5.03</v>
          </cell>
        </row>
        <row r="4189">
          <cell r="G4189">
            <v>89836</v>
          </cell>
          <cell r="H4189" t="str">
            <v>TÊ, CPVC, SOLDÁVEL, DN 35MM, INSTALADO EM PRUMADA DE ÁGUA   FORNECIMENTO E INSTALAÇÃO. AF_06/2022</v>
          </cell>
          <cell r="I4189" t="str">
            <v>UN</v>
          </cell>
          <cell r="J4189" t="str">
            <v>COEFICIENTE DE REPRESENTATIVIDADE</v>
          </cell>
          <cell r="K4189">
            <v>9.16</v>
          </cell>
        </row>
        <row r="4190">
          <cell r="G4190">
            <v>89837</v>
          </cell>
          <cell r="H4190" t="str">
            <v>TE, CPVC, SOLDÁVEL, DN  42MM, INSTALADO EM PRUMADA DE ÁGUA   FORNECIMENTO E INSTALAÇÃO. AF_06/2022</v>
          </cell>
          <cell r="I4190" t="str">
            <v>UN</v>
          </cell>
          <cell r="J4190" t="str">
            <v>COEFICIENTE DE REPRESENTATIVIDADE</v>
          </cell>
          <cell r="K4190">
            <v>23.12</v>
          </cell>
        </row>
        <row r="4191">
          <cell r="G4191">
            <v>89838</v>
          </cell>
          <cell r="H4191" t="str">
            <v>TÊ, CPVC, SOLDÁVEL, DN 54 MM, INSTALADO EM PRUMADA DE ÁGUA   FORNECIMENTO E INSTALAÇÃO. AF_06/2022</v>
          </cell>
          <cell r="I4191" t="str">
            <v>UN</v>
          </cell>
          <cell r="J4191" t="str">
            <v>COEFICIENTE DE REPRESENTATIVIDADE</v>
          </cell>
          <cell r="K4191">
            <v>20.44</v>
          </cell>
        </row>
        <row r="4192">
          <cell r="G4192">
            <v>89839</v>
          </cell>
          <cell r="H4192" t="str">
            <v>TÊ, CPVC, SOLDÁVEL, DN 73MM, INSTALADO EM PRUMADA DE ÁGUA   FORNECIMENTO E INSTALAÇÃO. AF_06/2022</v>
          </cell>
          <cell r="I4192" t="str">
            <v>UN</v>
          </cell>
          <cell r="J4192" t="str">
            <v>COEFICIENTE DE REPRESENTATIVIDADE</v>
          </cell>
          <cell r="K4192">
            <v>11.94</v>
          </cell>
        </row>
        <row r="4193">
          <cell r="G4193">
            <v>89840</v>
          </cell>
          <cell r="H4193" t="str">
            <v>TÊ, CPVC, SOLDÁVEL, DN 89MM, INSTALADO EM PRUMADA DE ÁGUA   FORNECIMENTO E INSTALAÇÃO. AF_06/2022</v>
          </cell>
          <cell r="I4193" t="str">
            <v>UN</v>
          </cell>
          <cell r="J4193" t="str">
            <v>COEFICIENTE DE REPRESENTATIVIDADE</v>
          </cell>
          <cell r="K4193">
            <v>20.48</v>
          </cell>
        </row>
        <row r="4194">
          <cell r="G4194">
            <v>89841</v>
          </cell>
          <cell r="H4194" t="str">
            <v>JOELHO 90 GRAUS, PVC, SERIE NORMAL, ESGOTO PREDIAL, DN 100 MM, JUNTA ELÁSTICA, FORNECIDO E INSTALADO EM SUBCOLETOR AÉREO DE ESGOTO SANITÁRIO. AF_08/2022</v>
          </cell>
          <cell r="I4194" t="str">
            <v>UN</v>
          </cell>
          <cell r="J4194" t="str">
            <v>COEFICIENTE DE REPRESENTATIVIDADE</v>
          </cell>
          <cell r="K4194">
            <v>17.02</v>
          </cell>
        </row>
        <row r="4195">
          <cell r="G4195">
            <v>89842</v>
          </cell>
          <cell r="H4195" t="str">
            <v>JOELHO 45 GRAUS, PVC, SERIE NORMAL, ESGOTO PREDIAL, DN 100 MM, JUNTA ELÁSTICA, FORNECIDO E INSTALADO EM SUBCOLETOR AÉREO DE ESGOTO SANITÁRIO. AF_08/2022</v>
          </cell>
          <cell r="I4195" t="str">
            <v>UN</v>
          </cell>
          <cell r="J4195" t="str">
            <v>COEFICIENTE DE REPRESENTATIVIDADE</v>
          </cell>
          <cell r="K4195">
            <v>26.96</v>
          </cell>
        </row>
        <row r="4196">
          <cell r="G4196">
            <v>89844</v>
          </cell>
          <cell r="H4196" t="str">
            <v>CURVA CURTA 90 GRAUS, PVC, SERIE NORMAL, ESGOTO PREDIAL, DN 100 MM, JUNTA ELÁSTICA, FORNECIDO E INSTALADO EM SUBCOLETOR AÉREO DE ESGOTO SANITÁRIO. AF_08/2022</v>
          </cell>
          <cell r="I4196" t="str">
            <v>UN</v>
          </cell>
          <cell r="J4196" t="str">
            <v>COEFICIENTE DE REPRESENTATIVIDADE</v>
          </cell>
          <cell r="K4196">
            <v>48.05</v>
          </cell>
        </row>
        <row r="4197">
          <cell r="G4197">
            <v>89845</v>
          </cell>
          <cell r="H4197" t="str">
            <v>CURVA LONGA 90 GRAUS, PVC, SERIE NORMAL, ESGOTO PREDIAL, DN 100 MM, JUNTA ELÁSTICA, FORNECIDO E INSTALADO EM SUBCOLETOR AÉREO DE ESGOTO SANITÁRIO. AF_08/2022</v>
          </cell>
          <cell r="I4197" t="str">
            <v>UN</v>
          </cell>
          <cell r="J4197" t="str">
            <v>COEFICIENTE DE REPRESENTATIVIDADE</v>
          </cell>
          <cell r="K4197">
            <v>73.03</v>
          </cell>
        </row>
        <row r="4198">
          <cell r="G4198">
            <v>89846</v>
          </cell>
          <cell r="H4198" t="str">
            <v>JOELHO 90 GRAUS, PVC, SERIE NORMAL, ESGOTO PREDIAL, DN 150 MM, JUNTA ELÁSTICA, FORNECIDO E INSTALADO EM SUBCOLETOR AÉREO DE ESGOTO SANITÁRIO. AF_08/2022</v>
          </cell>
          <cell r="I4198" t="str">
            <v>UN</v>
          </cell>
          <cell r="J4198" t="str">
            <v>COEFICIENTE DE REPRESENTATIVIDADE</v>
          </cell>
          <cell r="K4198">
            <v>113.38</v>
          </cell>
        </row>
        <row r="4199">
          <cell r="G4199">
            <v>89847</v>
          </cell>
          <cell r="H4199" t="str">
            <v>JOELHO 45 GRAUS, PVC, SERIE NORMAL, ESGOTO PREDIAL, DN 150 MM, JUNTA ELÁSTICA, FORNECIDO E INSTALADO EM SUBCOLETOR AÉREO DE ESGOTO SANITÁRIO. AF_08/2022</v>
          </cell>
          <cell r="I4199" t="str">
            <v>UN</v>
          </cell>
          <cell r="J4199" t="str">
            <v>COEFICIENTE DE REPRESENTATIVIDADE</v>
          </cell>
          <cell r="K4199">
            <v>353.39</v>
          </cell>
        </row>
        <row r="4200">
          <cell r="G4200">
            <v>89850</v>
          </cell>
          <cell r="H4200" t="str">
            <v>LUVA SIMPLES, PVC, SERIE NORMAL, ESGOTO PREDIAL, DN 100 MM, JUNTA ELÁSTICA, FORNECIDO E INSTALADO EM SUBCOLETOR AÉREO DE ESGOTO SANITÁRIO. AF_08/2022</v>
          </cell>
          <cell r="I4200" t="str">
            <v>UN</v>
          </cell>
          <cell r="J4200" t="str">
            <v>ATRIBUÍDO SÃO PAULO</v>
          </cell>
          <cell r="K4200">
            <v>9.62</v>
          </cell>
        </row>
        <row r="4201">
          <cell r="G4201">
            <v>89851</v>
          </cell>
          <cell r="H4201" t="str">
            <v>LUVA DE CORRER, PVC, SERIE NORMAL, ESGOTO PREDIAL, DN 100 MM, JUNTA ELÁSTICA, FORNECIDO E INSTALADO EM SUBCOLETOR AÉREO DE ESGOTO SANITÁRIO. AF_08/2022</v>
          </cell>
          <cell r="I4201" t="str">
            <v>UN</v>
          </cell>
          <cell r="J4201" t="str">
            <v>ATRIBUÍDO SÃO PAULO</v>
          </cell>
          <cell r="K4201">
            <v>16.4</v>
          </cell>
        </row>
        <row r="4202">
          <cell r="G4202">
            <v>89852</v>
          </cell>
          <cell r="H4202" t="str">
            <v>TE, PVC, SERIE NORMAL, ESGOTO PREDIAL, DN 100 X 100 MM, JUNTA ELÁSTICA, FORNECIDO E INSTALADO EM SUBCOLETOR AÉREO DE ESGOTO SANITÁRIO. AF_08/2022</v>
          </cell>
          <cell r="I4202" t="str">
            <v>UN</v>
          </cell>
          <cell r="J4202" t="str">
            <v>ATRIBUÍDO SÃO PAULO</v>
          </cell>
          <cell r="K4202">
            <v>31.16</v>
          </cell>
        </row>
        <row r="4203">
          <cell r="G4203">
            <v>89853</v>
          </cell>
          <cell r="H4203" t="str">
            <v>JUNÇÃO SIMPLES, PVC, SERIE NORMAL, ESGOTO PREDIAL, DN 100 X 100 MM, JUNTA ELÁSTICA, FORNECIDO E INSTALADO EM SUBCOLETOR AÉREO DE ESGOTO SANITÁRIO. AF_08/2022</v>
          </cell>
          <cell r="I4203" t="str">
            <v>UN</v>
          </cell>
          <cell r="J4203" t="str">
            <v>ATRIBUÍDO SÃO PAULO</v>
          </cell>
          <cell r="K4203">
            <v>41.35</v>
          </cell>
        </row>
        <row r="4204">
          <cell r="G4204">
            <v>89854</v>
          </cell>
          <cell r="H4204" t="str">
            <v>JOELHO 90 GRAUS, PVC, SOLDÁVEL, DN 25MM, INSTALADO EM DRENO DE AR-CONDICIONADO - FORNECIMENTO E INSTALAÇÃO. AF_08/2022</v>
          </cell>
          <cell r="I4204" t="str">
            <v>UN</v>
          </cell>
          <cell r="J4204" t="str">
            <v>ATRIBUÍDO SÃO PAULO</v>
          </cell>
          <cell r="K4204">
            <v>64.31</v>
          </cell>
        </row>
        <row r="4205">
          <cell r="G4205">
            <v>89855</v>
          </cell>
          <cell r="H4205" t="str">
            <v>JOELHO 45 GRAUS, PVC, SOLDÁVEL, DN 25MM, INSTALADO EM DRENO DE AR-CONDICIONADO - FORNECIMENTO E INSTALAÇÃO. AF_08/2022</v>
          </cell>
          <cell r="I4205" t="str">
            <v>UN</v>
          </cell>
          <cell r="J4205" t="str">
            <v>ATRIBUÍDO SÃO PAULO</v>
          </cell>
          <cell r="K4205">
            <v>181.86</v>
          </cell>
        </row>
        <row r="4206">
          <cell r="G4206">
            <v>89856</v>
          </cell>
          <cell r="H4206" t="str">
            <v>LUVA, PVC, SOLDÁVEL, DN 25MM, INSTALADO EM DRENO DE AR-CONDICIONADO - FORNECIMENTO E INSTALAÇÃO. AF_08/2022</v>
          </cell>
          <cell r="I4206" t="str">
            <v>UN</v>
          </cell>
          <cell r="J4206" t="str">
            <v>ATRIBUÍDO SÃO PAULO</v>
          </cell>
          <cell r="K4206">
            <v>22.39</v>
          </cell>
        </row>
        <row r="4207">
          <cell r="G4207">
            <v>89857</v>
          </cell>
          <cell r="H4207" t="str">
            <v>TE, PVC, SOLDÁVEL, DN 25MM, INSTALADO EM DRENO DE AR-CONDICIONADO - FORNECIMENTO E INSTALAÇÃO. AF_08/2022</v>
          </cell>
          <cell r="I4207" t="str">
            <v>UN</v>
          </cell>
          <cell r="J4207" t="str">
            <v>ATRIBUÍDO SÃO PAULO</v>
          </cell>
          <cell r="K4207">
            <v>34.25</v>
          </cell>
        </row>
        <row r="4208">
          <cell r="G4208">
            <v>89860</v>
          </cell>
          <cell r="H4208" t="str">
            <v>LUVA COM BUCHA DE LATÃO, PVC, SOLDÁVEL, DN 32MM X 1 , INSTALADO EM RAMAL OU SUB-RAMAL DE ÁGUA   FORNECIMENTO E INSTALAÇÃO. AF_06/2022</v>
          </cell>
          <cell r="I4208" t="str">
            <v>UN</v>
          </cell>
          <cell r="J4208" t="str">
            <v>ATRIBUÍDO SÃO PAULO</v>
          </cell>
          <cell r="K4208">
            <v>68.32</v>
          </cell>
        </row>
        <row r="4209">
          <cell r="G4209">
            <v>89861</v>
          </cell>
          <cell r="H4209" t="str">
            <v>LUVA SOLDÁVEL E COM BUCHA DE LATÃO, PVC, SOLDÁVEL, DN 32MM X 1 , INSTALADO EM PRUMADA DE ÁGUA   FORNECIMENTO E INSTALAÇÃO. AF_06/2022</v>
          </cell>
          <cell r="I4209" t="str">
            <v>UN</v>
          </cell>
          <cell r="J4209" t="str">
            <v>ATRIBUÍDO SÃO PAULO</v>
          </cell>
          <cell r="K4209">
            <v>90.38</v>
          </cell>
        </row>
        <row r="4210">
          <cell r="G4210">
            <v>89866</v>
          </cell>
          <cell r="H4210" t="str">
            <v>JOELHO 90 GRAUS COM BUCHA DE LATÃO, PVC, SOLDÁVEL, DN 25MM, X 1/2  INSTALADO EM RAMAL OU SUB-RAMAL DE ÁGUA - FORNECIMENTO E INSTALAÇÃO. AF_06/2022</v>
          </cell>
          <cell r="I4210" t="str">
            <v>UN</v>
          </cell>
          <cell r="J4210" t="str">
            <v>ATRIBUÍDO SÃO PAULO</v>
          </cell>
          <cell r="K4210">
            <v>166.53</v>
          </cell>
        </row>
        <row r="4211">
          <cell r="G4211">
            <v>89867</v>
          </cell>
          <cell r="H4211" t="str">
            <v>TÊ COM BUCHA DE LATÃO NA BOLSA CENTRAL, PVC, SOLDÁVEL, DN 25MM X 3/4 , INSTALADO EM RAMAL OU SUB-RAMAL DE ÁGUA - FORNECIMENTO E INSTALAÇÃO. AF_06/2022</v>
          </cell>
          <cell r="I4211" t="str">
            <v>UN</v>
          </cell>
          <cell r="J4211" t="str">
            <v>ATRIBUÍDO SÃO PAULO</v>
          </cell>
          <cell r="K4211">
            <v>434.38</v>
          </cell>
        </row>
        <row r="4212">
          <cell r="G4212">
            <v>89868</v>
          </cell>
          <cell r="H4212" t="str">
            <v>COTOVELO EM COBRE, DN 22 MM, 90 GRAUS, SEM ANEL DE SOLDA, INSTALADO EM PRUMADA DE HIDRÁULICA PREDIAL - FORNECIMENTO E INSTALAÇÃO. AF_04/2022</v>
          </cell>
          <cell r="I4212" t="str">
            <v>UN</v>
          </cell>
          <cell r="J4212" t="str">
            <v>ATRIBUÍDO SÃO PAULO</v>
          </cell>
          <cell r="K4212">
            <v>12.29</v>
          </cell>
        </row>
        <row r="4213">
          <cell r="G4213">
            <v>89869</v>
          </cell>
          <cell r="H4213" t="str">
            <v>COTOVELO EM COBRE, DN 28 MM, 90 GRAUS, SEM ANEL DE SOLDA, INSTALADO EM PRUMADA DE HIDRÁULICA PREDIAL - FORNECIMENTO E INSTALAÇÃO. AF_04/2022</v>
          </cell>
          <cell r="I4213" t="str">
            <v>UN</v>
          </cell>
          <cell r="J4213" t="str">
            <v>ATRIBUÍDO SÃO PAULO</v>
          </cell>
          <cell r="K4213">
            <v>20.76</v>
          </cell>
        </row>
        <row r="4214">
          <cell r="G4214">
            <v>89979</v>
          </cell>
          <cell r="H4214" t="str">
            <v>COTOVELO EM COBRE, DN 35 MM, 90 GRAUS, SEM ANEL DE SOLDA, INSTALADO EM PRUMADA DE HIDRÁULICA PREDIAL - FORNECIMENTO E INSTALAÇÃO. AF_04/2022</v>
          </cell>
          <cell r="I4214" t="str">
            <v>UN</v>
          </cell>
          <cell r="J4214" t="str">
            <v>ATRIBUÍDO SÃO PAULO</v>
          </cell>
          <cell r="K4214">
            <v>30.41</v>
          </cell>
        </row>
        <row r="4215">
          <cell r="G4215">
            <v>89981</v>
          </cell>
          <cell r="H4215" t="str">
            <v>COTOVELO EM COBRE, DN 42 MM, 90 GRAUS, SEM ANEL DE SOLDA, INSTALADO EM PRUMADA DE HIDRÁULICA PREDIAL - FORNECIMENTO E INSTALAÇÃO. AF_04/2022</v>
          </cell>
          <cell r="I4215" t="str">
            <v>UN</v>
          </cell>
          <cell r="J4215" t="str">
            <v>ATRIBUÍDO SÃO PAULO</v>
          </cell>
          <cell r="K4215">
            <v>8.21</v>
          </cell>
        </row>
        <row r="4216">
          <cell r="G4216">
            <v>90373</v>
          </cell>
          <cell r="H4216" t="str">
            <v>COTOVELO EM COBRE, DN 54 MM, 90 GRAUS, SEM ANEL DE SOLDA, INSTALADO EM PRUMADA DE HIDRÁULICA PREDIAL - FORNECIMENTO E INSTALAÇÃO. AF_04/2022</v>
          </cell>
          <cell r="I4216" t="str">
            <v>UN</v>
          </cell>
          <cell r="J4216" t="str">
            <v>ATRIBUÍDO SÃO PAULO</v>
          </cell>
          <cell r="K4216">
            <v>12.13</v>
          </cell>
        </row>
        <row r="4217">
          <cell r="G4217">
            <v>90374</v>
          </cell>
          <cell r="H4217" t="str">
            <v>COTOVELO EM COBRE, DN 66 MM, 90 GRAUS, SEM ANEL DE SOLDA, INSTALADO EM PRUMADA DE HIDRÁULICA PREDIAL - FORNECIMENTO E INSTALAÇÃO. AF_04/2022</v>
          </cell>
          <cell r="I4217" t="str">
            <v>UN</v>
          </cell>
          <cell r="J4217" t="str">
            <v>ATRIBUÍDO SÃO PAULO</v>
          </cell>
          <cell r="K4217">
            <v>18.71</v>
          </cell>
        </row>
        <row r="4218">
          <cell r="G4218">
            <v>92287</v>
          </cell>
          <cell r="H4218" t="str">
            <v>LUVA EM COBRE, DN 22 MM, SEM ANEL DE SOLDA, INSTALADO EM PRUMADA DE HIDRÁULICA PREDIAL - FORNECIMENTO E INSTALAÇÃO. AF_04/2022</v>
          </cell>
          <cell r="I4218" t="str">
            <v>UN</v>
          </cell>
          <cell r="J4218" t="str">
            <v>ATRIBUÍDO SÃO PAULO</v>
          </cell>
          <cell r="K4218">
            <v>17.23</v>
          </cell>
        </row>
        <row r="4219">
          <cell r="G4219">
            <v>92288</v>
          </cell>
          <cell r="H4219" t="str">
            <v>LUVA EM COBRE, DN 28 MM, SEM ANEL DE SOLDA, INSTALADO EM PRUMADA DE HIDRÁULICA PREDIAL - FORNECIMENTO E INSTALAÇÃO. AF_04/2022</v>
          </cell>
          <cell r="I4219" t="str">
            <v>UN</v>
          </cell>
          <cell r="J4219" t="str">
            <v>ATRIBUÍDO SÃO PAULO</v>
          </cell>
          <cell r="K4219">
            <v>27.39</v>
          </cell>
        </row>
        <row r="4220">
          <cell r="G4220">
            <v>92289</v>
          </cell>
          <cell r="H4220" t="str">
            <v>LUVA EM COBRE, DN 35 MM, SEM ANEL DE SOLDA, INSTALADO EM PRUMADA DE HIDRÁULICA PREDIAL - FORNECIMENTO E INSTALAÇÃO. AF_04/2022</v>
          </cell>
          <cell r="I4220" t="str">
            <v>UN</v>
          </cell>
          <cell r="J4220" t="str">
            <v>ATRIBUÍDO SÃO PAULO</v>
          </cell>
          <cell r="K4220">
            <v>38.86</v>
          </cell>
        </row>
        <row r="4221">
          <cell r="G4221">
            <v>92290</v>
          </cell>
          <cell r="H4221" t="str">
            <v>LUVA EM COBRE, DN 42 MM, SEM ANEL DE SOLDA, INSTALADO EM PRUMADA DE HIDRÁULICA PREDIAL - FORNECIMENTO E INSTALAÇÃO. AF_04/2022</v>
          </cell>
          <cell r="I4221" t="str">
            <v>UN</v>
          </cell>
          <cell r="J4221" t="str">
            <v>ATRIBUÍDO SÃO PAULO</v>
          </cell>
          <cell r="K4221">
            <v>12.91</v>
          </cell>
        </row>
        <row r="4222">
          <cell r="G4222">
            <v>92291</v>
          </cell>
          <cell r="H4222" t="str">
            <v>LUVA EM COBRE, DN 54 MM, SEM ANEL DE SOLDA, INSTALADO EM PRUMADA DE HIDRÁULICA PREDIAL - FORNECIMENTO E INSTALAÇÃO. AF_04/2022</v>
          </cell>
          <cell r="I4222" t="str">
            <v>UN</v>
          </cell>
          <cell r="J4222" t="str">
            <v>ATRIBUÍDO SÃO PAULO</v>
          </cell>
          <cell r="K4222">
            <v>23.55</v>
          </cell>
        </row>
        <row r="4223">
          <cell r="G4223">
            <v>92292</v>
          </cell>
          <cell r="H4223" t="str">
            <v>LUVA EM COBRE, DN 66 MM, SEM ANEL DE SOLDA, INSTALADO EM PRUMADA DE HIDRÁULICA PREDIAL - FORNECIMENTO E INSTALAÇÃO. AF_04/2022</v>
          </cell>
          <cell r="I4223" t="str">
            <v>UN</v>
          </cell>
          <cell r="J4223" t="str">
            <v>ATRIBUÍDO SÃO PAULO</v>
          </cell>
          <cell r="K4223">
            <v>35.38</v>
          </cell>
        </row>
        <row r="4224">
          <cell r="G4224">
            <v>92293</v>
          </cell>
          <cell r="H4224" t="str">
            <v>TE EM COBRE, DN 22 MM, SEM ANEL DE SOLDA, INSTALADO EM PRUMADA DE HIDRÁULICA PREDIAL - FORNECIMENTO E INSTALAÇÃO. AF_04/2022</v>
          </cell>
          <cell r="I4224" t="str">
            <v>UN</v>
          </cell>
          <cell r="J4224" t="str">
            <v>ATRIBUÍDO SÃO PAULO</v>
          </cell>
          <cell r="K4224">
            <v>8.37</v>
          </cell>
        </row>
        <row r="4225">
          <cell r="G4225">
            <v>92294</v>
          </cell>
          <cell r="H4225" t="str">
            <v>TE EM COBRE, DN 28 MM, SEM ANEL DE SOLDA, INSTALADO EM PRUMADA DE HIDRÁULICA PREDIAL - FORNECIMENTO E INSTALAÇÃO. AF_04/2022</v>
          </cell>
          <cell r="I4225" t="str">
            <v>UN</v>
          </cell>
          <cell r="J4225" t="str">
            <v>ATRIBUÍDO SÃO PAULO</v>
          </cell>
          <cell r="K4225">
            <v>14.01</v>
          </cell>
        </row>
        <row r="4226">
          <cell r="G4226">
            <v>92295</v>
          </cell>
          <cell r="H4226" t="str">
            <v>TE EM COBRE, DN 35 MM, SEM ANEL DE SOLDA, INSTALADO EM PRUMADA DE HIDRÁULICA PREDIAL - FORNECIMENTO E INSTALAÇÃO. AF_04/2022</v>
          </cell>
          <cell r="I4226" t="str">
            <v>UN</v>
          </cell>
          <cell r="J4226" t="str">
            <v>ATRIBUÍDO SÃO PAULO</v>
          </cell>
          <cell r="K4226">
            <v>22.06</v>
          </cell>
        </row>
        <row r="4227">
          <cell r="G4227">
            <v>92296</v>
          </cell>
          <cell r="H4227" t="str">
            <v>TE EM COBRE, DN 42 MM, SEM ANEL DE SOLDA, INSTALADO EM PRUMADA DE HIDRÁULICA PREDIAL - FORNECIMENTO E INSTALAÇÃO. AF_04/2022</v>
          </cell>
          <cell r="I4227" t="str">
            <v>UN</v>
          </cell>
          <cell r="J4227" t="str">
            <v>ATRIBUÍDO SÃO PAULO</v>
          </cell>
          <cell r="K4227">
            <v>17.54</v>
          </cell>
        </row>
        <row r="4228">
          <cell r="G4228">
            <v>92297</v>
          </cell>
          <cell r="H4228" t="str">
            <v>TE EM COBRE, DN 54 MM, SEM ANEL DE SOLDA, INSTALADO EM PRUMADA DE HIDRÁULICA PREDIAL - FORNECIMENTO E INSTALAÇÃO. AF_04/2022</v>
          </cell>
          <cell r="I4228" t="str">
            <v>UN</v>
          </cell>
          <cell r="J4228" t="str">
            <v>ATRIBUÍDO SÃO PAULO</v>
          </cell>
          <cell r="K4228">
            <v>31.11</v>
          </cell>
        </row>
        <row r="4229">
          <cell r="G4229">
            <v>92298</v>
          </cell>
          <cell r="H4229" t="str">
            <v>TE EM COBRE, DN 66 MM, SEM ANEL DE SOLDA, INSTALADO EM PRUMADA DE HIDRÁULICA PREDIAL - FORNECIMENTO E INSTALAÇÃO. AF_04/2022</v>
          </cell>
          <cell r="I4229" t="str">
            <v>UN</v>
          </cell>
          <cell r="J4229" t="str">
            <v>ATRIBUÍDO SÃO PAULO</v>
          </cell>
          <cell r="K4229">
            <v>45.5</v>
          </cell>
        </row>
        <row r="4230">
          <cell r="G4230">
            <v>92299</v>
          </cell>
          <cell r="H4230" t="str">
            <v>COTOVELO EM COBRE, DN 15 MM, 90 GRAUS, SEM ANEL DE SOLDA, INSTALADO EM RAMAL DE DISTRIBUIÇÃO   FORNECIMENTO E INSTALAÇÃO. AF_04/2022</v>
          </cell>
          <cell r="I4230" t="str">
            <v>UN</v>
          </cell>
          <cell r="J4230" t="str">
            <v>ATRIBUÍDO SÃO PAULO</v>
          </cell>
          <cell r="K4230">
            <v>64.37</v>
          </cell>
        </row>
        <row r="4231">
          <cell r="G4231">
            <v>92300</v>
          </cell>
          <cell r="H4231" t="str">
            <v>COTOVELO EM COBRE, DN 22 MM, 90 GRAUS, SEM ANEL DE SOLDA, INSTALADO EM RAMAL DE DISTRIBUIÇÃO DE HIDRÁULICA PREDIAL - FORNECIMENTO E INSTALAÇÃO. AF_04/2022</v>
          </cell>
          <cell r="I4231" t="str">
            <v>UN</v>
          </cell>
          <cell r="J4231" t="str">
            <v>ATRIBUÍDO SÃO PAULO</v>
          </cell>
          <cell r="K4231">
            <v>64.34</v>
          </cell>
        </row>
        <row r="4232">
          <cell r="G4232">
            <v>92301</v>
          </cell>
          <cell r="H4232" t="str">
            <v>COTOVELO EM COBRE, DN 28 MM, 90 GRAUS, SEM ANEL DE SOLDA, INSTALADO EM RAMAL DE DISTRIBUIÇÃO DE HIDRÁULICA PREDIAL - FORNECIMENTO E INSTALAÇÃO. AF_04/2022</v>
          </cell>
          <cell r="I4232" t="str">
            <v>UN</v>
          </cell>
          <cell r="J4232" t="str">
            <v>ATRIBUÍDO SÃO PAULO</v>
          </cell>
          <cell r="K4232">
            <v>85.68</v>
          </cell>
        </row>
        <row r="4233">
          <cell r="G4233">
            <v>92302</v>
          </cell>
          <cell r="H4233" t="str">
            <v>LUVA EM COBRE, DN 15 MM, SEM ANEL DE SOLDA, INSTALADO EM RAMAL DE DISTRIBUIÇÃO DE HIDRÁULICA PREDIAL - FORNECIMENTO E INSTALAÇÃO. AF_04/2022</v>
          </cell>
          <cell r="I4233" t="str">
            <v>UN</v>
          </cell>
          <cell r="J4233" t="str">
            <v>ATRIBUÍDO SÃO PAULO</v>
          </cell>
          <cell r="K4233">
            <v>95.95</v>
          </cell>
        </row>
        <row r="4234">
          <cell r="G4234">
            <v>92303</v>
          </cell>
          <cell r="H4234" t="str">
            <v>LUVA EM COBRE, DN 22 MM, SEM ANEL DE SOLDA, INSTALADO EM RAMAL DE DISTRIBUIÇÃO DE HIDRÁULICA PREDIAL - FORNECIMENTO E INSTALAÇÃO. AF_04/2022</v>
          </cell>
          <cell r="I4234" t="str">
            <v>UN</v>
          </cell>
          <cell r="J4234" t="str">
            <v>ATRIBUÍDO SÃO PAULO</v>
          </cell>
          <cell r="K4234">
            <v>121.98</v>
          </cell>
        </row>
        <row r="4235">
          <cell r="G4235">
            <v>92304</v>
          </cell>
          <cell r="H4235" t="str">
            <v>LUVA EM COBRE, DN 28 MM, SEM ANEL DE SOLDA, INSTALADO EM RAMAL DE DISTRIBUIÇÃO DE HIDRÁULICA PREDIAL - FORNECIMENTO E INSTALAÇÃO. AF_04/2022</v>
          </cell>
          <cell r="I4235" t="str">
            <v>UN</v>
          </cell>
          <cell r="J4235" t="str">
            <v>ATRIBUÍDO SÃO PAULO</v>
          </cell>
          <cell r="K4235">
            <v>131.12</v>
          </cell>
        </row>
        <row r="4236">
          <cell r="G4236">
            <v>92311</v>
          </cell>
          <cell r="H4236" t="str">
            <v>TE EM COBRE, DN 15 MM, SEM ANEL DE SOLDA, INSTALADO EM RAMAL DE DISTRIBUIÇÃO DE HIDRÁULICA PREDIAL - FORNECIMENTO E INSTALAÇÃO. AF_04/2022</v>
          </cell>
          <cell r="I4236" t="str">
            <v>UN</v>
          </cell>
          <cell r="J4236" t="str">
            <v>COEFICIENTE DE REPRESENTATIVIDADE</v>
          </cell>
          <cell r="K4236">
            <v>95.67</v>
          </cell>
        </row>
        <row r="4237">
          <cell r="G4237">
            <v>92312</v>
          </cell>
          <cell r="H4237" t="str">
            <v>TE EM COBRE, DN 22 MM, SEM ANEL DE SOLDA, INSTALADO EM RAMAL DE DISTRIBUIÇÃO DE HIDRÁULICA PREDIAL - FORNECIMENTO E INSTALAÇÃO. AF_04/2022</v>
          </cell>
          <cell r="I4237" t="str">
            <v>UN</v>
          </cell>
          <cell r="J4237" t="str">
            <v>COEFICIENTE DE REPRESENTATIVIDADE</v>
          </cell>
          <cell r="K4237">
            <v>93.39</v>
          </cell>
        </row>
        <row r="4238">
          <cell r="G4238">
            <v>92313</v>
          </cell>
          <cell r="H4238" t="str">
            <v>TE EM COBRE, DN 28 MM, SEM ANEL DE SOLDA, INSTALADO EM RAMAL DE DISTRIBUIÇÃO DE HIDRÁULICA PREDIAL - FORNECIMENTO E INSTALAÇÃO. AF_04/2022</v>
          </cell>
          <cell r="I4238" t="str">
            <v>UN</v>
          </cell>
          <cell r="J4238" t="str">
            <v>COEFICIENTE DE REPRESENTATIVIDADE</v>
          </cell>
          <cell r="K4238">
            <v>148.23</v>
          </cell>
        </row>
        <row r="4239">
          <cell r="G4239">
            <v>92314</v>
          </cell>
          <cell r="H4239" t="str">
            <v>COTOVELO EM COBRE, DN 15 MM, 90 GRAUS, SEM ANEL DE SOLDA, INSTALADO EM RAMAL E SUB-RAMAL DE HIDRÁULICA PREDIAL - FORNECIMENTO E INSTALAÇÃO. AF_04/2022</v>
          </cell>
          <cell r="I4239" t="str">
            <v>UN</v>
          </cell>
          <cell r="J4239" t="str">
            <v>COEFICIENTE DE REPRESENTATIVIDADE</v>
          </cell>
          <cell r="K4239">
            <v>138.18</v>
          </cell>
        </row>
        <row r="4240">
          <cell r="G4240">
            <v>92315</v>
          </cell>
          <cell r="H4240" t="str">
            <v>COTOVELO EM COBRE, DN 22 MM, 90 GRAUS, SEM ANEL DE SOLDA, INSTALADO EM RAMAL E SUB-RAMAL DE HIDRÁULICA PREDIAL - FORNECIMENTO E INSTALAÇÃO. AF_04/2022</v>
          </cell>
          <cell r="I4240" t="str">
            <v>UN</v>
          </cell>
          <cell r="J4240" t="str">
            <v>COEFICIENTE DE REPRESENTATIVIDADE</v>
          </cell>
          <cell r="K4240">
            <v>198.69</v>
          </cell>
        </row>
        <row r="4241">
          <cell r="G4241">
            <v>92316</v>
          </cell>
          <cell r="H4241" t="str">
            <v>COTOVELO EM COBRE, DN 28 MM, 90 GRAUS, SEM ANEL DE SOLDA, INSTALADO EM RAMAL E SUB-RAMAL DE HIDRÁULICA PREDIAL - FORNECIMENTO E INSTALAÇÃO. AF_04/2022</v>
          </cell>
          <cell r="I4241" t="str">
            <v>UN</v>
          </cell>
          <cell r="J4241" t="str">
            <v>COEFICIENTE DE REPRESENTATIVIDADE</v>
          </cell>
          <cell r="K4241">
            <v>179.32</v>
          </cell>
        </row>
        <row r="4242">
          <cell r="G4242">
            <v>92317</v>
          </cell>
          <cell r="H4242" t="str">
            <v>LUVA EM COBRE, DN 15 MM, SEM ANEL DE SOLDA, INSTALADO EM RAMAL E SUB-RAMAL DE HIDRÁULICA PREDIAL - FORNECIMENTO E INSTALAÇÃO. AF_04/2022</v>
          </cell>
          <cell r="I4242" t="str">
            <v>UN</v>
          </cell>
          <cell r="J4242" t="str">
            <v>COEFICIENTE DE REPRESENTATIVIDADE</v>
          </cell>
          <cell r="K4242">
            <v>124.46</v>
          </cell>
        </row>
        <row r="4243">
          <cell r="G4243">
            <v>92318</v>
          </cell>
          <cell r="H4243" t="str">
            <v>LUVA EM COBRE, DN 22 MM, SEM ANEL DE SOLDA, INSTALADO EM RAMAL E SUB-RAMAL DE HIDRÁULICA PREDIAL - FORNECIMENTO E INSTALAÇÃO. AF_04/2022</v>
          </cell>
          <cell r="I4243" t="str">
            <v>UN</v>
          </cell>
          <cell r="J4243" t="str">
            <v>COEFICIENTE DE REPRESENTATIVIDADE</v>
          </cell>
          <cell r="K4243">
            <v>189.31</v>
          </cell>
        </row>
        <row r="4244">
          <cell r="G4244">
            <v>92319</v>
          </cell>
          <cell r="H4244" t="str">
            <v>LUVA EM COBRE, DN 28 MM, SEM ANEL DE SOLDA, INSTALADO EM RAMAL E SUB-RAMAL DE HIDRÁULICA PREDIAL - FORNECIMENTO E INSTALAÇÃO. AF_04/2022</v>
          </cell>
          <cell r="I4244" t="str">
            <v>UN</v>
          </cell>
          <cell r="J4244" t="str">
            <v>COEFICIENTE DE REPRESENTATIVIDADE</v>
          </cell>
          <cell r="K4244">
            <v>237.26</v>
          </cell>
        </row>
        <row r="4245">
          <cell r="G4245">
            <v>92326</v>
          </cell>
          <cell r="H4245" t="str">
            <v>TE EM COBRE, DN 15 MM, SEM ANEL DE SOLDA, INSTALADO EM RAMAL E SUB-RAMAL DE HIDRÁULICA PREDIAL - FORNECIMENTO E INSTALAÇÃO. AF_04/2022</v>
          </cell>
          <cell r="I4245" t="str">
            <v>UN</v>
          </cell>
          <cell r="J4245" t="str">
            <v>COEFICIENTE DE REPRESENTATIVIDADE</v>
          </cell>
          <cell r="K4245">
            <v>33.6</v>
          </cell>
        </row>
        <row r="4246">
          <cell r="G4246">
            <v>92327</v>
          </cell>
          <cell r="H4246" t="str">
            <v>TE EM COBRE, DN 22 MM, SEM ANEL DE SOLDA, INSTALADO EM RAMAL E SUB-RAMAL DE HIDRÁULICA PREDIAL - FORNECIMENTO E INSTALAÇÃO. AF_04/2022</v>
          </cell>
          <cell r="I4246" t="str">
            <v>UN</v>
          </cell>
          <cell r="J4246" t="str">
            <v>COEFICIENTE DE REPRESENTATIVIDADE</v>
          </cell>
          <cell r="K4246">
            <v>35.45</v>
          </cell>
        </row>
        <row r="4247">
          <cell r="G4247">
            <v>92328</v>
          </cell>
          <cell r="H4247" t="str">
            <v>TE EM COBRE, DN 28 MM, SEM ANEL DE SOLDA, INSTALADO EM RAMAL E SUB-RAMAL DE HIDRÁULICA PREDIAL - FORNECIMENTO E INSTALAÇÃO. AF_04/2022</v>
          </cell>
          <cell r="I4247" t="str">
            <v>UN</v>
          </cell>
          <cell r="J4247" t="str">
            <v>COEFICIENTE DE REPRESENTATIVIDADE</v>
          </cell>
          <cell r="K4247">
            <v>41.07</v>
          </cell>
        </row>
        <row r="4248">
          <cell r="G4248">
            <v>92329</v>
          </cell>
          <cell r="H4248" t="str">
            <v>NIPLE, EM FERRO GALVANIZADO, DN 50 (2"), CONEXÃO ROSQUEADA, INSTALADO EM PRUMADAS - FORNECIMENTO E INSTALAÇÃO. AF_10/2020</v>
          </cell>
          <cell r="I4248" t="str">
            <v>UN</v>
          </cell>
          <cell r="J4248" t="str">
            <v>COEFICIENTE DE REPRESENTATIVIDADE</v>
          </cell>
          <cell r="K4248">
            <v>42.79</v>
          </cell>
        </row>
        <row r="4249">
          <cell r="G4249">
            <v>92330</v>
          </cell>
          <cell r="H4249" t="str">
            <v>LUVA, EM FERRO GALVANIZADO, DN 50 (2"), CONEXÃO ROSQUEADA, INSTALADO EM PRUMADAS - FORNECIMENTO E INSTALAÇÃO. AF_10/2020</v>
          </cell>
          <cell r="I4249" t="str">
            <v>UN</v>
          </cell>
          <cell r="J4249" t="str">
            <v>COEFICIENTE DE REPRESENTATIVIDADE</v>
          </cell>
          <cell r="K4249">
            <v>48.91</v>
          </cell>
        </row>
        <row r="4250">
          <cell r="G4250">
            <v>92331</v>
          </cell>
          <cell r="H4250" t="str">
            <v>NIPLE, EM FERRO GALVANIZADO, DN 65 (2 1/2"), CONEXÃO ROSQUEADA, INSTALADO EM PRUMADAS - FORNECIMENTO E INSTALAÇÃO. AF_10/2020</v>
          </cell>
          <cell r="I4250" t="str">
            <v>UN</v>
          </cell>
          <cell r="J4250" t="str">
            <v>COEFICIENTE DE REPRESENTATIVIDADE</v>
          </cell>
          <cell r="K4250">
            <v>49.24</v>
          </cell>
        </row>
        <row r="4251">
          <cell r="G4251">
            <v>92332</v>
          </cell>
          <cell r="H4251" t="str">
            <v>LUVA, EM FERRO GALVANIZADO, DN 65 (2 1/2"), CONEXÃO ROSQUEADA, INSTALADO EM PRUMADAS - FORNECIMENTO E INSTALAÇÃO. AF_10/2020</v>
          </cell>
          <cell r="I4251" t="str">
            <v>UN</v>
          </cell>
          <cell r="J4251" t="str">
            <v>COEFICIENTE DE REPRESENTATIVIDADE</v>
          </cell>
          <cell r="K4251">
            <v>64.33</v>
          </cell>
        </row>
        <row r="4252">
          <cell r="G4252">
            <v>92333</v>
          </cell>
          <cell r="H4252" t="str">
            <v>NIPLE, EM FERRO GALVANIZADO, DN 80 (3"), CONEXÃO ROSQUEADA, INSTALADO EM PRUMADAS - FORNECIMENTO E INSTALAÇÃO. AF_10/2020</v>
          </cell>
          <cell r="I4252" t="str">
            <v>UN</v>
          </cell>
          <cell r="J4252" t="str">
            <v>COEFICIENTE DE REPRESENTATIVIDADE</v>
          </cell>
          <cell r="K4252">
            <v>64.3</v>
          </cell>
        </row>
        <row r="4253">
          <cell r="G4253">
            <v>92334</v>
          </cell>
          <cell r="H4253" t="str">
            <v>LUVA, EM FERRO GALVANIZADO, DN 80 (3"), CONEXÃO ROSQUEADA, INSTALADO EM PRUMADAS - FORNECIMENTO E INSTALAÇÃO. AF_10/2020</v>
          </cell>
          <cell r="I4253" t="str">
            <v>UN</v>
          </cell>
          <cell r="J4253" t="str">
            <v>COEFICIENTE DE REPRESENTATIVIDADE</v>
          </cell>
          <cell r="K4253">
            <v>87.18</v>
          </cell>
        </row>
        <row r="4254">
          <cell r="G4254">
            <v>92344</v>
          </cell>
          <cell r="H4254" t="str">
            <v>JOELHO 45 GRAUS, EM FERRO GALVANIZADO, DN 50 (2"), CONEXÃO ROSQUEADA, INSTALADO EM PRUMADAS - FORNECIMENTO E INSTALAÇÃO. AF_10/2020</v>
          </cell>
          <cell r="I4254" t="str">
            <v>UN</v>
          </cell>
          <cell r="J4254" t="str">
            <v>COEFICIENTE DE REPRESENTATIVIDADE</v>
          </cell>
          <cell r="K4254">
            <v>97.45</v>
          </cell>
        </row>
        <row r="4255">
          <cell r="G4255">
            <v>92345</v>
          </cell>
          <cell r="H4255" t="str">
            <v>JOELHO 90 GRAUS, EM FERRO GALVANIZADO, DN 50 (2"), CONEXÃO ROSQUEADA, INSTALADO EM PRUMADAS - FORNECIMENTO E INSTALAÇÃO. AF_10/2020</v>
          </cell>
          <cell r="I4255" t="str">
            <v>UN</v>
          </cell>
          <cell r="J4255" t="str">
            <v>COEFICIENTE DE REPRESENTATIVIDADE</v>
          </cell>
          <cell r="K4255">
            <v>125.09</v>
          </cell>
        </row>
        <row r="4256">
          <cell r="G4256">
            <v>92346</v>
          </cell>
          <cell r="H4256" t="str">
            <v>JOELHO 45 GRAUS, EM FERRO GALVANIZADO, DN 65 (2 1/2"), CONEXÃO ROSQUEADA, INSTALADO EM PRUMADAS - FORNECIMENTO E INSTALAÇÃO. AF_10/2020</v>
          </cell>
          <cell r="I4256" t="str">
            <v>UN</v>
          </cell>
          <cell r="J4256" t="str">
            <v>COEFICIENTE DE REPRESENTATIVIDADE</v>
          </cell>
          <cell r="K4256">
            <v>134.23</v>
          </cell>
        </row>
        <row r="4257">
          <cell r="G4257">
            <v>92347</v>
          </cell>
          <cell r="H4257" t="str">
            <v>JOELHO 90 GRAUS, EM FERRO GALVANIZADO, DN 65 (2 1/2"), CONEXÃO ROSQUEADA, INSTALADO EM PRUMADAS - FORNECIMENTO E INSTALAÇÃO. AF_10/2020</v>
          </cell>
          <cell r="I4257" t="str">
            <v>UN</v>
          </cell>
          <cell r="J4257" t="str">
            <v>COEFICIENTE DE REPRESENTATIVIDADE</v>
          </cell>
          <cell r="K4257">
            <v>50.93</v>
          </cell>
        </row>
        <row r="4258">
          <cell r="G4258">
            <v>92348</v>
          </cell>
          <cell r="H4258" t="str">
            <v>JOELHO 45 GRAUS, EM FERRO GALVANIZADO, DN 80 (3"), CONEXÃO ROSQUEADA, INSTALADO EM PRUMADAS - FORNECIMENTO E INSTALAÇÃO. AF_10/2020</v>
          </cell>
          <cell r="I4258" t="str">
            <v>UN</v>
          </cell>
          <cell r="J4258" t="str">
            <v>COEFICIENTE DE REPRESENTATIVIDADE</v>
          </cell>
          <cell r="K4258">
            <v>48.48</v>
          </cell>
        </row>
        <row r="4259">
          <cell r="G4259">
            <v>92349</v>
          </cell>
          <cell r="H4259" t="str">
            <v>JOELHO 90 GRAUS, EM FERRO GALVANIZADO, DN 80 (3"), CONEXÃO ROSQUEADA, INSTALADO EM PRUMADAS - FORNECIMENTO E INSTALAÇÃO. AF_10/2020</v>
          </cell>
          <cell r="I4259" t="str">
            <v>UN</v>
          </cell>
          <cell r="J4259" t="str">
            <v>COEFICIENTE DE REPRESENTATIVIDADE</v>
          </cell>
          <cell r="K4259">
            <v>65.14</v>
          </cell>
        </row>
        <row r="4260">
          <cell r="G4260">
            <v>92350</v>
          </cell>
          <cell r="H4260" t="str">
            <v>TÊ, EM FERRO GALVANIZADO, DN 50 (2"), CONEXÃO ROSQUEADA, INSTALADO EM PRUMADAS - FORNECIMENTO E INSTALAÇÃO. AF_10/2020</v>
          </cell>
          <cell r="I4260" t="str">
            <v>UN</v>
          </cell>
          <cell r="J4260" t="str">
            <v>COEFICIENTE DE REPRESENTATIVIDADE</v>
          </cell>
          <cell r="K4260">
            <v>60.26</v>
          </cell>
        </row>
        <row r="4261">
          <cell r="G4261">
            <v>92351</v>
          </cell>
          <cell r="H4261" t="str">
            <v>TÊ, EM FERRO GALVANIZADO, DN 65 (2 1/2"), CONEXÃO ROSQUEADA, INSTALADO EM PRUMADAS - FORNECIMENTO E INSTALAÇÃO. AF_10/2020</v>
          </cell>
          <cell r="I4261" t="str">
            <v>UN</v>
          </cell>
          <cell r="J4261" t="str">
            <v>COEFICIENTE DE REPRESENTATIVIDADE</v>
          </cell>
          <cell r="K4261">
            <v>75</v>
          </cell>
        </row>
        <row r="4262">
          <cell r="G4262">
            <v>92352</v>
          </cell>
          <cell r="H4262" t="str">
            <v>TÊ, EM FERRO GALVANIZADO, DN 80 (3"), CONEXÃO ROSQUEADA, INSTALADO EM PRUMADAS - FORNECIMENTO E INSTALAÇÃO. AF_10/2020</v>
          </cell>
          <cell r="I4262" t="str">
            <v>UN</v>
          </cell>
          <cell r="J4262" t="str">
            <v>COEFICIENTE DE REPRESENTATIVIDADE</v>
          </cell>
          <cell r="K4262">
            <v>71.64</v>
          </cell>
        </row>
        <row r="4263">
          <cell r="G4263">
            <v>92353</v>
          </cell>
          <cell r="H4263" t="str">
            <v>NIPLE, EM FERRO GALVANIZADO, DN 25 (1"), CONEXÃO ROSQUEADA, INSTALADO EM REDE DE ALIMENTAÇÃO PARA HIDRANTE - FORNECIMENTO E INSTALAÇÃO. AF_10/2020</v>
          </cell>
          <cell r="I4263" t="str">
            <v>UN</v>
          </cell>
          <cell r="J4263" t="str">
            <v>COEFICIENTE DE REPRESENTATIVIDADE</v>
          </cell>
          <cell r="K4263">
            <v>95.58</v>
          </cell>
        </row>
        <row r="4264">
          <cell r="G4264">
            <v>92354</v>
          </cell>
          <cell r="H4264" t="str">
            <v>LUVA, EM FERRO GALVANIZADO, DN 25 (1"), CONEXÃO ROSQUEADA, INSTALADO EM REDE DE ALIMENTAÇÃO PARA HIDRANTE - FORNECIMENTO E INSTALAÇÃO. AF_10/2020</v>
          </cell>
          <cell r="I4264" t="str">
            <v>UN</v>
          </cell>
          <cell r="J4264" t="str">
            <v>COEFICIENTE DE REPRESENTATIVIDADE</v>
          </cell>
          <cell r="K4264">
            <v>93.3</v>
          </cell>
        </row>
        <row r="4265">
          <cell r="G4265">
            <v>92355</v>
          </cell>
          <cell r="H4265" t="str">
            <v>NIPLE, EM FERRO GALVANIZADO, DN 32 (1 1/4"), CONEXÃO ROSQUEADA, INSTALADO EM REDE DE ALIMENTAÇÃO PARA HIDRANTE - FORNECIMENTO E INSTALAÇÃO. AF_10/2020</v>
          </cell>
          <cell r="I4265" t="str">
            <v>UN</v>
          </cell>
          <cell r="J4265" t="str">
            <v>COEFICIENTE DE REPRESENTATIVIDADE</v>
          </cell>
          <cell r="K4265">
            <v>150.53</v>
          </cell>
        </row>
        <row r="4266">
          <cell r="G4266">
            <v>92356</v>
          </cell>
          <cell r="H4266" t="str">
            <v>LUVA, EM FERRO GALVANIZADO, DN 32 (1 1/4"), CONEXÃO ROSQUEADA, INSTALADO EM REDE DE ALIMENTAÇÃO PARA HIDRANTE - FORNECIMENTO E INSTALAÇÃO. AF_10/2020</v>
          </cell>
          <cell r="I4266" t="str">
            <v>UN</v>
          </cell>
          <cell r="J4266" t="str">
            <v>COEFICIENTE DE REPRESENTATIVIDADE</v>
          </cell>
          <cell r="K4266">
            <v>140.48</v>
          </cell>
        </row>
        <row r="4267">
          <cell r="G4267">
            <v>92357</v>
          </cell>
          <cell r="H4267" t="str">
            <v>NIPLE, EM FERRO GALVANIZADO, DN 40 (1 1/2"), CONEXÃO ROSQUEADA, INSTALADO EM REDE DE ALIMENTAÇÃO PARA HIDRANTE - FORNECIMENTO E INSTALAÇÃO. AF_10/2020</v>
          </cell>
          <cell r="I4267" t="str">
            <v>UN</v>
          </cell>
          <cell r="J4267" t="str">
            <v>COEFICIENTE DE REPRESENTATIVIDADE</v>
          </cell>
          <cell r="K4267">
            <v>203.35</v>
          </cell>
        </row>
        <row r="4268">
          <cell r="G4268">
            <v>92358</v>
          </cell>
          <cell r="H4268" t="str">
            <v>LUVA, EM FERRO GALVANIZADO, DN 40 (1 1/2"), CONEXÃO ROSQUEADA, INSTALADO EM REDE DE ALIMENTAÇÃO PARA HIDRANTE - FORNECIMENTO E INSTALAÇÃO. AF_10/2020</v>
          </cell>
          <cell r="I4268" t="str">
            <v>UN</v>
          </cell>
          <cell r="J4268" t="str">
            <v>COEFICIENTE DE REPRESENTATIVIDADE</v>
          </cell>
          <cell r="K4268">
            <v>183.98</v>
          </cell>
        </row>
        <row r="4269">
          <cell r="G4269">
            <v>92369</v>
          </cell>
          <cell r="H4269" t="str">
            <v>NIPLE, EM FERRO GALVANIZADO, DN 50 (2"), CONEXÃO ROSQUEADA, INSTALADO EM REDE DE ALIMENTAÇÃO PARA HIDRANTE - FORNECIMENTO E INSTALAÇÃO. AF_10/2020</v>
          </cell>
          <cell r="I4269" t="str">
            <v>UN</v>
          </cell>
          <cell r="J4269" t="str">
            <v>COEFICIENTE DE REPRESENTATIVIDADE</v>
          </cell>
          <cell r="K4269">
            <v>65.57</v>
          </cell>
        </row>
        <row r="4270">
          <cell r="G4270">
            <v>92370</v>
          </cell>
          <cell r="H4270" t="str">
            <v>LUVA, EM FERRO GALVANIZADO, DN 50 (2"), CONEXÃO ROSQUEADA, INSTALADO EM REDE DE ALIMENTAÇÃO PARA HIDRANTE - FORNECIMENTO E INSTALAÇÃO. AF_10/2020</v>
          </cell>
          <cell r="I4270" t="str">
            <v>UN</v>
          </cell>
          <cell r="J4270" t="str">
            <v>COEFICIENTE DE REPRESENTATIVIDADE</v>
          </cell>
          <cell r="K4270">
            <v>80.95</v>
          </cell>
        </row>
        <row r="4271">
          <cell r="G4271">
            <v>92371</v>
          </cell>
          <cell r="H4271" t="str">
            <v>NIPLE, EM FERRO GALVANIZADO, DN 65 (2 1/2"), CONEXÃO ROSQUEADA, INSTALADO EM REDE DE ALIMENTAÇÃO PARA HIDRANTE - FORNECIMENTO E INSTALAÇÃO. AF_10/2020</v>
          </cell>
          <cell r="I4271" t="str">
            <v>UN</v>
          </cell>
          <cell r="J4271" t="str">
            <v>COEFICIENTE DE REPRESENTATIVIDADE</v>
          </cell>
          <cell r="K4271">
            <v>94.23</v>
          </cell>
        </row>
        <row r="4272">
          <cell r="G4272">
            <v>92372</v>
          </cell>
          <cell r="H4272" t="str">
            <v>LUVA, EM FERRO GALVANIZADO, DN 65 (2 1/2"), CONEXÃO ROSQUEADA, INSTALADO EM REDE DE ALIMENTAÇÃO PARA HIDRANTE - FORNECIMENTO E INSTALAÇÃO. AF_10/2020</v>
          </cell>
          <cell r="I4272" t="str">
            <v>UN</v>
          </cell>
          <cell r="J4272" t="str">
            <v>COEFICIENTE DE REPRESENTATIVIDADE</v>
          </cell>
          <cell r="K4272">
            <v>124.33</v>
          </cell>
        </row>
        <row r="4273">
          <cell r="G4273">
            <v>92373</v>
          </cell>
          <cell r="H4273" t="str">
            <v>NIPLE, EM FERRO GALVANIZADO, DN 80 (3"), CONEXÃO ROSQUEADA, INSTALADO EM REDE DE ALIMENTAÇÃO PARA HIDRANTE - FORNECIMENTO E INSTALAÇÃO. AF_10/2020</v>
          </cell>
          <cell r="I4273" t="str">
            <v>UN</v>
          </cell>
          <cell r="J4273" t="str">
            <v>COEFICIENTE DE REPRESENTATIVIDADE</v>
          </cell>
          <cell r="K4273">
            <v>192.33</v>
          </cell>
        </row>
        <row r="4274">
          <cell r="G4274">
            <v>92374</v>
          </cell>
          <cell r="H4274" t="str">
            <v>LUVA, EM FERRO GALVANIZADO, DN 80 (3"), CONEXÃO ROSQUEADA, INSTALADO EM REDE DE ALIMENTAÇÃO PARA HIDRANTE - FORNECIMENTO E INSTALAÇÃO. AF_10/2020</v>
          </cell>
          <cell r="I4274" t="str">
            <v>UN</v>
          </cell>
          <cell r="J4274" t="str">
            <v>COEFICIENTE DE REPRESENTATIVIDADE</v>
          </cell>
          <cell r="K4274">
            <v>243.47</v>
          </cell>
        </row>
        <row r="4275">
          <cell r="G4275">
            <v>92375</v>
          </cell>
          <cell r="H4275" t="str">
            <v>JOELHO 45 GRAUS, EM FERRO GALVANIZADO, DN 25 (1"), CONEXÃO ROSQUEADA, INSTALADO EM REDE DE ALIMENTAÇÃO PARA HIDRANTE - FORNECIMENTO E INSTALAÇÃO. AF_10/2020</v>
          </cell>
          <cell r="I4275" t="str">
            <v>UN</v>
          </cell>
          <cell r="J4275" t="str">
            <v>COEFICIENTE DE REPRESENTATIVIDADE</v>
          </cell>
          <cell r="K4275">
            <v>25.22</v>
          </cell>
        </row>
        <row r="4276">
          <cell r="G4276">
            <v>92376</v>
          </cell>
          <cell r="H4276" t="str">
            <v>JOELHO 90 GRAUS, EM FERRO GALVANIZADO, DN 25 (1"), CONEXÃO ROSQUEADA, INSTALADO EM REDE DE ALIMENTAÇÃO PARA HIDRANTE - FORNECIMENTO E INSTALAÇÃO. AF_10/2020</v>
          </cell>
          <cell r="I4276" t="str">
            <v>UN</v>
          </cell>
          <cell r="J4276" t="str">
            <v>COEFICIENTE DE REPRESENTATIVIDADE</v>
          </cell>
          <cell r="K4276">
            <v>27.07</v>
          </cell>
        </row>
        <row r="4277">
          <cell r="G4277">
            <v>92377</v>
          </cell>
          <cell r="H4277" t="str">
            <v>JOELHO 45 GRAUS, EM FERRO GALVANIZADO, DN 32 (1 1/4"), CONEXÃO ROSQUEADA, INSTALADO EM REDE DE ALIMENTAÇÃO PARA HIDRANTE - FORNECIMENTO E INSTALAÇÃO. AF_10/2020</v>
          </cell>
          <cell r="I4277" t="str">
            <v>UN</v>
          </cell>
          <cell r="J4277" t="str">
            <v>COEFICIENTE DE REPRESENTATIVIDADE</v>
          </cell>
          <cell r="K4277">
            <v>31.54</v>
          </cell>
        </row>
        <row r="4278">
          <cell r="G4278">
            <v>92378</v>
          </cell>
          <cell r="H4278" t="str">
            <v>JOELHO 90 GRAUS, EM FERRO GALVANIZADO, DN 32 (1 1/4"), CONEXÃO ROSQUEADA, INSTALADO EM REDE DE ALIMENTAÇÃO PARA HIDRANTE - FORNECIMENTO E INSTALAÇÃO. AF_10/2020</v>
          </cell>
          <cell r="I4278" t="str">
            <v>UN</v>
          </cell>
          <cell r="J4278" t="str">
            <v>COEFICIENTE DE REPRESENTATIVIDADE</v>
          </cell>
          <cell r="K4278">
            <v>33.26</v>
          </cell>
        </row>
        <row r="4279">
          <cell r="G4279">
            <v>92379</v>
          </cell>
          <cell r="H4279" t="str">
            <v>JOELHO 45 GRAUS, EM FERRO GALVANIZADO, DN 40 (1 1/2"), CONEXÃO ROSQUEADA, INSTALADO EM REDE DE ALIMENTAÇÃO PARA HIDRANTE - FORNECIMENTO E INSTALAÇÃO. AF_10/2020</v>
          </cell>
          <cell r="I4279" t="str">
            <v>UN</v>
          </cell>
          <cell r="J4279" t="str">
            <v>COEFICIENTE DE REPRESENTATIVIDADE</v>
          </cell>
          <cell r="K4279">
            <v>38.04</v>
          </cell>
        </row>
        <row r="4280">
          <cell r="G4280">
            <v>92380</v>
          </cell>
          <cell r="H4280" t="str">
            <v>JOELHO 90 GRAUS, EM FERRO GALVANIZADO, DN 40 (1 1/2"), CONEXÃO ROSQUEADA, INSTALADO EM REDE DE ALIMENTAÇÃO PARA HIDRANTE - FORNECIMENTO E INSTALAÇÃO. AF_10/2020</v>
          </cell>
          <cell r="I4280" t="str">
            <v>UN</v>
          </cell>
          <cell r="J4280" t="str">
            <v>COEFICIENTE DE REPRESENTATIVIDADE</v>
          </cell>
          <cell r="K4280">
            <v>38.37</v>
          </cell>
        </row>
        <row r="4281">
          <cell r="G4281">
            <v>92381</v>
          </cell>
          <cell r="H4281" t="str">
            <v>JOELHO 45 GRAUS, EM FERRO GALVANIZADO, DN 50 (2"), CONEXÃO ROSQUEADA, INSTALADO EM REDE DE ALIMENTAÇÃO PARA HIDRANTE - FORNECIMENTO E INSTALAÇÃO. AF_10/2020</v>
          </cell>
          <cell r="I4281" t="str">
            <v>UN</v>
          </cell>
          <cell r="J4281" t="str">
            <v>COEFICIENTE DE REPRESENTATIVIDADE</v>
          </cell>
          <cell r="K4281">
            <v>51.83</v>
          </cell>
        </row>
        <row r="4282">
          <cell r="G4282">
            <v>92382</v>
          </cell>
          <cell r="H4282" t="str">
            <v>JOELHO 90 GRAUS, EM FERRO GALVANIZADO, DN 50 (2"), CONEXÃO ROSQUEADA, INSTALADO EM REDE DE ALIMENTAÇÃO PARA HIDRANTE - FORNECIMENTO E INSTALAÇÃO. AF_10/2020</v>
          </cell>
          <cell r="I4282" t="str">
            <v>UN</v>
          </cell>
          <cell r="J4282" t="str">
            <v>COEFICIENTE DE REPRESENTATIVIDADE</v>
          </cell>
          <cell r="K4282">
            <v>51.8</v>
          </cell>
        </row>
        <row r="4283">
          <cell r="G4283">
            <v>92383</v>
          </cell>
          <cell r="H4283" t="str">
            <v>JOELHO 45 GRAUS, EM FERRO GALVANIZADO, DN 65 (2 1/2"), CONEXÃO ROSQUEADA, INSTALADO EM REDE DE ALIMENTAÇÃO PARA HIDRANTE - FORNECIMENTO E INSTALAÇÃO. AF_10/2020</v>
          </cell>
          <cell r="I4283" t="str">
            <v>UN</v>
          </cell>
          <cell r="J4283" t="str">
            <v>COEFICIENTE DE REPRESENTATIVIDADE</v>
          </cell>
          <cell r="K4283">
            <v>72.2</v>
          </cell>
        </row>
        <row r="4284">
          <cell r="G4284">
            <v>92384</v>
          </cell>
          <cell r="H4284" t="str">
            <v>JOELHO 90 GRAUS, EM FERRO GALVANIZADO, DN 65 (2 1/2"), CONEXÃO ROSQUEADA, INSTALADO EM REDE DE ALIMENTAÇÃO PARA HIDRANTE - FORNECIMENTO E INSTALAÇÃO. AF_10/2020</v>
          </cell>
          <cell r="I4284" t="str">
            <v>UN</v>
          </cell>
          <cell r="J4284" t="str">
            <v>COEFICIENTE DE REPRESENTATIVIDADE</v>
          </cell>
          <cell r="K4284">
            <v>82.47</v>
          </cell>
        </row>
        <row r="4285">
          <cell r="G4285">
            <v>92385</v>
          </cell>
          <cell r="H4285" t="str">
            <v>JOELHO 45 GRAUS, EM FERRO GALVANIZADO, CONEXÃO ROSQUEADA, DN 80 (3"), INSTALADO EM REDE DE ALIMENTAÇÃO PARA HIDRANTE - FORNECIMENTO E INSTALAÇÃO. AF_10/2020</v>
          </cell>
          <cell r="I4285" t="str">
            <v>UN</v>
          </cell>
          <cell r="J4285" t="str">
            <v>COEFICIENTE DE REPRESENTATIVIDADE</v>
          </cell>
          <cell r="K4285">
            <v>107.67</v>
          </cell>
        </row>
        <row r="4286">
          <cell r="G4286">
            <v>92386</v>
          </cell>
          <cell r="H4286" t="str">
            <v>JOELHO 90 GRAUS, EM FERRO GALVANIZADO, CONEXÃO ROSQUEADA, DN 80 (3"), INSTALADO EM REDE DE ALIMENTAÇÃO PARA HIDRANTE - FORNECIMENTO E INSTALAÇÃO. AF_10/2020</v>
          </cell>
          <cell r="I4286" t="str">
            <v>UN</v>
          </cell>
          <cell r="J4286" t="str">
            <v>COEFICIENTE DE REPRESENTATIVIDADE</v>
          </cell>
          <cell r="K4286">
            <v>116.81</v>
          </cell>
        </row>
        <row r="4287">
          <cell r="G4287">
            <v>92387</v>
          </cell>
          <cell r="H4287" t="str">
            <v>TÊ, EM FERRO GALVANIZADO, CONEXÃO ROSQUEADA, DN 25 (1"), INSTALADO EM REDE DE ALIMENTAÇÃO PARA HIDRANTE - FORNECIMENTO E INSTALAÇÃO. AF_10/2020</v>
          </cell>
          <cell r="I4287" t="str">
            <v>UN</v>
          </cell>
          <cell r="J4287" t="str">
            <v>COEFICIENTE DE REPRESENTATIVIDADE</v>
          </cell>
          <cell r="K4287">
            <v>38.34</v>
          </cell>
        </row>
        <row r="4288">
          <cell r="G4288">
            <v>92388</v>
          </cell>
          <cell r="H4288" t="str">
            <v>TÊ, EM FERRO GALVANIZADO, CONEXÃO ROSQUEADA, DN 32 (1 1/4"), INSTALADO EM REDE DE ALIMENTAÇÃO PARA HIDRANTE - FORNECIMENTO E INSTALAÇÃO. AF_10/2020</v>
          </cell>
          <cell r="I4288" t="str">
            <v>UN</v>
          </cell>
          <cell r="J4288" t="str">
            <v>COEFICIENTE DE REPRESENTATIVIDADE</v>
          </cell>
          <cell r="K4288">
            <v>35.89</v>
          </cell>
        </row>
        <row r="4289">
          <cell r="G4289">
            <v>92389</v>
          </cell>
          <cell r="H4289" t="str">
            <v>TÊ, EM FERRO GALVANIZADO, CONEXÃO ROSQUEADA, DN 40 (1 1/2"), INSTALADO EM REDE DE ALIMENTAÇÃO PARA HIDRANTE - FORNECIMENTO E INSTALAÇÃO. AF_10/2020</v>
          </cell>
          <cell r="I4289" t="str">
            <v>UN</v>
          </cell>
          <cell r="J4289" t="str">
            <v>COEFICIENTE DE REPRESENTATIVIDADE</v>
          </cell>
          <cell r="K4289">
            <v>50.87</v>
          </cell>
        </row>
        <row r="4290">
          <cell r="G4290">
            <v>92390</v>
          </cell>
          <cell r="H4290" t="str">
            <v>TÊ, EM FERRO GALVANIZADO, CONEXÃO ROSQUEADA, DN 50 (2"), INSTALADO EM REDE DE ALIMENTAÇÃO PARA HIDRANTE - FORNECIMENTO E INSTALAÇÃO. AF_10/2020</v>
          </cell>
          <cell r="I4290" t="str">
            <v>UN</v>
          </cell>
          <cell r="J4290" t="str">
            <v>COEFICIENTE DE REPRESENTATIVIDADE</v>
          </cell>
          <cell r="K4290">
            <v>45.99</v>
          </cell>
        </row>
        <row r="4291">
          <cell r="G4291">
            <v>92635</v>
          </cell>
          <cell r="H4291" t="str">
            <v>TÊ, EM FERRO GALVANIZADO, CONEXÃO ROSQUEADA, DN 65 (2 1/2"), INSTALADO EM REDE DE ALIMENTAÇÃO PARA HIDRANTE - FORNECIMENTO E INSTALAÇÃO. AF_10/2020</v>
          </cell>
          <cell r="I4291" t="str">
            <v>UN</v>
          </cell>
          <cell r="J4291" t="str">
            <v>COEFICIENTE DE REPRESENTATIVIDADE</v>
          </cell>
          <cell r="K4291">
            <v>58.73</v>
          </cell>
        </row>
        <row r="4292">
          <cell r="G4292">
            <v>92636</v>
          </cell>
          <cell r="H4292" t="str">
            <v>TÊ, EM FERRO GALVANIZADO, CONEXÃO ROSQUEADA, DN 80 (3"), INSTALADO EM REDE DE ALIMENTAÇÃO PARA HIDRANTE - FORNECIMENTO E INSTALAÇÃO. AF_10/2020</v>
          </cell>
          <cell r="I4292" t="str">
            <v>UN</v>
          </cell>
          <cell r="J4292" t="str">
            <v>COEFICIENTE DE REPRESENTATIVIDADE</v>
          </cell>
          <cell r="K4292">
            <v>55.37</v>
          </cell>
        </row>
        <row r="4293">
          <cell r="G4293">
            <v>92637</v>
          </cell>
          <cell r="H4293" t="str">
            <v>NIPLE, EM FERRO GALVANIZADO, CONEXÃO ROSQUEADA, DN 25 (1"), INSTALADO EM REDE DE ALIMENTAÇÃO PARA SPRINKLER - FORNECIMENTO E INSTALAÇÃO. AF_10/2020</v>
          </cell>
          <cell r="I4293" t="str">
            <v>UN</v>
          </cell>
          <cell r="J4293" t="str">
            <v>COEFICIENTE DE REPRESENTATIVIDADE</v>
          </cell>
          <cell r="K4293">
            <v>76.87</v>
          </cell>
        </row>
        <row r="4294">
          <cell r="G4294">
            <v>92638</v>
          </cell>
          <cell r="H4294" t="str">
            <v>LUVA, EM FERRO GALVANIZADO, CONEXÃO ROSQUEADA, DN 25 (1"), INSTALADO EM REDE DE ALIMENTAÇÃO PARA SPRINKLER - FORNECIMENTO E INSTALAÇÃO. AF_10/2020</v>
          </cell>
          <cell r="I4294" t="str">
            <v>UN</v>
          </cell>
          <cell r="J4294" t="str">
            <v>COEFICIENTE DE REPRESENTATIVIDADE</v>
          </cell>
          <cell r="K4294">
            <v>74.59</v>
          </cell>
        </row>
        <row r="4295">
          <cell r="G4295">
            <v>92639</v>
          </cell>
          <cell r="H4295" t="str">
            <v>NIPLE, EM FERRO GALVANIZADO, CONEXÃO ROSQUEADA, DN 32 (1 1/4"), INSTALADO EM REDE DE ALIMENTAÇÃO PARA SPRINKLER - FORNECIMENTO E INSTALAÇÃO. AF_10/2020</v>
          </cell>
          <cell r="I4295" t="str">
            <v>UN</v>
          </cell>
          <cell r="J4295" t="str">
            <v>COEFICIENTE DE REPRESENTATIVIDADE</v>
          </cell>
          <cell r="K4295">
            <v>128.1</v>
          </cell>
        </row>
        <row r="4296">
          <cell r="G4296">
            <v>92640</v>
          </cell>
          <cell r="H4296" t="str">
            <v>LUVA, EM FERRO GALVANIZADO, CONEXÃO ROSQUEADA, DN 32 (1 1/4"), INSTALADO EM REDE DE ALIMENTAÇÃO PARA SPRINKLER - FORNECIMENTO E INSTALAÇÃO. AF_10/2020</v>
          </cell>
          <cell r="I4296" t="str">
            <v>UN</v>
          </cell>
          <cell r="J4296" t="str">
            <v>COEFICIENTE DE REPRESENTATIVIDADE</v>
          </cell>
          <cell r="K4296">
            <v>118.05</v>
          </cell>
        </row>
        <row r="4297">
          <cell r="G4297">
            <v>92642</v>
          </cell>
          <cell r="H4297" t="str">
            <v>NIPLE, EM FERRO GALVANIZADO, CONEXÃO ROSQUEADA, DN 40 (1 1/2"), INSTALADO EM REDE DE ALIMENTAÇÃO PARA SPRINKLER - FORNECIMENTO E INSTALAÇÃO. AF_10/2020</v>
          </cell>
          <cell r="I4297" t="str">
            <v>UN</v>
          </cell>
          <cell r="J4297" t="str">
            <v>COEFICIENTE DE REPRESENTATIVIDADE</v>
          </cell>
          <cell r="K4297">
            <v>177.24</v>
          </cell>
        </row>
        <row r="4298">
          <cell r="G4298">
            <v>92644</v>
          </cell>
          <cell r="H4298" t="str">
            <v>LUVA, EM FERRO GALVANIZADO, CONEXÃO ROSQUEADA, DN 40 (1 1/2"), INSTALADO EM REDE DE ALIMENTAÇÃO PARA SPRINKLER - FORNECIMENTO E INSTALAÇÃO. AF_10/2020</v>
          </cell>
          <cell r="I4298" t="str">
            <v>UN</v>
          </cell>
          <cell r="J4298" t="str">
            <v>COEFICIENTE DE REPRESENTATIVIDADE</v>
          </cell>
          <cell r="K4298">
            <v>157.87</v>
          </cell>
        </row>
        <row r="4299">
          <cell r="G4299">
            <v>92657</v>
          </cell>
          <cell r="H4299" t="str">
            <v>NIPLE, EM FERRO GALVANIZADO, CONEXÃO ROSQUEADA, DN 50 (2"), INSTALADO EM REDE DE ALIMENTAÇÃO PARA SPRINKLER - FORNECIMENTO E INSTALAÇÃO. AF_10/2020</v>
          </cell>
          <cell r="I4299" t="str">
            <v>UN</v>
          </cell>
          <cell r="J4299" t="str">
            <v>COEFICIENTE DE REPRESENTATIVIDADE</v>
          </cell>
          <cell r="K4299">
            <v>48.78</v>
          </cell>
        </row>
        <row r="4300">
          <cell r="G4300">
            <v>92658</v>
          </cell>
          <cell r="H4300" t="str">
            <v>LUVA, EM FERRO GALVANIZADO, CONEXÃO ROSQUEADA, DN 50 (2"), INSTALADO EM REDE DE ALIMENTAÇÃO PARA SPRINKLER - FORNECIMENTO E INSTALAÇÃO. AF_10/2020</v>
          </cell>
          <cell r="I4300" t="str">
            <v>UN</v>
          </cell>
          <cell r="J4300" t="str">
            <v>COEFICIENTE DE REPRESENTATIVIDADE</v>
          </cell>
          <cell r="K4300">
            <v>61.85</v>
          </cell>
        </row>
        <row r="4301">
          <cell r="G4301">
            <v>92659</v>
          </cell>
          <cell r="H4301" t="str">
            <v>NIPLE, EM FERRO GALVANIZADO, CONEXÃO ROSQUEADA, DN 65 (2 1/2"), INSTALADO EM REDE DE ALIMENTAÇÃO PARA SPRINKLER - FORNECIMENTO E INSTALAÇÃO. AF_10/2020</v>
          </cell>
          <cell r="I4301" t="str">
            <v>UN</v>
          </cell>
          <cell r="J4301" t="str">
            <v>COEFICIENTE DE REPRESENTATIVIDADE</v>
          </cell>
          <cell r="K4301">
            <v>72.55</v>
          </cell>
        </row>
        <row r="4302">
          <cell r="G4302">
            <v>92660</v>
          </cell>
          <cell r="H4302" t="str">
            <v>LUVA, EM FERRO GALVANIZADO, CONEXÃO ROSQUEADA, DN 65 (2 1/2"), INSTALADO EM REDE DE ALIMENTAÇÃO PARA SPRINKLER - FORNECIMENTO E INSTALAÇÃO. AF_10/2020</v>
          </cell>
          <cell r="I4302" t="str">
            <v>UN</v>
          </cell>
          <cell r="J4302" t="str">
            <v>COEFICIENTE DE REPRESENTATIVIDADE</v>
          </cell>
          <cell r="K4302">
            <v>99.37</v>
          </cell>
        </row>
        <row r="4303">
          <cell r="G4303">
            <v>92661</v>
          </cell>
          <cell r="H4303" t="str">
            <v>NIPLE, EM FERRO GALVANIZADO, CONEXÃO ROSQUEADA, DN 80 (3"), INSTALADO EM REDE DE ALIMENTAÇÃO PARA SPRINKLER - FORNECIMENTO E INSTALAÇÃO. AF_10/2020</v>
          </cell>
          <cell r="I4303" t="str">
            <v>UN</v>
          </cell>
          <cell r="J4303" t="str">
            <v>COEFICIENTE DE REPRESENTATIVIDADE</v>
          </cell>
          <cell r="K4303">
            <v>162.45</v>
          </cell>
        </row>
        <row r="4304">
          <cell r="G4304">
            <v>92662</v>
          </cell>
          <cell r="H4304" t="str">
            <v>LUVA, EM FERRO GALVANIZADO, CONEXÃO ROSQUEADA, DN 80 (3"), INSTALADO EM REDE DE ALIMENTAÇÃO PARA SPRINKLER - FORNECIMENTO E INSTALAÇÃO. AF_10/2020</v>
          </cell>
          <cell r="I4304" t="str">
            <v>UN</v>
          </cell>
          <cell r="J4304" t="str">
            <v>COEFICIENTE DE REPRESENTATIVIDADE</v>
          </cell>
          <cell r="K4304">
            <v>208.63</v>
          </cell>
        </row>
        <row r="4305">
          <cell r="G4305">
            <v>92663</v>
          </cell>
          <cell r="H4305" t="str">
            <v>JOELHO 45 GRAUS, EM FERRO GALVANIZADO, CONEXÃO ROSQUEADA, DN 25 (1"), INSTALADO EM REDE DE ALIMENTAÇÃO PARA SPRINKLER - FORNECIMENTO E INSTALAÇÃO. AF_10/2020</v>
          </cell>
          <cell r="I4305" t="str">
            <v>UN</v>
          </cell>
          <cell r="J4305" t="str">
            <v>COEFICIENTE DE REPRESENTATIVIDADE</v>
          </cell>
          <cell r="K4305">
            <v>13.52</v>
          </cell>
        </row>
        <row r="4306">
          <cell r="G4306">
            <v>92664</v>
          </cell>
          <cell r="H4306" t="str">
            <v>JOELHO 90 GRAUS, EM FERRO GALVANIZADO, CONEXÃO ROSQUEADA, DN 25 (1"), INSTALADO EM REDE DE ALIMENTAÇÃO PARA SPRINKLER - FORNECIMENTO E INSTALAÇÃO. AF_10/2020</v>
          </cell>
          <cell r="I4306" t="str">
            <v>UN</v>
          </cell>
          <cell r="J4306" t="str">
            <v>COEFICIENTE DE REPRESENTATIVIDADE</v>
          </cell>
          <cell r="K4306">
            <v>13.93</v>
          </cell>
        </row>
        <row r="4307">
          <cell r="G4307">
            <v>92665</v>
          </cell>
          <cell r="H4307" t="str">
            <v>JOELHO 45 GRAUS, EM FERRO GALVANIZADO, CONEXÃO ROSQUEADA, DN 32 (1 1/4"), INSTALADO EM REDE DE ALIMENTAÇÃO PARA SPRINKLER - FORNECIMENTO E INSTALAÇÃO. AF_10/2020</v>
          </cell>
          <cell r="I4307" t="str">
            <v>UN</v>
          </cell>
          <cell r="J4307" t="str">
            <v>COEFICIENTE DE REPRESENTATIVIDADE</v>
          </cell>
          <cell r="K4307">
            <v>21.29</v>
          </cell>
        </row>
        <row r="4308">
          <cell r="G4308">
            <v>92666</v>
          </cell>
          <cell r="H4308" t="str">
            <v>JOELHO 90 GRAUS, EM FERRO GALVANIZADO, CONEXÃO ROSQUEADA, DN 32 (1 1/4"), INSTALADO EM REDE DE ALIMENTAÇÃO PARA SPRINKLER - FORNECIMENTO E INSTALAÇÃO. AF_10/2020</v>
          </cell>
          <cell r="I4308" t="str">
            <v>UN</v>
          </cell>
          <cell r="J4308" t="str">
            <v>COEFICIENTE DE REPRESENTATIVIDADE</v>
          </cell>
          <cell r="K4308">
            <v>21.7</v>
          </cell>
        </row>
        <row r="4309">
          <cell r="G4309">
            <v>92667</v>
          </cell>
          <cell r="H4309" t="str">
            <v>JOELHO 45 GRAUS, EM FERRO GALVANIZADO, CONEXÃO ROSQUEADA, DN 40 (1 1/2"), INSTALADO EM REDE DE ALIMENTAÇÃO PARA SPRINKLER - FORNECIMENTO E INSTALAÇÃO. AF_10/2020</v>
          </cell>
          <cell r="I4309" t="str">
            <v>UN</v>
          </cell>
          <cell r="J4309" t="str">
            <v>COEFICIENTE DE REPRESENTATIVIDADE</v>
          </cell>
          <cell r="K4309">
            <v>33.25</v>
          </cell>
        </row>
        <row r="4310">
          <cell r="G4310">
            <v>92668</v>
          </cell>
          <cell r="H4310" t="str">
            <v>JOELHO 90 GRAUS, EM FERRO GALVANIZADO, CONEXÃO ROSQUEADA, DN 40 (1 1/2"), INSTALADO EM REDE DE ALIMENTAÇÃO PARA SPRINKLER - FORNECIMENTO E INSTALAÇÃO. AF_10/2020</v>
          </cell>
          <cell r="I4310" t="str">
            <v>UN</v>
          </cell>
          <cell r="J4310" t="str">
            <v>COEFICIENTE DE REPRESENTATIVIDADE</v>
          </cell>
          <cell r="K4310">
            <v>35.1</v>
          </cell>
        </row>
        <row r="4311">
          <cell r="G4311">
            <v>92669</v>
          </cell>
          <cell r="H4311" t="str">
            <v>JOELHO 45 GRAUS, EM FERRO GALVANIZADO, CONEXÃO ROSQUEADA, DN 50 (2"), INSTALADO EM REDE DE ALIMENTAÇÃO PARA SPRINKLER - FORNECIMENTO E INSTALAÇÃO. AF_10/2020</v>
          </cell>
          <cell r="I4311" t="str">
            <v>UN</v>
          </cell>
          <cell r="J4311" t="str">
            <v>COEFICIENTE DE REPRESENTATIVIDADE</v>
          </cell>
          <cell r="K4311">
            <v>19.95</v>
          </cell>
        </row>
        <row r="4312">
          <cell r="G4312">
            <v>92670</v>
          </cell>
          <cell r="H4312" t="str">
            <v>JOELHO 90 GRAUS, EM FERRO GALVANIZADO, CONEXÃO ROSQUEADA, DN 50 (2"), INSTALADO EM REDE DE ALIMENTAÇÃO PARA SPRINKLER - FORNECIMENTO E INSTALAÇÃO. AF_10/2020</v>
          </cell>
          <cell r="I4312" t="str">
            <v>UN</v>
          </cell>
          <cell r="J4312" t="str">
            <v>COEFICIENTE DE REPRESENTATIVIDADE</v>
          </cell>
          <cell r="K4312">
            <v>18.62</v>
          </cell>
        </row>
        <row r="4313">
          <cell r="G4313">
            <v>92671</v>
          </cell>
          <cell r="H4313" t="str">
            <v>JOELHO 45 GRAUS, EM FERRO GALVANIZADO, CONEXÃO ROSQUEADA, DN 65 (2 1/2"), INSTALADO EM REDE DE ALIMENTAÇÃO PARA SPRINKLER - FORNECIMENTO E INSTALAÇÃO. AF_10/2020</v>
          </cell>
          <cell r="I4313" t="str">
            <v>UN</v>
          </cell>
          <cell r="J4313" t="str">
            <v>COEFICIENTE DE REPRESENTATIVIDADE</v>
          </cell>
          <cell r="K4313">
            <v>32.38</v>
          </cell>
        </row>
        <row r="4314">
          <cell r="G4314">
            <v>92672</v>
          </cell>
          <cell r="H4314" t="str">
            <v>JOELHO 90 GRAUS, EM FERRO GALVANIZADO, CONEXÃO ROSQUEADA, DN 65 (2 1/2"), INSTALADO EM REDE DE ALIMENTAÇÃO PARA SPRINKLER - FORNECIMENTO E INSTALAÇÃO. AF_10/2020</v>
          </cell>
          <cell r="I4314" t="str">
            <v>UN</v>
          </cell>
          <cell r="J4314" t="str">
            <v>COEFICIENTE DE REPRESENTATIVIDADE</v>
          </cell>
          <cell r="K4314">
            <v>30.39</v>
          </cell>
        </row>
        <row r="4315">
          <cell r="G4315">
            <v>92673</v>
          </cell>
          <cell r="H4315" t="str">
            <v>JOELHO 45 GRAUS, EM FERRO GALVANIZADO, CONEXÃO ROSQUEADA, DN 80 (3"), INSTALADO EM REDE DE ALIMENTAÇÃO PARA SPRINKLER - FORNECIMENTO E INSTALAÇÃO. AF_10/2020</v>
          </cell>
          <cell r="I4315" t="str">
            <v>UN</v>
          </cell>
          <cell r="J4315" t="str">
            <v>COEFICIENTE DE REPRESENTATIVIDADE</v>
          </cell>
          <cell r="K4315">
            <v>50.44</v>
          </cell>
        </row>
        <row r="4316">
          <cell r="G4316">
            <v>92674</v>
          </cell>
          <cell r="H4316" t="str">
            <v>JOELHO 90 GRAUS, EM FERRO GALVANIZADO, CONEXÃO ROSQUEADA, DN 80 (3"), INSTALADO EM REDE DE ALIMENTAÇÃO PARA SPRINKLER - FORNECIMENTO E INSTALAÇÃO. AF_10/2020</v>
          </cell>
          <cell r="I4316" t="str">
            <v>UN</v>
          </cell>
          <cell r="J4316" t="str">
            <v>COEFICIENTE DE REPRESENTATIVIDADE</v>
          </cell>
          <cell r="K4316">
            <v>47.99</v>
          </cell>
        </row>
        <row r="4317">
          <cell r="G4317">
            <v>92675</v>
          </cell>
          <cell r="H4317" t="str">
            <v>TÊ, EM FERRO GALVANIZADO, CONEXÃO ROSQUEADA, DN 25 (1"), INSTALADO EM REDE DE ALIMENTAÇÃO PARA SPRINKLER - FORNECIMENTO E INSTALAÇÃO. AF_10/2020</v>
          </cell>
          <cell r="I4317" t="str">
            <v>UN</v>
          </cell>
          <cell r="J4317" t="str">
            <v>COEFICIENTE DE REPRESENTATIVIDADE</v>
          </cell>
          <cell r="K4317">
            <v>25.09</v>
          </cell>
        </row>
        <row r="4318">
          <cell r="G4318">
            <v>92676</v>
          </cell>
          <cell r="H4318" t="str">
            <v>TÊ, EM FERRO GALVANIZADO, CONEXÃO ROSQUEADA, DN 32 (1 1/4"), INSTALADO EM REDE DE ALIMENTAÇÃO PARA SPRINKLER - FORNECIMENTO E INSTALAÇÃO. AF_10/2020</v>
          </cell>
          <cell r="I4318" t="str">
            <v>UN</v>
          </cell>
          <cell r="J4318" t="str">
            <v>COEFICIENTE DE REPRESENTATIVIDADE</v>
          </cell>
          <cell r="K4318">
            <v>40.13</v>
          </cell>
        </row>
        <row r="4319">
          <cell r="G4319">
            <v>92677</v>
          </cell>
          <cell r="H4319" t="str">
            <v>TÊ, EM FERRO GALVANIZADO, CONEXÃO ROSQUEADA, DN 40 (1 1/2"), INSTALADO EM REDE DE ALIMENTAÇÃO PARA SPRINKLER - FORNECIMENTO E INSTALAÇÃO. AF_10/2020</v>
          </cell>
          <cell r="I4319" t="str">
            <v>UN</v>
          </cell>
          <cell r="J4319" t="str">
            <v>COEFICIENTE DE REPRESENTATIVIDADE</v>
          </cell>
          <cell r="K4319">
            <v>64.91</v>
          </cell>
        </row>
        <row r="4320">
          <cell r="G4320">
            <v>92678</v>
          </cell>
          <cell r="H4320" t="str">
            <v>TÊ, EM FERRO GALVANIZADO, CONEXÃO ROSQUEADA, DN 50 (2"), INSTALADO EM REDE DE ALIMENTAÇÃO PARA SPRINKLER - FORNECIMENTO E INSTALAÇÃO. AF_10/2020</v>
          </cell>
          <cell r="I4320" t="str">
            <v>UN</v>
          </cell>
          <cell r="J4320" t="str">
            <v>COEFICIENTE DE REPRESENTATIVIDADE</v>
          </cell>
          <cell r="K4320">
            <v>131.03</v>
          </cell>
        </row>
        <row r="4321">
          <cell r="G4321">
            <v>92679</v>
          </cell>
          <cell r="H4321" t="str">
            <v>TÊ, EM FERRO GALVANIZADO, CONEXÃO ROSQUEADA, DN 65 (2 1/2"), INSTALADO EM REDE DE ALIMENTAÇÃO PARA SPRINKLER - FORNECIMENTO E INSTALAÇÃO. AF_10/2020</v>
          </cell>
          <cell r="I4321" t="str">
            <v>UN</v>
          </cell>
          <cell r="J4321" t="str">
            <v>COEFICIENTE DE REPRESENTATIVIDADE</v>
          </cell>
          <cell r="K4321">
            <v>200.33</v>
          </cell>
        </row>
        <row r="4322">
          <cell r="G4322">
            <v>92680</v>
          </cell>
          <cell r="H4322" t="str">
            <v>TÊ, EM FERRO GALVANIZADO, CONEXÃO ROSQUEADA, DN 80 (3"), INSTALADO EM REDE DE ALIMENTAÇÃO PARA SPRINKLER - FORNECIMENTO E INSTALAÇÃO. AF_10/2020</v>
          </cell>
          <cell r="I4322" t="str">
            <v>UN</v>
          </cell>
          <cell r="J4322" t="str">
            <v>COEFICIENTE DE REPRESENTATIVIDADE</v>
          </cell>
          <cell r="K4322">
            <v>295.43</v>
          </cell>
        </row>
        <row r="4323">
          <cell r="G4323">
            <v>92681</v>
          </cell>
          <cell r="H4323" t="str">
            <v>NIPLE, EM FERRO GALVANIZADO, CONEXÃO ROSQUEADA, DN 15 (1/2"), INSTALADO EM RAMAIS E SUB-RAMAIS DE GÁS - FORNECIMENTO E INSTALAÇÃO. AF_10/2020</v>
          </cell>
          <cell r="I4323" t="str">
            <v>UN</v>
          </cell>
          <cell r="J4323" t="str">
            <v>COEFICIENTE DE REPRESENTATIVIDADE</v>
          </cell>
          <cell r="K4323">
            <v>55.29</v>
          </cell>
        </row>
        <row r="4324">
          <cell r="G4324">
            <v>92682</v>
          </cell>
          <cell r="H4324" t="str">
            <v>LUVA, EM FERRO GALVANIZADO, CONEXÃO ROSQUEADA, DN 15 (1/2"), INSTALADO EM RAMAIS E SUB-RAMAIS DE GÁS - FORNECIMENTO E INSTALAÇÃO. AF_10/2020</v>
          </cell>
          <cell r="I4324" t="str">
            <v>UN</v>
          </cell>
          <cell r="J4324" t="str">
            <v>COEFICIENTE DE REPRESENTATIVIDADE</v>
          </cell>
          <cell r="K4324">
            <v>79.69</v>
          </cell>
        </row>
        <row r="4325">
          <cell r="G4325">
            <v>92683</v>
          </cell>
          <cell r="H4325" t="str">
            <v>NIPLE, EM FERRO GALVANIZADO, CONEXÃO ROSQUEADA, DN 20 (3/4"), INSTALADO EM RAMAIS E SUB-RAMAIS DE GÁS - FORNECIMENTO E INSTALAÇÃO. AF_10/2020</v>
          </cell>
          <cell r="I4325" t="str">
            <v>UN</v>
          </cell>
          <cell r="J4325" t="str">
            <v>COEFICIENTE DE REPRESENTATIVIDADE</v>
          </cell>
          <cell r="K4325">
            <v>95.54</v>
          </cell>
        </row>
        <row r="4326">
          <cell r="G4326">
            <v>92684</v>
          </cell>
          <cell r="H4326" t="str">
            <v>LUVA, EM FERRO GALVANIZADO, CONEXÃO ROSQUEADA, DN 20 (3/4"), INSTALADO EM RAMAIS E SUB-RAMAIS DE GÁS - FORNECIMENTO E INSTALAÇÃO. AF_10/2020</v>
          </cell>
          <cell r="I4326" t="str">
            <v>UN</v>
          </cell>
          <cell r="J4326" t="str">
            <v>COEFICIENTE DE REPRESENTATIVIDADE</v>
          </cell>
          <cell r="K4326">
            <v>130.99</v>
          </cell>
        </row>
        <row r="4327">
          <cell r="G4327">
            <v>92685</v>
          </cell>
          <cell r="H4327" t="str">
            <v>NIPLE, EM FERRO GALVANIZADO, CONEXÃO ROSQUEADA, DN 25 (1"), INSTALADO EM RAMAIS E SUB-RAMAIS DE GÁS - FORNECIMENTO E INSTALAÇÃO. AF_10/2020</v>
          </cell>
          <cell r="I4327" t="str">
            <v>UN</v>
          </cell>
          <cell r="J4327" t="str">
            <v>COEFICIENTE DE REPRESENTATIVIDADE</v>
          </cell>
          <cell r="K4327">
            <v>201.83</v>
          </cell>
        </row>
        <row r="4328">
          <cell r="G4328">
            <v>92686</v>
          </cell>
          <cell r="H4328" t="str">
            <v>LUVA, EM FERRO GALVANIZADO, CONEXÃO ROSQUEADA, DN 25 (1"), INSTALADO EM RAMAIS E SUB-RAMAIS DE GÁS - FORNECIMENTO E INSTALAÇÃO. AF_10/2020</v>
          </cell>
          <cell r="I4328" t="str">
            <v>UN</v>
          </cell>
          <cell r="J4328" t="str">
            <v>COEFICIENTE DE REPRESENTATIVIDADE</v>
          </cell>
          <cell r="K4328">
            <v>298.54</v>
          </cell>
        </row>
        <row r="4329">
          <cell r="G4329">
            <v>92692</v>
          </cell>
          <cell r="H4329" t="str">
            <v>JOELHO 45 GRAUS, EM FERRO GALVANIZADO, CONEXÃO ROSQUEADA, DN 15 (1/2"), INSTALADO EM RAMAIS E SUB-RAMAIS DE GÁS - FORNECIMENTO E INSTALAÇÃO. AF_10/2020</v>
          </cell>
          <cell r="I4329" t="str">
            <v>UN</v>
          </cell>
          <cell r="J4329" t="str">
            <v>COEFICIENTE DE REPRESENTATIVIDADE</v>
          </cell>
          <cell r="K4329">
            <v>46.91</v>
          </cell>
        </row>
        <row r="4330">
          <cell r="G4330">
            <v>92693</v>
          </cell>
          <cell r="H4330" t="str">
            <v>JOELHO 90 GRAUS, EM FERRO GALVANIZADO, CONEXÃO ROSQUEADA, DN 15 (1/2"), INSTALADO EM RAMAIS E SUB-RAMAIS DE GÁS - FORNECIMENTO E INSTALAÇÃO. AF_10/2020</v>
          </cell>
          <cell r="I4330" t="str">
            <v>UN</v>
          </cell>
          <cell r="J4330" t="str">
            <v>COEFICIENTE DE REPRESENTATIVIDADE</v>
          </cell>
          <cell r="K4330">
            <v>70.16</v>
          </cell>
        </row>
        <row r="4331">
          <cell r="G4331">
            <v>92694</v>
          </cell>
          <cell r="H4331" t="str">
            <v>JOELHO 45 GRAUS, EM FERRO GALVANIZADO, CONEXÃO ROSQUEADA, DN 20 (3/4"), INSTALADO EM RAMAIS E SUB-RAMAIS DE GÁS - FORNECIMENTO E INSTALAÇÃO. AF_10/2020</v>
          </cell>
          <cell r="I4331" t="str">
            <v>UN</v>
          </cell>
          <cell r="J4331" t="str">
            <v>COEFICIENTE DE REPRESENTATIVIDADE</v>
          </cell>
          <cell r="K4331">
            <v>84.67</v>
          </cell>
        </row>
        <row r="4332">
          <cell r="G4332">
            <v>92695</v>
          </cell>
          <cell r="H4332" t="str">
            <v>JOELHO 90 GRAUS, EM FERRO GALVANIZADO, CONEXÃO ROSQUEADA, DN 20 (3/4"), INSTALADO EM RAMAIS E SUB-RAMAIS DE GÁS - FORNECIMENTO E INSTALAÇÃO. AF_10/2020</v>
          </cell>
          <cell r="I4332" t="str">
            <v>UN</v>
          </cell>
          <cell r="J4332" t="str">
            <v>COEFICIENTE DE REPRESENTATIVIDADE</v>
          </cell>
          <cell r="K4332">
            <v>118.49</v>
          </cell>
        </row>
        <row r="4333">
          <cell r="G4333">
            <v>92696</v>
          </cell>
          <cell r="H4333" t="str">
            <v>JOELHO 45 GRAUS, EM FERRO GALVANIZADO, CONEXÃO ROSQUEADA, DN 25 (1"), INSTALADO EM RAMAIS E SUB-RAMAIS DE GÁS - FORNECIMENTO E INSTALAÇÃO. AF_10/2020</v>
          </cell>
          <cell r="I4333" t="str">
            <v>UN</v>
          </cell>
          <cell r="J4333" t="str">
            <v>COEFICIENTE DE REPRESENTATIVIDADE</v>
          </cell>
          <cell r="K4333">
            <v>186.85</v>
          </cell>
        </row>
        <row r="4334">
          <cell r="G4334">
            <v>92697</v>
          </cell>
          <cell r="H4334" t="str">
            <v>JOELHO 90 GRAUS, EM FERRO GALVANIZADO, CONEXÃO ROSQUEADA, DN 25 (1"), INSTALADO EM RAMAIS E SUB-RAMAIS DE GÁS - FORNECIMENTO E INSTALAÇÃO. AF_10/2020</v>
          </cell>
          <cell r="I4334" t="str">
            <v>UN</v>
          </cell>
          <cell r="J4334" t="str">
            <v>COEFICIENTE DE REPRESENTATIVIDADE</v>
          </cell>
          <cell r="K4334">
            <v>281.12</v>
          </cell>
        </row>
        <row r="4335">
          <cell r="G4335">
            <v>92698</v>
          </cell>
          <cell r="H4335" t="str">
            <v>TÊ, EM FERRO GALVANIZADO, CONEXÃO ROSQUEADA, DN 15 (1/2"), INSTALADO EM RAMAIS E SUB-RAMAIS DE GÁS - FORNECIMENTO E INSTALAÇÃO. AF_10/2020</v>
          </cell>
          <cell r="I4335" t="str">
            <v>UN</v>
          </cell>
          <cell r="J4335" t="str">
            <v>COEFICIENTE DE REPRESENTATIVIDADE</v>
          </cell>
          <cell r="K4335">
            <v>32.15</v>
          </cell>
        </row>
        <row r="4336">
          <cell r="G4336">
            <v>92699</v>
          </cell>
          <cell r="H4336" t="str">
            <v>TÊ, EM FERRO GALVANIZADO, CONEXÃO ROSQUEADA, DN 20 (3/4"), INSTALADO EM RAMAIS E SUB-RAMAIS DE GÁS - FORNECIMENTO E INSTALAÇÃO. AF_10/2020</v>
          </cell>
          <cell r="I4336" t="str">
            <v>UN</v>
          </cell>
          <cell r="J4336" t="str">
            <v>COEFICIENTE DE REPRESENTATIVIDADE</v>
          </cell>
          <cell r="K4336">
            <v>45.6</v>
          </cell>
        </row>
        <row r="4337">
          <cell r="G4337">
            <v>92700</v>
          </cell>
          <cell r="H4337" t="str">
            <v>TÊ, EM FERRO GALVANIZADO, CONEXÃO ROSQUEADA, DN 25 (1"), INSTALADO EM RAMAIS E SUB-RAMAIS DE GÁS - FORNECIMENTO E INSTALAÇÃO. AF_10/2020</v>
          </cell>
          <cell r="I4337" t="str">
            <v>UN</v>
          </cell>
          <cell r="J4337" t="str">
            <v>COEFICIENTE DE REPRESENTATIVIDADE</v>
          </cell>
          <cell r="K4337">
            <v>54.94</v>
          </cell>
        </row>
        <row r="4338">
          <cell r="G4338">
            <v>92701</v>
          </cell>
          <cell r="H4338" t="str">
            <v>UNIÃO, EM FERRO GALVANIZADO, DN 50 (2"), CONEXÃO ROSQUEADA, INSTALADO EM PRUMADAS - FORNECIMENTO E INSTALAÇÃO. AF_10/2020</v>
          </cell>
          <cell r="I4338" t="str">
            <v>UN</v>
          </cell>
          <cell r="J4338" t="str">
            <v>COEFICIENTE DE REPRESENTATIVIDADE</v>
          </cell>
          <cell r="K4338">
            <v>68.22</v>
          </cell>
        </row>
        <row r="4339">
          <cell r="G4339">
            <v>92702</v>
          </cell>
          <cell r="H4339" t="str">
            <v>UNIÃO, EM FERRO GALVANIZADO, DN 65 (2 1/2"), CONEXÃO ROSQUEADA, INSTALADO EM PRUMADAS - FORNECIMENTO E INSTALAÇÃO. AF_10/2020</v>
          </cell>
          <cell r="I4339" t="str">
            <v>UN</v>
          </cell>
          <cell r="J4339" t="str">
            <v>COEFICIENTE DE REPRESENTATIVIDADE</v>
          </cell>
          <cell r="K4339">
            <v>68.22</v>
          </cell>
        </row>
        <row r="4340">
          <cell r="G4340">
            <v>92703</v>
          </cell>
          <cell r="H4340" t="str">
            <v>UNIÃO, EM FERRO GALVANIZADO, DN 80 (3"), CONEXÃO ROSQUEADA, INSTALADO EM PRUMADAS - FORNECIMENTO E INSTALAÇÃO. AF_10/2020</v>
          </cell>
          <cell r="I4340" t="str">
            <v>UN</v>
          </cell>
          <cell r="J4340" t="str">
            <v>COEFICIENTE DE REPRESENTATIVIDADE</v>
          </cell>
          <cell r="K4340">
            <v>68.22</v>
          </cell>
        </row>
        <row r="4341">
          <cell r="G4341">
            <v>92704</v>
          </cell>
          <cell r="H4341" t="str">
            <v>UNIÃO, EM FERRO GALVANIZADO, DN 25 (1"), CONEXÃO ROSQUEADA, INSTALADO EM REDE DE ALIMENTAÇÃO PARA HIDRANTE - FORNECIMENTO E INSTALAÇÃO. AF_10/2020</v>
          </cell>
          <cell r="I4341" t="str">
            <v>UN</v>
          </cell>
          <cell r="J4341" t="str">
            <v>COEFICIENTE DE REPRESENTATIVIDADE</v>
          </cell>
          <cell r="K4341">
            <v>100.29</v>
          </cell>
        </row>
        <row r="4342">
          <cell r="G4342">
            <v>92705</v>
          </cell>
          <cell r="H4342" t="str">
            <v>UNIÃO, EM FERRO GALVANIZADO, DN 32 (1 1/4"), CONEXÃO ROSQUEADA, INSTALADO EM REDE DE ALIMENTAÇÃO PARA HIDRANTE - FORNECIMENTO E INSTALAÇÃO. AF_10/2020</v>
          </cell>
          <cell r="I4342" t="str">
            <v>UN</v>
          </cell>
          <cell r="J4342" t="str">
            <v>COEFICIENTE DE REPRESENTATIVIDADE</v>
          </cell>
          <cell r="K4342">
            <v>100.29</v>
          </cell>
        </row>
        <row r="4343">
          <cell r="G4343">
            <v>92706</v>
          </cell>
          <cell r="H4343" t="str">
            <v>UNIÃO, EM FERRO GALVANIZADO, DN 40 (1 1/2"), CONEXÃO ROSQUEADA, INSTALADO EM REDE DE ALIMENTAÇÃO PARA HIDRANTE - FORNECIMENTO E INSTALAÇÃO. AF_10/2020</v>
          </cell>
          <cell r="I4343" t="str">
            <v>UN</v>
          </cell>
          <cell r="J4343" t="str">
            <v>COEFICIENTE DE REPRESENTATIVIDADE</v>
          </cell>
          <cell r="K4343">
            <v>136.09</v>
          </cell>
        </row>
        <row r="4344">
          <cell r="G4344">
            <v>92889</v>
          </cell>
          <cell r="H4344" t="str">
            <v>UNIÃO, EM FERRO GALVANIZADO, DN 50 (2"), CONEXÃO ROSQUEADA, INSTALADO EM REDE DE ALIMENTAÇÃO PARA HIDRANTE - FORNECIMENTO E INSTALAÇÃO. AF_10/2020</v>
          </cell>
          <cell r="I4344" t="str">
            <v>UN</v>
          </cell>
          <cell r="J4344" t="str">
            <v>COEFICIENTE DE REPRESENTATIVIDADE</v>
          </cell>
          <cell r="K4344">
            <v>138.69</v>
          </cell>
        </row>
        <row r="4345">
          <cell r="G4345">
            <v>92890</v>
          </cell>
          <cell r="H4345" t="str">
            <v>UNIÃO, EM FERRO GALVANIZADO, DN 65 (2 1/2"), CONEXÃO ROSQUEADA, INSTALADO EM REDE DE ALIMENTAÇÃO PARA HIDRANTE - FORNECIMENTO E INSTALAÇÃO. AF_10/2020</v>
          </cell>
          <cell r="I4345" t="str">
            <v>UN</v>
          </cell>
          <cell r="J4345" t="str">
            <v>COEFICIENTE DE REPRESENTATIVIDADE</v>
          </cell>
          <cell r="K4345">
            <v>138.69</v>
          </cell>
        </row>
        <row r="4346">
          <cell r="G4346">
            <v>92891</v>
          </cell>
          <cell r="H4346" t="str">
            <v>UNIÃO, EM FERRO GALVANIZADO, DN 80 (3"), CONEXÃO ROSQUEADA, INSTALADO EM REDE DE ALIMENTAÇÃO PARA HIDRANTE - FORNECIMENTO E INSTALAÇÃO. AF_10/2020</v>
          </cell>
          <cell r="I4346" t="str">
            <v>UN</v>
          </cell>
          <cell r="J4346" t="str">
            <v>COEFICIENTE DE REPRESENTATIVIDADE</v>
          </cell>
          <cell r="K4346">
            <v>35.29</v>
          </cell>
        </row>
        <row r="4347">
          <cell r="G4347">
            <v>92892</v>
          </cell>
          <cell r="H4347" t="str">
            <v>UNIÃO, EM FERRO GALVANIZADO, CONEXÃO ROSQUEADA, DN 25 (1"), INSTALADO EM REDE DE ALIMENTAÇÃO PARA SPRINKLER - FORNECIMENTO E INSTALAÇÃO. AF_10/2020</v>
          </cell>
          <cell r="I4347" t="str">
            <v>UN</v>
          </cell>
          <cell r="J4347" t="str">
            <v>COEFICIENTE DE REPRESENTATIVIDADE</v>
          </cell>
          <cell r="K4347">
            <v>35.55</v>
          </cell>
        </row>
        <row r="4348">
          <cell r="G4348">
            <v>92893</v>
          </cell>
          <cell r="H4348" t="str">
            <v>UNIÃO, EM FERRO GALVANIZADO, CONEXÃO ROSQUEADA, DN 32 (1 1/4"), INSTALADO EM REDE DE ALIMENTAÇÃO PARA SPRINKLER - FORNECIMENTO E INSTALAÇÃO. AF_10/2020</v>
          </cell>
          <cell r="I4348" t="str">
            <v>UN</v>
          </cell>
          <cell r="J4348" t="str">
            <v>COEFICIENTE DE REPRESENTATIVIDADE</v>
          </cell>
          <cell r="K4348">
            <v>44.17</v>
          </cell>
        </row>
        <row r="4349">
          <cell r="G4349">
            <v>92894</v>
          </cell>
          <cell r="H4349" t="str">
            <v>UNIÃO, EM FERRO GALVANIZADO, CONEXÃO ROSQUEADA, DN 40 (1 1/2"), INSTALADO EM REDE DE ALIMENTAÇÃO PARA SPRINKLER - FORNECIMENTO E INSTALAÇÃO. AF_10/2020</v>
          </cell>
          <cell r="I4349" t="str">
            <v>UN</v>
          </cell>
          <cell r="J4349" t="str">
            <v>COEFICIENTE DE REPRESENTATIVIDADE</v>
          </cell>
          <cell r="K4349">
            <v>44.15</v>
          </cell>
        </row>
        <row r="4350">
          <cell r="G4350">
            <v>92895</v>
          </cell>
          <cell r="H4350" t="str">
            <v>UNIÃO, EM FERRO GALVANIZADO, CONEXÃO ROSQUEADA, DN 50 (2"), INSTALADO EM REDE DE ALIMENTAÇÃO PARA SPRINKLER - FORNECIMENTO E INSTALAÇÃO. AF_10/2020</v>
          </cell>
          <cell r="I4350" t="str">
            <v>UN</v>
          </cell>
          <cell r="J4350" t="str">
            <v>COEFICIENTE DE REPRESENTATIVIDADE</v>
          </cell>
          <cell r="K4350">
            <v>44.15</v>
          </cell>
        </row>
        <row r="4351">
          <cell r="G4351">
            <v>92896</v>
          </cell>
          <cell r="H4351" t="str">
            <v>UNIÃO, EM FERRO GALVANIZADO, CONEXÃO ROSQUEADA, DN 65 (2 1/2"), INSTALADO EM REDE DE ALIMENTAÇÃO PARA SPRINKLER - FORNECIMENTO E INSTALAÇÃO. AF_10/2020</v>
          </cell>
          <cell r="I4351" t="str">
            <v>UN</v>
          </cell>
          <cell r="J4351" t="str">
            <v>COEFICIENTE DE REPRESENTATIVIDADE</v>
          </cell>
          <cell r="K4351">
            <v>50.67</v>
          </cell>
        </row>
        <row r="4352">
          <cell r="G4352">
            <v>92897</v>
          </cell>
          <cell r="H4352" t="str">
            <v>UNIÃO, EM FERRO GALVANIZADO, CONEXÃO ROSQUEADA, DN 80 (3"), INSTALADO EM REDE DE ALIMENTAÇÃO PARA SPRINKLER - FORNECIMENTO E INSTALAÇÃO. AF_10/2020</v>
          </cell>
          <cell r="I4352" t="str">
            <v>UN</v>
          </cell>
          <cell r="J4352" t="str">
            <v>COEFICIENTE DE REPRESENTATIVIDADE</v>
          </cell>
          <cell r="K4352">
            <v>50.67</v>
          </cell>
        </row>
        <row r="4353">
          <cell r="G4353">
            <v>92898</v>
          </cell>
          <cell r="H4353" t="str">
            <v>UNIÃO, EM FERRO GALVANIZADO, CONEXÃO ROSQUEADA, DN 15 (1/2"), INSTALADO EM RAMAIS E SUB-RAMAIS DE GÁS - FORNECIMENTO E INSTALAÇÃO. AF_10/2020</v>
          </cell>
          <cell r="I4353" t="str">
            <v>UN</v>
          </cell>
          <cell r="J4353" t="str">
            <v>COEFICIENTE DE REPRESENTATIVIDADE</v>
          </cell>
          <cell r="K4353">
            <v>50.67</v>
          </cell>
        </row>
        <row r="4354">
          <cell r="G4354">
            <v>92899</v>
          </cell>
          <cell r="H4354" t="str">
            <v>UNIÃO, EM FERRO GALVANIZADO, CONEXÃO ROSQUEADA, DN 20 (3/4"), INSTALADO EM RAMAIS E SUB-RAMAIS DE GÁS - FORNECIMENTO E INSTALAÇÃO. AF_10/2020</v>
          </cell>
          <cell r="I4354" t="str">
            <v>UN</v>
          </cell>
          <cell r="J4354" t="str">
            <v>COEFICIENTE DE REPRESENTATIVIDADE</v>
          </cell>
          <cell r="K4354">
            <v>68.18</v>
          </cell>
        </row>
        <row r="4355">
          <cell r="G4355">
            <v>92900</v>
          </cell>
          <cell r="H4355" t="str">
            <v>UNIÃO, EM FERRO GALVANIZADO, CONEXÃO ROSQUEADA, DN 25 (1"), INSTALADO EM RAMAIS E SUB-RAMAIS DE GÁS - FORNECIMENTO E INSTALAÇÃO. AF_10/2020</v>
          </cell>
          <cell r="I4355" t="str">
            <v>UN</v>
          </cell>
          <cell r="J4355" t="str">
            <v>COEFICIENTE DE REPRESENTATIVIDADE</v>
          </cell>
          <cell r="K4355">
            <v>68.18</v>
          </cell>
        </row>
        <row r="4356">
          <cell r="G4356">
            <v>92901</v>
          </cell>
          <cell r="H4356" t="str">
            <v>LUVA DE REDUÇÃO, EM FERRO GALVANIZADO, 2" X 1 1/2", CONEXÃO ROSQUEADA, INSTALADO EM PRUMADAS - FORNECIMENTO E INSTALAÇÃO. AF_10/2020</v>
          </cell>
          <cell r="I4356" t="str">
            <v>UN</v>
          </cell>
          <cell r="J4356" t="str">
            <v>COEFICIENTE DE REPRESENTATIVIDADE</v>
          </cell>
          <cell r="K4356">
            <v>68.18</v>
          </cell>
        </row>
        <row r="4357">
          <cell r="G4357">
            <v>92902</v>
          </cell>
          <cell r="H4357" t="str">
            <v>LUVA DE REDUÇÃO, EM FERRO GALVANIZADO, 2" X 1 1/4", CONEXÃO ROSQUEADA, INSTALADO EM PRUMADAS - FORNECIMENTO E INSTALAÇÃO. AF_10/2020</v>
          </cell>
          <cell r="I4357" t="str">
            <v>UN</v>
          </cell>
          <cell r="J4357" t="str">
            <v>COEFICIENTE DE REPRESENTATIVIDADE</v>
          </cell>
          <cell r="K4357">
            <v>101.79</v>
          </cell>
        </row>
        <row r="4358">
          <cell r="G4358">
            <v>92903</v>
          </cell>
          <cell r="H4358" t="str">
            <v>LUVA DE REDUÇÃO, EM FERRO GALVANIZADO, 2" X 1", CONEXÃO ROSQUEADA, INSTALADO EM PRUMADAS - FORNECIMENTO E INSTALAÇÃO. AF_10/2020</v>
          </cell>
          <cell r="I4358" t="str">
            <v>UN</v>
          </cell>
          <cell r="J4358" t="str">
            <v>COEFICIENTE DE REPRESENTATIVIDADE</v>
          </cell>
          <cell r="K4358">
            <v>101.79</v>
          </cell>
        </row>
        <row r="4359">
          <cell r="G4359">
            <v>92904</v>
          </cell>
          <cell r="H4359" t="str">
            <v>LUVA DE REDUÇÃO, EM FERRO GALVANIZADO, 2 1/2" X 1 1/2", CONEXÃO ROSQUEADA, INSTALADO EM PRUMADAS - FORNECIMENTO E INSTALAÇÃO. AF_10/2020</v>
          </cell>
          <cell r="I4359" t="str">
            <v>UN</v>
          </cell>
          <cell r="J4359" t="str">
            <v>COEFICIENTE DE REPRESENTATIVIDADE</v>
          </cell>
          <cell r="K4359">
            <v>141.8</v>
          </cell>
        </row>
        <row r="4360">
          <cell r="G4360">
            <v>92905</v>
          </cell>
          <cell r="H4360" t="str">
            <v>LUVA DE REDUÇÃO, EM FERRO GALVANIZADO, 2 1/2" X 2", CONEXÃO ROSQUEADA, INSTALADO EM PRUMADAS - FORNECIMENTO E INSTALAÇÃO. AF_10/2020</v>
          </cell>
          <cell r="I4360" t="str">
            <v>UN</v>
          </cell>
          <cell r="J4360" t="str">
            <v>COEFICIENTE DE REPRESENTATIVIDADE</v>
          </cell>
          <cell r="K4360">
            <v>141.8</v>
          </cell>
        </row>
        <row r="4361">
          <cell r="G4361">
            <v>92906</v>
          </cell>
          <cell r="H4361" t="str">
            <v>LUVA DE REDUÇÃO, EM FERRO GALVANIZADO, 3" X 1 1/2", CONEXÃO ROSQUEADA, INSTALADO EM PRUMADAS - FORNECIMENTO E INSTALAÇÃO. AF_10/2020</v>
          </cell>
          <cell r="I4361" t="str">
            <v>UN</v>
          </cell>
          <cell r="J4361" t="str">
            <v>COEFICIENTE DE REPRESENTATIVIDADE</v>
          </cell>
          <cell r="K4361">
            <v>26.91</v>
          </cell>
        </row>
        <row r="4362">
          <cell r="G4362">
            <v>92907</v>
          </cell>
          <cell r="H4362" t="str">
            <v>LUVA DE REDUÇÃO, EM FERRO GALVANIZADO, 3" X 2 1/2", CONEXÃO ROSQUEADA, INSTALADO EM PRUMADAS - FORNECIMENTO E INSTALAÇÃO. AF_10/2020</v>
          </cell>
          <cell r="I4362" t="str">
            <v>UN</v>
          </cell>
          <cell r="J4362" t="str">
            <v>COEFICIENTE DE REPRESENTATIVIDADE</v>
          </cell>
          <cell r="K4362">
            <v>27.17</v>
          </cell>
        </row>
        <row r="4363">
          <cell r="G4363">
            <v>92908</v>
          </cell>
          <cell r="H4363" t="str">
            <v>LUVA DE REDUÇÃO, EM FERRO GALVANIZADO, 3" X 2", CONEXÃO ROSQUEADA, INSTALADO EM PRUMADAS - FORNECIMENTO E INSTALAÇÃO. AF_10/2020</v>
          </cell>
          <cell r="I4363" t="str">
            <v>UN</v>
          </cell>
          <cell r="J4363" t="str">
            <v>COEFICIENTE DE REPRESENTATIVIDADE</v>
          </cell>
          <cell r="K4363">
            <v>34.64</v>
          </cell>
        </row>
        <row r="4364">
          <cell r="G4364">
            <v>92909</v>
          </cell>
          <cell r="H4364" t="str">
            <v>LUVA DE REDUÇÃO, EM FERRO GALVANIZADO, 1" X 1/2", CONEXÃO ROSQUEADA, INSTALADO EM REDE DE ALIMENTAÇÃO PARA HIDRANTE - FORNECIMENTO E INSTALAÇÃO. AF_10/2020</v>
          </cell>
          <cell r="I4364" t="str">
            <v>UN</v>
          </cell>
          <cell r="J4364" t="str">
            <v>COEFICIENTE DE REPRESENTATIVIDADE</v>
          </cell>
          <cell r="K4364">
            <v>34.62</v>
          </cell>
        </row>
        <row r="4365">
          <cell r="G4365">
            <v>92910</v>
          </cell>
          <cell r="H4365" t="str">
            <v>LUVA DE REDUÇÃO, EM FERRO GALVANIZADO, 1" X 3/4", CONEXÃO ROSQUEADA, INSTALADO EM REDE DE ALIMENTAÇÃO PARA HIDRANTE - FORNECIMENTO E INSTALAÇÃO. AF_10/2020</v>
          </cell>
          <cell r="I4365" t="str">
            <v>UN</v>
          </cell>
          <cell r="J4365" t="str">
            <v>COEFICIENTE DE REPRESENTATIVIDADE</v>
          </cell>
          <cell r="K4365">
            <v>34.62</v>
          </cell>
        </row>
        <row r="4366">
          <cell r="G4366">
            <v>92911</v>
          </cell>
          <cell r="H4366" t="str">
            <v>LUVA DE REDUÇÃO, EM FERRO GALVANIZADO, 1 1/4" X 1", CONEXÃO ROSQUEADA, INSTALADO EM REDE DE ALIMENTAÇÃO PARA HIDRANTE - FORNECIMENTO E INSTALAÇÃO. AF_10/2020</v>
          </cell>
          <cell r="I4366" t="str">
            <v>UN</v>
          </cell>
          <cell r="J4366" t="str">
            <v>COEFICIENTE DE REPRESENTATIVIDADE</v>
          </cell>
          <cell r="K4366">
            <v>39.8</v>
          </cell>
        </row>
        <row r="4367">
          <cell r="G4367">
            <v>92912</v>
          </cell>
          <cell r="H4367" t="str">
            <v>LUVA DE REDUÇÃO, EM FERRO GALVANIZADO, 1 1/4" X 1/2", CONEXÃO ROSQUEADA, INSTALADO EM REDE DE ALIMENTAÇÃO PARA HIDRANTE - FORNECIMENTO E INSTALAÇÃO. AF_10/2020</v>
          </cell>
          <cell r="I4367" t="str">
            <v>UN</v>
          </cell>
          <cell r="J4367" t="str">
            <v>COEFICIENTE DE REPRESENTATIVIDADE</v>
          </cell>
          <cell r="K4367">
            <v>39.8</v>
          </cell>
        </row>
        <row r="4368">
          <cell r="G4368">
            <v>92913</v>
          </cell>
          <cell r="H4368" t="str">
            <v>LUVA DE REDUÇÃO, EM FERRO GALVANIZADO, 1 1/4" X 3/4", CONEXÃO ROSQUEADA, INSTALADO EM REDE DE ALIMENTAÇÃO PARA HIDRANTE - FORNECIMENTO E INSTALAÇÃO. AF_10/2020</v>
          </cell>
          <cell r="I4368" t="str">
            <v>UN</v>
          </cell>
          <cell r="J4368" t="str">
            <v>COEFICIENTE DE REPRESENTATIVIDADE</v>
          </cell>
          <cell r="K4368">
            <v>39.8</v>
          </cell>
        </row>
        <row r="4369">
          <cell r="G4369">
            <v>92914</v>
          </cell>
          <cell r="H4369" t="str">
            <v>LUVA DE REDUÇÃO, EM FERRO GALVANIZADO, 1 1/2" X 1 1/4", CONEXÃO ROSQUEADA, INSTALADO EM REDE DE ALIMENTAÇÃO PARA HIDRANTE - FORNECIMENTO E INSTALAÇÃO. AF_10/2020</v>
          </cell>
          <cell r="I4369" t="str">
            <v>UN</v>
          </cell>
          <cell r="J4369" t="str">
            <v>COEFICIENTE DE REPRESENTATIVIDADE</v>
          </cell>
          <cell r="K4369">
            <v>55.68</v>
          </cell>
        </row>
        <row r="4370">
          <cell r="G4370">
            <v>92918</v>
          </cell>
          <cell r="H4370" t="str">
            <v>LUVA DE REDUÇÃO, EM FERRO GALVANIZADO, 1 1/2" X 1", CONEXÃO ROSQUEADA, INSTALADO EM REDE DE ALIMENTAÇÃO PARA HIDRANTE - FORNECIMENTO E INSTALAÇÃO. AF_10/2020</v>
          </cell>
          <cell r="I4370" t="str">
            <v>UN</v>
          </cell>
          <cell r="J4370" t="str">
            <v>COEFICIENTE DE REPRESENTATIVIDADE</v>
          </cell>
          <cell r="K4370">
            <v>55.68</v>
          </cell>
        </row>
        <row r="4371">
          <cell r="G4371">
            <v>92920</v>
          </cell>
          <cell r="H4371" t="str">
            <v>LUVA DE REDUÇÃO, EM FERRO GALVANIZADO, 1 1/2" X 3/4", CONEXÃO ROSQUEADA, INSTALADO EM REDE DE ALIMENTAÇÃO PARA HIDRANTE - FORNECIMENTO E INSTALAÇÃO. AF_10/2020</v>
          </cell>
          <cell r="I4371" t="str">
            <v>UN</v>
          </cell>
          <cell r="J4371" t="str">
            <v>COEFICIENTE DE REPRESENTATIVIDADE</v>
          </cell>
          <cell r="K4371">
            <v>55.68</v>
          </cell>
        </row>
        <row r="4372">
          <cell r="G4372">
            <v>92925</v>
          </cell>
          <cell r="H4372" t="str">
            <v>LUVA DE REDUÇÃO, EM FERRO GALVANIZADO, 2" X 1 1/2", CONEXÃO ROSQUEADA, INSTALADO EM REDE DE ALIMENTAÇÃO PARA HIDRANTE - FORNECIMENTO E INSTALAÇÃO. AF_10/2020</v>
          </cell>
          <cell r="I4372" t="str">
            <v>UN</v>
          </cell>
          <cell r="J4372" t="str">
            <v>COEFICIENTE DE REPRESENTATIVIDADE</v>
          </cell>
          <cell r="K4372">
            <v>86.81</v>
          </cell>
        </row>
        <row r="4373">
          <cell r="G4373">
            <v>92926</v>
          </cell>
          <cell r="H4373" t="str">
            <v>LUVA DE REDUÇÃO, EM FERRO GALVANIZADO, 2" X 1 1/4", CONEXÃO ROSQUEADA, INSTALADO EM REDE DE ALIMENTAÇÃO PARA HIDRANTE - FORNECIMENTO E INSTALAÇÃO. AF_10/2020</v>
          </cell>
          <cell r="I4373" t="str">
            <v>UN</v>
          </cell>
          <cell r="J4373" t="str">
            <v>COEFICIENTE DE REPRESENTATIVIDADE</v>
          </cell>
          <cell r="K4373">
            <v>86.81</v>
          </cell>
        </row>
        <row r="4374">
          <cell r="G4374">
            <v>92927</v>
          </cell>
          <cell r="H4374" t="str">
            <v>LUVA DE REDUÇÃO, EM FERRO GALVANIZADO, 2" X 1", CONEXÃO ROSQUEADA, INSTALADO EM REDE DE ALIMENTAÇÃO PARA HIDRANTE - FORNECIMENTO E INSTALAÇÃO. AF_10/2020</v>
          </cell>
          <cell r="I4374" t="str">
            <v>UN</v>
          </cell>
          <cell r="J4374" t="str">
            <v>COEFICIENTE DE REPRESENTATIVIDADE</v>
          </cell>
          <cell r="K4374">
            <v>124.38</v>
          </cell>
        </row>
        <row r="4375">
          <cell r="G4375">
            <v>92928</v>
          </cell>
          <cell r="H4375" t="str">
            <v>LUVA DE REDUÇÃO, EM FERRO GALVANIZADO, 2 1/2" X 1 1/2", CONEXÃO ROSQUEADA, INSTALADO EM REDE DE ALIMENTAÇÃO PARA HIDRANTE - FORNECIMENTO E INSTALAÇÃO. AF_10/2020</v>
          </cell>
          <cell r="I4375" t="str">
            <v>UN</v>
          </cell>
          <cell r="J4375" t="str">
            <v>COEFICIENTE DE REPRESENTATIVIDADE</v>
          </cell>
          <cell r="K4375">
            <v>124.38</v>
          </cell>
        </row>
        <row r="4376">
          <cell r="G4376">
            <v>92929</v>
          </cell>
          <cell r="H4376" t="str">
            <v>LUVA DE REDUÇÃO, EM FERRO GALVANIZADO, 2 1/2" X 2", CONEXÃO ROSQUEADA, INSTALADO EM REDE DE ALIMENTAÇÃO PARA HIDRANTE - FORNECIMENTO E INSTALAÇÃO. AF_10/2020</v>
          </cell>
          <cell r="I4376" t="str">
            <v>UN</v>
          </cell>
          <cell r="J4376" t="str">
            <v>COEFICIENTE DE REPRESENTATIVIDADE</v>
          </cell>
          <cell r="K4376">
            <v>23.03</v>
          </cell>
        </row>
        <row r="4377">
          <cell r="G4377">
            <v>92930</v>
          </cell>
          <cell r="H4377" t="str">
            <v>LUVA DE REDUÇÃO, EM FERRO GALVANIZADO, 3" X 2 1/2", CONEXÃO ROSQUEADA, INSTALADO EM REDE DE ALIMENTAÇÃO PARA HIDRANTE - FORNECIMENTO E INSTALAÇÃO. AF_10/2020</v>
          </cell>
          <cell r="I4377" t="str">
            <v>UN</v>
          </cell>
          <cell r="J4377" t="str">
            <v>COEFICIENTE DE REPRESENTATIVIDADE</v>
          </cell>
          <cell r="K4377">
            <v>10.93</v>
          </cell>
        </row>
        <row r="4378">
          <cell r="G4378">
            <v>92931</v>
          </cell>
          <cell r="H4378" t="str">
            <v>LUVA DE REDUÇÃO, EM FERRO GALVANIZADO, 3" X 2", CONEXÃO ROSQUEADA, INSTALADO EM REDE DE ALIMENTAÇÃO PARA HIDRANTE - FORNECIMENTO E INSTALAÇÃO. AF_10/2020</v>
          </cell>
          <cell r="I4378" t="str">
            <v>UN</v>
          </cell>
          <cell r="J4378" t="str">
            <v>COEFICIENTE DE REPRESENTATIVIDADE</v>
          </cell>
          <cell r="K4378">
            <v>515.53</v>
          </cell>
        </row>
        <row r="4379">
          <cell r="G4379">
            <v>92932</v>
          </cell>
          <cell r="H4379" t="str">
            <v>LUVA DE REDUÇÃO, EM FERRO GALVANIZADO, 1" X 1/2", CONEXÃO ROSQUEADA, INSTALADO EM REDE DE ALIMENTAÇÃO PARA SPRINKLER - FORNECIMENTO E INSTALAÇÃO. AF_10/2020</v>
          </cell>
          <cell r="I4379" t="str">
            <v>UN</v>
          </cell>
          <cell r="J4379" t="str">
            <v>COEFICIENTE DE REPRESENTATIVIDADE</v>
          </cell>
          <cell r="K4379">
            <v>21.9</v>
          </cell>
        </row>
        <row r="4380">
          <cell r="G4380">
            <v>92933</v>
          </cell>
          <cell r="H4380" t="str">
            <v>LUVA DE REDUÇÃO, EM FERRO GALVANIZADO, 1" X 3/4", CONEXÃO ROSQUEADA, INSTALADO EM REDE DE ALIMENTAÇÃO PARA SPRINKLER - FORNECIMENTO E INSTALAÇÃO. AF_10/2020</v>
          </cell>
          <cell r="I4380" t="str">
            <v>UN</v>
          </cell>
          <cell r="J4380" t="str">
            <v>COEFICIENTE DE REPRESENTATIVIDADE</v>
          </cell>
          <cell r="K4380">
            <v>44.35</v>
          </cell>
        </row>
        <row r="4381">
          <cell r="G4381">
            <v>92934</v>
          </cell>
          <cell r="H4381" t="str">
            <v>LUVA DE REDUÇÃO, EM FERRO GALVANIZADO, 1 1/4" X 1", CONEXÃO ROSQUEADA, INSTALADO EM REDE DE ALIMENTAÇÃO PARA SPRINKLER - FORNECIMENTO E INSTALAÇÃO. AF_10/2020</v>
          </cell>
          <cell r="I4381" t="str">
            <v>UN</v>
          </cell>
          <cell r="J4381" t="str">
            <v>COEFICIENTE DE REPRESENTATIVIDADE</v>
          </cell>
          <cell r="K4381">
            <v>16.4</v>
          </cell>
        </row>
        <row r="4382">
          <cell r="G4382">
            <v>92935</v>
          </cell>
          <cell r="H4382" t="str">
            <v>LUVA DE REDUÇÃO, EM FERRO GALVANIZADO, 1 1/4" X 1/2", CONEXÃO ROSQUEADA, INSTALADO EM REDE DE ALIMENTAÇÃO PARA SPRINKLER - FORNECIMENTO E INSTALAÇÃO. AF_10/2020</v>
          </cell>
          <cell r="I4382" t="str">
            <v>UN</v>
          </cell>
          <cell r="J4382" t="str">
            <v>COEFICIENTE DE REPRESENTATIVIDADE</v>
          </cell>
          <cell r="K4382">
            <v>13.62</v>
          </cell>
        </row>
        <row r="4383">
          <cell r="G4383">
            <v>92936</v>
          </cell>
          <cell r="H4383" t="str">
            <v>LUVA DE REDUÇÃO, EM FERRO GALVANIZADO, 1 1/4" X 3/4", CONEXÃO ROSQUEADA, INSTALADO EM REDE DE ALIMENTAÇÃO PARA SPRINKLER - FORNECIMENTO E INSTALAÇÃO. AF_10/2020</v>
          </cell>
          <cell r="I4383" t="str">
            <v>UN</v>
          </cell>
          <cell r="J4383" t="str">
            <v>ATRIBUÍDO SÃO PAULO</v>
          </cell>
          <cell r="K4383">
            <v>567.12</v>
          </cell>
        </row>
        <row r="4384">
          <cell r="G4384">
            <v>92937</v>
          </cell>
          <cell r="H4384" t="str">
            <v>LUVA DE REDUÇÃO, EM FERRO GALVANIZADO, 1 1/2" X 1 1/4", CONEXÃO ROSQUEADA, INSTALADO EM REDE DE ALIMENTAÇÃO PARA SPRINKLER - FORNECIMENTO E INSTALAÇÃO. AF_10/2020</v>
          </cell>
          <cell r="I4384" t="str">
            <v>UN</v>
          </cell>
          <cell r="J4384" t="str">
            <v>ATRIBUÍDO SÃO PAULO</v>
          </cell>
          <cell r="K4384">
            <v>28.75</v>
          </cell>
        </row>
        <row r="4385">
          <cell r="G4385">
            <v>92938</v>
          </cell>
          <cell r="H4385" t="str">
            <v>LUVA DE REDUÇÃO, EM FERRO GALVANIZADO, 1 1/2" X 1", CONEXÃO ROSQUEADA, INSTALADO EM REDE DE ALIMENTAÇÃO PARA SPRINKLER - FORNECIMENTO E INSTALAÇÃO. AF_10/2020</v>
          </cell>
          <cell r="I4385" t="str">
            <v>UN</v>
          </cell>
          <cell r="J4385" t="str">
            <v>ATRIBUÍDO SÃO PAULO</v>
          </cell>
          <cell r="K4385">
            <v>77.85</v>
          </cell>
        </row>
        <row r="4386">
          <cell r="G4386">
            <v>92939</v>
          </cell>
          <cell r="H4386" t="str">
            <v>LUVA DE REDUÇÃO, EM FERRO GALVANIZADO, 1 1/2" X 3/4", CONEXÃO ROSQUEADA, INSTALADO EM REDE DE ALIMENTAÇÃO PARA SPRINKLER - FORNECIMENTO E INSTALAÇÃO. AF_10/2020</v>
          </cell>
          <cell r="I4386" t="str">
            <v>UN</v>
          </cell>
          <cell r="J4386" t="str">
            <v>ATRIBUÍDO SÃO PAULO</v>
          </cell>
          <cell r="K4386">
            <v>31.29</v>
          </cell>
        </row>
        <row r="4387">
          <cell r="G4387">
            <v>92940</v>
          </cell>
          <cell r="H4387" t="str">
            <v>LUVA DE REDUÇÃO, EM FERRO GALVANIZADO, 2" X 1 1/2", CONEXÃO ROSQUEADA, INSTALADO EM REDE DE ALIMENTAÇÃO PARA SPRINKLER - FORNECIMENTO E INSTALAÇÃO. AF_10/2020</v>
          </cell>
          <cell r="I4387" t="str">
            <v>UN</v>
          </cell>
          <cell r="J4387" t="str">
            <v>ATRIBUÍDO SÃO PAULO</v>
          </cell>
          <cell r="K4387">
            <v>26.37</v>
          </cell>
        </row>
        <row r="4388">
          <cell r="G4388">
            <v>92941</v>
          </cell>
          <cell r="H4388" t="str">
            <v>LUVA DE REDUÇÃO, EM FERRO GALVANIZADO, 2" X 1 1/4", CONEXÃO ROSQUEADA, INSTALADO EM REDE DE ALIMENTAÇÃO PARA SPRINKLER - FORNECIMENTO E INSTALAÇÃO. AF_10/2020</v>
          </cell>
          <cell r="I4388" t="str">
            <v>UN</v>
          </cell>
          <cell r="J4388" t="str">
            <v>ATRIBUÍDO SÃO PAULO</v>
          </cell>
          <cell r="K4388">
            <v>649.83</v>
          </cell>
        </row>
        <row r="4389">
          <cell r="G4389">
            <v>92942</v>
          </cell>
          <cell r="H4389" t="str">
            <v>LUVA DE REDUÇÃO, EM FERRO GALVANIZADO, 2" X 1", CONEXÃO ROSQUEADA, INSTALADO EM REDE DE ALIMENTAÇÃO PARA SPRINKLER - FORNECIMENTO E INSTALAÇÃO. AF_10/2020</v>
          </cell>
          <cell r="I4389" t="str">
            <v>UN</v>
          </cell>
          <cell r="J4389" t="str">
            <v>ATRIBUÍDO SÃO PAULO</v>
          </cell>
          <cell r="K4389">
            <v>48.17</v>
          </cell>
        </row>
        <row r="4390">
          <cell r="G4390">
            <v>92943</v>
          </cell>
          <cell r="H4390" t="str">
            <v>LUVA DE REDUÇÃO, EM FERRO GALVANIZADO, 2 1/2" X 1 1/2", CONEXÃO ROSQUEADA, INSTALADO EM REDE DE ALIMENTAÇÃO PARA SPRINKLER - FORNECIMENTO E INSTALAÇÃO. AF_10/2020</v>
          </cell>
          <cell r="I4390" t="str">
            <v>UN</v>
          </cell>
          <cell r="J4390" t="str">
            <v>ATRIBUÍDO SÃO PAULO</v>
          </cell>
          <cell r="K4390">
            <v>43.26</v>
          </cell>
        </row>
        <row r="4391">
          <cell r="G4391">
            <v>92944</v>
          </cell>
          <cell r="H4391" t="str">
            <v>LUVA DE REDUÇÃO, EM FERRO GALVANIZADO, 2 1/2" X 2", CONEXÃO ROSQUEADA, INSTALADO EM REDE DE ALIMENTAÇÃO PARA SPRINKLER - FORNECIMENTO E INSTALAÇÃO. AF_10/2020</v>
          </cell>
          <cell r="I4391" t="str">
            <v>UN</v>
          </cell>
          <cell r="J4391" t="str">
            <v>ATRIBUÍDO SÃO PAULO</v>
          </cell>
          <cell r="K4391">
            <v>815.53</v>
          </cell>
        </row>
        <row r="4392">
          <cell r="G4392">
            <v>92945</v>
          </cell>
          <cell r="H4392" t="str">
            <v>LUVA DE REDUÇÃO, EM FERRO GALVANIZADO, 3" X 2 1/2", CONEXÃO ROSQUEADA, INSTALADO EM REDE DE ALIMENTAÇÃO PARA SPRINKLER - FORNECIMENTO E INSTALAÇÃO. AF_10/2020</v>
          </cell>
          <cell r="I4392" t="str">
            <v>UN</v>
          </cell>
          <cell r="J4392" t="str">
            <v>ATRIBUÍDO SÃO PAULO</v>
          </cell>
          <cell r="K4392">
            <v>71.73</v>
          </cell>
        </row>
        <row r="4393">
          <cell r="G4393">
            <v>92946</v>
          </cell>
          <cell r="H4393" t="str">
            <v>LUVA DE REDUÇÃO, EM FERRO GALVANIZADO, 3" X 2", CONEXÃO ROSQUEADA, INSTALADO EM REDE DE ALIMENTAÇÃO PARA SPRINKLER - FORNECIMENTO E INSTALAÇÃO. AF_10/2020</v>
          </cell>
          <cell r="I4393" t="str">
            <v>UN</v>
          </cell>
          <cell r="J4393" t="str">
            <v>ATRIBUÍDO SÃO PAULO</v>
          </cell>
          <cell r="K4393">
            <v>60.96</v>
          </cell>
        </row>
        <row r="4394">
          <cell r="G4394">
            <v>92947</v>
          </cell>
          <cell r="H4394" t="str">
            <v>LUVA DE REDUÇÃO, EM FERRO GALVANIZADO, 3/4" X 1/2", CONEXÃO ROSQUEADA, INSTALADO EM RAMAIS E SUB-RAMAIS DE GÁS - FORNECIMENTO E INSTALAÇÃO. AF_10/2020</v>
          </cell>
          <cell r="I4394" t="str">
            <v>UN</v>
          </cell>
          <cell r="J4394" t="str">
            <v>ATRIBUÍDO SÃO PAULO</v>
          </cell>
          <cell r="K4394">
            <v>1130.49</v>
          </cell>
        </row>
        <row r="4395">
          <cell r="G4395">
            <v>92948</v>
          </cell>
          <cell r="H4395" t="str">
            <v>LUVA PASSANTE EM COBRE, DN 22 MM, SEM ANEL DE SOLDA, INSTALADO EM PRUMADA DE HIDRÁULICA PREDIAL - FORNECIMENTO E INSTALAÇÃO. AF_04/2022</v>
          </cell>
          <cell r="I4395" t="str">
            <v>UN</v>
          </cell>
          <cell r="J4395" t="str">
            <v>ATRIBUÍDO SÃO PAULO</v>
          </cell>
          <cell r="K4395">
            <v>181.86</v>
          </cell>
        </row>
        <row r="4396">
          <cell r="G4396">
            <v>92949</v>
          </cell>
          <cell r="H4396" t="str">
            <v>JUNTA DE EXPANSÃO EM COBRE, DN 22 MM, PONTA X PONTA, INSTALADO EM PRUMADA DE HIDRÁULICA PREDIAL - FORNECIMENTO E INSTALAÇÃO. AF_04/2022</v>
          </cell>
          <cell r="I4396" t="str">
            <v>UN</v>
          </cell>
          <cell r="J4396" t="str">
            <v>ATRIBUÍDO SÃO PAULO</v>
          </cell>
          <cell r="K4396">
            <v>167.21</v>
          </cell>
        </row>
        <row r="4397">
          <cell r="G4397">
            <v>92950</v>
          </cell>
          <cell r="H4397" t="str">
            <v>CONECTOR EM BRONZE/LATÃO, DN 22 MM X 3/4", SEM ANEL DE SOLDA, BOLSA X ROSCA F, INSTALADO EM PRUMADA DE HIDRÁULICA PREDIAL - FORNECIMENTO E INSTALAÇÃO. AF_04/2022</v>
          </cell>
          <cell r="I4397" t="str">
            <v>UN</v>
          </cell>
          <cell r="J4397" t="str">
            <v>ATRIBUÍDO SÃO PAULO</v>
          </cell>
          <cell r="K4397">
            <v>1492.01</v>
          </cell>
        </row>
        <row r="4398">
          <cell r="G4398">
            <v>92951</v>
          </cell>
          <cell r="H4398" t="str">
            <v>CURVA DE TRANSPOSIÇÃO EM BRONZE/LATÃO, DN 22 MM, SEM ANEL DE SOLDA, BOLSA X BOLSA, INSTALADO EM PRUMADA DE HIDRÁULICA PREDIAL - FORNECIMENTO E INSTALAÇÃO. AF_04/2022</v>
          </cell>
          <cell r="I4398" t="str">
            <v>UN</v>
          </cell>
          <cell r="J4398" t="str">
            <v>ATRIBUÍDO SÃO PAULO</v>
          </cell>
          <cell r="K4398">
            <v>12.66</v>
          </cell>
        </row>
        <row r="4399">
          <cell r="G4399">
            <v>92952</v>
          </cell>
          <cell r="H4399" t="str">
            <v>LUVA PASSANTE EM COBRE, DN 28 MM, SEM ANEL DE SOLDA, INSTALADO EM PRUMADA DE HIDRÁULICA PREDIAL - FORNECIMENTO E INSTALAÇÃO. AF_04/2022</v>
          </cell>
          <cell r="I4399" t="str">
            <v>UN</v>
          </cell>
          <cell r="J4399" t="str">
            <v>ATRIBUÍDO SÃO PAULO</v>
          </cell>
          <cell r="K4399">
            <v>19.08</v>
          </cell>
        </row>
        <row r="4400">
          <cell r="G4400">
            <v>92953</v>
          </cell>
          <cell r="H4400" t="str">
            <v>BUCHA DE REDUÇÃO EM COBRE, DN 28 MM X 22 MM, SEM ANEL DE SOLDA, PONTA X BOLSA, INSTALADO EM PRUMADA DE HIDRÁULICA PREDIAL - FORNECIMENTO E INSTALAÇÃO. AF_04/2022</v>
          </cell>
          <cell r="I4400" t="str">
            <v>UN</v>
          </cell>
          <cell r="J4400" t="str">
            <v>ATRIBUÍDO SÃO PAULO</v>
          </cell>
          <cell r="K4400">
            <v>20.47</v>
          </cell>
        </row>
        <row r="4401">
          <cell r="G4401">
            <v>93050</v>
          </cell>
          <cell r="H4401" t="str">
            <v>JUNTA DE EXPANSÃO EM COBRE, DN 28 MM, PONTA X PONTA, INSTALADO EM PRUMADA DE HIDRÁULICA PREDIAL - FORNECIMENTO E INSTALAÇÃO. AF_04/2022</v>
          </cell>
          <cell r="I4401" t="str">
            <v>UN</v>
          </cell>
          <cell r="J4401" t="str">
            <v>ATRIBUÍDO SÃO PAULO</v>
          </cell>
          <cell r="K4401">
            <v>27.14</v>
          </cell>
        </row>
        <row r="4402">
          <cell r="G4402">
            <v>93052</v>
          </cell>
          <cell r="H4402" t="str">
            <v>CONECTOR EM BRONZE/LATÃO, DN 28 MM X 1/2", SEM ANEL DE SOLDA, BOLSA X ROSCA F, INSTALADO EM PRUMADA DE HIDRÁULICA PREDIAL - FORNECIMENTO E INSTALAÇÃO. AF_04/2022</v>
          </cell>
          <cell r="I4402" t="str">
            <v>UN</v>
          </cell>
          <cell r="J4402" t="str">
            <v>ATRIBUÍDO SÃO PAULO</v>
          </cell>
          <cell r="K4402">
            <v>30.53</v>
          </cell>
        </row>
        <row r="4403">
          <cell r="G4403">
            <v>93054</v>
          </cell>
          <cell r="H4403" t="str">
            <v>CURVA DE TRANSPOSIÇÃO EM BRONZE/LATÃO, DN 28 MM, SEM ANEL DE SOLDA, BOLSA X BOLSA, INSTALADO EM PRUMADA DE HIDRÁULICA PREDIAL - FORNECIMENTO E INSTALAÇÃO. AF_04/2022</v>
          </cell>
          <cell r="I4403" t="str">
            <v>UN</v>
          </cell>
          <cell r="J4403" t="str">
            <v>ATRIBUÍDO SÃO PAULO</v>
          </cell>
          <cell r="K4403">
            <v>28.65</v>
          </cell>
        </row>
        <row r="4404">
          <cell r="G4404">
            <v>93055</v>
          </cell>
          <cell r="H4404" t="str">
            <v>LUVA PASSANTE EM COBRE, DN 35 MM, SEM ANEL DE SOLDA, INSTALADO EM PRUMADA DE HIDRÁULICA PREDIAL - FORNECIMENTO E INSTALAÇÃO. AF_04/2022</v>
          </cell>
          <cell r="I4404" t="str">
            <v>UN</v>
          </cell>
          <cell r="J4404" t="str">
            <v>ATRIBUÍDO SÃO PAULO</v>
          </cell>
          <cell r="K4404">
            <v>8.24</v>
          </cell>
        </row>
        <row r="4405">
          <cell r="G4405">
            <v>93056</v>
          </cell>
          <cell r="H4405" t="str">
            <v>BUCHA DE REDUÇÃO EM COBRE, DN 35 MM X 28 MM, SEM ANEL DE SOLDA, PONTA X BOLSA, INSTALADO EM PRUMADA DE HIDRÁULICA PREDIAL - FORNECIMENTO E INSTALAÇÃO. AF_04/2022</v>
          </cell>
          <cell r="I4405" t="str">
            <v>UN</v>
          </cell>
          <cell r="J4405" t="str">
            <v>ATRIBUÍDO SÃO PAULO</v>
          </cell>
          <cell r="K4405">
            <v>18.08</v>
          </cell>
        </row>
        <row r="4406">
          <cell r="G4406">
            <v>93057</v>
          </cell>
          <cell r="H4406" t="str">
            <v>JUNTA DE EXPANSÃO EM BRONZE/LATÃO, DN 35 MM, PONTA X PONTA, INSTALADO EM PRUMADA DE HIDRÁULICA PREDIAL - FORNECIMENTO E INSTALAÇÃO. AF_04/2022</v>
          </cell>
          <cell r="I4406" t="str">
            <v>UN</v>
          </cell>
          <cell r="J4406" t="str">
            <v>ATRIBUÍDO SÃO PAULO</v>
          </cell>
          <cell r="K4406">
            <v>23.45</v>
          </cell>
        </row>
        <row r="4407">
          <cell r="G4407">
            <v>93058</v>
          </cell>
          <cell r="H4407" t="str">
            <v>LUVA PASSANTE EM COBRE, DN 42 MM, SEM ANEL DE SOLDA, INSTALADO EM PRUMADA DE HIDRÁULICA PREDIAL - FORNECIMENTO E INSTALAÇÃO. AF_04/2022</v>
          </cell>
          <cell r="I4407" t="str">
            <v>UN</v>
          </cell>
          <cell r="J4407" t="str">
            <v>ATRIBUÍDO SÃO PAULO</v>
          </cell>
          <cell r="K4407">
            <v>446.23</v>
          </cell>
        </row>
        <row r="4408">
          <cell r="G4408">
            <v>93059</v>
          </cell>
          <cell r="H4408" t="str">
            <v>BUCHA DE REDUÇÃO EM COBRE, DN 42 MM X 35 MM, SEM ANEL DE SOLDA, PONTA X BOLSA, INSTALADO EM PRUMADA DE HIDRÁULICA PREDIAL - FORNECIMENTO E INSTALAÇÃO. AF_04/2022</v>
          </cell>
          <cell r="I4408" t="str">
            <v>UN</v>
          </cell>
          <cell r="J4408" t="str">
            <v>ATRIBUÍDO SÃO PAULO</v>
          </cell>
          <cell r="K4408">
            <v>13.44</v>
          </cell>
        </row>
        <row r="4409">
          <cell r="G4409">
            <v>93060</v>
          </cell>
          <cell r="H4409" t="str">
            <v>JUNTA DE EXPANSÃO EM BRONZE/LATÃO, DN 42 MM, PONTA X PONTA, INSTALADO EM PRUMADA DE HIDRÁULICA PREDIAL - FORNECIMENTO E INSTALAÇÃO. AF_04/2022</v>
          </cell>
          <cell r="I4409" t="str">
            <v>UN</v>
          </cell>
          <cell r="J4409" t="str">
            <v>ATRIBUÍDO SÃO PAULO</v>
          </cell>
          <cell r="K4409">
            <v>14.29</v>
          </cell>
        </row>
        <row r="4410">
          <cell r="G4410">
            <v>93061</v>
          </cell>
          <cell r="H4410" t="str">
            <v>LUVA PASSANTE EM COBRE, DN 54 MM, SEM ANEL DE SOLDA, INSTALADO EM PRUMADA DE HIDRÁULICA PREDIAL - FORNECIMENTO E INSTALAÇÃO. AF_04/2022</v>
          </cell>
          <cell r="I4410" t="str">
            <v>UN</v>
          </cell>
          <cell r="J4410" t="str">
            <v>ATRIBUÍDO SÃO PAULO</v>
          </cell>
          <cell r="K4410">
            <v>518.04</v>
          </cell>
        </row>
        <row r="4411">
          <cell r="G4411">
            <v>93062</v>
          </cell>
          <cell r="H4411" t="str">
            <v>BUCHA DE REDUÇÃO EM COBRE, DN 54 MM X 42 MM, SEM ANEL DE SOLDA, PONTA X BOLSA, INSTALADO EM PRUMADA DE HIDRÁULICA PREDIAL - FORNECIMENTO E INSTALAÇÃO. AF_04/2022</v>
          </cell>
          <cell r="I4411" t="str">
            <v>UN</v>
          </cell>
          <cell r="J4411" t="str">
            <v>ATRIBUÍDO SÃO PAULO</v>
          </cell>
          <cell r="K4411">
            <v>18.92</v>
          </cell>
        </row>
        <row r="4412">
          <cell r="G4412">
            <v>93063</v>
          </cell>
          <cell r="H4412" t="str">
            <v>JUNTA DE EXPANSÃO EM BRONZE/LATÃO, DN 54 MM, PONTA X PONTA, INSTALADO EM PRUMADA DE HIDRÁULICA PREDIAL - FORNECIMENTO E INSTALAÇÃO. AF_04/2022</v>
          </cell>
          <cell r="I4412" t="str">
            <v>UN</v>
          </cell>
          <cell r="J4412" t="str">
            <v>ATRIBUÍDO SÃO PAULO</v>
          </cell>
          <cell r="K4412">
            <v>23.46</v>
          </cell>
        </row>
        <row r="4413">
          <cell r="G4413">
            <v>93064</v>
          </cell>
          <cell r="H4413" t="str">
            <v>LUVA PASSANTE EM COBRE, DN 66 MM, SEM ANEL DE SOLDA, INSTALADO EM PRUMADA DE HIDRÁULICA PREDIAL - FORNECIMENTO E INSTALAÇÃO. AF_04/2022</v>
          </cell>
          <cell r="I4413" t="str">
            <v>UN</v>
          </cell>
          <cell r="J4413" t="str">
            <v>ATRIBUÍDO SÃO PAULO</v>
          </cell>
          <cell r="K4413">
            <v>46.86</v>
          </cell>
        </row>
        <row r="4414">
          <cell r="G4414">
            <v>93065</v>
          </cell>
          <cell r="H4414" t="str">
            <v>BUCHA DE REDUÇÃO EM COBRE, DN 66 MM X 54 MM, SEM ANEL DE SOLDA, PONTA X BOLSA, INSTALADO EM PRUMADA DE HIDRÁULICA PREDIAL - FORNECIMENTO E INSTALAÇÃO. AF_04/2022</v>
          </cell>
          <cell r="I4414" t="str">
            <v>UN</v>
          </cell>
          <cell r="J4414" t="str">
            <v>ATRIBUÍDO SÃO PAULO</v>
          </cell>
          <cell r="K4414">
            <v>18.71</v>
          </cell>
        </row>
        <row r="4415">
          <cell r="G4415">
            <v>93066</v>
          </cell>
          <cell r="H4415" t="str">
            <v>JUNTA DE EXPANSÃO EM BRONZE/LATÃO, DN 66 MM, PONTA X PONTA, INSTALADO EM PRUMADA DE HIDRÁULICA PREDIAL - FORNECIMENTO E INSTALAÇÃO. AF_04/2022</v>
          </cell>
          <cell r="I4415" t="str">
            <v>UN</v>
          </cell>
          <cell r="J4415" t="str">
            <v>ATRIBUÍDO SÃO PAULO</v>
          </cell>
          <cell r="K4415">
            <v>16.03</v>
          </cell>
        </row>
        <row r="4416">
          <cell r="G4416">
            <v>93067</v>
          </cell>
          <cell r="H4416" t="str">
            <v>CURVA EM COBRE, DN 15 MM, 45 GRAUS, SEM ANEL DE SOLDA, BOLSA X BOLSA, INSTALADO EM RAMAL DE DISTRIBUIÇÃO DE HIDRÁULICA PREDIAL - FORNECIMENTO E INSTALAÇÃO. AF_04/2022</v>
          </cell>
          <cell r="I4416" t="str">
            <v>UN</v>
          </cell>
          <cell r="J4416" t="str">
            <v>ATRIBUÍDO SÃO PAULO</v>
          </cell>
          <cell r="K4416">
            <v>569.43</v>
          </cell>
        </row>
        <row r="4417">
          <cell r="G4417">
            <v>93068</v>
          </cell>
          <cell r="H4417" t="str">
            <v>COTOVELO EM BRONZE/LATÃO, DN 15 MM X 1/2", 90 GRAUS, SEM ANEL DE SOLDA, BOLSA X ROSCA F, INSTALADO EM RAMAL DE DISTRIBUIÇÃO DE HIDRÁULICA PREDIAL - FORNECIMENTO E INSTALAÇÃO. AF_04/2022</v>
          </cell>
          <cell r="I4417" t="str">
            <v>UN</v>
          </cell>
          <cell r="J4417" t="str">
            <v>ATRIBUÍDO SÃO PAULO</v>
          </cell>
          <cell r="K4417">
            <v>29.91</v>
          </cell>
        </row>
        <row r="4418">
          <cell r="G4418">
            <v>93069</v>
          </cell>
          <cell r="H4418" t="str">
            <v>CURVA EM COBRE, DN 22 MM, 45 GRAUS, SEM ANEL DE SOLDA, BOLSA X BOLSA, INSTALADO EM RAMAL DE DISTRIBUIÇÃO DE HIDRÁULICA PREDIAL - FORNECIMENTO E INSTALAÇÃO. AF_04/2022</v>
          </cell>
          <cell r="I4418" t="str">
            <v>UN</v>
          </cell>
          <cell r="J4418" t="str">
            <v>ATRIBUÍDO SÃO PAULO</v>
          </cell>
          <cell r="K4418">
            <v>80.16</v>
          </cell>
        </row>
        <row r="4419">
          <cell r="G4419">
            <v>93070</v>
          </cell>
          <cell r="H4419" t="str">
            <v>COTOVELO EM BRONZE/LATÃO, DN 22 MM X 1/2", 90 GRAUS, SEM ANEL DE SOLDA, BOLSA X ROSCA F, INSTALADO EM RAMAL DE DISTRIBUIÇÃO DE HIDRÁULICA PREDIAL - FORNECIMENTO E INSTALAÇÃO. AF_04/2022</v>
          </cell>
          <cell r="I4419" t="str">
            <v>UN</v>
          </cell>
          <cell r="J4419" t="str">
            <v>ATRIBUÍDO SÃO PAULO</v>
          </cell>
          <cell r="K4419">
            <v>12.9</v>
          </cell>
        </row>
        <row r="4420">
          <cell r="G4420">
            <v>93071</v>
          </cell>
          <cell r="H4420" t="str">
            <v>COTOVELO EM BRONZE/LATÃO, DN 22 MM X 3/4", 90 GRAUS, SEM ANEL DE SOLDA, BOLSA X ROSCA F, INSTALADO EM RAMAL DE DISTRIBUIÇÃO DE HIDRÁULICA PREDIAL - FORNECIMENTO E INSTALAÇÃO. AF_04/2022</v>
          </cell>
          <cell r="I4420" t="str">
            <v>UN</v>
          </cell>
          <cell r="J4420" t="str">
            <v>ATRIBUÍDO SÃO PAULO</v>
          </cell>
          <cell r="K4420">
            <v>19.2</v>
          </cell>
        </row>
        <row r="4421">
          <cell r="G4421">
            <v>93072</v>
          </cell>
          <cell r="H4421" t="str">
            <v>CURVA EM COBRE, DN 28 MM, 45 GRAUS, SEM ANEL DE SOLDA, BOLSA X BOLSA, INSTALADO EM RAMAL DE DISTRIBUIÇÃO DE HIDRÁULICA PREDIAL - FORNECIMENTO E INSTALAÇÃO. AF_04/2022</v>
          </cell>
          <cell r="I4421" t="str">
            <v>UN</v>
          </cell>
          <cell r="J4421" t="str">
            <v>ATRIBUÍDO SÃO PAULO</v>
          </cell>
          <cell r="K4421">
            <v>23.26</v>
          </cell>
        </row>
        <row r="4422">
          <cell r="G4422">
            <v>93074</v>
          </cell>
          <cell r="H4422" t="str">
            <v>LUVA PASSANTE EM COBRE, DN 15 MM, SEM ANEL DE SOLDA, INSTALADO EM RAMAL DE DISTRIBUIÇÃO DE HIDRÁULICA PREDIAL - FORNECIMENTO E INSTALAÇÃO. AF_04/2022</v>
          </cell>
          <cell r="I4422" t="str">
            <v>UN</v>
          </cell>
          <cell r="J4422" t="str">
            <v>ATRIBUÍDO SÃO PAULO</v>
          </cell>
          <cell r="K4422">
            <v>28.53</v>
          </cell>
        </row>
        <row r="4423">
          <cell r="G4423">
            <v>93075</v>
          </cell>
          <cell r="H4423" t="str">
            <v>CONECTOR EM BRONZE/LATÃO, DN 15 MM X 1/2", SEM ANEL DE SOLDA, BOLSA X ROSCA F, INSTALADO EM RAMAL DE DISTRIBUIÇÃO DE HIDRÁULICA PREDIAL - FORNECIMENTO E INSTALAÇÃO. AF_04/2022</v>
          </cell>
          <cell r="I4423" t="str">
            <v>UN</v>
          </cell>
          <cell r="J4423" t="str">
            <v>ATRIBUÍDO SÃO PAULO</v>
          </cell>
          <cell r="K4423">
            <v>31.92</v>
          </cell>
        </row>
        <row r="4424">
          <cell r="G4424">
            <v>93076</v>
          </cell>
          <cell r="H4424" t="str">
            <v>CURVA DE TRANSPOSIÇÃO EM BRONZE/LATÃO, DN 15 MM, SEM ANEL DE SOLDA, BOLSA X BOLSA, INSTALADO EM RAMAL DE DISTRIBUIÇÃO DE HIDRÁULICA PREDIAL - FORNECIMENTO E INSTALAÇÃO. AF_04/2022</v>
          </cell>
          <cell r="I4424" t="str">
            <v>UN</v>
          </cell>
          <cell r="J4424" t="str">
            <v>ATRIBUÍDO SÃO PAULO</v>
          </cell>
          <cell r="K4424">
            <v>33.62</v>
          </cell>
        </row>
        <row r="4425">
          <cell r="G4425">
            <v>93077</v>
          </cell>
          <cell r="H4425" t="str">
            <v>JUNTA DE EXPANSÃO EM COBRE, DN 15 MM, PONTA X PONTA, INSTALADO EM RAMAL DE DISTRIBUIÇÃO DE HIDRÁULICA PREDIAL - FORNECIMENTO E INSTALAÇÃO. AF_04/2022</v>
          </cell>
          <cell r="I4425" t="str">
            <v>UN</v>
          </cell>
          <cell r="J4425" t="str">
            <v>ATRIBUÍDO SÃO PAULO</v>
          </cell>
          <cell r="K4425">
            <v>8.4</v>
          </cell>
        </row>
        <row r="4426">
          <cell r="G4426">
            <v>93078</v>
          </cell>
          <cell r="H4426" t="str">
            <v>LUVA PASSANTE EM COBRE, DN 22 MM, SEM ANEL DE SOLDA, INSTALADO EM RAMAL DE DISTRIBUIÇÃO DE HIDRÁULICA PREDIAL - FORNECIMENTO E INSTALAÇÃO. AF_04/2022</v>
          </cell>
          <cell r="I4426" t="str">
            <v>UN</v>
          </cell>
          <cell r="J4426" t="str">
            <v>ATRIBUÍDO SÃO PAULO</v>
          </cell>
          <cell r="K4426">
            <v>18.16</v>
          </cell>
        </row>
        <row r="4427">
          <cell r="G4427">
            <v>93079</v>
          </cell>
          <cell r="H4427" t="str">
            <v>BUCHA DE REDUÇÃO EM COBRE, DN 22 MM X 15 MM, SEM ANEL DE SOLDA, PONTA X BOLSA, INSTALADO EM RAMAL DE DISTRIBUIÇÃO DE HIDRÁULICA PREDIAL - FORNECIMENTO E INSTALAÇÃO. AF_04/2022</v>
          </cell>
          <cell r="I4427" t="str">
            <v>UN</v>
          </cell>
          <cell r="J4427" t="str">
            <v>ATRIBUÍDO SÃO PAULO</v>
          </cell>
          <cell r="K4427">
            <v>23.61</v>
          </cell>
        </row>
        <row r="4428">
          <cell r="G4428">
            <v>93080</v>
          </cell>
          <cell r="H4428" t="str">
            <v>JUNTA DE EXPANSÃO EM COBRE, DN 22 MM, PONTA X PONTA, INSTALADO EM RAMAL DE DISTRIBUIÇÃO DE HIDRÁULICA PREDIAL - FORNECIMENTO E INSTALAÇÃO. AF_04/2022</v>
          </cell>
          <cell r="I4428" t="str">
            <v>UN</v>
          </cell>
          <cell r="J4428" t="str">
            <v>ATRIBUÍDO SÃO PAULO</v>
          </cell>
          <cell r="K4428">
            <v>446.39</v>
          </cell>
        </row>
        <row r="4429">
          <cell r="G4429">
            <v>93081</v>
          </cell>
          <cell r="H4429" t="str">
            <v>CONECTOR EM BRONZE/LATÃO, DN 22 MM X 1/2", SEM ANEL DE SOLDA, BOLSA X ROSCA F, INSTALADO EM RAMAL DE DISTRIBUIÇÃO DE HIDRÁULICA PREDIAL - FORNECIMENTO E INSTALAÇÃO. AF_04/2022</v>
          </cell>
          <cell r="I4429" t="str">
            <v>UN</v>
          </cell>
          <cell r="J4429" t="str">
            <v>ATRIBUÍDO SÃO PAULO</v>
          </cell>
          <cell r="K4429">
            <v>15.32</v>
          </cell>
        </row>
        <row r="4430">
          <cell r="G4430">
            <v>93082</v>
          </cell>
          <cell r="H4430" t="str">
            <v>CONECTOR EM BRONZE/LATÃO, DN 22 MM X 3/4", SEM ANEL DE SOLDA, BOLSA X ROSCA F, INSTALADO EM RAMAL DE DISTRIBUIÇÃO DE HIDRÁULICA PREDIAL - FORNECIMENTO E INSTALAÇÃO. AF_04/2022</v>
          </cell>
          <cell r="I4430" t="str">
            <v>UN</v>
          </cell>
          <cell r="J4430" t="str">
            <v>ATRIBUÍDO SÃO PAULO</v>
          </cell>
          <cell r="K4430">
            <v>12.93</v>
          </cell>
        </row>
        <row r="4431">
          <cell r="G4431">
            <v>93083</v>
          </cell>
          <cell r="H4431" t="str">
            <v>CURVA DE TRANSPOSIÇÃO EM BRONZE/LATÃO, DN 22 MM, SEM ANEL DE SOLDA, BOLSA X BOLSA, INSTALADO EM RAMAL DE DISTRIBUIÇÃO DE HIDRÁULICA PREDIAL - FORNECIMENTO E INSTALAÇÃO. AF_04/2022</v>
          </cell>
          <cell r="I4431" t="str">
            <v>UN</v>
          </cell>
          <cell r="J4431" t="str">
            <v>ATRIBUÍDO SÃO PAULO</v>
          </cell>
          <cell r="K4431">
            <v>519.92</v>
          </cell>
        </row>
        <row r="4432">
          <cell r="G4432">
            <v>93084</v>
          </cell>
          <cell r="H4432" t="str">
            <v>LUVA PASSANTE EM COBRE, DN 28 MM, SEM ANEL DE SOLDA, INSTALADO EM RAMAL DE DISTRIBUIÇÃO DE HIDRÁULICA PREDIAL - FORNECIMENTO E INSTALAÇÃO. AF_04/2022</v>
          </cell>
          <cell r="I4432" t="str">
            <v>UN</v>
          </cell>
          <cell r="J4432" t="str">
            <v>ATRIBUÍDO SÃO PAULO</v>
          </cell>
          <cell r="K4432">
            <v>19.86</v>
          </cell>
        </row>
        <row r="4433">
          <cell r="G4433">
            <v>93085</v>
          </cell>
          <cell r="H4433" t="str">
            <v>BUCHA DE REDUÇÃO EM COBRE, DN 28 MM X 22 MM, SEM ANEL DE SOLDA, INSTALADO EM RAMAL DE DISTRIBUIÇÃO DE HIDRÁULICA PREDIAL - FORNECIMENTO E INSTALAÇÃO. AF_04/2022</v>
          </cell>
          <cell r="I4433" t="str">
            <v>UN</v>
          </cell>
          <cell r="J4433" t="str">
            <v>ATRIBUÍDO SÃO PAULO</v>
          </cell>
          <cell r="K4433">
            <v>24.09</v>
          </cell>
        </row>
        <row r="4434">
          <cell r="G4434">
            <v>93086</v>
          </cell>
          <cell r="H4434" t="str">
            <v>JUNTA DE EXPANSÃO EM COBRE, DN 28 MM, PONTA X PONTA, INSTALADO EM RAMAL DE DISTRIBUIÇÃO DE HIDRÁULICA PREDIAL - FORNECIMENTO E INSTALAÇÃO. AF_04/2022</v>
          </cell>
          <cell r="I4434" t="str">
            <v>UN</v>
          </cell>
          <cell r="J4434" t="str">
            <v>ATRIBUÍDO SÃO PAULO</v>
          </cell>
          <cell r="K4434">
            <v>48.74</v>
          </cell>
        </row>
        <row r="4435">
          <cell r="G4435">
            <v>93087</v>
          </cell>
          <cell r="H4435" t="str">
            <v>CONECTOR EM BRONZE/LATÃO, DN 28 MM X 1/2", SEM ANEL DE SOLDA, BOLSA X ROSCA F, INSTALADO EM RAMAL DE DISTRIBUIÇÃO DE HIDRÁULICA PREDIAL - FORNECIMENTO E INSTALAÇÃO. AF_04/2022</v>
          </cell>
          <cell r="I4435" t="str">
            <v>UN</v>
          </cell>
          <cell r="J4435" t="str">
            <v>ATRIBUÍDO SÃO PAULO</v>
          </cell>
          <cell r="K4435">
            <v>22.06</v>
          </cell>
        </row>
        <row r="4436">
          <cell r="G4436">
            <v>93088</v>
          </cell>
          <cell r="H4436" t="str">
            <v>CURVA DE TRANSPOSIÇÃO EM BRONZE/LATÃO, DN 28 MM, SEM ANEL DE SOLDA, BOLSA X BOLSA, INSTALADO EM RAMAL DE DISTRIBUIÇÃO DE HIDRÁULICA PREDIAL - FORNECIMENTO E INSTALAÇÃO. AF_04/2022</v>
          </cell>
          <cell r="I4436" t="str">
            <v>UN</v>
          </cell>
          <cell r="J4436" t="str">
            <v>ATRIBUÍDO SÃO PAULO</v>
          </cell>
          <cell r="K4436">
            <v>31.57</v>
          </cell>
        </row>
        <row r="4437">
          <cell r="G4437">
            <v>93089</v>
          </cell>
          <cell r="H4437" t="str">
            <v>CURVA EM COBRE, DN 15 MM, 45 GRAUS, SEM ANEL DE SOLDA, BOLSA X BOLSA, INSTALADO EM RAMAL E SUB-RAMAL DE HIDRÁULICA PREDIAL - FORNECIMENTO E INSTALAÇÃO. AF_04/2022</v>
          </cell>
          <cell r="I4437" t="str">
            <v>UN</v>
          </cell>
          <cell r="J4437" t="str">
            <v>ATRIBUÍDO SÃO PAULO</v>
          </cell>
          <cell r="K4437">
            <v>83.51</v>
          </cell>
        </row>
        <row r="4438">
          <cell r="G4438">
            <v>93090</v>
          </cell>
          <cell r="H4438" t="str">
            <v>COTOVELO EM BRONZE/LATÃO, DN 15 MM X 1/2", 90 GRAUS, SEM ANEL DE SOLDA, BOLSA X ROSCA F, INSTALADO EM RAMAL E SUB-RAMAL DE HIDRÁULICA PREDIAL - FORNECIMENTO E INSTALAÇÃO. AF_04/2022</v>
          </cell>
          <cell r="I4438" t="str">
            <v>UN</v>
          </cell>
          <cell r="J4438" t="str">
            <v>ATRIBUÍDO SÃO PAULO</v>
          </cell>
          <cell r="K4438">
            <v>572.78</v>
          </cell>
        </row>
        <row r="4439">
          <cell r="G4439">
            <v>93091</v>
          </cell>
          <cell r="H4439" t="str">
            <v>CURVA EM COBRE, DN 22 MM, 45 GRAUS, SEM ANEL DE SOLDA, BOLSA X BOLSA, INSTALADO EM RAMAL E SUB-RAMAL DE HIDRÁULICA PREDIAL - FORNECIMENTO E INSTALAÇÃO. AF_04/2022</v>
          </cell>
          <cell r="I4439" t="str">
            <v>UN</v>
          </cell>
          <cell r="J4439" t="str">
            <v>ATRIBUÍDO SÃO PAULO</v>
          </cell>
          <cell r="K4439">
            <v>57.02</v>
          </cell>
        </row>
        <row r="4440">
          <cell r="G4440">
            <v>93092</v>
          </cell>
          <cell r="H4440" t="str">
            <v>COTOVELO EM BRONZE/LATÃO, DN 22 MM X 1/2", 90 GRAUS, SEM ANEL DE SOLDA, BOLSA X ROSCA F, INSTALADO EM RAMAL E SUB-RAMAL DE HIDRÁULICA PREDIAL - FORNECIMENTO E INSTALAÇÃO. AF_04/2022</v>
          </cell>
          <cell r="I4440" t="str">
            <v>UN</v>
          </cell>
          <cell r="J4440" t="str">
            <v>ATRIBUÍDO SÃO PAULO</v>
          </cell>
          <cell r="K4440">
            <v>84.04</v>
          </cell>
        </row>
        <row r="4441">
          <cell r="G4441">
            <v>93093</v>
          </cell>
          <cell r="H4441" t="str">
            <v>COTOVELO EM BRONZE/LATÃO, DN 22 MM X 3/4", 90 GRAUS, SEM ANEL DE SOLDA, BOLSA X ROSCA F, INSTALADO EM RAMAL E SUB-RAMAL DE HIDRÁULICA PREDIAL - FORNECIMENTO E INSTALAÇÃO. AF_04/2022</v>
          </cell>
          <cell r="I4441" t="str">
            <v>UN</v>
          </cell>
          <cell r="J4441" t="str">
            <v>ATRIBUÍDO SÃO PAULO</v>
          </cell>
          <cell r="K4441">
            <v>16.73</v>
          </cell>
        </row>
        <row r="4442">
          <cell r="G4442">
            <v>93094</v>
          </cell>
          <cell r="H4442" t="str">
            <v>CURVA EM COBRE, DN 28 MM, 45 GRAUS, SEM ANEL DE SOLDA, BOLSA X BOLSA, INSTALADO EM RAMAL E SUB-RAMAL DE HIDRÁULICA PREDIAL - FORNECIMENTO E INSTALAÇÃO. AF_04/2022</v>
          </cell>
          <cell r="I4442" t="str">
            <v>UN</v>
          </cell>
          <cell r="J4442" t="str">
            <v>ATRIBUÍDO SÃO PAULO</v>
          </cell>
          <cell r="K4442">
            <v>25.27</v>
          </cell>
        </row>
        <row r="4443">
          <cell r="G4443">
            <v>93097</v>
          </cell>
          <cell r="H4443" t="str">
            <v>LUVA PASSANTE EM COBRE, DN 15 MM, SEM ANEL DE SOLDA, INSTALADO EM RAMAL E SUB-RAMAL DE HIDRÁULICA PREDIAL - FORNECIMENTO E INSTALAÇÃO. AF_04/2022</v>
          </cell>
          <cell r="I4443" t="str">
            <v>UN</v>
          </cell>
          <cell r="J4443" t="str">
            <v>ATRIBUÍDO SÃO PAULO</v>
          </cell>
          <cell r="K4443">
            <v>28.66</v>
          </cell>
        </row>
        <row r="4444">
          <cell r="G4444">
            <v>93098</v>
          </cell>
          <cell r="H4444" t="str">
            <v>CONECTOR EM BRONZE/LATÃO, DN 15 MM X 1/2", SEM ANEL DE SOLDA, BOLSA X ROSCA F, INSTALADO EM RAMAL E SUB-RAMAL DE HIDRÁULICA PREDIAL - FORNECIMENTO E INSTALAÇÃO. AF_04/2022</v>
          </cell>
          <cell r="I4444" t="str">
            <v>UN</v>
          </cell>
          <cell r="J4444" t="str">
            <v>ATRIBUÍDO SÃO PAULO</v>
          </cell>
          <cell r="K4444">
            <v>25.2</v>
          </cell>
        </row>
        <row r="4445">
          <cell r="G4445">
            <v>93099</v>
          </cell>
          <cell r="H4445" t="str">
            <v>CURVA DE TRANSPOSIÇÃO EM BRONZE/LATÃO, DN 15 MM, SEM ANEL DE SOLDA, BOLSA X BOLSA, INSTALADO EM RAMAL E SUB-RAMAL DE HIDRÁULICA PREDIAL - FORNECIMENTO E INSTALAÇÃO. AF_04/2022</v>
          </cell>
          <cell r="I4445" t="str">
            <v>UN</v>
          </cell>
          <cell r="J4445" t="str">
            <v>ATRIBUÍDO SÃO PAULO</v>
          </cell>
          <cell r="K4445">
            <v>56.67</v>
          </cell>
        </row>
        <row r="4446">
          <cell r="G4446">
            <v>93100</v>
          </cell>
          <cell r="H4446" t="str">
            <v>JUNTA DE EXPANSÃO EM COBRE, DN 15 MM, PONTA X PONTA, INSTALADO EM RAMAL E SUB-RAMAL DE HIDRÁULICA PREDIAL - FORNECIMENTO E INSTALAÇÃO. AF_04/2022</v>
          </cell>
          <cell r="I4446" t="str">
            <v>UN</v>
          </cell>
          <cell r="J4446" t="str">
            <v>ATRIBUÍDO SÃO PAULO</v>
          </cell>
          <cell r="K4446">
            <v>89.22</v>
          </cell>
        </row>
        <row r="4447">
          <cell r="G4447">
            <v>93101</v>
          </cell>
          <cell r="H4447" t="str">
            <v>LUVA PASSANTE EM COBRE, DN 22 MM, SEM ANEL DE SOLDA, INSTALADO EM RAMAL E SUB-RAMAL DE HIDRÁULICA PREDIAL - FORNECIMENTO E INSTALAÇÃO. AF_04/2022</v>
          </cell>
          <cell r="I4447" t="str">
            <v>UN</v>
          </cell>
          <cell r="J4447" t="str">
            <v>ATRIBUÍDO SÃO PAULO</v>
          </cell>
          <cell r="K4447">
            <v>131.31</v>
          </cell>
        </row>
        <row r="4448">
          <cell r="G4448">
            <v>93102</v>
          </cell>
          <cell r="H4448" t="str">
            <v>BUCHA DE REDUÇÃO EM COBRE, DN 22 MM X 15 MM, SEM ANEL DE SOLDA, PONTA X BOLSA, INSTALADO EM RAMAL E SUB-RAMAL DE HIDRÁULICA PREDIAL - FORNECIMENTO E INSTALAÇÃO. AF_04/2022</v>
          </cell>
          <cell r="I4448" t="str">
            <v>UN</v>
          </cell>
          <cell r="J4448" t="str">
            <v>ATRIBUÍDO SÃO PAULO</v>
          </cell>
          <cell r="K4448">
            <v>291.07</v>
          </cell>
        </row>
        <row r="4449">
          <cell r="G4449">
            <v>93103</v>
          </cell>
          <cell r="H4449" t="str">
            <v>JUNTA DE EXPANSÃO EM COBRE, DN 22 MM, PONTA X PONTA, INSTALADO EM RAMAL E SUB-RAMAL DE HIDRÁULICA PREDIAL - FORNECIMENTO E INSTALAÇÃO. AF_04/2022</v>
          </cell>
          <cell r="I4449" t="str">
            <v>UN</v>
          </cell>
          <cell r="J4449" t="str">
            <v>ATRIBUÍDO SÃO PAULO</v>
          </cell>
          <cell r="K4449">
            <v>18.64</v>
          </cell>
        </row>
        <row r="4450">
          <cell r="G4450">
            <v>93104</v>
          </cell>
          <cell r="H4450" t="str">
            <v>CONECTOR EM BRONZE/LATÃO, DN 22 MM X 1/2", SEM ANEL DE SOLDA, BOLSA X ROSCA F, INSTALADO EM RAMAL E SUB-RAMAL DE HIDRÁULICA PREDIAL - FORNECIMENTO E INSTALAÇÃO. AF_04/2022</v>
          </cell>
          <cell r="I4450" t="str">
            <v>UN</v>
          </cell>
          <cell r="J4450" t="str">
            <v>ATRIBUÍDO SÃO PAULO</v>
          </cell>
          <cell r="K4450">
            <v>49.61</v>
          </cell>
        </row>
        <row r="4451">
          <cell r="G4451">
            <v>93105</v>
          </cell>
          <cell r="H4451" t="str">
            <v>CONECTOR EM BRONZE/LATÃO, DN 22 MM X 3/4", SEM ANEL DE SOLDA, BOLSA X ROSCA F, INSTALADO EM RAMAL E SUB-RAMAL DE HIDRÁULICA PREDIAL - FORNECIMENTO E INSTALAÇÃO. AF_04/2022</v>
          </cell>
          <cell r="I4451" t="str">
            <v>UN</v>
          </cell>
          <cell r="J4451" t="str">
            <v>ATRIBUÍDO SÃO PAULO</v>
          </cell>
          <cell r="K4451">
            <v>49.64</v>
          </cell>
        </row>
        <row r="4452">
          <cell r="G4452">
            <v>93106</v>
          </cell>
          <cell r="H4452" t="str">
            <v>CURVA DE TRANSPOSIÇÃO EM BRONZE/LATÃO, DN 22 MM, SEM ANEL DE SOLDA, BOLSA X BOLSA, INSTALADO EM RAMAL E SUB-RAMAL DE HIDRÁULICA PREDIAL - FORNECIMENTO E INSTALAÇÃO. AF_04/2022</v>
          </cell>
          <cell r="I4452" t="str">
            <v>UN</v>
          </cell>
          <cell r="J4452" t="str">
            <v>ATRIBUÍDO SÃO PAULO</v>
          </cell>
          <cell r="K4452">
            <v>81.06</v>
          </cell>
        </row>
        <row r="4453">
          <cell r="G4453">
            <v>93107</v>
          </cell>
          <cell r="H4453" t="str">
            <v>LUVA PASSANTE EM COBRE, DN 28 MM, SEM ANEL DE SOLDA, INSTALADO EM RAMAL E SUB-RAMAL  DE HIDRÁULICA PREDIAL - FORNECIMENTO E INSTALAÇÃO. AF_04/2022</v>
          </cell>
          <cell r="I4453" t="str">
            <v>UN</v>
          </cell>
          <cell r="J4453" t="str">
            <v>ATRIBUÍDO SÃO PAULO</v>
          </cell>
          <cell r="K4453">
            <v>70.79</v>
          </cell>
        </row>
        <row r="4454">
          <cell r="G4454">
            <v>93108</v>
          </cell>
          <cell r="H4454" t="str">
            <v>CONECTOR EM BRONZE/LATÃO, DN 28 MM X 1/2", SEM ANEL DE SOLDA, BOLSA X ROSCA F, INSTALADO EM RAMAL E SUB-RAMAL DE HIDRÁULICA PREDIAL - FORNECIMENTO E INSTALAÇÃO. AF_04/2022</v>
          </cell>
          <cell r="I4454" t="str">
            <v>UN</v>
          </cell>
          <cell r="J4454" t="str">
            <v>ATRIBUÍDO SÃO PAULO</v>
          </cell>
          <cell r="K4454">
            <v>116.7</v>
          </cell>
        </row>
        <row r="4455">
          <cell r="G4455">
            <v>93109</v>
          </cell>
          <cell r="H4455" t="str">
            <v>CURVA DE TRANSPOSIÇÃO EM BRONZE/LATÃO, DN 28 MM, SEM ANEL DE SOLDA, BOLSA X BOLSA, INSTALADO EM RAMAL E SUB-RAMAL DE HIDRÁULICA PREDIAL - FORNECIMENTO E INSTALAÇÃO. AF_04/2022</v>
          </cell>
          <cell r="I4455" t="str">
            <v>UN</v>
          </cell>
          <cell r="J4455" t="str">
            <v>ATRIBUÍDO SÃO PAULO</v>
          </cell>
          <cell r="K4455">
            <v>107.56</v>
          </cell>
        </row>
        <row r="4456">
          <cell r="G4456">
            <v>93110</v>
          </cell>
          <cell r="H4456" t="str">
            <v>JUNTA DE EXPANSÃO EM COBRE, DN 28 MM, PONTA X PONTA, INSTALADO EM RAMAL E SUB-RAMAL DE HIDRÁULICA PREDIAL - FORNECIMENTO E INSTALAÇÃO. AF_04/2022</v>
          </cell>
          <cell r="I4456" t="str">
            <v>UN</v>
          </cell>
          <cell r="J4456" t="str">
            <v>COEFICIENTE DE REPRESENTATIVIDADE</v>
          </cell>
          <cell r="K4456">
            <v>71.33</v>
          </cell>
        </row>
        <row r="4457">
          <cell r="G4457">
            <v>93111</v>
          </cell>
          <cell r="H4457" t="str">
            <v>TE DUPLA CURVA EM BRONZE/LATÃO, DN 1/2" X 15 MM X 1/2", SEM ANEL DE SOLDA, ROSCA F X BOLSA X ROSCA F, INSTALADO EM RAMAL E SUB-RAMAL DE HIDRÁULICA PREDIAL - FORNECIMENTO E INSTALAÇÃO. AF_04/2022</v>
          </cell>
          <cell r="I4457" t="str">
            <v>UN</v>
          </cell>
          <cell r="J4457" t="str">
            <v>COEFICIENTE DE REPRESENTATIVIDADE</v>
          </cell>
          <cell r="K4457">
            <v>73.61</v>
          </cell>
        </row>
        <row r="4458">
          <cell r="G4458">
            <v>93112</v>
          </cell>
          <cell r="H4458" t="str">
            <v>TE DUPLA CURVA EM BRONZE/LATÃO, DN 3/4" X 22 MM X 3/4", SEM ANEL DE SOLDA, ROSCA F X BOLSA X ROSCA F, INSTALADO EM RAMAL E SUB-RAMAL DE HIDRÁULICA PREDIAL - FORNECIMENTO E INSTALAÇÃO. AF_04/2022</v>
          </cell>
          <cell r="I4458" t="str">
            <v>UN</v>
          </cell>
          <cell r="J4458" t="str">
            <v>COEFICIENTE DE REPRESENTATIVIDADE</v>
          </cell>
          <cell r="K4458">
            <v>115.88</v>
          </cell>
        </row>
        <row r="4459">
          <cell r="G4459">
            <v>93113</v>
          </cell>
          <cell r="H4459" t="str">
            <v>CURVA EM COBRE, DN 22 MM, 45 GRAUS, SEM ANEL DE SOLDA, BOLSA X BOLSA, INSTALADO EM PRUMADA DE HIDRÁULICA PREDIAL - FORNECIMENTO E INSTALAÇÃO. AF_04/2022</v>
          </cell>
          <cell r="I4459" t="str">
            <v>UN</v>
          </cell>
          <cell r="J4459" t="str">
            <v>COEFICIENTE DE REPRESENTATIVIDADE</v>
          </cell>
          <cell r="K4459">
            <v>125.93</v>
          </cell>
        </row>
        <row r="4460">
          <cell r="G4460">
            <v>93114</v>
          </cell>
          <cell r="H4460" t="str">
            <v>COTOVELO EM BRONZE/LATÃO, DN 22 MM X 1/2", 90 GRAUS, SEM ANEL DE SOLDA, BOLSA X ROSCA F, INSTALADO EM PRUMADA DE HIDRÁULICA PREDIAL - FORNECIMENTO E INSTALAÇÃO. AF_04/2022</v>
          </cell>
          <cell r="I4460" t="str">
            <v>UN</v>
          </cell>
          <cell r="J4460" t="str">
            <v>COEFICIENTE DE REPRESENTATIVIDADE</v>
          </cell>
          <cell r="K4460">
            <v>157.66</v>
          </cell>
        </row>
        <row r="4461">
          <cell r="G4461">
            <v>93115</v>
          </cell>
          <cell r="H4461" t="str">
            <v>COTOVELO EM BRONZE/LATÃO, DN 22 MM X 3/4", 90 GRAUS, SEM ANEL DE SOLDA, BOLSA X ROSCA F, INSTALADO EM PRUMADA DE HIDRÁULICA PREDIAL - FORNECIMENTO E INSTALAÇÃO. AF_04/2022</v>
          </cell>
          <cell r="I4461" t="str">
            <v>UN</v>
          </cell>
          <cell r="J4461" t="str">
            <v>COEFICIENTE DE REPRESENTATIVIDADE</v>
          </cell>
          <cell r="K4461">
            <v>177.03</v>
          </cell>
        </row>
        <row r="4462">
          <cell r="G4462">
            <v>93116</v>
          </cell>
          <cell r="H4462" t="str">
            <v>CURVA EM COBRE, DN 28 MM, 45 GRAUS, SEM ANEL DE SOLDA, BOLSA X BOLSA, INSTALADO EM PRUMADA DE HIDRÁULICA PREDIAL - FORNECIMENTO E INSTALAÇÃO. AF_04/2022</v>
          </cell>
          <cell r="I4462" t="str">
            <v>UN</v>
          </cell>
          <cell r="J4462" t="str">
            <v>COEFICIENTE DE REPRESENTATIVIDADE</v>
          </cell>
          <cell r="K4462">
            <v>95.02</v>
          </cell>
        </row>
        <row r="4463">
          <cell r="G4463">
            <v>93117</v>
          </cell>
          <cell r="H4463" t="str">
            <v>CURVA EM COBRE, DN 35 MM, 45 GRAUS, SEM ANEL DE SOLDA, BOLSA X BOLSA, INSTALADO EM PRUMADA DE HIDRÁULICA PREDIAL -  FORNECIMENTO E INSTALAÇÃO. AF_04/2022</v>
          </cell>
          <cell r="I4463" t="str">
            <v>UN</v>
          </cell>
          <cell r="J4463" t="str">
            <v>COEFICIENTE DE REPRESENTATIVIDADE</v>
          </cell>
          <cell r="K4463">
            <v>159.54</v>
          </cell>
        </row>
        <row r="4464">
          <cell r="G4464">
            <v>93118</v>
          </cell>
          <cell r="H4464" t="str">
            <v>CURVA EM COBRE, DN 42 MM, 45 GRAUS, SEM ANEL DE SOLDA, BOLSA X BOLSA, INSTALADO EM PRUMADA DE HIDRÁULICA PREDIAL - FORNECIMENTO E INSTALAÇÃO. AF_04/2022</v>
          </cell>
          <cell r="I4464" t="str">
            <v>UN</v>
          </cell>
          <cell r="J4464" t="str">
            <v>COEFICIENTE DE REPRESENTATIVIDADE</v>
          </cell>
          <cell r="K4464">
            <v>208.32</v>
          </cell>
        </row>
        <row r="4465">
          <cell r="G4465">
            <v>93119</v>
          </cell>
          <cell r="H4465" t="str">
            <v>CURVA EM COBRE, DN 54 MM, 45 GRAUS, SEM ANEL DE SOLDA, BOLSA X BOLSA, INSTALADO EM PRUMADA DE HIDRÁULICA PREDIAL - FORNECIMENTO E INSTALAÇÃO. AF_04/2022</v>
          </cell>
          <cell r="I4465" t="str">
            <v>UN</v>
          </cell>
          <cell r="J4465" t="str">
            <v>COEFICIENTE DE REPRESENTATIVIDADE</v>
          </cell>
          <cell r="K4465">
            <v>75.68</v>
          </cell>
        </row>
        <row r="4466">
          <cell r="G4466">
            <v>93120</v>
          </cell>
          <cell r="H4466" t="str">
            <v>CURVA EM COBRE, DN 66 MM, 45 GRAUS, SEM ANEL DE SOLDA, BOLSA X BOLSA, INSTALADO EM PRUMADA DE HIDRÁULICA PREDIAL - FORNECIMENTO E INSTALAÇÃO. AF_04/2022</v>
          </cell>
          <cell r="I4466" t="str">
            <v>UN</v>
          </cell>
          <cell r="J4466" t="str">
            <v>COEFICIENTE DE REPRESENTATIVIDADE</v>
          </cell>
          <cell r="K4466">
            <v>192.43</v>
          </cell>
        </row>
        <row r="4467">
          <cell r="G4467">
            <v>93121</v>
          </cell>
          <cell r="H4467" t="str">
            <v>BUCHA DE REDUÇÃO EM COBRE, DN 28 MM X 22 MM, SEM ANEL DE SOLDA, INSTALADO EM RAMAL E SUB-RAMAL DE HIDRÁULICA PREDIAL - FORNECIMENTO E INSTALAÇÃO. AF_04/2022</v>
          </cell>
          <cell r="I4467" t="str">
            <v>UN</v>
          </cell>
          <cell r="J4467" t="str">
            <v>COEFICIENTE DE REPRESENTATIVIDADE</v>
          </cell>
          <cell r="K4467">
            <v>282.34</v>
          </cell>
        </row>
        <row r="4468">
          <cell r="G4468">
            <v>93122</v>
          </cell>
          <cell r="H4468" t="str">
            <v>LUVA, EM FERRO GALVANIZADO, CONEXÃO ROSQUEADA, DN 50 MM (2"), INSTALADO EM RESERVAÇÃO PREDIAL DE ÁGUA - FORNECIMENTO E INSTALAÇÃO. AF_04/2024</v>
          </cell>
          <cell r="I4468" t="str">
            <v>UN</v>
          </cell>
          <cell r="J4468" t="str">
            <v>COEFICIENTE DE REPRESENTATIVIDADE</v>
          </cell>
          <cell r="K4468">
            <v>401.95</v>
          </cell>
        </row>
        <row r="4469">
          <cell r="G4469">
            <v>93123</v>
          </cell>
          <cell r="H4469" t="str">
            <v>NIPLE, EM FERRO GALVANIZADO, CONEXÃO ROSQUEADA, DN 50 MM (2"), INSTALADO EM RESERVAÇÃO PREDIAL DE ÁGUA - FORNECIMENTO E INSTALAÇÃO. AF_04/2024</v>
          </cell>
          <cell r="I4469" t="str">
            <v>UN</v>
          </cell>
          <cell r="J4469" t="str">
            <v>COEFICIENTE DE REPRESENTATIVIDADE</v>
          </cell>
          <cell r="K4469">
            <v>129.5</v>
          </cell>
        </row>
        <row r="4470">
          <cell r="G4470">
            <v>93124</v>
          </cell>
          <cell r="H4470" t="str">
            <v>LUVA, EM FERRO GALVANIZADO, CONEXÃO ROSQUEADA, DN 65 MM (2 1/2"), INSTALADO EM RESERVAÇÃO PREDIAL DE ÁGUA - FORNECIMENTO E INSTALAÇÃO. AF_04/2024</v>
          </cell>
          <cell r="I4470" t="str">
            <v>UN</v>
          </cell>
          <cell r="J4470" t="str">
            <v>COEFICIENTE DE REPRESENTATIVIDADE</v>
          </cell>
          <cell r="K4470">
            <v>147.43</v>
          </cell>
        </row>
        <row r="4471">
          <cell r="G4471">
            <v>93125</v>
          </cell>
          <cell r="H4471" t="str">
            <v>NIPLE, EM FERRO GALVANIZADO, CONEXÃO ROSQUEADA, DN 65 MM (2 1/2"), INSTALADO EM RESERVAÇÃO PREDIAL DE ÁGUA - FORNECIMENTO E INSTALAÇÃO. AF_04/2024</v>
          </cell>
          <cell r="I4471" t="str">
            <v>UN</v>
          </cell>
          <cell r="J4471" t="str">
            <v>ATRIBUÍDO SÃO PAULO</v>
          </cell>
          <cell r="K4471">
            <v>368.04</v>
          </cell>
        </row>
        <row r="4472">
          <cell r="G4472">
            <v>93126</v>
          </cell>
          <cell r="H4472" t="str">
            <v>LUVA, EM FERRO GALVANIZADO, CONEXÃO ROSQUEADA, DN 80 MM (3"), INSTALADO EM RESERVAÇÃO PREDIAL DE ÁGUA - FORNECIMENTO E INSTALAÇÃO. AF_04/2024</v>
          </cell>
          <cell r="I4472" t="str">
            <v>UN</v>
          </cell>
          <cell r="J4472" t="str">
            <v>ATRIBUÍDO SÃO PAULO</v>
          </cell>
          <cell r="K4472">
            <v>305.72</v>
          </cell>
        </row>
        <row r="4473">
          <cell r="G4473">
            <v>93133</v>
          </cell>
          <cell r="H4473" t="str">
            <v>NIPLE, EM FERRO GALVANIZADO, CONEXÃO ROSQUEADA, DN 80 MM (3"), INSTALADO EM RESERVAÇÃO PREDIAL DE ÁGUA - FORNECIMENTO E INSTALAÇÃO. AF_04/2024</v>
          </cell>
          <cell r="I4473" t="str">
            <v>UN</v>
          </cell>
          <cell r="J4473" t="str">
            <v>ATRIBUÍDO SÃO PAULO</v>
          </cell>
          <cell r="K4473">
            <v>357.53</v>
          </cell>
        </row>
        <row r="4474">
          <cell r="G4474">
            <v>94465</v>
          </cell>
          <cell r="H4474" t="str">
            <v>COTOVELO 90 GRAUS, EM FERRO GALVANIZADO, CONEXÃO ROSQUEADA, DN 50 MM (2"), INSTALADO EM RESERVAÇÃO PREDIAL DE ÁGUA - FORNECIMENTO E INSTALAÇÃO. AF_04/2024</v>
          </cell>
          <cell r="I4474" t="str">
            <v>UN</v>
          </cell>
          <cell r="J4474" t="str">
            <v>ATRIBUÍDO SÃO PAULO</v>
          </cell>
          <cell r="K4474">
            <v>828.9</v>
          </cell>
        </row>
        <row r="4475">
          <cell r="G4475">
            <v>94466</v>
          </cell>
          <cell r="H4475" t="str">
            <v>COTOVELO 45 GRAUS, EM FERRO GALVANIZADO, CONEXÃO ROSQUEADA, DN 50 MM (2"), INSTALADO EM RESERVAÇÃO PREDIAL DE ÁGUA - FORNECIMENTO E INSTALAÇÃO. AF_04/2024</v>
          </cell>
          <cell r="I4475" t="str">
            <v>UN</v>
          </cell>
          <cell r="J4475" t="str">
            <v>ATRIBUÍDO SÃO PAULO</v>
          </cell>
          <cell r="K4475">
            <v>189.28</v>
          </cell>
        </row>
        <row r="4476">
          <cell r="G4476">
            <v>94467</v>
          </cell>
          <cell r="H4476" t="str">
            <v>COTOVELO 90 GRAUS, EM FERRO GALVANIZADO, CONEXÃO ROSQUEADA, DN 65 MM (2 1/2"), INSTALADO EM RESERVAÇÃO PREDIAL DE ÁGUA - FORNECIMENTO E INSTALAÇÃO. AF_04/2024</v>
          </cell>
          <cell r="I4476" t="str">
            <v>UN</v>
          </cell>
          <cell r="J4476" t="str">
            <v>ATRIBUÍDO SÃO PAULO</v>
          </cell>
          <cell r="K4476">
            <v>455.56</v>
          </cell>
        </row>
        <row r="4477">
          <cell r="G4477">
            <v>94468</v>
          </cell>
          <cell r="H4477" t="str">
            <v>COTOVELO 45 GRAUS, EM FERRO GALVANIZADO, CONEXÃO ROSQUEADA, DN 65 MM (2 1/2"), INSTALADO EM RESERVAÇÃO PREDIAL DE ÁGUA - FORNECIMENTO E INSTALAÇÃO. AF_04/2024</v>
          </cell>
          <cell r="I4477" t="str">
            <v>UN</v>
          </cell>
          <cell r="J4477" t="str">
            <v>ATRIBUÍDO SÃO PAULO</v>
          </cell>
          <cell r="K4477">
            <v>688.01</v>
          </cell>
        </row>
        <row r="4478">
          <cell r="G4478">
            <v>94469</v>
          </cell>
          <cell r="H4478" t="str">
            <v>COTOVELO 90 GRAUS, EM FERRO GALVANIZADO, CONEXÃO ROSQUEADA, DN 80 MM (3"), INSTALADO EM RESERVAÇÃO PREDIAL DE ÁGUA - FORNECIMENTO E INSTALAÇÃO. AF_04/2024</v>
          </cell>
          <cell r="I4478" t="str">
            <v>UN</v>
          </cell>
          <cell r="J4478" t="str">
            <v>ATRIBUÍDO SÃO PAULO</v>
          </cell>
          <cell r="K4478">
            <v>1445.21</v>
          </cell>
        </row>
        <row r="4479">
          <cell r="G4479">
            <v>94470</v>
          </cell>
          <cell r="H4479" t="str">
            <v>COTOVELO 45 GRAUS, EM FERRO GALVANIZADO, CONEXÃO ROSQUEADA, DN 80 MM (3"), INSTALADO EM RESERVAÇÃO PREDIAL DE ÁGUA - FORNECIMENTO E INSTALAÇÃO. AF_04/2024</v>
          </cell>
          <cell r="I4479" t="str">
            <v>UN</v>
          </cell>
          <cell r="J4479" t="str">
            <v>ATRIBUÍDO SÃO PAULO</v>
          </cell>
          <cell r="K4479">
            <v>3.12</v>
          </cell>
        </row>
        <row r="4480">
          <cell r="G4480">
            <v>94471</v>
          </cell>
          <cell r="H4480" t="str">
            <v>TÊ, EM FERRO GALVANIZADO, CONEXÃO ROSQUEADA, DN 50 MM (2"), INSTALADO EM RESERVAÇÃO PREDIAL DE ÁGUA - FORNECIMENTO E INSTALAÇÃO. AF_04/2024</v>
          </cell>
          <cell r="I4480" t="str">
            <v>UN</v>
          </cell>
          <cell r="J4480" t="str">
            <v>ATRIBUÍDO SÃO PAULO</v>
          </cell>
          <cell r="K4480">
            <v>3.47</v>
          </cell>
        </row>
        <row r="4481">
          <cell r="G4481">
            <v>94472</v>
          </cell>
          <cell r="H4481" t="str">
            <v>TÊ, EM FERRO GALVANIZADO, CONEXÃO ROSQUEADA, DN 65 MM (2 1/2"), INSTALADO EM RESERVAÇÃO PREDIAL DE ÁGUA - FORNECIMENTO E INSTALAÇÃO. AF_04/2024</v>
          </cell>
          <cell r="I4481" t="str">
            <v>UN</v>
          </cell>
          <cell r="J4481" t="str">
            <v>ATRIBUÍDO SÃO PAULO</v>
          </cell>
          <cell r="K4481">
            <v>4.71</v>
          </cell>
        </row>
        <row r="4482">
          <cell r="G4482">
            <v>94473</v>
          </cell>
          <cell r="H4482" t="str">
            <v>TÊ, EM FERRO GALVANIZADO, CONEXÃO ROSQUEADA, DN 80 MM (3"), INSTALADO EM RESERVAÇÃO PREDIAL DE ÁGUA - FORNECIMENTO E INSTALAÇÃO. AF_04/2024</v>
          </cell>
          <cell r="I4482" t="str">
            <v>UN</v>
          </cell>
          <cell r="J4482" t="str">
            <v>ATRIBUÍDO SÃO PAULO</v>
          </cell>
          <cell r="K4482">
            <v>5.48</v>
          </cell>
        </row>
        <row r="4483">
          <cell r="G4483">
            <v>94474</v>
          </cell>
          <cell r="H4483" t="str">
            <v>LUVA EM COBRE, DN 54 MM, SEM ANEL DE SOLDA, INSTALADO EM RESERVAÇÃO PREDIAL DE ÁGUA - FORNECIMENTO E INSTALAÇÃO. AF_04/2024</v>
          </cell>
          <cell r="I4483" t="str">
            <v>UN</v>
          </cell>
          <cell r="J4483" t="str">
            <v>ATRIBUÍDO SÃO PAULO</v>
          </cell>
          <cell r="K4483">
            <v>7.53</v>
          </cell>
        </row>
        <row r="4484">
          <cell r="G4484">
            <v>94475</v>
          </cell>
          <cell r="H4484" t="str">
            <v>LUVA EM COBRE, DN 66 MM, SEM ANEL DE SOLDA, INSTALADO EM RESERVAÇÃO PREDIAL DE ÁGUA - FORNECIMENTO E INSTALAÇÃO. AF_04/2024</v>
          </cell>
          <cell r="I4484" t="str">
            <v>UN</v>
          </cell>
          <cell r="J4484" t="str">
            <v>ATRIBUÍDO SÃO PAULO</v>
          </cell>
          <cell r="K4484">
            <v>8.79</v>
          </cell>
        </row>
        <row r="4485">
          <cell r="G4485">
            <v>94476</v>
          </cell>
          <cell r="H4485" t="str">
            <v>LUVA EM COBRE, DN 79 MM, SEM ANEL DE SOLDA, INSTALADO EM RESERVAÇÃO PREDIAL DE ÁGUA - FORNECIMENTO E INSTALAÇÃO. AF_04/2024</v>
          </cell>
          <cell r="I4485" t="str">
            <v>UN</v>
          </cell>
          <cell r="J4485" t="str">
            <v>COEFICIENTE DE REPRESENTATIVIDADE</v>
          </cell>
          <cell r="K4485">
            <v>9.87</v>
          </cell>
        </row>
        <row r="4486">
          <cell r="G4486">
            <v>94477</v>
          </cell>
          <cell r="H4486" t="str">
            <v>LUVA DE COBRE, DN 104 MM, SEM ANEL DE SOLDA, INSTALADO EM RESERVAÇÃO PREDIAL DE ÁGUA - FORNECIMENTO E INSTALAÇÃO. AF_04/2024</v>
          </cell>
          <cell r="I4486" t="str">
            <v>UN</v>
          </cell>
          <cell r="J4486" t="str">
            <v>COEFICIENTE DE REPRESENTATIVIDADE</v>
          </cell>
          <cell r="K4486">
            <v>10.89</v>
          </cell>
        </row>
        <row r="4487">
          <cell r="G4487">
            <v>94478</v>
          </cell>
          <cell r="H4487" t="str">
            <v>COTOVELO EM COBRE, DN 54 MM, 90 GRAUS, SEM ANEL DE SOLDA, INSTALADO EM RESERVAÇÃO PREDIAL DE ÁGUA - FORNECIMENTO E INSTALAÇÃO. AF_04/2024</v>
          </cell>
          <cell r="I4487" t="str">
            <v>UN</v>
          </cell>
          <cell r="J4487" t="str">
            <v>COEFICIENTE DE REPRESENTATIVIDADE</v>
          </cell>
          <cell r="K4487">
            <v>18.31</v>
          </cell>
        </row>
        <row r="4488">
          <cell r="G4488">
            <v>94479</v>
          </cell>
          <cell r="H4488" t="str">
            <v>CURVA EM COBRE, DN 54 MM, 45 GRAUS, SEM ANEL DE SOLDA, BOLSA X BOLSA, INSTALADO EM RESERVAÇÃO PREDIAL DE ÁGUA - FORNECIMENTO E INSTALAÇÃO. AF_04/2024</v>
          </cell>
          <cell r="I4488" t="str">
            <v>UN</v>
          </cell>
          <cell r="J4488" t="str">
            <v>COEFICIENTE DE REPRESENTATIVIDADE</v>
          </cell>
          <cell r="K4488">
            <v>21.94</v>
          </cell>
        </row>
        <row r="4489">
          <cell r="G4489">
            <v>94606</v>
          </cell>
          <cell r="H4489" t="str">
            <v>COTOVELO EM COBRE, DN 66 MM, 90 GRAUS, SEM ANEL DE SOLDA, INSTALADO EM RESERVAÇÃO PREDIAL DE ÁGUA - FORNECIMENTO E INSTALAÇÃO. AF_04/2024</v>
          </cell>
          <cell r="I4489" t="str">
            <v>UN</v>
          </cell>
          <cell r="J4489" t="str">
            <v>COEFICIENTE DE REPRESENTATIVIDADE</v>
          </cell>
          <cell r="K4489">
            <v>29.89</v>
          </cell>
        </row>
        <row r="4490">
          <cell r="G4490">
            <v>94608</v>
          </cell>
          <cell r="H4490" t="str">
            <v>CURVA EM COBRE, DN 66 MM, 45 GRAUS, SEM ANEL DE SOLDA, BOLSA X BOLSA, INSTALADO EM RESERVAÇÃO PREDIAL DE ÁGUA - FORNECIMENTO E INSTALAÇÃO. AF_04/2024</v>
          </cell>
          <cell r="I4490" t="str">
            <v>UN</v>
          </cell>
          <cell r="J4490" t="str">
            <v>COEFICIENTE DE REPRESENTATIVIDADE</v>
          </cell>
          <cell r="K4490">
            <v>32.27</v>
          </cell>
        </row>
        <row r="4491">
          <cell r="G4491">
            <v>94610</v>
          </cell>
          <cell r="H4491" t="str">
            <v>COTOVELO EM COBRE, DN 79 MM, 90 GRAUS, SEM ANEL DE SOLDA, INSTALADO EM RESERVAÇÃO PREDIAL DE ÁGUA - FORNECIMENTO E INSTALAÇÃO. AF_04/2024</v>
          </cell>
          <cell r="I4491" t="str">
            <v>UN</v>
          </cell>
          <cell r="J4491" t="str">
            <v>COEFICIENTE DE REPRESENTATIVIDADE</v>
          </cell>
          <cell r="K4491">
            <v>39.84</v>
          </cell>
        </row>
        <row r="4492">
          <cell r="G4492">
            <v>94612</v>
          </cell>
          <cell r="H4492" t="str">
            <v>COTOVELO EM COBRE, DN 104 MM, 90 GRAUS, SEM ANEL DE SOLDA, INSTALADO EM RESERVAÇÃO PREDIAL DE ÁGUA - FORNECIMENTO E INSTALAÇÃO. AF_04/2024</v>
          </cell>
          <cell r="I4492" t="str">
            <v>UN</v>
          </cell>
          <cell r="J4492" t="str">
            <v>COEFICIENTE DE REPRESENTATIVIDADE</v>
          </cell>
          <cell r="K4492">
            <v>59.39</v>
          </cell>
        </row>
        <row r="4493">
          <cell r="G4493">
            <v>94614</v>
          </cell>
          <cell r="H4493" t="str">
            <v>TE EM COBRE, DN 54 MM, SEM ANEL DE SOLDA, INSTALADO EM RESERVAÇÃO PREDIAL DE ÁGUA - FORNECIMENTO E INSTALAÇÃO. AF_04/2024</v>
          </cell>
          <cell r="I4493" t="str">
            <v>UN</v>
          </cell>
          <cell r="J4493" t="str">
            <v>COEFICIENTE DE REPRESENTATIVIDADE</v>
          </cell>
          <cell r="K4493">
            <v>63.42</v>
          </cell>
        </row>
        <row r="4494">
          <cell r="G4494">
            <v>94615</v>
          </cell>
          <cell r="H4494" t="str">
            <v>TE EM COBRE, DN 66 MM, SEM ANEL DE SOLDA, INSTALADO EM RESERVAÇÃO PREDIAL DE ÁGUA - FORNECIMENTO E INSTALAÇÃO. AF_04/2024</v>
          </cell>
          <cell r="I4494" t="str">
            <v>UN</v>
          </cell>
          <cell r="J4494" t="str">
            <v>COEFICIENTE DE REPRESENTATIVIDADE</v>
          </cell>
          <cell r="K4494">
            <v>97.79</v>
          </cell>
        </row>
        <row r="4495">
          <cell r="G4495">
            <v>94616</v>
          </cell>
          <cell r="H4495" t="str">
            <v>TE EM COBRE, DN 79 MM, SEM ANEL DE SOLDA, INSTALADO EM RESERVAÇÃO PREDIAL DE ÁGUA - FORNECIMENTO E INSTALAÇÃO. AF_04/2024</v>
          </cell>
          <cell r="I4495" t="str">
            <v>UN</v>
          </cell>
          <cell r="J4495" t="str">
            <v>COEFICIENTE DE REPRESENTATIVIDADE</v>
          </cell>
          <cell r="K4495">
            <v>5.47</v>
          </cell>
        </row>
        <row r="4496">
          <cell r="G4496">
            <v>94617</v>
          </cell>
          <cell r="H4496" t="str">
            <v>TE EM COBRE, DN 104 MM, SEM ANEL DE SOLDA, INSTALADO EM RESERVAÇÃO PREDIAL DE ÁGUA - FORNECIMENTO E INSTALAÇÃO. AF_04/2024</v>
          </cell>
          <cell r="I4496" t="str">
            <v>UN</v>
          </cell>
          <cell r="J4496" t="str">
            <v>COEFICIENTE DE REPRESENTATIVIDADE</v>
          </cell>
          <cell r="K4496">
            <v>6.44</v>
          </cell>
        </row>
        <row r="4497">
          <cell r="G4497">
            <v>94618</v>
          </cell>
          <cell r="H4497" t="str">
            <v>ADAPTADOR CURTO COM BOLSA E ROSCA PARA REGISTRO, PVC, SOLDÁVEL, DN  25 MM X 3/4", INSTALADO EM RESERVAÇÃO PREDIAL DE ÁGUA - FORNECIMENTO E INSTALAÇÃO. AF_04/2024</v>
          </cell>
          <cell r="I4497" t="str">
            <v>UN</v>
          </cell>
          <cell r="J4497" t="str">
            <v>COEFICIENTE DE REPRESENTATIVIDADE</v>
          </cell>
          <cell r="K4497">
            <v>7.01</v>
          </cell>
        </row>
        <row r="4498">
          <cell r="G4498">
            <v>94620</v>
          </cell>
          <cell r="H4498" t="str">
            <v>LUVA PVC, SOLDÁVEL, DN  25 MM, INSTALADO EM RESERVAÇÃO PREDIAL DE ÁGUA - FORNECIMENTO E INSTALAÇÃO. AF_04/2024</v>
          </cell>
          <cell r="I4498" t="str">
            <v>UN</v>
          </cell>
          <cell r="J4498" t="str">
            <v>COEFICIENTE DE REPRESENTATIVIDADE</v>
          </cell>
          <cell r="K4498">
            <v>10.95</v>
          </cell>
        </row>
        <row r="4499">
          <cell r="G4499">
            <v>94622</v>
          </cell>
          <cell r="H4499" t="str">
            <v>ADAPTADOR CURTO COM BOLSA E ROSCA PARA REGISTRO, PVC, SOLDÁVEL, DN 32 MM X 1", INSTALADO EM RESERVAÇÃO PREDIAL DE ÁGUA - FORNECIMENTO E INSTALAÇÃO. AF_04/2024</v>
          </cell>
          <cell r="I4499" t="str">
            <v>UN</v>
          </cell>
          <cell r="J4499" t="str">
            <v>COEFICIENTE DE REPRESENTATIVIDADE</v>
          </cell>
          <cell r="K4499">
            <v>11.89</v>
          </cell>
        </row>
        <row r="4500">
          <cell r="G4500">
            <v>94623</v>
          </cell>
          <cell r="H4500" t="str">
            <v>LUVA PVC, SOLDÁVEL, DN 32 MM, INSTALADO EM RESERVAÇÃO PREDIAL DE ÁGUA - FORNECIMENTO E INSTALAÇÃO. AF_04/2024</v>
          </cell>
          <cell r="I4500" t="str">
            <v>UN</v>
          </cell>
          <cell r="J4500" t="str">
            <v>COEFICIENTE DE REPRESENTATIVIDADE</v>
          </cell>
          <cell r="K4500">
            <v>17.87</v>
          </cell>
        </row>
        <row r="4501">
          <cell r="G4501">
            <v>94624</v>
          </cell>
          <cell r="H4501" t="str">
            <v>ADAPTADOR CURTO COM BOLSA E ROSCA PARA REGISTRO, PVC, SOLDÁVEL, DN 40 MM X 1 1/4", INSTALADO EM RESERVAÇÃO PREDIAL DE ÁGUA - FORNECIMENTO E INSTALAÇÃO. AF_04/2024</v>
          </cell>
          <cell r="I4501" t="str">
            <v>UN</v>
          </cell>
          <cell r="J4501" t="str">
            <v>COEFICIENTE DE REPRESENTATIVIDADE</v>
          </cell>
          <cell r="K4501">
            <v>13.58</v>
          </cell>
        </row>
        <row r="4502">
          <cell r="G4502">
            <v>94625</v>
          </cell>
          <cell r="H4502" t="str">
            <v>LUVA, PVC, SOLDÁVEL, DN 40 MM, INSTALADO EM RESERVAÇÃO PREDIAL DE ÁGUA - FORNECIMENTO E INSTALAÇÃO. AF_04/2024</v>
          </cell>
          <cell r="I4502" t="str">
            <v>UN</v>
          </cell>
          <cell r="J4502" t="str">
            <v>COEFICIENTE DE REPRESENTATIVIDADE</v>
          </cell>
          <cell r="K4502">
            <v>21.45</v>
          </cell>
        </row>
        <row r="4503">
          <cell r="G4503">
            <v>94656</v>
          </cell>
          <cell r="H4503" t="str">
            <v>ADAPTADOR CURTO COM BOLSA E ROSCA PARA REGISTRO, PVC, SOLDÁVEL, DN 50 MM X 1 1/2", INSTALADO EM RESERVAÇÃO PREDIAL DE ÁGUA - FORNECIMENTO E INSTALAÇÃO. AF_04/2024</v>
          </cell>
          <cell r="I4503" t="str">
            <v>UN</v>
          </cell>
          <cell r="J4503" t="str">
            <v>COEFICIENTE DE REPRESENTATIVIDADE</v>
          </cell>
          <cell r="K4503">
            <v>39.98</v>
          </cell>
        </row>
        <row r="4504">
          <cell r="G4504">
            <v>94657</v>
          </cell>
          <cell r="H4504" t="str">
            <v>LUVA, PVC, SOLDÁVEL, DN 50 MM, INSTALADO EM RESERVAÇÃO PREDIAL DE ÁGUA - FORNECIMENTO E INSTALAÇÃO. AF_04/2024</v>
          </cell>
          <cell r="I4504" t="str">
            <v>UN</v>
          </cell>
          <cell r="J4504" t="str">
            <v>COEFICIENTE DE REPRESENTATIVIDADE</v>
          </cell>
          <cell r="K4504">
            <v>45.01</v>
          </cell>
        </row>
        <row r="4505">
          <cell r="G4505">
            <v>94658</v>
          </cell>
          <cell r="H4505" t="str">
            <v>ADAPTADOR CURTO COM BOLSA E ROSCA PARA REGISTRO, PVC, SOLDÁVEL, DN 60 MM X 2", INSTALADO EM RESERVAÇÃO PREDIAL DE ÁGUA - FORNECIMENTO E INSTALAÇÃO. AF_04/2024</v>
          </cell>
          <cell r="I4505" t="str">
            <v>UN</v>
          </cell>
          <cell r="J4505" t="str">
            <v>COEFICIENTE DE REPRESENTATIVIDADE</v>
          </cell>
          <cell r="K4505">
            <v>100.75</v>
          </cell>
        </row>
        <row r="4506">
          <cell r="G4506">
            <v>94659</v>
          </cell>
          <cell r="H4506" t="str">
            <v>LUVA, PVC, SOLDÁVEL, DN 60 MM, INSTALADO EM RESERVAÇÃO PREDIAL DE ÁGUA - FORNECIMENTO E INSTALAÇÃO. AF_04/2024</v>
          </cell>
          <cell r="I4506" t="str">
            <v>UN</v>
          </cell>
          <cell r="J4506" t="str">
            <v>COEFICIENTE DE REPRESENTATIVIDADE</v>
          </cell>
          <cell r="K4506">
            <v>68.47</v>
          </cell>
        </row>
        <row r="4507">
          <cell r="G4507">
            <v>94660</v>
          </cell>
          <cell r="H4507" t="str">
            <v>ADAPTADOR CURTO COM BOLSA E ROSCA PARA REGISTRO, PVC, SOLDÁVEL, DN 75 MM X 2 1/2", INSTALADO EM RESERVAÇÃO PREDIAL DE ÁGUA - FORNECIMENTO E INSTALAÇÃO. AF_04/2024</v>
          </cell>
          <cell r="I4507" t="str">
            <v>UN</v>
          </cell>
          <cell r="J4507" t="str">
            <v>COEFICIENTE DE REPRESENTATIVIDADE</v>
          </cell>
          <cell r="K4507">
            <v>121.44</v>
          </cell>
        </row>
        <row r="4508">
          <cell r="G4508">
            <v>94661</v>
          </cell>
          <cell r="H4508" t="str">
            <v>LUVA, PVC, SOLDÁVEL, DN 75 MM, INSTALADO EM RESERVAÇÃO PREDIAL DE ÁGUA - FORNECIMENTO E INSTALAÇÃO. AF_04/2024</v>
          </cell>
          <cell r="I4508" t="str">
            <v>UN</v>
          </cell>
          <cell r="J4508" t="str">
            <v>COEFICIENTE DE REPRESENTATIVIDADE</v>
          </cell>
          <cell r="K4508">
            <v>87.23</v>
          </cell>
        </row>
        <row r="4509">
          <cell r="G4509">
            <v>94662</v>
          </cell>
          <cell r="H4509" t="str">
            <v>ADAPTADOR CURTO COM BOLSA E ROSCA PARA REGISTRO, PVC, SOLDÁVEL, DN 85 MM X 3", INSTALADO EM RESERVAÇÃO PREDIAL DE ÁGUA - FORNECIMENTO E INSTALAÇÃO. AF_04/2024</v>
          </cell>
          <cell r="I4509" t="str">
            <v>UN</v>
          </cell>
          <cell r="J4509" t="str">
            <v>COEFICIENTE DE REPRESENTATIVIDADE</v>
          </cell>
          <cell r="K4509">
            <v>235.47</v>
          </cell>
        </row>
        <row r="4510">
          <cell r="G4510">
            <v>94663</v>
          </cell>
          <cell r="H4510" t="str">
            <v>LUVA, PVC, SOLDÁVEL, DN 85 MM, INSTALADO EM RESERVAÇÃO PREDIAL DE ÁGUA - FORNECIMENTO E INSTALAÇÃO. AF_04/2024</v>
          </cell>
          <cell r="I4510" t="str">
            <v>UN</v>
          </cell>
          <cell r="J4510" t="str">
            <v>COEFICIENTE DE REPRESENTATIVIDADE</v>
          </cell>
          <cell r="K4510">
            <v>212.76</v>
          </cell>
        </row>
        <row r="4511">
          <cell r="G4511">
            <v>94664</v>
          </cell>
          <cell r="H4511" t="str">
            <v>ADAPTADOR CURTO COM BOLSA E ROSCA PARA REGISTRO, PVC, SOLDÁVEL, DN 110 MM X 4", INSTALADO EM RESERVAÇÃO PREDIAL DE ÁGUA - FORNECIMENTO E INSTALAÇÃO. AF_04/2024</v>
          </cell>
          <cell r="I4511" t="str">
            <v>UN</v>
          </cell>
          <cell r="J4511" t="str">
            <v>COEFICIENTE DE REPRESENTATIVIDADE</v>
          </cell>
          <cell r="K4511">
            <v>6.02</v>
          </cell>
        </row>
        <row r="4512">
          <cell r="G4512">
            <v>94665</v>
          </cell>
          <cell r="H4512" t="str">
            <v>LUVA, PVC, SOLDÁVEL, DN 110 MM, INSTALADO EM RESERVAÇÃO PREDIAL DE ÁGUA - FORNECIMENTO E INSTALAÇÃO. AF_04/2024</v>
          </cell>
          <cell r="I4512" t="str">
            <v>UN</v>
          </cell>
          <cell r="J4512" t="str">
            <v>COEFICIENTE DE REPRESENTATIVIDADE</v>
          </cell>
          <cell r="K4512">
            <v>8.57</v>
          </cell>
        </row>
        <row r="4513">
          <cell r="G4513">
            <v>94666</v>
          </cell>
          <cell r="H4513" t="str">
            <v>JOELHO 90 GRAUS COM BUCHA DE LATÃO, PVC, SOLDÁVEL, DN  25 MM X 3/4", INSTALADO EM RESERVAÇÃO PREDIAL DE ÁGUA - FORNECIMENTO E INSTALAÇÃO. AF_04/2024</v>
          </cell>
          <cell r="I4513" t="str">
            <v>UN</v>
          </cell>
          <cell r="J4513" t="str">
            <v>COEFICIENTE DE REPRESENTATIVIDADE</v>
          </cell>
          <cell r="K4513">
            <v>10.1</v>
          </cell>
        </row>
        <row r="4514">
          <cell r="G4514">
            <v>94667</v>
          </cell>
          <cell r="H4514" t="str">
            <v>CURVA 90 GRAUS, PVC, SOLDÁVEL, DN  25 MM, INSTALADO EM RESERVAÇÃO PREDIAL DE ÁGUA - FORNECIMENTO E INSTALAÇÃO. AF_04/2024</v>
          </cell>
          <cell r="I4514" t="str">
            <v>UN</v>
          </cell>
          <cell r="J4514" t="str">
            <v>COEFICIENTE DE REPRESENTATIVIDADE</v>
          </cell>
          <cell r="K4514">
            <v>12.34</v>
          </cell>
        </row>
        <row r="4515">
          <cell r="G4515">
            <v>94668</v>
          </cell>
          <cell r="H4515" t="str">
            <v>JOELHO 90 GRAUS, PVC, SOLDÁVEL, DN 32 MM INSTALADO EM RESERVAÇÃO PREDIAL DE ÁGUA - FORNECIMENTO E INSTALAÇÃO. AF_04/2024</v>
          </cell>
          <cell r="I4515" t="str">
            <v>UN</v>
          </cell>
          <cell r="J4515" t="str">
            <v>COEFICIENTE DE REPRESENTATIVIDADE</v>
          </cell>
          <cell r="K4515">
            <v>17.44</v>
          </cell>
        </row>
        <row r="4516">
          <cell r="G4516">
            <v>94669</v>
          </cell>
          <cell r="H4516" t="str">
            <v>CURVA 90 GRAUS, PVC, SOLDÁVEL, DN 32 MM, INSTALADO EM RESERVAÇÃO PREDIAL DE ÁGUA - FORNECIMENTO E INSTALAÇÃO. AF_04/2024</v>
          </cell>
          <cell r="I4516" t="str">
            <v>UN</v>
          </cell>
          <cell r="J4516" t="str">
            <v>COEFICIENTE DE REPRESENTATIVIDADE</v>
          </cell>
          <cell r="K4516">
            <v>16.16</v>
          </cell>
        </row>
        <row r="4517">
          <cell r="G4517">
            <v>94670</v>
          </cell>
          <cell r="H4517" t="str">
            <v>JOELHO 90 GRAUS, PVC, SOLDÁVEL, DN 40 MM INSTALADO EM RESERVAÇÃO PREDIAL DE ÁGUA - FORNECIMENTO E INSTALAÇÃO. AF_04/2024</v>
          </cell>
          <cell r="I4517" t="str">
            <v>UN</v>
          </cell>
          <cell r="J4517" t="str">
            <v>COEFICIENTE DE REPRESENTATIVIDADE</v>
          </cell>
          <cell r="K4517">
            <v>21.45</v>
          </cell>
        </row>
        <row r="4518">
          <cell r="G4518">
            <v>94671</v>
          </cell>
          <cell r="H4518" t="str">
            <v>CURVA 90 GRAUS, PVC, SOLDÁVEL, DN 40 MM, INSTALADO EM RESERVAÇÃO PREDIAL DE ÁGUA - FORNECIMENTO E INSTALAÇÃO. AF_04/2024</v>
          </cell>
          <cell r="I4518" t="str">
            <v>UN</v>
          </cell>
          <cell r="J4518" t="str">
            <v>COEFICIENTE DE REPRESENTATIVIDADE</v>
          </cell>
          <cell r="K4518">
            <v>28.49</v>
          </cell>
        </row>
        <row r="4519">
          <cell r="G4519">
            <v>94672</v>
          </cell>
          <cell r="H4519" t="str">
            <v>JOELHO 90 GRAUS, PVC, SOLDÁVEL, DN 50 MM INSTALADO EM RESERVAÇÃO PREDIAL DE ÁGUA - FORNECIMENTO E INSTALAÇÃO. AF_04/2024</v>
          </cell>
          <cell r="I4519" t="str">
            <v>UN</v>
          </cell>
          <cell r="J4519" t="str">
            <v>COEFICIENTE DE REPRESENTATIVIDADE</v>
          </cell>
          <cell r="K4519">
            <v>46.4</v>
          </cell>
        </row>
        <row r="4520">
          <cell r="G4520">
            <v>94673</v>
          </cell>
          <cell r="H4520" t="str">
            <v>CURVA 90 GRAUS, PVC, SOLDÁVEL, DN 50 MM, INSTALADO EM RESERVAÇÃO PREDIAL DE ÁGUA - FORNECIMENTO E INSTALAÇÃO. AF_04/2024</v>
          </cell>
          <cell r="I4520" t="str">
            <v>UN</v>
          </cell>
          <cell r="J4520" t="str">
            <v>COEFICIENTE DE REPRESENTATIVIDADE</v>
          </cell>
          <cell r="K4520">
            <v>80.03</v>
          </cell>
        </row>
        <row r="4521">
          <cell r="G4521">
            <v>94674</v>
          </cell>
          <cell r="H4521" t="str">
            <v>JOELHO 90 GRAUS, PVC, SOLDÁVEL, DN 60 MM INSTALADO EM RESERVAÇÃO PREDIAL DE ÁGUA - FORNECIMENTO E INSTALAÇÃO. AF_04/2024</v>
          </cell>
          <cell r="I4521" t="str">
            <v>UN</v>
          </cell>
          <cell r="J4521" t="str">
            <v>COEFICIENTE DE REPRESENTATIVIDADE</v>
          </cell>
          <cell r="K4521">
            <v>61.58</v>
          </cell>
        </row>
        <row r="4522">
          <cell r="G4522">
            <v>94675</v>
          </cell>
          <cell r="H4522" t="str">
            <v>CURVA 90 GRAUS, PVC, SOLDÁVEL, DN 60 MM, INSTALADO EM RESERVAÇÃO PREDIAL DE ÁGUA - FORNECIMENTO E INSTALAÇÃO. AF_04/2024</v>
          </cell>
          <cell r="I4522" t="str">
            <v>UN</v>
          </cell>
          <cell r="J4522" t="str">
            <v>COEFICIENTE DE REPRESENTATIVIDADE</v>
          </cell>
          <cell r="K4522">
            <v>106.29</v>
          </cell>
        </row>
        <row r="4523">
          <cell r="G4523">
            <v>94676</v>
          </cell>
          <cell r="H4523" t="str">
            <v>JOELHO 90 GRAUS, PVC, SOLDÁVEL, DN 75 MM INSTALADO EM RESERVAÇÃO PREDIAL DE ÁGUA - FORNECIMENTO E INSTALAÇÃO. AF_04/2024</v>
          </cell>
          <cell r="I4523" t="str">
            <v>UN</v>
          </cell>
          <cell r="J4523" t="str">
            <v>COEFICIENTE DE REPRESENTATIVIDADE</v>
          </cell>
          <cell r="K4523">
            <v>121.55</v>
          </cell>
        </row>
        <row r="4524">
          <cell r="G4524">
            <v>94677</v>
          </cell>
          <cell r="H4524" t="str">
            <v>CURVA 90 GRAUS, PVC, SOLDÁVEL, DN 75 MM, INSTALADO EM RESERVAÇÃO PREDIAL DE ÁGUA - FORNECIMENTO E INSTALAÇÃO. AF_04/2024</v>
          </cell>
          <cell r="I4524" t="str">
            <v>UN</v>
          </cell>
          <cell r="J4524" t="str">
            <v>COEFICIENTE DE REPRESENTATIVIDADE</v>
          </cell>
          <cell r="K4524">
            <v>209.71</v>
          </cell>
        </row>
        <row r="4525">
          <cell r="G4525">
            <v>94678</v>
          </cell>
          <cell r="H4525" t="str">
            <v>JOELHO 90 GRAUS, PVC, SOLDÁVEL, DN 85 MM INSTALADO EM RESERVAÇÃO PREDIAL DE ÁGUA - FORNECIMENTO E INSTALAÇÃO. AF_04/2024</v>
          </cell>
          <cell r="I4525" t="str">
            <v>UN</v>
          </cell>
          <cell r="J4525" t="str">
            <v>COEFICIENTE DE REPRESENTATIVIDADE</v>
          </cell>
          <cell r="K4525">
            <v>175.12</v>
          </cell>
        </row>
        <row r="4526">
          <cell r="G4526">
            <v>94679</v>
          </cell>
          <cell r="H4526" t="str">
            <v>CURVA 90 GRAUS, PVC, SOLDÁVEL, DN 85 MM, INSTALADO EM RESERVAÇÃO PREDIAL DE ÁGUA - FORNECIMENTO E INSTALAÇÃO. AF_04/2024</v>
          </cell>
          <cell r="I4526" t="str">
            <v>UN</v>
          </cell>
          <cell r="J4526" t="str">
            <v>COEFICIENTE DE REPRESENTATIVIDADE</v>
          </cell>
          <cell r="K4526">
            <v>18.43</v>
          </cell>
        </row>
        <row r="4527">
          <cell r="G4527">
            <v>94680</v>
          </cell>
          <cell r="H4527" t="str">
            <v>JOELHO 90 GRAUS, PVC, SOLDÁVEL, DN 110 MM INSTALADO EM RESERVAÇÃO PREDIAL DE ÁGUA - FORNECIMENTO E INSTALAÇÃO. AF_04/2024</v>
          </cell>
          <cell r="I4527" t="str">
            <v>UN</v>
          </cell>
          <cell r="J4527" t="str">
            <v>COEFICIENTE DE REPRESENTATIVIDADE</v>
          </cell>
          <cell r="K4527">
            <v>24.86</v>
          </cell>
        </row>
        <row r="4528">
          <cell r="G4528">
            <v>94681</v>
          </cell>
          <cell r="H4528" t="str">
            <v>CURVA 90 GRAUS, PVC, SOLDÁVEL, DN 110 MM, INSTALADO EM RESERVAÇÃO PREDIAL DE ÁGUA - FORNECIMENTO E INSTALAÇÃO. AF_04/2024</v>
          </cell>
          <cell r="I4528" t="str">
            <v>UN</v>
          </cell>
          <cell r="J4528" t="str">
            <v>COEFICIENTE DE REPRESENTATIVIDADE</v>
          </cell>
          <cell r="K4528">
            <v>34.23</v>
          </cell>
        </row>
        <row r="4529">
          <cell r="G4529">
            <v>94682</v>
          </cell>
          <cell r="H4529" t="str">
            <v>TÊ, PVC, SOLDÁVEL, DN  25 MM INSTALADO EM RESERVAÇÃO PREDIAL DE ÁGUA - FORNECIMENTO E INSTALAÇÃO. AF_04/2024</v>
          </cell>
          <cell r="I4529" t="str">
            <v>UN</v>
          </cell>
          <cell r="J4529" t="str">
            <v>COEFICIENTE DE REPRESENTATIVIDADE</v>
          </cell>
          <cell r="K4529">
            <v>33.39</v>
          </cell>
        </row>
        <row r="4530">
          <cell r="G4530">
            <v>94683</v>
          </cell>
          <cell r="H4530" t="str">
            <v>TÊ COM BUCHA DE LATÃO NA BOLSA CENTRAL, PVC, SOLDÁVEL, DN  25 MM X 3/4", INSTALADO EM RESERVAÇÃO PREDIAL DE ÁGUA - FORNECIMENTO E INSTALAÇÃO. AF_04/2024</v>
          </cell>
          <cell r="I4530" t="str">
            <v>UN</v>
          </cell>
          <cell r="J4530" t="str">
            <v>COEFICIENTE DE REPRESENTATIVIDADE</v>
          </cell>
          <cell r="K4530">
            <v>53.2</v>
          </cell>
        </row>
        <row r="4531">
          <cell r="G4531">
            <v>94684</v>
          </cell>
          <cell r="H4531" t="str">
            <v>TÊ, PVC, SOLDÁVEL, DN 32 MM INSTALADO EM RESERVAÇÃO PREDIAL DE ÁGUA - FORNECIMENTO E INSTALAÇÃO. AF_04/2024</v>
          </cell>
          <cell r="I4531" t="str">
            <v>UN</v>
          </cell>
          <cell r="J4531" t="str">
            <v>COEFICIENTE DE REPRESENTATIVIDADE</v>
          </cell>
          <cell r="K4531">
            <v>223.33</v>
          </cell>
        </row>
        <row r="4532">
          <cell r="G4532">
            <v>94685</v>
          </cell>
          <cell r="H4532" t="str">
            <v>TÊ DE REDUÇÃO, PVC, SOLDÁVEL, DN 32 MM X  25 MM, INSTALADO EM RESERVAÇÃO PREDIAL DE ÁGUA - FORNECIMENTO E INSTALAÇÃO. AF_04/2024</v>
          </cell>
          <cell r="I4532" t="str">
            <v>UN</v>
          </cell>
          <cell r="J4532" t="str">
            <v>COEFICIENTE DE REPRESENTATIVIDADE</v>
          </cell>
          <cell r="K4532">
            <v>314.08</v>
          </cell>
        </row>
        <row r="4533">
          <cell r="G4533">
            <v>94686</v>
          </cell>
          <cell r="H4533" t="str">
            <v>TÊ, PVC, SOLDÁVEL, DN 40 MM INSTALADO EM RESERVAÇÃO PREDIAL DE ÁGUA - FORNECIMENTO E INSTALAÇÃO. AF_04/2024</v>
          </cell>
          <cell r="I4533" t="str">
            <v>UN</v>
          </cell>
          <cell r="J4533" t="str">
            <v>COEFICIENTE DE REPRESENTATIVIDADE</v>
          </cell>
          <cell r="K4533">
            <v>278.81</v>
          </cell>
        </row>
        <row r="4534">
          <cell r="G4534">
            <v>94687</v>
          </cell>
          <cell r="H4534" t="str">
            <v>TÊ DE REDUÇÃO, PVC, SOLDÁVEL, DN 40 MM X 32 MM, INSTALADO EM RESERVAÇÃO PREDIAL DE ÁGUA - FORNECIMENTO E INSTALAÇÃO. AF_04/2024</v>
          </cell>
          <cell r="I4534" t="str">
            <v>UN</v>
          </cell>
          <cell r="J4534" t="str">
            <v>COEFICIENTE DE REPRESENTATIVIDADE</v>
          </cell>
          <cell r="K4534">
            <v>25.45</v>
          </cell>
        </row>
        <row r="4535">
          <cell r="G4535">
            <v>94688</v>
          </cell>
          <cell r="H4535" t="str">
            <v>TÊ, PVC, SOLDÁVEL, DN 50 MM INSTALADO EM RESERVAÇÃO PREDIAL DE ÁGUA - FORNECIMENTO E INSTALAÇÃO. AF_04/2024</v>
          </cell>
          <cell r="I4535" t="str">
            <v>UN</v>
          </cell>
          <cell r="J4535" t="str">
            <v>COEFICIENTE DE REPRESENTATIVIDADE</v>
          </cell>
          <cell r="K4535">
            <v>6.39</v>
          </cell>
        </row>
        <row r="4536">
          <cell r="G4536">
            <v>94689</v>
          </cell>
          <cell r="H4536" t="str">
            <v>TÊ DE REDUÇÃO, PVC, SOLDÁVEL, DN 50 MM X 40 MM, INSTALADO EM RESERVAÇÃO PREDIAL DE ÁGUA - FORNECIMENTO E INSTALAÇÃO. AF_04/2024</v>
          </cell>
          <cell r="I4536" t="str">
            <v>UN</v>
          </cell>
          <cell r="J4536" t="str">
            <v>COEFICIENTE DE REPRESENTATIVIDADE</v>
          </cell>
          <cell r="K4536">
            <v>32.79</v>
          </cell>
        </row>
        <row r="4537">
          <cell r="G4537">
            <v>94690</v>
          </cell>
          <cell r="H4537" t="str">
            <v>TÊ, PVC, SOLDÁVEL, DN 60 MM INSTALADO EM RESERVAÇÃO PREDIAL DE ÁGUA - FORNECIMENTO E INSTALAÇÃO. AF_04/2024</v>
          </cell>
          <cell r="I4537" t="str">
            <v>UN</v>
          </cell>
          <cell r="J4537" t="str">
            <v>COEFICIENTE DE REPRESENTATIVIDADE</v>
          </cell>
          <cell r="K4537">
            <v>10.6</v>
          </cell>
        </row>
        <row r="4538">
          <cell r="G4538">
            <v>94691</v>
          </cell>
          <cell r="H4538" t="str">
            <v>TÊ, PVC, SOLDÁVEL, DN 75 MM INSTALADO EM RESERVAÇÃO PREDIAL DE ÁGUA - FORNECIMENTO E INSTALAÇÃO. AF_04/2024</v>
          </cell>
          <cell r="I4538" t="str">
            <v>UN</v>
          </cell>
          <cell r="J4538" t="str">
            <v>COEFICIENTE DE REPRESENTATIVIDADE</v>
          </cell>
          <cell r="K4538">
            <v>51.31</v>
          </cell>
        </row>
        <row r="4539">
          <cell r="G4539">
            <v>94692</v>
          </cell>
          <cell r="H4539" t="str">
            <v>TÊ DE REDUÇÃO, PVC, SOLDÁVEL, DN 75 MM X 50 MM, INSTALADO EM RESERVAÇÃO PREDIAL DE ÁGUA - FORNECIMENTO E INSTALAÇÃO. AF_04/2024</v>
          </cell>
          <cell r="I4539" t="str">
            <v>UN</v>
          </cell>
          <cell r="J4539" t="str">
            <v>COEFICIENTE DE REPRESENTATIVIDADE</v>
          </cell>
          <cell r="K4539">
            <v>18.66</v>
          </cell>
        </row>
        <row r="4540">
          <cell r="G4540">
            <v>94693</v>
          </cell>
          <cell r="H4540" t="str">
            <v>TÊ, PVC, SOLDÁVEL, DN 85 MM INSTALADO EM RESERVAÇÃO PREDIAL DE ÁGUA - FORNECIMENTO E INSTALAÇÃO. AF_04/2024</v>
          </cell>
          <cell r="I4540" t="str">
            <v>UN</v>
          </cell>
          <cell r="J4540" t="str">
            <v>COEFICIENTE DE REPRESENTATIVIDADE</v>
          </cell>
          <cell r="K4540">
            <v>62.91</v>
          </cell>
        </row>
        <row r="4541">
          <cell r="G4541">
            <v>94694</v>
          </cell>
          <cell r="H4541" t="str">
            <v>TÊ DE REDUÇÃO, PVC, SOLDÁVEL, DN 85 MM X 60 MM, INSTALADO EM RESERVAÇÃO PREDIAL DE ÁGUA - FORNECIMENTO E INSTALAÇÃO. AF_04/2024</v>
          </cell>
          <cell r="I4541" t="str">
            <v>UN</v>
          </cell>
          <cell r="J4541" t="str">
            <v>COEFICIENTE DE REPRESENTATIVIDADE</v>
          </cell>
          <cell r="K4541">
            <v>24.84</v>
          </cell>
        </row>
        <row r="4542">
          <cell r="G4542">
            <v>94695</v>
          </cell>
          <cell r="H4542" t="str">
            <v>TÊ, PVC, SOLDÁVEL, DN 110 MM INSTALADO EM RESERVAÇÃO PREDIAL DE ÁGUA - FORNECIMENTO E INSTALAÇÃO. AF_04/2024</v>
          </cell>
          <cell r="I4542" t="str">
            <v>UN</v>
          </cell>
          <cell r="J4542" t="str">
            <v>COEFICIENTE DE REPRESENTATIVIDADE</v>
          </cell>
          <cell r="K4542">
            <v>101.08</v>
          </cell>
        </row>
        <row r="4543">
          <cell r="G4543">
            <v>94696</v>
          </cell>
          <cell r="H4543" t="str">
            <v>TÊ DE REDUÇÃO, PVC, SOLDÁVEL, DN 110 MM X 60 MM, INSTALADO EM RESERVAÇÃO PREDIAL DE ÁGUA - FORNECIMENTO E INSTALAÇÃO. AF_04/2024</v>
          </cell>
          <cell r="I4543" t="str">
            <v>UN</v>
          </cell>
          <cell r="J4543" t="str">
            <v>COEFICIENTE DE REPRESENTATIVIDADE</v>
          </cell>
          <cell r="K4543">
            <v>44.05</v>
          </cell>
        </row>
        <row r="4544">
          <cell r="G4544">
            <v>94697</v>
          </cell>
          <cell r="H4544" t="str">
            <v>ADAPTADOR COM FLANGE E ANEL DE VEDAÇÃO, PVC, SOLDÁVEL, DN  25 MM X 3/4", INSTALADO EM RESERVAÇÃO PREDIAL DE ÁGUA - FORNECIMENTO E INSTALAÇÃO. AF_04/2024</v>
          </cell>
          <cell r="I4544" t="str">
            <v>UN</v>
          </cell>
          <cell r="J4544" t="str">
            <v>COEFICIENTE DE REPRESENTATIVIDADE</v>
          </cell>
          <cell r="K4544">
            <v>371.18</v>
          </cell>
        </row>
        <row r="4545">
          <cell r="G4545">
            <v>94698</v>
          </cell>
          <cell r="H4545" t="str">
            <v>ADAPTADOR COM FLANGE E ANEL DE VEDAÇÃO, PVC, SOLDÁVEL, DN 32 MM X 1", INSTALADO EM RESERVAÇÃO PREDIAL DE ÁGUA - FORNECIMENTO E INSTALAÇÃO. AF_04/2024</v>
          </cell>
          <cell r="I4545" t="str">
            <v>UN</v>
          </cell>
          <cell r="J4545" t="str">
            <v>COEFICIENTE DE REPRESENTATIVIDADE</v>
          </cell>
          <cell r="K4545">
            <v>539.61</v>
          </cell>
        </row>
        <row r="4546">
          <cell r="G4546">
            <v>94699</v>
          </cell>
          <cell r="H4546" t="str">
            <v>ADAPTADOR COM FLANGE E ANEL DE VEDAÇÃO, PVC, SOLDÁVEL, DN 40 MM X 1 1/4", INSTALADO EM RESERVAÇÃO PREDIAL DE ÁGUA - FORNECIMENTO E INSTALAÇÃO. AF_04/2024</v>
          </cell>
          <cell r="I4546" t="str">
            <v>UN</v>
          </cell>
          <cell r="J4546" t="str">
            <v>COEFICIENTE DE REPRESENTATIVIDADE</v>
          </cell>
          <cell r="K4546">
            <v>185.59</v>
          </cell>
        </row>
        <row r="4547">
          <cell r="G4547">
            <v>94700</v>
          </cell>
          <cell r="H4547" t="str">
            <v>ADAPTADOR COM FLANGE E ANEL DE VEDAÇÃO, PVC, SOLDÁVEL, DN 50 MM X 1 1/2", INSTALADO EM RESERVAÇÃO PREDIAL DE ÁGUA - FORNECIMENTO E INSTALAÇÃO. AF_04/2024</v>
          </cell>
          <cell r="I4547" t="str">
            <v>UN</v>
          </cell>
          <cell r="J4547" t="str">
            <v>COEFICIENTE DE REPRESENTATIVIDADE</v>
          </cell>
          <cell r="K4547">
            <v>1628.99</v>
          </cell>
        </row>
        <row r="4548">
          <cell r="G4548">
            <v>94701</v>
          </cell>
          <cell r="H4548" t="str">
            <v>ADAPTADOR COM FLANGE E ANEL DE VEDAÇÃO, PVC, SOLDÁVEL, DN 60 MM X 2", INSTALADO EM RESERVAÇÃO PREDIAL DE ÁGUA - FORNECIMENTO E INSTALAÇÃO. AF_04/2024</v>
          </cell>
          <cell r="I4548" t="str">
            <v>UN</v>
          </cell>
          <cell r="J4548" t="str">
            <v>COEFICIENTE DE REPRESENTATIVIDADE</v>
          </cell>
          <cell r="K4548">
            <v>226.74</v>
          </cell>
        </row>
        <row r="4549">
          <cell r="G4549">
            <v>94702</v>
          </cell>
          <cell r="H4549" t="str">
            <v>ADAPTADOR COM FLANGES LIVRES, PVC, SOLDÁVEL, DN 75 MM X 2 1/2", INSTALADO EM RESERVAÇÃO PREDIAL DE ÁGUA - FORNECIMENTO E INSTALAÇÃO. AF_04/2024</v>
          </cell>
          <cell r="I4549" t="str">
            <v>UN</v>
          </cell>
          <cell r="J4549" t="str">
            <v>COEFICIENTE DE REPRESENTATIVIDADE</v>
          </cell>
          <cell r="K4549">
            <v>9.11</v>
          </cell>
        </row>
        <row r="4550">
          <cell r="G4550">
            <v>94703</v>
          </cell>
          <cell r="H4550" t="str">
            <v>ADAPTADOR COM FLANGES LIVRES, PVC, SOLDÁVEL, DN 85 MM X 3", INSTALADO EM RESERVAÇÃO PREDIAL DE ÁGUA - FORNECIMENTO E INSTALAÇÃO. AF_04/2024</v>
          </cell>
          <cell r="I4550" t="str">
            <v>UN</v>
          </cell>
          <cell r="J4550" t="str">
            <v>COEFICIENTE DE REPRESENTATIVIDADE</v>
          </cell>
          <cell r="K4550">
            <v>12.04</v>
          </cell>
        </row>
        <row r="4551">
          <cell r="G4551">
            <v>94704</v>
          </cell>
          <cell r="H4551" t="str">
            <v>ADAPTADOR COM FLANGES LIVRES, PVC, SOLDÁVEL, DN 110 MM X 4", INSTALADO EM RESERVAÇÃO PREDIAL DE ÁGUA - FORNECIMENTO E INSTALAÇÃO. AF_04/2024</v>
          </cell>
          <cell r="I4551" t="str">
            <v>UN</v>
          </cell>
          <cell r="J4551" t="str">
            <v>COEFICIENTE DE REPRESENTATIVIDADE</v>
          </cell>
          <cell r="K4551">
            <v>15.5</v>
          </cell>
        </row>
        <row r="4552">
          <cell r="G4552">
            <v>94705</v>
          </cell>
          <cell r="H4552" t="str">
            <v>CONECTOR, CPVC, SOLDÁVEL, DN 22 MM X 3/4", INSTALADO EM RESERVAÇÃO PREDIAL DE ÁGUA - FORNECIMENTO E INSTALAÇÃO. AF_04/2024</v>
          </cell>
          <cell r="I4552" t="str">
            <v>UN</v>
          </cell>
          <cell r="J4552" t="str">
            <v>COEFICIENTE DE REPRESENTATIVIDADE</v>
          </cell>
          <cell r="K4552">
            <v>19.9</v>
          </cell>
        </row>
        <row r="4553">
          <cell r="G4553">
            <v>94706</v>
          </cell>
          <cell r="H4553" t="str">
            <v>LUVA, CPVC, SOLDÁVEL, DN 22 MM, INSTALADO EM RESERVAÇÃO PREDIAL DE ÁGUA - FORNECIMENTO E INSTALAÇÃO. AF_04/2024</v>
          </cell>
          <cell r="I4553" t="str">
            <v>UN</v>
          </cell>
          <cell r="J4553" t="str">
            <v>COEFICIENTE DE REPRESENTATIVIDADE</v>
          </cell>
          <cell r="K4553">
            <v>24.74</v>
          </cell>
        </row>
        <row r="4554">
          <cell r="G4554">
            <v>94707</v>
          </cell>
          <cell r="H4554" t="str">
            <v>CONECTOR, CPVC, SOLDÁVEL, DN 28 MM X 1", INSTALADO EM RESERVAÇÃO PREDIAL DE ÁGUA - FORNECIMENTO E INSTALAÇÃO. AF_04/2024</v>
          </cell>
          <cell r="I4554" t="str">
            <v>UN</v>
          </cell>
          <cell r="J4554" t="str">
            <v>COEFICIENTE DE REPRESENTATIVIDADE</v>
          </cell>
          <cell r="K4554">
            <v>35.76</v>
          </cell>
        </row>
        <row r="4555">
          <cell r="G4555">
            <v>94713</v>
          </cell>
          <cell r="H4555" t="str">
            <v>LUVA, CPVC, SOLDÁVEL, DN 28 MM, INSTALADO EM RESERVAÇÃO PREDIAL DE ÁGUA - FORNECIMENTO E INSTALAÇÃO. AF_04/2024</v>
          </cell>
          <cell r="I4555" t="str">
            <v>UN</v>
          </cell>
          <cell r="J4555" t="str">
            <v>COEFICIENTE DE REPRESENTATIVIDADE</v>
          </cell>
          <cell r="K4555">
            <v>79.84</v>
          </cell>
        </row>
        <row r="4556">
          <cell r="G4556">
            <v>94714</v>
          </cell>
          <cell r="H4556" t="str">
            <v>CONECTOR, CPVC, SOLDÁVEL, DN 35 MM X 1 1/4", INSTALADO EM RESERVAÇÃO PREDIAL DE ÁGUA - FORNECIMENTO E INSTALAÇÃO. AF_04/2024</v>
          </cell>
          <cell r="I4556" t="str">
            <v>UN</v>
          </cell>
          <cell r="J4556" t="str">
            <v>COEFICIENTE DE REPRESENTATIVIDADE</v>
          </cell>
          <cell r="K4556">
            <v>162.43</v>
          </cell>
        </row>
        <row r="4557">
          <cell r="G4557">
            <v>94715</v>
          </cell>
          <cell r="H4557" t="str">
            <v>LUVA, CPVC, SOLDÁVEL, DN 35 MM, INSTALADO EM RESERVAÇÃO PREDIAL DE ÁGUA - FORNECIMENTO E INSTALAÇÃO. AF_04/2024</v>
          </cell>
          <cell r="I4557" t="str">
            <v>UN</v>
          </cell>
          <cell r="J4557" t="str">
            <v>COEFICIENTE DE REPRESENTATIVIDADE</v>
          </cell>
          <cell r="K4557">
            <v>194.3</v>
          </cell>
        </row>
        <row r="4558">
          <cell r="G4558">
            <v>94724</v>
          </cell>
          <cell r="H4558" t="str">
            <v>CONECTOR, CPVC, SOLDÁVEL, DN 42 MM X 1 1/2", INSTALADO EM RESERVAÇÃO PREDIAL DE ÁGUA - FORNECIMENTO E INSTALAÇÃO. AF_04/2024</v>
          </cell>
          <cell r="I4558" t="str">
            <v>UN</v>
          </cell>
          <cell r="J4558" t="str">
            <v>COEFICIENTE DE REPRESENTATIVIDADE</v>
          </cell>
          <cell r="K4558">
            <v>277.48</v>
          </cell>
        </row>
        <row r="4559">
          <cell r="G4559">
            <v>94725</v>
          </cell>
          <cell r="H4559" t="str">
            <v>LUVA, CPVC, SOLDÁVEL, DN 42 MM, INSTALADO EM RESERVAÇÃO PREDIAL DE ÁGUA - FORNECIMENTO E INSTALAÇÃO. AF_04/2024</v>
          </cell>
          <cell r="I4559" t="str">
            <v>UN</v>
          </cell>
          <cell r="J4559" t="str">
            <v>COEFICIENTE DE REPRESENTATIVIDADE</v>
          </cell>
          <cell r="K4559">
            <v>11.65</v>
          </cell>
        </row>
        <row r="4560">
          <cell r="G4560">
            <v>94726</v>
          </cell>
          <cell r="H4560" t="str">
            <v>CONECTOR, CPVC, SOLDÁVEL, DN 54 MM X 2", INSTALADO EM RESERVAÇÃO PREDIAL DE ÁGUA - FORNECIMENTO E INSTALAÇÃO. AF_04/2024</v>
          </cell>
          <cell r="I4560" t="str">
            <v>UN</v>
          </cell>
          <cell r="J4560" t="str">
            <v>COEFICIENTE DE REPRESENTATIVIDADE</v>
          </cell>
          <cell r="K4560">
            <v>18.67</v>
          </cell>
        </row>
        <row r="4561">
          <cell r="G4561">
            <v>94727</v>
          </cell>
          <cell r="H4561" t="str">
            <v>LUVA, CPVC, SOLDÁVEL, DN 54 MM, INSTALADO EM RESERVAÇÃO PREDIAL DE ÁGUA - FORNECIMENTO E INSTALAÇÃO. AF_04/2024</v>
          </cell>
          <cell r="I4561" t="str">
            <v>UN</v>
          </cell>
          <cell r="J4561" t="str">
            <v>COEFICIENTE DE REPRESENTATIVIDADE</v>
          </cell>
          <cell r="K4561">
            <v>49.09</v>
          </cell>
        </row>
        <row r="4562">
          <cell r="G4562">
            <v>94728</v>
          </cell>
          <cell r="H4562" t="str">
            <v>CONECTOR, CPVC, SOLDÁVEL, DN 73 MM X 2 1/2", INSTALADO EM RESERVAÇÃO PREDIAL DE ÁGUA - FORNECIMENTO E INSTALAÇÃO. AF_04/2024</v>
          </cell>
          <cell r="I4562" t="str">
            <v>UN</v>
          </cell>
          <cell r="J4562" t="str">
            <v>COEFICIENTE DE REPRESENTATIVIDADE</v>
          </cell>
          <cell r="K4562">
            <v>62.53</v>
          </cell>
        </row>
        <row r="4563">
          <cell r="G4563">
            <v>94729</v>
          </cell>
          <cell r="H4563" t="str">
            <v>CONECTOR, CPVC, SOLDÁVEL, DN 89 MM X 3", INSTALADO EM RESERVAÇÃO PREDIAL DE ÁGUA - FORNECIMENTO E INSTALAÇÃO. AF_04/2024</v>
          </cell>
          <cell r="I4563" t="str">
            <v>UN</v>
          </cell>
          <cell r="J4563" t="str">
            <v>COEFICIENTE DE REPRESENTATIVIDADE</v>
          </cell>
          <cell r="K4563">
            <v>100.1</v>
          </cell>
        </row>
        <row r="4564">
          <cell r="G4564">
            <v>94730</v>
          </cell>
          <cell r="H4564" t="str">
            <v>LUVA, CPVC, SOLDÁVEL, DN 89 MM, INSTALADO EM RESERVAÇÃO PREDIAL DE ÁGUA - FORNECIMENTO E INSTALAÇÃO. AF_04/2024</v>
          </cell>
          <cell r="I4564" t="str">
            <v>UN</v>
          </cell>
          <cell r="J4564" t="str">
            <v>COEFICIENTE DE REPRESENTATIVIDADE</v>
          </cell>
          <cell r="K4564">
            <v>218.42</v>
          </cell>
        </row>
        <row r="4565">
          <cell r="G4565">
            <v>94731</v>
          </cell>
          <cell r="H4565" t="str">
            <v>CONECTOR, CPVC, SOLDÁVEL, DN 114 MM X 4", INSTALADO EM RESERVAÇÃO PREDIAL DE ÁGUA - FORNECIMENTO E INSTALAÇÃO. AF_04/2024</v>
          </cell>
          <cell r="I4565" t="str">
            <v>UN</v>
          </cell>
          <cell r="J4565" t="str">
            <v>COEFICIENTE DE REPRESENTATIVIDADE</v>
          </cell>
          <cell r="K4565">
            <v>263.75</v>
          </cell>
        </row>
        <row r="4566">
          <cell r="G4566">
            <v>94732</v>
          </cell>
          <cell r="H4566" t="str">
            <v>LUVA, CPVC, SOLDÁVEL, DN 114 MM, INSTALADO EM RESERVAÇÃO PREDIAL DE ÁGUA - FORNECIMENTO E INSTALAÇÃO. AF_04/2024</v>
          </cell>
          <cell r="I4566" t="str">
            <v>UN</v>
          </cell>
          <cell r="J4566" t="str">
            <v>COEFICIENTE DE REPRESENTATIVIDADE</v>
          </cell>
          <cell r="K4566">
            <v>344.72</v>
          </cell>
        </row>
        <row r="4567">
          <cell r="G4567">
            <v>94733</v>
          </cell>
          <cell r="H4567" t="str">
            <v>JOELHO 90 GRAUS, CPVC, SOLDÁVEL, DN 22 MM, INSTALADO EM RESERVAÇÃO PREDIAL DE ÁGUA - FORNECIMENTO E INSTALAÇÃO. AF_04/2024</v>
          </cell>
          <cell r="I4567" t="str">
            <v>UN</v>
          </cell>
          <cell r="J4567" t="str">
            <v>COEFICIENTE DE REPRESENTATIVIDADE</v>
          </cell>
          <cell r="K4567">
            <v>35.63</v>
          </cell>
        </row>
        <row r="4568">
          <cell r="G4568">
            <v>94734</v>
          </cell>
          <cell r="H4568" t="str">
            <v>CURVA 90 GRAUS, CPVC, SOLDÁVEL, DN 22 MM, INSTALADO EM RESERVAÇÃO PREDIAL DE ÁGUA - FORNECIMENTO E INSTALAÇÃO. AF_04/2024</v>
          </cell>
          <cell r="I4568" t="str">
            <v>UN</v>
          </cell>
          <cell r="J4568" t="str">
            <v>COEFICIENTE DE REPRESENTATIVIDADE</v>
          </cell>
          <cell r="K4568">
            <v>39.32</v>
          </cell>
        </row>
        <row r="4569">
          <cell r="G4569">
            <v>94736</v>
          </cell>
          <cell r="H4569" t="str">
            <v>JOELHO 90 GRAUS, CPVC, SOLDÁVEL, DN 28 MM, INSTALADO EM RESERVAÇÃO PREDIAL DE ÁGUA - FORNECIMENTO E INSTALAÇÃO. AF_04/2024</v>
          </cell>
          <cell r="I4569" t="str">
            <v>UN</v>
          </cell>
          <cell r="J4569" t="str">
            <v>COEFICIENTE DE REPRESENTATIVIDADE</v>
          </cell>
          <cell r="K4569">
            <v>44.02</v>
          </cell>
        </row>
        <row r="4570">
          <cell r="G4570">
            <v>94737</v>
          </cell>
          <cell r="H4570" t="str">
            <v>CURVA 90 GRAUS, CPVC, SOLDÁVEL, DN 28 MM, INSTALADO EM RESERVAÇÃO PREDIAL DE ÁGUA - FORNECIMENTO E INSTALAÇÃO. AF_04/2024</v>
          </cell>
          <cell r="I4570" t="str">
            <v>UN</v>
          </cell>
          <cell r="J4570" t="str">
            <v>COEFICIENTE DE REPRESENTATIVIDADE</v>
          </cell>
          <cell r="K4570">
            <v>65.84</v>
          </cell>
        </row>
        <row r="4571">
          <cell r="G4571">
            <v>94738</v>
          </cell>
          <cell r="H4571" t="str">
            <v>JOELHO 90 GRAUS, CPVC, SOLDÁVEL, DN 35 MM, INSTALADO EM RESERVAÇÃO PREDIAL DE ÁGUA - FORNECIMENTO E INSTALAÇÃO. AF_04/2024</v>
          </cell>
          <cell r="I4571" t="str">
            <v>UN</v>
          </cell>
          <cell r="J4571" t="str">
            <v>COEFICIENTE DE REPRESENTATIVIDADE</v>
          </cell>
          <cell r="K4571">
            <v>74.69</v>
          </cell>
        </row>
        <row r="4572">
          <cell r="G4572">
            <v>94739</v>
          </cell>
          <cell r="H4572" t="str">
            <v>JOELHO 90 GRAUS, CPVC, SOLDÁVEL, DN 42 MM, INSTALADO EM RESERVAÇÃO PREDIAL DE ÁGUA - FORNECIMENTO E INSTALAÇÃO. AF_04/2024</v>
          </cell>
          <cell r="I4572" t="str">
            <v>UN</v>
          </cell>
          <cell r="J4572" t="str">
            <v>COEFICIENTE DE REPRESENTATIVIDADE</v>
          </cell>
          <cell r="K4572">
            <v>100.11</v>
          </cell>
        </row>
        <row r="4573">
          <cell r="G4573">
            <v>94740</v>
          </cell>
          <cell r="H4573" t="str">
            <v>JOELHO 90 GRAUS, CPVC, SOLDÁVEL, DN 54 MM, INSTALADO EM RESERVAÇÃO PREDIAL DE ÁGUA - FORNECIMENTO E INSTALAÇÃO. AF_04/2024</v>
          </cell>
          <cell r="I4573" t="str">
            <v>UN</v>
          </cell>
          <cell r="J4573" t="str">
            <v>COEFICIENTE DE REPRESENTATIVIDADE</v>
          </cell>
          <cell r="K4573">
            <v>17.21</v>
          </cell>
        </row>
        <row r="4574">
          <cell r="G4574">
            <v>94741</v>
          </cell>
          <cell r="H4574" t="str">
            <v>JOELHO 90 GRAUS, CPVC, SOLDÁVEL, DN 73 MM, INSTALADO EM RESERVAÇÃO PREDIAL DE ÁGUA - FORNECIMENTO E INSTALAÇÃO. AF_04/2024</v>
          </cell>
          <cell r="I4574" t="str">
            <v>UN</v>
          </cell>
          <cell r="J4574" t="str">
            <v>COEFICIENTE DE REPRESENTATIVIDADE</v>
          </cell>
          <cell r="K4574">
            <v>156.32</v>
          </cell>
        </row>
        <row r="4575">
          <cell r="G4575">
            <v>94742</v>
          </cell>
          <cell r="H4575" t="str">
            <v>JOELHO 90 GRAUS, CPVC, SOLDÁVEL, DN 89 MM, INSTALADO EM RESERVAÇÃO PREDIAL DE ÁGUA - FORNECIMENTO E INSTALAÇÃO. AF_04/2024</v>
          </cell>
          <cell r="I4575" t="str">
            <v>UN</v>
          </cell>
          <cell r="J4575" t="str">
            <v>COEFICIENTE DE REPRESENTATIVIDADE</v>
          </cell>
          <cell r="K4575">
            <v>22.59</v>
          </cell>
        </row>
        <row r="4576">
          <cell r="G4576">
            <v>94743</v>
          </cell>
          <cell r="H4576" t="str">
            <v>JOELHO 90 GRAUS, CPVC, SOLDÁVEL, DN 114 MM, INSTALADO EM RESERVAÇÃO PREDIAL DE ÁGUA - FORNECIMENTO E INSTALAÇÃO. AF_04/2024</v>
          </cell>
          <cell r="I4576" t="str">
            <v>UN</v>
          </cell>
          <cell r="J4576" t="str">
            <v>COEFICIENTE DE REPRESENTATIVIDADE</v>
          </cell>
          <cell r="K4576">
            <v>48.51</v>
          </cell>
        </row>
        <row r="4577">
          <cell r="G4577">
            <v>94744</v>
          </cell>
          <cell r="H4577" t="str">
            <v>TE, CPVC, SOLDÁVEL, DN 22 MM, INSTALADO EM RESERVAÇÃO PREDIAL DE ÁGUA - FORNECIMENTO E INSTALAÇÃO. AF_04/2024</v>
          </cell>
          <cell r="I4577" t="str">
            <v>UN</v>
          </cell>
          <cell r="J4577" t="str">
            <v>COEFICIENTE DE REPRESENTATIVIDADE</v>
          </cell>
          <cell r="K4577">
            <v>50.68</v>
          </cell>
        </row>
        <row r="4578">
          <cell r="G4578">
            <v>94746</v>
          </cell>
          <cell r="H4578" t="str">
            <v>TE, CPVC, SOLDÁVEL, DN 28 MM, INSTALADO EM RESERVAÇÃO PREDIAL DE ÁGUA - FORNECIMENTO E INSTALAÇÃO. AF_04/2024</v>
          </cell>
          <cell r="I4578" t="str">
            <v>UN</v>
          </cell>
          <cell r="J4578" t="str">
            <v>COEFICIENTE DE REPRESENTATIVIDADE</v>
          </cell>
          <cell r="K4578">
            <v>57.06</v>
          </cell>
        </row>
        <row r="4579">
          <cell r="G4579">
            <v>94748</v>
          </cell>
          <cell r="H4579" t="str">
            <v>TE, CPVC, SOLDÁVEL, DN 35 MM, INSTALADO EM RESERVAÇÃO PREDIAL DE ÁGUA - FORNECIMENTO E INSTALAÇÃO. AF_04/2024</v>
          </cell>
          <cell r="I4579" t="str">
            <v>UN</v>
          </cell>
          <cell r="J4579" t="str">
            <v>COEFICIENTE DE REPRESENTATIVIDADE</v>
          </cell>
          <cell r="K4579">
            <v>47.36</v>
          </cell>
        </row>
        <row r="4580">
          <cell r="G4580">
            <v>94750</v>
          </cell>
          <cell r="H4580" t="str">
            <v>TE, CPVC, SOLDÁVEL, DN 42 MM, INSTALADO EM RESERVAÇÃO PREDIAL DE ÁGUA - FORNECIMENTO E INSTALAÇÃO. AF_04/2024</v>
          </cell>
          <cell r="I4580" t="str">
            <v>UN</v>
          </cell>
          <cell r="J4580" t="str">
            <v>COEFICIENTE DE REPRESENTATIVIDADE</v>
          </cell>
          <cell r="K4580">
            <v>14.18</v>
          </cell>
        </row>
        <row r="4581">
          <cell r="G4581">
            <v>94752</v>
          </cell>
          <cell r="H4581" t="str">
            <v>TE, CPVC, SOLDÁVEL, DN 54 MM, INSTALADO EM RESERVAÇÃO PREDIAL DE ÁGUA - FORNECIMENTO E INSTALAÇÃO. AF_04/2024</v>
          </cell>
          <cell r="I4581" t="str">
            <v>UN</v>
          </cell>
          <cell r="J4581" t="str">
            <v>COEFICIENTE DE REPRESENTATIVIDADE</v>
          </cell>
          <cell r="K4581">
            <v>14.57</v>
          </cell>
        </row>
        <row r="4582">
          <cell r="G4582">
            <v>94754</v>
          </cell>
          <cell r="H4582" t="str">
            <v>TE, CPVC, SOLDÁVEL, DN 73 MM, INSTALADO EM RESERVAÇÃO PREDIAL DE ÁGUA - FORNECIMENTO E INSTALAÇÃO. AF_04/2024</v>
          </cell>
          <cell r="I4582" t="str">
            <v>UN</v>
          </cell>
          <cell r="J4582" t="str">
            <v>COEFICIENTE DE REPRESENTATIVIDADE</v>
          </cell>
          <cell r="K4582">
            <v>9.93</v>
          </cell>
        </row>
        <row r="4583">
          <cell r="G4583">
            <v>94756</v>
          </cell>
          <cell r="H4583" t="str">
            <v>TE, CPVC, SOLDÁVEL, DN 89 MM, INSTALADO EM RESERVAÇÃO PREDIAL DE ÁGUA - FORNECIMENTO E INSTALAÇÃO. AF_04/2024</v>
          </cell>
          <cell r="I4583" t="str">
            <v>UN</v>
          </cell>
          <cell r="J4583" t="str">
            <v>COEFICIENTE DE REPRESENTATIVIDADE</v>
          </cell>
          <cell r="K4583">
            <v>24.65</v>
          </cell>
        </row>
        <row r="4584">
          <cell r="G4584">
            <v>94757</v>
          </cell>
          <cell r="H4584" t="str">
            <v>TE, CPVC, SOLDÁVEL, DN 114 MM, INSTALADO EM RESERVAÇÃO PREDIAL DE ÁGUA - FORNECIMENTO E INSTALAÇÃO. AF_04/2024</v>
          </cell>
          <cell r="I4584" t="str">
            <v>UN</v>
          </cell>
          <cell r="J4584" t="str">
            <v>COEFICIENTE DE REPRESENTATIVIDADE</v>
          </cell>
          <cell r="K4584">
            <v>16.22</v>
          </cell>
        </row>
        <row r="4585">
          <cell r="G4585">
            <v>94758</v>
          </cell>
          <cell r="H4585" t="str">
            <v>ADAPTADOR COM FLANGE E ANEL DE VEDAÇÃO, CPVC, ROSCÁVEL, DN 15 MM, INSTALADO EM RESERVAÇÃO PREDIAL DE ÁGUA - FORNECIMENTO E INSTALAÇÃO. AF_04/2024</v>
          </cell>
          <cell r="I4585" t="str">
            <v>UN</v>
          </cell>
          <cell r="J4585" t="str">
            <v>COEFICIENTE DE REPRESENTATIVIDADE</v>
          </cell>
          <cell r="K4585">
            <v>18.64</v>
          </cell>
        </row>
        <row r="4586">
          <cell r="G4586">
            <v>94759</v>
          </cell>
          <cell r="H4586" t="str">
            <v>ADAPTADOR COM FLANGE E ANEL DE VEDAÇÃO, CPVC, ROSCÁVEL, DN 22 MM, INSTALADO EM RESERVAÇÃO PREDIAL DE ÁGUA - FORNECIMENTO E INSTALAÇÃO. AF_04/2024</v>
          </cell>
          <cell r="I4586" t="str">
            <v>UN</v>
          </cell>
          <cell r="J4586" t="str">
            <v>ATRIBUÍDO SÃO PAULO</v>
          </cell>
          <cell r="K4586">
            <v>43.05</v>
          </cell>
        </row>
        <row r="4587">
          <cell r="G4587">
            <v>94760</v>
          </cell>
          <cell r="H4587" t="str">
            <v>ADAPTADOR COM FLANGE E ANEL DE VEDAÇÃO, CPVC, ROSCÁVEL, DN 28 MM, INSTALADO EM RESERVAÇÃO PREDIAL DE ÁGUA - FORNECIMENTO E INSTALAÇÃO. AF_04/2024</v>
          </cell>
          <cell r="I4587" t="str">
            <v>UN</v>
          </cell>
          <cell r="J4587" t="str">
            <v>ATRIBUÍDO SÃO PAULO</v>
          </cell>
          <cell r="K4587">
            <v>8.07</v>
          </cell>
        </row>
        <row r="4588">
          <cell r="G4588">
            <v>94761</v>
          </cell>
          <cell r="H4588" t="str">
            <v>ADAPTADOR COM FLANGE E ANEL DE VEDAÇÃO, CPVC, ROSCÁVEL, DN 35 MM, INSTALADO EM RESERVAÇÃO PREDIAL DE ÁGUA - FORNECIMENTO E INSTALAÇÃO. AF_04/2024</v>
          </cell>
          <cell r="I4588" t="str">
            <v>UN</v>
          </cell>
          <cell r="J4588" t="str">
            <v>ATRIBUÍDO SÃO PAULO</v>
          </cell>
          <cell r="K4588">
            <v>8.46</v>
          </cell>
        </row>
        <row r="4589">
          <cell r="G4589">
            <v>94762</v>
          </cell>
          <cell r="H4589" t="str">
            <v>ADAPTADOR COM FLANGE E ANEL DE VEDAÇÃO, CPVC, ROSCÁVEL, DN 42 MM, INSTALADO EM RESERVAÇÃO PREDIAL DE ÁGUA - FORNECIMENTO E INSTALAÇÃO. AF_04/2024</v>
          </cell>
          <cell r="I4589" t="str">
            <v>UN</v>
          </cell>
          <cell r="J4589" t="str">
            <v>ATRIBUÍDO SÃO PAULO</v>
          </cell>
          <cell r="K4589">
            <v>9.67</v>
          </cell>
        </row>
        <row r="4590">
          <cell r="G4590">
            <v>94763</v>
          </cell>
          <cell r="H4590" t="str">
            <v>ADAPTADOR COM FLANGE E ANEL DE VEDAÇÃO, CPVC, ROSCÁVEL, DN 54 MM, INSTALADO EM RESERVAÇÃO PREDIAL DE ÁGUA - FORNECIMENTO E INSTALAÇÃO. AF_04/2024</v>
          </cell>
          <cell r="I4590" t="str">
            <v>UN</v>
          </cell>
          <cell r="J4590" t="str">
            <v>ATRIBUÍDO SÃO PAULO</v>
          </cell>
          <cell r="K4590">
            <v>12.94</v>
          </cell>
        </row>
        <row r="4591">
          <cell r="G4591">
            <v>94764</v>
          </cell>
          <cell r="H4591" t="str">
            <v>ADAPTADOR COM FLANGE E ANEL DE VEDAÇÃO, PVC, SOLDÁVEL, DN  20 MM X 1/2", INSTALADO EM RESERVAÇÃO PREDIAL DE ÁGUA - FORNECIMENTO E INSTALAÇÃO. AF_04/2024</v>
          </cell>
          <cell r="I4591" t="str">
            <v>UN</v>
          </cell>
          <cell r="J4591" t="str">
            <v>ATRIBUÍDO SÃO PAULO</v>
          </cell>
          <cell r="K4591">
            <v>14.79</v>
          </cell>
        </row>
        <row r="4592">
          <cell r="G4592">
            <v>94765</v>
          </cell>
          <cell r="H4592" t="str">
            <v>LUVA, CPVC, SOLDÁVEL, DN 73 MM, INSTALADO EM RESERVAÇÃO PREDIAL DE ÁGUA - FORNECIMENTO E INSTALAÇÃO. AF_04/2024</v>
          </cell>
          <cell r="I4592" t="str">
            <v>UN</v>
          </cell>
          <cell r="J4592" t="str">
            <v>ATRIBUÍDO SÃO PAULO</v>
          </cell>
          <cell r="K4592">
            <v>20.12</v>
          </cell>
        </row>
        <row r="4593">
          <cell r="G4593">
            <v>94766</v>
          </cell>
          <cell r="H4593" t="str">
            <v>LUVA COM BUCHA DE LATÃO, PVC, SOLDÁVEL, DN 32MM X 1 , INSTALADO EM RAMAL DE DISTRIBUIÇÃO DE ÁGUA   FORNECIMENTO E INSTALAÇÃO. AF_06/2022</v>
          </cell>
          <cell r="I4593" t="str">
            <v>UN</v>
          </cell>
          <cell r="J4593" t="str">
            <v>ATRIBUÍDO SÃO PAULO</v>
          </cell>
          <cell r="K4593">
            <v>5.84</v>
          </cell>
        </row>
        <row r="4594">
          <cell r="G4594">
            <v>94767</v>
          </cell>
          <cell r="H4594" t="str">
            <v>LUVA SIMPLES, PVC, SÉRIE NORMAL, ESGOTO PREDIAL, DN 150 MM, JUNTA ELÁSTICA, FORNECIDO E INSTALADO EM SUBCOLETOR AÉREO DE ESGOTO SANITÁRIO. AF_08/2022</v>
          </cell>
          <cell r="I4594" t="str">
            <v>UN</v>
          </cell>
          <cell r="J4594" t="str">
            <v>ATRIBUÍDO SÃO PAULO</v>
          </cell>
          <cell r="K4594">
            <v>22.82</v>
          </cell>
        </row>
        <row r="4595">
          <cell r="G4595">
            <v>94768</v>
          </cell>
          <cell r="H4595" t="str">
            <v>CURVA 90 GRAUS, PVC, SERIE R, ÁGUA PLUVIAL, DN 100 MM, JUNTA ELÁSTICA, FORNECIDO E INSTALADO EM RAMAL DE ENCAMINHAMENTO. AF_06/2022</v>
          </cell>
          <cell r="I4595" t="str">
            <v>UN</v>
          </cell>
          <cell r="J4595" t="str">
            <v>ATRIBUÍDO SÃO PAULO</v>
          </cell>
          <cell r="K4595">
            <v>14.39</v>
          </cell>
        </row>
        <row r="4596">
          <cell r="G4596">
            <v>94769</v>
          </cell>
          <cell r="H4596" t="str">
            <v>CURVA 90 GRAUS, PVC, SERIE R, ÁGUA PLUVIAL, DN 100 MM, JUNTA ELÁSTICA, FORNECIDO E INSTALADO EM CONDUTORES VERTICAIS DE ÁGUAS PLUVIAIS. AF_06/2022</v>
          </cell>
          <cell r="I4596" t="str">
            <v>UN</v>
          </cell>
          <cell r="J4596" t="str">
            <v>ATRIBUÍDO SÃO PAULO</v>
          </cell>
          <cell r="K4596">
            <v>7.75</v>
          </cell>
        </row>
        <row r="4597">
          <cell r="G4597">
            <v>94783</v>
          </cell>
          <cell r="H4597" t="str">
            <v>SPRINKLER TIPO PENDENTE, 68 °C, UNIÃO POR ROSCA DN 15 (1/2") - FORNECIMENTO E INSTALAÇÃO. AF_10/2020</v>
          </cell>
          <cell r="I4597" t="str">
            <v>UN</v>
          </cell>
          <cell r="J4597" t="str">
            <v>ATRIBUÍDO SÃO PAULO</v>
          </cell>
          <cell r="K4597">
            <v>31.17</v>
          </cell>
        </row>
        <row r="4598">
          <cell r="G4598">
            <v>94863</v>
          </cell>
          <cell r="H4598" t="str">
            <v>JOELHO 90 GRAUS, PPR, DN 25 MM, CLASSE PN 25, INSTALADO EM RAMAL OU SUB-RAMAL DE ÁGUA   FORNECIMENTO E INSTALAÇÃO. AF_08/2022</v>
          </cell>
          <cell r="I4598" t="str">
            <v>UN</v>
          </cell>
          <cell r="J4598" t="str">
            <v>ATRIBUÍDO SÃO PAULO</v>
          </cell>
          <cell r="K4598">
            <v>30.86</v>
          </cell>
        </row>
        <row r="4599">
          <cell r="G4599">
            <v>95237</v>
          </cell>
          <cell r="H4599" t="str">
            <v>JOELHO 45 GRAUS, PPR, DN 25 MM, CLASSE PN 25, INSTALADO EM RAMAL OU SUB-RAMAL DE ÁGUA   FORNECIMENTO E INSTALAÇÃO. AF_08/2022</v>
          </cell>
          <cell r="I4599" t="str">
            <v>UN</v>
          </cell>
          <cell r="J4599" t="str">
            <v>ATRIBUÍDO SÃO PAULO</v>
          </cell>
          <cell r="K4599">
            <v>8.69</v>
          </cell>
        </row>
        <row r="4600">
          <cell r="G4600">
            <v>95693</v>
          </cell>
          <cell r="H4600" t="str">
            <v>LUVA, PPR, DN 25 MM, CLASSE PN 25, INSTALADO EM RAMAL OU SUB-RAMAL DE ÁGUA   FORNECIMENTO E INSTALAÇÃO. AF_08/2022</v>
          </cell>
          <cell r="I4600" t="str">
            <v>UN</v>
          </cell>
          <cell r="J4600" t="str">
            <v>ATRIBUÍDO SÃO PAULO</v>
          </cell>
          <cell r="K4600">
            <v>15.08</v>
          </cell>
        </row>
        <row r="4601">
          <cell r="G4601">
            <v>95694</v>
          </cell>
          <cell r="H4601" t="str">
            <v>CONECTOR MACHO, PPR, 25 X 1/2  , CLASSE PN 25, INSTALADO EM RAMAL OU SUB-RAMAL DE ÁGUA   FORNECIMENTO E INSTALAÇÃO. AF_08/2022</v>
          </cell>
          <cell r="I4601" t="str">
            <v>UN</v>
          </cell>
          <cell r="J4601" t="str">
            <v>ATRIBUÍDO SÃO PAULO</v>
          </cell>
          <cell r="K4601">
            <v>16.64</v>
          </cell>
        </row>
        <row r="4602">
          <cell r="G4602">
            <v>95695</v>
          </cell>
          <cell r="H4602" t="str">
            <v>CONECTOR FÊMEA, PPR, 25 X 1/2  , CLASSE PN 25, INSTALADO EM RAMAL OU SUB-RAMAL DE ÁGUA   FORNECIMENTO E INSTALAÇÃO. AF_08/2022</v>
          </cell>
          <cell r="I4602" t="str">
            <v>UN</v>
          </cell>
          <cell r="J4602" t="str">
            <v>ATRIBUÍDO SÃO PAULO</v>
          </cell>
          <cell r="K4602">
            <v>10.48</v>
          </cell>
        </row>
        <row r="4603">
          <cell r="G4603">
            <v>95696</v>
          </cell>
          <cell r="H4603" t="str">
            <v>TÊ NORMAL, PPR, DN 25 MM, CLASSE PN 25, INSTALADO EM RAMAL OU SUB-RAMAL DE ÁGUA   FORNECIMENTO E INSTALAÇÃO. AF_08/2022</v>
          </cell>
          <cell r="I4603" t="str">
            <v>UN</v>
          </cell>
          <cell r="J4603" t="str">
            <v>ATRIBUÍDO SÃO PAULO</v>
          </cell>
          <cell r="K4603">
            <v>15.45</v>
          </cell>
        </row>
        <row r="4604">
          <cell r="G4604">
            <v>96637</v>
          </cell>
          <cell r="H4604" t="str">
            <v>TÊ MISTURADOR, PPR, 25 X 3/4   , CLASSE PN 25, INSTALADO EM RAMAL OU SUB-RAMAL DE ÁGUA   FORNECIMENTO E INSTALAÇÃO. AF_08/2022</v>
          </cell>
          <cell r="I4604" t="str">
            <v>UN</v>
          </cell>
          <cell r="J4604" t="str">
            <v>ATRIBUÍDO SÃO PAULO</v>
          </cell>
          <cell r="K4604">
            <v>22.19</v>
          </cell>
        </row>
        <row r="4605">
          <cell r="G4605">
            <v>96638</v>
          </cell>
          <cell r="H4605" t="str">
            <v>JOELHO 90 GRAUS, PPR, DN 25 MM, CLASSE PN 25, INSTALADO EM RAMAL DE DISTRIBUIÇÃO   FORNECIMENTO E INSTALAÇÃO. AF_08/2022</v>
          </cell>
          <cell r="I4605" t="str">
            <v>UN</v>
          </cell>
          <cell r="J4605" t="str">
            <v>ATRIBUÍDO SÃO PAULO</v>
          </cell>
          <cell r="K4605">
            <v>10.28</v>
          </cell>
        </row>
        <row r="4606">
          <cell r="G4606">
            <v>96639</v>
          </cell>
          <cell r="H4606" t="str">
            <v>JOELHO 45 GRAUS, PPR, DN 25 MM, CLASSE PN 25, INSTALADO EM RAMAL DE DISTRIBUIÇÃO DE ÁGUA   FORNECIMENTO E INSTALAÇÃO. AF_08/2022</v>
          </cell>
          <cell r="I4606" t="str">
            <v>UN</v>
          </cell>
          <cell r="J4606" t="str">
            <v>ATRIBUÍDO SÃO PAULO</v>
          </cell>
          <cell r="K4606">
            <v>10.67</v>
          </cell>
        </row>
        <row r="4607">
          <cell r="G4607">
            <v>96640</v>
          </cell>
          <cell r="H4607" t="str">
            <v>JOELHO 90 GRAUS, PPR, DN 32 MM, CLASSE PN 25, INSTALADO EM RAMAL DE DISTRIBUIÇÃO - FORNECIMENTO E INSTALAÇÃO. AF_08/2022</v>
          </cell>
          <cell r="I4607" t="str">
            <v>UN</v>
          </cell>
          <cell r="J4607" t="str">
            <v>ATRIBUÍDO SÃO PAULO</v>
          </cell>
          <cell r="K4607">
            <v>13.3</v>
          </cell>
        </row>
        <row r="4608">
          <cell r="G4608">
            <v>96641</v>
          </cell>
          <cell r="H4608" t="str">
            <v>JOELHO 45 GRAUS, PPR, DN 32 MM, CLASSE PN 25, INSTALADO EM RAMAL DE DISTRIBUIÇÃO DE ÁGUA - FORNECIMENTO E INSTALAÇÃO. AF_08/2022</v>
          </cell>
          <cell r="I4608" t="str">
            <v>UN</v>
          </cell>
          <cell r="J4608" t="str">
            <v>ATRIBUÍDO SÃO PAULO</v>
          </cell>
          <cell r="K4608">
            <v>16.57</v>
          </cell>
        </row>
        <row r="4609">
          <cell r="G4609">
            <v>96642</v>
          </cell>
          <cell r="H4609" t="str">
            <v>JOELHO 90 GRAUS, PPR, DN 40 MM, CLASSE PN 25, INSTALADO EM RAMAL DE DISTRIBUIÇÃO - FORNECIMENTO E INSTALAÇÃO. AF_08/2022</v>
          </cell>
          <cell r="I4609" t="str">
            <v>UN</v>
          </cell>
          <cell r="J4609" t="str">
            <v>ATRIBUÍDO SÃO PAULO</v>
          </cell>
          <cell r="K4609">
            <v>20.03</v>
          </cell>
        </row>
        <row r="4610">
          <cell r="G4610">
            <v>96643</v>
          </cell>
          <cell r="H4610" t="str">
            <v>JOELHO 45 GRAUS, PPR, DN 40 MM, CLASSE PN 25, INSTALADO EM RAMAL DE DISTRIBUIÇÃO DE ÁGUA - FORNECIMENTO E INSTALAÇÃO. AF_08/2022</v>
          </cell>
          <cell r="I4610" t="str">
            <v>UN</v>
          </cell>
          <cell r="J4610" t="str">
            <v>ATRIBUÍDO SÃO PAULO</v>
          </cell>
          <cell r="K4610">
            <v>25.36</v>
          </cell>
        </row>
        <row r="4611">
          <cell r="G4611">
            <v>96650</v>
          </cell>
          <cell r="H4611" t="str">
            <v>LUVA, PPR, DN 25 MM, CLASSE PN 25, INSTALADO EM RAMAL DE DISTRIBUIÇÃO DE ÁGUA   FORNECIMENTO E INSTALAÇÃO. AF_08/2022</v>
          </cell>
          <cell r="I4611" t="str">
            <v>UN</v>
          </cell>
          <cell r="J4611" t="str">
            <v>ATRIBUÍDO SÃO PAULO</v>
          </cell>
          <cell r="K4611">
            <v>28.14</v>
          </cell>
        </row>
        <row r="4612">
          <cell r="G4612">
            <v>96651</v>
          </cell>
          <cell r="H4612" t="str">
            <v>CONECTOR MACHO, PPR, 25 X 1/2, CLASSE PN 25, INSTALADO EM RAMAL DE DISTRIBUIÇÃO DE ÁGUA   FORNECIMENTO E INSTALAÇÃO. AF_08/2022</v>
          </cell>
          <cell r="I4612" t="str">
            <v>UN</v>
          </cell>
          <cell r="J4612" t="str">
            <v>ATRIBUÍDO SÃO PAULO</v>
          </cell>
          <cell r="K4612">
            <v>36.57</v>
          </cell>
        </row>
        <row r="4613">
          <cell r="G4613">
            <v>96652</v>
          </cell>
          <cell r="H4613" t="str">
            <v>CONECTOR FÊMEA, PPR, 25 X 1/2  , CLASSE PN 25, INSTALADO EM RAMAL DE DISTRIBUIÇÃO DE ÁGUA   FORNECIMENTO E INSTALAÇÃO. AF_08/2022</v>
          </cell>
          <cell r="I4613" t="str">
            <v>UN</v>
          </cell>
          <cell r="J4613" t="str">
            <v>ATRIBUÍDO SÃO PAULO</v>
          </cell>
          <cell r="K4613">
            <v>40.18</v>
          </cell>
        </row>
        <row r="4614">
          <cell r="G4614">
            <v>96653</v>
          </cell>
          <cell r="H4614" t="str">
            <v>LUVA, PPR, DN 32 MM, CLASSE PN 25, INSTALADO EM RAMAL DE DISTRIBUIÇÃO DE ÁGUA   FORNECIMENTO E INSTALAÇÃO. AF_08/2022</v>
          </cell>
          <cell r="I4614" t="str">
            <v>UN</v>
          </cell>
          <cell r="J4614" t="str">
            <v>ATRIBUÍDO SÃO PAULO</v>
          </cell>
          <cell r="K4614">
            <v>55.24</v>
          </cell>
        </row>
        <row r="4615">
          <cell r="G4615">
            <v>96654</v>
          </cell>
          <cell r="H4615" t="str">
            <v>CONECTOR MACHO, PPR, 32 X 3/4", CLASSE PN 25, INSTALADO EM RAMAL DE DISTRIBUIÇÃO DE ÁGUA   FORNECIMENTO E INSTALAÇÃO. AF_08/2022</v>
          </cell>
          <cell r="I4615" t="str">
            <v>UN</v>
          </cell>
          <cell r="J4615" t="str">
            <v>ATRIBUÍDO SÃO PAULO</v>
          </cell>
          <cell r="K4615">
            <v>87.24</v>
          </cell>
        </row>
        <row r="4616">
          <cell r="G4616">
            <v>96655</v>
          </cell>
          <cell r="H4616" t="str">
            <v>CONECTOR FÊMEA, PPR, 32 X 3/4", CLASSE PN 25, INSTALADO EM RAMAL DE DISTRIBUIÇÃO DE ÁGUA   FORNECIMENTO E INSTALAÇÃO. AF_08/2022</v>
          </cell>
          <cell r="I4616" t="str">
            <v>UN</v>
          </cell>
          <cell r="J4616" t="str">
            <v>ATRIBUÍDO SÃO PAULO</v>
          </cell>
          <cell r="K4616">
            <v>96.42</v>
          </cell>
        </row>
        <row r="4617">
          <cell r="G4617">
            <v>96656</v>
          </cell>
          <cell r="H4617" t="str">
            <v>BUCHA DE REDUÇÃO, PPR, 32 X 25, CLASSE PN 25, INSTALADO EM RAMAL DE DISTRIBUIÇÃO DE ÁGUA   FORNECIMENTO E INSTALAÇÃO. AF_08/2022</v>
          </cell>
          <cell r="I4617" t="str">
            <v>UN</v>
          </cell>
          <cell r="J4617" t="str">
            <v>ATRIBUÍDO SÃO PAULO</v>
          </cell>
          <cell r="K4617">
            <v>109.1</v>
          </cell>
        </row>
        <row r="4618">
          <cell r="G4618">
            <v>96657</v>
          </cell>
          <cell r="H4618" t="str">
            <v>LUVA, PPR, DN 40 MM, CLASSE PN 25, INSTALADO EM RAMAL DE DISTRIBUIÇÃO DE ÁGUA   FORNECIMENTO E INSTALAÇÃO. AF_08/2022</v>
          </cell>
          <cell r="I4618" t="str">
            <v>UN</v>
          </cell>
          <cell r="J4618" t="str">
            <v>ATRIBUÍDO SÃO PAULO</v>
          </cell>
          <cell r="K4618">
            <v>328.13</v>
          </cell>
        </row>
        <row r="4619">
          <cell r="G4619">
            <v>96658</v>
          </cell>
          <cell r="H4619" t="str">
            <v>BUCHA DE REDUÇÃO, PPR, 40 X 25, CLASSE PN 25, INSTALADO EM RAMAL DE DISTRIBUIÇÃO DE ÁGUA   FORNECIMENTO E INSTALAÇÃO. AF_08/2022</v>
          </cell>
          <cell r="I4619" t="str">
            <v>UN</v>
          </cell>
          <cell r="J4619" t="str">
            <v>ATRIBUÍDO SÃO PAULO</v>
          </cell>
          <cell r="K4619">
            <v>7.32</v>
          </cell>
        </row>
        <row r="4620">
          <cell r="G4620">
            <v>96659</v>
          </cell>
          <cell r="H4620" t="str">
            <v>TÊ NORMAL, PPR, DN 25 MM, CLASSE PN 25, INSTALADO EM RAMAL DE DISTRIBUIÇÃO DE ÁGUA   FORNECIMENTO E INSTALAÇÃO. AF_08/2022</v>
          </cell>
          <cell r="I4620" t="str">
            <v>UN</v>
          </cell>
          <cell r="J4620" t="str">
            <v>ATRIBUÍDO SÃO PAULO</v>
          </cell>
          <cell r="K4620">
            <v>24.3</v>
          </cell>
        </row>
        <row r="4621">
          <cell r="G4621">
            <v>96660</v>
          </cell>
          <cell r="H4621" t="str">
            <v>TÊ NORMAL, PPR, DN 32 MM, CLASSE PN 25, INSTALADO EM RAMAL DE DISTRIBUIÇÃO DE ÁGUA   FORNECIMENTO E INSTALAÇÃO. AF_08/2022</v>
          </cell>
          <cell r="I4621" t="str">
            <v>UN</v>
          </cell>
          <cell r="J4621" t="str">
            <v>ATRIBUÍDO SÃO PAULO</v>
          </cell>
          <cell r="K4621">
            <v>15.87</v>
          </cell>
        </row>
        <row r="4622">
          <cell r="G4622">
            <v>96661</v>
          </cell>
          <cell r="H4622" t="str">
            <v>TÊ NORMAL, PPR, DN 40 MM, CLASSE PN 25, INSTALADO EM RAMAL DE DISTRIBUIÇÃO DE ÁGUA   FORNECIMENTO E INSTALAÇÃO. AF_08/2022</v>
          </cell>
          <cell r="I4622" t="str">
            <v>UN</v>
          </cell>
          <cell r="J4622" t="str">
            <v>ATRIBUÍDO SÃO PAULO</v>
          </cell>
          <cell r="K4622">
            <v>10.17</v>
          </cell>
        </row>
        <row r="4623">
          <cell r="G4623">
            <v>96662</v>
          </cell>
          <cell r="H4623" t="str">
            <v>JOELHO 90 GRAUS, PPR, DN 25 MM, CLASSE PN 25, INSTALADO EM PRUMADA DE ÁGUA   FORNECIMENTO E INSTALAÇÃO . AF_08/2022</v>
          </cell>
          <cell r="I4623" t="str">
            <v>UN</v>
          </cell>
          <cell r="J4623" t="str">
            <v>ATRIBUÍDO SÃO PAULO</v>
          </cell>
          <cell r="K4623">
            <v>10.64</v>
          </cell>
        </row>
        <row r="4624">
          <cell r="G4624">
            <v>96663</v>
          </cell>
          <cell r="H4624" t="str">
            <v>JOELHO 45 GRAUS, PPR, DN 25 MM, CLASSE PN 25, INSTALADO EM PRUMADA DE ÁGUA   FORNECIMENTO E INSTALAÇÃO . AF_08/2022</v>
          </cell>
          <cell r="I4624" t="str">
            <v>UN</v>
          </cell>
          <cell r="J4624" t="str">
            <v>ATRIBUÍDO SÃO PAULO</v>
          </cell>
          <cell r="K4624">
            <v>18.56</v>
          </cell>
        </row>
        <row r="4625">
          <cell r="G4625">
            <v>96664</v>
          </cell>
          <cell r="H4625" t="str">
            <v>JOELHO 90 GRAUS, PPR, DN 32 MM, CLASSE PN 25, INSTALADO EM PRUMADA DE ÁGUA   FORNECIMENTO E INSTALAÇÃO . AF_08/2022</v>
          </cell>
          <cell r="I4625" t="str">
            <v>UN</v>
          </cell>
          <cell r="J4625" t="str">
            <v>ATRIBUÍDO SÃO PAULO</v>
          </cell>
          <cell r="K4625">
            <v>19.12</v>
          </cell>
        </row>
        <row r="4626">
          <cell r="G4626">
            <v>96665</v>
          </cell>
          <cell r="H4626" t="str">
            <v>JOELHO 45 GRAUS, PPR, DN 32 MM, CLASSE PN 25, INSTALADO EM PRUMADA DE ÁGUA   FORNECIMENTO E INSTALAÇÃO . AF_08/2022</v>
          </cell>
          <cell r="I4626" t="str">
            <v>UN</v>
          </cell>
          <cell r="J4626" t="str">
            <v>ATRIBUÍDO SÃO PAULO</v>
          </cell>
          <cell r="K4626">
            <v>22.52</v>
          </cell>
        </row>
        <row r="4627">
          <cell r="G4627">
            <v>96666</v>
          </cell>
          <cell r="H4627" t="str">
            <v>JOELHO 90 GRAUS, PPR, DN 40 MM, CLASSE PN 25, INSTALADO EM PRUMADA DE ÁGUA   FORNECIMENTO E INSTALAÇÃO . AF_08/2022</v>
          </cell>
          <cell r="I4627" t="str">
            <v>UN</v>
          </cell>
          <cell r="J4627" t="str">
            <v>ATRIBUÍDO SÃO PAULO</v>
          </cell>
          <cell r="K4627">
            <v>33.66</v>
          </cell>
        </row>
        <row r="4628">
          <cell r="G4628">
            <v>96667</v>
          </cell>
          <cell r="H4628" t="str">
            <v>JOELHO 45 GRAUS, PPR, DN 40 MM, CLASSE PN 25, INSTALADO EM PRUMADA DE ÁGUA   FORNECIMENTO E INSTALAÇÃO . AF_08/2022</v>
          </cell>
          <cell r="I4628" t="str">
            <v>UN</v>
          </cell>
          <cell r="J4628" t="str">
            <v>ATRIBUÍDO SÃO PAULO</v>
          </cell>
          <cell r="K4628">
            <v>54.75</v>
          </cell>
        </row>
        <row r="4629">
          <cell r="G4629">
            <v>96684</v>
          </cell>
          <cell r="H4629" t="str">
            <v>JOELHO 90 GRAUS, PPR, DN 50 MM, CLASSE PN 25, INSTALADO EM PRUMADA DE ÁGUA   FORNECIMENTO E INSTALAÇÃO . AF_08/2022</v>
          </cell>
          <cell r="I4629" t="str">
            <v>UN</v>
          </cell>
          <cell r="J4629" t="str">
            <v>ATRIBUÍDO SÃO PAULO</v>
          </cell>
          <cell r="K4629">
            <v>83.55</v>
          </cell>
        </row>
        <row r="4630">
          <cell r="G4630">
            <v>96685</v>
          </cell>
          <cell r="H4630" t="str">
            <v>JOELHO 45 GRAUS, PPR, DN 50 MM, CLASSE PN 25, INSTALADO EM PRUMADA DE ÁGUA   FORNECIMENTO E INSTALAÇÃO . AF_08/2022</v>
          </cell>
          <cell r="I4630" t="str">
            <v>UN</v>
          </cell>
          <cell r="J4630" t="str">
            <v>ATRIBUÍDO SÃO PAULO</v>
          </cell>
          <cell r="K4630">
            <v>106.76</v>
          </cell>
        </row>
        <row r="4631">
          <cell r="G4631">
            <v>96686</v>
          </cell>
          <cell r="H4631" t="str">
            <v>JOELHO 90 GRAUS, PPR, DN 63 MM, CLASSE PN 25, INSTALADO EM PRUMADA DE ÁGUA   FORNECIMENTO E INSTALAÇÃO . AF_08/2022</v>
          </cell>
          <cell r="I4631" t="str">
            <v>UN</v>
          </cell>
          <cell r="J4631" t="str">
            <v>ATRIBUÍDO SÃO PAULO</v>
          </cell>
          <cell r="K4631">
            <v>13.42</v>
          </cell>
        </row>
        <row r="4632">
          <cell r="G4632">
            <v>96687</v>
          </cell>
          <cell r="H4632" t="str">
            <v>JOELHO 45 GRAUS, PPR, DN 63 MM, CLASSE PN 25, INSTALADO EM PRUMADA DE ÁGUA   FORNECIMENTO E INSTALAÇÃO . AF_08/2022</v>
          </cell>
          <cell r="I4632" t="str">
            <v>UN</v>
          </cell>
          <cell r="J4632" t="str">
            <v>ATRIBUÍDO SÃO PAULO</v>
          </cell>
          <cell r="K4632">
            <v>20.29</v>
          </cell>
        </row>
        <row r="4633">
          <cell r="G4633">
            <v>96688</v>
          </cell>
          <cell r="H4633" t="str">
            <v>JOELHO 90 GRAUS, PPR, DN 75 MM, CLASSE PN 25, INSTALADO EM PRUMADA DE ÁGUA   FORNECIMENTO E INSTALAÇÃO . AF_08/2022</v>
          </cell>
          <cell r="I4633" t="str">
            <v>UN</v>
          </cell>
          <cell r="J4633" t="str">
            <v>ATRIBUÍDO SÃO PAULO</v>
          </cell>
          <cell r="K4633">
            <v>29.17</v>
          </cell>
        </row>
        <row r="4634">
          <cell r="G4634">
            <v>96689</v>
          </cell>
          <cell r="H4634" t="str">
            <v>JOELHO 45 GRAUS, PPR, DN 75 MM, CLASSE PN 25, INSTALADO EM PRUMADA DE ÁGUA   FORNECIMENTO E INSTALAÇÃO . AF_08/2022</v>
          </cell>
          <cell r="I4634" t="str">
            <v>UN</v>
          </cell>
          <cell r="J4634" t="str">
            <v>ATRIBUÍDO SÃO PAULO</v>
          </cell>
          <cell r="K4634">
            <v>45.35</v>
          </cell>
        </row>
        <row r="4635">
          <cell r="G4635">
            <v>96690</v>
          </cell>
          <cell r="H4635" t="str">
            <v>JOELHO 90 GRAUS, PPR, DN 90 MM, CLASSE PN 25, INSTALADO EM PRUMADA DE ÁGUA   FORNECIMENTO E INSTALAÇÃO . AF_08/2022</v>
          </cell>
          <cell r="I4635" t="str">
            <v>UN</v>
          </cell>
          <cell r="J4635" t="str">
            <v>ATRIBUÍDO SÃO PAULO</v>
          </cell>
          <cell r="K4635">
            <v>64.94</v>
          </cell>
        </row>
        <row r="4636">
          <cell r="G4636">
            <v>96691</v>
          </cell>
          <cell r="H4636" t="str">
            <v>JOELHO 90 GRAUS, PPR, DN 110 MM, CLASSE PN 25, INSTALADO EM PRUMADA DE ÁGUA   FORNECIMENTO E INSTALAÇÃO . AF_08/2022</v>
          </cell>
          <cell r="I4636" t="str">
            <v>UN</v>
          </cell>
          <cell r="J4636" t="str">
            <v>ATRIBUÍDO SÃO PAULO</v>
          </cell>
          <cell r="K4636">
            <v>117.36</v>
          </cell>
        </row>
        <row r="4637">
          <cell r="G4637">
            <v>96692</v>
          </cell>
          <cell r="H4637" t="str">
            <v>LUVA, PPR, DN 25 MM, CLASSE PN 25, INSTALADO EM PRUMADA DE ÁGUA   FORNECIMENTO E INSTALAÇÃO . AF_08/2022</v>
          </cell>
          <cell r="I4637" t="str">
            <v>UN</v>
          </cell>
          <cell r="J4637" t="str">
            <v>ATRIBUÍDO SÃO PAULO</v>
          </cell>
          <cell r="K4637">
            <v>153.25</v>
          </cell>
        </row>
        <row r="4638">
          <cell r="G4638">
            <v>96693</v>
          </cell>
          <cell r="H4638" t="str">
            <v>CONECTOR MACHO, PPR, 25 X 1/2", CLASSE PN 25, INSTALADO EM PRUMADA DE ÁGUA   FORNECIMENTO E INSTALAÇÃO . AF_08/2022</v>
          </cell>
          <cell r="I4638" t="str">
            <v>UN</v>
          </cell>
          <cell r="J4638" t="str">
            <v>ATRIBUÍDO SÃO PAULO</v>
          </cell>
          <cell r="K4638">
            <v>297.07</v>
          </cell>
        </row>
        <row r="4639">
          <cell r="G4639">
            <v>96694</v>
          </cell>
          <cell r="H4639" t="str">
            <v>CONECTOR FÊMEA, PPR, 25 X 1/2", CLASSE PN 25, INSTALADO EM PRUMADA DE ÁGUA   FORNECIMENTO E INSTALAÇÃO . AF_08/2022</v>
          </cell>
          <cell r="I4639" t="str">
            <v>UN</v>
          </cell>
          <cell r="J4639" t="str">
            <v>ATRIBUÍDO SÃO PAULO</v>
          </cell>
          <cell r="K4639">
            <v>5.36</v>
          </cell>
        </row>
        <row r="4640">
          <cell r="G4640">
            <v>96695</v>
          </cell>
          <cell r="H4640" t="str">
            <v>LUVA, PPR, DN 32 MM, CLASSE PN 25, INSTALADO EM PRUMADA DE ÁGUA   FORNECIMENTO E INSTALAÇÃO. AF_08/2022</v>
          </cell>
          <cell r="I4640" t="str">
            <v>UN</v>
          </cell>
          <cell r="J4640" t="str">
            <v>ATRIBUÍDO SÃO PAULO</v>
          </cell>
          <cell r="K4640">
            <v>5.45</v>
          </cell>
        </row>
        <row r="4641">
          <cell r="G4641">
            <v>96696</v>
          </cell>
          <cell r="H4641" t="str">
            <v>BUCHA DE REDUÇÃO, PPR, 32 X 25, CLASSE PN 25, INSTALADO EM PRUMADA DE ÁGUA   FORNECIMENTO E INSTALAÇÃO . AF_08/2022</v>
          </cell>
          <cell r="I4641" t="str">
            <v>UN</v>
          </cell>
          <cell r="J4641" t="str">
            <v>ATRIBUÍDO SÃO PAULO</v>
          </cell>
          <cell r="K4641">
            <v>22.47</v>
          </cell>
        </row>
        <row r="4642">
          <cell r="G4642">
            <v>96697</v>
          </cell>
          <cell r="H4642" t="str">
            <v>LUVA, PPR, DN 40 MM, CLASSE PN 25, INSTALADO EM PRUMADA DE ÁGUA   FORNECIMENTO E INSTALAÇÃO. AF_08/2022</v>
          </cell>
          <cell r="I4642" t="str">
            <v>UN</v>
          </cell>
          <cell r="J4642" t="str">
            <v>ATRIBUÍDO SÃO PAULO</v>
          </cell>
          <cell r="K4642">
            <v>7.67</v>
          </cell>
        </row>
        <row r="4643">
          <cell r="G4643">
            <v>96698</v>
          </cell>
          <cell r="H4643" t="str">
            <v>BUCHA DE REDUÇÃO, PPR, 40 X 25, CLASSE PN 25, INSTALADO EM PRUMADA DE ÁGUA   FORNECIMENTO E INSTALAÇÃO . AF_08/2022</v>
          </cell>
          <cell r="I4643" t="str">
            <v>UN</v>
          </cell>
          <cell r="J4643" t="str">
            <v>ATRIBUÍDO SÃO PAULO</v>
          </cell>
          <cell r="K4643">
            <v>31.25</v>
          </cell>
        </row>
        <row r="4644">
          <cell r="G4644">
            <v>96699</v>
          </cell>
          <cell r="H4644" t="str">
            <v>LUVA, PPR, DN 50 MM, CLASSE PN 25, INSTALADO EM PRUMADA DE ÁGUA   FORNECIMENTO E INSTALAÇÃO. AF_08/2022</v>
          </cell>
          <cell r="I4644" t="str">
            <v>UN</v>
          </cell>
          <cell r="J4644" t="str">
            <v>ATRIBUÍDO SÃO PAULO</v>
          </cell>
          <cell r="K4644">
            <v>15.53</v>
          </cell>
        </row>
        <row r="4645">
          <cell r="G4645">
            <v>96700</v>
          </cell>
          <cell r="H4645" t="str">
            <v>LUVA, PPR, DN 63 MM, CLASSE PN 25, INSTALADO EM PRUMADA DE ÁGUA   FORNECIMENTO E INSTALAÇÃO. AF_08/2022</v>
          </cell>
          <cell r="I4645" t="str">
            <v>UN</v>
          </cell>
          <cell r="J4645" t="str">
            <v>ATRIBUÍDO SÃO PAULO</v>
          </cell>
          <cell r="K4645">
            <v>19.06</v>
          </cell>
        </row>
        <row r="4646">
          <cell r="G4646">
            <v>96701</v>
          </cell>
          <cell r="H4646" t="str">
            <v>LUVA, PPR, DN 75 MM, CLASSE PN 25, INSTALADO EM PRUMADA DE ÁGUA   FORNECIMENTO E INSTALAÇÃO. AF_08/2022</v>
          </cell>
          <cell r="I4646" t="str">
            <v>UN</v>
          </cell>
          <cell r="J4646" t="str">
            <v>ATRIBUÍDO SÃO PAULO</v>
          </cell>
          <cell r="K4646">
            <v>30.03</v>
          </cell>
        </row>
        <row r="4647">
          <cell r="G4647">
            <v>96702</v>
          </cell>
          <cell r="H4647" t="str">
            <v>LUVA, PPR, DN 90 MM, CLASSE PN 25, INSTALADO EM PRUMADA DE ÁGUA   FORNECIMENTO E INSTALAÇÃO. AF_08/2022</v>
          </cell>
          <cell r="I4647" t="str">
            <v>UN</v>
          </cell>
          <cell r="J4647" t="str">
            <v>ATRIBUÍDO SÃO PAULO</v>
          </cell>
          <cell r="K4647">
            <v>51.33</v>
          </cell>
        </row>
        <row r="4648">
          <cell r="G4648">
            <v>96703</v>
          </cell>
          <cell r="H4648" t="str">
            <v>LUVA, PPR, DN 110 MM, CLASSE PN 25, INSTALADO EM PRUMADA DE ÁGUA   FORNECIMENTO E INSTALAÇÃO. AF_08/2022</v>
          </cell>
          <cell r="I4648" t="str">
            <v>UN</v>
          </cell>
          <cell r="J4648" t="str">
            <v>ATRIBUÍDO SÃO PAULO</v>
          </cell>
          <cell r="K4648">
            <v>80.95</v>
          </cell>
        </row>
        <row r="4649">
          <cell r="G4649">
            <v>96704</v>
          </cell>
          <cell r="H4649" t="str">
            <v>TÊ NORMAL, PPR, DN 25 MM, CLASSE PN 25, INSTALADO EM PRUMADA DE ÁGUA   FORNECIMENTO E INSTALAÇÃO . AF_08/2022</v>
          </cell>
          <cell r="I4649" t="str">
            <v>UN</v>
          </cell>
          <cell r="J4649" t="str">
            <v>ATRIBUÍDO SÃO PAULO</v>
          </cell>
          <cell r="K4649">
            <v>106.2</v>
          </cell>
        </row>
        <row r="4650">
          <cell r="G4650">
            <v>96705</v>
          </cell>
          <cell r="H4650" t="str">
            <v>TÊ NORMAL, PPR, DN 32 MM, CLASSE PN 25, INSTALADO EM PRUMADA DE ÁGUA   FORNECIMENTO E INSTALAÇÃO . AF_08/2022</v>
          </cell>
          <cell r="I4650" t="str">
            <v>UN</v>
          </cell>
          <cell r="J4650" t="str">
            <v>ATRIBUÍDO SÃO PAULO</v>
          </cell>
          <cell r="K4650">
            <v>6.38</v>
          </cell>
        </row>
        <row r="4651">
          <cell r="G4651">
            <v>96706</v>
          </cell>
          <cell r="H4651" t="str">
            <v>TÊ NORMAL, PPR, DN 40 MM, CLASSE PN 25, INSTALADO EM PRUMADA DE ÁGUA   FORNECIMENTO E INSTALAÇÃO . AF_08/2022</v>
          </cell>
          <cell r="I4651" t="str">
            <v>UN</v>
          </cell>
          <cell r="J4651" t="str">
            <v>ATRIBUÍDO SÃO PAULO</v>
          </cell>
          <cell r="K4651">
            <v>7.47</v>
          </cell>
        </row>
        <row r="4652">
          <cell r="G4652">
            <v>96707</v>
          </cell>
          <cell r="H4652" t="str">
            <v>TÊ NORMAL, PPR, DN 50 MM, CLASSE PN 25, INSTALADO EM PRUMADA DE ÁGUA   FORNECIMENTO E INSTALAÇÃO . AF_08/2022</v>
          </cell>
          <cell r="I4652" t="str">
            <v>UN</v>
          </cell>
          <cell r="J4652" t="str">
            <v>ATRIBUÍDO SÃO PAULO</v>
          </cell>
          <cell r="K4652">
            <v>9.58</v>
          </cell>
        </row>
        <row r="4653">
          <cell r="G4653">
            <v>96708</v>
          </cell>
          <cell r="H4653" t="str">
            <v>TÊ NORMAL, PPR, DN 63 MM, CLASSE PN 25, INSTALADO EM PRUMADA DE ÁGUA   FORNECIMENTO E INSTALAÇÃO . AF_08/2022</v>
          </cell>
          <cell r="I4653" t="str">
            <v>UN</v>
          </cell>
          <cell r="J4653" t="str">
            <v>ATRIBUÍDO SÃO PAULO</v>
          </cell>
          <cell r="K4653">
            <v>15.49</v>
          </cell>
        </row>
        <row r="4654">
          <cell r="G4654">
            <v>96709</v>
          </cell>
          <cell r="H4654" t="str">
            <v>TÊ NORMAL, PPR, DN 75 MM, CLASSE PN 25, INSTALADO EM PRUMADA DE ÁGUA   FORNECIMENTO E INSTALAÇÃO . AF_08/2022</v>
          </cell>
          <cell r="I4654" t="str">
            <v>UN</v>
          </cell>
          <cell r="J4654" t="str">
            <v>ATRIBUÍDO SÃO PAULO</v>
          </cell>
          <cell r="K4654">
            <v>22.95</v>
          </cell>
        </row>
        <row r="4655">
          <cell r="G4655">
            <v>96710</v>
          </cell>
          <cell r="H4655" t="str">
            <v>TÊ NORMAL, PPR, DN 90 MM, CLASSE PN 25, INSTALADO EM PRUMADA DE ÁGUA   FORNECIMENTO E INSTALAÇÃO . AF_08/2022</v>
          </cell>
          <cell r="I4655" t="str">
            <v>UN</v>
          </cell>
          <cell r="J4655" t="str">
            <v>ATRIBUÍDO SÃO PAULO</v>
          </cell>
          <cell r="K4655">
            <v>34.74</v>
          </cell>
        </row>
        <row r="4656">
          <cell r="G4656">
            <v>96711</v>
          </cell>
          <cell r="H4656" t="str">
            <v>TÊ NORMAL, PPR, DN 110 MM, CLASSE PN 25, INSTALADO EM PRUMADA DE ÁGUA   FORNECIMENTO E INSTALAÇÃO . AF_08/2022</v>
          </cell>
          <cell r="I4656" t="str">
            <v>UN</v>
          </cell>
          <cell r="J4656" t="str">
            <v>ATRIBUÍDO SÃO PAULO</v>
          </cell>
          <cell r="K4656">
            <v>82.1</v>
          </cell>
        </row>
        <row r="4657">
          <cell r="G4657">
            <v>96712</v>
          </cell>
          <cell r="H4657" t="str">
            <v>LUVA, PPR, DN 20 MM, INSTALADO EM RESERVAÇÃO PREDIAL DE ÁGUA - FORNECIMENTO E INSTALAÇÃO. AF_04/2024</v>
          </cell>
          <cell r="I4657" t="str">
            <v>UN</v>
          </cell>
          <cell r="J4657" t="str">
            <v>ATRIBUÍDO SÃO PAULO</v>
          </cell>
          <cell r="K4657">
            <v>105.21</v>
          </cell>
        </row>
        <row r="4658">
          <cell r="G4658">
            <v>96713</v>
          </cell>
          <cell r="H4658" t="str">
            <v>LUVA, PPR, DN 25 MM, INSTALADO EM RESERVAÇÃO PREDIAL DE ÁGUA - FORNECIMENTO E INSTALAÇÃO. AF_04/2024</v>
          </cell>
          <cell r="I4658" t="str">
            <v>UN</v>
          </cell>
          <cell r="J4658" t="str">
            <v>ATRIBUÍDO SÃO PAULO</v>
          </cell>
          <cell r="K4658">
            <v>327.28</v>
          </cell>
        </row>
        <row r="4659">
          <cell r="G4659">
            <v>96714</v>
          </cell>
          <cell r="H4659" t="str">
            <v>CONECTOR MACHO, PPR, 25 MM X 1/2'', INSTALADO EM RESERVAÇÃO PREDIAL DE ÁGUA - FORNECIMENTO E INSTALAÇÃO. AF_04/2024</v>
          </cell>
          <cell r="I4659" t="str">
            <v>UN</v>
          </cell>
          <cell r="J4659" t="str">
            <v>ATRIBUÍDO SÃO PAULO</v>
          </cell>
          <cell r="K4659">
            <v>15.32</v>
          </cell>
        </row>
        <row r="4660">
          <cell r="G4660">
            <v>96715</v>
          </cell>
          <cell r="H4660" t="str">
            <v>LUVA, PPR, DN 32 MM, CLASSE PN 25, INSTALADO EM RESERVAÇÃO PREDIAL DE ÁGUA - FORNECIMENTO E INSTALAÇÃO. AF_04/2024</v>
          </cell>
          <cell r="I4660" t="str">
            <v>UN</v>
          </cell>
          <cell r="J4660" t="str">
            <v>ATRIBUÍDO SÃO PAULO</v>
          </cell>
          <cell r="K4660">
            <v>23.14</v>
          </cell>
        </row>
        <row r="4661">
          <cell r="G4661">
            <v>96716</v>
          </cell>
          <cell r="H4661" t="str">
            <v>CONECTOR MACHO, PPR, 32 MM X 3/4'', INSTALADO EM RESERVAÇÃO PREDIAL DE ÁGUA - FORNECIMENTO E INSTALAÇÃO. AF_04/2024</v>
          </cell>
          <cell r="I4661" t="str">
            <v>UN</v>
          </cell>
          <cell r="J4661" t="str">
            <v>ATRIBUÍDO SÃO PAULO</v>
          </cell>
          <cell r="K4661">
            <v>38.43</v>
          </cell>
        </row>
        <row r="4662">
          <cell r="G4662">
            <v>96717</v>
          </cell>
          <cell r="H4662" t="str">
            <v>LUVA, PPR, DN 40 MM, CLASSE PN 25, INSTALADO EM RESERVAÇÃO PREDIAL DE ÁGUA - FORNECIMENTO E INSTALAÇÃO. AF_04/2024</v>
          </cell>
          <cell r="I4662" t="str">
            <v>UN</v>
          </cell>
          <cell r="J4662" t="str">
            <v>ATRIBUÍDO SÃO PAULO</v>
          </cell>
          <cell r="K4662">
            <v>57.67</v>
          </cell>
        </row>
        <row r="4663">
          <cell r="G4663">
            <v>96736</v>
          </cell>
          <cell r="H4663" t="str">
            <v>LUVA, PPR, DN 50 MM, CLASSE PN 25, INSTALADO EM RESERVAÇÃO PREDIAL DE ÁGUA - FORNECIMENTO E INSTALAÇÃO. AF_04/2024</v>
          </cell>
          <cell r="I4663" t="str">
            <v>UN</v>
          </cell>
          <cell r="J4663" t="str">
            <v>ATRIBUÍDO SÃO PAULO</v>
          </cell>
          <cell r="K4663">
            <v>110.52</v>
          </cell>
        </row>
        <row r="4664">
          <cell r="G4664">
            <v>96737</v>
          </cell>
          <cell r="H4664" t="str">
            <v>LUVA, PPR, DN 63 MM, CLASSE PN 25, INSTALADO EM RESERVAÇÃO PREDIAL DE ÁGUA - FORNECIMENTO E INSTALAÇÃO. AF_04/2024</v>
          </cell>
          <cell r="I4664" t="str">
            <v>UN</v>
          </cell>
          <cell r="J4664" t="str">
            <v>ATRIBUÍDO SÃO PAULO</v>
          </cell>
          <cell r="K4664">
            <v>148.06</v>
          </cell>
        </row>
        <row r="4665">
          <cell r="G4665">
            <v>96738</v>
          </cell>
          <cell r="H4665" t="str">
            <v>LUVA, PPR, DN 75 MM, CLASSE PN 25, INSTALADO EM RESERVAÇÃO PREDIAL DE ÁGUA - FORNECIMENTO E INSTALAÇÃO. AF_04/2024</v>
          </cell>
          <cell r="I4665" t="str">
            <v>UN</v>
          </cell>
          <cell r="J4665" t="str">
            <v>ATRIBUÍDO SÃO PAULO</v>
          </cell>
          <cell r="K4665">
            <v>295.95</v>
          </cell>
        </row>
        <row r="4666">
          <cell r="G4666">
            <v>96739</v>
          </cell>
          <cell r="H4666" t="str">
            <v>LUVA, PPR, DN 90 MM, CLASSE PN 25, INSTALADO EM RESERVAÇÃO PREDIAL DE ÁGUA - FORNECIMENTO E INSTALAÇÃO. AF_04/2024</v>
          </cell>
          <cell r="I4666" t="str">
            <v>UN</v>
          </cell>
          <cell r="J4666" t="str">
            <v>ATRIBUÍDO SÃO PAULO</v>
          </cell>
          <cell r="K4666">
            <v>402.96</v>
          </cell>
        </row>
        <row r="4667">
          <cell r="G4667">
            <v>96740</v>
          </cell>
          <cell r="H4667" t="str">
            <v>LUVA, PPR, DN 110 MM, CLASSE PN 25, INSTALADO EM RESERVAÇÃO PREDIAL DE ÁGUA - FORNECIMENTO E INSTALAÇÃO. AF_04/2024</v>
          </cell>
          <cell r="I4667" t="str">
            <v>UN</v>
          </cell>
          <cell r="J4667" t="str">
            <v>ATRIBUÍDO SÃO PAULO</v>
          </cell>
          <cell r="K4667">
            <v>71.57</v>
          </cell>
        </row>
        <row r="4668">
          <cell r="G4668">
            <v>96741</v>
          </cell>
          <cell r="H4668" t="str">
            <v>JOELHO 90 GRAUS, PPR, DN 20 MM, INSTALADO EM RESERVAÇÃO PREDIAL DE ÁGUA - FORNECIMENTO E INSTALAÇÃO. AF_04/2024</v>
          </cell>
          <cell r="I4668" t="str">
            <v>UN</v>
          </cell>
          <cell r="J4668" t="str">
            <v>ATRIBUÍDO SÃO PAULO</v>
          </cell>
          <cell r="K4668">
            <v>113.49</v>
          </cell>
        </row>
        <row r="4669">
          <cell r="G4669">
            <v>96742</v>
          </cell>
          <cell r="H4669" t="str">
            <v>JOELHO 90 GRAUS, PPR, DN 25 MM, INSTALADO EM RESERVAÇÃO PREDIAL DE ÁGUA - FORNECIMENTO E INSTALAÇÃO. AF_04/2024</v>
          </cell>
          <cell r="I4669" t="str">
            <v>UN</v>
          </cell>
          <cell r="J4669" t="str">
            <v>ATRIBUÍDO SÃO PAULO</v>
          </cell>
          <cell r="K4669">
            <v>205.96</v>
          </cell>
        </row>
        <row r="4670">
          <cell r="G4670">
            <v>96743</v>
          </cell>
          <cell r="H4670" t="str">
            <v>JOELHO 90 GRAUS, PPR, DN 32 MM, INSTALADO EM RESERVAÇÃO PREDIAL DE ÁGUA - FORNECIMENTO E INSTALAÇÃO. AF_04/2024</v>
          </cell>
          <cell r="I4670" t="str">
            <v>UN</v>
          </cell>
          <cell r="J4670" t="str">
            <v>ATRIBUÍDO SÃO PAULO</v>
          </cell>
          <cell r="K4670">
            <v>77.43</v>
          </cell>
        </row>
        <row r="4671">
          <cell r="G4671">
            <v>96744</v>
          </cell>
          <cell r="H4671" t="str">
            <v>JOELHO 90 GRAUS, PPR, DN 40 MM, INSTALADO EM RESERVAÇÃO PREDIAL DE ÁGUA - FORNECIMENTO E INSTALAÇÃO. AF_04/2024</v>
          </cell>
          <cell r="I4671" t="str">
            <v>UN</v>
          </cell>
          <cell r="J4671" t="str">
            <v>ATRIBUÍDO SÃO PAULO</v>
          </cell>
          <cell r="K4671">
            <v>123.16</v>
          </cell>
        </row>
        <row r="4672">
          <cell r="G4672">
            <v>96745</v>
          </cell>
          <cell r="H4672" t="str">
            <v>JOELHO 90 GRAUS, PPR, DN 50 MM, INSTALADO EM RESERVAÇÃO PREDIAL DE ÁGUA - FORNECIMENTO E INSTALAÇÃO. AF_04/2024</v>
          </cell>
          <cell r="I4672" t="str">
            <v>UN</v>
          </cell>
          <cell r="J4672" t="str">
            <v>ATRIBUÍDO SÃO PAULO</v>
          </cell>
          <cell r="K4672">
            <v>15.29</v>
          </cell>
        </row>
        <row r="4673">
          <cell r="G4673">
            <v>96746</v>
          </cell>
          <cell r="H4673" t="str">
            <v>JOELHO 90 GRAUS, PPR, DN 63 MM, INSTALADO EM RESERVAÇÃO PREDIAL DE ÁGUA - FORNECIMENTO E INSTALAÇÃO. AF_04/2024</v>
          </cell>
          <cell r="I4673" t="str">
            <v>UN</v>
          </cell>
          <cell r="J4673" t="str">
            <v>ATRIBUÍDO SÃO PAULO</v>
          </cell>
          <cell r="K4673">
            <v>17</v>
          </cell>
        </row>
        <row r="4674">
          <cell r="G4674">
            <v>96747</v>
          </cell>
          <cell r="H4674" t="str">
            <v>JOELHO 90 GRAUS, PPR, DN 75 MM, INSTALADO EM RESERVAÇÃO PREDIAL DE ÁGUA - FORNECIMENTO E INSTALAÇÃO. AF_04/2024</v>
          </cell>
          <cell r="I4674" t="str">
            <v>UN</v>
          </cell>
          <cell r="J4674" t="str">
            <v>ATRIBUÍDO SÃO PAULO</v>
          </cell>
          <cell r="K4674">
            <v>18.43</v>
          </cell>
        </row>
        <row r="4675">
          <cell r="G4675">
            <v>96748</v>
          </cell>
          <cell r="H4675" t="str">
            <v>JOELHO 90 GRAUS, PPR, DN 90 MM, INSTALADO EM RESERVAÇÃO PREDIAL DE ÁGUA - FORNECIMENTO E INSTALAÇÃO. AF_04/2024</v>
          </cell>
          <cell r="I4675" t="str">
            <v>UN</v>
          </cell>
          <cell r="J4675" t="str">
            <v>ATRIBUÍDO SÃO PAULO</v>
          </cell>
          <cell r="K4675">
            <v>19.42</v>
          </cell>
        </row>
        <row r="4676">
          <cell r="G4676">
            <v>96749</v>
          </cell>
          <cell r="H4676" t="str">
            <v>JOELHO 90 GRAUS, PPR, DN 110 MM, INSTALADO EM RESERVAÇÃO PREDIAL DE ÁGUA - FORNECIMENTO E INSTALAÇÃO. AF_04/2024</v>
          </cell>
          <cell r="I4676" t="str">
            <v>UN</v>
          </cell>
          <cell r="J4676" t="str">
            <v>ATRIBUÍDO SÃO PAULO</v>
          </cell>
          <cell r="K4676">
            <v>17.69</v>
          </cell>
        </row>
        <row r="4677">
          <cell r="G4677">
            <v>96750</v>
          </cell>
          <cell r="H4677" t="str">
            <v>TÊ, PPR, DN 32 MM, INSTALADO EM RESERVAÇÃO PREDIAL DE ÁGUA - FORNECIMENTO E INSTALAÇÃO. AF_04/2024</v>
          </cell>
          <cell r="I4677" t="str">
            <v>UN</v>
          </cell>
          <cell r="J4677" t="str">
            <v>ATRIBUÍDO SÃO PAULO</v>
          </cell>
          <cell r="K4677">
            <v>20.21</v>
          </cell>
        </row>
        <row r="4678">
          <cell r="G4678">
            <v>96751</v>
          </cell>
          <cell r="H4678" t="str">
            <v>TÊ, PPR, DN 40 MM, INSTALADO EM RESERVAÇÃO PREDIAL DE ÁGUA - FORNECIMENTO E INSTALAÇÃO. AF_04/2024</v>
          </cell>
          <cell r="I4678" t="str">
            <v>UN</v>
          </cell>
          <cell r="J4678" t="str">
            <v>ATRIBUÍDO SÃO PAULO</v>
          </cell>
          <cell r="K4678">
            <v>14.58</v>
          </cell>
        </row>
        <row r="4679">
          <cell r="G4679">
            <v>96752</v>
          </cell>
          <cell r="H4679" t="str">
            <v>TÊ, PPR, DN 50 MM, INSTALADO EM RESERVAÇÃO PREDIAL DE ÁGUA - FORNECIMENTO E INSTALAÇÃO. AF_04/2024</v>
          </cell>
          <cell r="I4679" t="str">
            <v>UN</v>
          </cell>
          <cell r="J4679" t="str">
            <v>ATRIBUÍDO SÃO PAULO</v>
          </cell>
          <cell r="K4679">
            <v>30.66</v>
          </cell>
        </row>
        <row r="4680">
          <cell r="G4680">
            <v>96753</v>
          </cell>
          <cell r="H4680" t="str">
            <v>TÊ, PPR, DN 63 MM, INSTALADO EM RESERVAÇÃO PREDIAL DE ÁGUA - FORNECIMENTO E INSTALAÇÃO. AF_04/2024</v>
          </cell>
          <cell r="I4680" t="str">
            <v>UN</v>
          </cell>
          <cell r="J4680" t="str">
            <v>ATRIBUÍDO SÃO PAULO</v>
          </cell>
          <cell r="K4680">
            <v>22.92</v>
          </cell>
        </row>
        <row r="4681">
          <cell r="G4681">
            <v>96754</v>
          </cell>
          <cell r="H4681" t="str">
            <v>TÊ, PPR, DN 75 MM, INSTALADO EM RESERVAÇÃO PREDIAL DE ÁGUA - FORNECIMENTO E INSTALAÇÃO. AF_04/2024</v>
          </cell>
          <cell r="I4681" t="str">
            <v>UN</v>
          </cell>
          <cell r="J4681" t="str">
            <v>ATRIBUÍDO SÃO PAULO</v>
          </cell>
          <cell r="K4681">
            <v>30.91</v>
          </cell>
        </row>
        <row r="4682">
          <cell r="G4682">
            <v>96755</v>
          </cell>
          <cell r="H4682" t="str">
            <v>TÊ, PPR, DN 90 MM, INSTALADO EM RESERVAÇÃO PREDIAL DE ÁGUA - FORNECIMENTO E INSTALAÇÃO. AF_04/2024</v>
          </cell>
          <cell r="I4682" t="str">
            <v>UN</v>
          </cell>
          <cell r="J4682" t="str">
            <v>ATRIBUÍDO SÃO PAULO</v>
          </cell>
          <cell r="K4682">
            <v>19.84</v>
          </cell>
        </row>
        <row r="4683">
          <cell r="G4683">
            <v>96758</v>
          </cell>
          <cell r="H4683" t="str">
            <v>TÊ, PPR, DN 110 MM, INSTALADO EM RESERVAÇÃO PREDIAL DE ÁGUA - FORNECIMENTO E INSTALAÇÃO. AF_04/2024</v>
          </cell>
          <cell r="I4683" t="str">
            <v>UN</v>
          </cell>
          <cell r="J4683" t="str">
            <v>ATRIBUÍDO SÃO PAULO</v>
          </cell>
          <cell r="K4683">
            <v>21.27</v>
          </cell>
        </row>
        <row r="4684">
          <cell r="G4684">
            <v>96759</v>
          </cell>
          <cell r="H4684" t="str">
            <v>KIT CHASSI PEX, PRÉ-FABRICADO, PARA CHUVEIRO, INCLUSO QUADRO METÁLICO, TUBOS, REGISTROS DE PRESSÃO E CONEXÕES POR CRIMPAGEM - FORNECIMENTO E INSTALAÇÃO. AF_02/2023</v>
          </cell>
          <cell r="I4684" t="str">
            <v>UN</v>
          </cell>
          <cell r="J4684" t="str">
            <v>ATRIBUÍDO SÃO PAULO</v>
          </cell>
          <cell r="K4684">
            <v>36.82</v>
          </cell>
        </row>
        <row r="4685">
          <cell r="G4685">
            <v>96760</v>
          </cell>
          <cell r="H4685" t="str">
            <v>KIT CHASSI PEX, PRÉ-FABRICADO, PARA COZINHA COM CUBA SIMPLES, INCLUSO QUADRO METÁLICO, TUBOS E CONEXÕES POR CRIMPAGEM - FORNECIMENTO E INSTALAÇÃO. AF_02/2023</v>
          </cell>
          <cell r="I4685" t="str">
            <v>UN</v>
          </cell>
          <cell r="J4685" t="str">
            <v>ATRIBUÍDO SÃO PAULO</v>
          </cell>
          <cell r="K4685">
            <v>34.47</v>
          </cell>
        </row>
        <row r="4686">
          <cell r="G4686">
            <v>96761</v>
          </cell>
          <cell r="H4686" t="str">
            <v>KIT CHASSI PEX, PRÉ-FABRICADO, PARA ÁREA DE SERVIÇO COM TANQUE E MÁQUINA DE LAVAR ROUPA, INCLUSO QUADRO METÁLICO, TUBOS E CONEXÕES POR CRIMPAGEM - FORNECIMENTO E INSTALAÇÃO. AF_02/2023</v>
          </cell>
          <cell r="I4686" t="str">
            <v>UN</v>
          </cell>
          <cell r="J4686" t="str">
            <v>ATRIBUÍDO SÃO PAULO</v>
          </cell>
          <cell r="K4686">
            <v>28.05</v>
          </cell>
        </row>
        <row r="4687">
          <cell r="G4687">
            <v>96762</v>
          </cell>
          <cell r="H4687" t="str">
            <v>KIT CHASSI PEX, PRÉ-FABRICADO, PARA CHUVEIRO, INCLUSO QUADRO METÁLICO, TUBOS, REGISTROS DE PRESSÃO E CONEXÕES POR ANEL DESLIZANTE - FORNECIMENTO E INSTALAÇÃO. AF_02/2023</v>
          </cell>
          <cell r="I4687" t="str">
            <v>UN</v>
          </cell>
          <cell r="J4687" t="str">
            <v>ATRIBUÍDO SÃO PAULO</v>
          </cell>
          <cell r="K4687">
            <v>10.32</v>
          </cell>
        </row>
        <row r="4688">
          <cell r="G4688">
            <v>96763</v>
          </cell>
          <cell r="H4688" t="str">
            <v>KIT CHASSI PEX, PRÉ-FABRICADO, PARA COZINHA COM CUBA SIMPLES, INCLUSO QUADRO METÁLICO, TUBOS E CONEXÕES POR ANEL DESLIZANTE - FORNECIMENTO E INSTALAÇÃO. AF_02/2023</v>
          </cell>
          <cell r="I4688" t="str">
            <v>UN</v>
          </cell>
          <cell r="J4688" t="str">
            <v>ATRIBUÍDO SÃO PAULO</v>
          </cell>
          <cell r="K4688">
            <v>16</v>
          </cell>
        </row>
        <row r="4689">
          <cell r="G4689">
            <v>96764</v>
          </cell>
          <cell r="H4689" t="str">
            <v>KIT CHASSI PEX, PRÉ-FABRICADO, PARA ÁREA DE SERVIÇO COM TANQUE E MÁQUINA DE LAVAR ROUPA, INCLUSO QUADRO METÁLICO, TUBOS E CONEXÕES POR ANEL DESLIZANTE - FORNECIMENTO E INSTALAÇÃO. AF_02/2023</v>
          </cell>
          <cell r="I4689" t="str">
            <v>UN</v>
          </cell>
          <cell r="J4689" t="str">
            <v>ATRIBUÍDO SÃO PAULO</v>
          </cell>
          <cell r="K4689">
            <v>11.95</v>
          </cell>
        </row>
        <row r="4690">
          <cell r="G4690">
            <v>96802</v>
          </cell>
          <cell r="H4690" t="str">
            <v>UNIÃO METÁLICA PARA INSTALAÇÕES EM PEX ÁGUA, DN 16 MM, COM ANEL DESLIZANTE - FORNECIMENTO E INSTALAÇÃO. AF_02/2023</v>
          </cell>
          <cell r="I4690" t="str">
            <v>UN</v>
          </cell>
          <cell r="J4690" t="str">
            <v>ATRIBUÍDO SÃO PAULO</v>
          </cell>
          <cell r="K4690">
            <v>17.47</v>
          </cell>
        </row>
        <row r="4691">
          <cell r="G4691">
            <v>96803</v>
          </cell>
          <cell r="H4691" t="str">
            <v>CONEXÃO FIXA, ROSCA FÊMEA, METÁLICA, PARA INSTALAÇÕES EM PEX ÁGUA, DN 16 MM X 1/2", COM ANEL DESLIZANTE. FORNECIMENTO E INSTALAÇÃO. AF_02/2023</v>
          </cell>
          <cell r="I4691" t="str">
            <v>UN</v>
          </cell>
          <cell r="J4691" t="str">
            <v>ATRIBUÍDO SÃO PAULO</v>
          </cell>
          <cell r="K4691">
            <v>21.68</v>
          </cell>
        </row>
        <row r="4692">
          <cell r="G4692">
            <v>96804</v>
          </cell>
          <cell r="H4692" t="str">
            <v>CONEXÃO MÓVEL, ROSCA FÊMEA, METÁLICA, PARA INSTALAÇÕES EM PEX ÁGUA, DN 16 MM X 3/4", COM ANEL DESLIZANTE. FORNECIMENTO E INSTALAÇÃO. AF_02/2023</v>
          </cell>
          <cell r="I4692" t="str">
            <v>UN</v>
          </cell>
          <cell r="J4692" t="str">
            <v>ATRIBUÍDO SÃO PAULO</v>
          </cell>
          <cell r="K4692">
            <v>17.12</v>
          </cell>
        </row>
        <row r="4693">
          <cell r="G4693">
            <v>96805</v>
          </cell>
          <cell r="H4693" t="str">
            <v>UNIÃO METÁLICA PARA INSTALAÇÕES EM PEX ÁGUA, DN 20 MM, COM ANEL DESLIZANTE - FORNECIMENTO E INSTALAÇÃO. AF_02/2023</v>
          </cell>
          <cell r="I4693" t="str">
            <v>UN</v>
          </cell>
          <cell r="J4693" t="str">
            <v>ATRIBUÍDO SÃO PAULO</v>
          </cell>
          <cell r="K4693">
            <v>19.12</v>
          </cell>
        </row>
        <row r="4694">
          <cell r="G4694">
            <v>96806</v>
          </cell>
          <cell r="H4694" t="str">
            <v>CONEXÃO FIXA, ROSCA FÊMEA, METÁLICA, PARA INSTALAÇÕES EM PEX ÁGUA, DN 20 MM X 1/2", COM ANEL DESLIZANTE. FORNECIMENTO E INSTALAÇÃO. AF_02/2023</v>
          </cell>
          <cell r="I4694" t="str">
            <v>UN</v>
          </cell>
          <cell r="J4694" t="str">
            <v>ATRIBUÍDO SÃO PAULO</v>
          </cell>
          <cell r="K4694">
            <v>27.52</v>
          </cell>
        </row>
        <row r="4695">
          <cell r="G4695">
            <v>96807</v>
          </cell>
          <cell r="H4695" t="str">
            <v>CONEXÃO FIXA, ROSCA FÊMEA, METÁLICA, PARA INSTALAÇÕES EM PEX ÁGUA, DN 20 MM X 3/4", COM ANEL DESLIZANTE. FORNECIMENTO E INSTALAÇÃO. AF_02/2023</v>
          </cell>
          <cell r="I4695" t="str">
            <v>UN</v>
          </cell>
          <cell r="J4695" t="str">
            <v>ATRIBUÍDO SÃO PAULO</v>
          </cell>
          <cell r="K4695">
            <v>21.95</v>
          </cell>
        </row>
        <row r="4696">
          <cell r="G4696">
            <v>96808</v>
          </cell>
          <cell r="H4696" t="str">
            <v>UNIÃO DE REDUÇÃO, METÁLICA, PARA INSTALAÇÕES EM PEX ÁGUA, DN 20 X 16 MM, CONEXÃO POR ANEL DESLIZANTE - FORNECIMENTO E INSTALAÇÃO. AF_02/2023</v>
          </cell>
          <cell r="I4696" t="str">
            <v>UN</v>
          </cell>
          <cell r="J4696" t="str">
            <v>ATRIBUÍDO SÃO PAULO</v>
          </cell>
          <cell r="K4696">
            <v>26.03</v>
          </cell>
        </row>
        <row r="4697">
          <cell r="G4697">
            <v>96809</v>
          </cell>
          <cell r="H4697" t="str">
            <v>UNIÃO METÁLICA PARA INSTALAÇÕES EM PEX ÁGUA, DN 25 MM, COM ANEL DESLIZANTE - FORNECIMENTO E INSTALAÇÃO. AF_02/2023</v>
          </cell>
          <cell r="I4697" t="str">
            <v>UN</v>
          </cell>
          <cell r="J4697" t="str">
            <v>ATRIBUÍDO SÃO PAULO</v>
          </cell>
          <cell r="K4697">
            <v>31.52</v>
          </cell>
        </row>
        <row r="4698">
          <cell r="G4698">
            <v>96810</v>
          </cell>
          <cell r="H4698" t="str">
            <v>CONEXÃO FIXA, ROSCA FÊMEA, METÁLICA, PARA INSTALAÇÕES EM PEX ÁGUA, DN 25 MM X 3/4", COM ANEL DESLIZANTE - FORNECIMENTO E INSTALAÇÃO. AF_02/2023</v>
          </cell>
          <cell r="I4698" t="str">
            <v>UN</v>
          </cell>
          <cell r="J4698" t="str">
            <v>ATRIBUÍDO SÃO PAULO</v>
          </cell>
          <cell r="K4698">
            <v>18.93</v>
          </cell>
        </row>
        <row r="4699">
          <cell r="G4699">
            <v>96811</v>
          </cell>
          <cell r="H4699" t="str">
            <v>CONEXÃO FIXA, ROSCA FÊMEA, METÁLICA, PARA INSTALAÇÕES EM PEX ÁGUA, DN 25 MM X 1", COM ANEL DESLIZANTE - FORNECIMENTO E INSTALAÇÃO. AF_02/2023</v>
          </cell>
          <cell r="I4699" t="str">
            <v>UN</v>
          </cell>
          <cell r="J4699" t="str">
            <v>ATRIBUÍDO SÃO PAULO</v>
          </cell>
          <cell r="K4699">
            <v>22.61</v>
          </cell>
        </row>
        <row r="4700">
          <cell r="G4700">
            <v>96812</v>
          </cell>
          <cell r="H4700" t="str">
            <v>UNIÃO DE REDUÇÃO, METÁLICA, PARA INSTALAÇÕES EM PEX ÁGUA, DN 25 X 16 MM, CONEXÃO POR ANEL DESLIZANTE - FORNECIMENTO E INSTALAÇÃO. AF_02/2023</v>
          </cell>
          <cell r="I4700" t="str">
            <v>UN</v>
          </cell>
          <cell r="J4700" t="str">
            <v>ATRIBUÍDO SÃO PAULO</v>
          </cell>
          <cell r="K4700">
            <v>23.44</v>
          </cell>
        </row>
        <row r="4701">
          <cell r="G4701">
            <v>96813</v>
          </cell>
          <cell r="H4701" t="str">
            <v>UNIÃO DE REDUÇÃO, METÁLICA, PARA INSTALAÇÕES EM PEX ÁGUA, DN 25 X 20 MM, CONEXÃO POR ANEL DESLIZANTE - FORNECIMENTO E INSTALAÇÃO. AF_02/2023</v>
          </cell>
          <cell r="I4701" t="str">
            <v>UN</v>
          </cell>
          <cell r="J4701" t="str">
            <v>ATRIBUÍDO SÃO PAULO</v>
          </cell>
          <cell r="K4701">
            <v>22.89</v>
          </cell>
        </row>
        <row r="4702">
          <cell r="G4702">
            <v>96814</v>
          </cell>
          <cell r="H4702" t="str">
            <v>UNIÃO METÁLICA PARA INSTALAÇÕES EM PEX ÁGUA, DN 32 MM, COM ANEL DESLIZANTE - FORNECIMENTO E INSTALAÇÃO. AF_02/2023</v>
          </cell>
          <cell r="I4702" t="str">
            <v>UN</v>
          </cell>
          <cell r="J4702" t="str">
            <v>ATRIBUÍDO SÃO PAULO</v>
          </cell>
          <cell r="K4702">
            <v>25.17</v>
          </cell>
        </row>
        <row r="4703">
          <cell r="G4703">
            <v>96815</v>
          </cell>
          <cell r="H4703" t="str">
            <v>CONEXÃO FIXA, ROSCA FÊMEA, METÁLICA, PARA INSTALAÇÕES EM PEX ÁGUA, DN 32 MM X 1", COM ANEL DESLIZANTE - FORNECIMENTO E INSTALAÇÃO. AF_02/2023</v>
          </cell>
          <cell r="I4703" t="str">
            <v>UN</v>
          </cell>
          <cell r="J4703" t="str">
            <v>ATRIBUÍDO SÃO PAULO</v>
          </cell>
          <cell r="K4703">
            <v>28.91</v>
          </cell>
        </row>
        <row r="4704">
          <cell r="G4704">
            <v>96816</v>
          </cell>
          <cell r="H4704" t="str">
            <v>UNIÃO DE REDUÇÃO, METÁLICA, PARA INSTALAÇÕES EM PEX ÁGUA, DN 32 X 25 MM, CONEXÃO POR ANEL DESLIZANTE - FORNECIMENTO E INSTALAÇÃO. AF_02/2023</v>
          </cell>
          <cell r="I4704" t="str">
            <v>UN</v>
          </cell>
          <cell r="J4704" t="str">
            <v>ATRIBUÍDO SÃO PAULO</v>
          </cell>
          <cell r="K4704">
            <v>26.3</v>
          </cell>
        </row>
        <row r="4705">
          <cell r="G4705">
            <v>96817</v>
          </cell>
          <cell r="H4705" t="str">
            <v>LUVA PARA INSTALAÇÕES EM PEX ÁGUA, DN 16 MM, CONEXÃO POR CRIMPAGEM - FORNECIMENTO E INSTALAÇÃO. AF_02/2023</v>
          </cell>
          <cell r="I4705" t="str">
            <v>UN</v>
          </cell>
          <cell r="J4705" t="str">
            <v>ATRIBUÍDO SÃO PAULO</v>
          </cell>
          <cell r="K4705">
            <v>30.36</v>
          </cell>
        </row>
        <row r="4706">
          <cell r="G4706">
            <v>96818</v>
          </cell>
          <cell r="H4706" t="str">
            <v>CONEXÃO FIXA, ROSCA FÊMEA, PARA INSTALAÇÕES EM PEX ÁGUA, DN 16MM X 1/2", CONEXÃO POR CRIMPAGEM - FORNECIMENTO E INSTALAÇÃO. AF_02/2023</v>
          </cell>
          <cell r="I4706" t="str">
            <v>UN</v>
          </cell>
          <cell r="J4706" t="str">
            <v>ATRIBUÍDO SÃO PAULO</v>
          </cell>
          <cell r="K4706">
            <v>36.64</v>
          </cell>
        </row>
        <row r="4707">
          <cell r="G4707">
            <v>96819</v>
          </cell>
          <cell r="H4707" t="str">
            <v>LUVA PARA INSTALAÇÕES EM PEX ÁGUA, DN 20 MM, CONEXÃO POR CRIMPAGEM - FORNECIMENTO E INSTALAÇÃO. AF_02/2023</v>
          </cell>
          <cell r="I4707" t="str">
            <v>UN</v>
          </cell>
          <cell r="J4707" t="str">
            <v>ATRIBUÍDO SÃO PAULO</v>
          </cell>
          <cell r="K4707">
            <v>33.91</v>
          </cell>
        </row>
        <row r="4708">
          <cell r="G4708">
            <v>96820</v>
          </cell>
          <cell r="H4708" t="str">
            <v>CONEXÃO FIXA, ROSCA FÊMEA, PARA INSTALAÇÕES EM PEX ÁGUA, DN 20MM X 1/2", CONEXÃO POR CRIMPAGEM - FORNECIMENTO E INSTALAÇÃO. AF_02/2023</v>
          </cell>
          <cell r="I4708" t="str">
            <v>UN</v>
          </cell>
          <cell r="J4708" t="str">
            <v>ATRIBUÍDO SÃO PAULO</v>
          </cell>
          <cell r="K4708">
            <v>33.41</v>
          </cell>
        </row>
        <row r="4709">
          <cell r="G4709">
            <v>96821</v>
          </cell>
          <cell r="H4709" t="str">
            <v>CONEXÃO FIXA, ROSCA FÊMEA, PARA INSTALAÇÕES EM PEX ÁGUA, DN 20MM X 3/4", CONEXÃO POR CRIMPAGEM - FORNECIMENTO E INSTALAÇÃO. AF_02/2023</v>
          </cell>
          <cell r="I4709" t="str">
            <v>UN</v>
          </cell>
          <cell r="J4709" t="str">
            <v>ATRIBUÍDO SÃO PAULO</v>
          </cell>
          <cell r="K4709">
            <v>48.83</v>
          </cell>
        </row>
        <row r="4710">
          <cell r="G4710">
            <v>96822</v>
          </cell>
          <cell r="H4710" t="str">
            <v>LUVA DE REDUÇÃO PARA INSTALAÇÕES EM PEX ÁGUA, DN 20 X 16 MM, CONEXÃO POR CRIMPAGEM - FORNECIMENTO E INSTALAÇÃO. AF_02/2023</v>
          </cell>
          <cell r="I4710" t="str">
            <v>UN</v>
          </cell>
          <cell r="J4710" t="str">
            <v>ATRIBUÍDO SÃO PAULO</v>
          </cell>
          <cell r="K4710">
            <v>15.22</v>
          </cell>
        </row>
        <row r="4711">
          <cell r="G4711">
            <v>96823</v>
          </cell>
          <cell r="H4711" t="str">
            <v>LUVA PARA INSTALAÇÕES EM PEX ÁGUA, DN 25 MM, CONEXÃO POR CRIMPAGEM - FORNECIMENTO E INSTALAÇÃO. AF_02/2023</v>
          </cell>
          <cell r="I4711" t="str">
            <v>UN</v>
          </cell>
          <cell r="J4711" t="str">
            <v>ATRIBUÍDO SÃO PAULO</v>
          </cell>
          <cell r="K4711">
            <v>21.17</v>
          </cell>
        </row>
        <row r="4712">
          <cell r="G4712">
            <v>96824</v>
          </cell>
          <cell r="H4712" t="str">
            <v>CONEXÃO FIXA, ROSCA FÊMEA, PARA INSTALAÇÕES EM PEX ÁGUA, DN 25MM X 3/4", CONEXÃO POR CRIMPAGEM - FORNECIMENTO E INSTALAÇÃO. AF_02/2023</v>
          </cell>
          <cell r="I4712" t="str">
            <v>UN</v>
          </cell>
          <cell r="J4712" t="str">
            <v>ATRIBUÍDO SÃO PAULO</v>
          </cell>
          <cell r="K4712">
            <v>19.46</v>
          </cell>
        </row>
        <row r="4713">
          <cell r="G4713">
            <v>96826</v>
          </cell>
          <cell r="H4713" t="str">
            <v>LUVA DE REDUÇÃO PARA INSTALAÇÕES EM PEX ÁGUA, DN 25 X 16 MM, CONEXÃO POR CRIMPAGEM - FORNECIMENTO E INSTALAÇÃO. AF_02/2023</v>
          </cell>
          <cell r="I4713" t="str">
            <v>UN</v>
          </cell>
          <cell r="J4713" t="str">
            <v>ATRIBUÍDO SÃO PAULO</v>
          </cell>
          <cell r="K4713">
            <v>22.77</v>
          </cell>
        </row>
        <row r="4714">
          <cell r="G4714">
            <v>96827</v>
          </cell>
          <cell r="H4714" t="str">
            <v>LUVA PARA INSTALAÇÕES EM PEX ÁGUA, DN 32 MM, CONEXÃO POR CRIMPAGEM - FORNECIMENTO E INSTALAÇÃO. AF_02/2023</v>
          </cell>
          <cell r="I4714" t="str">
            <v>UN</v>
          </cell>
          <cell r="J4714" t="str">
            <v>ATRIBUÍDO SÃO PAULO</v>
          </cell>
          <cell r="K4714">
            <v>28.24</v>
          </cell>
        </row>
        <row r="4715">
          <cell r="G4715">
            <v>96828</v>
          </cell>
          <cell r="H4715" t="str">
            <v>LUVA DE REDUÇÃO PARA INSTALAÇÕES EM PEX ÁGUA, DN 32 X 25 MM, CONEXÃO POR CRIMPAGEM - FORNECIMENTO E INSTALAÇÃO. AF_02/2023</v>
          </cell>
          <cell r="I4715" t="str">
            <v>UN</v>
          </cell>
          <cell r="J4715" t="str">
            <v>ATRIBUÍDO SÃO PAULO</v>
          </cell>
          <cell r="K4715">
            <v>30.96</v>
          </cell>
        </row>
        <row r="4716">
          <cell r="G4716">
            <v>96829</v>
          </cell>
          <cell r="H4716" t="str">
            <v>JOELHO 90 GRAUS, METÁLICO, PARA INSTALAÇÕES EM PEX ÁGUA, DN 16 MM, CONEXÃO POR ANEL DESLIZANTE - FORNECIMENTO E INSTALAÇÃO. AF_02/2023</v>
          </cell>
          <cell r="I4716" t="str">
            <v>UN</v>
          </cell>
          <cell r="J4716" t="str">
            <v>ATRIBUÍDO SÃO PAULO</v>
          </cell>
          <cell r="K4716">
            <v>32.78</v>
          </cell>
        </row>
        <row r="4717">
          <cell r="G4717">
            <v>96830</v>
          </cell>
          <cell r="H4717" t="str">
            <v>JOELHO 90 GRAUS, ROSCA FÊMEA TERMINAL, METÁLICO, PARA INSTALAÇÕES EM PEX ÁGUA, DN 16MM X 1/2", CONEXÃO POR ANEL DESLIZANTE - FORNECIMENTO E INSTALAÇÃO. AF_02/2023</v>
          </cell>
          <cell r="I4717" t="str">
            <v>UN</v>
          </cell>
          <cell r="J4717" t="str">
            <v>ATRIBUÍDO SÃO PAULO</v>
          </cell>
          <cell r="K4717">
            <v>27.22</v>
          </cell>
        </row>
        <row r="4718">
          <cell r="G4718">
            <v>96832</v>
          </cell>
          <cell r="H4718" t="str">
            <v>JOELHO, ROSCA FÊMEA, COM BASE FIXA, METÁLICO, PARA INSTALAÇÕES EM PEX ÁGUA, DN 16MM X 1/2", CONEXÃO POR ANEL DESLIZANTE - FORNECIMENTO E INSTALAÇÃO. AF_02/2023</v>
          </cell>
          <cell r="I4718" t="str">
            <v>UN</v>
          </cell>
          <cell r="J4718" t="str">
            <v>ATRIBUÍDO SÃO PAULO</v>
          </cell>
          <cell r="K4718">
            <v>34.46</v>
          </cell>
        </row>
        <row r="4719">
          <cell r="G4719">
            <v>96833</v>
          </cell>
          <cell r="H4719" t="str">
            <v>JOELHO 90 GRAUS, METÁLICO, PARA INSTALAÇÕES EM PEX ÁGUA, DN 20 MM, CONEXÃO POR ANEL DESLIZANTE - FORNECIMENTO E INSTALAÇÃO. AF_02/2023</v>
          </cell>
          <cell r="I4719" t="str">
            <v>UN</v>
          </cell>
          <cell r="J4719" t="str">
            <v>ATRIBUÍDO SÃO PAULO</v>
          </cell>
          <cell r="K4719">
            <v>33.53</v>
          </cell>
        </row>
        <row r="4720">
          <cell r="G4720">
            <v>96834</v>
          </cell>
          <cell r="H4720" t="str">
            <v>JOELHO 90 GRAUS, ROSCA FÊMEA TERMINAL, METÁLICO, PARA INSTALAÇÕES EM PEX ÁGUA, DN 20 MM X 1/2", CONEXÃO POR ANEL DESLIZANTE - FORNECIMENTO E INSTALAÇÃO. AF_02/2023</v>
          </cell>
          <cell r="I4720" t="str">
            <v>UN</v>
          </cell>
          <cell r="J4720" t="str">
            <v>ATRIBUÍDO SÃO PAULO</v>
          </cell>
          <cell r="K4720">
            <v>35.14</v>
          </cell>
        </row>
        <row r="4721">
          <cell r="G4721">
            <v>96836</v>
          </cell>
          <cell r="H4721" t="str">
            <v>JOELHO 90 GRAUS, ROSCA FÊMEA TERMINAL, METÁLICO, PARA INSTALAÇÕES EM PEX ÁGUA, DN 20 MM X 3/4", CONEXÃO POR ANEL DESLIZANTE - FORNECIMENTO E INSTALAÇÃO. AF_02/2023</v>
          </cell>
          <cell r="I4721" t="str">
            <v>UN</v>
          </cell>
          <cell r="J4721" t="str">
            <v>ATRIBUÍDO SÃO PAULO</v>
          </cell>
          <cell r="K4721">
            <v>47.83</v>
          </cell>
        </row>
        <row r="4722">
          <cell r="G4722">
            <v>96837</v>
          </cell>
          <cell r="H4722" t="str">
            <v>JOELHO ROSCA FÊMEA, COM BASE FIXA, METÁLICO, PARA INSTALAÇÕES EM PEX ÁGUA, DN 20MM X 1/2", CONEXÃO POR ANEL DESLIZANTE - FORNECIMENTO E INSTALAÇÃO. AF_02/2023</v>
          </cell>
          <cell r="I4722" t="str">
            <v>UN</v>
          </cell>
          <cell r="J4722" t="str">
            <v>ATRIBUÍDO SÃO PAULO</v>
          </cell>
          <cell r="K4722">
            <v>41.45</v>
          </cell>
        </row>
        <row r="4723">
          <cell r="G4723">
            <v>96838</v>
          </cell>
          <cell r="H4723" t="str">
            <v>JOELHO ROSCA FÊMEA, MÓVEL, METÁLICO, PARA INSTALAÇÕES EM PEX ÁGUA, DN 20MM X 3/4", CONEXÃO POR ANEL DESLIZANTE - FORNECIMENTO E INSTALAÇÃO. AF_02/2023</v>
          </cell>
          <cell r="I4723" t="str">
            <v>UN</v>
          </cell>
          <cell r="J4723" t="str">
            <v>ATRIBUÍDO SÃO PAULO</v>
          </cell>
          <cell r="K4723">
            <v>62.43</v>
          </cell>
        </row>
        <row r="4724">
          <cell r="G4724">
            <v>96839</v>
          </cell>
          <cell r="H4724" t="str">
            <v>JOELHO 90 GRAUS, METÁLICO, PARA INSTALAÇÕES EM PEX ÁGUA, DN 25 MM, CONEXÃO POR ANEL DESLIZANTE - FORNECIMENTO E INSTALAÇÃO. AF_02/2023</v>
          </cell>
          <cell r="I4724" t="str">
            <v>UN</v>
          </cell>
          <cell r="J4724" t="str">
            <v>ATRIBUÍDO SÃO PAULO</v>
          </cell>
          <cell r="K4724">
            <v>17.69</v>
          </cell>
        </row>
        <row r="4725">
          <cell r="G4725">
            <v>96840</v>
          </cell>
          <cell r="H4725" t="str">
            <v>JOELHO 90 GRAUS, ROSCA FÊMEA TERMINAL, METÁLICO, PARA INSTALAÇÕES EM PEX ÁGUA, DN 25 MM X 3/4", CONEXÃO POR ANEL DESLIZANTE - FORNECIMENTO E INSTALAÇÃO. AF_02/2023</v>
          </cell>
          <cell r="I4725" t="str">
            <v>UN</v>
          </cell>
          <cell r="J4725" t="str">
            <v>ATRIBUÍDO SÃO PAULO</v>
          </cell>
          <cell r="K4725">
            <v>27.55</v>
          </cell>
        </row>
        <row r="4726">
          <cell r="G4726">
            <v>96841</v>
          </cell>
          <cell r="H4726" t="str">
            <v>JOELHO ROSCA FÊMEA, COM BASE FIXA, METÁLICO, PARA INSTALAÇÕES EM PEX ÁGUA, DN 25MM X 3/4", CONEXÃO POR ANEL DESLIZANTE - FORNECIMENTO E INSTALAÇÃO. AF_02/2023</v>
          </cell>
          <cell r="I4726" t="str">
            <v>UN</v>
          </cell>
          <cell r="J4726" t="str">
            <v>ATRIBUÍDO SÃO PAULO</v>
          </cell>
          <cell r="K4726">
            <v>41.83</v>
          </cell>
        </row>
        <row r="4727">
          <cell r="G4727">
            <v>96842</v>
          </cell>
          <cell r="H4727" t="str">
            <v>JOELHO 90 GRAUS, METÁLICO, PARA INSTALAÇÕES EM PEX ÁGUA, DN 32 MM, CONEXÃO POR ANEL DESLIZANTE - FORNECIMENTO E INSTALAÇÃO. AF_02/2023</v>
          </cell>
          <cell r="I4727" t="str">
            <v>UN</v>
          </cell>
          <cell r="J4727" t="str">
            <v>ATRIBUÍDO SÃO PAULO</v>
          </cell>
          <cell r="K4727">
            <v>47.66</v>
          </cell>
        </row>
        <row r="4728">
          <cell r="G4728">
            <v>96843</v>
          </cell>
          <cell r="H4728" t="str">
            <v>JOELHO 90 GRAUS, PARA INSTALAÇÕES EM PEX ÁGUA, DN 16 MM, CONEXÃO POR CRIMPAGEM - FORNECIMENTO E INSTALAÇÃO. AF_02/2023</v>
          </cell>
          <cell r="I4728" t="str">
            <v>UN</v>
          </cell>
          <cell r="J4728" t="str">
            <v>ATRIBUÍDO SÃO PAULO</v>
          </cell>
          <cell r="K4728">
            <v>43.69</v>
          </cell>
        </row>
        <row r="4729">
          <cell r="G4729">
            <v>96844</v>
          </cell>
          <cell r="H4729" t="str">
            <v>JOELHO 90 GRAUS, ROSCA FÊMEA TERMINAL, PARA INSTALAÇÕES EM PEX ÁGUA, DN 16MM X 1/2", CONEXÃO POR CRIMPAGEM - FORNECIMENTO E INSTALAÇÃO. AF_02/2023</v>
          </cell>
          <cell r="I4729" t="str">
            <v>UN</v>
          </cell>
          <cell r="J4729" t="str">
            <v>ATRIBUÍDO SÃO PAULO</v>
          </cell>
          <cell r="K4729">
            <v>58.72</v>
          </cell>
        </row>
        <row r="4730">
          <cell r="G4730">
            <v>96845</v>
          </cell>
          <cell r="H4730" t="str">
            <v>JOELHO 90 GRAUS, PARA INSTALAÇÕES EM PEX ÁGUA, DN 20 MM, CONEXÃO POR CRIMPAGEM - FORNECIMENTO E INSTALAÇÃO. AF_02/2023</v>
          </cell>
          <cell r="I4730" t="str">
            <v>UN</v>
          </cell>
          <cell r="J4730" t="str">
            <v>ATRIBUÍDO SÃO PAULO</v>
          </cell>
          <cell r="K4730">
            <v>53.23</v>
          </cell>
        </row>
        <row r="4731">
          <cell r="G4731">
            <v>96846</v>
          </cell>
          <cell r="H4731" t="str">
            <v>JOELHO 90 GRAUS, ROSCA FÊMEA TERMINAL, PARA INSTALAÇÕES EM PEX ÁGUA, DN 20MM X 1/2", CONEXÃO POR CRIMPAGEM - FORNECIMENTO E INSTALAÇÃO. AF_02/2023</v>
          </cell>
          <cell r="I4731" t="str">
            <v>UN</v>
          </cell>
          <cell r="J4731" t="str">
            <v>ATRIBUÍDO SÃO PAULO</v>
          </cell>
          <cell r="K4731">
            <v>70.46</v>
          </cell>
        </row>
        <row r="4732">
          <cell r="G4732">
            <v>96847</v>
          </cell>
          <cell r="H4732" t="str">
            <v>JOELHO 90 GRAUS, ROSCA FÊMEA TERMINAL, PARA INSTALAÇÕES EM PEX ÁGUA, DN 20MM X 3/4", CONEXÃO POR CRIMPAGEM - FORNECIMENTO E INSTALAÇÃO. AF_02/2023</v>
          </cell>
          <cell r="I4732" t="str">
            <v>UN</v>
          </cell>
          <cell r="J4732" t="str">
            <v>ATRIBUÍDO SÃO PAULO</v>
          </cell>
          <cell r="K4732">
            <v>168.3</v>
          </cell>
        </row>
        <row r="4733">
          <cell r="G4733">
            <v>96848</v>
          </cell>
          <cell r="H4733" t="str">
            <v>JOELHO 90 GRAUS, PARA INSTALAÇÕES EM PEX ÁGUA, DN 25 MM, CONEXÃO POR CRIMPAGEM - FORNECIMENTO E INSTALAÇÃO. AF_02/2023</v>
          </cell>
          <cell r="I4733" t="str">
            <v>UN</v>
          </cell>
          <cell r="J4733" t="str">
            <v>ATRIBUÍDO SÃO PAULO</v>
          </cell>
          <cell r="K4733">
            <v>189.05</v>
          </cell>
        </row>
        <row r="4734">
          <cell r="G4734">
            <v>96849</v>
          </cell>
          <cell r="H4734" t="str">
            <v>JOELHO 90 GRAUS, ROSCA FÊMEA TERMINAL, PARA INSTALAÇÕES EM PEX ÁGUA, DN 25MM X 1/2", CONEXÃO POR CRIMPAGEM - FORNECIMENTO E INSTALAÇÃO. AF_02/2023</v>
          </cell>
          <cell r="I4734" t="str">
            <v>UN</v>
          </cell>
          <cell r="J4734" t="str">
            <v>ATRIBUÍDO SÃO PAULO</v>
          </cell>
          <cell r="K4734">
            <v>183.05</v>
          </cell>
        </row>
        <row r="4735">
          <cell r="G4735">
            <v>96850</v>
          </cell>
          <cell r="H4735" t="str">
            <v>TÊ, METÁLICO, PARA INSTALAÇÕES EM PEX ÁGUA, DN 16 MM, CONEXÃO POR ANEL DESLIZANTE - FORNECIMENTO E INSTALAÇÃO. AF_02/2023</v>
          </cell>
          <cell r="I4735" t="str">
            <v>UN</v>
          </cell>
          <cell r="J4735" t="str">
            <v>ATRIBUÍDO SÃO PAULO</v>
          </cell>
          <cell r="K4735">
            <v>217.32</v>
          </cell>
        </row>
        <row r="4736">
          <cell r="G4736">
            <v>96852</v>
          </cell>
          <cell r="H4736" t="str">
            <v>TÊ, ROSCA FÊMEA, METÁLICO, PARA INSTALAÇÕES EM PEX ÁGUA, DN 16 MM X ½", CONEXÃO POR ANEL DESLIZANTE - FORNECIMENTO E INSTALAÇÃO. AF_02/2023</v>
          </cell>
          <cell r="I4736" t="str">
            <v>UN</v>
          </cell>
          <cell r="J4736" t="str">
            <v>ATRIBUÍDO SÃO PAULO</v>
          </cell>
          <cell r="K4736">
            <v>35.47</v>
          </cell>
        </row>
        <row r="4737">
          <cell r="G4737">
            <v>96853</v>
          </cell>
          <cell r="H4737" t="str">
            <v>TÊ, METÁLICO, PARA INSTALAÇÕES EM PEX ÁGUA, DN 20 MM, CONEXÃO POR ANEL DESLIZANTE - FORNECIMENTO E INSTALAÇÃO. AF_02/2023</v>
          </cell>
          <cell r="I4737" t="str">
            <v>UN</v>
          </cell>
          <cell r="J4737" t="str">
            <v>ATRIBUÍDO SÃO PAULO</v>
          </cell>
          <cell r="K4737">
            <v>39.63</v>
          </cell>
        </row>
        <row r="4738">
          <cell r="G4738">
            <v>96854</v>
          </cell>
          <cell r="H4738" t="str">
            <v>TÊ, ROSCA FÊMEA, METÁLICO, PARA INSTALAÇÕES EM PEX ÁGUA, DN 20 MM X 1/2", CONEXÃO POR ANEL DESLIZANTE - FORNECIMENTO E INSTALAÇÃO. AF_02/2023</v>
          </cell>
          <cell r="I4738" t="str">
            <v>UN</v>
          </cell>
          <cell r="J4738" t="str">
            <v>ATRIBUÍDO SÃO PAULO</v>
          </cell>
          <cell r="K4738">
            <v>44.71</v>
          </cell>
        </row>
        <row r="4739">
          <cell r="G4739">
            <v>96855</v>
          </cell>
          <cell r="H4739" t="str">
            <v>TÊ, METÁLICO, PARA INSTALAÇÕES EM PEX ÁGUA, DN 25 MM, CONEXÃO POR ANEL DESLIZANTE - FORNECIMENTO E INSTALAÇÃO. AF_02/2023</v>
          </cell>
          <cell r="I4739" t="str">
            <v>UN</v>
          </cell>
          <cell r="J4739" t="str">
            <v>ATRIBUÍDO SÃO PAULO</v>
          </cell>
          <cell r="K4739">
            <v>80.06</v>
          </cell>
        </row>
        <row r="4740">
          <cell r="G4740">
            <v>96856</v>
          </cell>
          <cell r="H4740" t="str">
            <v>TÊ, ROSCA FÊMEA, METÁLICO, PARA INSTALAÇÕES EM PEX ÁGUA, DN 25 MM X 3/4", CONEXÃO POR ANEL DESLIZANTE - FORNECIMENTO E INSTALAÇÃO. AF_02/2023</v>
          </cell>
          <cell r="I4740" t="str">
            <v>UN</v>
          </cell>
          <cell r="J4740" t="str">
            <v>ATRIBUÍDO SÃO PAULO</v>
          </cell>
          <cell r="K4740">
            <v>81.53</v>
          </cell>
        </row>
        <row r="4741">
          <cell r="G4741">
            <v>96860</v>
          </cell>
          <cell r="H4741" t="str">
            <v>TÊ, METÁLICO, PARA INSTALAÇÕES EM PEX ÁGUA, DN 32 MM, CONEXÃO POR ANEL DESLIZANTE - FORNECIMENTO E INSTALAÇÃO. AF_02/2023</v>
          </cell>
          <cell r="I4741" t="str">
            <v>UN</v>
          </cell>
          <cell r="J4741" t="str">
            <v>ATRIBUÍDO SÃO PAULO</v>
          </cell>
          <cell r="K4741">
            <v>93.63</v>
          </cell>
        </row>
        <row r="4742">
          <cell r="G4742">
            <v>96861</v>
          </cell>
          <cell r="H4742" t="str">
            <v>TÊ, PARA INSTALAÇÕES EM PEX ÁGUA, DN 16 MM, CONEXÃO POR CRIMPAGEM - FORNECIMENTO E INSTALAÇÃO. AF_02/2023</v>
          </cell>
          <cell r="I4742" t="str">
            <v>UN</v>
          </cell>
          <cell r="J4742" t="str">
            <v>ATRIBUÍDO SÃO PAULO</v>
          </cell>
          <cell r="K4742">
            <v>96.45</v>
          </cell>
        </row>
        <row r="4743">
          <cell r="G4743">
            <v>96862</v>
          </cell>
          <cell r="H4743" t="str">
            <v>TÊ, PARA INSTALAÇÕES EM PEX ÁGUA, DN 20 MM, CONEXÃO POR CRIMPAGEM - FORNECIMENTO E INSTALAÇÃO. AF_02/2023</v>
          </cell>
          <cell r="I4743" t="str">
            <v>UN</v>
          </cell>
          <cell r="J4743" t="str">
            <v>ATRIBUÍDO SÃO PAULO</v>
          </cell>
          <cell r="K4743">
            <v>107.13</v>
          </cell>
        </row>
        <row r="4744">
          <cell r="G4744">
            <v>96863</v>
          </cell>
          <cell r="H4744" t="str">
            <v>TÊ, PARA INSTALAÇÕES EM PEX ÁGUA, DN 25 MM, CONEXÃO POR CRIMPAGEM - FORNECIMENTO E INSTALAÇÃO. AF_02/2023</v>
          </cell>
          <cell r="I4744" t="str">
            <v>UN</v>
          </cell>
          <cell r="J4744" t="str">
            <v>ATRIBUÍDO SÃO PAULO</v>
          </cell>
          <cell r="K4744">
            <v>110.15</v>
          </cell>
        </row>
        <row r="4745">
          <cell r="G4745">
            <v>96864</v>
          </cell>
          <cell r="H4745" t="str">
            <v>TÊ, PARA INSTALAÇÕES EM PEX ÁGUA, DN 32 MM, CONEXÃO POR CRIMPAGEM - FORNECIMENTO E INSTALAÇÃO. AF_02/2023</v>
          </cell>
          <cell r="I4745" t="str">
            <v>UN</v>
          </cell>
          <cell r="J4745" t="str">
            <v>ATRIBUÍDO SÃO PAULO</v>
          </cell>
          <cell r="K4745">
            <v>120.82</v>
          </cell>
        </row>
        <row r="4746">
          <cell r="G4746">
            <v>96865</v>
          </cell>
          <cell r="H4746" t="str">
            <v>DISTRIBUIDOR 2 SAÍDAS, METÁLICO, PARA INSTALAÇÕES EM PEX ÁGUA, ENTRADA DE 3/4" X 2 SAÍDAS DE 1/2", CONEXÃO POR ANEL DESLIZANTE - FORNECIMENTO E INSTALAÇÃO. AF_02/2023</v>
          </cell>
          <cell r="I4746" t="str">
            <v>UN</v>
          </cell>
          <cell r="J4746" t="str">
            <v>ATRIBUÍDO SÃO PAULO</v>
          </cell>
          <cell r="K4746">
            <v>144.76</v>
          </cell>
        </row>
        <row r="4747">
          <cell r="G4747">
            <v>96866</v>
          </cell>
          <cell r="H4747" t="str">
            <v>DISTRIBUIDOR 2 SAÍDAS, METÁLICO, PARA INSTALAÇÕES EM PEX ÁGUA, ENTRADA DE 1" X 2 SAÍDAS DE 1/2", CONEXÃO POR ANEL DESLIZANTE - FORNECIMENTO E INSTALAÇÃO. AF_02/2023</v>
          </cell>
          <cell r="I4747" t="str">
            <v>UN</v>
          </cell>
          <cell r="J4747" t="str">
            <v>ATRIBUÍDO SÃO PAULO</v>
          </cell>
          <cell r="K4747">
            <v>159.93</v>
          </cell>
        </row>
        <row r="4748">
          <cell r="G4748">
            <v>96868</v>
          </cell>
          <cell r="H4748" t="str">
            <v>DISTRIBUIDOR 3 SAÍDAS, METÁLICO, PARA INSTALAÇÕES EM PEX ÁGUA, ENTRADA DE 3/4" X 3 SAÍDAS DE 1/2", CONEXÃO POR ANEL DESLIZANTE - FORNECIMENTO E INSTALAÇÃO. AF_02/2023</v>
          </cell>
          <cell r="I4748" t="str">
            <v>UN</v>
          </cell>
          <cell r="J4748" t="str">
            <v>ATRIBUÍDO SÃO PAULO</v>
          </cell>
          <cell r="K4748">
            <v>110.89</v>
          </cell>
        </row>
        <row r="4749">
          <cell r="G4749">
            <v>96869</v>
          </cell>
          <cell r="H4749" t="str">
            <v>DISTRIBUIDOR 3 SAÍDAS, METÁLICO, PARA INSTALAÇÕES EM PEX ÁGUA, ENTRADA DE 1" X 3 SAÍDAS DE 1/2", CONEXÃO POR ANEL DESLIZANTE - FORNECIMENTO E INSTALAÇÃO. AF_02/2023</v>
          </cell>
          <cell r="I4749" t="str">
            <v>UN</v>
          </cell>
          <cell r="J4749" t="str">
            <v>ATRIBUÍDO SÃO PAULO</v>
          </cell>
          <cell r="K4749">
            <v>131.28</v>
          </cell>
        </row>
        <row r="4750">
          <cell r="G4750">
            <v>96870</v>
          </cell>
          <cell r="H4750" t="str">
            <v>DISTRIBUIDOR 2 SAÍDAS, PARA INSTALAÇÕES EM PEX ÁGUA, ENTRADA DE 32 MM X 2 SAÍDAS DE 16 MM, CONEXÃO POR CRIMPAGEM FORNECIMENTO E INSTALAÇÃO. AF_02/2023</v>
          </cell>
          <cell r="I4750" t="str">
            <v>UN</v>
          </cell>
          <cell r="J4750" t="str">
            <v>ATRIBUÍDO SÃO PAULO</v>
          </cell>
          <cell r="K4750">
            <v>230.22</v>
          </cell>
        </row>
        <row r="4751">
          <cell r="G4751">
            <v>96871</v>
          </cell>
          <cell r="H4751" t="str">
            <v>DISTRIBUIDOR 2 SAÍDAS, PARA INSTALAÇÕES EM PEX ÁGUA, ENTRADA DE 32 MM X 2 SAÍDAS DE 25 MM, CONEXÃO POR CRIMPAGEM - FORNECIMENTO E INSTALAÇÃO. AF_02/2023</v>
          </cell>
          <cell r="I4751" t="str">
            <v>UN</v>
          </cell>
          <cell r="J4751" t="str">
            <v>ATRIBUÍDO SÃO PAULO</v>
          </cell>
          <cell r="K4751">
            <v>230.22</v>
          </cell>
        </row>
        <row r="4752">
          <cell r="G4752">
            <v>96872</v>
          </cell>
          <cell r="H4752" t="str">
            <v>DISTRIBUIDOR 3 SAÍDAS, PARA INSTALAÇÕES EM PEX ÁGUA, ENTRADA DE 32 MM X 3 SAÍDAS DE 16 MM, CONEXÃO POR CRIMPAGEM - FORNECIMENTO E INSTALAÇÃO. AF_02/2023</v>
          </cell>
          <cell r="I4752" t="str">
            <v>UN</v>
          </cell>
          <cell r="J4752" t="str">
            <v>ATRIBUÍDO SÃO PAULO</v>
          </cell>
          <cell r="K4752">
            <v>245.36</v>
          </cell>
        </row>
        <row r="4753">
          <cell r="G4753">
            <v>96873</v>
          </cell>
          <cell r="H4753" t="str">
            <v>DISTRIBUIDOR 3 SAÍDAS, PARA INSTALAÇÕES EM PEX ÁGUA, ENTRADA DE 32 MM X 3 SAÍDAS DE 25 MM, CONEXÃO POR CRIMPAGEM - FORNECIMENTO E INSTALAÇÃO. AF_02/2023</v>
          </cell>
          <cell r="I4753" t="str">
            <v>UN</v>
          </cell>
          <cell r="J4753" t="str">
            <v>ATRIBUÍDO SÃO PAULO</v>
          </cell>
          <cell r="K4753">
            <v>300.88</v>
          </cell>
        </row>
        <row r="4754">
          <cell r="G4754">
            <v>96874</v>
          </cell>
          <cell r="H4754" t="str">
            <v>ACOPLAMENTO RÍGIDO EM AÇO, CONEXÃO RANHURADA, DN 50 (2"), INSTALADO EM PRUMADAS - FORNECIMENTO E INSTALAÇÃO. AF_10/2020</v>
          </cell>
          <cell r="I4754" t="str">
            <v>UN</v>
          </cell>
          <cell r="J4754" t="str">
            <v>ATRIBUÍDO SÃO PAULO</v>
          </cell>
          <cell r="K4754">
            <v>182.66</v>
          </cell>
        </row>
        <row r="4755">
          <cell r="G4755">
            <v>96875</v>
          </cell>
          <cell r="H4755" t="str">
            <v>ACOPLAMENTO RÍGIDO EM AÇO, CONEXÃO RANHURADA, DN 65 (2 1/2"), INSTALADO EM PRUMADAS - FORNECIMENTO E INSTALAÇÃO. AF_10/2020</v>
          </cell>
          <cell r="I4755" t="str">
            <v>UN</v>
          </cell>
          <cell r="J4755" t="str">
            <v>ATRIBUÍDO SÃO PAULO</v>
          </cell>
          <cell r="K4755">
            <v>194.3</v>
          </cell>
        </row>
        <row r="4756">
          <cell r="G4756">
            <v>96876</v>
          </cell>
          <cell r="H4756" t="str">
            <v>ACOPLAMENTO RÍGIDO EM AÇO, CONEXÃO RANHURADA, DN 80 (3"), INSTALADO EM PRUMADAS - FORNECIMENTO E INSTALAÇÃO. AF_10/2020</v>
          </cell>
          <cell r="I4756" t="str">
            <v>UN</v>
          </cell>
          <cell r="J4756" t="str">
            <v>ATRIBUÍDO SÃO PAULO</v>
          </cell>
          <cell r="K4756">
            <v>315.27</v>
          </cell>
        </row>
        <row r="4757">
          <cell r="G4757">
            <v>96878</v>
          </cell>
          <cell r="H4757" t="str">
            <v>CURVA 45 GRAUS, EM AÇO, CONEXÃO RANHURADA, DN 50 (2"), INSTALADO EM PRUMADAS - FORNECIMENTO E INSTALAÇÃO. AF_10/2020</v>
          </cell>
          <cell r="I4757" t="str">
            <v>UN</v>
          </cell>
          <cell r="J4757" t="str">
            <v>ATRIBUÍDO SÃO PAULO</v>
          </cell>
          <cell r="K4757">
            <v>333.88</v>
          </cell>
        </row>
        <row r="4758">
          <cell r="G4758">
            <v>96879</v>
          </cell>
          <cell r="H4758" t="str">
            <v>CURVA 90 GRAUS, EM AÇO, CONEXÃO RANHURADA, DN 50 (2"), INSTALADO EM PRUMADAS - FORNECIMENTO E INSTALAÇÃO. AF_10/2020</v>
          </cell>
          <cell r="I4758" t="str">
            <v>UN</v>
          </cell>
          <cell r="J4758" t="str">
            <v>ATRIBUÍDO SÃO PAULO</v>
          </cell>
          <cell r="K4758">
            <v>722.33</v>
          </cell>
        </row>
        <row r="4759">
          <cell r="G4759">
            <v>96881</v>
          </cell>
          <cell r="H4759" t="str">
            <v>CURVA 45 GRAUS, EM AÇO, CONEXÃO RANHURADA, DN 65 (2 1/2"), INSTALADO EM PRUMADAS - FORNECIMENTO E INSTALAÇÃO. AF_10/2020</v>
          </cell>
          <cell r="I4759" t="str">
            <v>UN</v>
          </cell>
          <cell r="J4759" t="str">
            <v>ATRIBUÍDO SÃO PAULO</v>
          </cell>
          <cell r="K4759">
            <v>638.84</v>
          </cell>
        </row>
        <row r="4760">
          <cell r="G4760">
            <v>97430</v>
          </cell>
          <cell r="H4760" t="str">
            <v>CURVA 90 GRAUS, EM AÇO, CONEXÃO RANHURADA, DN 65 (2 1/2"), INSTALADO EM PRUMADAS - FORNECIMENTO E INSTALAÇÃO. AF_10/2020</v>
          </cell>
          <cell r="I4760" t="str">
            <v>UN</v>
          </cell>
          <cell r="J4760" t="str">
            <v>ATRIBUÍDO SÃO PAULO</v>
          </cell>
          <cell r="K4760">
            <v>290.43</v>
          </cell>
        </row>
        <row r="4761">
          <cell r="G4761">
            <v>97431</v>
          </cell>
          <cell r="H4761" t="str">
            <v>CURVA 45 GRAUS, EM AÇO, CONEXÃO RANHURADA, DN 80 (3"), INSTALADO EM PRUMADAS - FORNECIMENTO E INSTALAÇÃO. AF_10/2020</v>
          </cell>
          <cell r="I4761" t="str">
            <v>UN</v>
          </cell>
          <cell r="J4761" t="str">
            <v>ATRIBUÍDO SÃO PAULO</v>
          </cell>
          <cell r="K4761">
            <v>504.18</v>
          </cell>
        </row>
        <row r="4762">
          <cell r="G4762">
            <v>97432</v>
          </cell>
          <cell r="H4762" t="str">
            <v>CURVA 90 GRAUS, EM AÇO, CONEXÃO RANHURADA, DN 80 (3"), INSTALADO EM PRUMADAS - FORNECIMENTO E INSTALAÇÃO. AF_10/2020</v>
          </cell>
          <cell r="I4762" t="str">
            <v>UN</v>
          </cell>
          <cell r="J4762" t="str">
            <v>ATRIBUÍDO SÃO PAULO</v>
          </cell>
          <cell r="K4762">
            <v>779.21</v>
          </cell>
        </row>
        <row r="4763">
          <cell r="G4763">
            <v>97433</v>
          </cell>
          <cell r="H4763" t="str">
            <v>TÊ, EM AÇO, CONEXÃO RANHURADA, DN 50 (2"), INSTALADO EM PRUMADAS - FORNECIMENTO E INSTALAÇÃO. AF_10/2020</v>
          </cell>
          <cell r="I4763" t="str">
            <v>UN</v>
          </cell>
          <cell r="J4763" t="str">
            <v>ATRIBUÍDO SÃO PAULO</v>
          </cell>
          <cell r="K4763">
            <v>35.18</v>
          </cell>
        </row>
        <row r="4764">
          <cell r="G4764">
            <v>97434</v>
          </cell>
          <cell r="H4764" t="str">
            <v>TÊ, EM AÇO, CONEXÃO RANHURADA, DN 65 (2 1/2"), INSTALADO EM PRUMADAS - FORNECIMENTO E INSTALAÇÃO. AF_10/2020</v>
          </cell>
          <cell r="I4764" t="str">
            <v>UN</v>
          </cell>
          <cell r="J4764" t="str">
            <v>ATRIBUÍDO SÃO PAULO</v>
          </cell>
          <cell r="K4764">
            <v>29.21</v>
          </cell>
        </row>
        <row r="4765">
          <cell r="G4765">
            <v>97435</v>
          </cell>
          <cell r="H4765" t="str">
            <v>TÊ, EM AÇO, CONEXÃO RANHURADA, DN 80 (3"), INSTALADO EM PRUMADAS - FORNECIMENTO E INSTALAÇÃO. AF_10/2020</v>
          </cell>
          <cell r="I4765" t="str">
            <v>UN</v>
          </cell>
          <cell r="J4765" t="str">
            <v>ATRIBUÍDO SÃO PAULO</v>
          </cell>
          <cell r="K4765">
            <v>50.84</v>
          </cell>
        </row>
        <row r="4766">
          <cell r="G4766">
            <v>97436</v>
          </cell>
          <cell r="H4766" t="str">
            <v>LUVA, EM AÇO, CONEXÃO SOLDADA, DN 50 (2"), INSTALADO EM PRUMADAS - FORNECIMENTO E INSTALAÇÃO. AF_10/2020</v>
          </cell>
          <cell r="I4766" t="str">
            <v>UN</v>
          </cell>
          <cell r="J4766" t="str">
            <v>ATRIBUÍDO SÃO PAULO</v>
          </cell>
          <cell r="K4766">
            <v>60.91</v>
          </cell>
        </row>
        <row r="4767">
          <cell r="G4767">
            <v>97437</v>
          </cell>
          <cell r="H4767" t="str">
            <v>LUVA COM REDUÇÃO, EM AÇO, CONEXÃO SOLDADA, DN 50 X 40 MM (2  X 1 1/2"), INSTALADO EM PRUMADAS - FORNECIMENTO E INSTALAÇÃO. AF_10/2020</v>
          </cell>
          <cell r="I4767" t="str">
            <v>UN</v>
          </cell>
          <cell r="J4767" t="str">
            <v>ATRIBUÍDO SÃO PAULO</v>
          </cell>
          <cell r="K4767">
            <v>64.52</v>
          </cell>
        </row>
        <row r="4768">
          <cell r="G4768">
            <v>97438</v>
          </cell>
          <cell r="H4768" t="str">
            <v>LUVA, EM AÇO, CONEXÃO SOLDADA, DN 65 (2 1/2"), INSTALADO EM PRUMADAS - FORNECIMENTO E INSTALAÇÃO. AF_10/2020</v>
          </cell>
          <cell r="I4768" t="str">
            <v>UN</v>
          </cell>
          <cell r="J4768" t="str">
            <v>ATRIBUÍDO SÃO PAULO</v>
          </cell>
          <cell r="K4768">
            <v>77.42</v>
          </cell>
        </row>
        <row r="4769">
          <cell r="G4769">
            <v>97439</v>
          </cell>
          <cell r="H4769" t="str">
            <v>LUVA COM REDUÇÃO, EM AÇO, CONEXÃO SOLDADA, DN 65 X 50 MM (2 1/2" X 2"), INSTALADO EM PRUMADAS - FORNECIMENTO E INSTALAÇÃO. AF_10/2020</v>
          </cell>
          <cell r="I4769" t="str">
            <v>UN</v>
          </cell>
          <cell r="J4769" t="str">
            <v>ATRIBUÍDO SÃO PAULO</v>
          </cell>
          <cell r="K4769">
            <v>95.72</v>
          </cell>
        </row>
        <row r="4770">
          <cell r="G4770">
            <v>97440</v>
          </cell>
          <cell r="H4770" t="str">
            <v>LUVA, EM AÇO, CONEXÃO SOLDADA, DN 80 (3"), INSTALADO EM PRUMADAS - FORNECIMENTO E INSTALAÇÃO. AF_10/2020</v>
          </cell>
          <cell r="I4770" t="str">
            <v>UN</v>
          </cell>
          <cell r="J4770" t="str">
            <v>ATRIBUÍDO SÃO PAULO</v>
          </cell>
          <cell r="K4770">
            <v>116.11</v>
          </cell>
        </row>
        <row r="4771">
          <cell r="G4771">
            <v>97442</v>
          </cell>
          <cell r="H4771" t="str">
            <v>LUVA COM REDUÇÃO, EM AÇO, CONEXÃO SOLDADA, DN 80 X 65 MM (3" X 2 1/2"), INSTALADO EM PRUMADAS - FORNECIMENTO E INSTALAÇÃO. AF_10/2020</v>
          </cell>
          <cell r="I4771" t="str">
            <v>UN</v>
          </cell>
          <cell r="J4771" t="str">
            <v>ATRIBUÍDO SÃO PAULO</v>
          </cell>
          <cell r="K4771">
            <v>176.42</v>
          </cell>
        </row>
        <row r="4772">
          <cell r="G4772">
            <v>97443</v>
          </cell>
          <cell r="H4772" t="str">
            <v>CURVA 45 GRAUS, EM AÇO, CONEXÃO SOLDADA, DN 50 (2"), INSTALADO EM PRUMADAS - FORNECIMENTO E INSTALAÇÃO. AF_10/2020</v>
          </cell>
          <cell r="I4772" t="str">
            <v>UN</v>
          </cell>
          <cell r="J4772" t="str">
            <v>ATRIBUÍDO SÃO PAULO</v>
          </cell>
          <cell r="K4772">
            <v>217.63</v>
          </cell>
        </row>
        <row r="4773">
          <cell r="G4773">
            <v>97444</v>
          </cell>
          <cell r="H4773" t="str">
            <v>CURVA 90 GRAUS, EM AÇO, CONEXÃO SOLDADA, DN 50 (2"), INSTALADO EM PRUMADAS - FORNECIMENTO E INSTALAÇÃO. AF_10/2020</v>
          </cell>
          <cell r="I4773" t="str">
            <v>UN</v>
          </cell>
          <cell r="J4773" t="str">
            <v>ATRIBUÍDO SÃO PAULO</v>
          </cell>
          <cell r="K4773">
            <v>235.36</v>
          </cell>
        </row>
        <row r="4774">
          <cell r="G4774">
            <v>97446</v>
          </cell>
          <cell r="H4774" t="str">
            <v>CURVA 45 GRAUS, EM AÇO, CONEXÃO SOLDADA, DN 65 (2 1/2"), INSTALADO EM PRUMADAS - FORNECIMENTO E INSTALAÇÃO. AF_10/2020</v>
          </cell>
          <cell r="I4774" t="str">
            <v>UN</v>
          </cell>
          <cell r="J4774" t="str">
            <v>ATRIBUÍDO SÃO PAULO</v>
          </cell>
          <cell r="K4774">
            <v>290.88</v>
          </cell>
        </row>
        <row r="4775">
          <cell r="G4775">
            <v>97447</v>
          </cell>
          <cell r="H4775" t="str">
            <v>CURVA 90 GRAUS, EM AÇO, CONEXÃO SOLDADA, DN 65 (2 1/2"), INSTALADO EM PRUMADAS - FORNECIMENTO E INSTALAÇÃO. AF_10/2020</v>
          </cell>
          <cell r="I4775" t="str">
            <v>UN</v>
          </cell>
          <cell r="J4775" t="str">
            <v>ATRIBUÍDO SÃO PAULO</v>
          </cell>
          <cell r="K4775">
            <v>56.66</v>
          </cell>
        </row>
        <row r="4776">
          <cell r="G4776">
            <v>97449</v>
          </cell>
          <cell r="H4776" t="str">
            <v>CURVA 45 GRAUS, EM AÇO, CONEXÃO SOLDADA, DN 80 (3"), INSTALADO EM PRUMADAS - FORNECIMENTO E INSTALAÇÃO. AF_10/2020</v>
          </cell>
          <cell r="I4776" t="str">
            <v>UN</v>
          </cell>
          <cell r="J4776" t="str">
            <v>ATRIBUÍDO SÃO PAULO</v>
          </cell>
          <cell r="K4776">
            <v>56.66</v>
          </cell>
        </row>
        <row r="4777">
          <cell r="G4777">
            <v>97450</v>
          </cell>
          <cell r="H4777" t="str">
            <v>CURVA 90 GRAUS, EM AÇO, CONEXÃO SOLDADA, DN 80 (3"), INSTALADO EM PRUMADAS - FORNECIMENTO E INSTALAÇÃO. AF_10/2020</v>
          </cell>
          <cell r="I4777" t="str">
            <v>UN</v>
          </cell>
          <cell r="J4777" t="str">
            <v>ATRIBUÍDO SÃO PAULO</v>
          </cell>
          <cell r="K4777">
            <v>82.4</v>
          </cell>
        </row>
        <row r="4778">
          <cell r="G4778">
            <v>97452</v>
          </cell>
          <cell r="H4778" t="str">
            <v>TÊ, EM AÇO, CONEXÃO SOLDADA, DN 50 (2"), INSTALADO EM PRUMADAS - FORNECIMENTO E INSTALAÇÃO. AF_10/2020</v>
          </cell>
          <cell r="I4778" t="str">
            <v>UN</v>
          </cell>
          <cell r="J4778" t="str">
            <v>ATRIBUÍDO SÃO PAULO</v>
          </cell>
          <cell r="K4778">
            <v>82.4</v>
          </cell>
        </row>
        <row r="4779">
          <cell r="G4779">
            <v>97453</v>
          </cell>
          <cell r="H4779" t="str">
            <v>TÊ, EM AÇO, CONEXÃO SOLDADA, DN 65 (2 1/2"), INSTALADO EM PRUMADAS - FORNECIMENTO E INSTALAÇÃO. AF_10/2020</v>
          </cell>
          <cell r="I4779" t="str">
            <v>UN</v>
          </cell>
          <cell r="J4779" t="str">
            <v>ATRIBUÍDO SÃO PAULO</v>
          </cell>
          <cell r="K4779">
            <v>115.69</v>
          </cell>
        </row>
        <row r="4780">
          <cell r="G4780">
            <v>97454</v>
          </cell>
          <cell r="H4780" t="str">
            <v>TÊ, EM AÇO, CONEXÃO SOLDADA, DN 80 (3"), INSTALADO EM PRUMADAS - FORNECIMENTO E INSTALAÇÃO. AF_10/2020</v>
          </cell>
          <cell r="I4780" t="str">
            <v>UN</v>
          </cell>
          <cell r="J4780" t="str">
            <v>ATRIBUÍDO SÃO PAULO</v>
          </cell>
          <cell r="K4780">
            <v>115.69</v>
          </cell>
        </row>
        <row r="4781">
          <cell r="G4781">
            <v>97455</v>
          </cell>
          <cell r="H4781" t="str">
            <v>LUVA, EM AÇO, CONEXÃO SOLDADA, DN 25 (1"), INSTALADO EM REDE DE ALIMENTAÇÃO PARA HIDRANTE - FORNECIMENTO E INSTALAÇÃO. AF_10/2020</v>
          </cell>
          <cell r="I4781" t="str">
            <v>UN</v>
          </cell>
          <cell r="J4781" t="str">
            <v>ATRIBUÍDO SÃO PAULO</v>
          </cell>
          <cell r="K4781">
            <v>159.92</v>
          </cell>
        </row>
        <row r="4782">
          <cell r="G4782">
            <v>97456</v>
          </cell>
          <cell r="H4782" t="str">
            <v>LUVA COM REDUÇÃO, EM AÇO, CONEXÃO SOLDADA, DN 25 X 20 MM (1  X 3/4"), INSTALADO EM REDE DE ALIMENTAÇÃO PARA HIDRANTE - FORNECIMENTO E INSTALAÇÃO. AF_10/2020</v>
          </cell>
          <cell r="I4782" t="str">
            <v>UN</v>
          </cell>
          <cell r="J4782" t="str">
            <v>ATRIBUÍDO SÃO PAULO</v>
          </cell>
          <cell r="K4782">
            <v>171.56</v>
          </cell>
        </row>
        <row r="4783">
          <cell r="G4783">
            <v>97457</v>
          </cell>
          <cell r="H4783" t="str">
            <v>LUVA, EM AÇO, CONEXÃO SOLDADA, DN 32 (1 1/4"), INSTALADO EM REDE DE ALIMENTAÇÃO PARA HIDRANTE - FORNECIMENTO E INSTALAÇÃO. AF_10/2020</v>
          </cell>
          <cell r="I4783" t="str">
            <v>UN</v>
          </cell>
          <cell r="J4783" t="str">
            <v>ATRIBUÍDO SÃO PAULO</v>
          </cell>
          <cell r="K4783">
            <v>296.43</v>
          </cell>
        </row>
        <row r="4784">
          <cell r="G4784">
            <v>97458</v>
          </cell>
          <cell r="H4784" t="str">
            <v>LUVA COM REDUÇÃO, EM AÇO, CONEXÃO SOLDADA, DN 32 X 25 MM (1 1/4"  X 1"), INSTALADO EM REDE DE ALIMENTAÇÃO PARA HIDRANTE - FORNECIMENTO E INSTALAÇÃO. AF_10/2020</v>
          </cell>
          <cell r="I4784" t="str">
            <v>UN</v>
          </cell>
          <cell r="J4784" t="str">
            <v>ATRIBUÍDO SÃO PAULO</v>
          </cell>
          <cell r="K4784">
            <v>315.04</v>
          </cell>
        </row>
        <row r="4785">
          <cell r="G4785">
            <v>97459</v>
          </cell>
          <cell r="H4785" t="str">
            <v>LUVA, EM AÇO, CONEXÃO SOLDADA, DN 40 (1 1/2"), INSTALADO EM REDE DE ALIMENTAÇÃO PARA HIDRANTE - FORNECIMENTO E INSTALAÇÃO. AF_10/2020</v>
          </cell>
          <cell r="I4785" t="str">
            <v>UN</v>
          </cell>
          <cell r="J4785" t="str">
            <v>ATRIBUÍDO SÃO PAULO</v>
          </cell>
          <cell r="K4785">
            <v>707.3</v>
          </cell>
        </row>
        <row r="4786">
          <cell r="G4786">
            <v>97460</v>
          </cell>
          <cell r="H4786" t="str">
            <v>LUVA COM REDUÇÃO, EM AÇO, CONEXÃO SOLDADA, DN 40  X 32 MM (1 1/2" X 1 1/4"), INSTALADO EM REDE DE ALIMENTAÇÃO PARA HIDRANTE - FORNECIMENTO E INSTALAÇÃO. AF_10/2020</v>
          </cell>
          <cell r="I4786" t="str">
            <v>UN</v>
          </cell>
          <cell r="J4786" t="str">
            <v>ATRIBUÍDO SÃO PAULO</v>
          </cell>
          <cell r="K4786">
            <v>623.81</v>
          </cell>
        </row>
        <row r="4787">
          <cell r="G4787">
            <v>97461</v>
          </cell>
          <cell r="H4787" t="str">
            <v>LUVA, EM AÇO, CONEXÃO SOLDADA, DN 50 (2"), INSTALADO EM REDE DE ALIMENTAÇÃO PARA HIDRANTE - FORNECIMENTO E INSTALAÇÃO. AF_10/2020</v>
          </cell>
          <cell r="I4787" t="str">
            <v>UN</v>
          </cell>
          <cell r="J4787" t="str">
            <v>ATRIBUÍDO SÃO PAULO</v>
          </cell>
          <cell r="K4787">
            <v>87.95</v>
          </cell>
        </row>
        <row r="4788">
          <cell r="G4788">
            <v>97462</v>
          </cell>
          <cell r="H4788" t="str">
            <v>LUVA COM REDUÇÃO, EM AÇO, CONEXÃO SOLDADA, DN 50 X 40 MM (2" X 1 1/2"), INSTALADO EM REDE DE ALIMENTAÇÃO PARA HIDRANTE - FORNECIMENTO E INSTALAÇÃO. AF_10/2020</v>
          </cell>
          <cell r="I4788" t="str">
            <v>UN</v>
          </cell>
          <cell r="J4788" t="str">
            <v>ATRIBUÍDO SÃO PAULO</v>
          </cell>
          <cell r="K4788">
            <v>129.44</v>
          </cell>
        </row>
        <row r="4789">
          <cell r="G4789">
            <v>97464</v>
          </cell>
          <cell r="H4789" t="str">
            <v>LUVA, EM AÇO, CONEXÃO SOLDADA, DN 65 (2 1/2"), INSTALADO EM REDE DE ALIMENTAÇÃO PARA HIDRANTE - FORNECIMENTO E INSTALAÇÃO. AF_10/2020</v>
          </cell>
          <cell r="I4789" t="str">
            <v>UN</v>
          </cell>
          <cell r="J4789" t="str">
            <v>ATRIBUÍDO SÃO PAULO</v>
          </cell>
          <cell r="K4789">
            <v>166.98</v>
          </cell>
        </row>
        <row r="4790">
          <cell r="G4790">
            <v>97465</v>
          </cell>
          <cell r="H4790" t="str">
            <v>LUVA COM REDUÇÃO, EM AÇO, CONEXÃO SOLDADA, DN 65 X 50 MM (2 1/2" X 2"), INSTALADO EM REDE DE ALIMENTAÇÃO PARA HIDRANTE - FORNECIMENTO E INSTALAÇÃO. AF_10/2020</v>
          </cell>
          <cell r="I4790" t="str">
            <v>UN</v>
          </cell>
          <cell r="J4790" t="str">
            <v>ATRIBUÍDO SÃO PAULO</v>
          </cell>
          <cell r="K4790">
            <v>260.09</v>
          </cell>
        </row>
        <row r="4791">
          <cell r="G4791">
            <v>97467</v>
          </cell>
          <cell r="H4791" t="str">
            <v>LUVA, EM AÇO, CONEXÃO SOLDADA, DN 80 (3"), INSTALADO EM REDE DE ALIMENTAÇÃO PARA HIDRANTE - FORNECIMENTO E INSTALAÇÃO. AF_10/2020</v>
          </cell>
          <cell r="I4791" t="str">
            <v>UN</v>
          </cell>
          <cell r="J4791" t="str">
            <v>ATRIBUÍDO SÃO PAULO</v>
          </cell>
          <cell r="K4791">
            <v>479</v>
          </cell>
        </row>
        <row r="4792">
          <cell r="G4792">
            <v>97468</v>
          </cell>
          <cell r="H4792" t="str">
            <v>LUVA COM REDUÇÃO, EM AÇO, CONEXÃO SOLDADA, DN 80 X 65 MM (3" X 2 1/2"), INSTALADO EM REDE DE ALIMENTAÇÃO PARA HIDRANTE - FORNECIMENTO E INSTALAÇÃO. AF_10/2020</v>
          </cell>
          <cell r="I4792" t="str">
            <v>UN</v>
          </cell>
          <cell r="J4792" t="str">
            <v>ATRIBUÍDO SÃO PAULO</v>
          </cell>
          <cell r="K4792">
            <v>759.21</v>
          </cell>
        </row>
        <row r="4793">
          <cell r="G4793">
            <v>97470</v>
          </cell>
          <cell r="H4793" t="str">
            <v>CURVA 45 GRAUS, EM AÇO, CONEXÃO SOLDADA, DN 25 (1"), INSTALADO EM REDE DE ALIMENTAÇÃO PARA HIDRANTE - FORNECIMENTO E INSTALAÇÃO. AF_10/2020</v>
          </cell>
          <cell r="I4793" t="str">
            <v>UN</v>
          </cell>
          <cell r="J4793" t="str">
            <v>ATRIBUÍDO SÃO PAULO</v>
          </cell>
          <cell r="K4793">
            <v>32.73</v>
          </cell>
        </row>
        <row r="4794">
          <cell r="G4794">
            <v>97471</v>
          </cell>
          <cell r="H4794" t="str">
            <v>CURVA 90 GRAUS, EM AÇO, CONEXÃO SOLDADA, DN 25 (1"), INSTALADO EM REDE DE ALIMENTAÇÃO PARA HIDRANTE - FORNECIMENTO E INSTALAÇÃO. AF_10/2020</v>
          </cell>
          <cell r="I4794" t="str">
            <v>UN</v>
          </cell>
          <cell r="J4794" t="str">
            <v>ATRIBUÍDO SÃO PAULO</v>
          </cell>
          <cell r="K4794">
            <v>26.76</v>
          </cell>
        </row>
        <row r="4795">
          <cell r="G4795">
            <v>97474</v>
          </cell>
          <cell r="H4795" t="str">
            <v>CURVA 45 GRAUS, EM AÇO, CONEXÃO SOLDADA, DN 32 (1 1/4"), INSTALADO EM REDE DE ALIMENTAÇÃO PARA HIDRANTE - FORNECIMENTO E INSTALAÇÃO. AF_10/2020</v>
          </cell>
          <cell r="I4795" t="str">
            <v>UN</v>
          </cell>
          <cell r="J4795" t="str">
            <v>ATRIBUÍDO SÃO PAULO</v>
          </cell>
          <cell r="K4795">
            <v>46.31</v>
          </cell>
        </row>
        <row r="4796">
          <cell r="G4796">
            <v>97475</v>
          </cell>
          <cell r="H4796" t="str">
            <v>CURVA 90 GRAUS, EM AÇO, CONEXÃO SOLDADA, DN 32 (1 1/4"), INSTALADO EM REDE DE ALIMENTAÇÃO PARA HIDRANTE - FORNECIMENTO E INSTALAÇÃO. AF_10/2020</v>
          </cell>
          <cell r="I4796" t="str">
            <v>UN</v>
          </cell>
          <cell r="J4796" t="str">
            <v>ATRIBUÍDO SÃO PAULO</v>
          </cell>
          <cell r="K4796">
            <v>56.6</v>
          </cell>
        </row>
        <row r="4797">
          <cell r="G4797">
            <v>97477</v>
          </cell>
          <cell r="H4797" t="str">
            <v>CURVA 45 GRAUS, EM AÇO, CONEXÃO SOLDADA, DN 40 (1 1/2"), INSTALADO EM REDE DE ALIMENTAÇÃO PARA HIDRANTE - FORNECIMENTO E INSTALAÇÃO. AF_10/2020</v>
          </cell>
          <cell r="I4797" t="str">
            <v>UN</v>
          </cell>
          <cell r="J4797" t="str">
            <v>ATRIBUÍDO SÃO PAULO</v>
          </cell>
          <cell r="K4797">
            <v>58.12</v>
          </cell>
        </row>
        <row r="4798">
          <cell r="G4798">
            <v>97478</v>
          </cell>
          <cell r="H4798" t="str">
            <v>CURVA 90 GRAUS, EM AÇO, CONEXÃO SOLDADA, DN 40 (1 1/2"), INSTALADO EM REDE DE ALIMENTAÇÃO PARA HIDRANTE - FORNECIMENTO E INSTALAÇÃO. AF_10/2020</v>
          </cell>
          <cell r="I4798" t="str">
            <v>UN</v>
          </cell>
          <cell r="J4798" t="str">
            <v>ATRIBUÍDO SÃO PAULO</v>
          </cell>
          <cell r="K4798">
            <v>71.02</v>
          </cell>
        </row>
        <row r="4799">
          <cell r="G4799">
            <v>97479</v>
          </cell>
          <cell r="H4799" t="str">
            <v>CURVA 45 GRAUS, EM AÇO, CONEXÃO SOLDADA, DN 50 (2"), INSTALADO EM REDE DE ALIMENTAÇÃO PARA HIDRANTE - FORNECIMENTO E INSTALAÇÃO. AF_10/2020</v>
          </cell>
          <cell r="I4799" t="str">
            <v>UN</v>
          </cell>
          <cell r="J4799" t="str">
            <v>ATRIBUÍDO SÃO PAULO</v>
          </cell>
          <cell r="K4799">
            <v>86.65</v>
          </cell>
        </row>
        <row r="4800">
          <cell r="G4800">
            <v>97480</v>
          </cell>
          <cell r="H4800" t="str">
            <v>CURVA 90 GRAUS, EM AÇO, CONEXÃO SOLDADA, DN 50 (2"), INSTALADO EM REDE DE ALIMENTAÇÃO PARA HIDRANTE - FORNECIMENTO E INSTALAÇÃO. AF_10/2020</v>
          </cell>
          <cell r="I4800" t="str">
            <v>UN</v>
          </cell>
          <cell r="J4800" t="str">
            <v>ATRIBUÍDO SÃO PAULO</v>
          </cell>
          <cell r="K4800">
            <v>107.04</v>
          </cell>
        </row>
        <row r="4801">
          <cell r="G4801">
            <v>97481</v>
          </cell>
          <cell r="H4801" t="str">
            <v>CURVA 45 GRAUS, EM AÇO, CONEXÃO SOLDADA, DN 65 (2 1/2"), INSTALADO EM REDE DE ALIMENTAÇÃO PARA HIDRANTE - FORNECIMENTO E INSTALAÇÃO. AF_10/2020</v>
          </cell>
          <cell r="I4801" t="str">
            <v>UN</v>
          </cell>
          <cell r="J4801" t="str">
            <v>ATRIBUÍDO SÃO PAULO</v>
          </cell>
          <cell r="K4801">
            <v>163.41</v>
          </cell>
        </row>
        <row r="4802">
          <cell r="G4802">
            <v>97482</v>
          </cell>
          <cell r="H4802" t="str">
            <v>CURVA 90 GRAUS, EM AÇO, CONEXÃO SOLDADA, DN 65 (2 1/2"), INSTALADO EM REDE DE ALIMENTAÇÃO PARA HIDRANTE - FORNECIMENTO E INSTALAÇÃO. AF_10/2020</v>
          </cell>
          <cell r="I4802" t="str">
            <v>UN</v>
          </cell>
          <cell r="J4802" t="str">
            <v>ATRIBUÍDO SÃO PAULO</v>
          </cell>
          <cell r="K4802">
            <v>204.62</v>
          </cell>
        </row>
        <row r="4803">
          <cell r="G4803">
            <v>97483</v>
          </cell>
          <cell r="H4803" t="str">
            <v>CURVA 45 GRAUS, EM AÇO, CONEXÃO SOLDADA, DN 80 (3"), INSTALADO EM REDE DE ALIMENTAÇÃO PARA HIDRANTE - FORNECIMENTO E INSTALAÇÃO. AF_10/2020</v>
          </cell>
          <cell r="I4803" t="str">
            <v>UN</v>
          </cell>
          <cell r="J4803" t="str">
            <v>ATRIBUÍDO SÃO PAULO</v>
          </cell>
          <cell r="K4803">
            <v>218.24</v>
          </cell>
        </row>
        <row r="4804">
          <cell r="G4804">
            <v>97484</v>
          </cell>
          <cell r="H4804" t="str">
            <v>CURVA 90 GRAUS, EM AÇO, CONEXÃO SOLDADA, DN 80 (3"), INSTALADO EM REDE DE ALIMENTAÇÃO PARA HIDRANTE - FORNECIMENTO E INSTALAÇÃO. AF_10/2020</v>
          </cell>
          <cell r="I4804" t="str">
            <v>UN</v>
          </cell>
          <cell r="J4804" t="str">
            <v>ATRIBUÍDO SÃO PAULO</v>
          </cell>
          <cell r="K4804">
            <v>273.76</v>
          </cell>
        </row>
        <row r="4805">
          <cell r="G4805">
            <v>97485</v>
          </cell>
          <cell r="H4805" t="str">
            <v>TÊ, EM AÇO, CONEXÃO SOLDADA, DN 25 (1"), INSTALADO EM REDE DE ALIMENTAÇÃO PARA HIDRANTE - FORNECIMENTO E INSTALAÇÃO. AF_10/2020</v>
          </cell>
          <cell r="I4805" t="str">
            <v>UN</v>
          </cell>
          <cell r="J4805" t="str">
            <v>ATRIBUÍDO SÃO PAULO</v>
          </cell>
          <cell r="K4805">
            <v>52.99</v>
          </cell>
        </row>
        <row r="4806">
          <cell r="G4806">
            <v>97486</v>
          </cell>
          <cell r="H4806" t="str">
            <v>TÊ, EM AÇO, CONEXÃO SOLDADA, DN 32 (1 1/4"), INSTALADO EM REDE DE ALIMENTAÇÃO PARA HIDRANTE - FORNECIMENTO E INSTALAÇÃO. AF_10/2020</v>
          </cell>
          <cell r="I4806" t="str">
            <v>UN</v>
          </cell>
          <cell r="J4806" t="str">
            <v>ATRIBUÍDO SÃO PAULO</v>
          </cell>
          <cell r="K4806">
            <v>52.99</v>
          </cell>
        </row>
        <row r="4807">
          <cell r="G4807">
            <v>97487</v>
          </cell>
          <cell r="H4807" t="str">
            <v>TÊ, EM AÇO, CONEXÃO SOLDADA, DN 40 (1 1/2"), INSTALADO EM REDE DE ALIMENTAÇÃO PARA HIDRANTE - FORNECIMENTO E INSTALAÇÃO. AF_10/2020</v>
          </cell>
          <cell r="I4807" t="str">
            <v>UN</v>
          </cell>
          <cell r="J4807" t="str">
            <v>ATRIBUÍDO SÃO PAULO</v>
          </cell>
          <cell r="K4807">
            <v>75.94</v>
          </cell>
        </row>
        <row r="4808">
          <cell r="G4808">
            <v>97488</v>
          </cell>
          <cell r="H4808" t="str">
            <v>TÊ, EM AÇO, CONEXÃO SOLDADA, DN 50 (2"), INSTALADO EM REDE DE ALIMENTAÇÃO PARA HIDRANTE - FORNECIMENTO E INSTALAÇÃO. AF_10/2020</v>
          </cell>
          <cell r="I4808" t="str">
            <v>UN</v>
          </cell>
          <cell r="J4808" t="str">
            <v>ATRIBUÍDO SÃO PAULO</v>
          </cell>
          <cell r="K4808">
            <v>75.94</v>
          </cell>
        </row>
        <row r="4809">
          <cell r="G4809">
            <v>97489</v>
          </cell>
          <cell r="H4809" t="str">
            <v>TÊ, EM AÇO, CONEXÃO SOLDADA, DN 65 (2 1/2"), INSTALADO EM REDE DE ALIMENTAÇÃO PARA HIDRANTE - FORNECIMENTO E INSTALAÇÃO. AF_10/2020</v>
          </cell>
          <cell r="I4809" t="str">
            <v>UN</v>
          </cell>
          <cell r="J4809" t="str">
            <v>ATRIBUÍDO SÃO PAULO</v>
          </cell>
          <cell r="K4809">
            <v>106.04</v>
          </cell>
        </row>
        <row r="4810">
          <cell r="G4810">
            <v>97490</v>
          </cell>
          <cell r="H4810" t="str">
            <v>TÊ, EM AÇO, CONEXÃO SOLDADA, DN 80 (3"), INSTALADO EM REDE DE ALIMENTAÇÃO PARA HIDRANTE - FORNECIMENTO E INSTALAÇÃO. AF_10/2020</v>
          </cell>
          <cell r="I4810" t="str">
            <v>UN</v>
          </cell>
          <cell r="J4810" t="str">
            <v>ATRIBUÍDO SÃO PAULO</v>
          </cell>
          <cell r="K4810">
            <v>106.04</v>
          </cell>
        </row>
        <row r="4811">
          <cell r="G4811">
            <v>97491</v>
          </cell>
          <cell r="H4811" t="str">
            <v>LUVA, EM AÇO, CONEXÃO SOLDADA, DN 25 (1"), INSTALADO EM REDE DE ALIMENTAÇÃO PARA SPRINKLER - FORNECIMENTO E INSTALAÇÃO. AF_10/2020</v>
          </cell>
          <cell r="I4811" t="str">
            <v>UN</v>
          </cell>
          <cell r="J4811" t="str">
            <v>ATRIBUÍDO SÃO PAULO</v>
          </cell>
          <cell r="K4811">
            <v>146.33</v>
          </cell>
        </row>
        <row r="4812">
          <cell r="G4812">
            <v>97492</v>
          </cell>
          <cell r="H4812" t="str">
            <v>LUVA COM REDUÇÃO, EM AÇO, CONEXÃO SOLDADA, DN 25 X 20 MM (1" X 3/4"), INSTALADO EM REDE DE ALIMENTAÇÃO PARA SPRINKLER - FORNECIMENTO E INSTALAÇÃO. AF_10/2020</v>
          </cell>
          <cell r="I4812" t="str">
            <v>UN</v>
          </cell>
          <cell r="J4812" t="str">
            <v>ATRIBUÍDO SÃO PAULO</v>
          </cell>
          <cell r="K4812">
            <v>157.97</v>
          </cell>
        </row>
        <row r="4813">
          <cell r="G4813">
            <v>97493</v>
          </cell>
          <cell r="H4813" t="str">
            <v>LUVA, EM AÇO, CONEXÃO SOLDADA, DN 32 (1 1/4"), INSTALADO EM REDE DE ALIMENTAÇÃO PARA SPRINKLER - FORNECIMENTO E INSTALAÇÃO. AF_10/2020</v>
          </cell>
          <cell r="I4813" t="str">
            <v>UN</v>
          </cell>
          <cell r="J4813" t="str">
            <v>ATRIBUÍDO SÃO PAULO</v>
          </cell>
          <cell r="K4813">
            <v>276.79</v>
          </cell>
        </row>
        <row r="4814">
          <cell r="G4814">
            <v>97494</v>
          </cell>
          <cell r="H4814" t="str">
            <v>LUVA COM REDUÇÃO, EM AÇO, CONEXÃO SOLDADA, DN 32 X 25 MM (1 1/4"  X 1"), INSTALADO EM REDE DE ALIMENTAÇÃO PARA SPRINKLER - FORNECIMENTO E INSTALAÇÃO. AF_10/2020</v>
          </cell>
          <cell r="I4814" t="str">
            <v>UN</v>
          </cell>
          <cell r="J4814" t="str">
            <v>ATRIBUÍDO SÃO PAULO</v>
          </cell>
          <cell r="K4814">
            <v>295.4</v>
          </cell>
        </row>
        <row r="4815">
          <cell r="G4815">
            <v>97495</v>
          </cell>
          <cell r="H4815" t="str">
            <v>LUVA, EM AÇO, CONEXÃO SOLDADA, DN 40 (1 1/2"), INSTALADO EM REDE DE ALIMENTAÇÃO PARA SPRINKLER - FORNECIMENTO E INSTALAÇÃO. AF_10/2020</v>
          </cell>
          <cell r="I4815" t="str">
            <v>UN</v>
          </cell>
          <cell r="J4815" t="str">
            <v>ATRIBUÍDO SÃO PAULO</v>
          </cell>
          <cell r="K4815">
            <v>681.69</v>
          </cell>
        </row>
        <row r="4816">
          <cell r="G4816">
            <v>97496</v>
          </cell>
          <cell r="H4816" t="str">
            <v>LUVA COM REDUÇÃO, EM AÇO, CONEXÃO SOLDADA, DN 40  X 32 MM (1 1/2" X 1 1/4"), INSTALADO EM REDE DE ALIMENTAÇÃO PARA SPRINKLER - FORNECIMENTO E INSTALAÇÃO. AF_10/2020</v>
          </cell>
          <cell r="I4816" t="str">
            <v>UN</v>
          </cell>
          <cell r="J4816" t="str">
            <v>ATRIBUÍDO SÃO PAULO</v>
          </cell>
          <cell r="K4816">
            <v>598.2</v>
          </cell>
        </row>
        <row r="4817">
          <cell r="G4817">
            <v>97499</v>
          </cell>
          <cell r="H4817" t="str">
            <v>LUVA, EM AÇO, CONEXÃO SOLDADA, DN 50 (2"), INSTALADO EM REDE DE ALIMENTAÇÃO PARA SPRINKLER - FORNECIMENTO E INSTALAÇÃO. AF_10/2020</v>
          </cell>
          <cell r="I4817" t="str">
            <v>UN</v>
          </cell>
          <cell r="J4817" t="str">
            <v>ATRIBUÍDO SÃO PAULO</v>
          </cell>
          <cell r="K4817">
            <v>83.13</v>
          </cell>
        </row>
        <row r="4818">
          <cell r="G4818">
            <v>97500</v>
          </cell>
          <cell r="H4818" t="str">
            <v>LUVA COM REDUÇÃO, EM AÇO, CONEXÃO SOLDADA, DN 50 X 40 MM (2" X 1 1/2"), INSTALADO EM REDE DE ALIMENTAÇÃO PARA SPRINKLER - FORNECIMENTO E INSTALAÇÃO. AF_10/2020</v>
          </cell>
          <cell r="I4818" t="str">
            <v>UN</v>
          </cell>
          <cell r="J4818" t="str">
            <v>ATRIBUÍDO SÃO PAULO</v>
          </cell>
          <cell r="K4818">
            <v>120.81</v>
          </cell>
        </row>
        <row r="4819">
          <cell r="G4819">
            <v>97502</v>
          </cell>
          <cell r="H4819" t="str">
            <v>LUVA, EM AÇO, CONEXÃO SOLDADA, DN 65 (2 1/2"), INSTALADO EM REDE DE ALIMENTAÇÃO PARA SPRINKLER - FORNECIMENTO E INSTALAÇÃO. AF_10/2020</v>
          </cell>
          <cell r="I4819" t="str">
            <v>UN</v>
          </cell>
          <cell r="J4819" t="str">
            <v>ATRIBUÍDO SÃO PAULO</v>
          </cell>
          <cell r="K4819">
            <v>154.1</v>
          </cell>
        </row>
        <row r="4820">
          <cell r="G4820">
            <v>97503</v>
          </cell>
          <cell r="H4820" t="str">
            <v>LUVA COM REDUÇÃO, EM AÇO, CONEXÃO SOLDADA, DN 65 X 50 MM (2 1/2" X 2"), INSTALADO EM REDE DE ALIMENTAÇÃO PARA SPRINKLER - FORNECIMENTO E INSTALAÇÃO. AF_10/2020</v>
          </cell>
          <cell r="I4820" t="str">
            <v>UN</v>
          </cell>
          <cell r="J4820" t="str">
            <v>ATRIBUÍDO SÃO PAULO</v>
          </cell>
          <cell r="K4820">
            <v>241.95</v>
          </cell>
        </row>
        <row r="4821">
          <cell r="G4821">
            <v>97505</v>
          </cell>
          <cell r="H4821" t="str">
            <v>LUVA, EM AÇO, CONEXÃO SOLDADA, DN 80 (3"), INSTALADO EM REDE DE ALIMENTAÇÃO PARA SPRINKLER - FORNECIMENTO E INSTALAÇÃO. AF_10/2020</v>
          </cell>
          <cell r="I4821" t="str">
            <v>UN</v>
          </cell>
          <cell r="J4821" t="str">
            <v>ATRIBUÍDO SÃO PAULO</v>
          </cell>
          <cell r="K4821">
            <v>456.7</v>
          </cell>
        </row>
        <row r="4822">
          <cell r="G4822">
            <v>97506</v>
          </cell>
          <cell r="H4822" t="str">
            <v>LUVA COM REDUÇÃO, EM AÇO, CONEXÃO SOLDADA, DN 80 X 65 MM (3" X 2 1/2"), INSTALADO EM REDE DE ALIMENTAÇÃO PARA SPRINKLER - FORNECIMENTO E INSTALAÇÃO. AF_10/2020</v>
          </cell>
          <cell r="I4822" t="str">
            <v>UN</v>
          </cell>
          <cell r="J4822" t="str">
            <v>ATRIBUÍDO SÃO PAULO</v>
          </cell>
          <cell r="K4822">
            <v>725.05</v>
          </cell>
        </row>
        <row r="4823">
          <cell r="G4823">
            <v>97508</v>
          </cell>
          <cell r="H4823" t="str">
            <v>CURVA 45 GRAUS, EM AÇO, CONEXÃO SOLDADA, DN 25 (1"), INSTALADO EM REDE DE ALIMENTAÇÃO PARA SPRINKLER - FORNECIMENTO E INSTALAÇÃO. AF_10/2020</v>
          </cell>
          <cell r="I4823" t="str">
            <v>UN</v>
          </cell>
          <cell r="J4823" t="str">
            <v>ATRIBUÍDO SÃO PAULO</v>
          </cell>
          <cell r="K4823">
            <v>24.23</v>
          </cell>
        </row>
        <row r="4824">
          <cell r="G4824">
            <v>97509</v>
          </cell>
          <cell r="H4824" t="str">
            <v>CURVA 90 GRAUS, EM AÇO, CONEXÃO SOLDADA, DN 25 (1"), INSTALADO EM REDE DE ALIMENTAÇÃO PARA SPRINKLER - FORNECIMENTO E INSTALAÇÃO. AF_10/2020</v>
          </cell>
          <cell r="I4824" t="str">
            <v>UN</v>
          </cell>
          <cell r="J4824" t="str">
            <v>ATRIBUÍDO SÃO PAULO</v>
          </cell>
          <cell r="K4824">
            <v>32.19</v>
          </cell>
        </row>
        <row r="4825">
          <cell r="G4825">
            <v>97511</v>
          </cell>
          <cell r="H4825" t="str">
            <v>CURVA 45 GRAUS, EM AÇO, CONEXÃO SOLDADA, DN 32 (1 1/4"), INSTALADO EM REDE DE ALIMENTAÇÃO PARA SPRINKLER - FORNECIMENTO E INSTALAÇÃO. AF_10/2020</v>
          </cell>
          <cell r="I4825" t="str">
            <v>UN</v>
          </cell>
          <cell r="J4825" t="str">
            <v>ATRIBUÍDO SÃO PAULO</v>
          </cell>
          <cell r="K4825">
            <v>27.23</v>
          </cell>
        </row>
        <row r="4826">
          <cell r="G4826">
            <v>97512</v>
          </cell>
          <cell r="H4826" t="str">
            <v>CURVA 90 GRAUS, EM AÇO, CONEXÃO SOLDADA, DN 32 (1 1/4"), INSTALADO EM REDE DE ALIMENTAÇÃO PARA SPRINKLER - FORNECIMENTO E INSTALAÇÃO. AF_10/2020</v>
          </cell>
          <cell r="I4826" t="str">
            <v>UN</v>
          </cell>
          <cell r="J4826" t="str">
            <v>ATRIBUÍDO SÃO PAULO</v>
          </cell>
          <cell r="K4826">
            <v>51.79</v>
          </cell>
        </row>
        <row r="4827">
          <cell r="G4827">
            <v>97514</v>
          </cell>
          <cell r="H4827" t="str">
            <v>CURVA 45 GRAUS, EM AÇO, CONEXÃO SOLDADA, DN 40 (1 1/2"), INSTALADO EM REDE DE ALIMENTAÇÃO PARA SPRINKLER - FORNECIMENTO E INSTALAÇÃO. AF_10/2020</v>
          </cell>
          <cell r="I4827" t="str">
            <v>UN</v>
          </cell>
          <cell r="J4827" t="str">
            <v>ATRIBUÍDO SÃO PAULO</v>
          </cell>
          <cell r="K4827">
            <v>45.82</v>
          </cell>
        </row>
        <row r="4828">
          <cell r="G4828">
            <v>97515</v>
          </cell>
          <cell r="H4828" t="str">
            <v>CURVA 90 GRAUS, EM AÇO, CONEXÃO SOLDADA, DN 40 (1 1/2"), INSTALADO EM REDE DE ALIMENTAÇÃO PARA SPRINKLER - FORNECIMENTO E INSTALAÇÃO. AF_10/2020</v>
          </cell>
          <cell r="I4828" t="str">
            <v>UN</v>
          </cell>
          <cell r="J4828" t="str">
            <v>ATRIBUÍDO SÃO PAULO</v>
          </cell>
          <cell r="K4828">
            <v>33.72</v>
          </cell>
        </row>
        <row r="4829">
          <cell r="G4829">
            <v>97517</v>
          </cell>
          <cell r="H4829" t="str">
            <v>CURVA 45 GRAUS, EM AÇO, CONEXÃO SOLDADA, DN 50 (2"), INSTALADO EM REDE DE ALIMENTAÇÃO PARA SPRINKLER - FORNECIMENTO E INSTALAÇÃO. AF_10/2020</v>
          </cell>
          <cell r="I4829" t="str">
            <v>UN</v>
          </cell>
          <cell r="J4829" t="str">
            <v>ATRIBUÍDO SÃO PAULO</v>
          </cell>
          <cell r="K4829">
            <v>33.72</v>
          </cell>
        </row>
        <row r="4830">
          <cell r="G4830">
            <v>97518</v>
          </cell>
          <cell r="H4830" t="str">
            <v>CURVA 90 GRAUS, EM AÇO, CONEXÃO SOLDADA, DN 50 (2"), INSTALADO EM REDE DE ALIMENTAÇÃO PARA SPRINKLER - FORNECIMENTO E INSTALAÇÃO. AF_10/2020</v>
          </cell>
          <cell r="I4830" t="str">
            <v>UN</v>
          </cell>
          <cell r="J4830" t="str">
            <v>ATRIBUÍDO SÃO PAULO</v>
          </cell>
          <cell r="K4830">
            <v>49.62</v>
          </cell>
        </row>
        <row r="4831">
          <cell r="G4831">
            <v>97519</v>
          </cell>
          <cell r="H4831" t="str">
            <v>CURVA 45 GRAUS, EM AÇO, CONEXÃO SOLDADA, DN 65 (2 1/2"), INSTALADO EM REDE DE ALIMENTAÇÃO PARA SPRINKLER - FORNECIMENTO E INSTALAÇÃO. AF_10/2020</v>
          </cell>
          <cell r="I4831" t="str">
            <v>UN</v>
          </cell>
          <cell r="J4831" t="str">
            <v>ATRIBUÍDO SÃO PAULO</v>
          </cell>
          <cell r="K4831">
            <v>49.62</v>
          </cell>
        </row>
        <row r="4832">
          <cell r="G4832">
            <v>97520</v>
          </cell>
          <cell r="H4832" t="str">
            <v>CURVA 90 GRAUS, EM AÇO, CONEXÃO SOLDADA, DN 65 (2 1/2"), INSTALADO EM REDE DE ALIMENTAÇÃO PARA SPRINKLER - FORNECIMENTO E INSTALAÇÃO. AF_10/2020</v>
          </cell>
          <cell r="I4832" t="str">
            <v>UN</v>
          </cell>
          <cell r="J4832" t="str">
            <v>ATRIBUÍDO SÃO PAULO</v>
          </cell>
          <cell r="K4832">
            <v>81.61</v>
          </cell>
        </row>
        <row r="4833">
          <cell r="G4833">
            <v>97521</v>
          </cell>
          <cell r="H4833" t="str">
            <v>CURVA 45 GRAUS, EM AÇO, CONEXÃO SOLDADA, DN 80 (3"), INSTALADO EM REDE DE ALIMENTAÇÃO PARA SPRINKLER - FORNECIMENTO E INSTALAÇÃO. AF_10/2020</v>
          </cell>
          <cell r="I4833" t="str">
            <v>UN</v>
          </cell>
          <cell r="J4833" t="str">
            <v>ATRIBUÍDO SÃO PAULO</v>
          </cell>
          <cell r="K4833">
            <v>81.61</v>
          </cell>
        </row>
        <row r="4834">
          <cell r="G4834">
            <v>97522</v>
          </cell>
          <cell r="H4834" t="str">
            <v>CURVA 90 GRAUS, EM AÇO, CONEXÃO SOLDADA, DN 80 (3"), INSTALADO EM REDE DE ALIMENTAÇÃO PARA SPRINKLER - FORNECIMENTO E INSTALAÇÃO. AF_10/2020</v>
          </cell>
          <cell r="I4834" t="str">
            <v>UN</v>
          </cell>
          <cell r="J4834" t="str">
            <v>ATRIBUÍDO SÃO PAULO</v>
          </cell>
          <cell r="K4834">
            <v>49.34</v>
          </cell>
        </row>
        <row r="4835">
          <cell r="G4835">
            <v>97523</v>
          </cell>
          <cell r="H4835" t="str">
            <v>TÊ, EM AÇO, CONEXÃO SOLDADA, DN 25 (1"), INSTALADO EM REDE DE ALIMENTAÇÃO PARA SPRINKLER - FORNECIMENTO E INSTALAÇÃO. AF_10/2020</v>
          </cell>
          <cell r="I4835" t="str">
            <v>UN</v>
          </cell>
          <cell r="J4835" t="str">
            <v>ATRIBUÍDO SÃO PAULO</v>
          </cell>
          <cell r="K4835">
            <v>70.51</v>
          </cell>
        </row>
        <row r="4836">
          <cell r="G4836">
            <v>97524</v>
          </cell>
          <cell r="H4836" t="str">
            <v>TÊ, EM AÇO, CONEXÃO SOLDADA, DN 32 (1 1/4"), INSTALADO EM REDE DE ALIMENTAÇÃO PARA SPRINKLER - FORNECIMENTO E INSTALAÇÃO. AF_10/2020</v>
          </cell>
          <cell r="I4836" t="str">
            <v>UN</v>
          </cell>
          <cell r="J4836" t="str">
            <v>ATRIBUÍDO SÃO PAULO</v>
          </cell>
          <cell r="K4836">
            <v>121.33</v>
          </cell>
        </row>
        <row r="4837">
          <cell r="G4837">
            <v>97525</v>
          </cell>
          <cell r="H4837" t="str">
            <v>TÊ, EM AÇO, CONEXÃO SOLDADA, DN 40 (1 1/2"), INSTALADO EM REDE DE ALIMENTAÇÃO PARA SPRINKLER - FORNECIMENTO E INSTALAÇÃO. AF_10/2020</v>
          </cell>
          <cell r="I4837" t="str">
            <v>UN</v>
          </cell>
          <cell r="J4837" t="str">
            <v>ATRIBUÍDO SÃO PAULO</v>
          </cell>
          <cell r="K4837">
            <v>17.67</v>
          </cell>
        </row>
        <row r="4838">
          <cell r="G4838">
            <v>97526</v>
          </cell>
          <cell r="H4838" t="str">
            <v>TÊ, EM AÇO, CONEXÃO SOLDADA, DN 50 (2"), INSTALADO EM REDE DE ALIMENTAÇÃO PARA SPRINKLER - FORNECIMENTO E INSTALAÇÃO. AF_10/2020</v>
          </cell>
          <cell r="I4838" t="str">
            <v>UN</v>
          </cell>
          <cell r="J4838" t="str">
            <v>ATRIBUÍDO SÃO PAULO</v>
          </cell>
          <cell r="K4838">
            <v>16.92</v>
          </cell>
        </row>
        <row r="4839">
          <cell r="G4839">
            <v>97527</v>
          </cell>
          <cell r="H4839" t="str">
            <v>TÊ, EM AÇO, CONEXÃO SOLDADA, DN 65 (2 1/2"), INSTALADO EM REDE DE ALIMENTAÇÃO PARA SPRINKLER - FORNECIMENTO E INSTALAÇÃO. AF_10/2020</v>
          </cell>
          <cell r="I4839" t="str">
            <v>UN</v>
          </cell>
          <cell r="J4839" t="str">
            <v>ATRIBUÍDO SÃO PAULO</v>
          </cell>
          <cell r="K4839">
            <v>16.89</v>
          </cell>
        </row>
        <row r="4840">
          <cell r="G4840">
            <v>97528</v>
          </cell>
          <cell r="H4840" t="str">
            <v>TÊ, EM AÇO, CONEXÃO SOLDADA, DN 80 (3"), INSTALADO EM REDE DE ALIMENTAÇÃO PARA SPRINKLER - FORNECIMENTO E INSTALAÇÃO. AF_10/2020</v>
          </cell>
          <cell r="I4840" t="str">
            <v>UN</v>
          </cell>
          <cell r="J4840" t="str">
            <v>ATRIBUÍDO SÃO PAULO</v>
          </cell>
          <cell r="K4840">
            <v>21.19</v>
          </cell>
        </row>
        <row r="4841">
          <cell r="G4841">
            <v>97529</v>
          </cell>
          <cell r="H4841" t="str">
            <v>LUVA, EM AÇO, CONEXÃO SOLDADA, DN 15 (1/2"), INSTALADO EM RAMAIS E SUB-RAMAIS DE GÁS - FORNECIMENTO E INSTALAÇÃO. AF_10/2020</v>
          </cell>
          <cell r="I4841" t="str">
            <v>UN</v>
          </cell>
          <cell r="J4841" t="str">
            <v>ATRIBUÍDO SÃO PAULO</v>
          </cell>
          <cell r="K4841">
            <v>31.81</v>
          </cell>
        </row>
        <row r="4842">
          <cell r="G4842">
            <v>97530</v>
          </cell>
          <cell r="H4842" t="str">
            <v>LUVA, EM AÇO, CONEXÃO SOLDADA, DN 20 (3/4"), INSTALADO EM RAMAIS E SUB-RAMAIS DE GÁS - FORNECIMENTO E INSTALAÇÃO. AF_10/2020</v>
          </cell>
          <cell r="I4842" t="str">
            <v>UN</v>
          </cell>
          <cell r="J4842" t="str">
            <v>ATRIBUÍDO SÃO PAULO</v>
          </cell>
          <cell r="K4842">
            <v>31.52</v>
          </cell>
        </row>
        <row r="4843">
          <cell r="G4843">
            <v>97531</v>
          </cell>
          <cell r="H4843" t="str">
            <v>LUVA COM REDUÇÃO, EM AÇO, CONEXÃO SOLDADA, DN 20 X 15 MM (3/4" X 1/2"), INSTALADO EM RAMAIS E SUB-RAMAIS DE GÁS - FORNECIMENTO E INSTALAÇÃO. AF_10/2020</v>
          </cell>
          <cell r="I4843" t="str">
            <v>UN</v>
          </cell>
          <cell r="J4843" t="str">
            <v>ATRIBUÍDO SÃO PAULO</v>
          </cell>
          <cell r="K4843">
            <v>32.66</v>
          </cell>
        </row>
        <row r="4844">
          <cell r="G4844">
            <v>97532</v>
          </cell>
          <cell r="H4844" t="str">
            <v>LUVA, EM AÇO, CONEXÃO SOLDADA, DN 25 (1"), INSTALADO EM RAMAIS E SUB-RAMAIS DE GÁS - FORNECIMENTO E INSTALAÇÃO. AF_10/2020</v>
          </cell>
          <cell r="I4844" t="str">
            <v>UN</v>
          </cell>
          <cell r="J4844" t="str">
            <v>ATRIBUÍDO SÃO PAULO</v>
          </cell>
          <cell r="K4844">
            <v>36.05</v>
          </cell>
        </row>
        <row r="4845">
          <cell r="G4845">
            <v>97533</v>
          </cell>
          <cell r="H4845" t="str">
            <v>LUVA COM REDUÇÃO, EM AÇO, CONEXÃO SOLDADA, DN 25 X 20 MM (1" X 3/4"), INSTALADO EM RAMAIS E SUB-RAMAIS DE GÁS - FORNECIMENTO E INSTALAÇÃO. AF_10/2020</v>
          </cell>
          <cell r="I4845" t="str">
            <v>UN</v>
          </cell>
          <cell r="J4845" t="str">
            <v>ATRIBUÍDO SÃO PAULO</v>
          </cell>
          <cell r="K4845">
            <v>47.29</v>
          </cell>
        </row>
        <row r="4846">
          <cell r="G4846">
            <v>97534</v>
          </cell>
          <cell r="H4846" t="str">
            <v>CURVA 45 GRAUS, EM AÇO, CONEXÃO SOLDADA, DN 15 (1/2"), INSTALADO EM RAMAIS E SUB-RAMAIS DE GÁS - FORNECIMENTO E INSTALAÇÃO. AF_10/2020</v>
          </cell>
          <cell r="I4846" t="str">
            <v>UN</v>
          </cell>
          <cell r="J4846" t="str">
            <v>ATRIBUÍDO SÃO PAULO</v>
          </cell>
          <cell r="K4846">
            <v>45.53</v>
          </cell>
        </row>
        <row r="4847">
          <cell r="G4847">
            <v>97537</v>
          </cell>
          <cell r="H4847" t="str">
            <v>CURVA 90 GRAUS, EM AÇO, CONEXÃO SOLDADA, DN 15 (1/2"), INSTALADO EM RAMAIS E SUB-RAMAIS DE GÁS - FORNECIMENTO E INSTALAÇÃO. AF_10/2020</v>
          </cell>
          <cell r="I4847" t="str">
            <v>UN</v>
          </cell>
          <cell r="J4847" t="str">
            <v>ATRIBUÍDO SÃO PAULO</v>
          </cell>
          <cell r="K4847">
            <v>11.05</v>
          </cell>
        </row>
        <row r="4848">
          <cell r="G4848">
            <v>97540</v>
          </cell>
          <cell r="H4848" t="str">
            <v>CURVA 45 GRAUS, EM AÇO, CONEXÃO SOLDADA, DN 20 (3/4"), INSTALADO EM RAMAIS E SUB-RAMAIS DE GÁS - FORNECIMENTO E INSTALAÇÃO. AF_10/2020</v>
          </cell>
          <cell r="I4848" t="str">
            <v>UN</v>
          </cell>
          <cell r="J4848" t="str">
            <v>ATRIBUÍDO SÃO PAULO</v>
          </cell>
          <cell r="K4848">
            <v>11.08</v>
          </cell>
        </row>
        <row r="4849">
          <cell r="G4849">
            <v>97541</v>
          </cell>
          <cell r="H4849" t="str">
            <v>CURVA 90 GRAUS, EM AÇO, CONEXÃO SOLDADA, DN 20 (3/4"), INSTALADO EM RAMAIS E SUB-RAMAIS DE GÁS - FORNECIMENTO E INSTALAÇÃO. AF_10/2020</v>
          </cell>
          <cell r="I4849" t="str">
            <v>UN</v>
          </cell>
          <cell r="J4849" t="str">
            <v>ATRIBUÍDO SÃO PAULO</v>
          </cell>
          <cell r="K4849">
            <v>26.29</v>
          </cell>
        </row>
        <row r="4850">
          <cell r="G4850">
            <v>97543</v>
          </cell>
          <cell r="H4850" t="str">
            <v>CURVA 45 GRAUS, EM AÇO, CONEXÃO SOLDADA, DN 25 (1"), INSTALADO EM RAMAIS E SUB-RAMAIS DE GÁS - FORNECIMENTO E INSTALAÇÃO. AF_10/2020</v>
          </cell>
          <cell r="I4850" t="str">
            <v>UN</v>
          </cell>
          <cell r="J4850" t="str">
            <v>ATRIBUÍDO SÃO PAULO</v>
          </cell>
          <cell r="K4850">
            <v>449.07</v>
          </cell>
        </row>
        <row r="4851">
          <cell r="G4851">
            <v>97544</v>
          </cell>
          <cell r="H4851" t="str">
            <v>CURVA 90 GRAUS, EM AÇO, CONEXÃO SOLDADA, DN 25 (1"), INSTALADO EM RAMAIS E SUB-RAMAIS DE GÁS - FORNECIMENTO E INSTALAÇÃO. AF_10/2020</v>
          </cell>
          <cell r="I4851" t="str">
            <v>UN</v>
          </cell>
          <cell r="J4851" t="str">
            <v>ATRIBUÍDO SÃO PAULO</v>
          </cell>
          <cell r="K4851">
            <v>19.5</v>
          </cell>
        </row>
        <row r="4852">
          <cell r="G4852">
            <v>97546</v>
          </cell>
          <cell r="H4852" t="str">
            <v>TÊ, EM AÇO, CONEXÃO SOLDADA, DN 15 (1/2"), INSTALADO EM RAMAIS E SUB-RAMAIS DE GÁS - FORNECIMENTO E INSTALAÇÃO. AF_10/2020</v>
          </cell>
          <cell r="I4852" t="str">
            <v>UN</v>
          </cell>
          <cell r="J4852" t="str">
            <v>ATRIBUÍDO SÃO PAULO</v>
          </cell>
          <cell r="K4852">
            <v>19.58</v>
          </cell>
        </row>
        <row r="4853">
          <cell r="G4853">
            <v>97547</v>
          </cell>
          <cell r="H4853" t="str">
            <v>TÊ, EM AÇO, CONEXÃO SOLDADA, DN 20 (3/4"), INSTALADO EM RAMAIS E SUB-RAMAIS DE GÁS - FORNECIMENTO E INSTALAÇÃO. AF_10/2020</v>
          </cell>
          <cell r="I4853" t="str">
            <v>UN</v>
          </cell>
          <cell r="J4853" t="str">
            <v>ATRIBUÍDO SÃO PAULO</v>
          </cell>
          <cell r="K4853">
            <v>20.89</v>
          </cell>
        </row>
        <row r="4854">
          <cell r="G4854">
            <v>97548</v>
          </cell>
          <cell r="H4854" t="str">
            <v>TÊ, EM AÇO, CONEXÃO SOLDADA, DN 25 (1"), INSTALADO EM RAMAIS E SUB-RAMAIS DE GÁS - FORNECIMENTO E INSTALAÇÃO. AF_10/2020</v>
          </cell>
          <cell r="I4854" t="str">
            <v>UN</v>
          </cell>
          <cell r="J4854" t="str">
            <v>ATRIBUÍDO SÃO PAULO</v>
          </cell>
          <cell r="K4854">
            <v>525.49</v>
          </cell>
        </row>
        <row r="4855">
          <cell r="G4855">
            <v>97549</v>
          </cell>
          <cell r="H4855" t="str">
            <v>CONECTOR EM BRONZE/LATÃO, DN 22 MM X 1/2", SEM ANEL DE SOLDA, BOLSA X ROSCA F, INSTALADO EM PRUMADA DE HIDRÁULICA PREDIAL - FORNECIMENTO E INSTALAÇÃO. AF_04/2022</v>
          </cell>
          <cell r="I4855" t="str">
            <v>UN</v>
          </cell>
          <cell r="J4855" t="str">
            <v>ATRIBUÍDO SÃO PAULO</v>
          </cell>
          <cell r="K4855">
            <v>54.31</v>
          </cell>
        </row>
        <row r="4856">
          <cell r="G4856">
            <v>97550</v>
          </cell>
          <cell r="H4856" t="str">
            <v>COTOVELO EM COBRE, DN 15 MM, 90 GRAUS, SEM ANEL DE SOLDA, INSTALADO EM RAMAL E SUB-RAMAL DE GÁS COMBUSTÍVEL - FORNECIMENTO E INSTALAÇÃO. AF_04/2022</v>
          </cell>
          <cell r="I4856" t="str">
            <v>UN</v>
          </cell>
          <cell r="J4856" t="str">
            <v>ATRIBUÍDO SÃO PAULO</v>
          </cell>
          <cell r="K4856">
            <v>17.05</v>
          </cell>
        </row>
        <row r="4857">
          <cell r="G4857">
            <v>97551</v>
          </cell>
          <cell r="H4857" t="str">
            <v>CURVA EM COBRE, DN 15 MM, 45 GRAUS, SEM ANEL DE SOLDA, BOLSA X BOLSA, INSTALADO EM RAMAL E SUB-RAMAL DE GÁS COMBUSTÍVEL - FORNECIMENTO E INSTALAÇÃO. AF_04/2022</v>
          </cell>
          <cell r="I4857" t="str">
            <v>UN</v>
          </cell>
          <cell r="J4857" t="str">
            <v>ATRIBUÍDO SÃO PAULO</v>
          </cell>
          <cell r="K4857">
            <v>22.65</v>
          </cell>
        </row>
        <row r="4858">
          <cell r="G4858">
            <v>97552</v>
          </cell>
          <cell r="H4858" t="str">
            <v>COTOVELO EM BRONZE/LATÃO, DN 15 MM X 1/2", 90 GRAUS, SEM ANEL DE SOLDA, BOLSA X ROSCA F, INSTALADO EM RAMAL E SUB-RAMAL DE GÁS COMBUSTÍVEL - FORNECIMENTO E INSTALAÇÃO. AF_04/2022</v>
          </cell>
          <cell r="I4858" t="str">
            <v>UN</v>
          </cell>
          <cell r="J4858" t="str">
            <v>ATRIBUÍDO SÃO PAULO</v>
          </cell>
          <cell r="K4858">
            <v>26.88</v>
          </cell>
        </row>
        <row r="4859">
          <cell r="G4859">
            <v>97553</v>
          </cell>
          <cell r="H4859" t="str">
            <v>COTOVELO EM COBRE, DN 22 MM, 90 GRAUS, SEM ANEL DE SOLDA, INSTALADO EM RAMAL E SUB-RAMAL DE GÁS COMBUSTÍVEL - FORNECIMENTO E INSTALAÇÃO. AF_04/2022</v>
          </cell>
          <cell r="I4859" t="str">
            <v>UN</v>
          </cell>
          <cell r="J4859" t="str">
            <v>ATRIBUÍDO SÃO PAULO</v>
          </cell>
          <cell r="K4859">
            <v>29.61</v>
          </cell>
        </row>
        <row r="4860">
          <cell r="G4860">
            <v>97554</v>
          </cell>
          <cell r="H4860" t="str">
            <v>CURVA EM COBRE, DN 22 MM, 45 GRAUS, SEM ANEL DE SOLDA, BOLSA X BOLSA, INSTALADO EM RAMAL E SUB-RAMAL DE GÁS COMBUSTÍVEL - FORNECIMENTO E INSTALAÇÃO. AF_04/2022</v>
          </cell>
          <cell r="I4860" t="str">
            <v>UN</v>
          </cell>
          <cell r="J4860" t="str">
            <v>ATRIBUÍDO SÃO PAULO</v>
          </cell>
          <cell r="K4860">
            <v>29.61</v>
          </cell>
        </row>
        <row r="4861">
          <cell r="G4861">
            <v>98602</v>
          </cell>
          <cell r="H4861" t="str">
            <v>COTOVELO EM BRONZE/LATÃO, DN 22 MM X 1/2", 90 GRAUS, SEM ANEL DE SOLDA, BOLSA X ROSCA F, INSTALADO EM RAMAL E SUB-RAMAL DE GÁS COMBUSTÍVEL - FORNECIMENTO E INSTALAÇÃO. AF_04/2022</v>
          </cell>
          <cell r="I4861" t="str">
            <v>UN</v>
          </cell>
          <cell r="J4861" t="str">
            <v>ATRIBUÍDO SÃO PAULO</v>
          </cell>
          <cell r="K4861">
            <v>91.06</v>
          </cell>
        </row>
        <row r="4862">
          <cell r="G4862">
            <v>103805</v>
          </cell>
          <cell r="H4862" t="str">
            <v>COTOVELO EM BRONZE/LATÃO, DN 22 MM X 3/4", 90 GRAUS, SEM ANEL DE SOLDA, BOLSA X ROSCA F, INSTALADO EM RAMAL E SUB-RAMAL DE GÁS COMBUSTÍVEL - FORNECIMENTO E INSTALAÇÃO. AF_04/2022</v>
          </cell>
          <cell r="I4862" t="str">
            <v>UN</v>
          </cell>
          <cell r="J4862" t="str">
            <v>ATRIBUÍDO SÃO PAULO</v>
          </cell>
          <cell r="K4862">
            <v>580.33</v>
          </cell>
        </row>
        <row r="4863">
          <cell r="G4863">
            <v>103806</v>
          </cell>
          <cell r="H4863" t="str">
            <v>COTOVELO EM COBRE, DN 28 MM, 90 GRAUS, SEM ANEL DE SOLDA, INSTALADO EM RAMAL E SUB-RAMAL DE GÁS COMBUSTÍVEL - FORNECIMENTO E INSTALAÇÃO. AF_04/2022</v>
          </cell>
          <cell r="I4863" t="str">
            <v>UN</v>
          </cell>
          <cell r="J4863" t="str">
            <v>ATRIBUÍDO SÃO PAULO</v>
          </cell>
          <cell r="K4863">
            <v>35.35</v>
          </cell>
        </row>
        <row r="4864">
          <cell r="G4864">
            <v>103807</v>
          </cell>
          <cell r="H4864" t="str">
            <v>CURVA EM COBRE, DN 28 MM, 45 GRAUS, SEM ANEL DE SOLDA, BOLSA X BOLSA, INSTALADO EM RAMAL E SUB-RAMAL DE GÁS COMBUSTÍVEL - FORNECIMENTO E INSTALAÇÃO. AF_04/2022</v>
          </cell>
          <cell r="I4864" t="str">
            <v>UN</v>
          </cell>
          <cell r="J4864" t="str">
            <v>ATRIBUÍDO SÃO PAULO</v>
          </cell>
          <cell r="K4864">
            <v>25.44</v>
          </cell>
        </row>
        <row r="4865">
          <cell r="G4865">
            <v>103808</v>
          </cell>
          <cell r="H4865" t="str">
            <v>LUVA EM COBRE, DN 15 MM, SEM ANEL DE SOLDA, INSTALADO EM RAMAL E SUB-RAMAL DE GÁS COMBUSTÍVEL - FORNECIMENTO E INSTALAÇÃO. AF_04/2022</v>
          </cell>
          <cell r="I4865" t="str">
            <v>UN</v>
          </cell>
          <cell r="J4865" t="str">
            <v>ATRIBUÍDO SÃO PAULO</v>
          </cell>
          <cell r="K4865">
            <v>22.87</v>
          </cell>
        </row>
        <row r="4866">
          <cell r="G4866">
            <v>103809</v>
          </cell>
          <cell r="H4866" t="str">
            <v>LUVA PASSANTE EM COBRE, DN 15 MM, SEM ANEL DE SOLDA, INSTALADO EM RAMAL E SUB-RAMAL DE GÁS COMBUSTÍVEL - FORNECIMENTO E INSTALAÇÃO. AF_04/2022</v>
          </cell>
          <cell r="I4866" t="str">
            <v>UN</v>
          </cell>
          <cell r="J4866" t="str">
            <v>ATRIBUÍDO SÃO PAULO</v>
          </cell>
          <cell r="K4866">
            <v>42.15</v>
          </cell>
        </row>
        <row r="4867">
          <cell r="G4867">
            <v>103810</v>
          </cell>
          <cell r="H4867" t="str">
            <v>CURVA DE TRANSPOSIÇÃO EM BRONZE/LATÃO, DN 15 MM, SEM ANEL DE SOLDA, BOLSA X BOLSA, INSTALADO EM RAMAL E SUB-RAMAL DE GÁS COMBUSTÍVEL - FORNECIMENTO E INSTALAÇÃO. AF_04/2022</v>
          </cell>
          <cell r="I4867" t="str">
            <v>UN</v>
          </cell>
          <cell r="J4867" t="str">
            <v>ATRIBUÍDO SÃO PAULO</v>
          </cell>
          <cell r="K4867">
            <v>61.42</v>
          </cell>
        </row>
        <row r="4868">
          <cell r="G4868">
            <v>103811</v>
          </cell>
          <cell r="H4868" t="str">
            <v>JUNTA DE EXPANSÃO EM COBRE, DN 15 MM, PONTA X PONTA, INSTALADO EM RAMAL E SUB-RAMAL DE GÁS COMBUSTÍVEL - FORNECIMENTO E INSTALAÇÃO. AF_04/2022</v>
          </cell>
          <cell r="I4868" t="str">
            <v>UN</v>
          </cell>
          <cell r="J4868" t="str">
            <v>ATRIBUÍDO SÃO PAULO</v>
          </cell>
          <cell r="K4868">
            <v>16.28</v>
          </cell>
        </row>
        <row r="4869">
          <cell r="G4869">
            <v>103812</v>
          </cell>
          <cell r="H4869" t="str">
            <v>CONECTOR EM BRONZE/LATÃO, DN 15 MM X 1/2", SEM ANEL DE SOLDA, BOLSA X ROSCA F, INSTALADO EM RAMAL E SUB-RAMAL DE GÁS COMBUSTÍVEL - FORNECIMENTO E INSTALAÇÃO. AF_04/2022</v>
          </cell>
          <cell r="I4869" t="str">
            <v>UN</v>
          </cell>
          <cell r="J4869" t="str">
            <v>ATRIBUÍDO SÃO PAULO</v>
          </cell>
          <cell r="K4869">
            <v>16.25</v>
          </cell>
        </row>
        <row r="4870">
          <cell r="G4870">
            <v>103813</v>
          </cell>
          <cell r="H4870" t="str">
            <v>LUVA EM COBRE, DN 22 MM, SEM ANEL DE SOLDA, INSTALADO EM RAMAL E SUB-RAMAL DE GÁS COMBUSTÍVEL - FORNECIMENTO E INSTALAÇÃO. AF_04/2022</v>
          </cell>
          <cell r="I4870" t="str">
            <v>UN</v>
          </cell>
          <cell r="J4870" t="str">
            <v>ATRIBUÍDO SÃO PAULO</v>
          </cell>
          <cell r="K4870">
            <v>20.87</v>
          </cell>
        </row>
        <row r="4871">
          <cell r="G4871">
            <v>103814</v>
          </cell>
          <cell r="H4871" t="str">
            <v>LUVA PASSANTE EM COBRE, DN 22 MM, SEM ANEL DE SOLDA, INSTALADO EM RAMAL E SUB-RAMAL DE GÁS COMBUSTÍVEL - FORNECIMENTO E INSTALAÇÃO. AF_04/2022</v>
          </cell>
          <cell r="I4871" t="str">
            <v>UN</v>
          </cell>
          <cell r="J4871" t="str">
            <v>ATRIBUÍDO SÃO PAULO</v>
          </cell>
          <cell r="K4871">
            <v>26.75</v>
          </cell>
        </row>
        <row r="4872">
          <cell r="G4872">
            <v>103815</v>
          </cell>
          <cell r="H4872" t="str">
            <v>JUNTA DE EXPANSÃO EM COBRE, DN 22 MM, PONTA X PONTA, INSTALADO EM RAMAL E SUB-RAMAL DE GÁS COMBUSTÍVEL - FORNECIMENTO E INSTALAÇÃO. AF_04/2022</v>
          </cell>
          <cell r="I4872" t="str">
            <v>UN</v>
          </cell>
          <cell r="J4872" t="str">
            <v>ATRIBUÍDO SÃO PAULO</v>
          </cell>
          <cell r="K4872">
            <v>26.46</v>
          </cell>
        </row>
        <row r="4873">
          <cell r="G4873">
            <v>103816</v>
          </cell>
          <cell r="H4873" t="str">
            <v>CURVA DE TRANSPOSIÇÃO EM BRONZE/LATÃO, DN 22 MM, SEM ANEL DE SOLDA, BOLSA X BOLSA, INSTALADO EM RAMAL E SUB-RAMAL DE GÁS COMBUSTÍVEL - FORNECIMENTO E INSTALAÇÃO. AF_04/2022</v>
          </cell>
          <cell r="I4873" t="str">
            <v>UN</v>
          </cell>
          <cell r="J4873" t="str">
            <v>ATRIBUÍDO SÃO PAULO</v>
          </cell>
          <cell r="K4873">
            <v>30.14</v>
          </cell>
        </row>
        <row r="4874">
          <cell r="G4874">
            <v>103817</v>
          </cell>
          <cell r="H4874" t="str">
            <v>BUCHA DE REDUÇÃO EM COBRE, DN 22 MM X 15 MM, SEM ANEL DE SOLDA, PONTA X BOLSA, INSTALADO EM RAMAL E SUB-RAMAL DE GÁS COMBUSTÍVEL - FORNECIMENTO E INSTALAÇÃO. AF_04/2022</v>
          </cell>
          <cell r="I4874" t="str">
            <v>UN</v>
          </cell>
          <cell r="J4874" t="str">
            <v>ATRIBUÍDO SÃO PAULO</v>
          </cell>
          <cell r="K4874">
            <v>33.53</v>
          </cell>
        </row>
        <row r="4875">
          <cell r="G4875">
            <v>103818</v>
          </cell>
          <cell r="H4875" t="str">
            <v>CONECTOR EM BRONZE/LATÃO, DN 22 MM X 1/2", SEM ANEL DE SOLDA, BOLSA X ROSCA F, INSTALADO EM RAMAL E SUB-RAMAL DE GÁS COMBUSTÍVEL - FORNECIMENTO E INSTALAÇÃO. AF_04/2022</v>
          </cell>
          <cell r="I4875" t="str">
            <v>UN</v>
          </cell>
          <cell r="J4875" t="str">
            <v>ATRIBUÍDO SÃO PAULO</v>
          </cell>
          <cell r="K4875">
            <v>38.46</v>
          </cell>
        </row>
        <row r="4876">
          <cell r="G4876">
            <v>103819</v>
          </cell>
          <cell r="H4876" t="str">
            <v>CONECTOR EM BRONZE/LATÃO, DN 22 MM X 3/4", SEM ANEL DE SOLDA, BOLSA X ROSCA F, INSTALADO EM RAMAL E SUB-RAMAL DE GÁS COMBUSTÍVEL - FORNECIMENTO E INSTALAÇÃO. AF_04/2022</v>
          </cell>
          <cell r="I4876" t="str">
            <v>UN</v>
          </cell>
          <cell r="J4876" t="str">
            <v>ATRIBUÍDO SÃO PAULO</v>
          </cell>
          <cell r="K4876">
            <v>36.7</v>
          </cell>
        </row>
        <row r="4877">
          <cell r="G4877">
            <v>103820</v>
          </cell>
          <cell r="H4877" t="str">
            <v>LUVA EM COBRE, DN 28 MM, SEM ANEL DE SOLDA, INSTALADO EM RAMAL E SUB-RAMAL DE GÁS COMBUSTÍVEL - FORNECIMENTO E INSTALAÇÃO. AF_04/2022</v>
          </cell>
          <cell r="I4877" t="str">
            <v>UN</v>
          </cell>
          <cell r="J4877" t="str">
            <v>ATRIBUÍDO SÃO PAULO</v>
          </cell>
          <cell r="K4877">
            <v>10.63</v>
          </cell>
        </row>
        <row r="4878">
          <cell r="G4878">
            <v>103821</v>
          </cell>
          <cell r="H4878" t="str">
            <v>LUVA PASSANTE EM COBRE, DN 28 MM, SEM ANEL DE SOLDA, INSTALADO EM RAMAL E SUB-RAMAL DE GÁS COMBUSTÍVEL - FORNECIMENTO E INSTALAÇÃO. AF_04/2022</v>
          </cell>
          <cell r="I4878" t="str">
            <v>UN</v>
          </cell>
          <cell r="J4878" t="str">
            <v>ATRIBUÍDO SÃO PAULO</v>
          </cell>
          <cell r="K4878">
            <v>10.66</v>
          </cell>
        </row>
        <row r="4879">
          <cell r="G4879">
            <v>103822</v>
          </cell>
          <cell r="H4879" t="str">
            <v>CURVA DE TRANSPOSIÇÃO EM BRONZE/LATÃO, DN 28 MM, SEM ANEL DE SOLDA, BOLSA X BOLSA, INSTALADO EM RAMAL E SUB-RAMAL DE GÁS COMBUSTÍVEL - FORNECIMENTO E INSTALAÇÃO. AF_04/2022</v>
          </cell>
          <cell r="I4879" t="str">
            <v>UN</v>
          </cell>
          <cell r="J4879" t="str">
            <v>ATRIBUÍDO SÃO PAULO</v>
          </cell>
          <cell r="K4879">
            <v>25.87</v>
          </cell>
        </row>
        <row r="4880">
          <cell r="G4880">
            <v>103823</v>
          </cell>
          <cell r="H4880" t="str">
            <v>JUNTA DE EXPANSÃO EM COBRE, DN 28 MM, PONTA X PONTA, INSTALADO EM RAMAL E SUB-RAMAL DE GÁS COMBUSTÍVEL - FORNECIMENTO E INSTALAÇÃO. AF_04/2022</v>
          </cell>
          <cell r="I4880" t="str">
            <v>UN</v>
          </cell>
          <cell r="J4880" t="str">
            <v>ATRIBUÍDO SÃO PAULO</v>
          </cell>
          <cell r="K4880">
            <v>448.65</v>
          </cell>
        </row>
        <row r="4881">
          <cell r="G4881">
            <v>103824</v>
          </cell>
          <cell r="H4881" t="str">
            <v>CONECTOR EM BRONZE/LATÃO, DN 28 MM X 1/2", SEM ANEL DE SOLDA, BOLSA X ROSCA F, INSTALADO EM RAMAL E SUB-RAMAL DE GÁS COMBUSTÍVEL - FORNECIMENTO E INSTALAÇÃO. AF_04/2022</v>
          </cell>
          <cell r="I4881" t="str">
            <v>UN</v>
          </cell>
          <cell r="J4881" t="str">
            <v>ATRIBUÍDO SÃO PAULO</v>
          </cell>
          <cell r="K4881">
            <v>19.29</v>
          </cell>
        </row>
        <row r="4882">
          <cell r="G4882">
            <v>103825</v>
          </cell>
          <cell r="H4882" t="str">
            <v>BUCHA DE REDUÇÃO EM COBRE, DN 28 MM X 22 MM, SEM ANEL DE SOLDA, INSTALADO EM RAMAL E SUB-RAMAL DE GÁS COMBUSTÍVEL - FORNECIMENTO E INSTALAÇÃO. AF_04/2022</v>
          </cell>
          <cell r="I4882" t="str">
            <v>UN</v>
          </cell>
          <cell r="J4882" t="str">
            <v>ATRIBUÍDO SÃO PAULO</v>
          </cell>
          <cell r="K4882">
            <v>16.17</v>
          </cell>
        </row>
        <row r="4883">
          <cell r="G4883">
            <v>103826</v>
          </cell>
          <cell r="H4883" t="str">
            <v>TÊ EM COBRE, DN 15 MM, SEM ANEL DE SOLDA, INSTALADO EM RAMAL E SUB-RAMAL DE GÁS COMBUSTÍVEL - FORNECIMENTO E INSTALAÇÃO. AF_04/2022</v>
          </cell>
          <cell r="I4883" t="str">
            <v>UN</v>
          </cell>
          <cell r="J4883" t="str">
            <v>ATRIBUÍDO SÃO PAULO</v>
          </cell>
          <cell r="K4883">
            <v>17.48</v>
          </cell>
        </row>
        <row r="4884">
          <cell r="G4884">
            <v>103827</v>
          </cell>
          <cell r="H4884" t="str">
            <v>TE EM COBRE, DN 22 MM, SEM ANEL DE SOLDA, INSTALADO EM RAMAL E SUB-RAMAL DE GÁS COMBUSTÍVEL - FORNECIMENTO E INSTALAÇÃO. AF_04/2022</v>
          </cell>
          <cell r="I4884" t="str">
            <v>UN</v>
          </cell>
          <cell r="J4884" t="str">
            <v>ATRIBUÍDO SÃO PAULO</v>
          </cell>
          <cell r="K4884">
            <v>522.08</v>
          </cell>
        </row>
        <row r="4885">
          <cell r="G4885">
            <v>103828</v>
          </cell>
          <cell r="H4885" t="str">
            <v>TÊ EM COBRE, DN 28 MM, SEM ANEL DE SOLDA, INSTALADO EM RAMAL E SUB-RAMAL DE GÁS COMBUSTÍVEL - FORNECIMENTO E INSTALAÇÃO. AF_04/2022</v>
          </cell>
          <cell r="I4885" t="str">
            <v>UN</v>
          </cell>
          <cell r="J4885" t="str">
            <v>ATRIBUÍDO SÃO PAULO</v>
          </cell>
          <cell r="K4885">
            <v>50.9</v>
          </cell>
        </row>
        <row r="4886">
          <cell r="G4886">
            <v>103829</v>
          </cell>
          <cell r="H4886" t="str">
            <v>COTOVELO EM COBRE, DN 15 MM, 90 GRAUS, SEM ANEL DE SOLDA, INSTALADO EM RAMAL E SUB-RAMAL DE GÁS MEDICINAL - FORNECIMENTO E INSTALAÇÃO. AF_04/2022</v>
          </cell>
          <cell r="I4886" t="str">
            <v>UN</v>
          </cell>
          <cell r="J4886" t="str">
            <v>ATRIBUÍDO SÃO PAULO</v>
          </cell>
          <cell r="K4886">
            <v>15.26</v>
          </cell>
        </row>
        <row r="4887">
          <cell r="G4887">
            <v>103830</v>
          </cell>
          <cell r="H4887" t="str">
            <v>CURVA EM COBRE, DN 15 MM, 45 GRAUS, SEM ANEL DE SOLDA, BOLSA X BOLSA, INSTALADO EM RAMAL E SUB-RAMAL DE GÁS MEDICINAL - FORNECIMENTO E INSTALAÇÃO. AF_04/2022</v>
          </cell>
          <cell r="I4887" t="str">
            <v>UN</v>
          </cell>
          <cell r="J4887" t="str">
            <v>ATRIBUÍDO SÃO PAULO</v>
          </cell>
          <cell r="K4887">
            <v>20.95</v>
          </cell>
        </row>
        <row r="4888">
          <cell r="G4888">
            <v>103831</v>
          </cell>
          <cell r="H4888" t="str">
            <v>COTOVELO EM BRONZE/LATÃO, DN 15 MM X 1/2", 90 GRAUS, SEM ANEL DE SOLDA, BOLSA X ROSCA F, INSTALADO EM RAMAL E SUB-RAMAL DE GÁS MEDICINAL - FORNECIMENTO E INSTALAÇÃO. AF_04/2022</v>
          </cell>
          <cell r="I4888" t="str">
            <v>UN</v>
          </cell>
          <cell r="J4888" t="str">
            <v>ATRIBUÍDO SÃO PAULO</v>
          </cell>
          <cell r="K4888">
            <v>25.18</v>
          </cell>
        </row>
        <row r="4889">
          <cell r="G4889">
            <v>103832</v>
          </cell>
          <cell r="H4889" t="str">
            <v>COTOVELO EM COBRE, DN 22 MM, 90 GRAUS, SEM ANEL DE SOLDA, INSTALADO EM RAMAL E SUB-RAMAL DE GÁS MEDICINAL - FORNECIMENTO E INSTALAÇÃO. AF_04/2022</v>
          </cell>
          <cell r="I4889" t="str">
            <v>UN</v>
          </cell>
          <cell r="J4889" t="str">
            <v>ATRIBUÍDO SÃO PAULO</v>
          </cell>
          <cell r="K4889">
            <v>24.14</v>
          </cell>
        </row>
        <row r="4890">
          <cell r="G4890">
            <v>103833</v>
          </cell>
          <cell r="H4890" t="str">
            <v>CURVA EM COBRE, DN 22 MM, 45 GRAUS, SEM ANEL DE SOLDA, BOLSA X BOLSA, INSTALADO EM RAMAL E SUB-RAMAL DE GÁS MEDICINAL - FORNECIMENTO E INSTALAÇÃO. AF_04/2022</v>
          </cell>
          <cell r="I4890" t="str">
            <v>UN</v>
          </cell>
          <cell r="J4890" t="str">
            <v>ATRIBUÍDO SÃO PAULO</v>
          </cell>
          <cell r="K4890">
            <v>24.14</v>
          </cell>
        </row>
        <row r="4891">
          <cell r="G4891">
            <v>103834</v>
          </cell>
          <cell r="H4891" t="str">
            <v>COTOVELO EM BRONZE/LATÃO, DN 22 MM X 1/2", 90 GRAUS, SEM ANEL DE SOLDA, BOLSA X ROSCA F, INSTALADO EM RAMAL E SUB-RAMAL DE GÁS MEDICINAL - FORNECIMENTO E INSTALAÇÃO. AF_04/2022</v>
          </cell>
          <cell r="I4891" t="str">
            <v>UN</v>
          </cell>
          <cell r="J4891" t="str">
            <v>ATRIBUÍDO SÃO PAULO</v>
          </cell>
          <cell r="K4891">
            <v>85.59</v>
          </cell>
        </row>
        <row r="4892">
          <cell r="G4892">
            <v>103838</v>
          </cell>
          <cell r="H4892" t="str">
            <v>COTOVELO EM BRONZE/LATÃO, DN 22 MM X 3/4", 90 GRAUS, SEM ANEL DE SOLDA, BOLSA X ROSCA F, INSTALADO EM RAMAL E SUB-RAMAL DE GÁS MEDICINAL - FORNECIMENTO E INSTALAÇÃO. AF_04/2022</v>
          </cell>
          <cell r="I4892" t="str">
            <v>UN</v>
          </cell>
          <cell r="J4892" t="str">
            <v>ATRIBUÍDO SÃO PAULO</v>
          </cell>
          <cell r="K4892">
            <v>574.86</v>
          </cell>
        </row>
        <row r="4893">
          <cell r="G4893">
            <v>103839</v>
          </cell>
          <cell r="H4893" t="str">
            <v>COTOVELO EM COBRE, DN 28 MM, 90 GRAUS, SEM ANEL DE SOLDA, INSTALADO EM RAMAL E SUB-RAMAL DE GÁS MEDICINAL - FORNECIMENTO E INSTALAÇÃO. AF_04/2022</v>
          </cell>
          <cell r="I4893" t="str">
            <v>UN</v>
          </cell>
          <cell r="J4893" t="str">
            <v>ATRIBUÍDO SÃO PAULO</v>
          </cell>
          <cell r="K4893">
            <v>32.62</v>
          </cell>
        </row>
        <row r="4894">
          <cell r="G4894">
            <v>103840</v>
          </cell>
          <cell r="H4894" t="str">
            <v>CURVA EM COBRE, DN 28 MM, 45 GRAUS, SEM ANEL DE SOLDA, BOLSA X BOLSA, INSTALADO EM RAMAL E SUB-RAMAL DE GÁS MEDICINAL - FORNECIMENTO E INSTALAÇÃO. AF_04/2022</v>
          </cell>
          <cell r="I4894" t="str">
            <v>UN</v>
          </cell>
          <cell r="J4894" t="str">
            <v>ATRIBUÍDO SÃO PAULO</v>
          </cell>
          <cell r="K4894">
            <v>20.91</v>
          </cell>
        </row>
        <row r="4895">
          <cell r="G4895">
            <v>103841</v>
          </cell>
          <cell r="H4895" t="str">
            <v>LUVA EM COBRE, DN 15 MM, SEM ANEL DE SOLDA, INSTALADO EM RAMAL E SUB-RAMAL DE GÁS MEDICINAL - FORNECIMENTO E INSTALAÇÃO. AF_04/2022</v>
          </cell>
          <cell r="I4895" t="str">
            <v>UN</v>
          </cell>
          <cell r="J4895" t="str">
            <v>ATRIBUÍDO SÃO PAULO</v>
          </cell>
          <cell r="K4895">
            <v>22</v>
          </cell>
        </row>
        <row r="4896">
          <cell r="G4896">
            <v>103842</v>
          </cell>
          <cell r="H4896" t="str">
            <v>LUVA PASSANTE EM COBRE, DN 15 MM, SEM ANEL DE SOLDA, INSTALADO EM RAMAL E SUB-RAMAL DE GÁS MEDICINAL - FORNECIMENTO E INSTALAÇÃO. AF_04/2022</v>
          </cell>
          <cell r="I4896" t="str">
            <v>UN</v>
          </cell>
          <cell r="J4896" t="str">
            <v>ATRIBUÍDO SÃO PAULO</v>
          </cell>
          <cell r="K4896">
            <v>35.39</v>
          </cell>
        </row>
        <row r="4897">
          <cell r="G4897">
            <v>103843</v>
          </cell>
          <cell r="H4897" t="str">
            <v>CURVA DE TRANSPOSIÇÃO EM BRONZE/LATÃO, DN 15 MM, SEM ANEL DE SOLDA, BOLSA X BOLSA, INSTALADO EM RAMAL E SUB-RAMAL DE GÁS MEDICINAL - FORNECIMENTO E INSTALAÇÃO. AF_04/2022</v>
          </cell>
          <cell r="I4897" t="str">
            <v>UN</v>
          </cell>
          <cell r="J4897" t="str">
            <v>ATRIBUÍDO SÃO PAULO</v>
          </cell>
          <cell r="K4897">
            <v>49.62</v>
          </cell>
        </row>
        <row r="4898">
          <cell r="G4898">
            <v>103844</v>
          </cell>
          <cell r="H4898" t="str">
            <v>JUNTA DE EXPANSÃO EM COBRE, DN 15 MM, PONTA X PONTA, INSTALADO EM RAMAL E SUB-RAMAL DE GÁS MEDICINAL - FORNECIMENTO E INSTALAÇÃO. AF_04/2022</v>
          </cell>
          <cell r="I4898" t="str">
            <v>UN</v>
          </cell>
          <cell r="J4898" t="str">
            <v>ATRIBUÍDO SÃO PAULO</v>
          </cell>
          <cell r="K4898">
            <v>16.94</v>
          </cell>
        </row>
        <row r="4899">
          <cell r="G4899">
            <v>103845</v>
          </cell>
          <cell r="H4899" t="str">
            <v>CONECTOR EM BRONZE/LATÃO, DN 15 MM X 1/2", SEM ANEL DE SOLDA, BOLSA X ROSCA F, INSTALADO EM RAMAL E SUB-RAMAL DE GÁS MEDICINAL - FORNECIMENTO E INSTALAÇÃO. AF_04/2022</v>
          </cell>
          <cell r="I4899" t="str">
            <v>UN</v>
          </cell>
          <cell r="J4899" t="str">
            <v>ATRIBUÍDO SÃO PAULO</v>
          </cell>
          <cell r="K4899">
            <v>16.91</v>
          </cell>
        </row>
        <row r="4900">
          <cell r="G4900">
            <v>103846</v>
          </cell>
          <cell r="H4900" t="str">
            <v>LUVA EM COBRE, DN 22 MM, SEM ANEL DE SOLDA, INSTALADO EM RAMAL E SUB-RAMAL DE GÁS MEDICINAL - FORNECIMENTO E INSTALAÇÃO. AF_04/2022</v>
          </cell>
          <cell r="I4900" t="str">
            <v>UN</v>
          </cell>
          <cell r="J4900" t="str">
            <v>ATRIBUÍDO SÃO PAULO</v>
          </cell>
          <cell r="K4900">
            <v>21.21</v>
          </cell>
        </row>
        <row r="4901">
          <cell r="G4901">
            <v>103847</v>
          </cell>
          <cell r="H4901" t="str">
            <v>LUVA PASSANTE EM COBRE, DN 22 MM, SEM ANEL DE SOLDA, INSTALADO EM RAMAL E SUB-RAMAL DE GÁS MEDICINAL - FORNECIMENTO E INSTALAÇÃO. AF_04/2022</v>
          </cell>
          <cell r="I4901" t="str">
            <v>UN</v>
          </cell>
          <cell r="J4901" t="str">
            <v>ATRIBUÍDO SÃO PAULO</v>
          </cell>
          <cell r="K4901">
            <v>25.97</v>
          </cell>
        </row>
        <row r="4902">
          <cell r="G4902">
            <v>103848</v>
          </cell>
          <cell r="H4902" t="str">
            <v>JUNTA DE EXPANSÃO EM COBRE, DN 22 MM, PONTA X PONTA, INSTALADO EM RAMAL E SUB-RAMAL DE GÁS MEDICINAL - FORNECIMENTO E INSTALAÇÃO. AF_04/2022</v>
          </cell>
          <cell r="I4902" t="str">
            <v>UN</v>
          </cell>
          <cell r="J4902" t="str">
            <v>ATRIBUÍDO SÃO PAULO</v>
          </cell>
          <cell r="K4902">
            <v>25.68</v>
          </cell>
        </row>
        <row r="4903">
          <cell r="G4903">
            <v>103849</v>
          </cell>
          <cell r="H4903" t="str">
            <v>CURVA DE TRANSPOSIÇÃO EM BRONZE/LATÃO, DN 22 MM, SEM ANEL DE SOLDA, BOLSA X BOLSA, INSTALADO EM RAMAL E SUB-RAMAL DE GÁS MEDICINAL - FORNECIMENTO E INSTALAÇÃO. AF_04/2022</v>
          </cell>
          <cell r="I4903" t="str">
            <v>UN</v>
          </cell>
          <cell r="J4903" t="str">
            <v>ATRIBUÍDO SÃO PAULO</v>
          </cell>
          <cell r="K4903">
            <v>29.75</v>
          </cell>
        </row>
        <row r="4904">
          <cell r="G4904">
            <v>103850</v>
          </cell>
          <cell r="H4904" t="str">
            <v>BUCHA DE REDUÇÃO EM COBRE, DN 22 MM X 15 MM, SEM ANEL DE SOLDA, PONTA X BOLSA, INSTALADO EM RAMAL E SUB-RAMAL DE GÁS MEDICINAL - FORNECIMENTO E INSTALAÇÃO. AF_04/2022</v>
          </cell>
          <cell r="I4904" t="str">
            <v>UN</v>
          </cell>
          <cell r="J4904" t="str">
            <v>ATRIBUÍDO SÃO PAULO</v>
          </cell>
          <cell r="K4904">
            <v>33.13</v>
          </cell>
        </row>
        <row r="4905">
          <cell r="G4905">
            <v>103851</v>
          </cell>
          <cell r="H4905" t="str">
            <v>CONECTOR EM BRONZE/LATÃO, DN 22 MM X 1/2", SEM ANEL DE SOLDA, BOLSA X ROSCA F, INSTALADO EM RAMAL E SUB-RAMAL DE GÁS MEDICINAL - FORNECIMENTO E INSTALAÇÃO. AF_04/2022</v>
          </cell>
          <cell r="I4905" t="str">
            <v>UN</v>
          </cell>
          <cell r="J4905" t="str">
            <v>ATRIBUÍDO SÃO PAULO</v>
          </cell>
          <cell r="K4905">
            <v>36.46</v>
          </cell>
        </row>
        <row r="4906">
          <cell r="G4906">
            <v>103852</v>
          </cell>
          <cell r="H4906" t="str">
            <v>CONECTOR EM BRONZE/LATÃO, DN 22 MM X 3/4", SEM ANEL DE SOLDA, BOLSA X ROSCA F, INSTALADO EM RAMAL E SUB-RAMAL DE GÁS MEDICINAL - FORNECIMENTO E INSTALAÇÃO. AF_04/2022</v>
          </cell>
          <cell r="I4906" t="str">
            <v>UN</v>
          </cell>
          <cell r="J4906" t="str">
            <v>ATRIBUÍDO SÃO PAULO</v>
          </cell>
          <cell r="K4906">
            <v>34.7</v>
          </cell>
        </row>
        <row r="4907">
          <cell r="G4907">
            <v>103853</v>
          </cell>
          <cell r="H4907" t="str">
            <v>LUVA EM COBRE, DN 28 MM, SEM ANEL DE SOLDA, INSTALADO EM RAMAL E SUB-RAMAL DE GÁS MEDICINAL - FORNECIMENTO E INSTALAÇÃO. AF_04/2022</v>
          </cell>
          <cell r="I4907" t="str">
            <v>UN</v>
          </cell>
          <cell r="J4907" t="str">
            <v>ATRIBUÍDO SÃO PAULO</v>
          </cell>
          <cell r="K4907">
            <v>11.06</v>
          </cell>
        </row>
        <row r="4908">
          <cell r="G4908">
            <v>103854</v>
          </cell>
          <cell r="H4908" t="str">
            <v>LUVA PASSANTE EM COBRE, DN 28 MM, SEM ANEL DE SOLDA, INSTALADO EM RAMAL E SUB-RAMAL DE GÁS MEDICINAL - FORNECIMENTO E INSTALAÇÃO. AF_04/2022</v>
          </cell>
          <cell r="I4908" t="str">
            <v>UN</v>
          </cell>
          <cell r="J4908" t="str">
            <v>ATRIBUÍDO SÃO PAULO</v>
          </cell>
          <cell r="K4908">
            <v>11.09</v>
          </cell>
        </row>
        <row r="4909">
          <cell r="G4909">
            <v>103855</v>
          </cell>
          <cell r="H4909" t="str">
            <v>CURVA DE TRANSPOSIÇÃO EM BRONZE/LATÃO, DN 28 MM, SEM ANEL DE SOLDA, BOLSA X BOLSA, INSTALADO EM RAMAL E SUB-RAMAL DE GÁS MEDICINAL - FORNECIMENTO E INSTALAÇÃO. AF_04/2022</v>
          </cell>
          <cell r="I4909" t="str">
            <v>UN</v>
          </cell>
          <cell r="J4909" t="str">
            <v>ATRIBUÍDO SÃO PAULO</v>
          </cell>
          <cell r="K4909">
            <v>26.3</v>
          </cell>
        </row>
        <row r="4910">
          <cell r="G4910">
            <v>103856</v>
          </cell>
          <cell r="H4910" t="str">
            <v>JUNTA DE EXPANSÃO EM COBRE, DN 28 MM, PONTA X PONTA, INSTALADO EM RAMAL E SUB-RAMAL DE GÁS MEDICINAL - FORNECIMENTO E INSTALAÇÃO. AF_04/2022</v>
          </cell>
          <cell r="I4910" t="str">
            <v>UN</v>
          </cell>
          <cell r="J4910" t="str">
            <v>ATRIBUÍDO SÃO PAULO</v>
          </cell>
          <cell r="K4910">
            <v>449.08</v>
          </cell>
        </row>
        <row r="4911">
          <cell r="G4911">
            <v>103857</v>
          </cell>
          <cell r="H4911" t="str">
            <v>CONECTOR EM BRONZE/LATÃO, DN 28 MM X 1/2", SEM ANEL DE SOLDA, BOLSA X ROSCA F, INSTALADO EM RAMAL E SUB-RAMAL DE GÁS MEDICINAL - FORNECIMENTO E INSTALAÇÃO. AF_04/2022</v>
          </cell>
          <cell r="I4911" t="str">
            <v>UN</v>
          </cell>
          <cell r="J4911" t="str">
            <v>ATRIBUÍDO SÃO PAULO</v>
          </cell>
          <cell r="K4911">
            <v>19.5</v>
          </cell>
        </row>
        <row r="4912">
          <cell r="G4912">
            <v>103858</v>
          </cell>
          <cell r="H4912" t="str">
            <v>BUCHA DE REDUÇÃO EM COBRE, DN 28 MM X 22 MM, SEM ANEL DE SOLDA, INSTALADO EM RAMAL E SUB-RAMAL DE GÁS MEDICINAL - FORNECIMENTO E INSTALAÇÃO. AF_04/2022</v>
          </cell>
          <cell r="I4912" t="str">
            <v>UN</v>
          </cell>
          <cell r="J4912" t="str">
            <v>ATRIBUÍDO SÃO PAULO</v>
          </cell>
          <cell r="K4912">
            <v>15.62</v>
          </cell>
        </row>
        <row r="4913">
          <cell r="G4913">
            <v>103859</v>
          </cell>
          <cell r="H4913" t="str">
            <v>TÊ EM COBRE, DN 15 MM, SEM ANEL DE SOLDA, INSTALADO EM RAMAL E SUB-RAMAL DE GÁS MEDICINAL - FORNECIMENTO E INSTALAÇÃO. AF_04/2022</v>
          </cell>
          <cell r="I4913" t="str">
            <v>UN</v>
          </cell>
          <cell r="J4913" t="str">
            <v>ATRIBUÍDO SÃO PAULO</v>
          </cell>
          <cell r="K4913">
            <v>16.93</v>
          </cell>
        </row>
        <row r="4914">
          <cell r="G4914">
            <v>103860</v>
          </cell>
          <cell r="H4914" t="str">
            <v>TÊ EM COBRE, DN 22 MM, SEM ANEL DE SOLDA, INSTALADO EM RAMAL E SUB-RAMAL DE GÁS MEDICINAL - FORNECIMENTO E INSTALAÇÃO. AF_04/2022</v>
          </cell>
          <cell r="I4914" t="str">
            <v>UN</v>
          </cell>
          <cell r="J4914" t="str">
            <v>ATRIBUÍDO SÃO PAULO</v>
          </cell>
          <cell r="K4914">
            <v>521.53</v>
          </cell>
        </row>
        <row r="4915">
          <cell r="G4915">
            <v>103861</v>
          </cell>
          <cell r="H4915" t="str">
            <v>TÊ EM COBRE, DN 28 MM, SEM ANEL DE SOLDA, INSTALADO EM RAMAL E SUB-RAMAL DE GÁS MEDICINAL - FORNECIMENTO E INSTALAÇÃO. AF_04/2022</v>
          </cell>
          <cell r="I4915" t="str">
            <v>UN</v>
          </cell>
          <cell r="J4915" t="str">
            <v>ATRIBUÍDO SÃO PAULO</v>
          </cell>
          <cell r="K4915">
            <v>50.35</v>
          </cell>
        </row>
        <row r="4916">
          <cell r="G4916">
            <v>103862</v>
          </cell>
          <cell r="H4916" t="str">
            <v>COTOVELO EM COBRE, DN 15 MM, 90 GRAUS, SEM ANEL DE SOLDA, INSTALADO EM RAMAL E SUB-RAMAL DE AQUECIMENTO SOLAR - FORNECIMENTO E INSTALAÇÃO. AF_04/2022</v>
          </cell>
          <cell r="I4916" t="str">
            <v>UN</v>
          </cell>
          <cell r="J4916" t="str">
            <v>ATRIBUÍDO SÃO PAULO</v>
          </cell>
          <cell r="K4916">
            <v>15.23</v>
          </cell>
        </row>
        <row r="4917">
          <cell r="G4917">
            <v>103863</v>
          </cell>
          <cell r="H4917" t="str">
            <v>CURVA EM COBRE, DN 15 MM, 45 GRAUS, SEM ANEL DE SOLDA, BOLSA X BOLSA, INSTALADO EM RAMAL E SUB-RAMAL DE AQUECIMENTO SOLAR - FORNECIMENTO E INSTALAÇÃO. AF_04/2022</v>
          </cell>
          <cell r="I4917" t="str">
            <v>UN</v>
          </cell>
          <cell r="J4917" t="str">
            <v>ATRIBUÍDO SÃO PAULO</v>
          </cell>
          <cell r="K4917">
            <v>20.66</v>
          </cell>
        </row>
        <row r="4918">
          <cell r="G4918">
            <v>103864</v>
          </cell>
          <cell r="H4918" t="str">
            <v>COTOVELO EM BRONZE/LATÃO, DN 15 MM X 1/2", 90 GRAUS, SEM ANEL DE SOLDA, BOLSA X ROSCA F, INSTALADO EM RAMAL E SUB-RAMAL DE AQUECIMENTO SOLAR - FORNECIMENTO E INSTALAÇÃO. AF_04/2022</v>
          </cell>
          <cell r="I4918" t="str">
            <v>UN</v>
          </cell>
          <cell r="J4918" t="str">
            <v>ATRIBUÍDO SÃO PAULO</v>
          </cell>
          <cell r="K4918">
            <v>24.89</v>
          </cell>
        </row>
        <row r="4919">
          <cell r="G4919">
            <v>103865</v>
          </cell>
          <cell r="H4919" t="str">
            <v>COTOVELO EM COBRE, DN 22 MM, 90 GRAUS, SEM ANEL DE SOLDA, INSTALADO EM RAMAL E SUB-RAMAL DE AQUECIMENTO SOLAR - FORNECIMENTO E INSTALAÇÃO. AF_04/2022</v>
          </cell>
          <cell r="I4919" t="str">
            <v>UN</v>
          </cell>
          <cell r="J4919" t="str">
            <v>ATRIBUÍDO SÃO PAULO</v>
          </cell>
          <cell r="K4919">
            <v>22.75</v>
          </cell>
        </row>
        <row r="4920">
          <cell r="G4920">
            <v>103866</v>
          </cell>
          <cell r="H4920" t="str">
            <v>CURVA EM COBRE, DN 22 MM, 45 GRAUS, SEM ANEL DE SOLDA, BOLSA X BOLSA, INSTALADO EM RAMAL E SUB-RAMAL DE AQUECIMENTO SOLAR - FORNECIMENTO E INSTALAÇÃO. AF_04/2022</v>
          </cell>
          <cell r="I4920" t="str">
            <v>UN</v>
          </cell>
          <cell r="J4920" t="str">
            <v>ATRIBUÍDO SÃO PAULO</v>
          </cell>
          <cell r="K4920">
            <v>22.75</v>
          </cell>
        </row>
        <row r="4921">
          <cell r="G4921">
            <v>103867</v>
          </cell>
          <cell r="H4921" t="str">
            <v>COTOVELO EM BRONZE/LATÃO, DN 22 MM X 1/2", 90 GRAUS, SEM ANEL DE SOLDA, BOLSA X ROSCA F, INSTALADO EM RAMAL E SUB-RAMAL DE AQUECIMENTO SOLAR - FORNECIMENTO E INSTALAÇÃO. AF_04/2022</v>
          </cell>
          <cell r="I4921" t="str">
            <v>UN</v>
          </cell>
          <cell r="J4921" t="str">
            <v>ATRIBUÍDO SÃO PAULO</v>
          </cell>
          <cell r="K4921">
            <v>84.2</v>
          </cell>
        </row>
        <row r="4922">
          <cell r="G4922">
            <v>103874</v>
          </cell>
          <cell r="H4922" t="str">
            <v>COTOVELO EM BRONZE/LATÃO, DN 22 MM X 3/4", 90 GRAUS, SEM ANEL DE SOLDA, BOLSA X ROSCA F, INSTALADO EM RAMAL E SUB-RAMAL DE AQUECIMENTO SOLAR - FORNECIMENTO E INSTALAÇÃO. AF_04/2022</v>
          </cell>
          <cell r="I4922" t="str">
            <v>UN</v>
          </cell>
          <cell r="J4922" t="str">
            <v>ATRIBUÍDO SÃO PAULO</v>
          </cell>
          <cell r="K4922">
            <v>573.47</v>
          </cell>
        </row>
        <row r="4923">
          <cell r="G4923">
            <v>103875</v>
          </cell>
          <cell r="H4923" t="str">
            <v>COTOVELO EM COBRE, DN 28 MM, 90 GRAUS, SEM ANEL DE SOLDA, INSTALADO EM RAMAL E SUB-RAMAL DE AQUECIMENTO SOLAR - FORNECIMENTO E INSTALAÇÃO. AF_04/2022</v>
          </cell>
          <cell r="I4923" t="str">
            <v>UN</v>
          </cell>
          <cell r="J4923" t="str">
            <v>ATRIBUÍDO SÃO PAULO</v>
          </cell>
          <cell r="K4923">
            <v>31.92</v>
          </cell>
        </row>
        <row r="4924">
          <cell r="G4924">
            <v>103876</v>
          </cell>
          <cell r="H4924" t="str">
            <v>CURVA EM COBRE, DN 28 MM, 45 GRAUS, SEM ANEL DE SOLDA, BOLSA X BOLSA, INSTALADO EM RAMAL E SUB-RAMAL DE AQUECIMENTO SOLAR - FORNECIMENTO E INSTALAÇÃO. AF_04/2022</v>
          </cell>
          <cell r="I4924" t="str">
            <v>UN</v>
          </cell>
          <cell r="J4924" t="str">
            <v>ATRIBUÍDO SÃO PAULO</v>
          </cell>
          <cell r="K4924">
            <v>19.8</v>
          </cell>
        </row>
        <row r="4925">
          <cell r="G4925">
            <v>103877</v>
          </cell>
          <cell r="H4925" t="str">
            <v>LUVA EM COBRE, DN 15 MM, SEM ANEL DE SOLDA, INSTALADO EM RAMAL E SUB-RAMAL DE AQUECIMENTO SOLAR - FORNECIMENTO E INSTALAÇÃO. AF_04/2022</v>
          </cell>
          <cell r="I4925" t="str">
            <v>UN</v>
          </cell>
          <cell r="J4925" t="str">
            <v>ATRIBUÍDO SÃO PAULO</v>
          </cell>
          <cell r="K4925">
            <v>22.9</v>
          </cell>
        </row>
        <row r="4926">
          <cell r="G4926">
            <v>103878</v>
          </cell>
          <cell r="H4926" t="str">
            <v>LUVA PASSANTE EM COBRE, DN 15 MM, SEM ANEL DE SOLDA, INSTALADO EM RAMAL E SUB-RAMAL DE AQUECIMENTO SOLAR - FORNECIMENTO E INSTALAÇÃO. AF_04/2022</v>
          </cell>
          <cell r="I4926" t="str">
            <v>UN</v>
          </cell>
          <cell r="J4926" t="str">
            <v>ATRIBUÍDO SÃO PAULO</v>
          </cell>
          <cell r="K4926">
            <v>34.35</v>
          </cell>
        </row>
        <row r="4927">
          <cell r="G4927">
            <v>103879</v>
          </cell>
          <cell r="H4927" t="str">
            <v>CURVA DE TRANSPOSIÇÃO EM BRONZE/LATÃO, DN 15 MM, SEM ANEL DE SOLDA, BOLSA X BOLSA, INSTALADO EM RAMAL E SUB-RAMAL DE AQUECIMENTO SOLAR - FORNECIMENTO E INSTALAÇÃO. AF_04/2022</v>
          </cell>
          <cell r="I4927" t="str">
            <v>UN</v>
          </cell>
          <cell r="J4927" t="str">
            <v>ATRIBUÍDO SÃO PAULO</v>
          </cell>
          <cell r="K4927">
            <v>46.91</v>
          </cell>
        </row>
        <row r="4928">
          <cell r="G4928">
            <v>103880</v>
          </cell>
          <cell r="H4928" t="str">
            <v>JUNTA DE EXPANSÃO EM COBRE, DN 15 MM, PONTA X PONTA, INSTALADO EM RAMAL E SUB-RAMAL DE AQUECIMENTO SOLAR - FORNECIMENTO E INSTALAÇÃO. AF_04/2022</v>
          </cell>
          <cell r="I4928" t="str">
            <v>UN</v>
          </cell>
          <cell r="J4928" t="str">
            <v>ATRIBUÍDO SÃO PAULO</v>
          </cell>
          <cell r="K4928">
            <v>5.66</v>
          </cell>
        </row>
        <row r="4929">
          <cell r="G4929">
            <v>103881</v>
          </cell>
          <cell r="H4929" t="str">
            <v>CONECTOR EM BRONZE/LATÃO, DN 15 MM X 1/2", SEM ANEL DE SOLDA, BOLSA X ROSCA F, INSTALADO EM RAMAL E SUB-RAMAL DE AQUECIMENTO SOLAR - FORNECIMENTO E INSTALAÇÃO. AF_04/2022</v>
          </cell>
          <cell r="I4929" t="str">
            <v>UN</v>
          </cell>
          <cell r="J4929" t="str">
            <v>ATRIBUÍDO SÃO PAULO</v>
          </cell>
          <cell r="K4929">
            <v>7.07</v>
          </cell>
        </row>
        <row r="4930">
          <cell r="G4930">
            <v>103882</v>
          </cell>
          <cell r="H4930" t="str">
            <v>LUVA EM COBRE, DN 22 MM, SEM ANEL DE SOLDA, INSTALADO EM RAMAL E SUB-RAMAL DE AQUECIMENTO SOLAR - FORNECIMENTO E INSTALAÇÃO. AF_04/2022</v>
          </cell>
          <cell r="I4930" t="str">
            <v>UN</v>
          </cell>
          <cell r="J4930" t="str">
            <v>ATRIBUÍDO SÃO PAULO</v>
          </cell>
          <cell r="K4930">
            <v>8.44</v>
          </cell>
        </row>
        <row r="4931">
          <cell r="G4931">
            <v>103883</v>
          </cell>
          <cell r="H4931" t="str">
            <v>LUVA PASSANTE EM COBRE, DN 22 MM, SEM ANEL DE SOLDA, INSTALADO EM RAMAL E SUB-RAMAL DE AQUECIMENTO SOLAR - FORNECIMENTO E INSTALAÇÃO. AF_04/2022</v>
          </cell>
          <cell r="I4931" t="str">
            <v>UN</v>
          </cell>
          <cell r="J4931" t="str">
            <v>ATRIBUÍDO SÃO PAULO</v>
          </cell>
          <cell r="K4931">
            <v>9.84</v>
          </cell>
        </row>
        <row r="4932">
          <cell r="G4932">
            <v>103884</v>
          </cell>
          <cell r="H4932" t="str">
            <v>JUNTA DE EXPANSÃO EM COBRE, DN 22 MM, PONTA X PONTA, INSTALADO EM RAMAL E SUB-RAMAL DE AQUECIMENTO SOLAR - FORNECIMENTO E INSTALAÇÃO. AF_04/2022</v>
          </cell>
          <cell r="I4932" t="str">
            <v>UN</v>
          </cell>
          <cell r="J4932" t="str">
            <v>ATRIBUÍDO SÃO PAULO</v>
          </cell>
          <cell r="K4932">
            <v>13.66</v>
          </cell>
        </row>
        <row r="4933">
          <cell r="G4933">
            <v>103885</v>
          </cell>
          <cell r="H4933" t="str">
            <v>CURVA DE TRANSPOSIÇÃO EM BRONZE/LATÃO, DN 22 MM, SEM ANEL DE SOLDA, BOLSA X BOLSA, INSTALADO EM RAMAL E SUB-RAMAL DE AQUECIMENTO SOLAR - FORNECIMENTO E INSTALAÇÃO. AF_04/2022</v>
          </cell>
          <cell r="I4933" t="str">
            <v>UN</v>
          </cell>
          <cell r="J4933" t="str">
            <v>ATRIBUÍDO SÃO PAULO</v>
          </cell>
          <cell r="K4933">
            <v>5.2</v>
          </cell>
        </row>
        <row r="4934">
          <cell r="G4934">
            <v>103886</v>
          </cell>
          <cell r="H4934" t="str">
            <v>BUCHA DE REDUÇÃO EM COBRE, DN 22 MM X 15 MM, SEM ANEL DE SOLDA, PONTA X BOLSA, INSTALADO EM RAMAL E SUB-RAMAL DE AQUECIMENTO SOLAR - FORNECIMENTO E INSTALAÇÃO. AF_04/2022</v>
          </cell>
          <cell r="I4934" t="str">
            <v>UN</v>
          </cell>
          <cell r="J4934" t="str">
            <v>COEFICIENTE DE REPRESENTATIVIDADE</v>
          </cell>
          <cell r="K4934">
            <v>6.54</v>
          </cell>
        </row>
        <row r="4935">
          <cell r="G4935">
            <v>103887</v>
          </cell>
          <cell r="H4935" t="str">
            <v>CONECTOR EM BRONZE/LATÃO, DN 22 MM X 1/2", SEM ANEL DE SOLDA, BOLSA X ROSCA F, INSTALADO EM RAMAL E SUB-RAMAL DE AQUECIMENTO SOLAR - FORNECIMENTO E INSTALAÇÃO. AF_04/2022</v>
          </cell>
          <cell r="I4935" t="str">
            <v>UN</v>
          </cell>
          <cell r="J4935" t="str">
            <v>COEFICIENTE DE REPRESENTATIVIDADE</v>
          </cell>
          <cell r="K4935">
            <v>7.93</v>
          </cell>
        </row>
        <row r="4936">
          <cell r="G4936">
            <v>103888</v>
          </cell>
          <cell r="H4936" t="str">
            <v>CONECTOR EM BRONZE/LATÃO, DN 22 MM X 3/4", SEM ANEL DE SOLDA, BOLSA X ROSCA F, INSTALADO EM RAMAL E SUB-RAMAL DE AQUECIMENTO SOLAR - FORNECIMENTO E INSTALAÇÃO. AF_04/2022</v>
          </cell>
          <cell r="I4936" t="str">
            <v>UN</v>
          </cell>
          <cell r="J4936" t="str">
            <v>COEFICIENTE DE REPRESENTATIVIDADE</v>
          </cell>
          <cell r="K4936">
            <v>9.16</v>
          </cell>
        </row>
        <row r="4937">
          <cell r="G4937">
            <v>103889</v>
          </cell>
          <cell r="H4937" t="str">
            <v>LUVA EM COBRE, DN 28 MM, SEM ANEL DE SOLDA, INSTALADO EM RAMAL E SUB-RAMAL DE AQUECIMENTO SOLAR - FORNECIMENTO E INSTALAÇÃO. AF_04/2022</v>
          </cell>
          <cell r="I4937" t="str">
            <v>UN</v>
          </cell>
          <cell r="J4937" t="str">
            <v>COEFICIENTE DE REPRESENTATIVIDADE</v>
          </cell>
          <cell r="K4937">
            <v>12.87</v>
          </cell>
        </row>
        <row r="4938">
          <cell r="G4938">
            <v>103890</v>
          </cell>
          <cell r="H4938" t="str">
            <v>LUVA PASSANTE EM COBRE, DN 28 MM, SEM ANEL DE SOLDA, INSTALADO EM RAMAL E SUB-RAMAL DE AQUECIMENTO SOLAR - FORNECIMENTO E INSTALAÇÃO. AF_04/2022</v>
          </cell>
          <cell r="I4938" t="str">
            <v>UN</v>
          </cell>
          <cell r="J4938" t="str">
            <v>COEFICIENTE DE REPRESENTATIVIDADE</v>
          </cell>
          <cell r="K4938">
            <v>4.39</v>
          </cell>
        </row>
        <row r="4939">
          <cell r="G4939">
            <v>103891</v>
          </cell>
          <cell r="H4939" t="str">
            <v>CURVA DE TRANSPOSIÇÃO EM BRONZE/LATÃO, DN 28 MM, SEM ANEL DE SOLDA, BOLSA X BOLSA, INSTALADO EM RAMAL E SUB-RAMAL DE AQUECIMENTO SOLAR - FORNECIMENTO E INSTALAÇÃO. AF_04/2022</v>
          </cell>
          <cell r="I4939" t="str">
            <v>UN</v>
          </cell>
          <cell r="J4939" t="str">
            <v>COEFICIENTE DE REPRESENTATIVIDADE</v>
          </cell>
          <cell r="K4939">
            <v>9.06</v>
          </cell>
        </row>
        <row r="4940">
          <cell r="G4940">
            <v>103892</v>
          </cell>
          <cell r="H4940" t="str">
            <v>JUNTA DE EXPANSÃO EM COBRE, DN 28 MM, PONTA X PONTA, INSTALADO EM RAMAL E SUB-RAMAL DE AQUECIMENTO SOLAR - FORNECIMENTO E INSTALAÇÃO. AF_04/2022</v>
          </cell>
          <cell r="I4940" t="str">
            <v>UN</v>
          </cell>
          <cell r="J4940" t="str">
            <v>COEFICIENTE DE REPRESENTATIVIDADE</v>
          </cell>
          <cell r="K4940">
            <v>13.67</v>
          </cell>
        </row>
        <row r="4941">
          <cell r="G4941">
            <v>103893</v>
          </cell>
          <cell r="H4941" t="str">
            <v>CONECTOR EM BRONZE/LATÃO, DN 28 MM X 1/2", SEM ANEL DE SOLDA, BOLSA X ROSCA F, INSTALADO EM RAMAL E SUB-RAMAL DE AQUECIMENTO SOLAR - FORNECIMENTO E INSTALAÇÃO. AF_04/2022</v>
          </cell>
          <cell r="I4941" t="str">
            <v>UN</v>
          </cell>
          <cell r="J4941" t="str">
            <v>COEFICIENTE DE REPRESENTATIVIDADE</v>
          </cell>
          <cell r="K4941">
            <v>5.87</v>
          </cell>
        </row>
        <row r="4942">
          <cell r="G4942">
            <v>103894</v>
          </cell>
          <cell r="H4942" t="str">
            <v>BUCHA DE REDUÇÃO EM COBRE, DN 28 MM X 22 MM, SEM ANEL DE SOLDA, INSTALADO EM RAMAL E SUB-RAMAL DE AQUECIMENTO SOLAR - FORNECIMENTO E INSTALAÇÃO. AF_04/2022</v>
          </cell>
          <cell r="I4942" t="str">
            <v>UN</v>
          </cell>
          <cell r="J4942" t="str">
            <v>COEFICIENTE DE REPRESENTATIVIDADE</v>
          </cell>
          <cell r="K4942">
            <v>7.46</v>
          </cell>
        </row>
        <row r="4943">
          <cell r="G4943">
            <v>103895</v>
          </cell>
          <cell r="H4943" t="str">
            <v>TÊ EM COBRE, DN 15 MM, SEM ANEL DE SOLDA, INSTALADO EM RAMAL E SUB-RAMAL DE AQUECIMENTO SOLAR - FORNECIMENTO E INSTALAÇÃO. AF_04/2022</v>
          </cell>
          <cell r="I4943" t="str">
            <v>UN</v>
          </cell>
          <cell r="J4943" t="str">
            <v>COEFICIENTE DE REPRESENTATIVIDADE</v>
          </cell>
          <cell r="K4943">
            <v>8.81</v>
          </cell>
        </row>
        <row r="4944">
          <cell r="G4944">
            <v>103896</v>
          </cell>
          <cell r="H4944" t="str">
            <v>TÊ EM COBRE, DN 22 MM, SEM ANEL DE SOLDA, INSTALADO EM RAMAL E SUB-RAMAL DE AQUECIMENTO SOLAR - FORNECIMENTO E INSTALAÇÃO. AF_04/2022</v>
          </cell>
          <cell r="I4944" t="str">
            <v>UN</v>
          </cell>
          <cell r="J4944" t="str">
            <v>COEFICIENTE DE REPRESENTATIVIDADE</v>
          </cell>
          <cell r="K4944">
            <v>10.64</v>
          </cell>
        </row>
        <row r="4945">
          <cell r="G4945">
            <v>103897</v>
          </cell>
          <cell r="H4945" t="str">
            <v>TÊ EM COBRE, DN 28 MM, SEM ANEL DE SOLDA, INSTALADO EM RAMAL E SUB-RAMAL DE AQUECIMENTO SOLAR - FORNECIMENTO E INSTALAÇÃO. AF_04/2022</v>
          </cell>
          <cell r="I4945" t="str">
            <v>UN</v>
          </cell>
          <cell r="J4945" t="str">
            <v>COEFICIENTE DE REPRESENTATIVIDADE</v>
          </cell>
          <cell r="K4945">
            <v>15.36</v>
          </cell>
        </row>
        <row r="4946">
          <cell r="G4946">
            <v>103898</v>
          </cell>
          <cell r="H4946" t="str">
            <v>BUCHA DE REDUÇÃO, CURTA, PVC, SOLDÁVEL, DN 25 X 20 MM, INSTALADO EM RAMAL OU SUB-RAMAL DE ÁGUA - FORNECIMENTO E INSTALAÇÃO. AF_06/2022</v>
          </cell>
          <cell r="I4946" t="str">
            <v>UN</v>
          </cell>
          <cell r="J4946" t="str">
            <v>COEFICIENTE DE REPRESENTATIVIDADE</v>
          </cell>
          <cell r="K4946">
            <v>18.18</v>
          </cell>
        </row>
        <row r="4947">
          <cell r="G4947">
            <v>103899</v>
          </cell>
          <cell r="H4947" t="str">
            <v>BUCHA DE REDUÇÃO, CURTA, PVC, SOLDÁVEL, DN 32 X 25 MM, INSTALADO EM RAMAL OU SUB-RAMAL DE ÁGUA - FORNECIMENTO E INSTALAÇÃO. AF_06/2022</v>
          </cell>
          <cell r="I4947" t="str">
            <v>UN</v>
          </cell>
          <cell r="J4947" t="str">
            <v>COEFICIENTE DE REPRESENTATIVIDADE</v>
          </cell>
          <cell r="K4947">
            <v>23.14</v>
          </cell>
        </row>
        <row r="4948">
          <cell r="G4948">
            <v>103900</v>
          </cell>
          <cell r="H4948" t="str">
            <v>BUCHA DE REDUÇÃO, LONGA, PVC, SOLDÁVEL, DN 32 X 20 MM, INSTALADO EM RAMAL OU SUB-RAMAL DE ÁGUA - FORNECIMENTO E INSTALAÇÃO. AF_06/2022</v>
          </cell>
          <cell r="I4948" t="str">
            <v>UN</v>
          </cell>
          <cell r="J4948" t="str">
            <v>COEFICIENTE DE REPRESENTATIVIDADE</v>
          </cell>
          <cell r="K4948">
            <v>26.78</v>
          </cell>
        </row>
        <row r="4949">
          <cell r="G4949">
            <v>103901</v>
          </cell>
          <cell r="H4949" t="str">
            <v>JOELHO DE REDUÇÃO, 90 GRAUS, PVC, SOLDÁVEL, DN 25 MM X 20 MM, INSTALADO EM RAMAL OU SUB-RAMAL DE ÁGUA - FORNECIMENTO E INSTALAÇÃO. AF_06/2022</v>
          </cell>
          <cell r="I4949" t="str">
            <v>UN</v>
          </cell>
          <cell r="J4949" t="str">
            <v>COEFICIENTE DE REPRESENTATIVIDADE</v>
          </cell>
          <cell r="K4949">
            <v>9.66</v>
          </cell>
        </row>
        <row r="4950">
          <cell r="G4950">
            <v>103902</v>
          </cell>
          <cell r="H4950" t="str">
            <v>JOELHO DE REDUÇÃO, 90 GRAUS, PVC, SOLDÁVEL, DN 32 MM X 25 MM, INSTALADO EM RAMAL OU SUB-RAMAL DE ÁGUA - FORNECIMENTO E INSTALAÇÃO. AF_06/2022</v>
          </cell>
          <cell r="I4950" t="str">
            <v>UN</v>
          </cell>
          <cell r="J4950" t="str">
            <v>COEFICIENTE DE REPRESENTATIVIDADE</v>
          </cell>
          <cell r="K4950">
            <v>16.27</v>
          </cell>
        </row>
        <row r="4951">
          <cell r="G4951">
            <v>103903</v>
          </cell>
          <cell r="H4951" t="str">
            <v>BUCHA DE REDUÇÃO, CURTA, PVC, SOLDÁVEL, DN 25 X 20 MM, INSTALADO EM RAMAL DE DISTRIBUIÇÃO DE ÁGUA - FORNECIMENTO E INSTALAÇÃO. AF_06/2022</v>
          </cell>
          <cell r="I4951" t="str">
            <v>UN</v>
          </cell>
          <cell r="J4951" t="str">
            <v>COEFICIENTE DE REPRESENTATIVIDADE</v>
          </cell>
          <cell r="K4951">
            <v>23.66</v>
          </cell>
        </row>
        <row r="4952">
          <cell r="G4952">
            <v>103947</v>
          </cell>
          <cell r="H4952" t="str">
            <v>BUCHA DE REDUÇÃO, CURTA, PVC, SOLDÁVEL, DN 32 X 25 MM, INSTALADO EM RAMAL DE DISTRIBUIÇÃO DE ÁGUA - FORNECIMENTO E INSTALAÇÃO. AF_06/2022</v>
          </cell>
          <cell r="I4952" t="str">
            <v>UN</v>
          </cell>
          <cell r="J4952" t="str">
            <v>COEFICIENTE DE REPRESENTATIVIDADE</v>
          </cell>
          <cell r="K4952">
            <v>16.02</v>
          </cell>
        </row>
        <row r="4953">
          <cell r="G4953">
            <v>103948</v>
          </cell>
          <cell r="H4953" t="str">
            <v>BUCHA DE REDUÇÃO, LONGA, PVC, SOLDÁVEL, DN 32 X 20 MM, INSTALADO EM RAMAL DE DISTRIBUIÇÃO DE ÁGUA - FORNECIMENTO E INSTALAÇÃO. AF_06/2022</v>
          </cell>
          <cell r="I4953" t="str">
            <v>UN</v>
          </cell>
          <cell r="J4953" t="str">
            <v>COEFICIENTE DE REPRESENTATIVIDADE</v>
          </cell>
          <cell r="K4953">
            <v>16.07</v>
          </cell>
        </row>
        <row r="4954">
          <cell r="G4954">
            <v>103949</v>
          </cell>
          <cell r="H4954" t="str">
            <v>JOELHO DE REDUÇÃO, 90 GRAUS, PVC, SOLDÁVEL, DN 25 MM X 20 MM, INSTALADO EM RAMAL DE DISTRIBUIÇÃO DE ÁGUA - FORNECIMENTO E INSTALAÇÃO. AF_06/2022</v>
          </cell>
          <cell r="I4954" t="str">
            <v>UN</v>
          </cell>
          <cell r="J4954" t="str">
            <v>COEFICIENTE DE REPRESENTATIVIDADE</v>
          </cell>
          <cell r="K4954">
            <v>22</v>
          </cell>
        </row>
        <row r="4955">
          <cell r="G4955">
            <v>103950</v>
          </cell>
          <cell r="H4955" t="str">
            <v>JOELHO DE REDUÇÃO, 90 GRAUS, PVC, SOLDÁVEL, DN 32 MM X 25 MM, INSTALADO EM RAMAL DE DISTRIBUIÇÃO DE ÁGUA - FORNECIMENTO E INSTALAÇÃO. AF_06/2022</v>
          </cell>
          <cell r="I4955" t="str">
            <v>UN</v>
          </cell>
          <cell r="J4955" t="str">
            <v>COEFICIENTE DE REPRESENTATIVIDADE</v>
          </cell>
          <cell r="K4955">
            <v>15.55</v>
          </cell>
        </row>
        <row r="4956">
          <cell r="G4956">
            <v>103951</v>
          </cell>
          <cell r="H4956" t="str">
            <v>BUCHA DE REDUÇÃO, CURTA, PVC, SOLDÁVEL, DN 32 X 25 MM, INSTALADO EM PRUMADA DE ÁGUA - FORNECIMENTO E INSTALAÇÃO. AF_06/2022</v>
          </cell>
          <cell r="I4956" t="str">
            <v>UN</v>
          </cell>
          <cell r="J4956" t="str">
            <v>COEFICIENTE DE REPRESENTATIVIDADE</v>
          </cell>
          <cell r="K4956">
            <v>17.64</v>
          </cell>
        </row>
        <row r="4957">
          <cell r="G4957">
            <v>103952</v>
          </cell>
          <cell r="H4957" t="str">
            <v>BUCHA DE REDUÇÃO, CURTA, PVC, SOLDÁVEL, DN 50 X 40 MM, INSTALADO EM PRUMADA DE ÁGUA - FORNECIMENTO E INSTALAÇÃO. AF_06/2022</v>
          </cell>
          <cell r="I4957" t="str">
            <v>UN</v>
          </cell>
          <cell r="J4957" t="str">
            <v>COEFICIENTE DE REPRESENTATIVIDADE</v>
          </cell>
          <cell r="K4957">
            <v>20.08</v>
          </cell>
        </row>
        <row r="4958">
          <cell r="G4958">
            <v>103953</v>
          </cell>
          <cell r="H4958" t="str">
            <v>BUCHA DE REDUÇÃO, CURTA, PVC, SOLDÁVEL, DN 60 X 50 MM, INSTALADO EM PRUMADA DE ÁGUA - FORNECIMENTO E INSTALAÇÃO. AF_06/2022</v>
          </cell>
          <cell r="I4958" t="str">
            <v>UN</v>
          </cell>
          <cell r="J4958" t="str">
            <v>COEFICIENTE DE REPRESENTATIVIDADE</v>
          </cell>
          <cell r="K4958">
            <v>25.51</v>
          </cell>
        </row>
        <row r="4959">
          <cell r="G4959">
            <v>103954</v>
          </cell>
          <cell r="H4959" t="str">
            <v>BUCHA DE REDUÇÃO, LONGA, PVC, SOLDÁVEL, DN 32 X 20 MM, INSTALADO EM PRUMADA DE ÁGUA - FORNECIMENTO E INSTALAÇÃO. AF_06/2022</v>
          </cell>
          <cell r="I4959" t="str">
            <v>UN</v>
          </cell>
          <cell r="J4959" t="str">
            <v>COEFICIENTE DE REPRESENTATIVIDADE</v>
          </cell>
          <cell r="K4959">
            <v>21.83</v>
          </cell>
        </row>
        <row r="4960">
          <cell r="G4960">
            <v>103955</v>
          </cell>
          <cell r="H4960" t="str">
            <v>BUCHA DE REDUÇÃO, LONGA, PVC, SOLDÁVEL, DN 40 X 25 MM, INSTALADO EM PRUMADA DE ÁGUA - FORNECIMENTO E INSTALAÇÃO. AF_06/2022</v>
          </cell>
          <cell r="I4960" t="str">
            <v>UN</v>
          </cell>
          <cell r="J4960" t="str">
            <v>COEFICIENTE DE REPRESENTATIVIDADE</v>
          </cell>
          <cell r="K4960">
            <v>11.57</v>
          </cell>
        </row>
        <row r="4961">
          <cell r="G4961">
            <v>103956</v>
          </cell>
          <cell r="H4961" t="str">
            <v>BUCHA DE REDUÇÃO, LONGA, PVC, SOLDÁVEL, DN 50 X 25 MM, INSTALADO EM PRUMADA DE ÁGUA - FORNECIMENTO E INSTALAÇÃO. AF_06/2022</v>
          </cell>
          <cell r="I4961" t="str">
            <v>UN</v>
          </cell>
          <cell r="J4961" t="str">
            <v>COEFICIENTE DE REPRESENTATIVIDADE</v>
          </cell>
          <cell r="K4961">
            <v>32.71</v>
          </cell>
        </row>
        <row r="4962">
          <cell r="G4962">
            <v>103957</v>
          </cell>
          <cell r="H4962" t="str">
            <v>BUCHA DE REDUÇÃO , LONGA, PVC, SOLDÁVEL, DN 50 X 32 MM, INSTALADO EM PRUMADA DE ÁGUA - FORNECIMENTO E INSTALAÇÃO. AF_06/2022</v>
          </cell>
          <cell r="I4962" t="str">
            <v>UN</v>
          </cell>
          <cell r="J4962" t="str">
            <v>COEFICIENTE DE REPRESENTATIVIDADE</v>
          </cell>
          <cell r="K4962">
            <v>16.89</v>
          </cell>
        </row>
        <row r="4963">
          <cell r="G4963">
            <v>103958</v>
          </cell>
          <cell r="H4963" t="str">
            <v>BUCHA DE REDUÇÃO, LONGA, PVC, SOLDÁVEL, DN 60 X 25 MM, INSTALADO EM PRUMADA DE ÁGUA - FORNECIMENTO E INSTALAÇÃO. AF_06/2022</v>
          </cell>
          <cell r="I4963" t="str">
            <v>UN</v>
          </cell>
          <cell r="J4963" t="str">
            <v>COEFICIENTE DE REPRESENTATIVIDADE</v>
          </cell>
          <cell r="K4963">
            <v>10.42</v>
          </cell>
        </row>
        <row r="4964">
          <cell r="G4964">
            <v>103959</v>
          </cell>
          <cell r="H4964" t="str">
            <v>BUCHA DE REDUÇÃO, LONGA, PVC, SOLDÁVEL, DN 60 X 32 MM, INSTALADO EM PRUMADA DE ÁGUA - FORNECIMENTO E INSTALAÇÃO. AF_06/2022</v>
          </cell>
          <cell r="I4964" t="str">
            <v>UN</v>
          </cell>
          <cell r="J4964" t="str">
            <v>COEFICIENTE DE REPRESENTATIVIDADE</v>
          </cell>
          <cell r="K4964">
            <v>8.86</v>
          </cell>
        </row>
        <row r="4965">
          <cell r="G4965">
            <v>103962</v>
          </cell>
          <cell r="H4965" t="str">
            <v>BUCHA DE REDUÇÃO, LONGA, PVC, SOLDÁVEL, DN 60 X 50 MM, INSTALADO EM PRUMADA DE ÁGUA - FORNECIMENTO E INSTALAÇÃO. AF_06/2022</v>
          </cell>
          <cell r="I4965" t="str">
            <v>UN</v>
          </cell>
          <cell r="J4965" t="str">
            <v>COEFICIENTE DE REPRESENTATIVIDADE</v>
          </cell>
          <cell r="K4965">
            <v>12.94</v>
          </cell>
        </row>
        <row r="4966">
          <cell r="G4966">
            <v>103964</v>
          </cell>
          <cell r="H4966" t="str">
            <v>BUCHA DE REDUÇÃO, LONGA, PVC, SOLDÁVEL, DN 75 X 50 MM, INSTALADO EM PRUMADA DE ÁGUA - FORNECIMENTO E INSTALAÇÃO. AF_06/2022</v>
          </cell>
          <cell r="I4966" t="str">
            <v>UN</v>
          </cell>
          <cell r="J4966" t="str">
            <v>COEFICIENTE DE REPRESENTATIVIDADE</v>
          </cell>
          <cell r="K4966">
            <v>13.64</v>
          </cell>
        </row>
        <row r="4967">
          <cell r="G4967">
            <v>103966</v>
          </cell>
          <cell r="H4967" t="str">
            <v>JOELHO DE REDUÇÃO, 90 GRAUS, PVC, SOLDÁVEL, DN 32 MM X 25 MM, INSTALADO EM PRUMADA DE ÁGUA - FORNECIMENTO E INSTALAÇÃO. AF_06/2022</v>
          </cell>
          <cell r="I4967" t="str">
            <v>UN</v>
          </cell>
          <cell r="J4967" t="str">
            <v>COEFICIENTE DE REPRESENTATIVIDADE</v>
          </cell>
          <cell r="K4967">
            <v>37.3</v>
          </cell>
        </row>
        <row r="4968">
          <cell r="G4968">
            <v>103967</v>
          </cell>
          <cell r="H4968" t="str">
            <v>TE DE REDUÇÃO, 90 GRAUS, PVC, SOLDÁVEL, DN 50 MM X 20 MM, INSTALADO EM PRUMADA DE ÁGUA - FORNECIMENTO E INSTALAÇÃO. AF_06/2022</v>
          </cell>
          <cell r="I4968" t="str">
            <v>UN</v>
          </cell>
          <cell r="J4968" t="str">
            <v>COEFICIENTE DE REPRESENTATIVIDADE</v>
          </cell>
          <cell r="K4968">
            <v>36.39</v>
          </cell>
        </row>
        <row r="4969">
          <cell r="G4969">
            <v>103968</v>
          </cell>
          <cell r="H4969" t="str">
            <v>TE DE REDUÇÃO, 90 GRAUS, PVC, SOLDÁVEL, DN 50 MM X 32 MM, INSTALADO EM PRUMADA DE ÁGUA - FORNECIMENTO E INSTALAÇÃO. AF_06/2022</v>
          </cell>
          <cell r="I4969" t="str">
            <v>UN</v>
          </cell>
          <cell r="J4969" t="str">
            <v>COEFICIENTE DE REPRESENTATIVIDADE</v>
          </cell>
          <cell r="K4969">
            <v>13.29</v>
          </cell>
        </row>
        <row r="4970">
          <cell r="G4970">
            <v>103969</v>
          </cell>
          <cell r="H4970" t="str">
            <v>JOELHO 90 GRAUS, PVC, SOLDÁVEL, DN 40MM, INSTALADO EM RAMAL DE DISTRIBUIÇÃO DE ÁGUA - FORNECIMENTO E INSTALAÇÃO. AF_06/2022</v>
          </cell>
          <cell r="I4970" t="str">
            <v>UN</v>
          </cell>
          <cell r="J4970" t="str">
            <v>COEFICIENTE DE REPRESENTATIVIDADE</v>
          </cell>
          <cell r="K4970">
            <v>11.36</v>
          </cell>
        </row>
        <row r="4971">
          <cell r="G4971">
            <v>103971</v>
          </cell>
          <cell r="H4971" t="str">
            <v>JOELHO 45 GRAUS, PVC, SOLDÁVEL, DN 40MM, INSTALADO EM RAMAL DE DISTRIBUIÇÃO DE ÁGUA - FORNECIMENTO E INSTALAÇÃO. AF_06/2022</v>
          </cell>
          <cell r="I4971" t="str">
            <v>UN</v>
          </cell>
          <cell r="J4971" t="str">
            <v>COEFICIENTE DE REPRESENTATIVIDADE</v>
          </cell>
          <cell r="K4971">
            <v>25.99</v>
          </cell>
        </row>
        <row r="4972">
          <cell r="G4972">
            <v>103972</v>
          </cell>
          <cell r="H4972" t="str">
            <v>CURVA 90 GRAUS, PVC, SOLDÁVEL, DN 40MM, INSTALADO EM RAMAL DE DISTRIBUIÇÃO DE ÁGUA - FORNECIMENTO E INSTALAÇÃO. AF_06/2022</v>
          </cell>
          <cell r="I4972" t="str">
            <v>UN</v>
          </cell>
          <cell r="J4972" t="str">
            <v>COEFICIENTE DE REPRESENTATIVIDADE</v>
          </cell>
          <cell r="K4972">
            <v>12.49</v>
          </cell>
        </row>
        <row r="4973">
          <cell r="G4973">
            <v>103974</v>
          </cell>
          <cell r="H4973" t="str">
            <v>CURVA 45 GRAUS, PVC, SOLDÁVEL, DN 40MM, INSTALADO EM RAMAL DE DISTRIBUIÇÃO DE ÁGUA - FORNECIMENTO E INSTALAÇÃO. AF_06/2022</v>
          </cell>
          <cell r="I4973" t="str">
            <v>UN</v>
          </cell>
          <cell r="J4973" t="str">
            <v>COEFICIENTE DE REPRESENTATIVIDADE</v>
          </cell>
          <cell r="K4973">
            <v>16</v>
          </cell>
        </row>
        <row r="4974">
          <cell r="G4974">
            <v>103975</v>
          </cell>
          <cell r="H4974" t="str">
            <v>JOELHO 90 GRAUS, PVC, SOLDÁVEL, DN 50MM, INSTALADO EM RAMAL DE DISTRIBUIÇÃO DE ÁGUA - FORNECIMENTO E INSTALAÇÃO. AF_06/2022</v>
          </cell>
          <cell r="I4974" t="str">
            <v>UN</v>
          </cell>
          <cell r="J4974" t="str">
            <v>COEFICIENTE DE REPRESENTATIVIDADE</v>
          </cell>
          <cell r="K4974">
            <v>13.35</v>
          </cell>
        </row>
        <row r="4975">
          <cell r="G4975">
            <v>103976</v>
          </cell>
          <cell r="H4975" t="str">
            <v>JOELHO 45 GRAUS, PVC, SOLDÁVEL, DN 50MM, INSTALADO EM RAMAL DE DISTRIBUIÇÃO DE ÁGUA - FORNECIMENTO E INSTALAÇÃO. AF_06/2022</v>
          </cell>
          <cell r="I4975" t="str">
            <v>UN</v>
          </cell>
          <cell r="J4975" t="str">
            <v>COEFICIENTE DE REPRESENTATIVIDADE</v>
          </cell>
          <cell r="K4975">
            <v>26.88</v>
          </cell>
        </row>
        <row r="4976">
          <cell r="G4976">
            <v>103980</v>
          </cell>
          <cell r="H4976" t="str">
            <v>CURVA 90 GRAUS, PVC, SOLDÁVEL, DN 50MM, INSTALADO EM RAMAL DE DISTRIBUIÇÃO DE ÁGUA - FORNECIMENTO E INSTALAÇÃO. AF_06/2022</v>
          </cell>
          <cell r="I4976" t="str">
            <v>UN</v>
          </cell>
          <cell r="J4976" t="str">
            <v>COEFICIENTE DE REPRESENTATIVIDADE</v>
          </cell>
          <cell r="K4976">
            <v>33.4</v>
          </cell>
        </row>
        <row r="4977">
          <cell r="G4977">
            <v>103981</v>
          </cell>
          <cell r="H4977" t="str">
            <v>CURVA 45 GRAUS, PVC, SOLDÁVEL, DN 50MM, INSTALADO EM RAMAL DE DISTRIBUIÇÃO DE ÁGUA - FORNECIMENTO E INSTALAÇÃO. AF_06/2022</v>
          </cell>
          <cell r="I4977" t="str">
            <v>UN</v>
          </cell>
          <cell r="J4977" t="str">
            <v>COEFICIENTE DE REPRESENTATIVIDADE</v>
          </cell>
          <cell r="K4977">
            <v>22.93</v>
          </cell>
        </row>
        <row r="4978">
          <cell r="G4978">
            <v>103982</v>
          </cell>
          <cell r="H4978" t="str">
            <v>LUVA, PVC, SOLDÁVEL, DN 40MM, INSTALADO EM RAMAL DE DISTRIBUIÇÃO DE ÁGUA - FORNECIMENTO E INSTALAÇÃO. AF_06/2022</v>
          </cell>
          <cell r="I4978" t="str">
            <v>UN</v>
          </cell>
          <cell r="J4978" t="str">
            <v>COEFICIENTE DE REPRESENTATIVIDADE</v>
          </cell>
          <cell r="K4978">
            <v>20.04</v>
          </cell>
        </row>
        <row r="4979">
          <cell r="G4979">
            <v>103983</v>
          </cell>
          <cell r="H4979" t="str">
            <v>UNIÃO, PVC, SOLDÁVEL, DN 40MM, INSTALADO EM RAMAL DE DISTRIBUIÇÃO DE ÁGUA - FORNECIMENTO E INSTALAÇÃO. AF_06/2022</v>
          </cell>
          <cell r="I4979" t="str">
            <v>UN</v>
          </cell>
          <cell r="J4979" t="str">
            <v>COEFICIENTE DE REPRESENTATIVIDADE</v>
          </cell>
          <cell r="K4979">
            <v>29.03</v>
          </cell>
        </row>
        <row r="4980">
          <cell r="G4980">
            <v>103984</v>
          </cell>
          <cell r="H4980" t="str">
            <v>LUVA COM ROSCA, PVC, SOLDÁVEL, DN 40MM X 1.1/4", INSTALADO EM RAMAL DE DISTRIBUIÇÃO DE ÁGUA - FORNECIMENTO E INSTALAÇÃO. AF_06/2022</v>
          </cell>
          <cell r="I4980" t="str">
            <v>UN</v>
          </cell>
          <cell r="J4980" t="str">
            <v>COEFICIENTE DE REPRESENTATIVIDADE</v>
          </cell>
          <cell r="K4980">
            <v>11.97</v>
          </cell>
        </row>
        <row r="4981">
          <cell r="G4981">
            <v>103985</v>
          </cell>
          <cell r="H4981" t="str">
            <v>ADAPTADOR CURTO COM BOLSA E ROSCA PARA REGISTRO, PVC, SOLDÁVEL, DN 40MM X 1.1/4", INSTALADO EM RAMAL DE DISTRIBUIÇÃO DE ÁGUA - FORNECIMENTO E INSTALAÇÃO. AF_06/2022</v>
          </cell>
          <cell r="I4981" t="str">
            <v>UN</v>
          </cell>
          <cell r="J4981" t="str">
            <v>COEFICIENTE DE REPRESENTATIVIDADE</v>
          </cell>
          <cell r="K4981">
            <v>22.98</v>
          </cell>
        </row>
        <row r="4982">
          <cell r="G4982">
            <v>103986</v>
          </cell>
          <cell r="H4982" t="str">
            <v>BUCHA DE REDUÇÃO, PVC, SOLDÁVEL, DN 40MM X 32MM, INSTALADO EM RAMAL DE DISTRIBUIÇÃO DE ÁGUA - FORNECIMENTO E INSTALAÇÃO. AF_06/2022</v>
          </cell>
          <cell r="I4982" t="str">
            <v>UN</v>
          </cell>
          <cell r="J4982" t="str">
            <v>COEFICIENTE DE REPRESENTATIVIDADE</v>
          </cell>
          <cell r="K4982">
            <v>21.3</v>
          </cell>
        </row>
        <row r="4983">
          <cell r="G4983">
            <v>103987</v>
          </cell>
          <cell r="H4983" t="str">
            <v>ADAPTADOR CURTO COM BOLSA E ROSCA PARA REGISTRO, PVC, SOLDÁVEL, DN 40MM X 1.1/2", INSTALADO EM RAMAL DE DISTRIBUIÇÃO DE ÁGUA - FORNECIMENTO E INSTALAÇÃO. AF_06/2022</v>
          </cell>
          <cell r="I4983" t="str">
            <v>UN</v>
          </cell>
          <cell r="J4983" t="str">
            <v>COEFICIENTE DE REPRESENTATIVIDADE</v>
          </cell>
          <cell r="K4983">
            <v>9.79</v>
          </cell>
        </row>
        <row r="4984">
          <cell r="G4984">
            <v>103988</v>
          </cell>
          <cell r="H4984" t="str">
            <v>LUVA, PVC, SOLDÁVEL, DN 50MM, INSTALADO EM RAMAL DE DISTRIBUIÇÃO DE ÁGUA - FORNECIMENTO E INSTALAÇÃO. AF_06/2022</v>
          </cell>
          <cell r="I4984" t="str">
            <v>UN</v>
          </cell>
          <cell r="J4984" t="str">
            <v>COEFICIENTE DE REPRESENTATIVIDADE</v>
          </cell>
          <cell r="K4984">
            <v>15.63</v>
          </cell>
        </row>
        <row r="4985">
          <cell r="G4985">
            <v>103990</v>
          </cell>
          <cell r="H4985" t="str">
            <v>LUVA DE CORRER, PVC, SOLDÁVEL, DN 50MM, INSTALADO EM RAMAL DE DISTRIBUIÇÃO DE ÁGUA - FORNECIMENTO E INSTALAÇÃO. AF_06/2022</v>
          </cell>
          <cell r="I4985" t="str">
            <v>UN</v>
          </cell>
          <cell r="J4985" t="str">
            <v>COEFICIENTE DE REPRESENTATIVIDADE</v>
          </cell>
          <cell r="K4985">
            <v>21.09</v>
          </cell>
        </row>
        <row r="4986">
          <cell r="G4986">
            <v>103991</v>
          </cell>
          <cell r="H4986" t="str">
            <v>UNIÃO, PVC, SOLDÁVEL, DN 50MM, INSTALADO EM RAMAL DE DISTRIBUIÇÃO DE ÁGUA - FORNECIMENTO E INSTALAÇÃO. AF_06/2022</v>
          </cell>
          <cell r="I4986" t="str">
            <v>UN</v>
          </cell>
          <cell r="J4986" t="str">
            <v>COEFICIENTE DE REPRESENTATIVIDADE</v>
          </cell>
          <cell r="K4986">
            <v>44.2</v>
          </cell>
        </row>
        <row r="4987">
          <cell r="G4987">
            <v>103992</v>
          </cell>
          <cell r="H4987" t="str">
            <v>LUVA DE REDUÇÃO, PVC, SOLDÁVEL, DN 50MM X 25MM, INSTALADO EM RAMAL DE DISTRIBUIÇÃO DE ÁGUA   FORNECIMENTO E INSTALAÇÃO. AF_06/2022</v>
          </cell>
          <cell r="I4987" t="str">
            <v>UN</v>
          </cell>
          <cell r="J4987" t="str">
            <v>COEFICIENTE DE REPRESENTATIVIDADE</v>
          </cell>
          <cell r="K4987">
            <v>20.15</v>
          </cell>
        </row>
        <row r="4988">
          <cell r="G4988">
            <v>103993</v>
          </cell>
          <cell r="H4988" t="str">
            <v>BUCHA DE REDUÇÃO, LONGA, PVC, SOLDÁVEL, DN 50 X 25 MM, INSTALADO EM RAMAL DE DISTRIBUIÇÃO DE ÁGUA - FORNECIMENTO E INSTALAÇÃO. AF_06/2022</v>
          </cell>
          <cell r="I4988" t="str">
            <v>UN</v>
          </cell>
          <cell r="J4988" t="str">
            <v>COEFICIENTE DE REPRESENTATIVIDADE</v>
          </cell>
          <cell r="K4988">
            <v>43.08</v>
          </cell>
        </row>
        <row r="4989">
          <cell r="G4989">
            <v>103994</v>
          </cell>
          <cell r="H4989" t="str">
            <v>LUVA COM ROSCA, PVC, SOLDÁVEL, DN 50MM X 1.1/2", INSTALADO EM RAMAL DE DISTRIBUIÇÃO DE ÁGUA - FORNECIMENTO E INSTALAÇÃO. AF_06/2022</v>
          </cell>
          <cell r="I4989" t="str">
            <v>UN</v>
          </cell>
          <cell r="J4989" t="str">
            <v>COEFICIENTE DE REPRESENTATIVIDADE</v>
          </cell>
          <cell r="K4989">
            <v>55.14</v>
          </cell>
        </row>
        <row r="4990">
          <cell r="G4990">
            <v>103995</v>
          </cell>
          <cell r="H4990" t="str">
            <v>ADAPTADOR CURTO COM BOLSA E ROSCA PARA REGISTRO, PVC, SOLDÁVEL, DN 50MM X 1.1/2", INSTALADO EM RAMAL DE DISTRIBUIÇÃO DE ÁGUA - FORNECIMENTO E INSTALAÇÃO. AF_06/2022</v>
          </cell>
          <cell r="I4990" t="str">
            <v>UN</v>
          </cell>
          <cell r="J4990" t="str">
            <v>COEFICIENTE DE REPRESENTATIVIDADE</v>
          </cell>
          <cell r="K4990">
            <v>67.96</v>
          </cell>
        </row>
        <row r="4991">
          <cell r="G4991">
            <v>103996</v>
          </cell>
          <cell r="H4991" t="str">
            <v>ADAPTADOR CURTO COM BOLSA E ROSCA PARA REGISTRO, PVC, SOLDÁVEL, DN 50MM X 1.1/4", INSTALADO EM RAMAL DE DISTRIBUIÇÃO DE ÁGUA - FORNECIMENTO E INSTALAÇÃO. AF_06/2022</v>
          </cell>
          <cell r="I4991" t="str">
            <v>UN</v>
          </cell>
          <cell r="J4991" t="str">
            <v>COEFICIENTE DE REPRESENTATIVIDADE</v>
          </cell>
          <cell r="K4991">
            <v>39.83</v>
          </cell>
        </row>
        <row r="4992">
          <cell r="G4992">
            <v>103997</v>
          </cell>
          <cell r="H4992" t="str">
            <v>BUCHA DE REDUÇÃO , LONGA, PVC, SOLDÁVEL, DN 50 X 32 MM, INSTALADO EM RAMAL DE DISTRIBUIÇÃO DE ÁGUA - FORNECIMENTO E INSTALAÇÃO. AF_06/2022</v>
          </cell>
          <cell r="I4992" t="str">
            <v>UN</v>
          </cell>
          <cell r="J4992" t="str">
            <v>COEFICIENTE DE REPRESENTATIVIDADE</v>
          </cell>
          <cell r="K4992">
            <v>39.42</v>
          </cell>
        </row>
        <row r="4993">
          <cell r="G4993">
            <v>103998</v>
          </cell>
          <cell r="H4993" t="str">
            <v>TE, PVC, SOLDÁVEL, DN 50MM, INSTALADO EM RAMAL DE DISTRIBUIÇÃO DE ÁGUA - FORNECIMENTO E INSTALAÇÃO. AF_06/2022</v>
          </cell>
          <cell r="I4993" t="str">
            <v>UN</v>
          </cell>
          <cell r="J4993" t="str">
            <v>COEFICIENTE DE REPRESENTATIVIDADE</v>
          </cell>
          <cell r="K4993">
            <v>27.55</v>
          </cell>
        </row>
        <row r="4994">
          <cell r="G4994">
            <v>103999</v>
          </cell>
          <cell r="H4994" t="str">
            <v>TÊ DE REDUÇÃO, PVC, SOLDÁVEL, DN 50MM X 40MM, INSTALADO EM RAMAL DE DISTRIBUIÇÃO DE ÁGUA - FORNECIMENTO E INSTALAÇÃO. AF_06/2022</v>
          </cell>
          <cell r="I4994" t="str">
            <v>UN</v>
          </cell>
          <cell r="J4994" t="str">
            <v>COEFICIENTE DE REPRESENTATIVIDADE</v>
          </cell>
          <cell r="K4994">
            <v>41.01</v>
          </cell>
        </row>
        <row r="4995">
          <cell r="G4995">
            <v>104000</v>
          </cell>
          <cell r="H4995" t="str">
            <v>TÊ DE REDUÇÃO, PVC, SOLDÁVEL, DN 50MM X 25MM, INSTALADO EM RAMAL DE DISTRIBUIÇÃO DE ÁGUA - FORNECIMENTO E INSTALAÇÃO. AF_06/2022</v>
          </cell>
          <cell r="I4995" t="str">
            <v>UN</v>
          </cell>
          <cell r="J4995" t="str">
            <v>COEFICIENTE DE REPRESENTATIVIDADE</v>
          </cell>
          <cell r="K4995">
            <v>62.97</v>
          </cell>
        </row>
        <row r="4996">
          <cell r="G4996">
            <v>104001</v>
          </cell>
          <cell r="H4996" t="str">
            <v>TE DE REDUÇÃO, 90 GRAUS, PVC, SOLDÁVEL, DN 50 MM X 20 MM, INSTALADO EM RAMAL DE DISTRIBUIÇÃO DE ÁGUA - FORNECIMENTO E INSTALAÇÃO. AF_06/2022</v>
          </cell>
          <cell r="I4996" t="str">
            <v>UN</v>
          </cell>
          <cell r="J4996" t="str">
            <v>COEFICIENTE DE REPRESENTATIVIDADE</v>
          </cell>
          <cell r="K4996">
            <v>130.28</v>
          </cell>
        </row>
        <row r="4997">
          <cell r="G4997">
            <v>104002</v>
          </cell>
          <cell r="H4997" t="str">
            <v>TE DE REDUÇÃO, 90 GRAUS, PVC, SOLDÁVEL, DN 50 MM X 32 MM, INSTALADO EM RAMAL DE DISTRIBUIÇÃO DE ÁGUA - FORNECIMENTO E INSTALAÇÃO. AF_06/2022</v>
          </cell>
          <cell r="I4997" t="str">
            <v>UN</v>
          </cell>
          <cell r="J4997" t="str">
            <v>COEFICIENTE DE REPRESENTATIVIDADE</v>
          </cell>
          <cell r="K4997">
            <v>67.14</v>
          </cell>
        </row>
        <row r="4998">
          <cell r="G4998">
            <v>104003</v>
          </cell>
          <cell r="H4998" t="str">
            <v>BUCHA DE REDUÇÃO, CURTA, PVC, SOLDÁVEL, DN 50 X 40 MM, INSTALADO EM RAMAL DE DISTRIBUIÇÃO DE ÁGUA - FORNECIMENTO E INSTALAÇÃO. AF_06/2022</v>
          </cell>
          <cell r="I4998" t="str">
            <v>UN</v>
          </cell>
          <cell r="J4998" t="str">
            <v>COEFICIENTE DE REPRESENTATIVIDADE</v>
          </cell>
          <cell r="K4998">
            <v>60.16</v>
          </cell>
        </row>
        <row r="4999">
          <cell r="G4999">
            <v>104004</v>
          </cell>
          <cell r="H4999" t="str">
            <v>TE, PVC, SOLDÁVEL, DN 40MM, INSTALADO EM RAMAL DE DISTRIBUIÇÃO DE ÁGUA - FORNECIMENTO E INSTALAÇÃO. AF_06/2022</v>
          </cell>
          <cell r="I4999" t="str">
            <v>UN</v>
          </cell>
          <cell r="J4999" t="str">
            <v>COEFICIENTE DE REPRESENTATIVIDADE</v>
          </cell>
          <cell r="K4999">
            <v>35.1</v>
          </cell>
        </row>
        <row r="5000">
          <cell r="G5000">
            <v>104005</v>
          </cell>
          <cell r="H5000" t="str">
            <v>TÊ DE REDUÇÃO, PVC, SOLDÁVEL, DN 40MM X 32MM, INSTALADO EM RAMAL DE DISTRIBUIÇÃO DE ÁGUA - FORNECIMENTO E INSTALAÇÃO. AF_06/2022</v>
          </cell>
          <cell r="I5000" t="str">
            <v>UN</v>
          </cell>
          <cell r="J5000" t="str">
            <v>COEFICIENTE DE REPRESENTATIVIDADE</v>
          </cell>
          <cell r="K5000">
            <v>116.26</v>
          </cell>
        </row>
        <row r="5001">
          <cell r="G5001">
            <v>104006</v>
          </cell>
          <cell r="H5001" t="str">
            <v>BUCHA DE REDUÇÃO, LONGA, PVC, SOLDÁVEL, DN 40 X 25 MM, INSTALADO EM RAMAL DE DISTRIBUIÇÃO DE ÁGUA - FORNECIMENTO E INSTALAÇÃO. AF_06/2022</v>
          </cell>
          <cell r="I5001" t="str">
            <v>UN</v>
          </cell>
          <cell r="J5001" t="str">
            <v>COEFICIENTE DE REPRESENTATIVIDADE</v>
          </cell>
          <cell r="K5001">
            <v>113.14</v>
          </cell>
        </row>
        <row r="5002">
          <cell r="G5002">
            <v>104007</v>
          </cell>
          <cell r="H5002" t="str">
            <v>TE DE REDUÇÃO, CPVC, SOLDÁVEL, DN 22 X 15 MM, INSTALADO EM RAMAL OU SUB-RAMAL DE ÁGUA - FORNECIMENTO E INSTALAÇÃO. AF_06/2022</v>
          </cell>
          <cell r="I5002" t="str">
            <v>UN</v>
          </cell>
          <cell r="J5002" t="str">
            <v>COEFICIENTE DE REPRESENTATIVIDADE</v>
          </cell>
          <cell r="K5002">
            <v>140.58</v>
          </cell>
        </row>
        <row r="5003">
          <cell r="G5003">
            <v>104008</v>
          </cell>
          <cell r="H5003" t="str">
            <v>TE DE REDUÇÃO, CPVC, SOLDÁVEL, DN 28 X 22 MM, INSTALADO EM RAMAL OU SUB-RAMAL DE ÁGUA - FORNECIMENTO E INSTALAÇÃO. AF_06/2022</v>
          </cell>
          <cell r="I5003" t="str">
            <v>UN</v>
          </cell>
          <cell r="J5003" t="str">
            <v>COEFICIENTE DE REPRESENTATIVIDADE</v>
          </cell>
          <cell r="K5003">
            <v>65.84</v>
          </cell>
        </row>
        <row r="5004">
          <cell r="G5004">
            <v>104009</v>
          </cell>
          <cell r="H5004" t="str">
            <v>TE DE REDUÇÃO, CPVC, SOLDÁVEL, DN 35 X 28 MM, INSTALADO EM RAMAL OU SUB-RAMAL DE ÁGUA - FORNECIMENTO E INSTALAÇÃO. AF_06/2022</v>
          </cell>
          <cell r="I5004" t="str">
            <v>UN</v>
          </cell>
          <cell r="J5004" t="str">
            <v>COEFICIENTE DE REPRESENTATIVIDADE</v>
          </cell>
          <cell r="K5004">
            <v>91.87</v>
          </cell>
        </row>
        <row r="5005">
          <cell r="G5005">
            <v>104011</v>
          </cell>
          <cell r="H5005" t="str">
            <v>TE DE REDUÇÃO, CPVC, SOLDÁVEL, DN 28 X 22 MM, INSTALADO EM RAMAL DE DISTRIBUIÇÃO DE ÁGUA - FORNECIMENTO E INSTALAÇÃO. AF_06/2022</v>
          </cell>
          <cell r="I5005" t="str">
            <v>UN</v>
          </cell>
          <cell r="J5005" t="str">
            <v>COEFICIENTE DE REPRESENTATIVIDADE</v>
          </cell>
          <cell r="K5005">
            <v>264.13</v>
          </cell>
        </row>
        <row r="5006">
          <cell r="G5006">
            <v>104012</v>
          </cell>
          <cell r="H5006" t="str">
            <v>TE DE REDUÇÃO, CPVC, SOLDÁVEL, DN 35 X 28 MM, INSTALADO EM RAMAL DE DISTRIBUIÇÃO DE ÁGUA - FORNECIMENTO E INSTALAÇÃO. AF_06/2022</v>
          </cell>
          <cell r="I5006" t="str">
            <v>UN</v>
          </cell>
          <cell r="J5006" t="str">
            <v>COEFICIENTE DE REPRESENTATIVIDADE</v>
          </cell>
          <cell r="K5006">
            <v>80.56</v>
          </cell>
        </row>
        <row r="5007">
          <cell r="G5007">
            <v>104014</v>
          </cell>
          <cell r="H5007" t="str">
            <v>TE DE REDUÇÃO, CPVC, SOLDÁVEL, DN 42 X 35 MM, INSTALADO EM PRUMADA DE ÁGUA - FORNECIMENTO E INSTALAÇÃO. AF_06/2022</v>
          </cell>
          <cell r="I5007" t="str">
            <v>UN</v>
          </cell>
          <cell r="J5007" t="str">
            <v>COEFICIENTE DE REPRESENTATIVIDADE</v>
          </cell>
          <cell r="K5007">
            <v>180.06</v>
          </cell>
        </row>
        <row r="5008">
          <cell r="G5008">
            <v>104015</v>
          </cell>
          <cell r="H5008" t="str">
            <v>TE, CPVC, SOLDÁVEL, DN  42MM, INSTALADO EM RAMAL DE DISTRIBUIÇÃO DE ÁGUA - FORNECIMENTO E INSTALAÇÃO. AF_06/2022</v>
          </cell>
          <cell r="I5008" t="str">
            <v>UN</v>
          </cell>
          <cell r="J5008" t="str">
            <v>COEFICIENTE DE REPRESENTATIVIDADE</v>
          </cell>
          <cell r="K5008">
            <v>133.15</v>
          </cell>
        </row>
        <row r="5009">
          <cell r="G5009">
            <v>104016</v>
          </cell>
          <cell r="H5009" t="str">
            <v>JOELHO 90 GRAUS, CPVC, SOLDÁVEL, DN 42MM, INSTALADO EM RAMAL DE DISTRIBUIÇÃO DE ÁGUA - FORNECIMENTO E INSTALAÇÃO. AF_06/2022</v>
          </cell>
          <cell r="I5009" t="str">
            <v>UN</v>
          </cell>
          <cell r="J5009" t="str">
            <v>COEFICIENTE DE REPRESENTATIVIDADE</v>
          </cell>
          <cell r="K5009">
            <v>239.37</v>
          </cell>
        </row>
        <row r="5010">
          <cell r="G5010">
            <v>104017</v>
          </cell>
          <cell r="H5010" t="str">
            <v>JOELHO 45 GRAUS, CPVC, SOLDÁVEL, DN 42MM, INSTALADO EM RAMAL DE DISTRIBUIÇÃO DE ÁGUA - FORNECIMENTO E INSTALAÇÃO. AF_06/2022</v>
          </cell>
          <cell r="I5010" t="str">
            <v>UN</v>
          </cell>
          <cell r="J5010" t="str">
            <v>COEFICIENTE DE REPRESENTATIVIDADE</v>
          </cell>
          <cell r="K5010">
            <v>172.82</v>
          </cell>
        </row>
        <row r="5011">
          <cell r="G5011">
            <v>104018</v>
          </cell>
          <cell r="H5011" t="str">
            <v>LUVA, CPVC, SOLDÁVEL, DN 42MM, INSTALADO EM RAMAL DE DISTRIBUIÇÃO DE ÁGUA - FORNECIMENTO E INSTALAÇÃO. AF_06/2022</v>
          </cell>
          <cell r="I5011" t="str">
            <v>UN</v>
          </cell>
          <cell r="J5011" t="str">
            <v>COEFICIENTE DE REPRESENTATIVIDADE</v>
          </cell>
          <cell r="K5011">
            <v>20.49</v>
          </cell>
        </row>
        <row r="5012">
          <cell r="G5012">
            <v>104019</v>
          </cell>
          <cell r="H5012" t="str">
            <v>LUVA DE CORRER, CPVC, SOLDÁVEL, DN 42MM, INSTALADO EM RAMAL DE DISTRIBUIÇÃO DE ÁGUA - FORNECIMENTO E INSTALAÇÃO. AF_06/2022</v>
          </cell>
          <cell r="I5012" t="str">
            <v>UN</v>
          </cell>
          <cell r="J5012" t="str">
            <v>COEFICIENTE DE REPRESENTATIVIDADE</v>
          </cell>
          <cell r="K5012">
            <v>79.8</v>
          </cell>
        </row>
        <row r="5013">
          <cell r="G5013">
            <v>104020</v>
          </cell>
          <cell r="H5013" t="str">
            <v>UNIÃO, CPVC, SOLDÁVEL, DN 42MM, INSTALADO EM RAMAL DE DISTRIBUIÇÃO DE ÁGUA   FORNECIMENTO E INSTALAÇÃO. AF_06/2022</v>
          </cell>
          <cell r="I5013" t="str">
            <v>UN</v>
          </cell>
          <cell r="J5013" t="str">
            <v>COEFICIENTE DE REPRESENTATIVIDADE</v>
          </cell>
          <cell r="K5013">
            <v>9.55</v>
          </cell>
        </row>
        <row r="5014">
          <cell r="G5014">
            <v>104022</v>
          </cell>
          <cell r="H5014" t="str">
            <v>LUVA DE TRANSIÇÃO, CPVC, SOLDÁVEL, DN42MM X 1.1/2", INSTALADO EM RAMAL DE DISTRIBUIÇÃO DE ÁGUA - FORNECIMENTO E INSTALAÇÃO. AF_06/2022</v>
          </cell>
          <cell r="I5014" t="str">
            <v>UN</v>
          </cell>
          <cell r="J5014" t="str">
            <v>COEFICIENTE DE REPRESENTATIVIDADE</v>
          </cell>
          <cell r="K5014">
            <v>27.11</v>
          </cell>
        </row>
        <row r="5015">
          <cell r="G5015">
            <v>104023</v>
          </cell>
          <cell r="H5015" t="str">
            <v>CONECTOR, CPVC, SOLDÁVEL, DN 42MM X 1.1/2", INSTALADO EM RAMAL DE DISTRIBUIÇÃO DE ÁGUA - FORNECIMENTO E INSTALAÇÃO. AF_06/2022</v>
          </cell>
          <cell r="I5015" t="str">
            <v>UN</v>
          </cell>
          <cell r="J5015" t="str">
            <v>COEFICIENTE DE REPRESENTATIVIDADE</v>
          </cell>
          <cell r="K5015">
            <v>161.15</v>
          </cell>
        </row>
        <row r="5016">
          <cell r="G5016">
            <v>104024</v>
          </cell>
          <cell r="H5016" t="str">
            <v>TE DE REDUÇÃO, CPVC, SOLDÁVEL, DN 42 X 35 MM, INSTALADO EM RAMAL DE DISTRIBUIÇÃO DE ÁGUA - FORNECIMENTO E INSTALAÇÃO. AF_06/2022</v>
          </cell>
          <cell r="I5016" t="str">
            <v>UN</v>
          </cell>
          <cell r="J5016" t="str">
            <v>COEFICIENTE DE REPRESENTATIVIDADE</v>
          </cell>
          <cell r="K5016">
            <v>15.05</v>
          </cell>
        </row>
        <row r="5017">
          <cell r="G5017">
            <v>104025</v>
          </cell>
          <cell r="H5017" t="str">
            <v>LUVA DE CORRER, PVC, SOLDÁVEL, DN 40MM, INSTALADO EM RAMAL DE DISTRIBUIÇÃO DE ÁGUA - FORNECIMENTO E INSTALAÇÃO. AF_06/2022</v>
          </cell>
          <cell r="I5017" t="str">
            <v>UN</v>
          </cell>
          <cell r="J5017" t="str">
            <v>COEFICIENTE DE REPRESENTATIVIDADE</v>
          </cell>
          <cell r="K5017">
            <v>28.01</v>
          </cell>
        </row>
        <row r="5018">
          <cell r="G5018">
            <v>104026</v>
          </cell>
          <cell r="H5018" t="str">
            <v>JOELHO 90 GRAUS, PVC, SERIE R, ÁGUA PLUVIAL, DN 150 MM, JUNTA ELÁSTICA, FORNECIDO E INSTALADO EM RAMAL DE ENCAMINHAMENTO. AF_06/2022</v>
          </cell>
          <cell r="I5018" t="str">
            <v>UN</v>
          </cell>
          <cell r="J5018" t="str">
            <v>COEFICIENTE DE REPRESENTATIVIDADE</v>
          </cell>
          <cell r="K5018">
            <v>6.99</v>
          </cell>
        </row>
        <row r="5019">
          <cell r="G5019">
            <v>104027</v>
          </cell>
          <cell r="H5019" t="str">
            <v>JOELHO 45 GRAUS, PVC, SERIE R, ÁGUA PLUVIAL, DN 150 MM, JUNTA ELÁSTICA, FORNECIDO E INSTALADO EM RAMAL DE ENCAMINHAMENTO. AF_06/2022</v>
          </cell>
          <cell r="I5019" t="str">
            <v>UN</v>
          </cell>
          <cell r="J5019" t="str">
            <v>ATRIBUÍDO SÃO PAULO</v>
          </cell>
          <cell r="K5019">
            <v>6.76</v>
          </cell>
        </row>
        <row r="5020">
          <cell r="G5020">
            <v>104028</v>
          </cell>
          <cell r="H5020" t="str">
            <v>CURVA 87 GRAUS E 30 MINUTOS, PVC, SERIE R, ÁGUA PLUVIAL, DN 150 MM, JUNTA ELÁSTICA, FORNECIDO E INSTALADO EM RAMAL DE ENCAMINHAMENTO. AF_06/2022</v>
          </cell>
          <cell r="I5020" t="str">
            <v>UN</v>
          </cell>
          <cell r="J5020" t="str">
            <v>ATRIBUÍDO SÃO PAULO</v>
          </cell>
          <cell r="K5020">
            <v>5.62</v>
          </cell>
        </row>
        <row r="5021">
          <cell r="G5021">
            <v>104029</v>
          </cell>
          <cell r="H5021" t="str">
            <v>LUVA SIMPLES, PVC, SERIE R, ÁGUA PLUVIAL, DN 150 MM, JUNTA ELÁSTICA, FORNECIDO E INSTALADO EM RAMAL DE ENCAMINHAMENTO. AF_06/2022</v>
          </cell>
          <cell r="I5021" t="str">
            <v>UN</v>
          </cell>
          <cell r="J5021" t="str">
            <v>ATRIBUÍDO SÃO PAULO</v>
          </cell>
          <cell r="K5021">
            <v>18.52</v>
          </cell>
        </row>
        <row r="5022">
          <cell r="G5022">
            <v>104030</v>
          </cell>
          <cell r="H5022" t="str">
            <v>LUVA DE CORRER, PVC, SERIE R, ÁGUA PLUVIAL, DN 150 MM, JUNTA ELÁSTICA, FORNECIDO E INSTALADO EM RAMAL DE ENCAMINHAMENTO. AF_06/2022</v>
          </cell>
          <cell r="I5022" t="str">
            <v>UN</v>
          </cell>
          <cell r="J5022" t="str">
            <v>ATRIBUÍDO SÃO PAULO</v>
          </cell>
          <cell r="K5022">
            <v>10.1</v>
          </cell>
        </row>
        <row r="5023">
          <cell r="G5023">
            <v>104159</v>
          </cell>
          <cell r="H5023" t="str">
            <v>TÊ DE INSPEÇÃO, PVC, SERIE R, ÁGUA PLUVIAL, DN 150 MM, JUNTA ELÁSTICA, FORNECIDO E INSTALADO EM RAMAL DE ENCAMINHAMENTO. AF_06/2022</v>
          </cell>
          <cell r="I5023" t="str">
            <v>UN</v>
          </cell>
          <cell r="J5023" t="str">
            <v>ATRIBUÍDO SÃO PAULO</v>
          </cell>
          <cell r="K5023">
            <v>5.99</v>
          </cell>
        </row>
        <row r="5024">
          <cell r="G5024">
            <v>104167</v>
          </cell>
          <cell r="H5024" t="str">
            <v>REDUÇÃO EXCÊNTRICA, PVC, SERIE R, ÁGUA PLUVIAL, DN 150 X 100 MM, JUNTA ELÁSTICA, FORNECIDO E INSTALADO EM RAMAL DE ENCAMINHAMENTO. AF_06/2022</v>
          </cell>
          <cell r="I5024" t="str">
            <v>UN</v>
          </cell>
          <cell r="J5024" t="str">
            <v>ATRIBUÍDO SÃO PAULO</v>
          </cell>
          <cell r="K5024">
            <v>6.52</v>
          </cell>
        </row>
        <row r="5025">
          <cell r="G5025">
            <v>104168</v>
          </cell>
          <cell r="H5025" t="str">
            <v>JUNÇÃO SIMPLES, PVC, SERIE R, ÁGUA PLUVIAL, DN 150 X 100 MM, JUNTA ELÁSTICA, FORNECIDO E INSTALADO EM RAMAL DE ENCAMINHAMENTO. AF_06/2022</v>
          </cell>
          <cell r="I5025" t="str">
            <v>UN</v>
          </cell>
          <cell r="J5025" t="str">
            <v>ATRIBUÍDO SÃO PAULO</v>
          </cell>
          <cell r="K5025">
            <v>8.91</v>
          </cell>
        </row>
        <row r="5026">
          <cell r="G5026">
            <v>104169</v>
          </cell>
          <cell r="H5026" t="str">
            <v>TÊ, PVC, SERIE R, ÁGUA PLUVIAL, DN 150 X 100 MM, JUNTA ELÁSTICA, FORNECIDO E INSTALADO EM RAMAL DE ENCAMINHAMENTO. AF_06/2022</v>
          </cell>
          <cell r="I5026" t="str">
            <v>UN</v>
          </cell>
          <cell r="J5026" t="str">
            <v>ATRIBUÍDO SÃO PAULO</v>
          </cell>
          <cell r="K5026">
            <v>10.59</v>
          </cell>
        </row>
        <row r="5027">
          <cell r="G5027">
            <v>104170</v>
          </cell>
          <cell r="H5027" t="str">
            <v>JUNÇÃO SIMPLES, PVC, SERIE R, ÁGUA PLUVIAL, DN 150 X 150 MM, JUNTA ELÁSTICA, FORNECIDO E INSTALADO EM RAMAL DE ENCAMINHAMENTO. AF_06/2022</v>
          </cell>
          <cell r="I5027" t="str">
            <v>UN</v>
          </cell>
          <cell r="J5027" t="str">
            <v>ATRIBUÍDO SÃO PAULO</v>
          </cell>
          <cell r="K5027">
            <v>4.6</v>
          </cell>
        </row>
        <row r="5028">
          <cell r="G5028">
            <v>104171</v>
          </cell>
          <cell r="H5028" t="str">
            <v>TÊ, PVC, SERIE R, ÁGUA PLUVIAL, DN 150 X 150 MM, JUNTA ELÁSTICA, FORNECIDO E INSTALADO EM RAMAL DE ENCAMINHAMENTO. AF_06/2022</v>
          </cell>
          <cell r="I5028" t="str">
            <v>UN</v>
          </cell>
          <cell r="J5028" t="str">
            <v>ATRIBUÍDO SÃO PAULO</v>
          </cell>
          <cell r="K5028">
            <v>6.75</v>
          </cell>
        </row>
        <row r="5029">
          <cell r="G5029">
            <v>104172</v>
          </cell>
          <cell r="H5029" t="str">
            <v>CAP, PVC, SERIE R, ÁGUA PLUVIAL, DN 100 MM, JUNTA ELÁSTICA, FORNECIDO E INSTALADO EM RAMAL DE ENCAMINHAMENTO. AF_06/2022</v>
          </cell>
          <cell r="I5029" t="str">
            <v>UN</v>
          </cell>
          <cell r="J5029" t="str">
            <v>COEFICIENTE DE REPRESENTATIVIDADE</v>
          </cell>
          <cell r="K5029">
            <v>8.38</v>
          </cell>
        </row>
        <row r="5030">
          <cell r="G5030">
            <v>104173</v>
          </cell>
          <cell r="H5030" t="str">
            <v>CAP, PVC, SERIE R, ÁGUA PLUVIAL, DN 150 MM, JUNTA ELÁSTICA, FORNECIDO E INSTALADO EM RAMAL DE ENCAMINHAMENTO. AF_06/2022</v>
          </cell>
          <cell r="I5030" t="str">
            <v>UN</v>
          </cell>
          <cell r="J5030" t="str">
            <v>COEFICIENTE DE REPRESENTATIVIDADE</v>
          </cell>
          <cell r="K5030">
            <v>12.64</v>
          </cell>
        </row>
        <row r="5031">
          <cell r="G5031">
            <v>104174</v>
          </cell>
          <cell r="H5031" t="str">
            <v>BUCHA DE REDUÇÃO, PPR, DN 25 X 20 MM, INSTALADO EM RAMAL OU SUB-RAMAL DE ÁGUA - FORNECIMENTO E INSTALAÇÃO. AF_08/2022</v>
          </cell>
          <cell r="I5031" t="str">
            <v>UN</v>
          </cell>
          <cell r="J5031" t="str">
            <v>COEFICIENTE DE REPRESENTATIVIDADE</v>
          </cell>
          <cell r="K5031">
            <v>10.04</v>
          </cell>
        </row>
        <row r="5032">
          <cell r="G5032">
            <v>104175</v>
          </cell>
          <cell r="H5032" t="str">
            <v>TÊ MISTURADOR, PPR, F M M, DN 25 X 25 MM, INSTALADO EM RAMAL OU SUB-RAMAL DE ÁGUA - FORNECIMENTO E INSTALAÇÃO. AF_08/2022</v>
          </cell>
          <cell r="I5032" t="str">
            <v>UN</v>
          </cell>
          <cell r="J5032" t="str">
            <v>COEFICIENTE DE REPRESENTATIVIDADE</v>
          </cell>
          <cell r="K5032">
            <v>31.74</v>
          </cell>
        </row>
        <row r="5033">
          <cell r="G5033">
            <v>104176</v>
          </cell>
          <cell r="H5033" t="str">
            <v>JOELHO 45 GRAUS, PPR, F/ F, DN 90 MM, INSTALADO EM PRUMADA DE ÁGUA - FORNECIMENTO E INSTALAÇÃO. AF_08/2022</v>
          </cell>
          <cell r="I5033" t="str">
            <v>UN</v>
          </cell>
          <cell r="J5033" t="str">
            <v>COEFICIENTE DE REPRESENTATIVIDADE</v>
          </cell>
          <cell r="K5033">
            <v>38.15</v>
          </cell>
        </row>
        <row r="5034">
          <cell r="G5034">
            <v>104177</v>
          </cell>
          <cell r="H5034" t="str">
            <v>CURVA 90 GRAUS, PPR, DN 20 MM, INSTALADO EM RAMAL OU SUB-RAMAL DE ÁGUA - FORNECIMENTO E INSTALAÇÃO. AF_08/2022</v>
          </cell>
          <cell r="I5034" t="str">
            <v>UN</v>
          </cell>
          <cell r="J5034" t="str">
            <v>COEFICIENTE DE REPRESENTATIVIDADE</v>
          </cell>
          <cell r="K5034">
            <v>40.21</v>
          </cell>
        </row>
        <row r="5035">
          <cell r="G5035">
            <v>104178</v>
          </cell>
          <cell r="H5035" t="str">
            <v>CURVA 90 GRAUS, PPR, DN 25 MM, INSTALADO EM RAMAL OU SUB-RAMAL DE ÁGUA - FORNECIMENTO E INSTALAÇÃO. AF_08/2022</v>
          </cell>
          <cell r="I5035" t="str">
            <v>UN</v>
          </cell>
          <cell r="J5035" t="str">
            <v>COEFICIENTE DE REPRESENTATIVIDADE</v>
          </cell>
          <cell r="K5035">
            <v>42.28</v>
          </cell>
        </row>
        <row r="5036">
          <cell r="G5036">
            <v>104179</v>
          </cell>
          <cell r="H5036" t="str">
            <v>JOELHO 45 GRAUS, PPR, DN 20 MM, INSTALADO EM RAMAL OU SUB-RAMAL DE ÁGUA - FORNECIMENTO E INSTALAÇÃO. AF_08/2022</v>
          </cell>
          <cell r="I5036" t="str">
            <v>UN</v>
          </cell>
          <cell r="J5036" t="str">
            <v>COEFICIENTE DE REPRESENTATIVIDADE</v>
          </cell>
          <cell r="K5036">
            <v>44.94</v>
          </cell>
        </row>
        <row r="5037">
          <cell r="G5037">
            <v>104191</v>
          </cell>
          <cell r="H5037" t="str">
            <v>JOELHO 90 GRAUS, PPR, DN 20 MM, INSTALADO EM RAMAL OU SUB-RAMAL DE ÁGUA - FORNECIMENTO E INSTALAÇÃO. AF_08/2022</v>
          </cell>
          <cell r="I5037" t="str">
            <v>UN</v>
          </cell>
          <cell r="J5037" t="str">
            <v>COEFICIENTE DE REPRESENTATIVIDADE</v>
          </cell>
          <cell r="K5037">
            <v>10.77</v>
          </cell>
        </row>
        <row r="5038">
          <cell r="G5038">
            <v>104192</v>
          </cell>
          <cell r="H5038" t="str">
            <v>LUVA, PPR, DN 20 MM, INSTALADO EM RAMAL OU SUB-RAMAL DE ÁGUA - FORNECIMENTO E INSTALAÇÃO. AF_08/2022</v>
          </cell>
          <cell r="I5038" t="str">
            <v>UN</v>
          </cell>
          <cell r="J5038" t="str">
            <v>COEFICIENTE DE REPRESENTATIVIDADE</v>
          </cell>
          <cell r="K5038">
            <v>28.14</v>
          </cell>
        </row>
        <row r="5039">
          <cell r="G5039">
            <v>104193</v>
          </cell>
          <cell r="H5039" t="str">
            <v>TÊ MISTURADOR, PPR, F M M, DN 20 X 20 MM, INSTALADO EM RAMAL OU SUB-RAMAL DE ÁGUA - FORNECIMENTO E INSTALAÇÃO. AF_08/2022</v>
          </cell>
          <cell r="I5039" t="str">
            <v>UN</v>
          </cell>
          <cell r="J5039" t="str">
            <v>COEFICIENTE DE REPRESENTATIVIDADE</v>
          </cell>
          <cell r="K5039">
            <v>22.14</v>
          </cell>
        </row>
        <row r="5040">
          <cell r="G5040">
            <v>104196</v>
          </cell>
          <cell r="H5040" t="str">
            <v>TÊ NORMAL, PPR, 90 GRAUS, DN 20 X 20 X 20 MM, INSTALADO EM RAMAL OU SUB-RAMAL DE ÁGUA - FORNECIMENTO E INSTALAÇÃO. AF_08/2022</v>
          </cell>
          <cell r="I5040" t="str">
            <v>UN</v>
          </cell>
          <cell r="J5040" t="str">
            <v>COEFICIENTE DE REPRESENTATIVIDADE</v>
          </cell>
          <cell r="K5040">
            <v>37.08</v>
          </cell>
        </row>
        <row r="5041">
          <cell r="G5041">
            <v>104197</v>
          </cell>
          <cell r="H5041" t="str">
            <v>JOELHO 90 GRAUS, PVC, SOLDÁVEL, DN 20 MM, INSTALADO EM DRENO DE AR CONDICIONADO - FORNECIMENTO E INSTALAÇÃO. AF_08/2022</v>
          </cell>
          <cell r="I5041" t="str">
            <v>UN</v>
          </cell>
          <cell r="J5041" t="str">
            <v>COEFICIENTE DE REPRESENTATIVIDADE</v>
          </cell>
          <cell r="K5041">
            <v>39.14</v>
          </cell>
        </row>
        <row r="5042">
          <cell r="G5042">
            <v>104198</v>
          </cell>
          <cell r="H5042" t="str">
            <v>JOELHO 45 GRAUS, PVC, SOLDÁVEL, DN 20 MM, INSTALADO EM DRENO DE AR CONDICIONADO - FORNECIMENTO E INSTALAÇÃO. AF_08/2022</v>
          </cell>
          <cell r="I5042" t="str">
            <v>UN</v>
          </cell>
          <cell r="J5042" t="str">
            <v>COEFICIENTE DE REPRESENTATIVIDADE</v>
          </cell>
          <cell r="K5042">
            <v>42.48</v>
          </cell>
        </row>
        <row r="5043">
          <cell r="G5043">
            <v>104199</v>
          </cell>
          <cell r="H5043" t="str">
            <v>JOELHO 90 GRAUS, PVC, SOLDÁVEL, DN 32 MM, INSTALADO EM DRENO DE AR CONDICIONADO - FORNECIMENTO E INSTALAÇÃO. AF_08/2022</v>
          </cell>
          <cell r="I5043" t="str">
            <v>UN</v>
          </cell>
          <cell r="J5043" t="str">
            <v>COEFICIENTE DE REPRESENTATIVIDADE</v>
          </cell>
          <cell r="K5043">
            <v>45.14</v>
          </cell>
        </row>
        <row r="5044">
          <cell r="G5044">
            <v>104200</v>
          </cell>
          <cell r="H5044" t="str">
            <v>JOELHO 45 GRAUS, PVC, SOLDÁVEL, DN 32 MM, INSTALADO EM DRENO DE AR CONDICIONADO - FORNECIMENTO E INSTALAÇÃO. AF_08/2022</v>
          </cell>
          <cell r="I5044" t="str">
            <v>UN</v>
          </cell>
          <cell r="J5044" t="str">
            <v>COEFICIENTE DE REPRESENTATIVIDADE</v>
          </cell>
          <cell r="K5044">
            <v>29.21</v>
          </cell>
        </row>
        <row r="5045">
          <cell r="G5045">
            <v>104201</v>
          </cell>
          <cell r="H5045" t="str">
            <v>LUVA, PVC, SOLDÁVEL, DN 20 MM, INSTALADO EM DRENO DE AR CONDICIONADO - FORNECIMENTO E INSTALAÇÃO. AF_08/2022</v>
          </cell>
          <cell r="I5045" t="str">
            <v>UN</v>
          </cell>
          <cell r="J5045" t="str">
            <v>COEFICIENTE DE REPRESENTATIVIDADE</v>
          </cell>
          <cell r="K5045">
            <v>18.03</v>
          </cell>
        </row>
        <row r="5046">
          <cell r="G5046">
            <v>104202</v>
          </cell>
          <cell r="H5046" t="str">
            <v>LUVA, PVC, SOLDÁVEL, DN 32 MM, INSTALADO EM DRENO DE AR CONDICIONADO - FORNECIMENTO E INSTALAÇÃO. AF_08/2022</v>
          </cell>
          <cell r="I5046" t="str">
            <v>UN</v>
          </cell>
          <cell r="J5046" t="str">
            <v>COEFICIENTE DE REPRESENTATIVIDADE</v>
          </cell>
          <cell r="K5046">
            <v>14.58</v>
          </cell>
        </row>
        <row r="5047">
          <cell r="G5047">
            <v>104317</v>
          </cell>
          <cell r="H5047" t="str">
            <v>TE, PVC, SOLDÁVEL, DN 20 MM, INSTALADO EM DRENO DE AR CONDICIONADO - FORNECIMENTO E INSTALAÇÃO. AF_08/2022</v>
          </cell>
          <cell r="I5047" t="str">
            <v>UN</v>
          </cell>
          <cell r="J5047" t="str">
            <v>COEFICIENTE DE REPRESENTATIVIDADE</v>
          </cell>
          <cell r="K5047">
            <v>19.84</v>
          </cell>
        </row>
        <row r="5048">
          <cell r="G5048">
            <v>104318</v>
          </cell>
          <cell r="H5048" t="str">
            <v>TE, PVC, SOLDÁVEL, DN 32 MM, INSTALADO EM DRENO DE AR CONDICIONADO - FORNECIMENTO E INSTALAÇÃO. AF_08/2022</v>
          </cell>
          <cell r="I5048" t="str">
            <v>UN</v>
          </cell>
          <cell r="J5048" t="str">
            <v>COEFICIENTE DE REPRESENTATIVIDADE</v>
          </cell>
          <cell r="K5048">
            <v>21.27</v>
          </cell>
        </row>
        <row r="5049">
          <cell r="G5049">
            <v>104319</v>
          </cell>
          <cell r="H5049" t="str">
            <v>BUCHA DE REDUÇÃO LONGA, PVC, SÉRIE NORMAL, ESGOTO PREDIAL, DN 50 X 40 MM, JUNTA SOLDÁVEL E ELÁSTICA, FORNECIDO E INSTALADO EM RAMAL DE DESCARGA OU RAMAL DE ESGOTO SANITÁRIO. AF_08/2022</v>
          </cell>
          <cell r="I5049" t="str">
            <v>UN</v>
          </cell>
          <cell r="J5049" t="str">
            <v>COEFICIENTE DE REPRESENTATIVIDADE</v>
          </cell>
          <cell r="K5049">
            <v>28.05</v>
          </cell>
        </row>
        <row r="5050">
          <cell r="G5050">
            <v>104320</v>
          </cell>
          <cell r="H5050" t="str">
            <v>JUNÇÃO DE REDUÇÃO INVERTIDA, PVC, SÉRIE NORMAL, ESGOTO PREDIAL, DN 75 X 50 MM, JUNTA ELÁSTICA, FORNECIDO E INSTALADO EM RAMAL DE DESCARGA OU RAMAL DE ESGOTO SANITÁRIO. AF_08/2022</v>
          </cell>
          <cell r="I5050" t="str">
            <v>UN</v>
          </cell>
          <cell r="J5050" t="str">
            <v>COEFICIENTE DE REPRESENTATIVIDADE</v>
          </cell>
          <cell r="K5050">
            <v>13.32</v>
          </cell>
        </row>
        <row r="5051">
          <cell r="G5051">
            <v>104321</v>
          </cell>
          <cell r="H5051" t="str">
            <v>TE, PVC, SÉRIE NORMAL, ESGOTO PREDIAL, DN 100 X 50 MM, JUNTA ELÁSTICA, FORNECIDO E INSTALADO EM RAMAL DE DESCARGA OU RAMAL DE ESGOTO SANITÁRIO. AF_08/2022</v>
          </cell>
          <cell r="I5051" t="str">
            <v>UN</v>
          </cell>
          <cell r="J5051" t="str">
            <v>COEFICIENTE DE REPRESENTATIVIDADE</v>
          </cell>
          <cell r="K5051">
            <v>17.08</v>
          </cell>
        </row>
        <row r="5052">
          <cell r="G5052">
            <v>104322</v>
          </cell>
          <cell r="H5052" t="str">
            <v>JUNÇÃO DE REDUÇÃO INVERTIDA, PVC, SÉRIE NORMAL, ESGOTO PREDIAL, DN 100 X 50 MM, JUNTA ELÁSTICA, FORNECIDO E INSTALADO EM RAMAL DE DESCARGA OU RAMAL DE ESGOTO SANITÁRIO. AF_08/2022</v>
          </cell>
          <cell r="I5052" t="str">
            <v>UN</v>
          </cell>
          <cell r="J5052" t="str">
            <v>ATRIBUÍDO SÃO PAULO</v>
          </cell>
          <cell r="K5052">
            <v>27.86</v>
          </cell>
        </row>
        <row r="5053">
          <cell r="G5053">
            <v>104323</v>
          </cell>
          <cell r="H5053" t="str">
            <v>TE, PVC, SÉRIE NORMAL, ESGOTO PREDIAL, DN 100 X 75 MM, JUNTA ELÁSTICA, FORNECIDO E INSTALADO EM RAMAL DE DESCARGA OU RAMAL DE ESGOTO SANITÁRIO. AF_08/2022</v>
          </cell>
          <cell r="I5053" t="str">
            <v>UN</v>
          </cell>
          <cell r="J5053" t="str">
            <v>ATRIBUÍDO SÃO PAULO</v>
          </cell>
          <cell r="K5053">
            <v>33.38</v>
          </cell>
        </row>
        <row r="5054">
          <cell r="G5054">
            <v>104324</v>
          </cell>
          <cell r="H5054" t="str">
            <v>JUNÇÃO DE REDUCAO INVERTIDA, PVC, SÉRIE NORMAL, ESGOTO PREDIAL, DN 100 X 75 MM, JUNTA ELÁSTICA, FORNECIDO E INSTALADO EM RAMAL DE DESCARGA OU RAMAL DE ESGOTO SANITÁRIO. AF_08/2022</v>
          </cell>
          <cell r="I5054" t="str">
            <v>UN</v>
          </cell>
          <cell r="J5054" t="str">
            <v>ATRIBUÍDO SÃO PAULO</v>
          </cell>
          <cell r="K5054">
            <v>21.39</v>
          </cell>
        </row>
        <row r="5055">
          <cell r="G5055">
            <v>104341</v>
          </cell>
          <cell r="H5055" t="str">
            <v>TERMINAL DE VENTILAÇÃO, PVC, SÉRIE NORMAL, ESGOTO PREDIAL, DN 50 MM, JUNTA SOLDÁVEL, FORNECIDO E INSTALADO EM PRUMADA DE ESGOTO SANITÁRIO OU VENTILAÇÃO. AF_08/2022</v>
          </cell>
          <cell r="I5055" t="str">
            <v>UN</v>
          </cell>
          <cell r="J5055" t="str">
            <v>ATRIBUÍDO SÃO PAULO</v>
          </cell>
          <cell r="K5055">
            <v>14.67</v>
          </cell>
        </row>
        <row r="5056">
          <cell r="G5056">
            <v>104343</v>
          </cell>
          <cell r="H5056" t="str">
            <v>JUNÇÃO DE REDUÇÃO INVERTIDA, PVC, SÉRIE NORMAL, ESGOTO PREDIAL, DN 75 X 50 MM, JUNTA ELÁSTICA, FORNECIDO E INSTALADO EM PRUMADA DE ESGOTO SANITÁRIO OU VENTILAÇÃO. AF_08/2022</v>
          </cell>
          <cell r="I5056" t="str">
            <v>UN</v>
          </cell>
          <cell r="J5056" t="str">
            <v>ATRIBUÍDO SÃO PAULO</v>
          </cell>
          <cell r="K5056">
            <v>21.3</v>
          </cell>
        </row>
        <row r="5057">
          <cell r="G5057">
            <v>104344</v>
          </cell>
          <cell r="H5057" t="str">
            <v>TERMINAL DE VENTILAÇÃO, PVC, SÉRIE NORMAL, ESGOTO PREDIAL, DN 75 MM, JUNTA SOLDÁVEL, FORNECIDO E INSTALADO EM PRUMADA DE ESGOTO SANITÁRIO OU VENTILAÇÃO. AF_08/2022</v>
          </cell>
          <cell r="I5057" t="str">
            <v>UN</v>
          </cell>
          <cell r="J5057" t="str">
            <v>ATRIBUÍDO SÃO PAULO</v>
          </cell>
          <cell r="K5057">
            <v>6.61</v>
          </cell>
        </row>
        <row r="5058">
          <cell r="G5058">
            <v>104345</v>
          </cell>
          <cell r="H5058" t="str">
            <v>TE, PVC, SÉRIE NORMAL, ESGOTO PREDIAL, DN 100 X 50 MM, JUNTA ELÁSTICA, FORNECIDO E INSTALADO EM PRUMADA DE ESGOTO SANITÁRIO OU VENTILAÇÃO. AF_08/2022</v>
          </cell>
          <cell r="I5058" t="str">
            <v>UN</v>
          </cell>
          <cell r="J5058" t="str">
            <v>ATRIBUÍDO SÃO PAULO</v>
          </cell>
          <cell r="K5058">
            <v>7.86</v>
          </cell>
        </row>
        <row r="5059">
          <cell r="G5059">
            <v>104346</v>
          </cell>
          <cell r="H5059" t="str">
            <v>JUNÇÃO DE REDUÇÃO INVERTIDA, PVC, SÉRIE NORMAL, ESGOTO PREDIAL, DN 100 X 50 MM, JUNTA ELÁSTICA, FORNECIDO E INSTALADO EM PRUMADA DE ESGOTO SANITÁRIO OU VENTILAÇÃO. AF_08/2022</v>
          </cell>
          <cell r="I5059" t="str">
            <v>UN</v>
          </cell>
          <cell r="J5059" t="str">
            <v>ATRIBUÍDO SÃO PAULO</v>
          </cell>
          <cell r="K5059">
            <v>20.82</v>
          </cell>
        </row>
        <row r="5060">
          <cell r="G5060">
            <v>104347</v>
          </cell>
          <cell r="H5060" t="str">
            <v>TE, PVC, SÉRIE NORMAL, ESGOTO PREDIAL, DN 100 X 75 MM, JUNTA ELÁSTICA, FORNECIDO E INSTALADO EM PRUMADA DE ESGOTO SANITÁRIO OU VENTILAÇÃO. AF_08/2022</v>
          </cell>
          <cell r="I5060" t="str">
            <v>UN</v>
          </cell>
          <cell r="J5060" t="str">
            <v>ATRIBUÍDO SÃO PAULO</v>
          </cell>
          <cell r="K5060">
            <v>31.38</v>
          </cell>
        </row>
        <row r="5061">
          <cell r="G5061">
            <v>104348</v>
          </cell>
          <cell r="H5061" t="str">
            <v>JUNÇÃO DE REDUCAO INVERTIDA, PVC, SÉRIE NORMAL, ESGOTO PREDIAL, DN 100 X 75 MM, JUNTA ELÁSTICA, FORNECIDO E INSTALADO EM PRUMADA DE ESGOTO SANITÁRIO OU VENTILAÇÃO. AF_08/2022</v>
          </cell>
          <cell r="I5061" t="str">
            <v>UN</v>
          </cell>
          <cell r="J5061" t="str">
            <v>ATRIBUÍDO SÃO PAULO</v>
          </cell>
          <cell r="K5061">
            <v>5.92</v>
          </cell>
        </row>
        <row r="5062">
          <cell r="G5062">
            <v>104350</v>
          </cell>
          <cell r="H5062" t="str">
            <v>TERMINAL DE VENTILAÇÃO, PVC, SÉRIE NORMAL, ESGOTO PREDIAL, DN 100 MM, JUNTA SOLDÁVEL, FORNECIDO E INSTALADO EM PRUMADA DE ESGOTO SANITÁRIO OU VENTILAÇÃO. AF_08/2022</v>
          </cell>
          <cell r="I5062" t="str">
            <v>UN</v>
          </cell>
          <cell r="J5062" t="str">
            <v>ATRIBUÍDO SÃO PAULO</v>
          </cell>
          <cell r="K5062">
            <v>9.01</v>
          </cell>
        </row>
        <row r="5063">
          <cell r="G5063">
            <v>104351</v>
          </cell>
          <cell r="H5063" t="str">
            <v>CAP, PVC, SÉRIE NORMAL, ESGOTO PREDIAL, DN 100 MM, JUNTA ELÁSTICA, FORNECIDO E INSTALADO EM SUBCOLETOR AÉREO DE ESGOTO SANITÁRIO. AF_08/2022</v>
          </cell>
          <cell r="I5063" t="str">
            <v>UN</v>
          </cell>
          <cell r="J5063" t="str">
            <v>ATRIBUÍDO SÃO PAULO</v>
          </cell>
          <cell r="K5063">
            <v>11.42</v>
          </cell>
        </row>
        <row r="5064">
          <cell r="G5064">
            <v>104352</v>
          </cell>
          <cell r="H5064" t="str">
            <v>LUVA DE REDUÇÃO, PARA INSTALAÇÕES EM PEX ÁGUA, DN 20 X 16 MM, COM ANEL DESLIZANTE - FORNECIMENTO E INSTALAÇÃO. AF_02/2023</v>
          </cell>
          <cell r="I5064" t="str">
            <v>UN</v>
          </cell>
          <cell r="J5064" t="str">
            <v>ATRIBUÍDO SÃO PAULO</v>
          </cell>
          <cell r="K5064">
            <v>17.77</v>
          </cell>
        </row>
        <row r="5065">
          <cell r="G5065">
            <v>104353</v>
          </cell>
          <cell r="H5065" t="str">
            <v>LUVA DE REDUÇÃO, PARA INSTALAÇÕES EM PEX ÁGUA, DN 25 X 16 MM, COM ANEL DESLIZANTE - FORNECIMENTO E INSTALAÇÃO. AF_02/2023</v>
          </cell>
          <cell r="I5065" t="str">
            <v>UN</v>
          </cell>
          <cell r="J5065" t="str">
            <v>ATRIBUÍDO SÃO PAULO</v>
          </cell>
          <cell r="K5065">
            <v>26.31</v>
          </cell>
        </row>
        <row r="5066">
          <cell r="G5066">
            <v>104354</v>
          </cell>
          <cell r="H5066" t="str">
            <v>LUVA DE REDUÇÃO, PARA INSTALAÇÕES EM PEX ÁGUA, DN 25 X 20 MM, COM ANEL DESLIZANTE - FORNECIMENTO E INSTALAÇÃO. AF_02/2023</v>
          </cell>
          <cell r="I5066" t="str">
            <v>UN</v>
          </cell>
          <cell r="J5066" t="str">
            <v>ATRIBUÍDO SÃO PAULO</v>
          </cell>
          <cell r="K5066">
            <v>47.55</v>
          </cell>
        </row>
        <row r="5067">
          <cell r="G5067">
            <v>104355</v>
          </cell>
          <cell r="H5067" t="str">
            <v>LUVA DE REDUÇÃO, PARA INSTALAÇÕES EM PEX ÁGUA, DN 32 X 25 MM, COM ANEL DESLIZANTE - FORNECIMENTO E INSTALAÇÃO. AF_02/2023</v>
          </cell>
          <cell r="I5067" t="str">
            <v>UN</v>
          </cell>
          <cell r="J5067" t="str">
            <v>COEFICIENTE DE REPRESENTATIVIDADE</v>
          </cell>
          <cell r="K5067">
            <v>58.6</v>
          </cell>
        </row>
        <row r="5068">
          <cell r="G5068">
            <v>104356</v>
          </cell>
          <cell r="H5068" t="str">
            <v>LUVA , PARA INSTALAÇÕES EM PEX ÁGUA, DN 16 MM, COM ANEL DESLIZANTE - FORNECIMENTO E INSTALAÇÃO. AF_02/2023</v>
          </cell>
          <cell r="I5068" t="str">
            <v>UN</v>
          </cell>
          <cell r="J5068" t="str">
            <v>COEFICIENTE DE REPRESENTATIVIDADE</v>
          </cell>
          <cell r="K5068">
            <v>91.28</v>
          </cell>
        </row>
        <row r="5069">
          <cell r="G5069">
            <v>104357</v>
          </cell>
          <cell r="H5069" t="str">
            <v>LUVA , PARA INSTALAÇÕES EM PEX ÁGUA, DN 20 MM, COM ANEL DESLIZANTE - FORNECIMENTO E INSTALAÇÃO. AF_02/2023</v>
          </cell>
          <cell r="I5069" t="str">
            <v>UN</v>
          </cell>
          <cell r="J5069" t="str">
            <v>COEFICIENTE DE REPRESENTATIVIDADE</v>
          </cell>
          <cell r="K5069">
            <v>157.26</v>
          </cell>
        </row>
        <row r="5070">
          <cell r="G5070">
            <v>104576</v>
          </cell>
          <cell r="H5070" t="str">
            <v>LUVA , PARA INSTALAÇÕES EM PEX ÁGUA, DN 25 MM, COM ANEL DESLIZANTE - FORNECIMENTO E INSTALAÇÃO. AF_02/2023</v>
          </cell>
          <cell r="I5070" t="str">
            <v>UN</v>
          </cell>
          <cell r="J5070" t="str">
            <v>COEFICIENTE DE REPRESENTATIVIDADE</v>
          </cell>
          <cell r="K5070">
            <v>12.85</v>
          </cell>
        </row>
        <row r="5071">
          <cell r="G5071">
            <v>104577</v>
          </cell>
          <cell r="H5071" t="str">
            <v>LUVA , PARA INSTALAÇÕES EM PEX ÁGUA, DN 32 MM, COM ANEL DESLIZANTE - FORNECIMENTO E INSTALAÇÃO. AF_02/2023</v>
          </cell>
          <cell r="I5071" t="str">
            <v>UN</v>
          </cell>
          <cell r="J5071" t="str">
            <v>COEFICIENTE DE REPRESENTATIVIDADE</v>
          </cell>
          <cell r="K5071">
            <v>9.59</v>
          </cell>
        </row>
        <row r="5072">
          <cell r="G5072">
            <v>104578</v>
          </cell>
          <cell r="H5072" t="str">
            <v>BUCHA DE REDUÇÃO, PPR, DN 50 X 32 MM, INSTALADO EM RESERVAÇÃO PREDIAL DE ÁGUA - FORNECIMENTO E INSTALAÇÃO. AF_04/2024</v>
          </cell>
          <cell r="I5072" t="str">
            <v>UN</v>
          </cell>
          <cell r="J5072" t="str">
            <v>COEFICIENTE DE REPRESENTATIVIDADE</v>
          </cell>
          <cell r="K5072">
            <v>9.69</v>
          </cell>
        </row>
        <row r="5073">
          <cell r="G5073">
            <v>104579</v>
          </cell>
          <cell r="H5073" t="str">
            <v>CURVA PPR 90 GRAUS, DN 20 MM, INSTALADO EM RESERVAÇÃO PREDIAL DE ÁGUA - FORNECIMENTO E INSTALAÇÃO. AF_04/2024</v>
          </cell>
          <cell r="I5073" t="str">
            <v>UN</v>
          </cell>
          <cell r="J5073" t="str">
            <v>COEFICIENTE DE REPRESENTATIVIDADE</v>
          </cell>
          <cell r="K5073">
            <v>35.35</v>
          </cell>
        </row>
        <row r="5074">
          <cell r="G5074">
            <v>104581</v>
          </cell>
          <cell r="H5074" t="str">
            <v>CURVA PPR 90 GRAUS, DN 25 MM, INSTALADO EM RESERVAÇÃO PREDIAL DE ÁGUA - FORNECIMENTO E INSTALAÇÃO. AF_04/2024</v>
          </cell>
          <cell r="I5074" t="str">
            <v>UN</v>
          </cell>
          <cell r="J5074" t="str">
            <v>ATRIBUÍDO SÃO PAULO</v>
          </cell>
          <cell r="K5074">
            <v>202.02</v>
          </cell>
        </row>
        <row r="5075">
          <cell r="G5075">
            <v>104582</v>
          </cell>
          <cell r="H5075" t="str">
            <v>JOELHO PPR 45 GRAUS, SOLDÁVEL, DN 20 MM, INSTALADO EM RESERVAÇÃO PREDIAL DE ÁGUA - FORNECIMENTO E INSTALAÇÃO. AF_04/2024</v>
          </cell>
          <cell r="I5075" t="str">
            <v>UN</v>
          </cell>
          <cell r="J5075" t="str">
            <v>ATRIBUÍDO SÃO PAULO</v>
          </cell>
          <cell r="K5075">
            <v>82.88</v>
          </cell>
        </row>
        <row r="5076">
          <cell r="G5076">
            <v>104583</v>
          </cell>
          <cell r="H5076" t="str">
            <v>JOELHO PPR 45 GRAUS, SOLDÁVEL, DN 25 MM, INSTALADO EM RESERVAÇÃO PREDIAL DE ÁGUA - FORNECIMENTO E INSTALAÇÃO. AF_04/2024</v>
          </cell>
          <cell r="I5076" t="str">
            <v>UN</v>
          </cell>
          <cell r="J5076" t="str">
            <v>ATRIBUÍDO SÃO PAULO</v>
          </cell>
          <cell r="K5076">
            <v>4.99</v>
          </cell>
        </row>
        <row r="5077">
          <cell r="G5077">
            <v>104584</v>
          </cell>
          <cell r="H5077" t="str">
            <v>JOELHO PPR 45 GRAUS, SOLDÁVEL, DN 40 MM, INSTALADO EM RESERVAÇÃO PREDIAL DE ÁGUA - FORNECIMENTO E INSTALAÇÃO. AF_04/2024</v>
          </cell>
          <cell r="I5077" t="str">
            <v>UN</v>
          </cell>
          <cell r="J5077" t="str">
            <v>ATRIBUÍDO SÃO PAULO</v>
          </cell>
          <cell r="K5077">
            <v>83.15</v>
          </cell>
        </row>
        <row r="5078">
          <cell r="G5078">
            <v>105146</v>
          </cell>
          <cell r="H5078" t="str">
            <v>JOELHO PPR 45 GRAUS, SOLDÁVEL, DN 50 MM, INSTALADO EM RESERVAÇÃO PREDIAL DE ÁGUA - FORNECIMENTO E INSTALAÇÃO. AF_04/2024</v>
          </cell>
          <cell r="I5078" t="str">
            <v>UN</v>
          </cell>
          <cell r="J5078" t="str">
            <v>ATRIBUÍDO SÃO PAULO</v>
          </cell>
          <cell r="K5078">
            <v>84.15</v>
          </cell>
        </row>
        <row r="5079">
          <cell r="G5079">
            <v>105147</v>
          </cell>
          <cell r="H5079" t="str">
            <v>CURVA PVC 45 GRAUS, SOLDÁVEL, DN 25 MM, INSTALADO EM RESERVAÇÃO PREDIAL DE ÁGUA - FORNECIMENTO E INSTALAÇÃO. AF_04/2024</v>
          </cell>
          <cell r="I5079" t="str">
            <v>UN</v>
          </cell>
          <cell r="J5079" t="str">
            <v>COEFICIENTE DE REPRESENTATIVIDADE</v>
          </cell>
          <cell r="K5079">
            <v>122.73</v>
          </cell>
        </row>
        <row r="5080">
          <cell r="G5080">
            <v>105148</v>
          </cell>
          <cell r="H5080" t="str">
            <v>CURVA PVC 45 GRAUS, SOLDÁVEL, DN 32 MM, INSTALADO EM RESERVAÇÃO PREDIAL DE ÁGUA - FORNECIMENTO E INSTALAÇÃO. AF_04/2024</v>
          </cell>
          <cell r="I5080" t="str">
            <v>UN</v>
          </cell>
          <cell r="J5080" t="str">
            <v>ATRIBUÍDO SÃO PAULO</v>
          </cell>
          <cell r="K5080">
            <v>121.48</v>
          </cell>
        </row>
        <row r="5081">
          <cell r="G5081">
            <v>105149</v>
          </cell>
          <cell r="H5081" t="str">
            <v>CURVA PVC 45 GRAUS, SOLDÁVEL, DN 40 MM, INSTALADO EM RESERVAÇÃO PREDIAL DE ÁGUA - FORNECIMENTO E INSTALAÇÃO. AF_04/2024</v>
          </cell>
          <cell r="I5081" t="str">
            <v>UN</v>
          </cell>
          <cell r="J5081" t="str">
            <v>COEFICIENTE DE REPRESENTATIVIDADE</v>
          </cell>
          <cell r="K5081">
            <v>154.57</v>
          </cell>
        </row>
        <row r="5082">
          <cell r="G5082">
            <v>105150</v>
          </cell>
          <cell r="H5082" t="str">
            <v>CURVA PVC 45 GRAUS, SOLDÁVEL, DN 50 MM, INSTALADO EM RESERVAÇÃO PREDIAL DE ÁGUA - FORNECIMENTO E INSTALAÇÃO. AF_04/2024</v>
          </cell>
          <cell r="I5082" t="str">
            <v>UN</v>
          </cell>
          <cell r="J5082" t="str">
            <v>COEFICIENTE DE REPRESENTATIVIDADE</v>
          </cell>
          <cell r="K5082">
            <v>137.42</v>
          </cell>
        </row>
        <row r="5083">
          <cell r="G5083">
            <v>105151</v>
          </cell>
          <cell r="H5083" t="str">
            <v>CURVA PVC 45 GRAUS, SOLDÁVEL, DN 60 MM, INSTALADO EM RESERVAÇÃO PREDIAL DE ÁGUA - FORNECIMENTO E INSTALAÇÃO. AF_04/2024</v>
          </cell>
          <cell r="I5083" t="str">
            <v>UN</v>
          </cell>
          <cell r="J5083" t="str">
            <v>COEFICIENTE DE REPRESENTATIVIDADE</v>
          </cell>
          <cell r="K5083">
            <v>131</v>
          </cell>
        </row>
        <row r="5084">
          <cell r="G5084">
            <v>105152</v>
          </cell>
          <cell r="H5084" t="str">
            <v>CURVA PVC 45 GRAUS, SOLDÁVEL, DN 75 MM, INSTALADO EM RESERVAÇÃO PREDIAL DE ÁGUA - FORNECIMENTO E INSTALAÇÃO. AF_04/2024</v>
          </cell>
          <cell r="I5084" t="str">
            <v>UN</v>
          </cell>
          <cell r="J5084" t="str">
            <v>COEFICIENTE DE REPRESENTATIVIDADE</v>
          </cell>
          <cell r="K5084">
            <v>8.69</v>
          </cell>
        </row>
        <row r="5085">
          <cell r="G5085">
            <v>105154</v>
          </cell>
          <cell r="H5085" t="str">
            <v>CURVA PVC 45 GRAUS, SOLDÁVEL, DN 85 MM, INSTALADO EM RESERVAÇÃO PREDIAL DE ÁGUA - FORNECIMENTO E INSTALAÇÃO. AF_04/2024</v>
          </cell>
          <cell r="I5085" t="str">
            <v>UN</v>
          </cell>
          <cell r="J5085" t="str">
            <v>COEFICIENTE DE REPRESENTATIVIDADE</v>
          </cell>
          <cell r="K5085">
            <v>11.94</v>
          </cell>
        </row>
        <row r="5086">
          <cell r="G5086">
            <v>105155</v>
          </cell>
          <cell r="H5086" t="str">
            <v>JOELHO PPR 45 GRAUS, SOLDÁVEL, DN 75 MM, INSTALADO EM RESERVAÇÃO PREDIAL DE ÁGUA - FORNECIMENTO E INSTALAÇÃO. AF_04/2024</v>
          </cell>
          <cell r="I5086" t="str">
            <v>UN</v>
          </cell>
          <cell r="J5086" t="str">
            <v>COEFICIENTE DE REPRESENTATIVIDADE</v>
          </cell>
          <cell r="K5086">
            <v>16.02</v>
          </cell>
        </row>
        <row r="5087">
          <cell r="G5087">
            <v>105156</v>
          </cell>
          <cell r="H5087" t="str">
            <v>JOELHO PPR 45 GRAUS, SOLDÁVEL, DN 90 MM, INSTALADO EM RESERVAÇÃO PREDIAL DE ÁGUA - FORNECIMENTO E INSTALAÇÃO. AF_04/2024</v>
          </cell>
          <cell r="I5087" t="str">
            <v>UN</v>
          </cell>
          <cell r="J5087" t="str">
            <v>COEFICIENTE DE REPRESENTATIVIDADE</v>
          </cell>
          <cell r="K5087">
            <v>38.27</v>
          </cell>
        </row>
        <row r="5088">
          <cell r="G5088">
            <v>105157</v>
          </cell>
          <cell r="H5088" t="str">
            <v>JOELHO PPR, 45 GRAUS, SOLDÁVEL, DN 32 MM, INSTALADO EM RESERVAÇÃO PREDIAL DE ÁGUA - FORNECIMENTO E INSTALAÇÃO. AF_04/2024</v>
          </cell>
          <cell r="I5088" t="str">
            <v>UN</v>
          </cell>
          <cell r="J5088" t="str">
            <v>COEFICIENTE DE REPRESENTATIVIDADE</v>
          </cell>
          <cell r="K5088">
            <v>81.04</v>
          </cell>
        </row>
        <row r="5089">
          <cell r="G5089">
            <v>105158</v>
          </cell>
          <cell r="H5089" t="str">
            <v>TÊ, PPR, DN 20 MM, INSTALADO EM RESERVAÇÃO PREDIAL DE ÁGUA - FORNECIMENTO E INSTALAÇÃO. AF_04/2024</v>
          </cell>
          <cell r="I5089" t="str">
            <v>UN</v>
          </cell>
          <cell r="J5089" t="str">
            <v>COEFICIENTE DE REPRESENTATIVIDADE</v>
          </cell>
          <cell r="K5089">
            <v>100.34</v>
          </cell>
        </row>
        <row r="5090">
          <cell r="G5090">
            <v>105159</v>
          </cell>
          <cell r="H5090" t="str">
            <v>TÊ, PPR, DN 25 MM, INSTALADO EM RESERVAÇÃO PREDIAL DE ÁGUA - FORNECIMENTO E INSTALAÇÃO. AF_04/2024</v>
          </cell>
          <cell r="I5090" t="str">
            <v>UN</v>
          </cell>
          <cell r="J5090" t="str">
            <v>COEFICIENTE DE REPRESENTATIVIDADE</v>
          </cell>
          <cell r="K5090">
            <v>19.58</v>
          </cell>
        </row>
        <row r="5091">
          <cell r="G5091">
            <v>105160</v>
          </cell>
          <cell r="H5091" t="str">
            <v>JOELHO CPVC, SOLDÁVEL, 45 GRAUS, DN 42 MM, INSTALADO EM RESERVAÇÃO PREDIAL DE ÁGUA - FORNECIMENTO E INSTALAÇÃO. AF_04/2024</v>
          </cell>
          <cell r="I5091" t="str">
            <v>UN</v>
          </cell>
          <cell r="J5091" t="str">
            <v>COEFICIENTE DE REPRESENTATIVIDADE</v>
          </cell>
          <cell r="K5091">
            <v>24.61</v>
          </cell>
        </row>
        <row r="5092">
          <cell r="G5092">
            <v>105161</v>
          </cell>
          <cell r="H5092" t="str">
            <v>UNIÃO FLANGE, PPR, COM PARAFUSOS, DN 40 MM, INSTALADO EM RESERVAÇÃO PREDIAL DE ÁGUA - FORNECIMENTO E INSTALAÇÃO. AF_04/2024</v>
          </cell>
          <cell r="I5092" t="str">
            <v>UN</v>
          </cell>
          <cell r="J5092" t="str">
            <v>COEFICIENTE DE REPRESENTATIVIDADE</v>
          </cell>
          <cell r="K5092">
            <v>143.48</v>
          </cell>
        </row>
        <row r="5093">
          <cell r="G5093">
            <v>105162</v>
          </cell>
          <cell r="H5093" t="str">
            <v>BUCHA DE REDUÇÃO, EM FERRO GALVANIZADO, CONEXÃO ROSQUEADA, DN 80 MM X 65 MM (3" X 2 1/2"), INSTALADO EM RESERVAÇÃO PREDIAL DE ÁGUA - FORNECIMENTO E INSTALAÇÃO. AF_04/2024</v>
          </cell>
          <cell r="I5093" t="str">
            <v>UN</v>
          </cell>
          <cell r="J5093" t="str">
            <v>COEFICIENTE DE REPRESENTATIVIDADE</v>
          </cell>
          <cell r="K5093">
            <v>79.88</v>
          </cell>
        </row>
        <row r="5094">
          <cell r="G5094">
            <v>105163</v>
          </cell>
          <cell r="H5094" t="str">
            <v>JOELHO PVC, SOLDÁVEL, 45 GRAUS, DN 25 MM, INSTALADO EM RESERVAÇÃO PREDIAL DE ÁGUA - FORNECIMENTO E INSTALAÇÃO. AF_04/2024</v>
          </cell>
          <cell r="I5094" t="str">
            <v>UN</v>
          </cell>
          <cell r="J5094" t="str">
            <v>COEFICIENTE DE REPRESENTATIVIDADE</v>
          </cell>
          <cell r="K5094">
            <v>209.66</v>
          </cell>
        </row>
        <row r="5095">
          <cell r="G5095">
            <v>105164</v>
          </cell>
          <cell r="H5095" t="str">
            <v>BUCHA DE REDUÇÃO, EM FERRO GALVANIZADO, CONEXÃO ROSQUEADA, DN 80 MM X 50 MM (3" X 2"), INSTALADO EM RESERVAÇÃO PREDIAL DE ÁGUA - FORNECIMENTO E INSTALAÇÃO. AF_04/2024</v>
          </cell>
          <cell r="I5095" t="str">
            <v>UN</v>
          </cell>
          <cell r="J5095" t="str">
            <v>COEFICIENTE DE REPRESENTATIVIDADE</v>
          </cell>
          <cell r="K5095">
            <v>225.16</v>
          </cell>
        </row>
        <row r="5096">
          <cell r="G5096">
            <v>105165</v>
          </cell>
          <cell r="H5096" t="str">
            <v>LUVA DE REDUÇÃO, EM FERRO GALVANIZADO, CONEXÃO ROSQUEADA, DN 65 MM X 50 MM (2 1/2" X 2"), INSTALADO EM RESERVAÇÃO PREDIAL DE ÁGUA - FORNECIMENTO E INSTALAÇÃO. AF_04/2024</v>
          </cell>
          <cell r="I5096" t="str">
            <v>UN</v>
          </cell>
          <cell r="J5096" t="str">
            <v>COEFICIENTE DE REPRESENTATIVIDADE</v>
          </cell>
          <cell r="K5096">
            <v>154.24</v>
          </cell>
        </row>
        <row r="5097">
          <cell r="G5097">
            <v>105166</v>
          </cell>
          <cell r="H5097" t="str">
            <v>LUVA DE REDUÇÃO, EM FERRO GALVANIZADO, CONEXÃO ROSQUEADA, DN 80 MM X 65 MM (3" X 2 1/2"), INSTALADO EM RESERVAÇÃO PREDIAL DE ÁGUA - FORNECIMENTO E INSTALAÇÃO. AF_04/2024</v>
          </cell>
          <cell r="I5097" t="str">
            <v>UN</v>
          </cell>
          <cell r="J5097" t="str">
            <v>COEFICIENTE DE REPRESENTATIVIDADE</v>
          </cell>
          <cell r="K5097">
            <v>320.57</v>
          </cell>
        </row>
        <row r="5098">
          <cell r="G5098">
            <v>105167</v>
          </cell>
          <cell r="H5098" t="str">
            <v>LUVA DE REDUÇÃO, EM FERRO GALVANIZADO, CONEXÃO ROSQUEADA, DN 80 MM X 50 MM (3" X 2"), INSTALADO EM RESERVAÇÃO PREDIAL DE ÁGUA - FORNECIMENTO E INSTALAÇÃO. AF_04/2024</v>
          </cell>
          <cell r="I5098" t="str">
            <v>UN</v>
          </cell>
          <cell r="J5098" t="str">
            <v>COEFICIENTE DE REPRESENTATIVIDADE</v>
          </cell>
          <cell r="K5098">
            <v>204.19</v>
          </cell>
        </row>
        <row r="5099">
          <cell r="G5099">
            <v>105169</v>
          </cell>
          <cell r="H5099" t="str">
            <v>NIPLE DE REDUÇÃO, EM FERRO GALVANIZADO, CONEXÃO ROSQUEADA, DN 80 MM X 65 MM (3" X 2 1/2"), INSTALADO EM RESERVAÇÃO PREDIAL DE ÁGUA - FORNECIMENTO E INSTALAÇÃO. AF_04/2024</v>
          </cell>
          <cell r="I5099" t="str">
            <v>UN</v>
          </cell>
          <cell r="J5099" t="str">
            <v>COEFICIENTE DE REPRESENTATIVIDADE</v>
          </cell>
          <cell r="K5099">
            <v>120.77</v>
          </cell>
        </row>
        <row r="5100">
          <cell r="G5100">
            <v>105170</v>
          </cell>
          <cell r="H5100" t="str">
            <v>NIPLE DE REDUÇÃO, EM FERRO GALVANIZADO, CONEXÃO ROSQUEADA, DN 80 MM X 50 MM (3" X 2"), INSTALADO EM RESERVAÇÃO PREDIAL DE ÁGUA - FORNECIMENTO E INSTALAÇÃO. AF_04/2024</v>
          </cell>
          <cell r="I5100" t="str">
            <v>UN</v>
          </cell>
          <cell r="J5100" t="str">
            <v>COEFICIENTE DE REPRESENTATIVIDADE</v>
          </cell>
          <cell r="K5100">
            <v>280.36</v>
          </cell>
        </row>
        <row r="5101">
          <cell r="G5101">
            <v>105172</v>
          </cell>
          <cell r="H5101" t="str">
            <v>COTOVELO DE REDUÇÃO, 90 GRAUS, EM FERRO GALVANIZADO, CONEXÃO ROSQUEADA, DN 65 MM X 50 MM (2 1/2" X 2"), INSTALADO EM RESERVAÇÃO PREDIAL DE ÁGUA - FORNECIMENTO E INSTALAÇÃO. AF_04/2024</v>
          </cell>
          <cell r="I5101" t="str">
            <v>UN</v>
          </cell>
          <cell r="J5101" t="str">
            <v>COEFICIENTE DE REPRESENTATIVIDADE</v>
          </cell>
          <cell r="K5101">
            <v>254.35</v>
          </cell>
        </row>
        <row r="5102">
          <cell r="G5102">
            <v>105173</v>
          </cell>
          <cell r="H5102" t="str">
            <v>JOELHO PVC, SOLDÁVEL, 45 GRAUS, DN 32 MM, INSTALADO EM RESERVAÇÃO PREDIAL DE ÁGUA - FORNECIMENTO E INSTALAÇÃO. AF_04/2024</v>
          </cell>
          <cell r="I5102" t="str">
            <v>UN</v>
          </cell>
          <cell r="J5102" t="str">
            <v>COEFICIENTE DE REPRESENTATIVIDADE</v>
          </cell>
          <cell r="K5102">
            <v>153.55</v>
          </cell>
        </row>
        <row r="5103">
          <cell r="G5103">
            <v>105174</v>
          </cell>
          <cell r="H5103" t="str">
            <v>JOELHO PVC, SOLDÁVEL, 45 GRAUS, DN 40 MM, INSTALADO EM RESERVAÇÃO PREDIAL DE ÁGUA - FORNECIMENTO E INSTALAÇÃO. AF_04/2024</v>
          </cell>
          <cell r="I5103" t="str">
            <v>UN</v>
          </cell>
          <cell r="J5103" t="str">
            <v>COEFICIENTE DE REPRESENTATIVIDADE</v>
          </cell>
          <cell r="K5103">
            <v>339.07</v>
          </cell>
        </row>
        <row r="5104">
          <cell r="G5104">
            <v>105175</v>
          </cell>
          <cell r="H5104" t="str">
            <v>JOELHO PVC, SOLDÁVEL, 45 GRAUS, DN 50 MM, INSTALADO EM RESERVAÇÃO PREDIAL DE ÁGUA - FORNECIMENTO E INSTALAÇÃO. AF_04/2024</v>
          </cell>
          <cell r="I5104" t="str">
            <v>UN</v>
          </cell>
          <cell r="J5104" t="str">
            <v>COEFICIENTE DE REPRESENTATIVIDADE</v>
          </cell>
          <cell r="K5104">
            <v>234.56</v>
          </cell>
        </row>
        <row r="5105">
          <cell r="G5105">
            <v>105176</v>
          </cell>
          <cell r="H5105" t="str">
            <v>JOELHO PVC, SOLDÁVEL, 45 GRAUS, DN 60 MM, INSTALADO EM RESERVAÇÃO PREDIAL DE ÁGUA - FORNECIMENTO E INSTALAÇÃO. AF_04/2024</v>
          </cell>
          <cell r="I5105" t="str">
            <v>UN</v>
          </cell>
          <cell r="J5105" t="str">
            <v>COEFICIENTE DE REPRESENTATIVIDADE</v>
          </cell>
          <cell r="K5105">
            <v>146.11</v>
          </cell>
        </row>
        <row r="5106">
          <cell r="G5106">
            <v>105177</v>
          </cell>
          <cell r="H5106" t="str">
            <v>JOELHO PVC, SOLDÁVEL, 45 GRAUS, DN 75 MM, INSTALADO EM RESERVAÇÃO PREDIAL DE ÁGUA - FORNECIMENTO E INSTALAÇÃO. AF_04/2024</v>
          </cell>
          <cell r="I5106" t="str">
            <v>UN</v>
          </cell>
          <cell r="J5106" t="str">
            <v>COEFICIENTE DE REPRESENTATIVIDADE</v>
          </cell>
          <cell r="K5106">
            <v>329.17</v>
          </cell>
        </row>
        <row r="5107">
          <cell r="G5107">
            <v>105178</v>
          </cell>
          <cell r="H5107" t="str">
            <v>JOELHO PVC, SOLDÁVEL, 45 GRAUS, DN 85 MM, INSTALADO EM RESERVAÇÃO PREDIAL DE ÁGUA - FORNECIMENTO E INSTALAÇÃO. AF_04/2024</v>
          </cell>
          <cell r="I5107" t="str">
            <v>UN</v>
          </cell>
          <cell r="J5107" t="str">
            <v>COEFICIENTE DE REPRESENTATIVIDADE</v>
          </cell>
          <cell r="K5107">
            <v>310.68</v>
          </cell>
        </row>
        <row r="5108">
          <cell r="G5108">
            <v>105179</v>
          </cell>
          <cell r="H5108" t="str">
            <v>TE DE REDUÇÃO, PVC, SOLDÁVEL, 90 GRAUS, DN 50 MM X 25 MM, INSTALADO EM RESERVAÇÃO PREDIAL DE ÁGUA - FORNECIMENTO E INSTALAÇÃO. AF_04/2024</v>
          </cell>
          <cell r="I5108" t="str">
            <v>UN</v>
          </cell>
          <cell r="J5108" t="str">
            <v>COEFICIENTE DE REPRESENTATIVIDADE</v>
          </cell>
          <cell r="K5108">
            <v>149.23</v>
          </cell>
        </row>
        <row r="5109">
          <cell r="G5109">
            <v>105180</v>
          </cell>
          <cell r="H5109" t="str">
            <v>TE DE REDUÇÃO, PVC, SOLDÁVEL, 90 GRAUS, DN 50 MM X 32 MM, INSTALADO EM RESERVAÇÃO PREDIAL DE ÁGUA - FORNECIMENTO E INSTALAÇÃO. AF_04/2024</v>
          </cell>
          <cell r="I5109" t="str">
            <v>UN</v>
          </cell>
          <cell r="J5109" t="str">
            <v>COEFICIENTE DE REPRESENTATIVIDADE</v>
          </cell>
          <cell r="K5109">
            <v>401.56</v>
          </cell>
        </row>
        <row r="5110">
          <cell r="G5110">
            <v>105181</v>
          </cell>
          <cell r="H5110" t="str">
            <v>COTOVELO, 90 GRAUS, EM FERRO GALVANIZADO, MACHO/FÊMEA, CONEXÃO ROSQUEADA, DN 65 MM (2 1/2"), INSTALADO EM RESERVAÇÃO PREDIAL DE ÁGUA - FORNECIMENTO E INSTALAÇÃO. AF_04/2024</v>
          </cell>
          <cell r="I5110" t="str">
            <v>UN</v>
          </cell>
          <cell r="J5110" t="str">
            <v>COEFICIENTE DE REPRESENTATIVIDADE</v>
          </cell>
          <cell r="K5110">
            <v>233.42</v>
          </cell>
        </row>
        <row r="5111">
          <cell r="G5111">
            <v>105182</v>
          </cell>
          <cell r="H5111" t="str">
            <v>COTOVELO 90 GRAUS, EM FERRO GALVANIZADO, MACHO/FÊMEA, CONEXÃO ROSQUEADA, DN 50 MM (2"), INSTALADO EM RESERVAÇÃO PREDIAL DE ÁGUA - FORNECIMENTO E INSTALAÇÃO. AF_04/2024</v>
          </cell>
          <cell r="I5111" t="str">
            <v>UN</v>
          </cell>
          <cell r="J5111" t="str">
            <v>COEFICIENTE DE REPRESENTATIVIDADE</v>
          </cell>
          <cell r="K5111">
            <v>231.78</v>
          </cell>
        </row>
        <row r="5112">
          <cell r="G5112">
            <v>105183</v>
          </cell>
          <cell r="H5112" t="str">
            <v>COTOVELO 90 GRAUS, EM FERRO GALVANIZADO, MACHO/FÊMEA, CONEXÃO ROSQUEADA, DN 80 MM (3"), INSTALADO EM RESERVAÇÃO PREDIAL DE ÁGUA - FORNECIMENTO E INSTALAÇÃO. AF_04/2024</v>
          </cell>
          <cell r="I5112" t="str">
            <v>UN</v>
          </cell>
          <cell r="J5112" t="str">
            <v>COEFICIENTE DE REPRESENTATIVIDADE</v>
          </cell>
          <cell r="K5112">
            <v>178.18</v>
          </cell>
        </row>
        <row r="5113">
          <cell r="G5113">
            <v>105184</v>
          </cell>
          <cell r="H5113" t="str">
            <v>CURVA 45 GRAUS, EM FERRO GALVANIZADO, FÊMEA, CONEXÃO ROSQUEADA, DN 65 MM (2 1/2"), INSTALADO EM RESERVAÇÃO PREDIAL DE ÁGUA - FORNECIMENTO E INSTALAÇÃO. AF_04/2024</v>
          </cell>
          <cell r="I5113" t="str">
            <v>UN</v>
          </cell>
          <cell r="J5113" t="str">
            <v>COEFICIENTE DE REPRESENTATIVIDADE</v>
          </cell>
          <cell r="K5113">
            <v>40.16</v>
          </cell>
        </row>
        <row r="5114">
          <cell r="G5114">
            <v>105189</v>
          </cell>
          <cell r="H5114" t="str">
            <v>CURVA 45 GRAUS, EM FERRO GALVANIZADO, FÊMEA, CONEXÃO ROSQUEADA, DN 50 MM (2"), INSTALADO EM RESERVAÇÃO PREDIAL DE ÁGUA - FORNECIMENTO E INSTALAÇÃO. AF_04/2024</v>
          </cell>
          <cell r="I5114" t="str">
            <v>UN</v>
          </cell>
          <cell r="J5114" t="str">
            <v>COEFICIENTE DE REPRESENTATIVIDADE</v>
          </cell>
          <cell r="K5114">
            <v>8.7</v>
          </cell>
        </row>
        <row r="5115">
          <cell r="G5115">
            <v>105190</v>
          </cell>
          <cell r="H5115" t="str">
            <v>CURVA 45 GRAUS, EM FERRO GALVANIZADO, FÊMEA, CONEXÃO ROSQUEADA, DN 80 MM (3"), INSTALADO EM RESERVAÇÃO PREDIAL DE ÁGUA - FORNECIMENTO E INSTALAÇÃO. AF_04/2024</v>
          </cell>
          <cell r="I5115" t="str">
            <v>UN</v>
          </cell>
          <cell r="J5115" t="str">
            <v>COEFICIENTE DE REPRESENTATIVIDADE</v>
          </cell>
          <cell r="K5115">
            <v>34.23</v>
          </cell>
        </row>
        <row r="5116">
          <cell r="G5116">
            <v>105193</v>
          </cell>
          <cell r="H5116" t="str">
            <v>CURVA 45 GRAUS, EM FERRO GALVANIZADO, MACHO/FÊMEA, CONEXÃO ROSQUEADA, DN 65 MM (2 1/2"), INSTALADO EM RESERVAÇÃO PREDIAL DE ÁGUA - FORNECIMENTO E INSTALAÇÃO. AF_04/2024</v>
          </cell>
          <cell r="I5116" t="str">
            <v>UN</v>
          </cell>
          <cell r="J5116" t="str">
            <v>COEFICIENTE DE REPRESENTATIVIDADE</v>
          </cell>
          <cell r="K5116">
            <v>38.64</v>
          </cell>
        </row>
        <row r="5117">
          <cell r="G5117">
            <v>105194</v>
          </cell>
          <cell r="H5117" t="str">
            <v>CURVA 45 GRAUS, EM FERRO GALVANIZADO, MACHO/FÊMEA, CONEXÃO ROSQUEADA, DN 50 MM (2"), INSTALADO EM RESERVAÇÃO PREDIAL DE ÁGUA - FORNECIMENTO E INSTALAÇÃO. AF_04/2024</v>
          </cell>
          <cell r="I5117" t="str">
            <v>UN</v>
          </cell>
          <cell r="J5117" t="str">
            <v>COEFICIENTE DE REPRESENTATIVIDADE</v>
          </cell>
          <cell r="K5117">
            <v>67.26</v>
          </cell>
        </row>
        <row r="5118">
          <cell r="G5118">
            <v>105195</v>
          </cell>
          <cell r="H5118" t="str">
            <v>CURVA 45 GRAUS, EM FERRO GALVANIZADO, MACHO/FÊMEA, CONEXÃO ROSQUEADA, DN 80 MM (3"), INSTALADO EM RESERVAÇÃO PREDIAL DE ÁGUA - FORNECIMENTO E INSTALAÇÃO. AF_04/2024</v>
          </cell>
          <cell r="I5118" t="str">
            <v>UN</v>
          </cell>
          <cell r="J5118" t="str">
            <v>ATRIBUÍDO SÃO PAULO</v>
          </cell>
          <cell r="K5118">
            <v>10.74</v>
          </cell>
        </row>
        <row r="5119">
          <cell r="G5119">
            <v>105196</v>
          </cell>
          <cell r="H5119" t="str">
            <v>CURVA 90 GRAUS, EM FERRO GALVANIZADO, FÊMEA, CONEXÃO ROSQUEADA, DN 65 MM (2 1/2"), INSTALADO EM RESERVAÇÃO PREDIAL DE ÁGUA - FORNECIMENTO E INSTALAÇÃO. AF_04/2024</v>
          </cell>
          <cell r="I5119" t="str">
            <v>UN</v>
          </cell>
          <cell r="J5119" t="str">
            <v>COEFICIENTE DE REPRESENTATIVIDADE</v>
          </cell>
          <cell r="K5119">
            <v>14.83</v>
          </cell>
        </row>
        <row r="5120">
          <cell r="G5120">
            <v>105197</v>
          </cell>
          <cell r="H5120" t="str">
            <v>CURVA 90 GRAUS, EM FERRO GALVANIZADO, FÊMEA, CONEXÃO ROSQUEADA, DN 50 MM (2"), INSTALADO EM RESERVAÇÃO PREDIAL DE ÁGUA - FORNECIMENTO E INSTALAÇÃO. AF_04/2024</v>
          </cell>
          <cell r="I5120" t="str">
            <v>UN</v>
          </cell>
          <cell r="J5120" t="str">
            <v>COEFICIENTE DE REPRESENTATIVIDADE</v>
          </cell>
          <cell r="K5120">
            <v>23.08</v>
          </cell>
        </row>
        <row r="5121">
          <cell r="G5121">
            <v>105198</v>
          </cell>
          <cell r="H5121" t="str">
            <v>CURVA 90 GRAUS, EM FERRO GALVANIZADO, FÊMEA, CONEXÃO ROSQUEADA, DN 80 (3"), INSTALADO EM RESERVAÇÃO PREDIAL DE ÁGUA - FORNECIMENTO E INSTALAÇÃO. AF_04/2024</v>
          </cell>
          <cell r="I5121" t="str">
            <v>UN</v>
          </cell>
          <cell r="J5121" t="str">
            <v>COEFICIENTE DE REPRESENTATIVIDADE</v>
          </cell>
          <cell r="K5121">
            <v>67.69</v>
          </cell>
        </row>
        <row r="5122">
          <cell r="G5122">
            <v>105199</v>
          </cell>
          <cell r="H5122" t="str">
            <v>CURVA 90 GRAUS, EM FERRO GALVANIZADO, MACHO/FÊMEA, CONEXÃO ROSQUEADA, DN 65 MM (2 1/2"), INSTALADO EM RESERVAÇÃO PREDIAL DE ÁGUA - FORNECIMENTO E INSTALAÇÃO. AF_04/2024</v>
          </cell>
          <cell r="I5122" t="str">
            <v>UN</v>
          </cell>
          <cell r="J5122" t="str">
            <v>COEFICIENTE DE REPRESENTATIVIDADE</v>
          </cell>
          <cell r="K5122">
            <v>156.94</v>
          </cell>
        </row>
        <row r="5123">
          <cell r="G5123">
            <v>105200</v>
          </cell>
          <cell r="H5123" t="str">
            <v>CURVA 90 GRAUS, EM FERRO GALVANIZADO, MACHO/FÊMEA, CONEXÃO ROSQUEADA, DN 50 MM (2"), INSTALADO EM RESERVAÇÃO PREDIAL DE ÁGUA - FORNECIMENTO E INSTALAÇÃO. AF_04/2024</v>
          </cell>
          <cell r="I5123" t="str">
            <v>UN</v>
          </cell>
          <cell r="J5123" t="str">
            <v>COEFICIENTE DE REPRESENTATIVIDADE</v>
          </cell>
          <cell r="K5123">
            <v>228.49</v>
          </cell>
        </row>
        <row r="5124">
          <cell r="G5124">
            <v>105201</v>
          </cell>
          <cell r="H5124" t="str">
            <v>CURVA 90 GRAUS, EM FERRO GALVANIZADO, MACHO/FÊMEA, CONEXÃO ROSQUEADA, DN 80 MM (3"), INSTALADO EM RESERVAÇÃO PREDIAL DE ÁGUA - FORNECIMENTO E INSTALAÇÃO. AF_04/2024</v>
          </cell>
          <cell r="I5124" t="str">
            <v>UN</v>
          </cell>
          <cell r="J5124" t="str">
            <v>COEFICIENTE DE REPRESENTATIVIDADE</v>
          </cell>
          <cell r="K5124">
            <v>15.86</v>
          </cell>
        </row>
        <row r="5125">
          <cell r="G5125">
            <v>105202</v>
          </cell>
          <cell r="H5125" t="str">
            <v>CURVA 90 GRAUS, EM FERRO GALVANIZADO, CONEXÃO ROSQUEADA, DN 65 MM (2 1/2"), INSTALADO EM RESERVAÇÃO PREDIAL DE ÁGUA - FORNECIMENTO E INSTALAÇÃO. AF_04/2024</v>
          </cell>
          <cell r="I5125" t="str">
            <v>UN</v>
          </cell>
          <cell r="J5125" t="str">
            <v>COEFICIENTE DE REPRESENTATIVIDADE</v>
          </cell>
          <cell r="K5125">
            <v>38.39</v>
          </cell>
        </row>
        <row r="5126">
          <cell r="G5126">
            <v>105203</v>
          </cell>
          <cell r="H5126" t="str">
            <v>CURVA 90 GRAUS, EM FERRO GALVANIZADO, CONEXÃO ROSQUEADA, DN 50 MM (2"), INSTALADO EM RESERVAÇÃO PREDIAL DE ÁGUA - FORNECIMENTO E INSTALAÇÃO. AF_04/2024</v>
          </cell>
          <cell r="I5126" t="str">
            <v>UN</v>
          </cell>
          <cell r="J5126" t="str">
            <v>COEFICIENTE DE REPRESENTATIVIDADE</v>
          </cell>
          <cell r="K5126">
            <v>55.24</v>
          </cell>
        </row>
        <row r="5127">
          <cell r="G5127">
            <v>105204</v>
          </cell>
          <cell r="H5127" t="str">
            <v>CURVA 90 GRAUS, EM FERRO GALVANIZADO, CONEXÃO ROSQUEADA, DN 80 MM (3"), INSTALADO EM RESERVAÇÃO PREDIAL DE ÁGUA - FORNECIMENTO E INSTALAÇÃO. AF_04/2024</v>
          </cell>
          <cell r="I5127" t="str">
            <v>UN</v>
          </cell>
          <cell r="J5127" t="str">
            <v>COEFICIENTE DE REPRESENTATIVIDADE</v>
          </cell>
          <cell r="K5127">
            <v>10.66</v>
          </cell>
        </row>
        <row r="5128">
          <cell r="G5128">
            <v>105205</v>
          </cell>
          <cell r="H5128" t="str">
            <v>TE DE REDUÇÃO, EM FERRO GALVANIZADO, CONEXÃO ROSQUEADA, DN 80 MM X 65 MM (3" X 2 1/2"), INSTALADO EM RESERVAÇÃO PREDIAL DE ÁGUA - FORNECIMENTO E INSTALAÇÃO. AF_04/2024</v>
          </cell>
          <cell r="I5128" t="str">
            <v>UN</v>
          </cell>
          <cell r="J5128" t="str">
            <v>COEFICIENTE DE REPRESENTATIVIDADE</v>
          </cell>
          <cell r="K5128">
            <v>26.73</v>
          </cell>
        </row>
        <row r="5129">
          <cell r="G5129">
            <v>105206</v>
          </cell>
          <cell r="H5129" t="str">
            <v>TE DE REDUÇÃO, EM FERRO GALVANIZADO, CONEXÃO ROSQUEADA, DN 80 MM X 50 MM (3" X 2"), INSTALADO EM RESERVAÇÃO PREDIAL DE ÁGUA - FORNECIMENTO E INSTALAÇÃO. AF_04/2024</v>
          </cell>
          <cell r="I5129" t="str">
            <v>UN</v>
          </cell>
          <cell r="J5129" t="str">
            <v>COEFICIENTE DE REPRESENTATIVIDADE</v>
          </cell>
          <cell r="K5129">
            <v>7.18</v>
          </cell>
        </row>
        <row r="5130">
          <cell r="G5130">
            <v>105207</v>
          </cell>
          <cell r="H5130" t="str">
            <v>BUCHA DE REDUÇÃO EM COBRE, PONTA X BOLSA, 66 X 54 MM, INSTALADO EM RESERVAÇÃO PREDIAL DE ÁGUA - FORNECIMENTO E INSTALAÇÃO. AF_04/2024</v>
          </cell>
          <cell r="I5130" t="str">
            <v>UN</v>
          </cell>
          <cell r="J5130" t="str">
            <v>COEFICIENTE DE REPRESENTATIVIDADE</v>
          </cell>
          <cell r="K5130">
            <v>8.45</v>
          </cell>
        </row>
        <row r="5131">
          <cell r="G5131">
            <v>105208</v>
          </cell>
          <cell r="H5131" t="str">
            <v>BUCHA DE REDUÇÃO CPVC, SOLDÁVEL, DN 54 X 28 MM, INSTALADO EM RESERVAÇÃO PREDIAL DE ÁGUA - FORNECIMENTO E INSTALAÇÃO. AF_04/2024</v>
          </cell>
          <cell r="I5131" t="str">
            <v>UN</v>
          </cell>
          <cell r="J5131" t="str">
            <v>COEFICIENTE DE REPRESENTATIVIDADE</v>
          </cell>
          <cell r="K5131">
            <v>16.67</v>
          </cell>
        </row>
        <row r="5132">
          <cell r="G5132">
            <v>105209</v>
          </cell>
          <cell r="H5132" t="str">
            <v>BUCHA DE REDUÇÃO CPVC, SOLDÁVEL, DN 28 X 22 MM, INSTALADO EM RESERVAÇÃO PREDIAL DE ÁGUA - FORNECIMENTO E INSTALAÇÃO. AF_04/2024</v>
          </cell>
          <cell r="I5132" t="str">
            <v>UN</v>
          </cell>
          <cell r="J5132" t="str">
            <v>COEFICIENTE DE REPRESENTATIVIDADE</v>
          </cell>
          <cell r="K5132">
            <v>7.21</v>
          </cell>
        </row>
        <row r="5133">
          <cell r="G5133">
            <v>105210</v>
          </cell>
          <cell r="H5133" t="str">
            <v>BUCHA DE REDUÇÃO CPVC, SOLDÁVEL, DN 35 X 28 MM, INSTALADO EM RESERVAÇÃO PREDIAL DE ÁGUA - FORNECIMENTO E INSTALAÇÃO. AF_04/2024</v>
          </cell>
          <cell r="I5133" t="str">
            <v>UN</v>
          </cell>
          <cell r="J5133" t="str">
            <v>COEFICIENTE DE REPRESENTATIVIDADE</v>
          </cell>
          <cell r="K5133">
            <v>8.8</v>
          </cell>
        </row>
        <row r="5134">
          <cell r="G5134">
            <v>105211</v>
          </cell>
          <cell r="H5134" t="str">
            <v>BUCHA DE REDUÇÃO CPVC, SOLDÁVEL, DN 42 X 22 MM, INSTALADO EM RESERVAÇÃO PREDIAL DE ÁGUA - FORNECIMENTO E INSTALAÇÃO. AF_04/2024</v>
          </cell>
          <cell r="I5134" t="str">
            <v>UN</v>
          </cell>
          <cell r="J5134" t="str">
            <v>ATRIBUÍDO SÃO PAULO</v>
          </cell>
          <cell r="K5134">
            <v>188.27</v>
          </cell>
        </row>
        <row r="5135">
          <cell r="G5135">
            <v>105212</v>
          </cell>
          <cell r="H5135" t="str">
            <v>BUCHA DE REDUÇÃO CPVC, SOLDÁVEL, DN 54 X 35 MM, INSTALADO EM RESERVAÇÃO PREDIAL DE ÁGUA - FORNECIMENTO E INSTALAÇÃO. AF_04/2024</v>
          </cell>
          <cell r="I5135" t="str">
            <v>UN</v>
          </cell>
          <cell r="J5135" t="str">
            <v>ATRIBUÍDO SÃO PAULO</v>
          </cell>
          <cell r="K5135">
            <v>349.06</v>
          </cell>
        </row>
        <row r="5136">
          <cell r="G5136">
            <v>105213</v>
          </cell>
          <cell r="H5136" t="str">
            <v>JOELHO CPVC, SOLDÁVEL, 45 GRAUS, DN 22 MM, INSTALADO EM RESERVAÇÃO PREDIAL DE ÁGUA - FORNECIMENTO E INSTALAÇÃO. AF_04/2024</v>
          </cell>
          <cell r="I5136" t="str">
            <v>UN</v>
          </cell>
          <cell r="J5136" t="str">
            <v>ATRIBUÍDO SÃO PAULO</v>
          </cell>
          <cell r="K5136">
            <v>452.81</v>
          </cell>
        </row>
        <row r="5137">
          <cell r="G5137">
            <v>105214</v>
          </cell>
          <cell r="H5137" t="str">
            <v>JOELHO CPVC, SOLDÁVEL, 45 GRAUS, DN 28 MM, INSTALADO EM RESERVAÇÃO PREDIAL DE ÁGUA - FORNECIMENTO E INSTALAÇÃO. AF_04/2024</v>
          </cell>
          <cell r="I5137" t="str">
            <v>UN</v>
          </cell>
          <cell r="J5137" t="str">
            <v>ATRIBUÍDO SÃO PAULO</v>
          </cell>
          <cell r="K5137">
            <v>861.28</v>
          </cell>
        </row>
        <row r="5138">
          <cell r="G5138">
            <v>105215</v>
          </cell>
          <cell r="H5138" t="str">
            <v>JOELHO CPVC, SOLDÁVEL, 45 GRAUS, DN 35 MM, INSTALADO EM RESERVAÇÃO PREDIAL DE ÁGUA - FORNECIMENTO E INSTALAÇÃO. AF_04/2024</v>
          </cell>
          <cell r="I5138" t="str">
            <v>UN</v>
          </cell>
          <cell r="J5138" t="str">
            <v>COEFICIENTE DE REPRESENTATIVIDADE</v>
          </cell>
          <cell r="K5138">
            <v>178.09</v>
          </cell>
        </row>
        <row r="5139">
          <cell r="G5139">
            <v>105216</v>
          </cell>
          <cell r="H5139" t="str">
            <v>JOELHO CPVC, SOLDÁVEL, 45 GRAUS, DN 54 MM, INSTALADO EM RESERVAÇÃO PREDIAL DE ÁGUA - FORNECIMENTO E INSTALAÇÃO. AF_04/2024</v>
          </cell>
          <cell r="I5139" t="str">
            <v>UN</v>
          </cell>
          <cell r="J5139" t="str">
            <v>COEFICIENTE DE REPRESENTATIVIDADE</v>
          </cell>
          <cell r="K5139">
            <v>278.87</v>
          </cell>
        </row>
        <row r="5140">
          <cell r="G5140">
            <v>105217</v>
          </cell>
          <cell r="H5140" t="str">
            <v>JOELHO CPVC, SOLDÁVEL, 45 GRAUS, DN 73 MM, INSTALADO EM RESERVAÇÃO PREDIAL DE ÁGUA - FORNECIMENTO E INSTALAÇÃO. AF_04/2024</v>
          </cell>
          <cell r="I5140" t="str">
            <v>UN</v>
          </cell>
          <cell r="J5140" t="str">
            <v>COEFICIENTE DE REPRESENTATIVIDADE</v>
          </cell>
          <cell r="K5140">
            <v>541.28</v>
          </cell>
        </row>
        <row r="5141">
          <cell r="G5141">
            <v>105218</v>
          </cell>
          <cell r="H5141" t="str">
            <v>JOELHO CPVC, SOLDÁVEL, 45 GRAUS, DN 89 MM, INSTALADO EM RESERVAÇÃO PREDIAL DE ÁGUA - FORNECIMENTO E INSTALAÇÃO. AF_04/2024</v>
          </cell>
          <cell r="I5141" t="str">
            <v>UN</v>
          </cell>
          <cell r="J5141" t="str">
            <v>COEFICIENTE DE REPRESENTATIVIDADE</v>
          </cell>
          <cell r="K5141">
            <v>752.75</v>
          </cell>
        </row>
        <row r="5142">
          <cell r="G5142">
            <v>105219</v>
          </cell>
          <cell r="H5142" t="str">
            <v>TE DE REDUÇÃO, CPVC, DN 28 X 22 MM, INSTALADO EM RESERVAÇÃO PREDIAL DE ÁGUA - FORNECIMENTO E INSTALAÇÃO. AF_04/2024</v>
          </cell>
          <cell r="I5142" t="str">
            <v>UN</v>
          </cell>
          <cell r="J5142" t="str">
            <v>COEFICIENTE DE REPRESENTATIVIDADE</v>
          </cell>
          <cell r="K5142">
            <v>890.28</v>
          </cell>
        </row>
        <row r="5143">
          <cell r="G5143">
            <v>105220</v>
          </cell>
          <cell r="H5143" t="str">
            <v>TE DE REDUÇÃO, CPVC, DN 35 X 28 MM, INSTALADO EM RESERVAÇÃO PREDIAL DE ÁGUA - FORNECIMENTO E INSTALAÇÃO. AF_04/2024</v>
          </cell>
          <cell r="I5143" t="str">
            <v>UN</v>
          </cell>
          <cell r="J5143" t="str">
            <v>ATRIBUÍDO SÃO PAULO</v>
          </cell>
          <cell r="K5143">
            <v>228.96</v>
          </cell>
        </row>
        <row r="5144">
          <cell r="G5144">
            <v>105221</v>
          </cell>
          <cell r="H5144" t="str">
            <v>TE DE REDUÇÃO, CPVC, DN 42 X 35 MM, INSTALADO EM RESERVAÇÃO PREDIAL DE ÁGUA - FORNECIMENTO E INSTALAÇÃO. AF_04/2024</v>
          </cell>
          <cell r="I5144" t="str">
            <v>UN</v>
          </cell>
          <cell r="J5144" t="str">
            <v>ATRIBUÍDO SÃO PAULO</v>
          </cell>
          <cell r="K5144">
            <v>425.19</v>
          </cell>
        </row>
        <row r="5145">
          <cell r="G5145">
            <v>105222</v>
          </cell>
          <cell r="H5145" t="str">
            <v>BUCHA DE REDUÇÃO PVC, SOLDÁVEL, LONGA, DN 50 X 32 MM, INSTALADO EM RESERVAÇÃO PREDIAL DE ÁGUA - FORNECIMENTO E INSTALAÇÃO. AF_04/2024</v>
          </cell>
          <cell r="I5145" t="str">
            <v>UN</v>
          </cell>
          <cell r="J5145" t="str">
            <v>ATRIBUÍDO SÃO PAULO</v>
          </cell>
          <cell r="K5145">
            <v>604.61</v>
          </cell>
        </row>
        <row r="5146">
          <cell r="G5146">
            <v>105223</v>
          </cell>
          <cell r="H5146" t="str">
            <v>BUCHA DE REDUÇÃO, PPR, DN 50 X 25 MM, INSTALADO EM RESERVAÇÃO PREDIAL DE ÁGUA - FORNECIMENTO E INSTALAÇÃO. AF_04/2024</v>
          </cell>
          <cell r="I5146" t="str">
            <v>UN</v>
          </cell>
          <cell r="J5146" t="str">
            <v>ATRIBUÍDO SÃO PAULO</v>
          </cell>
          <cell r="K5146">
            <v>714.98</v>
          </cell>
        </row>
        <row r="5147">
          <cell r="G5147">
            <v>105224</v>
          </cell>
          <cell r="H5147" t="str">
            <v>BUCHA DE REDUÇÃO, PPR, DN 25 X 20 MM, INSTALADO EM RESERVAÇÃO PREDIAL DE ÁGUA - FORNECIMENTO E INSTALAÇÃO. AF_04/2024</v>
          </cell>
          <cell r="I5147" t="str">
            <v>UN</v>
          </cell>
          <cell r="J5147" t="str">
            <v>ATRIBUÍDO SÃO PAULO</v>
          </cell>
          <cell r="K5147">
            <v>178.82</v>
          </cell>
        </row>
        <row r="5148">
          <cell r="G5148">
            <v>105225</v>
          </cell>
          <cell r="H5148" t="str">
            <v>BUCHA DE REDUÇÃO, PPR, DN 32 X 25 MM, INSTALADO EM RESERVAÇÃO PREDIAL DE ÁGUA - FORNECIMENTO E INSTALAÇÃO. AF_04/2024</v>
          </cell>
          <cell r="I5148" t="str">
            <v>UN</v>
          </cell>
          <cell r="J5148" t="str">
            <v>ATRIBUÍDO SÃO PAULO</v>
          </cell>
          <cell r="K5148">
            <v>348.85</v>
          </cell>
        </row>
        <row r="5149">
          <cell r="G5149">
            <v>105226</v>
          </cell>
          <cell r="H5149" t="str">
            <v>BUCHA DE REDUÇÃO, PPR, DN 40 X 25 MM, INSTALADO EM RESERVAÇÃO PREDIAL DE ÁGUA - FORNECIMENTO E INSTALAÇÃO. AF_04/2024</v>
          </cell>
          <cell r="I5149" t="str">
            <v>UN</v>
          </cell>
          <cell r="J5149" t="str">
            <v>ATRIBUÍDO SÃO PAULO</v>
          </cell>
          <cell r="K5149">
            <v>607.01</v>
          </cell>
        </row>
        <row r="5150">
          <cell r="G5150">
            <v>105227</v>
          </cell>
          <cell r="H5150" t="str">
            <v>BUCHA DE REDUÇÃO PVC, SOLDÁVEL, LONGA, DN 40 X 25 MM, INSTALADO EM RESERVAÇÃO PREDIAL DE ÁGUA - FORNECIMENTO E INSTALAÇÃO. AF_04/2024</v>
          </cell>
          <cell r="I5150" t="str">
            <v>UN</v>
          </cell>
          <cell r="J5150" t="str">
            <v>ATRIBUÍDO SÃO PAULO</v>
          </cell>
          <cell r="K5150">
            <v>1001.57</v>
          </cell>
        </row>
        <row r="5151">
          <cell r="G5151">
            <v>105228</v>
          </cell>
          <cell r="H5151" t="str">
            <v>BUCHA DE REDUÇÃO PVC, SOLDÁVEL, LONGA, DN 50 X 25 MM, INSTALADO EM RESERVAÇÃO PREDIAL DE ÁGUA - FORNECIMENTO E INSTALAÇÃO. AF_04/2024</v>
          </cell>
          <cell r="I5151" t="str">
            <v>UN</v>
          </cell>
          <cell r="J5151" t="str">
            <v>ATRIBUÍDO SÃO PAULO</v>
          </cell>
          <cell r="K5151">
            <v>259.07</v>
          </cell>
        </row>
        <row r="5152">
          <cell r="G5152">
            <v>105229</v>
          </cell>
          <cell r="H5152" t="str">
            <v>CAIXA ENTERRADA HIDRÁULICA RETANGULAR, EM CONCRETO PRÉ-MOLDADO, DIMENSÕES INTERNAS: 0,3X0,3X0,3 M. AF_12/2020</v>
          </cell>
          <cell r="I5152" t="str">
            <v>UN</v>
          </cell>
          <cell r="J5152" t="str">
            <v>ATRIBUÍDO SÃO PAULO</v>
          </cell>
          <cell r="K5152">
            <v>462.03</v>
          </cell>
        </row>
        <row r="5153">
          <cell r="G5153">
            <v>105230</v>
          </cell>
          <cell r="H5153" t="str">
            <v>CAIXA ENTERRADA HIDRÁULICA RETANGULAR, EM CONCRETO PRÉ-MOLDADO, DIMENSÕES INTERNAS: 0,4X0,4X0,4 M. AF_12/2020</v>
          </cell>
          <cell r="I5153" t="str">
            <v>UN</v>
          </cell>
          <cell r="J5153" t="str">
            <v>COEFICIENTE DE REPRESENTATIVIDADE</v>
          </cell>
          <cell r="K5153">
            <v>174.02</v>
          </cell>
        </row>
        <row r="5154">
          <cell r="G5154">
            <v>105231</v>
          </cell>
          <cell r="H5154" t="str">
            <v>CAIXA ENTERRADA HIDRÁULICA RETANGULAR, EM CONCRETO PRÉ-MOLDADO, DIMENSÕES INTERNAS: 0,6X0,6X0,5 M. AF_12/2020</v>
          </cell>
          <cell r="I5154" t="str">
            <v>UN</v>
          </cell>
          <cell r="J5154" t="str">
            <v>ATRIBUÍDO SÃO PAULO</v>
          </cell>
          <cell r="K5154">
            <v>271.88</v>
          </cell>
        </row>
        <row r="5155">
          <cell r="G5155">
            <v>105232</v>
          </cell>
          <cell r="H5155" t="str">
            <v>CAIXA ENTERRADA HIDRÁULICA RETANGULAR, EM CONCRETO PRÉ-MOLDADO, DIMENSÕES INTERNAS: 0,8X0,8X0,5 M. AF_12/2020</v>
          </cell>
          <cell r="I5155" t="str">
            <v>UN</v>
          </cell>
          <cell r="J5155" t="str">
            <v>ATRIBUÍDO SÃO PAULO</v>
          </cell>
          <cell r="K5155">
            <v>525.6</v>
          </cell>
        </row>
        <row r="5156">
          <cell r="G5156">
            <v>105233</v>
          </cell>
          <cell r="H5156" t="str">
            <v>CAIXA ENTERRADA HIDRÁULICA RETANGULAR EM ALVENARIA COM TIJOLOS CERÂMICOS MACIÇOS, DIMENSÕES INTERNAS: 0,3X0,3X0,3 M PARA REDE DE ESGOTO. AF_12/2020</v>
          </cell>
          <cell r="I5156" t="str">
            <v>UN</v>
          </cell>
          <cell r="J5156" t="str">
            <v>ATRIBUÍDO SÃO PAULO</v>
          </cell>
          <cell r="K5156">
            <v>731.25</v>
          </cell>
        </row>
        <row r="5157">
          <cell r="G5157">
            <v>105234</v>
          </cell>
          <cell r="H5157" t="str">
            <v>CAIXA ENTERRADA HIDRÁULICA RETANGULAR EM ALVENARIA COM TIJOLOS CERÂMICOS MACIÇOS, DIMENSÕES INTERNAS: 0,4X0,4X0,4 M PARA REDE DE ESGOTO. AF_12/2020</v>
          </cell>
          <cell r="I5157" t="str">
            <v>UN</v>
          </cell>
          <cell r="J5157" t="str">
            <v>ATRIBUÍDO SÃO PAULO</v>
          </cell>
          <cell r="K5157">
            <v>862.48</v>
          </cell>
        </row>
        <row r="5158">
          <cell r="G5158">
            <v>97895</v>
          </cell>
          <cell r="H5158" t="str">
            <v>CAIXA ENTERRADA HIDRÁULICA RETANGULAR EM ALVENARIA COM TIJOLOS CERÂMICOS MACIÇOS, DIMENSÕES INTERNAS: 0,6X0,6X0,6 M PARA REDE DE ESGOTO. AF_12/2020</v>
          </cell>
          <cell r="I5158" t="str">
            <v>UN</v>
          </cell>
          <cell r="J5158" t="str">
            <v>ATRIBUÍDO SÃO PAULO</v>
          </cell>
          <cell r="K5158">
            <v>224.52</v>
          </cell>
        </row>
        <row r="5159">
          <cell r="G5159">
            <v>97896</v>
          </cell>
          <cell r="H5159" t="str">
            <v>CAIXA ENTERRADA HIDRÁULICA RETANGULAR EM ALVENARIA COM TIJOLOS CERÂMICOS MACIÇOS, DIMENSÕES INTERNAS: 0,8X0,8X0,6 M PARA REDE DE ESGOTO. AF_12/2020</v>
          </cell>
          <cell r="I5159" t="str">
            <v>UN</v>
          </cell>
          <cell r="J5159" t="str">
            <v>ATRIBUÍDO SÃO PAULO</v>
          </cell>
          <cell r="K5159">
            <v>415.32</v>
          </cell>
        </row>
        <row r="5160">
          <cell r="G5160">
            <v>97897</v>
          </cell>
          <cell r="H5160" t="str">
            <v>CAIXA ENTERRADA HIDRÁULICA RETANGULAR EM ALVENARIA COM TIJOLOS CERÂMICOS MACIÇOS, DIMENSÕES INTERNAS: 1X1X0,6 M PARA REDE DE ESGOTO. AF_12/2020</v>
          </cell>
          <cell r="I5160" t="str">
            <v>UN</v>
          </cell>
          <cell r="J5160" t="str">
            <v>ATRIBUÍDO SÃO PAULO</v>
          </cell>
          <cell r="K5160">
            <v>590.52</v>
          </cell>
        </row>
        <row r="5161">
          <cell r="G5161">
            <v>97898</v>
          </cell>
          <cell r="H5161" t="str">
            <v>CAIXA ENTERRADA HIDRÁULICA RETANGULAR, EM ALVENARIA COM BLOCOS DE CONCRETO, DIMENSÕES INTERNAS: 0,4X0,4X0,4 M PARA REDE DE ESGOTO. AF_12/2020</v>
          </cell>
          <cell r="I5161" t="str">
            <v>UN</v>
          </cell>
          <cell r="J5161" t="str">
            <v>ATRIBUÍDO SÃO PAULO</v>
          </cell>
          <cell r="K5161">
            <v>695.94</v>
          </cell>
        </row>
        <row r="5162">
          <cell r="G5162">
            <v>97900</v>
          </cell>
          <cell r="H5162" t="str">
            <v>CAIXA ENTERRADA HIDRÁULICA RETANGULAR, EM ALVENARIA COM BLOCOS DE CONCRETO, DIMENSÕES INTERNAS: 0,6X0,6X0,6 M PARA REDE DE ESGOTO. AF_12/2020</v>
          </cell>
          <cell r="I5162" t="str">
            <v>UN</v>
          </cell>
          <cell r="J5162" t="str">
            <v>ATRIBUÍDO SÃO PAULO</v>
          </cell>
          <cell r="K5162">
            <v>3.09</v>
          </cell>
        </row>
        <row r="5163">
          <cell r="G5163">
            <v>97901</v>
          </cell>
          <cell r="H5163" t="str">
            <v>CAIXA ENTERRADA HIDRÁULICA RETANGULAR, EM ALVENARIA COM BLOCOS DE CONCRETO, DIMENSÕES INTERNAS: 0,8X0,8X0,6 M PARA REDE DE ESGOTO. AF_12/2020</v>
          </cell>
          <cell r="I5163" t="str">
            <v>UN</v>
          </cell>
          <cell r="J5163" t="str">
            <v>ATRIBUÍDO SÃO PAULO</v>
          </cell>
          <cell r="K5163">
            <v>4.48</v>
          </cell>
        </row>
        <row r="5164">
          <cell r="G5164">
            <v>97902</v>
          </cell>
          <cell r="H5164" t="str">
            <v>CAIXA ENTERRADA HIDRÁULICA RETANGULAR, EM ALVENARIA COM BLOCOS DE CONCRETO, DIMENSÕES INTERNAS: 1X1X0,6 M PARA REDE DE ESGOTO. AF_12/2020</v>
          </cell>
          <cell r="I5164" t="str">
            <v>UN</v>
          </cell>
          <cell r="J5164" t="str">
            <v>ATRIBUÍDO SÃO PAULO</v>
          </cell>
          <cell r="K5164">
            <v>3.44</v>
          </cell>
        </row>
        <row r="5165">
          <cell r="G5165">
            <v>97903</v>
          </cell>
          <cell r="H5165" t="str">
            <v>CAIXA DE GORDURA SIMPLES, CIRCULAR, EM CONCRETO PRÉ-MOLDADO, DIÂMETRO INTERNO = 0,4 M, ALTURA INTERNA = 0,4 M. AF_12/2020</v>
          </cell>
          <cell r="I5165" t="str">
            <v>UN</v>
          </cell>
          <cell r="J5165" t="str">
            <v>ATRIBUÍDO SÃO PAULO</v>
          </cell>
          <cell r="K5165">
            <v>4.83</v>
          </cell>
        </row>
        <row r="5166">
          <cell r="G5166">
            <v>97904</v>
          </cell>
          <cell r="H5166" t="str">
            <v>CAIXA DE GORDURA SIMPLES (CAPACIDADE: 36L), RETANGULAR, EM ALVENARIA COM TIJOLOS CERÂMICOS MACIÇOS, DIMENSÕES INTERNAS = 0,2X0,4 M, ALTURA INTERNA = 0,8 M. AF_12/2020</v>
          </cell>
          <cell r="I5166" t="str">
            <v>UN</v>
          </cell>
          <cell r="J5166" t="str">
            <v>ATRIBUÍDO SÃO PAULO</v>
          </cell>
          <cell r="K5166">
            <v>3.79</v>
          </cell>
        </row>
        <row r="5167">
          <cell r="G5167">
            <v>97905</v>
          </cell>
          <cell r="H5167" t="str">
            <v>CAIXA DE GORDURA DUPLA (CAPACIDADE: 126 L), RETANGULAR, EM ALVENARIA COM TIJOLOS CERÂMICOS MACIÇOS, DIMENSÕES INTERNAS = 0,4X0,7 M, ALTURA INTERNA = 0,8 M. AF_12/2020</v>
          </cell>
          <cell r="I5167" t="str">
            <v>UN</v>
          </cell>
          <cell r="J5167" t="str">
            <v>ATRIBUÍDO SÃO PAULO</v>
          </cell>
          <cell r="K5167">
            <v>5.17</v>
          </cell>
        </row>
        <row r="5168">
          <cell r="G5168">
            <v>97906</v>
          </cell>
          <cell r="H5168" t="str">
            <v>CAIXA DE GORDURA ESPECIAL (CAPACIDADE: 312 L - PARA ATÉ 146 PESSOAS SERVIDAS NO PICO), RETANGULAR, EM ALVENARIA COM TIJOLOS CERÂMICOS MACIÇOS, DIMENSÕES INTERNAS = 0,4X1,2 M, ALTURA INTERNA = 1 M. AF_12/2020</v>
          </cell>
          <cell r="I5168" t="str">
            <v>UN</v>
          </cell>
          <cell r="J5168" t="str">
            <v>COEFICIENTE DE REPRESENTATIVIDADE</v>
          </cell>
          <cell r="K5168">
            <v>4.28</v>
          </cell>
        </row>
        <row r="5169">
          <cell r="G5169">
            <v>97907</v>
          </cell>
          <cell r="H5169" t="str">
            <v>CAIXA DE GORDURA SIMPLES (CAPACIDADE: 36 L), RETANGULAR, EM ALVENARIA COM BLOCOS DE CONCRETO, DIMENSÕES INTERNAS = 0,2X0,4 M, ALTURA INTERNA = 0,8 M. AF_12/2020</v>
          </cell>
          <cell r="I5169" t="str">
            <v>UN</v>
          </cell>
          <cell r="J5169" t="str">
            <v>COEFICIENTE DE REPRESENTATIVIDADE</v>
          </cell>
          <cell r="K5169">
            <v>5.66</v>
          </cell>
        </row>
        <row r="5170">
          <cell r="G5170">
            <v>97908</v>
          </cell>
          <cell r="H5170" t="str">
            <v>CAIXA DE GORDURA DUPLA (CAPACIDADE: 126 L), RETANGULAR, EM ALVENARIA COM BLOCOS DE CONCRETO, DIMENSÕES INTERNAS = 0,4X0,7 M, ALTURA INTERNA = 0,8 M. AF_12/2020</v>
          </cell>
          <cell r="I5170" t="str">
            <v>UN</v>
          </cell>
          <cell r="J5170" t="str">
            <v>COEFICIENTE DE REPRESENTATIVIDADE</v>
          </cell>
          <cell r="K5170">
            <v>4.83</v>
          </cell>
        </row>
        <row r="5171">
          <cell r="G5171">
            <v>98102</v>
          </cell>
          <cell r="H5171" t="str">
            <v>CAIXA ENTERRADA HIDRÁULICA RETANGULAR EM ALVENARIA COM TIJOLOS CERÂMICOS MACIÇOS, DIMENSÕES INTERNAS: 0,3X0,3X0,3 M PARA REDE DE DRENAGEM. AF_12/2020</v>
          </cell>
          <cell r="I5171" t="str">
            <v>UN</v>
          </cell>
          <cell r="J5171" t="str">
            <v>COEFICIENTE DE REPRESENTATIVIDADE</v>
          </cell>
          <cell r="K5171">
            <v>6.22</v>
          </cell>
        </row>
        <row r="5172">
          <cell r="G5172">
            <v>98104</v>
          </cell>
          <cell r="H5172" t="str">
            <v>CAIXA ENTERRADA HIDRÁULICA RETANGULAR EM ALVENARIA COM TIJOLOS CERÂMICOS MACIÇOS, DIMENSÕES INTERNAS: 0,4X0,4X0,4 M PARA REDE DE DRENAGEM. AF_12/2020</v>
          </cell>
          <cell r="I5172" t="str">
            <v>UN</v>
          </cell>
          <cell r="J5172" t="str">
            <v>COEFICIENTE DE REPRESENTATIVIDADE</v>
          </cell>
          <cell r="K5172">
            <v>5.53</v>
          </cell>
        </row>
        <row r="5173">
          <cell r="G5173">
            <v>98105</v>
          </cell>
          <cell r="H5173" t="str">
            <v>CAIXA ENTERRADA HIDRÁULICA RETANGULAR EM ALVENARIA COM TIJOLOS CERÂMICOS MACIÇOS, DIMENSÕES INTERNAS: 0,6X0,6X0,6 M PARA REDE DE DRENAGEM. AF_12/2020</v>
          </cell>
          <cell r="I5173" t="str">
            <v>UN</v>
          </cell>
          <cell r="J5173" t="str">
            <v>COEFICIENTE DE REPRESENTATIVIDADE</v>
          </cell>
          <cell r="K5173">
            <v>6.92</v>
          </cell>
        </row>
        <row r="5174">
          <cell r="G5174">
            <v>98106</v>
          </cell>
          <cell r="H5174" t="str">
            <v>CAIXA ENTERRADA HIDRÁULICA RETANGULAR EM ALVENARIA COM TIJOLOS CERÂMICOS MACIÇOS, DIMENSÕES INTERNAS: 0,8X0,8X0,6 M PARA REDE DE DRENAGEM. AF_12/2020</v>
          </cell>
          <cell r="I5174" t="str">
            <v>UN</v>
          </cell>
          <cell r="J5174" t="str">
            <v>COEFICIENTE DE REPRESENTATIVIDADE</v>
          </cell>
          <cell r="K5174">
            <v>6.24</v>
          </cell>
        </row>
        <row r="5175">
          <cell r="G5175">
            <v>98107</v>
          </cell>
          <cell r="H5175" t="str">
            <v>CAIXA ENTERRADA HIDRÁULICA RETANGULAR EM ALVENARIA COM TIJOLOS CERÂMICOS MACIÇOS, DIMENSÕES INTERNAS: 1X1X0,6 M PARA REDE DE DRENAGEM. AF_12/2020</v>
          </cell>
          <cell r="I5175" t="str">
            <v>UN</v>
          </cell>
          <cell r="J5175" t="str">
            <v>COEFICIENTE DE REPRESENTATIVIDADE</v>
          </cell>
          <cell r="K5175">
            <v>7.62</v>
          </cell>
        </row>
        <row r="5176">
          <cell r="G5176">
            <v>98108</v>
          </cell>
          <cell r="H5176" t="str">
            <v>CAIXA ENTERRADA HIDRÁULICA RETANGULAR, EM ALVENARIA COM BLOCOS DE CONCRETO, DIMENSÕES INTERNAS: 0,4X0,4X0,4 M PARA REDE DE DRENAGEM. AF_12/2020</v>
          </cell>
          <cell r="I5176" t="str">
            <v>UN</v>
          </cell>
          <cell r="J5176" t="str">
            <v>COEFICIENTE DE REPRESENTATIVIDADE</v>
          </cell>
          <cell r="K5176">
            <v>7.29</v>
          </cell>
        </row>
        <row r="5177">
          <cell r="G5177">
            <v>99250</v>
          </cell>
          <cell r="H5177" t="str">
            <v>CAIXA ENTERRADA HIDRÁULICA RETANGULAR, EM ALVENARIA COM BLOCOS DE CONCRETO, DIMENSÕES INTERNAS: 0,6X0,6X0,6 M PARA REDE DE DRENAGEM. AF_12/2020</v>
          </cell>
          <cell r="I5177" t="str">
            <v>UN</v>
          </cell>
          <cell r="J5177" t="str">
            <v>COEFICIENTE DE REPRESENTATIVIDADE</v>
          </cell>
          <cell r="K5177">
            <v>8.66</v>
          </cell>
        </row>
        <row r="5178">
          <cell r="G5178">
            <v>99251</v>
          </cell>
          <cell r="H5178" t="str">
            <v>CAIXA ENTERRADA HIDRÁULICA RETANGULAR, EM ALVENARIA COM BLOCOS DE CONCRETO, DIMENSÕES INTERNAS: 0,8X0,8X0,6 M PARA REDE DE DRENAGEM. AF_12/2020</v>
          </cell>
          <cell r="I5178" t="str">
            <v>UN</v>
          </cell>
          <cell r="J5178" t="str">
            <v>COEFICIENTE DE REPRESENTATIVIDADE</v>
          </cell>
          <cell r="K5178">
            <v>9.03</v>
          </cell>
        </row>
        <row r="5179">
          <cell r="G5179">
            <v>99253</v>
          </cell>
          <cell r="H5179" t="str">
            <v>CAIXA ENTERRADA HIDRÁULICA RETANGULAR, EM ALVENARIA COM BLOCOS DE CONCRETO, DIMENSÕES INTERNAS: 1X1X0,6 M PARA REDE DE DRENAGEM. AF_12/2020</v>
          </cell>
          <cell r="I5179" t="str">
            <v>UN</v>
          </cell>
          <cell r="J5179" t="str">
            <v>COEFICIENTE DE REPRESENTATIVIDADE</v>
          </cell>
          <cell r="K5179">
            <v>10.41</v>
          </cell>
        </row>
        <row r="5180">
          <cell r="G5180">
            <v>99255</v>
          </cell>
          <cell r="H5180" t="str">
            <v>FURO EM CAIXA D'ÁGUA COM ESPESSURA DE 2 ATÉ 5 MM E DIÂMETRO DE 15 MM. AF_06/2021</v>
          </cell>
          <cell r="I5180" t="str">
            <v>UN</v>
          </cell>
          <cell r="J5180" t="str">
            <v>COEFICIENTE DE REPRESENTATIVIDADE</v>
          </cell>
          <cell r="K5180">
            <v>295.17</v>
          </cell>
        </row>
        <row r="5181">
          <cell r="G5181">
            <v>99257</v>
          </cell>
          <cell r="H5181" t="str">
            <v>FURO EM CAIXA D'ÁGUA COM ESPESSURA DE 6 ATÉ 8 MM E DIÂMETRO DE 15 MM. AF_06/2021</v>
          </cell>
          <cell r="I5181" t="str">
            <v>UN</v>
          </cell>
          <cell r="J5181" t="str">
            <v>COEFICIENTE DE REPRESENTATIVIDADE</v>
          </cell>
          <cell r="K5181">
            <v>455.12</v>
          </cell>
        </row>
        <row r="5182">
          <cell r="G5182">
            <v>99258</v>
          </cell>
          <cell r="H5182" t="str">
            <v>FURO EM CAIXA D'ÁGUA COM ESPESSURA DE 2 ATÉ 5 MM E DIÂMETRO DE 20 MM. AF_06/2021</v>
          </cell>
          <cell r="I5182" t="str">
            <v>UN</v>
          </cell>
          <cell r="J5182" t="str">
            <v>COEFICIENTE DE REPRESENTATIVIDADE</v>
          </cell>
          <cell r="K5182">
            <v>487.09</v>
          </cell>
        </row>
        <row r="5183">
          <cell r="G5183">
            <v>99260</v>
          </cell>
          <cell r="H5183" t="str">
            <v>FURO EM CAIXA D'ÁGUA COM ESPESSURA DE 6 ATÉ 8 MM E DIÂMETRO DE 20 MM. AF_06/2021</v>
          </cell>
          <cell r="I5183" t="str">
            <v>UN</v>
          </cell>
          <cell r="J5183" t="str">
            <v>COEFICIENTE DE REPRESENTATIVIDADE</v>
          </cell>
          <cell r="K5183">
            <v>1117.74</v>
          </cell>
        </row>
        <row r="5184">
          <cell r="G5184">
            <v>99262</v>
          </cell>
          <cell r="H5184" t="str">
            <v>FURO EM CAIXA D'ÁGUA COM ESPESSURA DE 2 ATÉ 5 MM E DIÂMETRO DE 25 MM. AF_06/2021</v>
          </cell>
          <cell r="I5184" t="str">
            <v>UN</v>
          </cell>
          <cell r="J5184" t="str">
            <v>COEFICIENTE DE REPRESENTATIVIDADE</v>
          </cell>
          <cell r="K5184">
            <v>1269.71</v>
          </cell>
        </row>
        <row r="5185">
          <cell r="G5185">
            <v>99264</v>
          </cell>
          <cell r="H5185" t="str">
            <v>FURO EM CAIXA D'ÁGUA COM ESPESSURA DE 6 ATÉ 8 MM E DIÂMETRO DE 25 MM. AF_06/2021</v>
          </cell>
          <cell r="I5185" t="str">
            <v>UN</v>
          </cell>
          <cell r="J5185" t="str">
            <v>COEFICIENTE DE REPRESENTATIVIDADE</v>
          </cell>
          <cell r="K5185">
            <v>2183.31</v>
          </cell>
        </row>
        <row r="5186">
          <cell r="G5186">
            <v>102587</v>
          </cell>
          <cell r="H5186" t="str">
            <v>FURO EM CAIXA D'ÁGUA COM ESPESSURA DE 2 ATÉ 5 MM E DIÂMETRO DE 32 MM. AF_06/2021</v>
          </cell>
          <cell r="I5186" t="str">
            <v>UN</v>
          </cell>
          <cell r="J5186" t="str">
            <v>COEFICIENTE DE REPRESENTATIVIDADE</v>
          </cell>
          <cell r="K5186">
            <v>490.94</v>
          </cell>
        </row>
        <row r="5187">
          <cell r="G5187">
            <v>102588</v>
          </cell>
          <cell r="H5187" t="str">
            <v>FURO EM CAIXA D'ÁGUA COM ESPESSURA DE 6 ATÉ 8 MM E DIÂMETRO DE 32 MM. AF_06/2021</v>
          </cell>
          <cell r="I5187" t="str">
            <v>UN</v>
          </cell>
          <cell r="J5187" t="str">
            <v>COEFICIENTE DE REPRESENTATIVIDADE</v>
          </cell>
          <cell r="K5187">
            <v>705.17</v>
          </cell>
        </row>
        <row r="5188">
          <cell r="G5188">
            <v>102589</v>
          </cell>
          <cell r="H5188" t="str">
            <v>FURO EM CAIXA D'ÁGUA COM ESPESSURA DE 2 ATÉ 5 MM E DIÂMETRO DE 40 MM. AF_06/2021</v>
          </cell>
          <cell r="I5188" t="str">
            <v>UN</v>
          </cell>
          <cell r="J5188" t="str">
            <v>COEFICIENTE DE REPRESENTATIVIDADE</v>
          </cell>
          <cell r="K5188">
            <v>683.29</v>
          </cell>
        </row>
        <row r="5189">
          <cell r="G5189">
            <v>102590</v>
          </cell>
          <cell r="H5189" t="str">
            <v>FURO EM CAIXA D'ÁGUA COM ESPESSURA DE 6 ATÉ 8 MM E DIÂMETRO DE 40 MM. AF_06/2021</v>
          </cell>
          <cell r="I5189" t="str">
            <v>UN</v>
          </cell>
          <cell r="J5189" t="str">
            <v>COEFICIENTE DE REPRESENTATIVIDADE</v>
          </cell>
          <cell r="K5189">
            <v>1051</v>
          </cell>
        </row>
        <row r="5190">
          <cell r="G5190">
            <v>102591</v>
          </cell>
          <cell r="H5190" t="str">
            <v>FURO EM CAIXA D'ÁGUA COM ESPESSURA DE 2 ATÉ 5 MM E DIÂMETRO DE 50 MM. AF_06/2021</v>
          </cell>
          <cell r="I5190" t="str">
            <v>UN</v>
          </cell>
          <cell r="J5190" t="str">
            <v>COEFICIENTE DE REPRESENTATIVIDADE</v>
          </cell>
          <cell r="K5190">
            <v>1319.01</v>
          </cell>
        </row>
        <row r="5191">
          <cell r="G5191">
            <v>102592</v>
          </cell>
          <cell r="H5191" t="str">
            <v>FURO EM CAIXA D'ÁGUA COM ESPESSURA DE 6 ATÉ 8 MM E DIÂMETRO DE 50 MM. AF_06/2021</v>
          </cell>
          <cell r="I5191" t="str">
            <v>UN</v>
          </cell>
          <cell r="J5191" t="str">
            <v>COEFICIENTE DE REPRESENTATIVIDADE</v>
          </cell>
          <cell r="K5191">
            <v>1952.9</v>
          </cell>
        </row>
        <row r="5192">
          <cell r="G5192">
            <v>102593</v>
          </cell>
          <cell r="H5192" t="str">
            <v>FURO EM CAIXA D'ÁGUA COM ESPESSURA DE 2 ATÉ 5 MM E DIÂMETRO DE 60 MM. AF_06/2021</v>
          </cell>
          <cell r="I5192" t="str">
            <v>UN</v>
          </cell>
          <cell r="J5192" t="str">
            <v>COEFICIENTE DE REPRESENTATIVIDADE</v>
          </cell>
          <cell r="K5192">
            <v>3578.16</v>
          </cell>
        </row>
        <row r="5193">
          <cell r="G5193">
            <v>102594</v>
          </cell>
          <cell r="H5193" t="str">
            <v>FURO EM CAIXA D'ÁGUA COM ESPESSURA DE 6 ATÉ 8 MM E DIÂMETRO DE 60 MM. AF_06/2021</v>
          </cell>
          <cell r="I5193" t="str">
            <v>UN</v>
          </cell>
          <cell r="J5193" t="str">
            <v>COEFICIENTE DE REPRESENTATIVIDADE</v>
          </cell>
          <cell r="K5193">
            <v>4311.74</v>
          </cell>
        </row>
        <row r="5194">
          <cell r="G5194">
            <v>102595</v>
          </cell>
          <cell r="H5194" t="str">
            <v>FURO EM CAIXA D'ÁGUA COM ESPESSURA DE 2 ATÉ 5 MM E DIÂMETRO DE 75 MM. AF_06/2021</v>
          </cell>
          <cell r="I5194" t="str">
            <v>UN</v>
          </cell>
          <cell r="J5194" t="str">
            <v>COEFICIENTE DE REPRESENTATIVIDADE</v>
          </cell>
          <cell r="K5194">
            <v>5800.04</v>
          </cell>
        </row>
        <row r="5195">
          <cell r="G5195">
            <v>102596</v>
          </cell>
          <cell r="H5195" t="str">
            <v>FURO EM CAIXA D'ÁGUA COM ESPESSURA DE 6 ATÉ 8 MM E DIÂMETRO DE 75 MM. AF_06/2021</v>
          </cell>
          <cell r="I5195" t="str">
            <v>UN</v>
          </cell>
          <cell r="J5195" t="str">
            <v>COEFICIENTE DE REPRESENTATIVIDADE</v>
          </cell>
          <cell r="K5195">
            <v>8442.1</v>
          </cell>
        </row>
        <row r="5196">
          <cell r="G5196">
            <v>102597</v>
          </cell>
          <cell r="H5196" t="str">
            <v>FURO EM CAIXA D'ÁGUA COM ESPESSURA DE 2 ATÉ 5 MM E DIÂMETRO DE 100 MM. AF_06/2021</v>
          </cell>
          <cell r="I5196" t="str">
            <v>UN</v>
          </cell>
          <cell r="J5196" t="str">
            <v>COEFICIENTE DE REPRESENTATIVIDADE</v>
          </cell>
          <cell r="K5196">
            <v>12995.06</v>
          </cell>
        </row>
        <row r="5197">
          <cell r="G5197">
            <v>102598</v>
          </cell>
          <cell r="H5197" t="str">
            <v>FURO EM CAIXA D'ÁGUA COM ESPESSURA DE 6 ATÉ 8 MM E DIÂMETRO DE 100 MM. AF_06/2021</v>
          </cell>
          <cell r="I5197" t="str">
            <v>UN</v>
          </cell>
          <cell r="J5197" t="str">
            <v>COEFICIENTE DE REPRESENTATIVIDADE</v>
          </cell>
          <cell r="K5197">
            <v>550.35</v>
          </cell>
        </row>
        <row r="5198">
          <cell r="G5198">
            <v>102599</v>
          </cell>
          <cell r="H5198" t="str">
            <v>CAIXA D´ÁGUA EM POLIETILENO, 500 LITROS - FORNECIMENTO E INSTALAÇÃO. AF_06/2021</v>
          </cell>
          <cell r="I5198" t="str">
            <v>UN</v>
          </cell>
          <cell r="J5198" t="str">
            <v>ATRIBUÍDO SÃO PAULO</v>
          </cell>
          <cell r="K5198">
            <v>784.82</v>
          </cell>
        </row>
        <row r="5199">
          <cell r="G5199">
            <v>102600</v>
          </cell>
          <cell r="H5199" t="str">
            <v>CAIXA D´ÁGUA EM POLIETILENO, 750 LITROS - FORNECIMENTO E INSTALAÇÃO. AF_06/2021</v>
          </cell>
          <cell r="I5199" t="str">
            <v>UN</v>
          </cell>
          <cell r="J5199" t="str">
            <v>ATRIBUÍDO SÃO PAULO</v>
          </cell>
          <cell r="K5199">
            <v>38.85</v>
          </cell>
        </row>
        <row r="5200">
          <cell r="G5200">
            <v>102601</v>
          </cell>
          <cell r="H5200" t="str">
            <v>CAIXA D´ÁGUA EM POLIETILENO, 1000 LITROS - FORNECIMENTO E INSTALAÇÃO. AF_06/2021</v>
          </cell>
          <cell r="I5200" t="str">
            <v>UN</v>
          </cell>
          <cell r="J5200" t="str">
            <v>ATRIBUÍDO SÃO PAULO</v>
          </cell>
          <cell r="K5200">
            <v>99.47</v>
          </cell>
        </row>
        <row r="5201">
          <cell r="G5201">
            <v>102602</v>
          </cell>
          <cell r="H5201" t="str">
            <v>CAIXA D´ÁGUA EM POLIETILENO, 1500 LITROS - FORNECIMENTO E INSTALAÇÃO. AF_06/2021</v>
          </cell>
          <cell r="I5201" t="str">
            <v>UN</v>
          </cell>
          <cell r="J5201" t="str">
            <v>ATRIBUÍDO SÃO PAULO</v>
          </cell>
          <cell r="K5201">
            <v>18.05</v>
          </cell>
        </row>
        <row r="5202">
          <cell r="G5202">
            <v>102603</v>
          </cell>
          <cell r="H5202" t="str">
            <v>CAIXA D´ÁGUA EM POLIETILENO, 2000 LITROS - FORNECIMENTO E INSTALAÇÃO. AF_06/2021</v>
          </cell>
          <cell r="I5202" t="str">
            <v>UN</v>
          </cell>
          <cell r="J5202" t="str">
            <v>ATRIBUÍDO SÃO PAULO</v>
          </cell>
          <cell r="K5202">
            <v>46.91</v>
          </cell>
        </row>
        <row r="5203">
          <cell r="G5203">
            <v>102604</v>
          </cell>
          <cell r="H5203" t="str">
            <v>CAIXA D´ÁGUA EM POLIETILENO, 3000 LITROS - FORNECIMENTO E INSTALAÇÃO. AF_06/2021</v>
          </cell>
          <cell r="I5203" t="str">
            <v>UN</v>
          </cell>
          <cell r="J5203" t="str">
            <v>COEFICIENTE DE REPRESENTATIVIDADE</v>
          </cell>
          <cell r="K5203">
            <v>102.38</v>
          </cell>
        </row>
        <row r="5204">
          <cell r="G5204">
            <v>102605</v>
          </cell>
          <cell r="H5204" t="str">
            <v>CAIXA D´ÁGUA EM POLIÉSTER REFORÇADO COM FIBRA DE VIDRO, 500 LITROS - FORNECIMENTO E INSTALAÇÃO. AF_06/2021</v>
          </cell>
          <cell r="I5204" t="str">
            <v>UN</v>
          </cell>
          <cell r="J5204" t="str">
            <v>COEFICIENTE DE REPRESENTATIVIDADE</v>
          </cell>
          <cell r="K5204">
            <v>20.48</v>
          </cell>
        </row>
        <row r="5205">
          <cell r="G5205">
            <v>102606</v>
          </cell>
          <cell r="H5205" t="str">
            <v>CAIXA D´ÁGUA EM POLIÉSTER REFORÇADO COM FIBRA DE VIDRO, 750 LITROS - FORNECIMENTO E INSTALAÇÃO. AF_06/2021</v>
          </cell>
          <cell r="I5205" t="str">
            <v>UN</v>
          </cell>
          <cell r="J5205" t="str">
            <v>COEFICIENTE DE REPRESENTATIVIDADE</v>
          </cell>
          <cell r="K5205">
            <v>17.85</v>
          </cell>
        </row>
        <row r="5206">
          <cell r="G5206">
            <v>102607</v>
          </cell>
          <cell r="H5206" t="str">
            <v>CAIXA D´ÁGUA EM POLIÉSTER REFORÇADO COM FIBRA DE VIDRO, 1000 LITROS - FORNECIMENTO E INSTALAÇÃO. AF_06/2021</v>
          </cell>
          <cell r="I5206" t="str">
            <v>UN</v>
          </cell>
          <cell r="J5206" t="str">
            <v>COEFICIENTE DE REPRESENTATIVIDADE</v>
          </cell>
          <cell r="K5206">
            <v>19.48</v>
          </cell>
        </row>
        <row r="5207">
          <cell r="G5207">
            <v>102608</v>
          </cell>
          <cell r="H5207" t="str">
            <v>CAIXA D´ÁGUA EM POLIÉSTER REFORÇADO COM FIBRA DE VIDRO, 1500 LITROS - FORNECIMENTO E INSTALAÇÃO. AF_06/2021</v>
          </cell>
          <cell r="I5207" t="str">
            <v>UN</v>
          </cell>
          <cell r="J5207" t="str">
            <v>COEFICIENTE DE REPRESENTATIVIDADE</v>
          </cell>
          <cell r="K5207">
            <v>18.51</v>
          </cell>
        </row>
        <row r="5208">
          <cell r="G5208">
            <v>102609</v>
          </cell>
          <cell r="H5208" t="str">
            <v>CAIXA D´ÁGUA EM POLIÉSTER REFORÇADO COM FIBRA DE VIDRO, 2000 LITROS - FORNECIMENTO E INSTALAÇÃO. AF_06/2021</v>
          </cell>
          <cell r="I5208" t="str">
            <v>UN</v>
          </cell>
          <cell r="J5208" t="str">
            <v>COEFICIENTE DE REPRESENTATIVIDADE</v>
          </cell>
          <cell r="K5208">
            <v>69.32</v>
          </cell>
        </row>
        <row r="5209">
          <cell r="G5209">
            <v>102610</v>
          </cell>
          <cell r="H5209" t="str">
            <v>CAIXA D´ÁGUA EM POLIÉSTER REFORÇADO COM FIBRA DE VIDRO, 3000 LITROS - FORNECIMENTO E INSTALAÇÃO. AF_06/2021</v>
          </cell>
          <cell r="I5209" t="str">
            <v>UN</v>
          </cell>
          <cell r="J5209" t="str">
            <v>COEFICIENTE DE REPRESENTATIVIDADE</v>
          </cell>
          <cell r="K5209">
            <v>78.73</v>
          </cell>
        </row>
        <row r="5210">
          <cell r="G5210">
            <v>102611</v>
          </cell>
          <cell r="H5210" t="str">
            <v>CAIXA D´ÁGUA EM POLIÉSTER REFORÇADO COM FIBRA DE VIDRO, 5000 LITROS - FORNECIMENTO E INSTALAÇÃO. AF_06/2021</v>
          </cell>
          <cell r="I5210" t="str">
            <v>UN</v>
          </cell>
          <cell r="J5210" t="str">
            <v>COEFICIENTE DE REPRESENTATIVIDADE</v>
          </cell>
          <cell r="K5210">
            <v>733.19</v>
          </cell>
        </row>
        <row r="5211">
          <cell r="G5211">
            <v>102612</v>
          </cell>
          <cell r="H5211" t="str">
            <v>CAIXA D´ÁGUA EM POLIÉSTER REFORÇADO COM FIBRA DE VIDRO, 7000 LITROS - FORNECIMENTO E INSTALAÇÃO. AF_06/2021</v>
          </cell>
          <cell r="I5211" t="str">
            <v>UN</v>
          </cell>
          <cell r="J5211" t="str">
            <v>COEFICIENTE DE REPRESENTATIVIDADE</v>
          </cell>
          <cell r="K5211">
            <v>513.82</v>
          </cell>
        </row>
        <row r="5212">
          <cell r="G5212">
            <v>102613</v>
          </cell>
          <cell r="H5212" t="str">
            <v>CAIXA D´ÁGUA EM POLIÉSTER REFORÇADO COM FIBRA DE VIDRO, 10000 LITROS - FORNECIMENTO E INSTALAÇÃO. AF_06/2021</v>
          </cell>
          <cell r="I5212" t="str">
            <v>UN</v>
          </cell>
          <cell r="J5212" t="str">
            <v>COEFICIENTE DE REPRESENTATIVIDADE</v>
          </cell>
          <cell r="K5212">
            <v>492.28</v>
          </cell>
        </row>
        <row r="5213">
          <cell r="G5213">
            <v>102614</v>
          </cell>
          <cell r="H5213" t="str">
            <v>CAIXA D´ÁGUA EM POLIÉSTER REFORÇADO COM FIBRA DE VIDRO, 15000 LITROS - FORNECIMENTO E INSTALAÇÃO. AF_06/2021</v>
          </cell>
          <cell r="I5213" t="str">
            <v>UN</v>
          </cell>
          <cell r="J5213" t="str">
            <v>COEFICIENTE DE REPRESENTATIVIDADE</v>
          </cell>
          <cell r="K5213">
            <v>285.21</v>
          </cell>
        </row>
        <row r="5214">
          <cell r="G5214">
            <v>102615</v>
          </cell>
          <cell r="H5214" t="str">
            <v>CAIXA D´ÁGUA EM POLIÉSTER REFORÇADO COM FIBRA DE VIDRO, 20000 LITROS - FORNECIMENTO E INSTALAÇÃO. AF_06/2021</v>
          </cell>
          <cell r="I5214" t="str">
            <v>UN</v>
          </cell>
          <cell r="J5214" t="str">
            <v>COEFICIENTE DE REPRESENTATIVIDADE</v>
          </cell>
          <cell r="K5214">
            <v>82.17</v>
          </cell>
        </row>
        <row r="5215">
          <cell r="G5215">
            <v>102616</v>
          </cell>
          <cell r="H5215" t="str">
            <v>CAIXA D´ÁGUA EM POLIETILENO, 500 LITROS (INCLUSOS TUBOS, CONEXÕES E TORNEIRA DE BÓIA) - FORNECIMENTO E INSTALAÇÃO. AF_06/2021</v>
          </cell>
          <cell r="I5215" t="str">
            <v>UN</v>
          </cell>
          <cell r="J5215" t="str">
            <v>COEFICIENTE DE REPRESENTATIVIDADE</v>
          </cell>
          <cell r="K5215">
            <v>88.74</v>
          </cell>
        </row>
        <row r="5216">
          <cell r="G5216">
            <v>102617</v>
          </cell>
          <cell r="H5216" t="str">
            <v>CAIXA D´ÁGUA EM POLIETILENO, 1000 LITROS (INCLUSOS TUBOS, CONEXÕES E TORNEIRA DE BÓIA) - FORNECIMENTO E INSTALAÇÃO. AF_06/2021</v>
          </cell>
          <cell r="I5216" t="str">
            <v>UN</v>
          </cell>
          <cell r="J5216" t="str">
            <v>COEFICIENTE DE REPRESENTATIVIDADE</v>
          </cell>
          <cell r="K5216">
            <v>9.56</v>
          </cell>
        </row>
        <row r="5217">
          <cell r="G5217">
            <v>102618</v>
          </cell>
          <cell r="H5217" t="str">
            <v>CAIXA SIFONADA, PVC, DN 100 X 100 X 50 MM, FORNECIDA E INSTALADA EM RAMAIS DE ENCAMINHAMENTO DE ÁGUA PLUVIAL. AF_06/2022</v>
          </cell>
          <cell r="I5217" t="str">
            <v>UN</v>
          </cell>
          <cell r="J5217" t="str">
            <v>COEFICIENTE DE REPRESENTATIVIDADE</v>
          </cell>
          <cell r="K5217">
            <v>27.27</v>
          </cell>
        </row>
        <row r="5218">
          <cell r="G5218">
            <v>102619</v>
          </cell>
          <cell r="H5218" t="str">
            <v>CAIXA SIFONADA, PVC, DN 150 X 185 X 75 MM, FORNECIDA E INSTALADA EM RAMAIS DE ENCAMINHAMENTO DE ÁGUA PLUVIAL. AF_06/2022</v>
          </cell>
          <cell r="I5218" t="str">
            <v>UN</v>
          </cell>
          <cell r="J5218" t="str">
            <v>COEFICIENTE DE REPRESENTATIVIDADE</v>
          </cell>
          <cell r="K5218">
            <v>252.28</v>
          </cell>
        </row>
        <row r="5219">
          <cell r="G5219">
            <v>102620</v>
          </cell>
          <cell r="H5219" t="str">
            <v>RALO SIFONADO, PVC, DN 100 X 40 MM, JUNTA SOLDÁVEL, FORNECIDO E INSTALADO EM RAMAIS DE ENCAMINHAMENTO DE ÁGUA PLUVIAL. AF_06/2022</v>
          </cell>
          <cell r="I5219" t="str">
            <v>UN</v>
          </cell>
          <cell r="J5219" t="str">
            <v>COEFICIENTE DE REPRESENTATIVIDADE</v>
          </cell>
          <cell r="K5219">
            <v>22.94</v>
          </cell>
        </row>
        <row r="5220">
          <cell r="G5220">
            <v>102621</v>
          </cell>
          <cell r="H5220" t="str">
            <v>CAIXA SIFONADA, PVC, DN 100 X 100 X 50 MM, JUNTA ELÁSTICA, FORNECIDA E INSTALADA EM RAMAL DE DESCARGA OU EM RAMAL DE ESGOTO SANITÁRIO. AF_08/2022</v>
          </cell>
          <cell r="I5220" t="str">
            <v>UN</v>
          </cell>
          <cell r="J5220" t="str">
            <v>COEFICIENTE DE REPRESENTATIVIDADE</v>
          </cell>
          <cell r="K5220">
            <v>12.4</v>
          </cell>
        </row>
        <row r="5221">
          <cell r="G5221">
            <v>102622</v>
          </cell>
          <cell r="H5221" t="str">
            <v>CAIXA SIFONADA, PVC, DN 150 X 185 X 75 MM, JUNTA ELÁSTICA, FORNECIDA E INSTALADA EM RAMAL DE DESCARGA OU EM RAMAL DE ESGOTO SANITÁRIO. AF_08/2022</v>
          </cell>
          <cell r="I5221" t="str">
            <v>UN</v>
          </cell>
          <cell r="J5221" t="str">
            <v>COEFICIENTE DE REPRESENTATIVIDADE</v>
          </cell>
          <cell r="K5221">
            <v>10.57</v>
          </cell>
        </row>
        <row r="5222">
          <cell r="G5222">
            <v>102623</v>
          </cell>
          <cell r="H5222" t="str">
            <v>RALO SIFONADO, PVC, DN 100 X 40 MM, JUNTA SOLDÁVEL, FORNECIDO E INSTALADO EM RAMAL DE DESCARGA OU EM RAMAL DE ESGOTO SANITÁRIO. AF_08/2022</v>
          </cell>
          <cell r="I5222" t="str">
            <v>UN</v>
          </cell>
          <cell r="J5222" t="str">
            <v>COEFICIENTE DE REPRESENTATIVIDADE</v>
          </cell>
          <cell r="K5222">
            <v>12.11</v>
          </cell>
        </row>
        <row r="5223">
          <cell r="G5223">
            <v>89482</v>
          </cell>
          <cell r="H5223" t="str">
            <v>RALO SECO, PVC, DN 100 X 40 MM, JUNTA SOLDÁVEL, FORNECIDO E INSTALADO EM RAMAL DE DESCARGA OU EM RAMAL DE ESGOTO SANITÁRIO. AF_08/2022</v>
          </cell>
          <cell r="I5223" t="str">
            <v>UN</v>
          </cell>
          <cell r="J5223" t="str">
            <v>COEFICIENTE DE REPRESENTATIVIDADE</v>
          </cell>
          <cell r="K5223">
            <v>60.62</v>
          </cell>
        </row>
        <row r="5224">
          <cell r="G5224">
            <v>89491</v>
          </cell>
          <cell r="H5224" t="str">
            <v>RALO SECO CÔNICO, PVC, DN 100 X 40 MM, JUNTA SOLDÁVEL, FORNECIDO E INSTALADO EM RAMAL DE DESCARGA OU EM RAMAL DE ESGOTO SANITÁRIO. AF_08/2022</v>
          </cell>
          <cell r="I5224" t="str">
            <v>UN</v>
          </cell>
          <cell r="J5224" t="str">
            <v>COLETADO</v>
          </cell>
          <cell r="K5224">
            <v>65.91</v>
          </cell>
        </row>
        <row r="5225">
          <cell r="G5225">
            <v>89495</v>
          </cell>
          <cell r="H5225" t="str">
            <v>RALO SIFONADO REDONDO, PVC, DN 100 X 40 MM, JUNTA SOLDÁVEL, FORNECIDO E INSTALADO EM RAMAL DE DESCARGA OU EM RAMAL DE ESGOTO SANITÁRIO. AF_08/2022</v>
          </cell>
          <cell r="I5225" t="str">
            <v>UN</v>
          </cell>
          <cell r="J5225" t="str">
            <v>COEFICIENTE DE REPRESENTATIVIDADE</v>
          </cell>
          <cell r="K5225">
            <v>493.9</v>
          </cell>
        </row>
        <row r="5226">
          <cell r="G5226">
            <v>89707</v>
          </cell>
          <cell r="H5226" t="str">
            <v>CAIXA SIFONADA, COM GRELHA QUADRADA, PVC, DN 150 X 150 X 50 MM, JUNTA SOLDÁVEL, FORNECIDA E INSTALADA EM RAMAL DE DESCARGA OU EM RAMAL DE ESGOTO SANITÁRIO. AF_08/2022</v>
          </cell>
          <cell r="I5226" t="str">
            <v>UN</v>
          </cell>
          <cell r="J5226" t="str">
            <v>COLETADO</v>
          </cell>
          <cell r="K5226">
            <v>593.06</v>
          </cell>
        </row>
        <row r="5227">
          <cell r="G5227">
            <v>89708</v>
          </cell>
          <cell r="H5227" t="str">
            <v>CAIXA SIFONADA, COM GRELHA REDONDA, PVC, DN 150 X 150 X 50 MM, JUNTA SOLDÁVEL, FORNECIDA E INSTALADA EM RAMAL DE DESCARGA OU EM RAMAL DE ESGOTO SANITÁRIO. AF_08/2022</v>
          </cell>
          <cell r="I5227" t="str">
            <v>UN</v>
          </cell>
          <cell r="J5227" t="str">
            <v>COEFICIENTE DE REPRESENTATIVIDADE</v>
          </cell>
          <cell r="K5227">
            <v>512.62</v>
          </cell>
        </row>
        <row r="5228">
          <cell r="G5228">
            <v>89709</v>
          </cell>
          <cell r="H5228" t="str">
            <v>TANQUE DE LOUÇA BRANCA COM COLUNA, 30L OU EQUIVALENTE - FORNECIMENTO E INSTALAÇÃO. AF_01/2020</v>
          </cell>
          <cell r="I5228" t="str">
            <v>UN</v>
          </cell>
          <cell r="J5228" t="str">
            <v>COEFICIENTE DE REPRESENTATIVIDADE</v>
          </cell>
          <cell r="K5228">
            <v>261.33</v>
          </cell>
        </row>
        <row r="5229">
          <cell r="G5229">
            <v>89710</v>
          </cell>
          <cell r="H5229" t="str">
            <v>TANQUE DE LOUÇA BRANCA SUSPENSO, 18L OU EQUIVALENTE - FORNECIMENTO E INSTALAÇÃO. AF_01/2020</v>
          </cell>
          <cell r="I5229" t="str">
            <v>UN</v>
          </cell>
          <cell r="J5229" t="str">
            <v>COEFICIENTE DE REPRESENTATIVIDADE</v>
          </cell>
          <cell r="K5229">
            <v>297.11</v>
          </cell>
        </row>
        <row r="5230">
          <cell r="G5230">
            <v>104326</v>
          </cell>
          <cell r="H5230" t="str">
            <v>TANQUE DE MÁRMORE SINTÉTICO COM COLUNA, 22L OU EQUIVALENTE   FORNECIMENTO E INSTALAÇÃO. AF_01/2020</v>
          </cell>
          <cell r="I5230" t="str">
            <v>UN</v>
          </cell>
          <cell r="J5230" t="str">
            <v>COEFICIENTE DE REPRESENTATIVIDADE</v>
          </cell>
          <cell r="K5230">
            <v>266.93</v>
          </cell>
        </row>
        <row r="5231">
          <cell r="G5231">
            <v>104327</v>
          </cell>
          <cell r="H5231" t="str">
            <v>TANQUE DE MÁRMORE SINTÉTICO SUSPENSO, 22L OU EQUIVALENTE - FORNECIMENTO E INSTALAÇÃO. AF_01/2020</v>
          </cell>
          <cell r="I5231" t="str">
            <v>UN</v>
          </cell>
          <cell r="J5231" t="str">
            <v>COEFICIENTE DE REPRESENTATIVIDADE</v>
          </cell>
          <cell r="K5231">
            <v>201.7</v>
          </cell>
        </row>
        <row r="5232">
          <cell r="G5232">
            <v>104328</v>
          </cell>
          <cell r="H5232" t="str">
            <v>VÁLVULA EM METAL CROMADO 1.1/2" X 1.1/2" PARA TANQUE OU LAVATÓRIO, COM OU SEM LADRÃO - FORNECIMENTO E INSTALAÇÃO. AF_01/2020</v>
          </cell>
          <cell r="I5232" t="str">
            <v>UN</v>
          </cell>
          <cell r="J5232" t="str">
            <v>COEFICIENTE DE REPRESENTATIVIDADE</v>
          </cell>
          <cell r="K5232">
            <v>144.71</v>
          </cell>
        </row>
        <row r="5233">
          <cell r="G5233">
            <v>104329</v>
          </cell>
          <cell r="H5233" t="str">
            <v>VÁLVULA EM METAL CROMADO TIPO AMERICANA 3.1/2" X 1.1/2" PARA PIA - FORNECIMENTO E INSTALAÇÃO. AF_01/2020</v>
          </cell>
          <cell r="I5233" t="str">
            <v>UN</v>
          </cell>
          <cell r="J5233" t="str">
            <v>COEFICIENTE DE REPRESENTATIVIDADE</v>
          </cell>
          <cell r="K5233">
            <v>328.06</v>
          </cell>
        </row>
        <row r="5234">
          <cell r="G5234">
            <v>86872</v>
          </cell>
          <cell r="H5234" t="str">
            <v>VÁLVULA EM PLÁSTICO 1" PARA PIA, TANQUE OU LAVATÓRIO, COM OU SEM LADRÃO - FORNECIMENTO E INSTALAÇÃO. AF_01/2020</v>
          </cell>
          <cell r="I5234" t="str">
            <v>UN</v>
          </cell>
          <cell r="J5234" t="str">
            <v>COEFICIENTE DE REPRESENTATIVIDADE</v>
          </cell>
          <cell r="K5234">
            <v>367.18</v>
          </cell>
        </row>
        <row r="5235">
          <cell r="G5235">
            <v>86874</v>
          </cell>
          <cell r="H5235" t="str">
            <v>VÁLVULA EM PLÁSTICO CROMADO TIPO AMERICANA 3.1/2" X 1.1/2" SEM ADAPTADOR PARA PIA - FORNECIMENTO E INSTALAÇÃO. AF_01/2020</v>
          </cell>
          <cell r="I5235" t="str">
            <v>UN</v>
          </cell>
          <cell r="J5235" t="str">
            <v>COEFICIENTE DE REPRESENTATIVIDADE</v>
          </cell>
          <cell r="K5235">
            <v>151.96</v>
          </cell>
        </row>
        <row r="5236">
          <cell r="G5236">
            <v>86875</v>
          </cell>
          <cell r="H5236" t="str">
            <v>SIFÃO DO TIPO GARRAFA EM METAL CROMADO 1 X 1.1/2" - FORNECIMENTO E INSTALAÇÃO. AF_01/2020</v>
          </cell>
          <cell r="I5236" t="str">
            <v>UN</v>
          </cell>
          <cell r="J5236" t="str">
            <v>COEFICIENTE DE REPRESENTATIVIDADE</v>
          </cell>
          <cell r="K5236">
            <v>418</v>
          </cell>
        </row>
        <row r="5237">
          <cell r="G5237">
            <v>86876</v>
          </cell>
          <cell r="H5237" t="str">
            <v>SIFÃO DO TIPO GARRAFA/COPO EM PVC 1.1/4  X 1.1/2" - FORNECIMENTO E INSTALAÇÃO. AF_01/2020</v>
          </cell>
          <cell r="I5237" t="str">
            <v>UN</v>
          </cell>
          <cell r="J5237" t="str">
            <v>COEFICIENTE DE REPRESENTATIVIDADE</v>
          </cell>
          <cell r="K5237">
            <v>77.3</v>
          </cell>
        </row>
        <row r="5238">
          <cell r="G5238">
            <v>86877</v>
          </cell>
          <cell r="H5238" t="str">
            <v>SIFÃO DO TIPO FLEXÍVEL EM PVC 1  X 1.1/2  - FORNECIMENTO E INSTALAÇÃO. AF_01/2020</v>
          </cell>
          <cell r="I5238" t="str">
            <v>UN</v>
          </cell>
          <cell r="J5238" t="str">
            <v>COEFICIENTE DE REPRESENTATIVIDADE</v>
          </cell>
          <cell r="K5238">
            <v>501.62</v>
          </cell>
        </row>
        <row r="5239">
          <cell r="G5239">
            <v>86878</v>
          </cell>
          <cell r="H5239" t="str">
            <v>ENGATE FLEXÍVEL EM PLÁSTICO BRANCO, 1/2" X 30CM - FORNECIMENTO E INSTALAÇÃO. AF_01/2020</v>
          </cell>
          <cell r="I5239" t="str">
            <v>UN</v>
          </cell>
          <cell r="J5239" t="str">
            <v>COEFICIENTE DE REPRESENTATIVIDADE</v>
          </cell>
          <cell r="K5239">
            <v>134.23</v>
          </cell>
        </row>
        <row r="5240">
          <cell r="G5240">
            <v>86879</v>
          </cell>
          <cell r="H5240" t="str">
            <v>ENGATE FLEXÍVEL EM PLÁSTICO BRANCO, 1/2" X 40CM - FORNECIMENTO E INSTALAÇÃO. AF_01/2020</v>
          </cell>
          <cell r="I5240" t="str">
            <v>UN</v>
          </cell>
          <cell r="J5240" t="str">
            <v>COEFICIENTE DE REPRESENTATIVIDADE</v>
          </cell>
          <cell r="K5240">
            <v>132.3</v>
          </cell>
        </row>
        <row r="5241">
          <cell r="G5241">
            <v>86880</v>
          </cell>
          <cell r="H5241" t="str">
            <v>ENGATE FLEXÍVEL EM INOX, 1/2  X 30CM - FORNECIMENTO E INSTALAÇÃO. AF_01/2020</v>
          </cell>
          <cell r="I5241" t="str">
            <v>UN</v>
          </cell>
          <cell r="J5241" t="str">
            <v>COEFICIENTE DE REPRESENTATIVIDADE</v>
          </cell>
          <cell r="K5241">
            <v>90.45</v>
          </cell>
        </row>
        <row r="5242">
          <cell r="G5242">
            <v>86881</v>
          </cell>
          <cell r="H5242" t="str">
            <v>ENGATE FLEXÍVEL EM INOX, 1/2  X 40CM - FORNECIMENTO E INSTALAÇÃO. AF_01/2020</v>
          </cell>
          <cell r="I5242" t="str">
            <v>UN</v>
          </cell>
          <cell r="J5242" t="str">
            <v>COEFICIENTE DE REPRESENTATIVIDADE</v>
          </cell>
          <cell r="K5242">
            <v>56.38</v>
          </cell>
        </row>
        <row r="5243">
          <cell r="G5243">
            <v>86882</v>
          </cell>
          <cell r="H5243" t="str">
            <v>VASO SANITÁRIO SIFONADO COM CAIXA ACOPLADA LOUÇA BRANCA - FORNECIMENTO E INSTALAÇÃO. AF_01/2020</v>
          </cell>
          <cell r="I5243" t="str">
            <v>UN</v>
          </cell>
          <cell r="J5243" t="str">
            <v>COLETADO</v>
          </cell>
          <cell r="K5243">
            <v>101.48</v>
          </cell>
        </row>
        <row r="5244">
          <cell r="G5244">
            <v>86883</v>
          </cell>
          <cell r="H5244" t="str">
            <v>BANCADA DE GRANITO CINZA POLIDO, DE 1,50 X 0,60 M, PARA PIA DE COZINHA - FORNECIMENTO E INSTALAÇÃO. AF_01/2020</v>
          </cell>
          <cell r="I5244" t="str">
            <v>UN</v>
          </cell>
          <cell r="J5244" t="str">
            <v>COEFICIENTE DE REPRESENTATIVIDADE</v>
          </cell>
          <cell r="K5244">
            <v>148.24</v>
          </cell>
        </row>
        <row r="5245">
          <cell r="G5245">
            <v>86884</v>
          </cell>
          <cell r="H5245" t="str">
            <v>BANCADA DE MÁRMORE BRANCO POLIDO, DE 1,50 X 0,60 M, PARA PIA DE COZINHA - FORNECIMENTO E INSTALAÇÃO. AF_01/2020</v>
          </cell>
          <cell r="I5245" t="str">
            <v>UN</v>
          </cell>
          <cell r="J5245" t="str">
            <v>COEFICIENTE DE REPRESENTATIVIDADE</v>
          </cell>
          <cell r="K5245">
            <v>23.34</v>
          </cell>
        </row>
        <row r="5246">
          <cell r="G5246">
            <v>86885</v>
          </cell>
          <cell r="H5246" t="str">
            <v>BANCADA DE MÁRMORE SINTÉTICO, DE 120 X 60CM, COM CUBA INTEGRADA - FORNECIMENTO E INSTALAÇÃO. AF_01/2020</v>
          </cell>
          <cell r="I5246" t="str">
            <v>UN</v>
          </cell>
          <cell r="J5246" t="str">
            <v>COEFICIENTE DE REPRESENTATIVIDADE</v>
          </cell>
          <cell r="K5246">
            <v>929.24</v>
          </cell>
        </row>
        <row r="5247">
          <cell r="G5247">
            <v>86886</v>
          </cell>
          <cell r="H5247" t="str">
            <v>BANCADA DE GRANITO CINZA POLIDO, DE 0,50 X 0,60 M, PARA LAVATÓRIO - FORNECIMENTO E INSTALAÇÃO. AF_01/2020</v>
          </cell>
          <cell r="I5247" t="str">
            <v>UN</v>
          </cell>
          <cell r="J5247" t="str">
            <v>COEFICIENTE DE REPRESENTATIVIDADE</v>
          </cell>
          <cell r="K5247">
            <v>811.53</v>
          </cell>
        </row>
        <row r="5248">
          <cell r="G5248">
            <v>86887</v>
          </cell>
          <cell r="H5248" t="str">
            <v>BANCADA DE MÁRMORE BRANCO POLIDO, DE 0,50 X 0,60 M, PARA LAVATÓRIO - FORNECIMENTO E INSTALAÇÃO. AF_01/2020</v>
          </cell>
          <cell r="I5248" t="str">
            <v>UN</v>
          </cell>
          <cell r="J5248" t="str">
            <v>COEFICIENTE DE REPRESENTATIVIDADE</v>
          </cell>
          <cell r="K5248">
            <v>778.49</v>
          </cell>
        </row>
        <row r="5249">
          <cell r="G5249">
            <v>86888</v>
          </cell>
          <cell r="H5249" t="str">
            <v>CUBA DE EMBUTIR RETANGULAR DE AÇO INOXIDÁVEL, 46 X 30 X 12 CM - FORNECIMENTO E INSTALAÇÃO. AF_01/2020</v>
          </cell>
          <cell r="I5249" t="str">
            <v>UN</v>
          </cell>
          <cell r="J5249" t="str">
            <v>COEFICIENTE DE REPRESENTATIVIDADE</v>
          </cell>
          <cell r="K5249">
            <v>949.75</v>
          </cell>
        </row>
        <row r="5250">
          <cell r="G5250">
            <v>86889</v>
          </cell>
          <cell r="H5250" t="str">
            <v>CUBA DE EMBUTIR OVAL EM LOUÇA BRANCA, 35 X 50CM OU EQUIVALENTE - FORNECIMENTO E INSTALAÇÃO. AF_01/2020</v>
          </cell>
          <cell r="I5250" t="str">
            <v>UN</v>
          </cell>
          <cell r="J5250" t="str">
            <v>COEFICIENTE DE REPRESENTATIVIDADE</v>
          </cell>
          <cell r="K5250">
            <v>602.7</v>
          </cell>
        </row>
        <row r="5251">
          <cell r="G5251">
            <v>86893</v>
          </cell>
          <cell r="H5251" t="str">
            <v>LAVATÓRIO LOUÇA BRANCA COM COLUNA, *44 X 35,5* CM, PADRÃO POPULAR - FORNECIMENTO E INSTALAÇÃO. AF_01/2020</v>
          </cell>
          <cell r="I5251" t="str">
            <v>UN</v>
          </cell>
          <cell r="J5251" t="str">
            <v>COEFICIENTE DE REPRESENTATIVIDADE</v>
          </cell>
          <cell r="K5251">
            <v>569.66</v>
          </cell>
        </row>
        <row r="5252">
          <cell r="G5252">
            <v>86894</v>
          </cell>
          <cell r="H5252" t="str">
            <v>LAVATÓRIO LOUÇA BRANCA COM COLUNA, 45 X 55CM OU EQUIVALENTE, PADRÃO MÉDIO - FORNECIMENTO E INSTALAÇÃO. AF_01/2020</v>
          </cell>
          <cell r="I5252" t="str">
            <v>UN</v>
          </cell>
          <cell r="J5252" t="str">
            <v>COEFICIENTE DE REPRESENTATIVIDADE</v>
          </cell>
          <cell r="K5252">
            <v>570.62</v>
          </cell>
        </row>
        <row r="5253">
          <cell r="G5253">
            <v>86895</v>
          </cell>
          <cell r="H5253" t="str">
            <v>LAVATÓRIO LOUÇA BRANCA SUSPENSO, 29,5 X 39CM OU EQUIVALENTE, PADRÃO POPULAR - FORNECIMENTO E INSTALAÇÃO. AF_01/2020</v>
          </cell>
          <cell r="I5253" t="str">
            <v>UN</v>
          </cell>
          <cell r="J5253" t="str">
            <v>COEFICIENTE DE REPRESENTATIVIDADE</v>
          </cell>
          <cell r="K5253">
            <v>537.58</v>
          </cell>
        </row>
        <row r="5254">
          <cell r="G5254">
            <v>86899</v>
          </cell>
          <cell r="H5254" t="str">
            <v>APARELHO MISTURADOR DE MESA PARA LAVATÓRIO, PADRÃO MÉDIO - FORNECIMENTO E INSTALAÇÃO. AF_01/2020</v>
          </cell>
          <cell r="I5254" t="str">
            <v>UN</v>
          </cell>
          <cell r="J5254" t="str">
            <v>COEFICIENTE DE REPRESENTATIVIDADE</v>
          </cell>
          <cell r="K5254">
            <v>374.09</v>
          </cell>
        </row>
        <row r="5255">
          <cell r="G5255">
            <v>86900</v>
          </cell>
          <cell r="H5255" t="str">
            <v>TORNEIRA CROMADA DE MESA, 1/2" OU 3/4", PARA LAVATÓRIO, PADRÃO POPULAR - FORNECIMENTO E INSTALAÇÃO. AF_01/2020</v>
          </cell>
          <cell r="I5255" t="str">
            <v>UN</v>
          </cell>
          <cell r="J5255" t="str">
            <v>COEFICIENTE DE REPRESENTATIVIDADE</v>
          </cell>
          <cell r="K5255">
            <v>341.05</v>
          </cell>
        </row>
        <row r="5256">
          <cell r="G5256">
            <v>86901</v>
          </cell>
          <cell r="H5256" t="str">
            <v>APARELHO MISTURADOR DE MESA PARA PIA DE COZINHA, PADRÃO MÉDIO - FORNECIMENTO E INSTALAÇÃO. AF_01/2020</v>
          </cell>
          <cell r="I5256" t="str">
            <v>UN</v>
          </cell>
          <cell r="J5256" t="str">
            <v>COEFICIENTE DE REPRESENTATIVIDADE</v>
          </cell>
          <cell r="K5256">
            <v>363.55</v>
          </cell>
        </row>
        <row r="5257">
          <cell r="G5257">
            <v>86902</v>
          </cell>
          <cell r="H5257" t="str">
            <v>TORNEIRA CROMADA TUBO MÓVEL, DE MESA, 1/2" OU 3/4", PARA PIA DE COZINHA, PADRÃO ALTO - FORNECIMENTO E INSTALAÇÃO. AF_01/2020</v>
          </cell>
          <cell r="I5257" t="str">
            <v>UN</v>
          </cell>
          <cell r="J5257" t="str">
            <v>COEFICIENTE DE REPRESENTATIVIDADE</v>
          </cell>
          <cell r="K5257">
            <v>330.51</v>
          </cell>
        </row>
        <row r="5258">
          <cell r="G5258">
            <v>86903</v>
          </cell>
          <cell r="H5258" t="str">
            <v>TORNEIRA CROMADA TUBO MÓVEL, DE PAREDE, 1/2" OU 3/4", PARA PIA DE COZINHA, PADRÃO MÉDIO - FORNECIMENTO E INSTALAÇÃO. AF_01/2020</v>
          </cell>
          <cell r="I5258" t="str">
            <v>UN</v>
          </cell>
          <cell r="J5258" t="str">
            <v>COEFICIENTE DE REPRESENTATIVIDADE</v>
          </cell>
          <cell r="K5258">
            <v>506.01</v>
          </cell>
        </row>
        <row r="5259">
          <cell r="G5259">
            <v>86904</v>
          </cell>
          <cell r="H5259" t="str">
            <v>TORNEIRA CROMADA LONGA, DE PAREDE, 1/2" OU 3/4", PARA PIA DE COZINHA, PADRÃO POPULAR - FORNECIMENTO E INSTALAÇÃO. AF_01/2020</v>
          </cell>
          <cell r="I5259" t="str">
            <v>UN</v>
          </cell>
          <cell r="J5259" t="str">
            <v>COEFICIENTE DE REPRESENTATIVIDADE</v>
          </cell>
          <cell r="K5259">
            <v>559.81</v>
          </cell>
        </row>
        <row r="5260">
          <cell r="G5260">
            <v>86905</v>
          </cell>
          <cell r="H5260" t="str">
            <v>TORNEIRA CROMADA 1/2" OU 3/4" PARA TANQUE, PADRÃO POPULAR - FORNECIMENTO E INSTALAÇÃO. AF_01/2020</v>
          </cell>
          <cell r="I5260" t="str">
            <v>UN</v>
          </cell>
          <cell r="J5260" t="str">
            <v>COEFICIENTE DE REPRESENTATIVIDADE</v>
          </cell>
          <cell r="K5260">
            <v>401.99</v>
          </cell>
        </row>
        <row r="5261">
          <cell r="G5261">
            <v>86906</v>
          </cell>
          <cell r="H5261" t="str">
            <v>TORNEIRA CROMADA 1/2" OU 3/4" PARA TANQUE, PADRÃO MÉDIO - FORNECIMENTO E INSTALAÇÃO. AF_01/2020</v>
          </cell>
          <cell r="I5261" t="str">
            <v>UN</v>
          </cell>
          <cell r="J5261" t="str">
            <v>COEFICIENTE DE REPRESENTATIVIDADE</v>
          </cell>
          <cell r="K5261">
            <v>391.45</v>
          </cell>
        </row>
        <row r="5262">
          <cell r="G5262">
            <v>86908</v>
          </cell>
          <cell r="H5262" t="str">
            <v>TORNEIRA CROMADA DE MESA, 1/2" OU 3/4", PARA LAVATÓRIO, PADRÃO MÉDIO - FORNECIMENTO E INSTALAÇÃO. AF_01/2020</v>
          </cell>
          <cell r="I5262" t="str">
            <v>UN</v>
          </cell>
          <cell r="J5262" t="str">
            <v>COEFICIENTE DE REPRESENTATIVIDADE</v>
          </cell>
          <cell r="K5262">
            <v>302.84</v>
          </cell>
        </row>
        <row r="5263">
          <cell r="G5263">
            <v>86909</v>
          </cell>
          <cell r="H5263" t="str">
            <v>TORNEIRA PLÁSTICA 3/4" PARA TANQUE - FORNECIMENTO E INSTALAÇÃO. AF_01/2020</v>
          </cell>
          <cell r="I5263" t="str">
            <v>UN</v>
          </cell>
          <cell r="J5263" t="str">
            <v>COEFICIENTE DE REPRESENTATIVIDADE</v>
          </cell>
          <cell r="K5263">
            <v>542.72</v>
          </cell>
        </row>
        <row r="5264">
          <cell r="G5264">
            <v>86910</v>
          </cell>
          <cell r="H5264" t="str">
            <v>TANQUE DE LOUÇA BRANCA COM COLUNA, 30L OU EQUIVALENTE, INCLUSO SIFÃO FLEXÍVEL EM PVC, VÁLVULA METÁLICA E TORNEIRA DE METAL CROMADO PADRÃO MÉDIO - FORNECIMENTO E INSTALAÇÃO. AF_01/2020</v>
          </cell>
          <cell r="I5264" t="str">
            <v>UN</v>
          </cell>
          <cell r="J5264" t="str">
            <v>COEFICIENTE DE REPRESENTATIVIDADE</v>
          </cell>
          <cell r="K5264">
            <v>239.28</v>
          </cell>
        </row>
        <row r="5265">
          <cell r="G5265">
            <v>86911</v>
          </cell>
          <cell r="H5265" t="str">
            <v>TANQUE DE LOUÇA BRANCA COM COLUNA, 30L OU EQUIVALENTE, INCLUSO SIFÃO FLEXÍVEL EM PVC, VÁLVULA PLÁSTICA E TORNEIRA DE METAL CROMADO PADRÃO POPULAR - FORNECIMENTO E INSTALAÇÃO. AF_01/2020</v>
          </cell>
          <cell r="I5265" t="str">
            <v>UN</v>
          </cell>
          <cell r="J5265" t="str">
            <v>COEFICIENTE DE REPRESENTATIVIDADE</v>
          </cell>
          <cell r="K5265">
            <v>479.16</v>
          </cell>
        </row>
        <row r="5266">
          <cell r="G5266">
            <v>86913</v>
          </cell>
          <cell r="H5266" t="str">
            <v>TANQUE DE LOUÇA BRANCA COM COLUNA, 30L OU EQUIVALENTE, INCLUSO SIFÃO FLEXÍVEL EM PVC, VÁLVULA PLÁSTICA E TORNEIRA DE PLÁSTICO - FORNECIMENTO E INSTALAÇÃO. AF_01/2020</v>
          </cell>
          <cell r="I5266" t="str">
            <v>UN</v>
          </cell>
          <cell r="J5266" t="str">
            <v>COEFICIENTE DE REPRESENTATIVIDADE</v>
          </cell>
          <cell r="K5266">
            <v>437.89</v>
          </cell>
        </row>
        <row r="5267">
          <cell r="G5267">
            <v>86914</v>
          </cell>
          <cell r="H5267" t="str">
            <v>TANQUE DE LOUÇA BRANCA SUSPENSO, 18L OU EQUIVALENTE, INCLUSO SIFÃO TIPO GARRAFA EM METAL CROMADO, VÁLVULA METÁLICA E TORNEIRA DE METAL CROMADO PADRÃO MÉDIO - FORNECIMENTO E INSTALAÇÃO. AF_01/2020</v>
          </cell>
          <cell r="I5267" t="str">
            <v>UN</v>
          </cell>
          <cell r="J5267" t="str">
            <v>COEFICIENTE DE REPRESENTATIVIDADE</v>
          </cell>
          <cell r="K5267">
            <v>1251.45</v>
          </cell>
        </row>
        <row r="5268">
          <cell r="G5268">
            <v>86915</v>
          </cell>
          <cell r="H5268" t="str">
            <v>TANQUE DE LOUÇA BRANCA SUSPENSO, 18L OU EQUIVALENTE, INCLUSO SIFÃO TIPO GARRAFA EM PVC, VÁLVULA PLÁSTICA E TORNEIRA DE METAL CROMADO PADRÃO POPULAR - FORNECIMENTO E INSTALAÇÃO. AF_01/2020</v>
          </cell>
          <cell r="I5268" t="str">
            <v>UN</v>
          </cell>
          <cell r="J5268" t="str">
            <v>COEFICIENTE DE REPRESENTATIVIDADE</v>
          </cell>
          <cell r="K5268">
            <v>915.78</v>
          </cell>
        </row>
        <row r="5269">
          <cell r="G5269">
            <v>86916</v>
          </cell>
          <cell r="H5269" t="str">
            <v>TANQUE DE LOUÇA BRANCA SUSPENSO, 18L OU EQUIVALENTE, INCLUSO SIFÃO TIPO GARRAFA EM PVC, VÁLVULA PLÁSTICA E TORNEIRA DE PLÁSTICO - FORNECIMENTO E INSTALAÇÃO. AF_01/2020</v>
          </cell>
          <cell r="I5269" t="str">
            <v>UN</v>
          </cell>
          <cell r="J5269" t="str">
            <v>COEFICIENTE DE REPRESENTATIVIDADE</v>
          </cell>
          <cell r="K5269">
            <v>272.33</v>
          </cell>
        </row>
        <row r="5270">
          <cell r="G5270">
            <v>86919</v>
          </cell>
          <cell r="H5270" t="str">
            <v>TANQUE DE MÁRMORE SINTÉTICO COM COLUNA, 22L OU EQUIVALENTE, INCLUSO SIFÃO FLEXÍVEL EM PVC, VÁLVULA PLÁSTICA E TORNEIRA DE METAL CROMADO PADRÃO POPULAR - FORNECIMENTO E INSTALAÇÃO. AF_01/2020</v>
          </cell>
          <cell r="I5270" t="str">
            <v>UN</v>
          </cell>
          <cell r="J5270" t="str">
            <v>COEFICIENTE DE REPRESENTATIVIDADE</v>
          </cell>
          <cell r="K5270">
            <v>261.79</v>
          </cell>
        </row>
        <row r="5271">
          <cell r="G5271">
            <v>86920</v>
          </cell>
          <cell r="H5271" t="str">
            <v>TANQUE DE MÁRMORE SINTÉTICO COM COLUNA, 22L OU EQUIVALENTE, INCLUSO SIFÃO FLEXÍVEL EM PVC, VÁLVULA PLÁSTICA E TORNEIRA DE PLÁSTICO - FORNECIMENTO E INSTALAÇÃO. AF_01/2020</v>
          </cell>
          <cell r="I5271" t="str">
            <v>UN</v>
          </cell>
          <cell r="J5271" t="str">
            <v>COEFICIENTE DE REPRESENTATIVIDADE</v>
          </cell>
          <cell r="K5271">
            <v>1295.91</v>
          </cell>
        </row>
        <row r="5272">
          <cell r="G5272">
            <v>86921</v>
          </cell>
          <cell r="H5272" t="str">
            <v>TANQUE DE MÁRMORE SINTÉTICO SUSPENSO, 22L OU EQUIVALENTE, INCLUSO SIFÃO TIPO GARRAFA EM PVC, VÁLVULA PLÁSTICA E TORNEIRA DE METAL CROMADO PADRÃO POPULAR - FORNEC. E INSTALAÇÃO. AF_01/2020</v>
          </cell>
          <cell r="I5272" t="str">
            <v>UN</v>
          </cell>
          <cell r="J5272" t="str">
            <v>COEFICIENTE DE REPRESENTATIVIDADE</v>
          </cell>
          <cell r="K5272">
            <v>624.26</v>
          </cell>
        </row>
        <row r="5273">
          <cell r="G5273">
            <v>86922</v>
          </cell>
          <cell r="H5273" t="str">
            <v>TANQUE DE MÁRMORE SINTÉTICO SUSPENSO, 22L OU EQUIVALENTE, INCLUSO SIFÃO TIPO GARRAFA EM PVC, VÁLVULA PLÁSTICA E TORNEIRA DE PLÁSTICO - FORNECIMENTO E INSTALAÇÃO. AF_01/2020</v>
          </cell>
          <cell r="I5273" t="str">
            <v>UN</v>
          </cell>
          <cell r="J5273" t="str">
            <v>COEFICIENTE DE REPRESENTATIVIDADE</v>
          </cell>
          <cell r="K5273">
            <v>996.92</v>
          </cell>
        </row>
        <row r="5274">
          <cell r="G5274">
            <v>86923</v>
          </cell>
          <cell r="H5274" t="str">
            <v>TANQUE DE MÁRMORE SINTÉTICO SUSPENSO, 22L OU EQUIVALENTE, INCLUSO SIFÃO FLEXÍVEL EM PVC, VÁLVULA PLÁSTICA E TORNEIRA DE METAL CROMADO PADRÃO POPULAR - FORNECIMENTO E INSTALAÇÃO. AF_01/2020</v>
          </cell>
          <cell r="I5274" t="str">
            <v>UN</v>
          </cell>
          <cell r="J5274" t="str">
            <v>COEFICIENTE DE REPRESENTATIVIDADE</v>
          </cell>
          <cell r="K5274">
            <v>1200.14</v>
          </cell>
        </row>
        <row r="5275">
          <cell r="G5275">
            <v>86924</v>
          </cell>
          <cell r="H5275" t="str">
            <v>TANQUE DE MÁRMORE SINTÉTICO SUSPENSO, 22L OU EQUIVALENTE, INCLUSO SIFÃO FLEXÍVEL EM PVC, VÁLVULA PLÁSTICA E TORNEIRA DE PLÁSTICO - FORNECIMENTO E INSTALAÇÃO. AF_01/2020</v>
          </cell>
          <cell r="I5275" t="str">
            <v>UN</v>
          </cell>
          <cell r="J5275" t="str">
            <v>COEFICIENTE DE REPRESENTATIVIDADE</v>
          </cell>
          <cell r="K5275">
            <v>303.53</v>
          </cell>
        </row>
        <row r="5276">
          <cell r="G5276">
            <v>86925</v>
          </cell>
          <cell r="H5276" t="str">
            <v>VASO SANITÁRIO SIFONADO COM CAIXA ACOPLADA LOUÇA BRANCA, INCLUSO ENGATE FLEXÍVEL EM PLÁSTICO BRANCO, 1/2  X 40CM - FORNECIMENTO E INSTALAÇÃO. AF_01/2020</v>
          </cell>
          <cell r="I5276" t="str">
            <v>UN</v>
          </cell>
          <cell r="J5276" t="str">
            <v>COEFICIENTE DE REPRESENTATIVIDADE</v>
          </cell>
          <cell r="K5276">
            <v>312.82</v>
          </cell>
        </row>
        <row r="5277">
          <cell r="G5277">
            <v>86926</v>
          </cell>
          <cell r="H5277" t="str">
            <v>VASO SANITÁRIO SIFONADO COM CAIXA ACOPLADA LOUÇA BRANCA - PADRÃO MÉDIO, INCLUSO ENGATE FLEXÍVEL EM METAL CROMADO, 1/2  X 40CM - FORNECIMENTO E INSTALAÇÃO. AF_01/2020</v>
          </cell>
          <cell r="I5277" t="str">
            <v>UN</v>
          </cell>
          <cell r="J5277" t="str">
            <v>COEFICIENTE DE REPRESENTATIVIDADE</v>
          </cell>
          <cell r="K5277">
            <v>772.34</v>
          </cell>
        </row>
        <row r="5278">
          <cell r="G5278">
            <v>86927</v>
          </cell>
          <cell r="H5278" t="str">
            <v>BANCADA DE MÁRMORE SINTÉTICO 120 X 60CM, COM CUBA INTEGRADA, INCLUSO SIFÃO TIPO GARRAFA EM PVC, VÁLVULA EM PLÁSTICO CROMADO TIPO AMERICANA E TORNEIRA CROMADA LONGA, DE PAREDE, PADRÃO POPULAR - FORNECIMENTO E INSTALAÇÃO. AF_01/2020</v>
          </cell>
          <cell r="I5278" t="str">
            <v>UN</v>
          </cell>
          <cell r="J5278" t="str">
            <v>COEFICIENTE DE REPRESENTATIVIDADE</v>
          </cell>
          <cell r="K5278">
            <v>781.63</v>
          </cell>
        </row>
        <row r="5279">
          <cell r="G5279">
            <v>86928</v>
          </cell>
          <cell r="H5279" t="str">
            <v>BANCADA DE MÁRMORE SINTÉTICO 120 X 60CM, COM CUBA INTEGRADA, INCLUSO SIFÃO TIPO FLEXÍVEL EM PVC, VÁLVULA EM PLÁSTICO CROMADO TIPO AMERICANA E TORNEIRA CROMADA LONGA, DE PAREDE, PADRÃO POPULAR - FORNECIMENTO E INSTALAÇÃO. AF_01/2020</v>
          </cell>
          <cell r="I5279" t="str">
            <v>UN</v>
          </cell>
          <cell r="J5279" t="str">
            <v>COEFICIENTE DE REPRESENTATIVIDADE</v>
          </cell>
          <cell r="K5279">
            <v>33.06</v>
          </cell>
        </row>
        <row r="5280">
          <cell r="G5280">
            <v>86929</v>
          </cell>
          <cell r="H5280" t="str">
            <v>CUBA DE EMBUTIR DE AÇO INOXIDÁVEL MÉDIA, INCLUSO VÁLVULA TIPO AMERICANA EM METAL CROMADO E SIFÃO FLEXÍVEL EM PVC - FORNECIMENTO E INSTALAÇÃO. AF_01/2020</v>
          </cell>
          <cell r="I5280" t="str">
            <v>UN</v>
          </cell>
          <cell r="J5280" t="str">
            <v>COEFICIENTE DE REPRESENTATIVIDADE</v>
          </cell>
          <cell r="K5280">
            <v>55.73</v>
          </cell>
        </row>
        <row r="5281">
          <cell r="G5281">
            <v>86930</v>
          </cell>
          <cell r="H5281" t="str">
            <v>CUBA DE EMBUTIR DE AÇO INOXIDÁVEL MÉDIA, INCLUSO VÁLVULA TIPO AMERICANA E SIFÃO TIPO GARRAFA EM METAL CROMADO - FORNECIMENTO E INSTALAÇÃO. AF_01/2020</v>
          </cell>
          <cell r="I5281" t="str">
            <v>UN</v>
          </cell>
          <cell r="J5281" t="str">
            <v>COEFICIENTE DE REPRESENTATIVIDADE</v>
          </cell>
          <cell r="K5281">
            <v>40.31</v>
          </cell>
        </row>
        <row r="5282">
          <cell r="G5282">
            <v>86931</v>
          </cell>
          <cell r="H5282" t="str">
            <v>CUBA DE EMBUTIR OVAL EM LOUÇA BRANCA, 35 X 50CM OU EQUIVALENTE, INCLUSO VÁLVULA EM METAL CROMADO E SIFÃO FLEXÍVEL EM PVC - FORNECIMENTO E INSTALAÇÃO. AF_01/2020</v>
          </cell>
          <cell r="I5282" t="str">
            <v>UN</v>
          </cell>
          <cell r="J5282" t="str">
            <v>COEFICIENTE DE REPRESENTATIVIDADE</v>
          </cell>
          <cell r="K5282">
            <v>39.54</v>
          </cell>
        </row>
        <row r="5283">
          <cell r="G5283">
            <v>86932</v>
          </cell>
          <cell r="H5283" t="str">
            <v>CUBA DE EMBUTIR OVAL EM LOUÇA BRANCA, 35 X 50CM OU EQUIVALENTE, INCLUSO VÁLVULA E SIFÃO TIPO GARRAFA EM METAL CROMADO - FORNECIMENTO E INSTALAÇÃO. AF_01/2020</v>
          </cell>
          <cell r="I5283" t="str">
            <v>UN</v>
          </cell>
          <cell r="J5283" t="str">
            <v>COEFICIENTE DE REPRESENTATIVIDADE</v>
          </cell>
          <cell r="K5283">
            <v>136.52</v>
          </cell>
        </row>
        <row r="5284">
          <cell r="G5284">
            <v>86933</v>
          </cell>
          <cell r="H5284" t="str">
            <v>LAVATÓRIO LOUÇA BRANCA COM COLUNA, *44 X 35,5* CM, PADRÃO POPULAR, INCLUSO SIFÃO FLEXÍVEL EM PVC, VÁLVULA E ENGATE FLEXÍVEL 30CM EM PLÁSTICO E COM TORNEIRA CROMADA PADRÃO POPULAR - FORNECIMENTO E INSTALAÇÃO. AF_01/2020</v>
          </cell>
          <cell r="I5284" t="str">
            <v>UN</v>
          </cell>
          <cell r="J5284" t="str">
            <v>COEFICIENTE DE REPRESENTATIVIDADE</v>
          </cell>
          <cell r="K5284">
            <v>49.92</v>
          </cell>
        </row>
        <row r="5285">
          <cell r="G5285">
            <v>86934</v>
          </cell>
          <cell r="H5285" t="str">
            <v>LAVATÓRIO LOUÇA BRANCA COM COLUNA, 45 X 55CM OU EQUIVALENTE, PADRÃO MÉDIO, INCLUSO SIFÃO TIPO GARRAFA, VÁLVULA E ENGATE FLEXÍVEL DE 40CM EM METAL CROMADO, COM APARELHO MISTURADOR PADRÃO MÉDIO - FORNECIMENTO E INSTALAÇÃO. AF_01/2020</v>
          </cell>
          <cell r="I5285" t="str">
            <v>UN</v>
          </cell>
          <cell r="J5285" t="str">
            <v>COEFICIENTE DE REPRESENTATIVIDADE</v>
          </cell>
          <cell r="K5285">
            <v>557.82</v>
          </cell>
        </row>
        <row r="5286">
          <cell r="G5286">
            <v>86935</v>
          </cell>
          <cell r="H5286" t="str">
            <v>LAVATÓRIO LOUÇA BRANCA COM COLUNA, 45 X 55CM OU EQUIVALENTE, PADRÃO MÉDIO, INCLUSO SIFÃO TIPO GARRAFA, VÁLVULA E ENGATE FLEXÍVEL DE 40CM EM METAL CROMADO, COM TORNEIRA CROMADA DE MESA, PADRÃO MÉDIO - FORNECIMENTO E INSTALAÇÃO. AF_01/2020</v>
          </cell>
          <cell r="I5286" t="str">
            <v>UN</v>
          </cell>
          <cell r="J5286" t="str">
            <v>COEFICIENTE DE REPRESENTATIVIDADE</v>
          </cell>
          <cell r="K5286">
            <v>41.55</v>
          </cell>
        </row>
        <row r="5287">
          <cell r="G5287">
            <v>86936</v>
          </cell>
          <cell r="H5287" t="str">
            <v>LAVATÓRIO LOUÇA BRANCA SUSPENSO, 29,5 X 39CM OU EQUIVALENTE, PADRÃO POPULAR, INCLUSO SIFÃO TIPO GARRAFA EM PVC, VÁLVULA E ENGATE FLEXÍVEL 30CM EM PLÁSTICO E TORNEIRA CROMADA DE MESA, PADRÃO POPULAR - FORNECIMENTO E INSTALAÇÃO. AF_01/2020</v>
          </cell>
          <cell r="I5287" t="str">
            <v>UN</v>
          </cell>
          <cell r="J5287" t="str">
            <v>COEFICIENTE DE REPRESENTATIVIDADE</v>
          </cell>
          <cell r="K5287">
            <v>83.17</v>
          </cell>
        </row>
        <row r="5288">
          <cell r="G5288">
            <v>86937</v>
          </cell>
          <cell r="H5288" t="str">
            <v>LAVATÓRIO LOUÇA BRANCA SUSPENSO, 29,5 X 39CM OU EQUIVALENTE, PADRÃO POPULAR, INCLUSO SIFÃO FLEXÍVEL EM PVC, VÁLVULA E ENGATE FLEXÍVEL 30CM EM PLÁSTICO E TORNEIRA CROMADA DE MESA, PADRÃO POPULAR - FORNECIMENTO E INSTALAÇÃO. AF_01/2020</v>
          </cell>
          <cell r="I5288" t="str">
            <v>UN</v>
          </cell>
          <cell r="J5288" t="str">
            <v>COLETADO</v>
          </cell>
          <cell r="K5288">
            <v>220.93</v>
          </cell>
        </row>
        <row r="5289">
          <cell r="G5289">
            <v>86938</v>
          </cell>
          <cell r="H5289" t="str">
            <v>BANCADA MÁRMORE BRANCO, 50 X 60 CM, INCLUSO CUBA DE EMBUTIR OVAL EM LOUÇA BRANCA 35 X 50 CM, VÁLVULA, SIFÃO TIPO GARRAFA E ENGATE FLEXÍVEL 40 CM EM METAL CROMADO E APARELHO MISTURADOR DE MESA, PADRÃO MÉDIO - FORNEC. E INSTALAÇÃO. AF_01/2020</v>
          </cell>
          <cell r="I5289" t="str">
            <v>UN</v>
          </cell>
          <cell r="J5289" t="str">
            <v>COEFICIENTE DE REPRESENTATIVIDADE</v>
          </cell>
          <cell r="K5289">
            <v>355.01</v>
          </cell>
        </row>
        <row r="5290">
          <cell r="G5290">
            <v>86939</v>
          </cell>
          <cell r="H5290" t="str">
            <v>BANCADA GRANITO CINZA,  50 X 60 CM, INCL. CUBA DE EMBUTIR OVAL LOUÇA BRANCA 35 X 50 CM, VÁLVULA METAL CROMADO, SIFÃO FLEXÍVEL PVC, ENGATE 30 CM FLEXÍVEL PLÁSTICO E TORNEIRA CROMADA DE MESA, PADRÃO POPULAR - FORNEC. E INSTALAÇÃO. AF_01/2020</v>
          </cell>
          <cell r="I5290" t="str">
            <v>UN</v>
          </cell>
          <cell r="J5290" t="str">
            <v>COLETADO</v>
          </cell>
          <cell r="K5290">
            <v>1856.21</v>
          </cell>
        </row>
        <row r="5291">
          <cell r="G5291">
            <v>86940</v>
          </cell>
          <cell r="H5291" t="str">
            <v>BANCADA GRANITO CINZA  150 X 60 CM, COM CUBA DE EMBUTIR DE AÇO, VÁLVULA AMERICANA EM METAL, SIFÃO FLEXÍVEL EM PVC, ENGATE FLEXÍVEL 30 CM, TORNEIRA CROMADA LONGA, DE PAREDE, 1/2" OU 3/4", P/ COZINHA, PADRÃO POPULAR - FORNEC. E INSTALAÇÃO. AF_01/2020</v>
          </cell>
          <cell r="I5291" t="str">
            <v>UN</v>
          </cell>
          <cell r="J5291" t="str">
            <v>COEFICIENTE DE REPRESENTATIVIDADE</v>
          </cell>
          <cell r="K5291">
            <v>39.07</v>
          </cell>
        </row>
        <row r="5292">
          <cell r="G5292">
            <v>86941</v>
          </cell>
          <cell r="H5292" t="str">
            <v>BANCADA MÁRMORE BRANCO 150 X 60 CM, COM CUBA DE EMBUTIR DE AÇO, VÁLVULA AMERICANA E SIFÃO TIPO GARRAFA EM METAL , ENGATE FLEXÍVEL 30 CM, TORNEIRA CROMADA, DE MESA, 1/2" OU 3/4", PARA PIA COZINHA, PADRÃO ALTO - FORNEC. E INSTALAÇÃO. AF_01/2020</v>
          </cell>
          <cell r="I5292" t="str">
            <v>UN</v>
          </cell>
          <cell r="J5292" t="str">
            <v>COLETADO</v>
          </cell>
          <cell r="K5292">
            <v>543.49</v>
          </cell>
        </row>
        <row r="5293">
          <cell r="G5293">
            <v>86942</v>
          </cell>
          <cell r="H5293" t="str">
            <v>VASO SANITARIO SIFONADO CONVENCIONAL COM  LOUÇA BRANCA - FORNECIMENTO E INSTALAÇÃO. AF_01/2020</v>
          </cell>
          <cell r="I5293" t="str">
            <v>UN</v>
          </cell>
          <cell r="J5293" t="str">
            <v>COEFICIENTE DE REPRESENTATIVIDADE</v>
          </cell>
          <cell r="K5293">
            <v>746.32</v>
          </cell>
        </row>
        <row r="5294">
          <cell r="G5294">
            <v>86943</v>
          </cell>
          <cell r="H5294" t="str">
            <v>VASO SANITARIO SIFONADO CONVENCIONAL COM LOUÇA BRANCA, INCLUSO CONJUNTO DE LIGAÇÃO PARA BACIA SANITÁRIA AJUSTÁVEL - FORNECIMENTO E INSTALAÇÃO. AF_01/2020</v>
          </cell>
          <cell r="I5294" t="str">
            <v>UN</v>
          </cell>
          <cell r="J5294" t="str">
            <v>COEFICIENTE DE REPRESENTATIVIDADE</v>
          </cell>
          <cell r="K5294">
            <v>1013.5</v>
          </cell>
        </row>
        <row r="5295">
          <cell r="G5295">
            <v>86947</v>
          </cell>
          <cell r="H5295" t="str">
            <v>VASO SANITARIO SIFONADO CONVENCIONAL PARA PCD SEM FURO FRONTAL COM  LOUÇA BRANCA SEM ASSENTO -  FORNECIMENTO E INSTALAÇÃO. AF_01/2020</v>
          </cell>
          <cell r="I5295" t="str">
            <v>UN</v>
          </cell>
          <cell r="J5295" t="str">
            <v>COEFICIENTE DE REPRESENTATIVIDADE</v>
          </cell>
          <cell r="K5295">
            <v>93.52</v>
          </cell>
        </row>
        <row r="5296">
          <cell r="G5296">
            <v>93396</v>
          </cell>
          <cell r="H5296" t="str">
            <v>VASO SANITARIO SIFONADO CONVENCIONAL PARA PCD SEM FURO FRONTAL COM LOUÇA BRANCA SEM ASSENTO, INCLUSO CONJUNTO DE LIGAÇÃO PARA BACIA SANITÁRIA AJUSTÁVEL - FORNECIMENTO E INSTALAÇÃO. AF_01/2020</v>
          </cell>
          <cell r="I5296" t="str">
            <v>UN</v>
          </cell>
          <cell r="J5296" t="str">
            <v>COEFICIENTE DE REPRESENTATIVIDADE</v>
          </cell>
          <cell r="K5296">
            <v>32.3</v>
          </cell>
        </row>
        <row r="5297">
          <cell r="G5297">
            <v>93441</v>
          </cell>
          <cell r="H5297" t="str">
            <v>PORTA TOALHA ROSTO EM METAL CROMADO, TIPO ARGOLA, INCLUSO FIXAÇÃO. AF_01/2020</v>
          </cell>
          <cell r="I5297" t="str">
            <v>UN</v>
          </cell>
          <cell r="J5297" t="str">
            <v>COEFICIENTE DE REPRESENTATIVIDADE</v>
          </cell>
          <cell r="K5297">
            <v>35.4</v>
          </cell>
        </row>
        <row r="5298">
          <cell r="G5298">
            <v>93442</v>
          </cell>
          <cell r="H5298" t="str">
            <v>PORTA TOALHA BANHO EM METAL CROMADO, TIPO BARRA, INCLUSO FIXAÇÃO. AF_01/2020</v>
          </cell>
          <cell r="I5298" t="str">
            <v>UN</v>
          </cell>
          <cell r="J5298" t="str">
            <v>COEFICIENTE DE REPRESENTATIVIDADE</v>
          </cell>
          <cell r="K5298">
            <v>652.35</v>
          </cell>
        </row>
        <row r="5299">
          <cell r="G5299">
            <v>95469</v>
          </cell>
          <cell r="H5299" t="str">
            <v>PAPELEIRA DE PAREDE EM METAL CROMADO SEM TAMPA, INCLUSO FIXAÇÃO. AF_01/2020</v>
          </cell>
          <cell r="I5299" t="str">
            <v>UN</v>
          </cell>
          <cell r="J5299" t="str">
            <v>COEFICIENTE DE REPRESENTATIVIDADE</v>
          </cell>
          <cell r="K5299">
            <v>714.66</v>
          </cell>
        </row>
        <row r="5300">
          <cell r="G5300">
            <v>95470</v>
          </cell>
          <cell r="H5300" t="str">
            <v>SABONETEIRA DE PAREDE EM METAL CROMADO, INCLUSO FIXAÇÃO. AF_01/2020</v>
          </cell>
          <cell r="I5300" t="str">
            <v>UN</v>
          </cell>
          <cell r="J5300" t="str">
            <v>COEFICIENTE DE REPRESENTATIVIDADE</v>
          </cell>
          <cell r="K5300">
            <v>626.36</v>
          </cell>
        </row>
        <row r="5301">
          <cell r="G5301">
            <v>95471</v>
          </cell>
          <cell r="H5301" t="str">
            <v>KIT DE ACESSORIOS PARA BANHEIRO EM METAL CROMADO, 5 PECAS, INCLUSO FIXAÇÃO. AF_01/2020</v>
          </cell>
          <cell r="I5301" t="str">
            <v>UN</v>
          </cell>
          <cell r="J5301" t="str">
            <v>COLETADO</v>
          </cell>
          <cell r="K5301">
            <v>339.35</v>
          </cell>
        </row>
        <row r="5302">
          <cell r="G5302">
            <v>95472</v>
          </cell>
          <cell r="H5302" t="str">
            <v>SABONETEIRA PLASTICA TIPO DISPENSER PARA SABONETE LIQUIDO COM RESERVATORIO 800 A 1500 ML, INCLUSO FIXAÇÃO. AF_01/2020</v>
          </cell>
          <cell r="I5302" t="str">
            <v>UN</v>
          </cell>
          <cell r="J5302" t="str">
            <v>COEFICIENTE DE REPRESENTATIVIDADE</v>
          </cell>
          <cell r="K5302">
            <v>359.9</v>
          </cell>
        </row>
        <row r="5303">
          <cell r="G5303">
            <v>95542</v>
          </cell>
          <cell r="H5303" t="str">
            <v>VASO SANITÁRIO INFANTIL LOUÇA BRANCA - FORNECIMENTO E INSTALACAO. AF_01/2020</v>
          </cell>
          <cell r="I5303" t="str">
            <v>UN</v>
          </cell>
          <cell r="J5303" t="str">
            <v>COEFICIENTE DE REPRESENTATIVIDADE</v>
          </cell>
          <cell r="K5303">
            <v>373.57</v>
          </cell>
        </row>
        <row r="5304">
          <cell r="G5304">
            <v>95543</v>
          </cell>
          <cell r="H5304" t="str">
            <v>ASSENTO SANITÁRIO CONVENCIONAL - FORNECIMENTO E INSTALACAO. AF_01/2020</v>
          </cell>
          <cell r="I5304" t="str">
            <v>UN</v>
          </cell>
          <cell r="J5304" t="str">
            <v>ATRIBUÍDO SÃO PAULO</v>
          </cell>
          <cell r="K5304">
            <v>384.06</v>
          </cell>
        </row>
        <row r="5305">
          <cell r="G5305">
            <v>95544</v>
          </cell>
          <cell r="H5305" t="str">
            <v>ASSENTO SANITÁRIO INFANTIL - FORNECIMENTO E INSTALACAO. AF_01/2020</v>
          </cell>
          <cell r="I5305" t="str">
            <v>UN</v>
          </cell>
          <cell r="J5305" t="str">
            <v>ATRIBUÍDO SÃO PAULO</v>
          </cell>
          <cell r="K5305">
            <v>309.17</v>
          </cell>
        </row>
        <row r="5306">
          <cell r="G5306">
            <v>95545</v>
          </cell>
          <cell r="H5306" t="str">
            <v>CUBA DE EMBUTIR RETANGULAR DE AÇO INOXIDÁVEL, 56 X 33 X 12 CM - FORNECIMENTO E INSTALAÇÃO. AF_01/2020</v>
          </cell>
          <cell r="I5306" t="str">
            <v>UN</v>
          </cell>
          <cell r="J5306" t="str">
            <v>ATRIBUÍDO SÃO PAULO</v>
          </cell>
          <cell r="K5306">
            <v>331.99</v>
          </cell>
        </row>
        <row r="5307">
          <cell r="G5307">
            <v>95546</v>
          </cell>
          <cell r="H5307" t="str">
            <v>TORNEIRA CROMADA DE MESA PARA LAVATORIO, TIPO MONOCOMANDO. AF_01/2020</v>
          </cell>
          <cell r="I5307" t="str">
            <v>UN</v>
          </cell>
          <cell r="J5307" t="str">
            <v>ATRIBUÍDO SÃO PAULO</v>
          </cell>
          <cell r="K5307">
            <v>346.56</v>
          </cell>
        </row>
        <row r="5308">
          <cell r="G5308">
            <v>95547</v>
          </cell>
          <cell r="H5308" t="str">
            <v>TORNEIRA CROMADA DE MESA PARA LAVATÓRIO COM SENSOR DE PRESENCA. AF_01/2020</v>
          </cell>
          <cell r="I5308" t="str">
            <v>UN</v>
          </cell>
          <cell r="J5308" t="str">
            <v>ATRIBUÍDO SÃO PAULO</v>
          </cell>
          <cell r="K5308">
            <v>355.66</v>
          </cell>
        </row>
        <row r="5309">
          <cell r="G5309">
            <v>100848</v>
          </cell>
          <cell r="H5309" t="str">
            <v>MANOPLA E CANOPLA CROMADA - FORNECIMENTO E INSTALAÇÃO. AF_01/2020</v>
          </cell>
          <cell r="I5309" t="str">
            <v>UN</v>
          </cell>
          <cell r="J5309" t="str">
            <v>ATRIBUÍDO SÃO PAULO</v>
          </cell>
          <cell r="K5309">
            <v>339.35</v>
          </cell>
        </row>
        <row r="5310">
          <cell r="G5310">
            <v>100849</v>
          </cell>
          <cell r="H5310" t="str">
            <v>ACABAMENTO MONOCOMANDO PARA CHUVEIRO - FORNECIMENTO E INSTALAÇÃO. AF_01/2020</v>
          </cell>
          <cell r="I5310" t="str">
            <v>UN</v>
          </cell>
          <cell r="J5310" t="str">
            <v>ATRIBUÍDO SÃO PAULO</v>
          </cell>
          <cell r="K5310">
            <v>1157.47</v>
          </cell>
        </row>
        <row r="5311">
          <cell r="G5311">
            <v>100851</v>
          </cell>
          <cell r="H5311" t="str">
            <v>MICTÓRIO SIFONADO LOUÇA BRANCA - PADRÃO MÉDIO - FORNECIMENTO E INSTALAÇÃO. AF_01/2020</v>
          </cell>
          <cell r="I5311" t="str">
            <v>UN</v>
          </cell>
          <cell r="J5311" t="str">
            <v>ATRIBUÍDO SÃO PAULO</v>
          </cell>
          <cell r="K5311">
            <v>660.3</v>
          </cell>
        </row>
        <row r="5312">
          <cell r="G5312">
            <v>100852</v>
          </cell>
          <cell r="H5312" t="str">
            <v>MICTÓRIO SIFONADO LOUÇA BRANCA PARA ENTRADA DE ÁGUA EMBUTIDA - PADRÃO ALTO - FORNECIMENTO E INSTALAÇÃO. AF_01/2020</v>
          </cell>
          <cell r="I5312" t="str">
            <v>UN</v>
          </cell>
          <cell r="J5312" t="str">
            <v>ATRIBUÍDO SÃO PAULO</v>
          </cell>
          <cell r="K5312">
            <v>2036.82</v>
          </cell>
        </row>
        <row r="5313">
          <cell r="G5313">
            <v>100853</v>
          </cell>
          <cell r="H5313" t="str">
            <v>CHUVEIRO ELÉTRICO COMUM CORPO PLÁSTICO, TIPO DUCHA - FORNECIMENTO E INSTALAÇÃO. AF_01/2020</v>
          </cell>
          <cell r="I5313" t="str">
            <v>UN</v>
          </cell>
          <cell r="J5313" t="str">
            <v>ATRIBUÍDO SÃO PAULO</v>
          </cell>
          <cell r="K5313">
            <v>2803.16</v>
          </cell>
        </row>
        <row r="5314">
          <cell r="G5314">
            <v>100854</v>
          </cell>
          <cell r="H5314" t="str">
            <v>SUPORTE MÃO FRANCESA EM AÇO, ABAS IGUAIS 30 CM, CAPACIDADE MINIMA 60 KG, BRANCO - FORNECIMENTO E INSTALAÇÃO. AF_01/2020</v>
          </cell>
          <cell r="I5314" t="str">
            <v>UN</v>
          </cell>
          <cell r="J5314" t="str">
            <v>ATRIBUÍDO SÃO PAULO</v>
          </cell>
          <cell r="K5314">
            <v>4575.41</v>
          </cell>
        </row>
        <row r="5315">
          <cell r="G5315">
            <v>100856</v>
          </cell>
          <cell r="H5315" t="str">
            <v>SUPORTE MÃO FRANCESA EM ACO, ABAS IGUAIS 40 CM, CAPACIDADE MINIMA 70 KG, BRANCO - FORNECIMENTO E INSTALAÇÃO. AF_01/2020</v>
          </cell>
          <cell r="I5315" t="str">
            <v>UN</v>
          </cell>
          <cell r="J5315" t="str">
            <v>ATRIBUÍDO SÃO PAULO</v>
          </cell>
          <cell r="K5315">
            <v>6215.98</v>
          </cell>
        </row>
        <row r="5316">
          <cell r="G5316">
            <v>100857</v>
          </cell>
          <cell r="H5316" t="str">
            <v>BARRA DE APOIO EM "L", EM ACO INOX POLIDO 70 X 70 CM, FIXADA NA PAREDE - FORNECIMENTO E INSTALACAO. AF_01/2020</v>
          </cell>
          <cell r="I5316" t="str">
            <v>UN</v>
          </cell>
          <cell r="J5316" t="str">
            <v>ATRIBUÍDO SÃO PAULO</v>
          </cell>
          <cell r="K5316">
            <v>7272.36</v>
          </cell>
        </row>
        <row r="5317">
          <cell r="G5317">
            <v>100858</v>
          </cell>
          <cell r="H5317" t="str">
            <v>BARRA DE APOIO EM "L", EM ACO INOX POLIDO 80 X 80 CM, FIXADA NA PAREDE - FORNECIMENTO E INSTALACAO. AF_01/2020</v>
          </cell>
          <cell r="I5317" t="str">
            <v>UN</v>
          </cell>
          <cell r="J5317" t="str">
            <v>COEFICIENTE DE REPRESENTATIVIDADE</v>
          </cell>
          <cell r="K5317">
            <v>8642.46</v>
          </cell>
        </row>
        <row r="5318">
          <cell r="G5318">
            <v>100859</v>
          </cell>
          <cell r="H5318" t="str">
            <v>BARRA DE APOIO LATERAL ARTICULADA, COM TRAVA, EM ACO INOX POLIDO, FIXADA NA PAREDE - FORNECIMENTO E INSTALAÇÃO. AF_01/2020</v>
          </cell>
          <cell r="I5318" t="str">
            <v>UN</v>
          </cell>
          <cell r="J5318" t="str">
            <v>ATRIBUÍDO SÃO PAULO</v>
          </cell>
          <cell r="K5318">
            <v>1753.71</v>
          </cell>
        </row>
        <row r="5319">
          <cell r="G5319">
            <v>100860</v>
          </cell>
          <cell r="H5319" t="str">
            <v>BARRA DE APOIO RETA, EM ACO INOX POLIDO, COMPRIMENTO 60CM, FIXADA NA PAREDE - FORNECIMENTO E INSTALAÇÃO. AF_01/2020</v>
          </cell>
          <cell r="I5319" t="str">
            <v>UN</v>
          </cell>
          <cell r="J5319" t="str">
            <v>ATRIBUÍDO SÃO PAULO</v>
          </cell>
          <cell r="K5319">
            <v>3808.9</v>
          </cell>
        </row>
        <row r="5320">
          <cell r="G5320">
            <v>100861</v>
          </cell>
          <cell r="H5320" t="str">
            <v>BARRA DE APOIO RETA, EM ACO INOX POLIDO, COMPRIMENTO 70 CM,  FIXADA NA PAREDE - FORNECIMENTO E INSTALAÇÃO. AF_01/2020</v>
          </cell>
          <cell r="I5320" t="str">
            <v>UN</v>
          </cell>
          <cell r="J5320" t="str">
            <v>ATRIBUÍDO SÃO PAULO</v>
          </cell>
          <cell r="K5320">
            <v>5325.29</v>
          </cell>
        </row>
        <row r="5321">
          <cell r="G5321">
            <v>100862</v>
          </cell>
          <cell r="H5321" t="str">
            <v>BARRA DE APOIO RETA, EM ACO INOX POLIDO, COMPRIMENTO 80 CM,  FIXADA NA PAREDE - FORNECIMENTO E INSTALAÇÃO. AF_01/2020</v>
          </cell>
          <cell r="I5321" t="str">
            <v>UN</v>
          </cell>
          <cell r="J5321" t="str">
            <v>ATRIBUÍDO SÃO PAULO</v>
          </cell>
          <cell r="K5321">
            <v>7435.65</v>
          </cell>
        </row>
        <row r="5322">
          <cell r="G5322">
            <v>100863</v>
          </cell>
          <cell r="H5322" t="str">
            <v>BARRA DE APOIO RETA, EM ACO INOX POLIDO, COMPRIMENTO 90 CM,  FIXADA NA PAREDE - FORNECIMENTO E INSTALAÇÃO. AF_01/2020</v>
          </cell>
          <cell r="I5322" t="str">
            <v>UN</v>
          </cell>
          <cell r="J5322" t="str">
            <v>ATRIBUÍDO SÃO PAULO</v>
          </cell>
          <cell r="K5322">
            <v>3019.38</v>
          </cell>
        </row>
        <row r="5323">
          <cell r="G5323">
            <v>100864</v>
          </cell>
          <cell r="H5323" t="str">
            <v>BARRA DE APOIO RETA, EM ALUMINIO, COMPRIMENTO 60 CM,  FIXADA NA PAREDE - FORNECIMENTO E INSTALAÇÃO. AF_01/2020</v>
          </cell>
          <cell r="I5323" t="str">
            <v>UN</v>
          </cell>
          <cell r="J5323" t="str">
            <v>ATRIBUÍDO SÃO PAULO</v>
          </cell>
          <cell r="K5323">
            <v>4615.42</v>
          </cell>
        </row>
        <row r="5324">
          <cell r="G5324">
            <v>100865</v>
          </cell>
          <cell r="H5324" t="str">
            <v>BARRA DE APOIO RETA, EM ALUMINIO, COMPRIMENTO 70 CM,  FIXADA NA PAREDE - FORNECIMENTO E INSTALAÇÃO. AF_01/2020</v>
          </cell>
          <cell r="I5324" t="str">
            <v>UN</v>
          </cell>
          <cell r="J5324" t="str">
            <v>ATRIBUÍDO SÃO PAULO</v>
          </cell>
          <cell r="K5324">
            <v>5352.56</v>
          </cell>
        </row>
        <row r="5325">
          <cell r="G5325">
            <v>100866</v>
          </cell>
          <cell r="H5325" t="str">
            <v>BARRA DE APOIO RETA, EM ALUMINIO, COMPRIMENTO 80 CM,  FIXADA NA PAREDE - FORNECIMENTO E INSTALAÇÃO. AF_01/2020</v>
          </cell>
          <cell r="I5325" t="str">
            <v>UN</v>
          </cell>
          <cell r="J5325" t="str">
            <v>ATRIBUÍDO SÃO PAULO</v>
          </cell>
          <cell r="K5325">
            <v>7440.29</v>
          </cell>
        </row>
        <row r="5326">
          <cell r="G5326">
            <v>100867</v>
          </cell>
          <cell r="H5326" t="str">
            <v>BARRA DE APOIO RETA, EM ALUMINIO, COMPRIMENTO 90 CM,  FIXADA NA PAREDE - FORNECIMENTO E INSTALAÇÃO. AF_01/2020</v>
          </cell>
          <cell r="I5326" t="str">
            <v>UN</v>
          </cell>
          <cell r="J5326" t="str">
            <v>ATRIBUÍDO SÃO PAULO</v>
          </cell>
          <cell r="K5326">
            <v>4480.81</v>
          </cell>
        </row>
        <row r="5327">
          <cell r="G5327">
            <v>100868</v>
          </cell>
          <cell r="H5327" t="str">
            <v>PUXADOR PARA PCD, FIXADO NA PORTA - FORNECIMENTO E INSTALAÇÃO. AF_01/2020</v>
          </cell>
          <cell r="I5327" t="str">
            <v>UN</v>
          </cell>
          <cell r="J5327" t="str">
            <v>ATRIBUÍDO SÃO PAULO</v>
          </cell>
          <cell r="K5327">
            <v>5969.99</v>
          </cell>
        </row>
        <row r="5328">
          <cell r="G5328">
            <v>100869</v>
          </cell>
          <cell r="H5328" t="str">
            <v>BANCO ARTICULADO, EM ACO INOX, PARA PCD, FIXADO NA PAREDE - FORNECIMENTO E INSTALAÇÃO. AF_01/2020</v>
          </cell>
          <cell r="I5328" t="str">
            <v>UN</v>
          </cell>
          <cell r="J5328" t="str">
            <v>ATRIBUÍDO SÃO PAULO</v>
          </cell>
          <cell r="K5328">
            <v>8430.13</v>
          </cell>
        </row>
        <row r="5329">
          <cell r="G5329">
            <v>100870</v>
          </cell>
          <cell r="H5329" t="str">
            <v>VASO SANITÁRIO SIFONADO COM CAIXA ACOPLADA, LOUÇA BRANCA - PADRÃO ALTO - FORNECIMENTO E INSTALAÇÃO. AF_01/2020</v>
          </cell>
          <cell r="I5329" t="str">
            <v>UN</v>
          </cell>
          <cell r="J5329" t="str">
            <v>ATRIBUÍDO SÃO PAULO</v>
          </cell>
          <cell r="K5329">
            <v>11337.71</v>
          </cell>
        </row>
        <row r="5330">
          <cell r="G5330">
            <v>100871</v>
          </cell>
          <cell r="H5330" t="str">
            <v>TANQUE SÉPTICO CIRCULAR, EM CONCRETO PRÉ-MOLDADO, DIÂMETRO INTERNO = 1,10 M, ALTURA INTERNA = 2,50 M, VOLUME ÚTIL: 2138,2 L (PARA 5 CONTRIBUINTES). AF_12/2020_PA</v>
          </cell>
          <cell r="I5330" t="str">
            <v>UN</v>
          </cell>
          <cell r="J5330" t="str">
            <v>ATRIBUÍDO SÃO PAULO</v>
          </cell>
          <cell r="K5330">
            <v>12948.4</v>
          </cell>
        </row>
        <row r="5331">
          <cell r="G5331">
            <v>100872</v>
          </cell>
          <cell r="H5331" t="str">
            <v>TANQUE SÉPTICO CIRCULAR, EM CONCRETO PRÉ-MOLDADO, DIÂMETRO INTERNO = 1,40 M, ALTURA INTERNA = 2,50 M, VOLUME ÚTIL: 3463,6 L (PARA 13 CONTRIBUINTES). AF_12/2020_PA</v>
          </cell>
          <cell r="I5331" t="str">
            <v>UN</v>
          </cell>
          <cell r="J5331" t="str">
            <v>ATRIBUÍDO SÃO PAULO</v>
          </cell>
          <cell r="K5331">
            <v>14117.04</v>
          </cell>
        </row>
        <row r="5332">
          <cell r="G5332">
            <v>100873</v>
          </cell>
          <cell r="H5332" t="str">
            <v>TANQUE SÉPTICO CIRCULAR, EM CONCRETO PRÉ-MOLDADO, DIÂMETRO INTERNO = 1,88 M, ALTURA INTERNA = 2,50 M, VOLUME ÚTIL: 6245,8 L (PARA 32 CONTRIBUINTES). AF_12/2020_PA</v>
          </cell>
          <cell r="I5332" t="str">
            <v>UN</v>
          </cell>
          <cell r="J5332" t="str">
            <v>ATRIBUÍDO SÃO PAULO</v>
          </cell>
          <cell r="K5332">
            <v>3777.55</v>
          </cell>
        </row>
        <row r="5333">
          <cell r="G5333">
            <v>100874</v>
          </cell>
          <cell r="H5333" t="str">
            <v>TANQUE SÉPTICO CIRCULAR, EM CONCRETO PRÉ-MOLDADO, DIÂMETRO INTERNO = 2,38 M, ALTURA INTERNA = 2,50 M, VOLUME ÚTIL: 10009,8 L (PARA 69 CONTRIBUINTES). AF_12/2020_PA</v>
          </cell>
          <cell r="I5333" t="str">
            <v>UN</v>
          </cell>
          <cell r="J5333" t="str">
            <v>ATRIBUÍDO SÃO PAULO</v>
          </cell>
          <cell r="K5333">
            <v>5948.02</v>
          </cell>
        </row>
        <row r="5334">
          <cell r="G5334">
            <v>100875</v>
          </cell>
          <cell r="H5334" t="str">
            <v>TANQUE SÉPTICO CIRCULAR, EM CONCRETO PRÉ-MOLDADO, DIÂMETRO INTERNO = 2,38 M, ALTURA INTERNA = 3,0 M, VOLUME ÚTIL: 12234,2 L (PARA 86 CONTRIBUINTES). AF_12/2020_PA</v>
          </cell>
          <cell r="I5334" t="str">
            <v>UN</v>
          </cell>
          <cell r="J5334" t="str">
            <v>ATRIBUÍDO SÃO PAULO</v>
          </cell>
          <cell r="K5334">
            <v>9293.33</v>
          </cell>
        </row>
        <row r="5335">
          <cell r="G5335">
            <v>100878</v>
          </cell>
          <cell r="H5335" t="str">
            <v>TANQUE SÉPTICO CIRCULAR, EM CONCRETO PRÉ-MOLDADO, DIÂMETRO INTERNO = 2,88 M, ALTURA INTERNA = 2,50 M, VOLUME ÚTIL: 14657,4 L (PARA 105 CONTRIBUINTES). AF_12/2020_PA</v>
          </cell>
          <cell r="I5335" t="str">
            <v>UN</v>
          </cell>
          <cell r="J5335" t="str">
            <v>ATRIBUÍDO SÃO PAULO</v>
          </cell>
          <cell r="K5335">
            <v>12115.54</v>
          </cell>
        </row>
        <row r="5336">
          <cell r="G5336">
            <v>98052</v>
          </cell>
          <cell r="H5336" t="str">
            <v>FILTRO ANAERÓBIO CIRCULAR, EM CONCRETO PRÉ-MOLDADO, DIÂMETRO INTERNO = 1,10 M, ALTURA INTERNA = 1,50 M, VOLUME ÚTIL: 1140,4 L (PARA 5 CONTRIBUINTES). AF_12/2020_PA</v>
          </cell>
          <cell r="I5336" t="str">
            <v>UN</v>
          </cell>
          <cell r="J5336" t="str">
            <v>ATRIBUÍDO SÃO PAULO</v>
          </cell>
          <cell r="K5336">
            <v>13997.05</v>
          </cell>
        </row>
        <row r="5337">
          <cell r="G5337">
            <v>98053</v>
          </cell>
          <cell r="H5337" t="str">
            <v>FILTRO ANAERÓBIO CIRCULAR, EM CONCRETO PRÉ-MOLDADO, DIÂMETRO INTERNO = 1,88 M, ALTURA INTERNA = 1,50 M, VOLUME ÚTIL: 3331,1 L (PARA 19 CONTRIBUINTES). AF_12/2020_PA</v>
          </cell>
          <cell r="I5337" t="str">
            <v>UN</v>
          </cell>
          <cell r="J5337" t="str">
            <v>ATRIBUÍDO SÃO PAULO</v>
          </cell>
          <cell r="K5337">
            <v>16500.44</v>
          </cell>
        </row>
        <row r="5338">
          <cell r="G5338">
            <v>98054</v>
          </cell>
          <cell r="H5338" t="str">
            <v>FILTRO ANAERÓBIO CIRCULAR, EM CONCRETO PRÉ-MOLDADO, DIÂMETRO INTERNO = 2,38 M, ALTURA INTERNA = 1,50 M, VOLUME ÚTIL: 5338,6 L (PARA 34 CONTRIBUINTES). AF_12/2020_PA</v>
          </cell>
          <cell r="I5338" t="str">
            <v>UN</v>
          </cell>
          <cell r="J5338" t="str">
            <v>ATRIBUÍDO SÃO PAULO</v>
          </cell>
          <cell r="K5338">
            <v>4133.39</v>
          </cell>
        </row>
        <row r="5339">
          <cell r="G5339">
            <v>98055</v>
          </cell>
          <cell r="H5339" t="str">
            <v>FILTRO ANAERÓBIO CIRCULAR, EM CONCRETO PRÉ-MOLDADO, DIÂMETRO INTERNO = 2,88 M, ALTURA INTERNA = 1,50 M, VOLUME ÚTIL: 7817,3 L (PARA 75 CONTRIBUINTES). AF_12/2020_PA</v>
          </cell>
          <cell r="I5339" t="str">
            <v>UN</v>
          </cell>
          <cell r="J5339" t="str">
            <v>ATRIBUÍDO SÃO PAULO</v>
          </cell>
          <cell r="K5339">
            <v>7257.51</v>
          </cell>
        </row>
        <row r="5340">
          <cell r="G5340">
            <v>98056</v>
          </cell>
          <cell r="H5340" t="str">
            <v>SUMIDOURO CIRCULAR, EM CONCRETO PRÉ-MOLDADO, DIÂMETRO INTERNO = 1,88 M, ALTURA INTERNA = 2,00 M, ÁREA DE INFILTRAÇÃO: 13,1 M² (PARA 5 CONTRIBUINTES). AF_12/2020_PA</v>
          </cell>
          <cell r="I5340" t="str">
            <v>UN</v>
          </cell>
          <cell r="J5340" t="str">
            <v>ATRIBUÍDO SÃO PAULO</v>
          </cell>
          <cell r="K5340">
            <v>9354.37</v>
          </cell>
        </row>
        <row r="5341">
          <cell r="G5341">
            <v>98057</v>
          </cell>
          <cell r="H5341" t="str">
            <v>SUMIDOURO CIRCULAR, EM CONCRETO PRÉ-MOLDADO, DIÂMETRO INTERNO = 2,38 M, ALTURA INTERNA = 2,50 M, ÁREA DE INFILTRAÇÃO: 21,3 M² (PARA 8 CONTRIBUINTES). AF_12/2020_PA</v>
          </cell>
          <cell r="I5341" t="str">
            <v>UN</v>
          </cell>
          <cell r="J5341" t="str">
            <v>ATRIBUÍDO SÃO PAULO</v>
          </cell>
          <cell r="K5341">
            <v>13875.31</v>
          </cell>
        </row>
        <row r="5342">
          <cell r="G5342">
            <v>98058</v>
          </cell>
          <cell r="H5342" t="str">
            <v>SUMIDOURO CIRCULAR, EM CONCRETO PRÉ-MOLDADO, DIÂMETRO INTERNO = 2,38 M, ALTURA INTERNA = 3,0 M, ÁREA DE INFILTRAÇÃO: 25 M² (PARA 10 CONTRIBUINTES). AF_12/2020_PA</v>
          </cell>
          <cell r="I5342" t="str">
            <v>UN</v>
          </cell>
          <cell r="J5342" t="str">
            <v>ATRIBUÍDO SÃO PAULO</v>
          </cell>
          <cell r="K5342">
            <v>3538.43</v>
          </cell>
        </row>
        <row r="5343">
          <cell r="G5343">
            <v>98059</v>
          </cell>
          <cell r="H5343" t="str">
            <v>SUMIDOURO CIRCULAR, EM CONCRETO PRÉ-MOLDADO, DIÂMETRO INTERNO = 2,88 M, ALTURA INTERNA = 3,0 M, ÁREA DE INFILTRAÇÃO: 31,4 M² (PARA 12 CONTRIBUINTES). AF_12/2020_PA</v>
          </cell>
          <cell r="I5343" t="str">
            <v>UN</v>
          </cell>
          <cell r="J5343" t="str">
            <v>ATRIBUÍDO SÃO PAULO</v>
          </cell>
          <cell r="K5343">
            <v>4660.58</v>
          </cell>
        </row>
        <row r="5344">
          <cell r="G5344">
            <v>98060</v>
          </cell>
          <cell r="H5344" t="str">
            <v>TANQUE SÉPTICO RETANGULAR, EM ALVENARIA COM TIJOLOS CERÂMICOS MACIÇOS, DIMENSÕES INTERNAS: 1,0 X 2,0 X H=1,4 M, VOLUME ÚTIL: 2000 L (PARA 5 CONTRIBUINTES). AF_12/2020</v>
          </cell>
          <cell r="I5344" t="str">
            <v>UN</v>
          </cell>
          <cell r="J5344" t="str">
            <v>ATRIBUÍDO SÃO PAULO</v>
          </cell>
          <cell r="K5344">
            <v>6527.75</v>
          </cell>
        </row>
        <row r="5345">
          <cell r="G5345">
            <v>98061</v>
          </cell>
          <cell r="H5345" t="str">
            <v>TANQUE SÉPTICO RETANGULAR, EM ALVENARIA COM TIJOLOS CERÂMICOS MACIÇOS, DIMENSÕES INTERNAS: 1,2 X 2,4 X H=1,6 M, VOLUME ÚTIL: 3456 L (PARA 13 CONTRIBUINTES). AF_12/2020</v>
          </cell>
          <cell r="I5345" t="str">
            <v>UN</v>
          </cell>
          <cell r="J5345" t="str">
            <v>ATRIBUÍDO SÃO PAULO</v>
          </cell>
          <cell r="K5345">
            <v>8850.86</v>
          </cell>
        </row>
        <row r="5346">
          <cell r="G5346">
            <v>98062</v>
          </cell>
          <cell r="H5346" t="str">
            <v>TANQUE SÉPTICO RETANGULAR, EM ALVENARIA COM TIJOLOS CERÂMICOS MACIÇOS, DIMENSÕES INTERNAS: 1,4 X 3,2 X H=1,8 M, VOLUME ÚTIL: 6272 L (PARA 32 CONTRIBUINTES). AF_12/2020</v>
          </cell>
          <cell r="I5346" t="str">
            <v>UN</v>
          </cell>
          <cell r="J5346" t="str">
            <v>ATRIBUÍDO SÃO PAULO</v>
          </cell>
          <cell r="K5346">
            <v>9982.32</v>
          </cell>
        </row>
        <row r="5347">
          <cell r="G5347">
            <v>98063</v>
          </cell>
          <cell r="H5347" t="str">
            <v>TANQUE SÉPTICO RETANGULAR, EM ALVENARIA COM TIJOLOS CERÂMICOS MACIÇOS, DIMENSÕES INTERNAS: 1,6 X 4,4 X H=1,8 M, VOLUME ÚTIL: 9856 L (PARA 68 CONTRIBUINTES). AF_12/2020</v>
          </cell>
          <cell r="I5347" t="str">
            <v>UN</v>
          </cell>
          <cell r="J5347" t="str">
            <v>ATRIBUÍDO SÃO PAULO</v>
          </cell>
          <cell r="K5347">
            <v>10639.25</v>
          </cell>
        </row>
        <row r="5348">
          <cell r="G5348">
            <v>98064</v>
          </cell>
          <cell r="H5348" t="str">
            <v>TANQUE SÉPTICO RETANGULAR, EM ALVENARIA COM TIJOLOS CERÂMICOS MACIÇOS, DIMENSÕES INTERNAS: 1,6 X 4,8 X H=2,0 M, VOLUME ÚTIL: 12288 L (PARA 86 CONTRIBUINTES). AF_12/2020</v>
          </cell>
          <cell r="I5348" t="str">
            <v>UN</v>
          </cell>
          <cell r="J5348" t="str">
            <v>ATRIBUÍDO SÃO PAULO</v>
          </cell>
          <cell r="K5348">
            <v>3073.65</v>
          </cell>
        </row>
        <row r="5349">
          <cell r="G5349">
            <v>98065</v>
          </cell>
          <cell r="H5349" t="str">
            <v>TANQUE SÉPTICO RETANGULAR, EM ALVENARIA COM TIJOLOS CERÂMICOS MACIÇOS, DIMENSÕES INTERNAS: 1,6 X 4,6 X H=2,4 M, VOLUME ÚTIL: 14720 L (PARA 105 CONTRIBUINTES). AF_12/2020</v>
          </cell>
          <cell r="I5349" t="str">
            <v>UN</v>
          </cell>
          <cell r="J5349" t="str">
            <v>ATRIBUÍDO SÃO PAULO</v>
          </cell>
          <cell r="K5349">
            <v>4879.09</v>
          </cell>
        </row>
        <row r="5350">
          <cell r="G5350">
            <v>98066</v>
          </cell>
          <cell r="H5350" t="str">
            <v>FILTRO ANAERÓBIO RETANGULAR, EM ALVENARIA COM TIJOLOS CERÂMICOS MACIÇOS, DIMENSÕES INTERNAS: 0,8 X 1,2 X H=1,67 M, VOLUME ÚTIL: 1152 L (PARA 5 CONTRIBUINTES). AF_12/2020</v>
          </cell>
          <cell r="I5350" t="str">
            <v>UN</v>
          </cell>
          <cell r="J5350" t="str">
            <v>ATRIBUÍDO SÃO PAULO</v>
          </cell>
          <cell r="K5350">
            <v>7696.9</v>
          </cell>
        </row>
        <row r="5351">
          <cell r="G5351">
            <v>98067</v>
          </cell>
          <cell r="H5351" t="str">
            <v>FILTRO ANAERÓBIO RETANGULAR, EM ALVENARIA COM TIJOLOS CERÂMICOS MACIÇOS, DIMENSÕES INTERNAS: 1,2 X 1,8 X H=1,67 M, VOLUME ÚTIL: 2592 L (PARA 13 CONTRIBUINTES). AF_12/2020</v>
          </cell>
          <cell r="I5351" t="str">
            <v>UN</v>
          </cell>
          <cell r="J5351" t="str">
            <v>ATRIBUÍDO SÃO PAULO</v>
          </cell>
          <cell r="K5351">
            <v>10072.63</v>
          </cell>
        </row>
        <row r="5352">
          <cell r="G5352">
            <v>98068</v>
          </cell>
          <cell r="H5352" t="str">
            <v>FILTRO ANAERÓBIO RETANGULAR, EM ALVENARIA COM TIJOLOS CERÂMICOS MACIÇOS, DIMENSÕES INTERNAS: 1,4 X 3,0 X H=1,67 M, VOLUME ÚTIL: 5040 L (PARA 32 CONTRIBUINTES). AF_12/2020</v>
          </cell>
          <cell r="I5352" t="str">
            <v>UN</v>
          </cell>
          <cell r="J5352" t="str">
            <v>ATRIBUÍDO SÃO PAULO</v>
          </cell>
          <cell r="K5352">
            <v>11717.89</v>
          </cell>
        </row>
        <row r="5353">
          <cell r="G5353">
            <v>98069</v>
          </cell>
          <cell r="H5353" t="str">
            <v>FILTRO ANAERÓBIO RETANGULAR, EM ALVENARIA COM TIJOLOS CERÂMICOS MACIÇOS, DIMENSÕES INTERNAS: 1,4 X 4,2 X H=1,67 M, VOLUME ÚTIL: 7056 L (PARA 67 CONTRIBUINTES). AF_12/2020</v>
          </cell>
          <cell r="I5353" t="str">
            <v>UN</v>
          </cell>
          <cell r="J5353" t="str">
            <v>ATRIBUÍDO SÃO PAULO</v>
          </cell>
          <cell r="K5353">
            <v>13844.84</v>
          </cell>
        </row>
        <row r="5354">
          <cell r="G5354">
            <v>98070</v>
          </cell>
          <cell r="H5354" t="str">
            <v>FILTRO ANAERÓBIO RETANGULAR, EM ALVENARIA COM TIJOLOS CERÂMICOS MACIÇOS, DIMENSÕES INTERNAS: 1,6 X 4,6 X H=1,67 M, VOLUME ÚTIL: 8832 L (PARA 84 CONTRIBUINTES). AF_12/2020</v>
          </cell>
          <cell r="I5354" t="str">
            <v>UN</v>
          </cell>
          <cell r="J5354" t="str">
            <v>ATRIBUÍDO SÃO PAULO</v>
          </cell>
          <cell r="K5354">
            <v>2547.24</v>
          </cell>
        </row>
        <row r="5355">
          <cell r="G5355">
            <v>98071</v>
          </cell>
          <cell r="H5355" t="str">
            <v>FILTRO ANAERÓBIO RETANGULAR, EM ALVENARIA COM TIJOLOS CERÂMICOS MACIÇOS, DIMENSÕES INTERNAS: 1,6 X 5,6 X H=1,67 M, VOLUME ÚTIL: 10752 L (PARA 103 CONTRIBUINTES). AF_12/2020</v>
          </cell>
          <cell r="I5355" t="str">
            <v>UN</v>
          </cell>
          <cell r="J5355" t="str">
            <v>ATRIBUÍDO SÃO PAULO</v>
          </cell>
          <cell r="K5355">
            <v>4361.23</v>
          </cell>
        </row>
        <row r="5356">
          <cell r="G5356">
            <v>98072</v>
          </cell>
          <cell r="H5356" t="str">
            <v>SUMIDOURO RETANGULAR, EM ALVENARIA COM TIJOLOS CERÂMICOS MACIÇOS, DIMENSÕES INTERNAS: 0,8 X 1,4 X H=3,0 M, ÁREA DE INFILTRAÇÃO: 13,2 M² (PARA 5 CONTRIBUINTES). AF_12/2020</v>
          </cell>
          <cell r="I5356" t="str">
            <v>UN</v>
          </cell>
          <cell r="J5356" t="str">
            <v>ATRIBUÍDO SÃO PAULO</v>
          </cell>
          <cell r="K5356">
            <v>5730.13</v>
          </cell>
        </row>
        <row r="5357">
          <cell r="G5357">
            <v>98073</v>
          </cell>
          <cell r="H5357" t="str">
            <v>SUMIDOURO RETANGULAR, EM ALVENARIA COM TIJOLOS CERÂMICOS MACIÇOS, DIMENSÕES INTERNAS: 1,0 X 3,0 X H=3,0 M, ÁREA DE INFILTRAÇÃO: 25 M² (PARA 10 CONTRIBUINTES). AF_12/2020</v>
          </cell>
          <cell r="I5357" t="str">
            <v>UN</v>
          </cell>
          <cell r="J5357" t="str">
            <v>ATRIBUÍDO SÃO PAULO</v>
          </cell>
          <cell r="K5357">
            <v>8481.08</v>
          </cell>
        </row>
        <row r="5358">
          <cell r="G5358">
            <v>98074</v>
          </cell>
          <cell r="H5358" t="str">
            <v>SUMIDOURO RETANGULAR, EM ALVENARIA COM TIJOLOS CERÂMICOS MACIÇOS, DIMENSÕES INTERNAS: 1,6 X 3,4 X H=3,0 M, ÁREA DE INFILTRAÇÃO: 32,9 M² (PARA 13 CONTRIBUINTES). AF_12/2020</v>
          </cell>
          <cell r="I5358" t="str">
            <v>UN</v>
          </cell>
          <cell r="J5358" t="str">
            <v>ATRIBUÍDO SÃO PAULO</v>
          </cell>
          <cell r="K5358">
            <v>750.21</v>
          </cell>
        </row>
        <row r="5359">
          <cell r="G5359">
            <v>98075</v>
          </cell>
          <cell r="H5359" t="str">
            <v>SUMIDOURO RETANGULAR, EM ALVENARIA COM TIJOLOS CERÂMICOS MACIÇOS, DIMENSÕES INTERNAS: 1,6 X 5,8 X H=3,0 M, ÁREA DE INFILTRAÇÃO: 50 M² (PARA 20 CONTRIBUINTES). AF_12/2020</v>
          </cell>
          <cell r="I5359" t="str">
            <v>UN</v>
          </cell>
          <cell r="J5359" t="str">
            <v>ATRIBUÍDO SÃO PAULO</v>
          </cell>
          <cell r="K5359">
            <v>401.71</v>
          </cell>
        </row>
        <row r="5360">
          <cell r="G5360">
            <v>98076</v>
          </cell>
          <cell r="H5360" t="str">
            <v>TANQUE SÉPTICO RETANGULAR, EM ALVENARIA COM BLOCOS DE CONCRETO, DIMENSÕES INTERNAS: 1,0 X 2,0 X H=1,4 M, VOLUME ÚTIL: 2000 L (PARA 5 CONTRIBUINTES). AF_12/2020</v>
          </cell>
          <cell r="I5360" t="str">
            <v>UN</v>
          </cell>
          <cell r="J5360" t="str">
            <v>ATRIBUÍDO SÃO PAULO</v>
          </cell>
          <cell r="K5360">
            <v>53.64</v>
          </cell>
        </row>
        <row r="5361">
          <cell r="G5361">
            <v>98077</v>
          </cell>
          <cell r="H5361" t="str">
            <v>TANQUE SÉPTICO RETANGULAR, EM ALVENARIA COM BLOCOS DE CONCRETO, DIMENSÕES INTERNAS: 1,2 X 2,4 X H=1,6 M, VOLUME ÚTIL: 3456 L (PARA 13 CONTRIBUINTES). AF_12/2020</v>
          </cell>
          <cell r="I5361" t="str">
            <v>UN</v>
          </cell>
          <cell r="J5361" t="str">
            <v>ATRIBUÍDO SÃO PAULO</v>
          </cell>
          <cell r="K5361">
            <v>92.97</v>
          </cell>
        </row>
        <row r="5362">
          <cell r="G5362">
            <v>98078</v>
          </cell>
          <cell r="H5362" t="str">
            <v>TANQUE SÉPTICO RETANGULAR, EM ALVENARIA COM BLOCOS DE CONCRETO, DIMENSÕES INTERNAS: 1,4 X 3,2 X H=1,8 M, VOLUME ÚTIL: 6272 L (PARA 32 CONTRIBUINTES). AF_12/2020</v>
          </cell>
          <cell r="I5362" t="str">
            <v>UN</v>
          </cell>
          <cell r="J5362" t="str">
            <v>ATRIBUÍDO SÃO PAULO</v>
          </cell>
          <cell r="K5362">
            <v>521.91</v>
          </cell>
        </row>
        <row r="5363">
          <cell r="G5363">
            <v>98079</v>
          </cell>
          <cell r="H5363" t="str">
            <v>TANQUE SÉPTICO RETANGULAR, EM ALVENARIA COM BLOCOS DE CONCRETO, DIMENSÕES INTERNAS: 1,6 X 4,4 X H=1,8 M, VOLUME ÚTIL: 9856 L (PARA 68 CONTRIBUINTES). AF_12/2020</v>
          </cell>
          <cell r="I5363" t="str">
            <v>UN</v>
          </cell>
          <cell r="J5363" t="str">
            <v>ATRIBUÍDO SÃO PAULO</v>
          </cell>
          <cell r="K5363">
            <v>92.07</v>
          </cell>
        </row>
        <row r="5364">
          <cell r="G5364">
            <v>98080</v>
          </cell>
          <cell r="H5364" t="str">
            <v>TANQUE SÉPTICO RETANGULAR, EM ALVENARIA COM BLOCOS DE CONCRETO, DIMENSÕES INTERNAS: 1,6 X 4,8 X H=2,0 M, VOLUME ÚTIL: 12288 L (PARA 86 CONTRIBUINTES). AF_12/2020</v>
          </cell>
          <cell r="I5364" t="str">
            <v>UN</v>
          </cell>
          <cell r="J5364" t="str">
            <v>ATRIBUÍDO SÃO PAULO</v>
          </cell>
          <cell r="K5364">
            <v>35.33</v>
          </cell>
        </row>
        <row r="5365">
          <cell r="G5365">
            <v>98081</v>
          </cell>
          <cell r="H5365" t="str">
            <v>TANQUE SÉPTICO RETANGULAR, EM ALVENARIA COM BLOCOS DE CONCRETO, DIMENSÕES INTERNAS: 1,6 X 4,6 X H=2,4 M, VOLUME ÚTIL: 14720 L (PARA 105 CONTRIBUINTES). AF_12/2020</v>
          </cell>
          <cell r="I5365" t="str">
            <v>UN</v>
          </cell>
          <cell r="J5365" t="str">
            <v>COEFICIENTE DE REPRESENTATIVIDADE</v>
          </cell>
          <cell r="K5365">
            <v>43.28</v>
          </cell>
        </row>
        <row r="5366">
          <cell r="G5366">
            <v>98082</v>
          </cell>
          <cell r="H5366" t="str">
            <v>FILTRO ANAERÓBIO RETANGULAR, EM ALVENARIA COM BLOCOS DE CONCRETO, DIMENSÕES INTERNAS: 0,8 X 1,2 X H=1,67 M, VOLUME ÚTIL: 1152 L (PARA 5 CONTRIBUINTES). AF_12/2020</v>
          </cell>
          <cell r="I5366" t="str">
            <v>UN</v>
          </cell>
          <cell r="J5366" t="str">
            <v>COEFICIENTE DE REPRESENTATIVIDADE</v>
          </cell>
          <cell r="K5366">
            <v>48.49</v>
          </cell>
        </row>
        <row r="5367">
          <cell r="G5367">
            <v>98083</v>
          </cell>
          <cell r="H5367" t="str">
            <v>FILTRO ANAERÓBIO RETANGULAR, EM ALVENARIA COM BLOCOS DE CONCRETO, DIMENSÕES INTERNAS: 1,2 X 1,8 X H=1,67 M, VOLUME ÚTIL: 2592 L (PARA 13 CONTRIBUINTES). AF_12/2020</v>
          </cell>
          <cell r="I5367" t="str">
            <v>UN</v>
          </cell>
          <cell r="J5367" t="str">
            <v>COEFICIENTE DE REPRESENTATIVIDADE</v>
          </cell>
          <cell r="K5367">
            <v>52.71</v>
          </cell>
        </row>
        <row r="5368">
          <cell r="G5368">
            <v>98084</v>
          </cell>
          <cell r="H5368" t="str">
            <v>FILTRO ANAERÓBIO RETANGULAR, EM ALVENARIA COM BLOCOS DE CONCRETO, DIMENSÕES INTERNAS: 1,4 X 3,0 X H=1,67 M, VOLUME ÚTIL: 5040 L (PARA 32 CONTRIBUINTES). AF_12/2020</v>
          </cell>
          <cell r="I5368" t="str">
            <v>UN</v>
          </cell>
          <cell r="J5368" t="str">
            <v>COEFICIENTE DE REPRESENTATIVIDADE</v>
          </cell>
          <cell r="K5368">
            <v>560.78</v>
          </cell>
        </row>
        <row r="5369">
          <cell r="G5369">
            <v>98085</v>
          </cell>
          <cell r="H5369" t="str">
            <v>FILTRO ANAERÓBIO RETANGULAR, EM ALVENARIA COM BLOCOS DE CONCRETO, DIMENSÕES INTERNAS: 1,4 X 4,2 X H=1,67 M, VOLUME ÚTIL: 7056 L (PARA 67 CONTRIBUINTES). AF_12/2020</v>
          </cell>
          <cell r="I5369" t="str">
            <v>UN</v>
          </cell>
          <cell r="J5369" t="str">
            <v>ATRIBUÍDO SÃO PAULO</v>
          </cell>
          <cell r="K5369">
            <v>114.34</v>
          </cell>
        </row>
        <row r="5370">
          <cell r="G5370">
            <v>98086</v>
          </cell>
          <cell r="H5370" t="str">
            <v>FILTRO ANAERÓBIO RETANGULAR, EM ALVENARIA COM BLOCOS DE CONCRETO, DIMENSÕES INTERNAS: 1,6 X 4,6 X H=1,67 M, VOLUME ÚTIL: 8832 L (PARA 84 CONTRIBUINTES). AF_12/2020</v>
          </cell>
          <cell r="I5370" t="str">
            <v>UN</v>
          </cell>
          <cell r="J5370" t="str">
            <v>COEFICIENTE DE REPRESENTATIVIDADE</v>
          </cell>
          <cell r="K5370">
            <v>119.65</v>
          </cell>
        </row>
        <row r="5371">
          <cell r="G5371">
            <v>98087</v>
          </cell>
          <cell r="H5371" t="str">
            <v>FILTRO ANAERÓBIO RETANGULAR, EM ALVENARIA COM BLOCOS DE CONCRETO, DIMENSÕES INTERNAS: 1,6 X 5,6 X H=1,67 M, VOLUME ÚTIL: 10752 L (PARA 103 CONTRIBUINTES). AF_12/2020</v>
          </cell>
          <cell r="I5371" t="str">
            <v>UN</v>
          </cell>
          <cell r="J5371" t="str">
            <v>COEFICIENTE DE REPRESENTATIVIDADE</v>
          </cell>
          <cell r="K5371">
            <v>111.32</v>
          </cell>
        </row>
        <row r="5372">
          <cell r="G5372">
            <v>98088</v>
          </cell>
          <cell r="H5372" t="str">
            <v>SUMIDOURO RETANGULAR, EM ALVENARIA COM BLOCOS DE CONCRETO, DIMENSÕES INTERNAS: 0,8 X 1,4 X H=3,0 M, ÁREA DE INFILTRAÇÃO: 13,2 M² (PARA 5 CONTRIBUINTES). AF_12/2020</v>
          </cell>
          <cell r="I5372" t="str">
            <v>UN</v>
          </cell>
          <cell r="J5372" t="str">
            <v>COEFICIENTE DE REPRESENTATIVIDADE</v>
          </cell>
          <cell r="K5372">
            <v>126.26</v>
          </cell>
        </row>
        <row r="5373">
          <cell r="G5373">
            <v>98089</v>
          </cell>
          <cell r="H5373" t="str">
            <v>SUMIDOURO RETANGULAR, EM ALVENARIA COM BLOCOS DE CONCRETO, DIMENSÕES INTERNAS: 1,0 X 3,0 X H=3,0 M, ÁREA DE INFILTRAÇÃO: 25 M² (PARA 10 CONTRIBUINTES). AF_12/2020</v>
          </cell>
          <cell r="I5373" t="str">
            <v>UN</v>
          </cell>
          <cell r="J5373" t="str">
            <v>COEFICIENTE DE REPRESENTATIVIDADE</v>
          </cell>
          <cell r="K5373">
            <v>20.06</v>
          </cell>
        </row>
        <row r="5374">
          <cell r="G5374">
            <v>98090</v>
          </cell>
          <cell r="H5374" t="str">
            <v>SUMIDOURO RETANGULAR, EM ALVENARIA COM BLOCOS DE CONCRETO, DIMENSÕES INTERNAS: 1,6 X 3,4 X H=3,0 M, ÁREA DE INFILTRAÇÃO: 32,9 M² (PARA 13 CONTRIBUINTES). . AF_12/2020</v>
          </cell>
          <cell r="I5374" t="str">
            <v>UN</v>
          </cell>
          <cell r="J5374" t="str">
            <v>COEFICIENTE DE REPRESENTATIVIDADE</v>
          </cell>
          <cell r="K5374">
            <v>20.17</v>
          </cell>
        </row>
        <row r="5375">
          <cell r="G5375">
            <v>98091</v>
          </cell>
          <cell r="H5375" t="str">
            <v>SUMIDOURO RETANGULAR, EM ALVENARIA COM BLOCOS DE CONCRETO, DIMENSÕES INTERNAS: 1,6 X 5,8 X H=3,0 M, ÁREA DE INFILTRAÇÃO: 50 M² (PARA 20 CONTRIBUINTES). . AF_12/2020</v>
          </cell>
          <cell r="I5375" t="str">
            <v>UN</v>
          </cell>
          <cell r="J5375" t="str">
            <v>COEFICIENTE DE REPRESENTATIVIDADE</v>
          </cell>
          <cell r="K5375">
            <v>29.12</v>
          </cell>
        </row>
        <row r="5376">
          <cell r="G5376">
            <v>98092</v>
          </cell>
          <cell r="H5376" t="str">
            <v>CAIXA DE GORDURA ESPECIAL (CAPACIDADE: 312 L - PARA ATÉ 146 PESSOAS SERVIDAS NO PICO), RETANGULAR, EM ALVENARIA COM BLOCOS DE CONCRETO, DIMENSÕES INTERNAS = 0,4X1,2 M, ALTURA INTERNA = 1 M. AF_12/2020</v>
          </cell>
          <cell r="I5376" t="str">
            <v>UN</v>
          </cell>
          <cell r="J5376" t="str">
            <v>COEFICIENTE DE REPRESENTATIVIDADE</v>
          </cell>
          <cell r="K5376">
            <v>39.97</v>
          </cell>
        </row>
        <row r="5377">
          <cell r="G5377">
            <v>98093</v>
          </cell>
          <cell r="H5377" t="str">
            <v>CAIXA DE GORDURA PEQUENA (CAPACIDADE: 19 L), CIRCULAR, EM PVC, DIÂMETRO INTERNO= 0,3 M. AF_12/2020</v>
          </cell>
          <cell r="I5377" t="str">
            <v>UN</v>
          </cell>
          <cell r="J5377" t="str">
            <v>COEFICIENTE DE REPRESENTATIVIDADE</v>
          </cell>
          <cell r="K5377">
            <v>41.03</v>
          </cell>
        </row>
        <row r="5378">
          <cell r="G5378">
            <v>98094</v>
          </cell>
          <cell r="H5378" t="str">
            <v>CAIXA DE INSPEÇÃO PARA ATERRAMENTO, CIRCULAR, EM POLIETILENO, DIÂMETRO INTERNO = 0,3 M. AF_12/2020</v>
          </cell>
          <cell r="I5378" t="str">
            <v>UN</v>
          </cell>
          <cell r="J5378" t="str">
            <v>COEFICIENTE DE REPRESENTATIVIDADE</v>
          </cell>
          <cell r="K5378">
            <v>75.12</v>
          </cell>
        </row>
        <row r="5379">
          <cell r="G5379">
            <v>98099</v>
          </cell>
          <cell r="H5379" t="str">
            <v>TIL (TUBO DE INSPEÇÃO E LIMPEZA) CONDOMINIAL PARA ESGOTO, EM PVC, DN 100 X 100 MM. AF_12/2020</v>
          </cell>
          <cell r="I5379" t="str">
            <v>UN</v>
          </cell>
          <cell r="J5379" t="str">
            <v>COEFICIENTE DE REPRESENTATIVIDADE</v>
          </cell>
          <cell r="K5379">
            <v>82.01</v>
          </cell>
        </row>
        <row r="5380">
          <cell r="G5380">
            <v>98100</v>
          </cell>
          <cell r="H5380" t="str">
            <v>TAMPA CIRCULAR PARA ESGOTO E DRENAGEM, EM FERRO FUNDIDO, DIÂMETRO INTERNO = 0,6 M. AF_12/2020</v>
          </cell>
          <cell r="I5380" t="str">
            <v>UN</v>
          </cell>
          <cell r="J5380" t="str">
            <v>COEFICIENTE DE REPRESENTATIVIDADE</v>
          </cell>
          <cell r="K5380">
            <v>111.75</v>
          </cell>
        </row>
        <row r="5381">
          <cell r="G5381">
            <v>98101</v>
          </cell>
          <cell r="H5381" t="str">
            <v>TAMPA CIRCULAR PARA ESGOTO E DRENAGEM, EM CONCRETO PRÉ-MOLDADO, DIÂMETRO INTERNO = 0,60 M E ALTURA = 0,10 M. AF_12/2020</v>
          </cell>
          <cell r="I5381" t="str">
            <v>UN</v>
          </cell>
          <cell r="J5381" t="str">
            <v>COEFICIENTE DE REPRESENTATIVIDADE</v>
          </cell>
          <cell r="K5381">
            <v>141.42</v>
          </cell>
        </row>
        <row r="5382">
          <cell r="G5382">
            <v>98109</v>
          </cell>
          <cell r="H5382" t="str">
            <v>REGISTRO DE PRESSÃO BRUTO, LATÃO, ROSCÁVEL, 1/2" - FORNECIMENTO E INSTALAÇÃO. AF_08/2021</v>
          </cell>
          <cell r="I5382" t="str">
            <v>UN</v>
          </cell>
          <cell r="J5382" t="str">
            <v>COEFICIENTE DE REPRESENTATIVIDADE</v>
          </cell>
          <cell r="K5382">
            <v>195.75</v>
          </cell>
        </row>
        <row r="5383">
          <cell r="G5383">
            <v>98110</v>
          </cell>
          <cell r="H5383" t="str">
            <v>REGISTRO DE PRESSÃO BRUTO, LATÃO,  ROSCÁVEL, 3/4'' - FORNECIMENTO E INSTALAÇÃO. AF_08/2021</v>
          </cell>
          <cell r="I5383" t="str">
            <v>UN</v>
          </cell>
          <cell r="J5383" t="str">
            <v>COEFICIENTE DE REPRESENTATIVIDADE</v>
          </cell>
          <cell r="K5383">
            <v>394.61</v>
          </cell>
        </row>
        <row r="5384">
          <cell r="G5384">
            <v>98111</v>
          </cell>
          <cell r="H5384" t="str">
            <v>REGISTRO DE GAVETA BRUTO, LATÃO, ROSCÁVEL, 1/2" - FORNECIMENTO E INSTALAÇÃO. AF_08/2021</v>
          </cell>
          <cell r="I5384" t="str">
            <v>UN</v>
          </cell>
          <cell r="J5384" t="str">
            <v>COEFICIENTE DE REPRESENTATIVIDADE</v>
          </cell>
          <cell r="K5384">
            <v>478.56</v>
          </cell>
        </row>
        <row r="5385">
          <cell r="G5385">
            <v>98112</v>
          </cell>
          <cell r="H5385" t="str">
            <v>REGISTRO DE GAVETA BRUTO, LATÃO, ROSCÁVEL, 3/4" - FORNECIMENTO E INSTALAÇÃO. AF_08/2021</v>
          </cell>
          <cell r="I5385" t="str">
            <v>UN</v>
          </cell>
          <cell r="J5385" t="str">
            <v>COEFICIENTE DE REPRESENTATIVIDADE</v>
          </cell>
          <cell r="K5385">
            <v>976.16</v>
          </cell>
        </row>
        <row r="5386">
          <cell r="G5386">
            <v>98114</v>
          </cell>
          <cell r="H5386" t="str">
            <v>MISTURADOR MONOCOMANDO PARA CHUVEIRO, BASE BRUTA E ACABAMENTO CROMADO - FORNECIMENTO E INSTALAÇÃO. AF_08/2021</v>
          </cell>
          <cell r="I5386" t="str">
            <v>UN</v>
          </cell>
          <cell r="J5386" t="str">
            <v>COEFICIENTE DE REPRESENTATIVIDADE</v>
          </cell>
          <cell r="K5386">
            <v>154.06</v>
          </cell>
        </row>
        <row r="5387">
          <cell r="G5387">
            <v>98115</v>
          </cell>
          <cell r="H5387" t="str">
            <v>REGISTRO DE PRESSÃO BRUTO, LATÃO, ROSCÁVEL, 1/2", COM ACABAMENTO E CANOPLA CROMADOS - FORNECIMENTO E INSTALAÇÃO. AF_08/2021</v>
          </cell>
          <cell r="I5387" t="str">
            <v>UN</v>
          </cell>
          <cell r="J5387" t="str">
            <v>COEFICIENTE DE REPRESENTATIVIDADE</v>
          </cell>
          <cell r="K5387">
            <v>212.06</v>
          </cell>
        </row>
        <row r="5388">
          <cell r="G5388">
            <v>89349</v>
          </cell>
          <cell r="H5388" t="str">
            <v>REGISTRO DE PRESSÃO BRUTO, LATÃO, ROSCÁVEL, 3/4", COM ACABAMENTO E CANOPLA CROMADOS - FORNECIMENTO E INSTALAÇÃO. AF_08/2021</v>
          </cell>
          <cell r="I5388" t="str">
            <v>UN</v>
          </cell>
          <cell r="J5388" t="str">
            <v>COEFICIENTE DE REPRESENTATIVIDADE</v>
          </cell>
          <cell r="K5388">
            <v>223.9</v>
          </cell>
        </row>
        <row r="5389">
          <cell r="G5389">
            <v>89351</v>
          </cell>
          <cell r="H5389" t="str">
            <v>REGISTRO DE GAVETA BRUTO, LATÃO, ROSCÁVEL, 1/2", COM ACABAMENTO E CANOPLA CROMADOS - FORNECIMENTO E INSTALAÇÃO. AF_08/2021</v>
          </cell>
          <cell r="I5389" t="str">
            <v>UN</v>
          </cell>
          <cell r="J5389" t="str">
            <v>COEFICIENTE DE REPRESENTATIVIDADE</v>
          </cell>
          <cell r="K5389">
            <v>31.89</v>
          </cell>
        </row>
        <row r="5390">
          <cell r="G5390">
            <v>89352</v>
          </cell>
          <cell r="H5390" t="str">
            <v>REGISTRO DE GAVETA BRUTO, LATÃO, ROSCÁVEL, 3/4", COM ACABAMENTO E CANOPLA CROMADOS - FORNECIMENTO E INSTALAÇÃO. AF_08/2021</v>
          </cell>
          <cell r="I5390" t="str">
            <v>UN</v>
          </cell>
          <cell r="J5390" t="str">
            <v>COEFICIENTE DE REPRESENTATIVIDADE</v>
          </cell>
          <cell r="K5390">
            <v>36.94</v>
          </cell>
        </row>
        <row r="5391">
          <cell r="G5391">
            <v>89353</v>
          </cell>
          <cell r="H5391" t="str">
            <v>REGISTRO DE ESFERA, PVC, ROSCÁVEL, COM VOLANTE, 3/4" - FORNECIMENTO E INSTALAÇÃO. AF_08/2021</v>
          </cell>
          <cell r="I5391" t="str">
            <v>UN</v>
          </cell>
          <cell r="J5391" t="str">
            <v>COEFICIENTE DE REPRESENTATIVIDADE</v>
          </cell>
          <cell r="K5391">
            <v>75.41</v>
          </cell>
        </row>
        <row r="5392">
          <cell r="G5392">
            <v>89354</v>
          </cell>
          <cell r="H5392" t="str">
            <v>REGISTRO DE ESFERA, PVC, SOLDÁVEL, COM VOLANTE, DN  25 MM - FORNECIMENTO E INSTALAÇÃO. AF_08/2021</v>
          </cell>
          <cell r="I5392" t="str">
            <v>UN</v>
          </cell>
          <cell r="J5392" t="str">
            <v>COEFICIENTE DE REPRESENTATIVIDADE</v>
          </cell>
          <cell r="K5392">
            <v>124.52</v>
          </cell>
        </row>
        <row r="5393">
          <cell r="G5393">
            <v>89984</v>
          </cell>
          <cell r="H5393" t="str">
            <v>REGISTRO DE ESFERA, PVC, SOLDÁVEL, COM VOLANTE, DN  32 MM - FORNECIMENTO E INSTALAÇÃO. AF_08/2021</v>
          </cell>
          <cell r="I5393" t="str">
            <v>UN</v>
          </cell>
          <cell r="J5393" t="str">
            <v>COEFICIENTE DE REPRESENTATIVIDADE</v>
          </cell>
          <cell r="K5393">
            <v>153.07</v>
          </cell>
        </row>
        <row r="5394">
          <cell r="G5394">
            <v>89985</v>
          </cell>
          <cell r="H5394" t="str">
            <v>REGISTRO DE ESFERA, PVC, SOLDÁVEL, COM VOLANTE, DN  40 MM - FORNECIMENTO E INSTALAÇÃO. AF_08/2021</v>
          </cell>
          <cell r="I5394" t="str">
            <v>UN</v>
          </cell>
          <cell r="J5394" t="str">
            <v>COEFICIENTE DE REPRESENTATIVIDADE</v>
          </cell>
          <cell r="K5394">
            <v>196.56</v>
          </cell>
        </row>
        <row r="5395">
          <cell r="G5395">
            <v>89986</v>
          </cell>
          <cell r="H5395" t="str">
            <v>REGISTRO DE ESFERA, PVC, SOLDÁVEL, COM VOLANTE, DN  50 MM - FORNECIMENTO E INSTALAÇÃO. AF_08/2021</v>
          </cell>
          <cell r="I5395" t="str">
            <v>UN</v>
          </cell>
          <cell r="J5395" t="str">
            <v>COEFICIENTE DE REPRESENTATIVIDADE</v>
          </cell>
          <cell r="K5395">
            <v>71.05</v>
          </cell>
        </row>
        <row r="5396">
          <cell r="G5396">
            <v>89987</v>
          </cell>
          <cell r="H5396" t="str">
            <v>REGISTRO DE ESFERA, PVC, SOLDÁVEL, COM VOLANTE, DN  60 MM - FORNECIMENTO E INSTALAÇÃO. AF_08/2021</v>
          </cell>
          <cell r="I5396" t="str">
            <v>UN</v>
          </cell>
          <cell r="J5396" t="str">
            <v>COEFICIENTE DE REPRESENTATIVIDADE</v>
          </cell>
          <cell r="K5396">
            <v>83.24</v>
          </cell>
        </row>
        <row r="5397">
          <cell r="G5397">
            <v>90371</v>
          </cell>
          <cell r="H5397" t="str">
            <v>REGISTRO DE GAVETA BRUTO, LATÃO, ROSCÁVEL, 1" - FORNECIMENTO E INSTALAÇÃO. AF_08/2021</v>
          </cell>
          <cell r="I5397" t="str">
            <v>UN</v>
          </cell>
          <cell r="J5397" t="str">
            <v>COEFICIENTE DE REPRESENTATIVIDADE</v>
          </cell>
          <cell r="K5397">
            <v>112.33</v>
          </cell>
        </row>
        <row r="5398">
          <cell r="G5398">
            <v>94489</v>
          </cell>
          <cell r="H5398" t="str">
            <v>REGISTRO DE GAVETA BRUTO, LATÃO, ROSCÁVEL, 1 1/4" - FORNECIMENTO E INSTALAÇÃO. AF_08/2021</v>
          </cell>
          <cell r="I5398" t="str">
            <v>UN</v>
          </cell>
          <cell r="J5398" t="str">
            <v>COEFICIENTE DE REPRESENTATIVIDADE</v>
          </cell>
          <cell r="K5398">
            <v>166.55</v>
          </cell>
        </row>
        <row r="5399">
          <cell r="G5399">
            <v>94490</v>
          </cell>
          <cell r="H5399" t="str">
            <v>REGISTRO DE GAVETA BRUTO, LATÃO, ROSCÁVEL, 1 1/2" - FORNECIMENTO E INSTALAÇÃO. AF_08/2021</v>
          </cell>
          <cell r="I5399" t="str">
            <v>UN</v>
          </cell>
          <cell r="J5399" t="str">
            <v>COEFICIENTE DE REPRESENTATIVIDADE</v>
          </cell>
          <cell r="K5399">
            <v>201.56</v>
          </cell>
        </row>
        <row r="5400">
          <cell r="G5400">
            <v>94491</v>
          </cell>
          <cell r="H5400" t="str">
            <v>REGISTRO DE GAVETA BRUTO, LATÃO, ROSCÁVEL, 2" - FORNECIMENTO E INSTALAÇÃO. AF_08/2021</v>
          </cell>
          <cell r="I5400" t="str">
            <v>UN</v>
          </cell>
          <cell r="J5400" t="str">
            <v>COEFICIENTE DE REPRESENTATIVIDADE</v>
          </cell>
          <cell r="K5400">
            <v>307.8</v>
          </cell>
        </row>
        <row r="5401">
          <cell r="G5401">
            <v>94492</v>
          </cell>
          <cell r="H5401" t="str">
            <v>REGISTRO DE GAVETA BRUTO, LATÃO, ROSCÁVEL, 2 1/2" - FORNECIMENTO E INSTALAÇÃO. AF_08/2021</v>
          </cell>
          <cell r="I5401" t="str">
            <v>UN</v>
          </cell>
          <cell r="J5401" t="str">
            <v>COEFICIENTE DE REPRESENTATIVIDADE</v>
          </cell>
          <cell r="K5401">
            <v>106.85</v>
          </cell>
        </row>
        <row r="5402">
          <cell r="G5402">
            <v>94493</v>
          </cell>
          <cell r="H5402" t="str">
            <v>REGISTRO DE GAVETA BRUTO, LATÃO, ROSCÁVEL, 3" - FORNECIMENTO E INSTALAÇÃO. AF_08/2021</v>
          </cell>
          <cell r="I5402" t="str">
            <v>UN</v>
          </cell>
          <cell r="J5402" t="str">
            <v>COEFICIENTE DE REPRESENTATIVIDADE</v>
          </cell>
          <cell r="K5402">
            <v>145.14</v>
          </cell>
        </row>
        <row r="5403">
          <cell r="G5403">
            <v>94495</v>
          </cell>
          <cell r="H5403" t="str">
            <v>REGISTRO DE GAVETA BRUTO, LATÃO, ROSCÁVEL, 4" - FORNECIMENTO E INSTALAÇÃO. AF_08/2021</v>
          </cell>
          <cell r="I5403" t="str">
            <v>UN</v>
          </cell>
          <cell r="J5403" t="str">
            <v>COEFICIENTE DE REPRESENTATIVIDADE</v>
          </cell>
          <cell r="K5403">
            <v>216.36</v>
          </cell>
        </row>
        <row r="5404">
          <cell r="G5404">
            <v>94496</v>
          </cell>
          <cell r="H5404" t="str">
            <v>REGISTRO DE GAVETA BRUTO, LATÃO, ROSCÁVEL, 1", COM ACABAMENTO E CANOPLA CROMADOS - FORNECIMENTO E INSTALAÇÃO. AF_08/2021</v>
          </cell>
          <cell r="I5404" t="str">
            <v>UN</v>
          </cell>
          <cell r="J5404" t="str">
            <v>COEFICIENTE DE REPRESENTATIVIDADE</v>
          </cell>
          <cell r="K5404">
            <v>243.46</v>
          </cell>
        </row>
        <row r="5405">
          <cell r="G5405">
            <v>94497</v>
          </cell>
          <cell r="H5405" t="str">
            <v>REGISTRO DE GAVETA BRUTO, LATÃO, ROSCÁVEL, 1 1/4", COM ACABAMENTO E CANOPLA CROMADOS - FORNECIMENTO E INSTALAÇÃO. AF_08/2021</v>
          </cell>
          <cell r="I5405" t="str">
            <v>UN</v>
          </cell>
          <cell r="J5405" t="str">
            <v>COEFICIENTE DE REPRESENTATIVIDADE</v>
          </cell>
          <cell r="K5405">
            <v>339.76</v>
          </cell>
        </row>
        <row r="5406">
          <cell r="G5406">
            <v>94498</v>
          </cell>
          <cell r="H5406" t="str">
            <v>REGISTRO DE GAVETA BRUTO, LATÃO, ROSCÁVEL, 1 1/2", COM ACABAMENTO E CANOPLA CROMADOS - FORNECIMENTO E INSTALAÇÃO. AF_08/2021</v>
          </cell>
          <cell r="I5406" t="str">
            <v>UN</v>
          </cell>
          <cell r="J5406" t="str">
            <v>COEFICIENTE DE REPRESENTATIVIDADE</v>
          </cell>
          <cell r="K5406">
            <v>484.43</v>
          </cell>
        </row>
        <row r="5407">
          <cell r="G5407">
            <v>94499</v>
          </cell>
          <cell r="H5407" t="str">
            <v>TORNEIRA DE BOIA PARA CAIXA D'ÁGUA, ROSCÁVEL, 1/2" - FORNECIMENTO E INSTALAÇÃO. AF_08/2021</v>
          </cell>
          <cell r="I5407" t="str">
            <v>UN</v>
          </cell>
          <cell r="J5407" t="str">
            <v>COEFICIENTE DE REPRESENTATIVIDADE</v>
          </cell>
          <cell r="K5407">
            <v>666.41</v>
          </cell>
        </row>
        <row r="5408">
          <cell r="G5408">
            <v>94500</v>
          </cell>
          <cell r="H5408" t="str">
            <v>TORNEIRA DE BOIA PARA CAIXA D'ÁGUA, ROSCÁVEL, 3/4" - FORNECIMENTO E INSTALAÇÃO. AF_08/2021</v>
          </cell>
          <cell r="I5408" t="str">
            <v>UN</v>
          </cell>
          <cell r="J5408" t="str">
            <v>COEFICIENTE DE REPRESENTATIVIDADE</v>
          </cell>
          <cell r="K5408">
            <v>1026.34</v>
          </cell>
        </row>
        <row r="5409">
          <cell r="G5409">
            <v>94501</v>
          </cell>
          <cell r="H5409" t="str">
            <v>TORNEIRA DE BOIA PARA CAIXA D'ÁGUA, ROSCÁVEL, 1" - FORNECIMENTO E INSTALAÇÃO. AF_08/2021</v>
          </cell>
          <cell r="I5409" t="str">
            <v>UN</v>
          </cell>
          <cell r="J5409" t="str">
            <v>COEFICIENTE DE REPRESENTATIVIDADE</v>
          </cell>
          <cell r="K5409">
            <v>64.46</v>
          </cell>
        </row>
        <row r="5410">
          <cell r="G5410">
            <v>94792</v>
          </cell>
          <cell r="H5410" t="str">
            <v>TORNEIRA DE BOIA PARA CAIXA D'ÁGUA, ROSCÁVEL, 1 1/4" - FORNECIMENTO E INSTALAÇÃO. AF_08/2021</v>
          </cell>
          <cell r="I5410" t="str">
            <v>UN</v>
          </cell>
          <cell r="J5410" t="str">
            <v>COEFICIENTE DE REPRESENTATIVIDADE</v>
          </cell>
          <cell r="K5410">
            <v>70.31</v>
          </cell>
        </row>
        <row r="5411">
          <cell r="G5411">
            <v>94793</v>
          </cell>
          <cell r="H5411" t="str">
            <v>TORNEIRA DE BOIA PARA CAIXA D'ÁGUA, ROSCÁVEL, 1 1/2" - FORNECIMENTO E INSTALAÇÃO. AF_08/2021</v>
          </cell>
          <cell r="I5411" t="str">
            <v>UN</v>
          </cell>
          <cell r="J5411" t="str">
            <v>COEFICIENTE DE REPRESENTATIVIDADE</v>
          </cell>
          <cell r="K5411">
            <v>78.07</v>
          </cell>
        </row>
        <row r="5412">
          <cell r="G5412">
            <v>94794</v>
          </cell>
          <cell r="H5412" t="str">
            <v>TORNEIRA DE BOIA PARA CAIXA D'ÁGUA, ROSCÁVEL, 2" - FORNECIMENTO E INSTALAÇÃO. AF_08/2021</v>
          </cell>
          <cell r="I5412" t="str">
            <v>UN</v>
          </cell>
          <cell r="J5412" t="str">
            <v>COEFICIENTE DE REPRESENTATIVIDADE</v>
          </cell>
          <cell r="K5412">
            <v>116.18</v>
          </cell>
        </row>
        <row r="5413">
          <cell r="G5413">
            <v>94795</v>
          </cell>
          <cell r="H5413" t="str">
            <v>VÁLVULA DE ESFERA BRUTA, BRONZE, ROSCÁVEL, 1/2" - FORNECIMENTO E INSTALAÇÃO. AF_08/2021</v>
          </cell>
          <cell r="I5413" t="str">
            <v>UN</v>
          </cell>
          <cell r="J5413" t="str">
            <v>COEFICIENTE DE REPRESENTATIVIDADE</v>
          </cell>
          <cell r="K5413">
            <v>135.2</v>
          </cell>
        </row>
        <row r="5414">
          <cell r="G5414">
            <v>94796</v>
          </cell>
          <cell r="H5414" t="str">
            <v>VÁLVULA DE ESFERA BRUTA, BRONZE, ROSCÁVEL, 3/4'' - FORNECIMENTO E INSTALAÇÃO. AF_08/2021</v>
          </cell>
          <cell r="I5414" t="str">
            <v>UN</v>
          </cell>
          <cell r="J5414" t="str">
            <v>COEFICIENTE DE REPRESENTATIVIDADE</v>
          </cell>
          <cell r="K5414">
            <v>194.99</v>
          </cell>
        </row>
        <row r="5415">
          <cell r="G5415">
            <v>94797</v>
          </cell>
          <cell r="H5415" t="str">
            <v>VÁLVULA DE ESFERA BRUTA, BRONZE, ROSCÁVEL, 1'' - FORNECIMENTO E INSTALAÇÃO. AF_08/2021</v>
          </cell>
          <cell r="I5415" t="str">
            <v>UN</v>
          </cell>
          <cell r="J5415" t="str">
            <v>COEFICIENTE DE REPRESENTATIVIDADE</v>
          </cell>
          <cell r="K5415">
            <v>418.72</v>
          </cell>
        </row>
        <row r="5416">
          <cell r="G5416">
            <v>94798</v>
          </cell>
          <cell r="H5416" t="str">
            <v>VÁLVULA DE ESFERA BRUTA, BRONZE, ROSCÁVEL, 1 1/4'' - FORNECIMENTO E INSTALAÇÃO. AF_08/2021</v>
          </cell>
          <cell r="I5416" t="str">
            <v>UN</v>
          </cell>
          <cell r="J5416" t="str">
            <v>COEFICIENTE DE REPRESENTATIVIDADE</v>
          </cell>
          <cell r="K5416">
            <v>714.7</v>
          </cell>
        </row>
        <row r="5417">
          <cell r="G5417">
            <v>94799</v>
          </cell>
          <cell r="H5417" t="str">
            <v>VÁLVULA DE ESFERA BRUTA, BRONZE, ROSCÁVEL, 1 1/2'' - FORNECIMENTO E INSTALAÇÃO. AF_08/2021</v>
          </cell>
          <cell r="I5417" t="str">
            <v>UN</v>
          </cell>
          <cell r="J5417" t="str">
            <v>COEFICIENTE DE REPRESENTATIVIDADE</v>
          </cell>
          <cell r="K5417">
            <v>390.38</v>
          </cell>
        </row>
        <row r="5418">
          <cell r="G5418">
            <v>94800</v>
          </cell>
          <cell r="H5418" t="str">
            <v>VÁLVULA DE ESFERA BRUTA, BRONZE, ROSCÁVEL, 2'' - FORNECIMENTO E INSTALAÇÃO. AF_08/2021</v>
          </cell>
          <cell r="I5418" t="str">
            <v>UN</v>
          </cell>
          <cell r="J5418" t="str">
            <v>COEFICIENTE DE REPRESENTATIVIDADE</v>
          </cell>
          <cell r="K5418">
            <v>87.31</v>
          </cell>
        </row>
        <row r="5419">
          <cell r="G5419">
            <v>95248</v>
          </cell>
          <cell r="H5419" t="str">
            <v>VÁLVULA DE RETENÇÃO HORIZONTAL, DE BRONZE, ROSCÁVEL, 3/4" - FORNECIMENTO E INSTALAÇÃO. AF_08/2021</v>
          </cell>
          <cell r="I5419" t="str">
            <v>UN</v>
          </cell>
          <cell r="J5419" t="str">
            <v>COEFICIENTE DE REPRESENTATIVIDADE</v>
          </cell>
          <cell r="K5419">
            <v>308.36</v>
          </cell>
        </row>
        <row r="5420">
          <cell r="G5420">
            <v>95249</v>
          </cell>
          <cell r="H5420" t="str">
            <v>VÁLVULA DE RETENÇÃO HORIZONTAL, DE BRONZE, ROSCÁVEL, 1" - FORNECIMENTO E INSTALAÇÃO. AF_08/2021</v>
          </cell>
          <cell r="I5420" t="str">
            <v>UN</v>
          </cell>
          <cell r="J5420" t="str">
            <v>COEFICIENTE DE REPRESENTATIVIDADE</v>
          </cell>
          <cell r="K5420">
            <v>66.22</v>
          </cell>
        </row>
        <row r="5421">
          <cell r="G5421">
            <v>95250</v>
          </cell>
          <cell r="H5421" t="str">
            <v>VÁLVULA DE RETENÇÃO HORIZONTAL, DE BRONZE, ROSCÁVEL, 1 1/4" - FORNECIMENTO E INSTALAÇÃO. AF_08/2021</v>
          </cell>
          <cell r="I5421" t="str">
            <v>UN</v>
          </cell>
          <cell r="J5421" t="str">
            <v>COEFICIENTE DE REPRESENTATIVIDADE</v>
          </cell>
          <cell r="K5421">
            <v>73.8</v>
          </cell>
        </row>
        <row r="5422">
          <cell r="G5422">
            <v>95251</v>
          </cell>
          <cell r="H5422" t="str">
            <v>VÁLVULA DE RETENÇÃO HORIZONTAL, DE BRONZE, ROSCÁVEL, 1 1/2"  - FORNECIMENTO E INSTALAÇÃO. AF_08/2021</v>
          </cell>
          <cell r="I5422" t="str">
            <v>UN</v>
          </cell>
          <cell r="J5422" t="str">
            <v>COEFICIENTE DE REPRESENTATIVIDADE</v>
          </cell>
          <cell r="K5422">
            <v>116.4</v>
          </cell>
        </row>
        <row r="5423">
          <cell r="G5423">
            <v>95252</v>
          </cell>
          <cell r="H5423" t="str">
            <v>VÁLVULA DE RETENÇÃO HORIZONTAL, DE BRONZE, ROSCÁVEL, 2"  - FORNECIMENTO E INSTALAÇÃO. AF_08/2021</v>
          </cell>
          <cell r="I5423" t="str">
            <v>UN</v>
          </cell>
          <cell r="J5423" t="str">
            <v>COEFICIENTE DE REPRESENTATIVIDADE</v>
          </cell>
          <cell r="K5423">
            <v>125.28</v>
          </cell>
        </row>
        <row r="5424">
          <cell r="G5424">
            <v>95253</v>
          </cell>
          <cell r="H5424" t="str">
            <v>VÁLVULA DE RETENÇÃO HORIZONTAL, DE BRONZE, ROSCÁVEL, 2 1/2" - FORNECIMENTO E INSTALAÇÃO. AF_08/2021</v>
          </cell>
          <cell r="I5424" t="str">
            <v>UN</v>
          </cell>
          <cell r="J5424" t="str">
            <v>COEFICIENTE DE REPRESENTATIVIDADE</v>
          </cell>
          <cell r="K5424">
            <v>188.44</v>
          </cell>
        </row>
        <row r="5425">
          <cell r="G5425">
            <v>99619</v>
          </cell>
          <cell r="H5425" t="str">
            <v>VÁLVULA DE RETENÇÃO HORIZONTAL, DE BRONZE, ROSCÁVEL, 3" - FORNECIMENTO E INSTALAÇÃO. AF_08/2021</v>
          </cell>
          <cell r="I5425" t="str">
            <v>UN</v>
          </cell>
          <cell r="J5425" t="str">
            <v>COEFICIENTE DE REPRESENTATIVIDADE</v>
          </cell>
          <cell r="K5425">
            <v>333.28</v>
          </cell>
        </row>
        <row r="5426">
          <cell r="G5426">
            <v>99620</v>
          </cell>
          <cell r="H5426" t="str">
            <v>VÁLVULA DE RETENÇÃO HORIZONTAL, DE BRONZE, ROSCÁVEL, 4" - FORNECIMENTO E INSTALAÇÃO. AF_08/2021</v>
          </cell>
          <cell r="I5426" t="str">
            <v>UN</v>
          </cell>
          <cell r="J5426" t="str">
            <v>COEFICIENTE DE REPRESENTATIVIDADE</v>
          </cell>
          <cell r="K5426">
            <v>455.66</v>
          </cell>
        </row>
        <row r="5427">
          <cell r="G5427">
            <v>99621</v>
          </cell>
          <cell r="H5427" t="str">
            <v>VÁLVULA DE RETENÇÃO VERTICAL, DE BRONZE, ROSCÁVEL, 1/2" - FORNECIMENTO E INSTALAÇÃO. AF_08/2021</v>
          </cell>
          <cell r="I5427" t="str">
            <v>UN</v>
          </cell>
          <cell r="J5427" t="str">
            <v>COEFICIENTE DE REPRESENTATIVIDADE</v>
          </cell>
          <cell r="K5427">
            <v>795.62</v>
          </cell>
        </row>
        <row r="5428">
          <cell r="G5428">
            <v>99622</v>
          </cell>
          <cell r="H5428" t="str">
            <v>VÁLVULA DE RETENÇÃO VERTICAL, DE BRONZE, ROSCÁVEL, 3/4" - FORNECIMENTO E INSTALAÇÃO. AF_08/2021</v>
          </cell>
          <cell r="I5428" t="str">
            <v>UN</v>
          </cell>
          <cell r="J5428" t="str">
            <v>COEFICIENTE DE REPRESENTATIVIDADE</v>
          </cell>
          <cell r="K5428">
            <v>318.62</v>
          </cell>
        </row>
        <row r="5429">
          <cell r="G5429">
            <v>99623</v>
          </cell>
          <cell r="H5429" t="str">
            <v>VÁLVULA DE RETENÇÃO VERTICAL, DE BRONZE, ROSCÁVEL, 1" - FORNECIMENTO E INSTALAÇÃO. AF_08/2021</v>
          </cell>
          <cell r="I5429" t="str">
            <v>UN</v>
          </cell>
          <cell r="J5429" t="str">
            <v>COEFICIENTE DE REPRESENTATIVIDADE</v>
          </cell>
          <cell r="K5429">
            <v>170.6</v>
          </cell>
        </row>
        <row r="5430">
          <cell r="G5430">
            <v>99624</v>
          </cell>
          <cell r="H5430" t="str">
            <v>VÁLVULA DE RETENÇÃO VERTICAL, DE BRONZE, ROSCÁVEL, 1 1/4" - FORNECIMENTO E INSTALAÇÃO. AF_08/2021</v>
          </cell>
          <cell r="I5430" t="str">
            <v>UN</v>
          </cell>
          <cell r="J5430" t="str">
            <v>COEFICIENTE DE REPRESENTATIVIDADE</v>
          </cell>
          <cell r="K5430">
            <v>60.58</v>
          </cell>
        </row>
        <row r="5431">
          <cell r="G5431">
            <v>99625</v>
          </cell>
          <cell r="H5431" t="str">
            <v>VÁLVULA DE RETENÇÃO VERTICAL, DE BRONZE, ROSCÁVEL, 1 1/2" - FORNECIMENTO E INSTALAÇÃO. AF_08/2021</v>
          </cell>
          <cell r="I5431" t="str">
            <v>UN</v>
          </cell>
          <cell r="J5431" t="str">
            <v>COEFICIENTE DE REPRESENTATIVIDADE</v>
          </cell>
          <cell r="K5431">
            <v>15.83</v>
          </cell>
        </row>
        <row r="5432">
          <cell r="G5432">
            <v>99626</v>
          </cell>
          <cell r="H5432" t="str">
            <v>VÁLVULA DE RETENÇÃO VERTICAL, DE BRONZE, ROSCÁVEL, 2" - FORNECIMENTO E INSTALAÇÃO. AF_08/2021</v>
          </cell>
          <cell r="I5432" t="str">
            <v>UN</v>
          </cell>
          <cell r="J5432" t="str">
            <v>COEFICIENTE DE REPRESENTATIVIDADE</v>
          </cell>
          <cell r="K5432">
            <v>31.27</v>
          </cell>
        </row>
        <row r="5433">
          <cell r="G5433">
            <v>99627</v>
          </cell>
          <cell r="H5433" t="str">
            <v>VÁLVULA DE RETENÇÃO VERTICAL, DE BRONZE, ROSCÁVEL, 3" - FORNECIMENTO E INSTALAÇÃO. AF_08/2021</v>
          </cell>
          <cell r="I5433" t="str">
            <v>UN</v>
          </cell>
          <cell r="J5433" t="str">
            <v>COEFICIENTE DE REPRESENTATIVIDADE</v>
          </cell>
          <cell r="K5433">
            <v>41.92</v>
          </cell>
        </row>
        <row r="5434">
          <cell r="G5434">
            <v>99628</v>
          </cell>
          <cell r="H5434" t="str">
            <v>VÁLVULA DE RETENÇÃO VERTICAL, DE BRONZE, ROSCÁVEL, 4" - FORNECIMENTO E INSTALAÇÃO. AF_08/2021</v>
          </cell>
          <cell r="I5434" t="str">
            <v>UN</v>
          </cell>
          <cell r="J5434" t="str">
            <v>COEFICIENTE DE REPRESENTATIVIDADE</v>
          </cell>
          <cell r="K5434">
            <v>46.31</v>
          </cell>
        </row>
        <row r="5435">
          <cell r="G5435">
            <v>99629</v>
          </cell>
          <cell r="H5435" t="str">
            <v>VÁLVULA DE DESCARGA METÁLICA, BASE 1 1/2", ACABAMENTO METALICO CROMADO - FORNECIMENTO E INSTALAÇÃO. AF_08/2021</v>
          </cell>
          <cell r="I5435" t="str">
            <v>UN</v>
          </cell>
          <cell r="J5435" t="str">
            <v>COEFICIENTE DE REPRESENTATIVIDADE</v>
          </cell>
          <cell r="K5435">
            <v>68</v>
          </cell>
        </row>
        <row r="5436">
          <cell r="G5436">
            <v>99630</v>
          </cell>
          <cell r="H5436" t="str">
            <v>VÁLVULA DE RETENÇÃO HORIZONTAL, DE BRONZE, ROSCÁVEL, 1/2" - FORNECIMENTO E INSTALAÇÃO. AF_08/2021</v>
          </cell>
          <cell r="I5436" t="str">
            <v>UN</v>
          </cell>
          <cell r="J5436" t="str">
            <v>COEFICIENTE DE REPRESENTATIVIDADE</v>
          </cell>
          <cell r="K5436">
            <v>13.39</v>
          </cell>
        </row>
        <row r="5437">
          <cell r="G5437">
            <v>99631</v>
          </cell>
          <cell r="H5437" t="str">
            <v>VÁLVULA DE RETENÇÃO VERTICAL, DE BRONZE, ROSCÁVEL, 2 1/2" - FORNECIMENTO E INSTALAÇÃO. AF_08/2021</v>
          </cell>
          <cell r="I5437" t="str">
            <v>UN</v>
          </cell>
          <cell r="J5437" t="str">
            <v>COEFICIENTE DE REPRESENTATIVIDADE</v>
          </cell>
          <cell r="K5437">
            <v>16.9</v>
          </cell>
        </row>
        <row r="5438">
          <cell r="G5438">
            <v>99632</v>
          </cell>
          <cell r="H5438" t="str">
            <v>VÁLVULA DE RETENÇÃO, DE BRONZE, PÉ COM CRIVOS, ROSCÁVEL, 3/4" - FORNECIMENTO E INSTALAÇÃO. AF_08/2021</v>
          </cell>
          <cell r="I5438" t="str">
            <v>UN</v>
          </cell>
          <cell r="J5438" t="str">
            <v>COEFICIENTE DE REPRESENTATIVIDADE</v>
          </cell>
          <cell r="K5438">
            <v>15.28</v>
          </cell>
        </row>
        <row r="5439">
          <cell r="G5439">
            <v>99633</v>
          </cell>
          <cell r="H5439" t="str">
            <v>VÁLVULA DE RETENÇÃO, DE BRONZE, PÉ COM CRIVOS, ROSCÁVEL, 1" - FORNECIMENTO E INSTALAÇÃO. AF_08/2021</v>
          </cell>
          <cell r="I5439" t="str">
            <v>UN</v>
          </cell>
          <cell r="J5439" t="str">
            <v>COEFICIENTE DE REPRESENTATIVIDADE</v>
          </cell>
          <cell r="K5439">
            <v>20.83</v>
          </cell>
        </row>
        <row r="5440">
          <cell r="G5440">
            <v>99634</v>
          </cell>
          <cell r="H5440" t="str">
            <v>VÁLVULA DE RETENÇÃO, DE BRONZE, PÉ COM CRIVOS, ROSCÁVEL, 1 1/4" - FORNECIMENTO E INSTALAÇÃO. AF_08/2021</v>
          </cell>
          <cell r="I5440" t="str">
            <v>UN</v>
          </cell>
          <cell r="J5440" t="str">
            <v>COEFICIENTE DE REPRESENTATIVIDADE</v>
          </cell>
          <cell r="K5440">
            <v>7.18</v>
          </cell>
        </row>
        <row r="5441">
          <cell r="G5441">
            <v>99635</v>
          </cell>
          <cell r="H5441" t="str">
            <v>VÁLVULA DE RETENÇÃO, DE BRONZE, PÉ COM CRIVOS, ROSCÁVEL, 1 1/2" - FORNECIMENTO E INSTALAÇÃO. AF_08/2021</v>
          </cell>
          <cell r="I5441" t="str">
            <v>UN</v>
          </cell>
          <cell r="J5441" t="str">
            <v>COEFICIENTE DE REPRESENTATIVIDADE</v>
          </cell>
          <cell r="K5441">
            <v>16.1</v>
          </cell>
        </row>
        <row r="5442">
          <cell r="G5442">
            <v>103008</v>
          </cell>
          <cell r="H5442" t="str">
            <v>VÁLVULA DE RETENÇÃO, DE BRONZE, PÉ COM CRIVOS, ROSCÁVEL, 2" - FORNECIMENTO E INSTALAÇÃO. AF_08/2021</v>
          </cell>
          <cell r="I5442" t="str">
            <v>UN</v>
          </cell>
          <cell r="J5442" t="str">
            <v>COEFICIENTE DE REPRESENTATIVIDADE</v>
          </cell>
          <cell r="K5442">
            <v>16.69</v>
          </cell>
        </row>
        <row r="5443">
          <cell r="G5443">
            <v>103009</v>
          </cell>
          <cell r="H5443" t="str">
            <v>VÁLVULA DE RETENÇÃO, DE BRONZE, PÉ COM CRIVOS, ROSCÁVEL, 2 1/2" - FORNECIMENTO E INSTALAÇÃO. AF_08/2021</v>
          </cell>
          <cell r="I5443" t="str">
            <v>UN</v>
          </cell>
          <cell r="J5443" t="str">
            <v>COEFICIENTE DE REPRESENTATIVIDADE</v>
          </cell>
          <cell r="K5443">
            <v>12.93</v>
          </cell>
        </row>
        <row r="5444">
          <cell r="G5444">
            <v>103010</v>
          </cell>
          <cell r="H5444" t="str">
            <v>VÁLVULA DE RETENÇÃO, DE BRONZE, PÉ COM CRIVOS, ROSCÁVEL, 3" - FORNECIMENTO E INSTALAÇÃO. AF_08/2021</v>
          </cell>
          <cell r="I5444" t="str">
            <v>UN</v>
          </cell>
          <cell r="J5444" t="str">
            <v>COEFICIENTE DE REPRESENTATIVIDADE</v>
          </cell>
          <cell r="K5444">
            <v>13.91</v>
          </cell>
        </row>
        <row r="5445">
          <cell r="G5445">
            <v>103011</v>
          </cell>
          <cell r="H5445" t="str">
            <v>VÁLVULA DE RETENÇÃO, DE BRONZE, PÉ COM CRIVOS, ROSCÁVEL, 4" - FORNECIMENTO E INSTALAÇÃO. AF_08/2021</v>
          </cell>
          <cell r="I5445" t="str">
            <v>UN</v>
          </cell>
          <cell r="J5445" t="str">
            <v>COEFICIENTE DE REPRESENTATIVIDADE</v>
          </cell>
          <cell r="K5445">
            <v>22.49</v>
          </cell>
        </row>
        <row r="5446">
          <cell r="G5446">
            <v>103012</v>
          </cell>
          <cell r="H5446" t="str">
            <v>VÁLVULA DE DESCARGA METÁLICA, BASE 1 1/4", ACABAMENTO METALICO CROMADO - FORNECIMENTO E INSTALAÇÃO. AF_08/2021</v>
          </cell>
          <cell r="I5446" t="str">
            <v>UN</v>
          </cell>
          <cell r="J5446" t="str">
            <v>COEFICIENTE DE REPRESENTATIVIDADE</v>
          </cell>
          <cell r="K5446">
            <v>27.12</v>
          </cell>
        </row>
        <row r="5447">
          <cell r="G5447">
            <v>103013</v>
          </cell>
          <cell r="H5447" t="str">
            <v>REGISTRO OU VÁLVULA GLOBO ANGULAR EM LATÃO, PARA HIDRANTES EM INSTALAÇÃO PREDIAL DE INCÊNDIO, 45 GRAUS, 2 1/2" - FORNECIMENTO E INSTALAÇÃO. AF_08/2021</v>
          </cell>
          <cell r="I5447" t="str">
            <v>UN</v>
          </cell>
          <cell r="J5447" t="str">
            <v>COEFICIENTE DE REPRESENTATIVIDADE</v>
          </cell>
          <cell r="K5447">
            <v>36.64</v>
          </cell>
        </row>
        <row r="5448">
          <cell r="G5448">
            <v>103014</v>
          </cell>
          <cell r="H5448" t="str">
            <v>REGISTRO OU REGULADOR DE GÁS DE COZINHA - FORNECIMENTO E INSTALAÇÃO. AF_08/2021</v>
          </cell>
          <cell r="I5448" t="str">
            <v>UN</v>
          </cell>
          <cell r="J5448" t="str">
            <v>COEFICIENTE DE REPRESENTATIVIDADE</v>
          </cell>
          <cell r="K5448">
            <v>194.02</v>
          </cell>
        </row>
        <row r="5449">
          <cell r="G5449">
            <v>103015</v>
          </cell>
          <cell r="H5449" t="str">
            <v>REGISTRO DE ESFERA, PVC, ROSCÁVEL, COM VOLANTE, 1/2" - FORNECIMENTO E INSTALAÇÃO. AF_08/2021</v>
          </cell>
          <cell r="I5449" t="str">
            <v>UN</v>
          </cell>
          <cell r="J5449" t="str">
            <v>COEFICIENTE DE REPRESENTATIVIDADE</v>
          </cell>
          <cell r="K5449">
            <v>203.43</v>
          </cell>
        </row>
        <row r="5450">
          <cell r="G5450">
            <v>103016</v>
          </cell>
          <cell r="H5450" t="str">
            <v>REGISTRO DE ESFERA, PVC, ROSCÁVEL, COM VOLANTE, 1" - FORNECIMENTO E INSTALAÇÃO. AF_08/2021</v>
          </cell>
          <cell r="I5450" t="str">
            <v>UN</v>
          </cell>
          <cell r="J5450" t="str">
            <v>COEFICIENTE DE REPRESENTATIVIDADE</v>
          </cell>
          <cell r="K5450">
            <v>395.96</v>
          </cell>
        </row>
        <row r="5451">
          <cell r="G5451">
            <v>103017</v>
          </cell>
          <cell r="H5451" t="str">
            <v>REGISTRO DE ESFERA, PVC, ROSCÁVEL, COM VOLANTE, 1 1/4" - FORNECIMENTO E INSTALAÇÃO. AF_08/2021</v>
          </cell>
          <cell r="I5451" t="str">
            <v>UN</v>
          </cell>
          <cell r="J5451" t="str">
            <v>COEFICIENTE DE REPRESENTATIVIDADE</v>
          </cell>
          <cell r="K5451">
            <v>528.21</v>
          </cell>
        </row>
        <row r="5452">
          <cell r="G5452">
            <v>103018</v>
          </cell>
          <cell r="H5452" t="str">
            <v>REGISTRO DE ESFERA, PVC, ROSCÁVEL, COM VOLANTE, 1 1/2" - FORNECIMENTO E INSTALAÇÃO. AF_08/2021</v>
          </cell>
          <cell r="I5452" t="str">
            <v>UN</v>
          </cell>
          <cell r="J5452" t="str">
            <v>COEFICIENTE DE REPRESENTATIVIDADE</v>
          </cell>
          <cell r="K5452">
            <v>653.99</v>
          </cell>
        </row>
        <row r="5453">
          <cell r="G5453">
            <v>103019</v>
          </cell>
          <cell r="H5453" t="str">
            <v>REGISTRO DE ESFERA, PVC, ROSCÁVEL, COM VOLANTE, 2" - FORNECIMENTO E INSTALAÇÃO. AF_08/2021</v>
          </cell>
          <cell r="I5453" t="str">
            <v>UN</v>
          </cell>
          <cell r="J5453" t="str">
            <v>COEFICIENTE DE REPRESENTATIVIDADE</v>
          </cell>
          <cell r="K5453">
            <v>904.28</v>
          </cell>
        </row>
        <row r="5454">
          <cell r="G5454">
            <v>103029</v>
          </cell>
          <cell r="H5454" t="str">
            <v>REGISTRO DE ESFERA, PVC, ROSCÁVEL, COM BORBOLETA, 1/2" - FORNECIMENTO E INSTALAÇÃO. AF_08/2021</v>
          </cell>
          <cell r="I5454" t="str">
            <v>UN</v>
          </cell>
          <cell r="J5454" t="str">
            <v>COEFICIENTE DE REPRESENTATIVIDADE</v>
          </cell>
          <cell r="K5454">
            <v>306.34</v>
          </cell>
        </row>
        <row r="5455">
          <cell r="G5455">
            <v>103036</v>
          </cell>
          <cell r="H5455" t="str">
            <v>REGISTRO DE ESFERA, PVC, ROSCÁVEL, COM BORBOLETA, 3/4" - FORNECIMENTO E INSTALAÇÃO. AF_08/2021</v>
          </cell>
          <cell r="I5455" t="str">
            <v>UN</v>
          </cell>
          <cell r="J5455" t="str">
            <v>COEFICIENTE DE REPRESENTATIVIDADE</v>
          </cell>
          <cell r="K5455">
            <v>453.84</v>
          </cell>
        </row>
        <row r="5456">
          <cell r="G5456">
            <v>103037</v>
          </cell>
          <cell r="H5456" t="str">
            <v>REGISTRO DE ESFERA, PVC, ROSCÁVEL, COM CABEÇA QUADRADA, 1/2" - FORNECIMENTO E INSTALAÇÃO. AF_08/2021</v>
          </cell>
          <cell r="I5456" t="str">
            <v>UN</v>
          </cell>
          <cell r="J5456" t="str">
            <v>COEFICIENTE DE REPRESENTATIVIDADE</v>
          </cell>
          <cell r="K5456">
            <v>594.81</v>
          </cell>
        </row>
        <row r="5457">
          <cell r="G5457">
            <v>103038</v>
          </cell>
          <cell r="H5457" t="str">
            <v>REGISTRO DE ESFERA, PVC, ROSCÁVEL, COM CABEÇA QUADRADA, 3/4" - FORNECIMENTO E INSTALAÇÃO. AF_08/2021</v>
          </cell>
          <cell r="I5457" t="str">
            <v>UN</v>
          </cell>
          <cell r="J5457" t="str">
            <v>COEFICIENTE DE REPRESENTATIVIDADE</v>
          </cell>
          <cell r="K5457">
            <v>227.59</v>
          </cell>
        </row>
        <row r="5458">
          <cell r="G5458">
            <v>103039</v>
          </cell>
          <cell r="H5458" t="str">
            <v>REGISTRO DE PRESSÃO, PVC, ROSCÁVEL, VOLANTE SIMPLES, 1/2" - FORNECIMENTO E INSTALAÇÃO. AF_08/2021</v>
          </cell>
          <cell r="I5458" t="str">
            <v>UN</v>
          </cell>
          <cell r="J5458" t="str">
            <v>COEFICIENTE DE REPRESENTATIVIDADE</v>
          </cell>
          <cell r="K5458">
            <v>420.7</v>
          </cell>
        </row>
        <row r="5459">
          <cell r="G5459">
            <v>103040</v>
          </cell>
          <cell r="H5459" t="str">
            <v>REGISTRO DE PRESSÃO, PVC, ROSCÁVEL, VOLANTE SIMPLES, 3/4" - FORNECIMENTO E INSTALAÇÃO. AF_08/2021</v>
          </cell>
          <cell r="I5459" t="str">
            <v>UN</v>
          </cell>
          <cell r="J5459" t="str">
            <v>COEFICIENTE DE REPRESENTATIVIDADE</v>
          </cell>
          <cell r="K5459">
            <v>627.77</v>
          </cell>
        </row>
        <row r="5460">
          <cell r="G5460">
            <v>103041</v>
          </cell>
          <cell r="H5460" t="str">
            <v>REGISTRO DE ESFERA, PVC, SOLDÁVEL, COM VOLANTE, DN  20 MM - FORNECIMENTO E INSTALAÇÃO. AF_08/2021</v>
          </cell>
          <cell r="I5460" t="str">
            <v>UN</v>
          </cell>
          <cell r="J5460" t="str">
            <v>COEFICIENTE DE REPRESENTATIVIDADE</v>
          </cell>
          <cell r="K5460">
            <v>824.8</v>
          </cell>
        </row>
        <row r="5461">
          <cell r="G5461">
            <v>103042</v>
          </cell>
          <cell r="H5461" t="str">
            <v>REGISTRO DE PRESSÃO, PVC, SOLDÁVEL, VOLANTE SIMPLES, DN  20 MM - FORNECIMENTO E INSTALAÇÃO. AF_08/2021</v>
          </cell>
          <cell r="I5461" t="str">
            <v>UN</v>
          </cell>
          <cell r="J5461" t="str">
            <v>COEFICIENTE DE REPRESENTATIVIDADE</v>
          </cell>
          <cell r="K5461">
            <v>600.32</v>
          </cell>
        </row>
        <row r="5462">
          <cell r="G5462">
            <v>103043</v>
          </cell>
          <cell r="H5462" t="str">
            <v>REGISTRO DE PRESSÃO, PVC, SOLDÁVEL, VOLANTE SIMPLES, DN  25 MM - FORNECIMENTO E INSTALAÇÃO. AF_08/2021</v>
          </cell>
          <cell r="I5462" t="str">
            <v>UN</v>
          </cell>
          <cell r="J5462" t="str">
            <v>COEFICIENTE DE REPRESENTATIVIDADE</v>
          </cell>
          <cell r="K5462">
            <v>1042.09</v>
          </cell>
        </row>
        <row r="5463">
          <cell r="G5463">
            <v>103044</v>
          </cell>
          <cell r="H5463" t="str">
            <v>SUBSTITUIÇÃO DE REGISTRO OU VÁLVULA, ROSCÁVEL, DN  20 MM. AF_08/2021</v>
          </cell>
          <cell r="I5463" t="str">
            <v>UN</v>
          </cell>
          <cell r="J5463" t="str">
            <v>COEFICIENTE DE REPRESENTATIVIDADE</v>
          </cell>
          <cell r="K5463">
            <v>1523.75</v>
          </cell>
        </row>
        <row r="5464">
          <cell r="G5464">
            <v>103045</v>
          </cell>
          <cell r="H5464" t="str">
            <v>SUBSTITUIÇÃO DE REGISTRO OU VÁLVULA, ROSCÁVEL, DN  25 MM. AF_08/2021</v>
          </cell>
          <cell r="I5464" t="str">
            <v>UN</v>
          </cell>
          <cell r="J5464" t="str">
            <v>COEFICIENTE DE REPRESENTATIVIDADE</v>
          </cell>
          <cell r="K5464">
            <v>1981.78</v>
          </cell>
        </row>
        <row r="5465">
          <cell r="G5465">
            <v>103046</v>
          </cell>
          <cell r="H5465" t="str">
            <v>SUBSTITUIÇÃO DE REGISTRO OU VÁLVULA, ROSCÁVEL, DN  32 MM. AF_08/2021</v>
          </cell>
          <cell r="I5465" t="str">
            <v>UN</v>
          </cell>
          <cell r="J5465" t="str">
            <v>COEFICIENTE DE REPRESENTATIVIDADE</v>
          </cell>
          <cell r="K5465">
            <v>746.79</v>
          </cell>
        </row>
        <row r="5466">
          <cell r="G5466">
            <v>103047</v>
          </cell>
          <cell r="H5466" t="str">
            <v>KIT CAVALETE PARA MEDIÇÃO DE ÁGUA - ENTRADA PRINCIPAL, EM PVC 20 MM (1/2") - FORNECIMENTO E INSTALAÇÃO (EXCLUSIVE HIDRÔMETRO). AF_03/2024</v>
          </cell>
          <cell r="I5466" t="str">
            <v>UN</v>
          </cell>
          <cell r="J5466" t="str">
            <v>COEFICIENTE DE REPRESENTATIVIDADE</v>
          </cell>
          <cell r="K5466">
            <v>1333.17</v>
          </cell>
        </row>
        <row r="5467">
          <cell r="G5467">
            <v>103048</v>
          </cell>
          <cell r="H5467" t="str">
            <v>KIT CAVALETE PARA MEDIÇÃO DE ÁGUA - ENTRADA PRINCIPAL, EM PVC 25 MM (3/4") - FORNECIMENTO E INSTALAÇÃO (EXCLUSIVE HIDRÔMETRO). AF_03/2024</v>
          </cell>
          <cell r="I5467" t="str">
            <v>UN</v>
          </cell>
          <cell r="J5467" t="str">
            <v>COEFICIENTE DE REPRESENTATIVIDADE</v>
          </cell>
          <cell r="K5467">
            <v>1964.97</v>
          </cell>
        </row>
        <row r="5468">
          <cell r="G5468">
            <v>103049</v>
          </cell>
          <cell r="H5468" t="str">
            <v>KIT CAVALETE PARA MEDIÇÃO DE ÁGUA - ENTRADA PRINCIPAL, EM AÇO GALVANIZADO DN 25 MM (1") - FORNECIMENTO E INSTALAÇÃO (EXCLUSIVE HIDRÔMETRO). AF_03/2024</v>
          </cell>
          <cell r="I5468" t="str">
            <v>UN</v>
          </cell>
          <cell r="J5468" t="str">
            <v>COEFICIENTE DE REPRESENTATIVIDADE</v>
          </cell>
          <cell r="K5468">
            <v>2566.4</v>
          </cell>
        </row>
        <row r="5469">
          <cell r="G5469">
            <v>103050</v>
          </cell>
          <cell r="H5469" t="str">
            <v>KIT CAVALETE PARA MEDIÇÃO DE ÁGUA - ENTRADA PRINCIPAL, EM AÇO GALVANIZADO DN 32 MM (1 1/4") - FORNECIMENTO E INSTALAÇÃO (EXCLUSIVE HIDRÔMETRO). AF_03/2024</v>
          </cell>
          <cell r="I5469" t="str">
            <v>UN</v>
          </cell>
          <cell r="J5469" t="str">
            <v>COEFICIENTE DE REPRESENTATIVIDADE</v>
          </cell>
          <cell r="K5469">
            <v>308.17</v>
          </cell>
        </row>
        <row r="5470">
          <cell r="G5470">
            <v>103051</v>
          </cell>
          <cell r="H5470" t="str">
            <v>KIT CAVALETE PARA MEDIÇÃO DE ÁGUA - ENTRADA PRINCIPAL, EM AÇO GALVANIZADO DN 40 MM (1 1/2") - FORNECIMENTO E INSTALAÇÃO (EXCLUSIVE HIDRÔMETRO). AF_03/2024</v>
          </cell>
          <cell r="I5470" t="str">
            <v>UN</v>
          </cell>
          <cell r="J5470" t="str">
            <v>COEFICIENTE DE REPRESENTATIVIDADE</v>
          </cell>
          <cell r="K5470">
            <v>564.41</v>
          </cell>
        </row>
        <row r="5471">
          <cell r="G5471">
            <v>103052</v>
          </cell>
          <cell r="H5471" t="str">
            <v>KIT CAVALETE PARA MEDIÇÃO DE ÁGUA - ENTRADA PRINCIPAL, EM AÇO GALVANIZADO DN 50 MM (2") - FORNECIMENTO E INSTALAÇÃO (EXCLUSIVE HIDRÔMETRO). AF_03/2024</v>
          </cell>
          <cell r="I5471" t="str">
            <v>UN</v>
          </cell>
          <cell r="J5471" t="str">
            <v>COEFICIENTE DE REPRESENTATIVIDADE</v>
          </cell>
          <cell r="K5471">
            <v>840.51</v>
          </cell>
        </row>
        <row r="5472">
          <cell r="G5472">
            <v>95634</v>
          </cell>
          <cell r="H5472" t="str">
            <v>KIT CAVALETE PARA MEDIÇÃO DE ÁGUA - ENTRADA INDIVIDUALIZADA, EM PVC 25 MM (3/4"), PARA 2 MEDIDORES - FORNECIMENTO E INSTALAÇÃO (EXCLUSIVE HIDRÔMETRO). AF_03/2024</v>
          </cell>
          <cell r="I5472" t="str">
            <v>UN</v>
          </cell>
          <cell r="J5472" t="str">
            <v>COEFICIENTE DE REPRESENTATIVIDADE</v>
          </cell>
          <cell r="K5472">
            <v>1103</v>
          </cell>
        </row>
        <row r="5473">
          <cell r="G5473">
            <v>95635</v>
          </cell>
          <cell r="H5473" t="str">
            <v>KIT CAVALETE PARA MEDIÇÃO DE ÁGUA - ENTRADA INDIVIDUALIZADA, EM PVC 25 MM (3/4"), PARA 3 MEDIDORES - FORNECIMENTO E INSTALAÇÃO (EXCLUSIVE HIDRÔMETRO). AF_03/2024</v>
          </cell>
          <cell r="I5473" t="str">
            <v>UN</v>
          </cell>
          <cell r="J5473" t="str">
            <v>COEFICIENTE DE REPRESENTATIVIDADE</v>
          </cell>
          <cell r="K5473">
            <v>388.64</v>
          </cell>
        </row>
        <row r="5474">
          <cell r="G5474">
            <v>95636</v>
          </cell>
          <cell r="H5474" t="str">
            <v>KIT CAVALETE PARA MEDIÇÃO DE ÁGUA - ENTRADA INDIVIDUALIZADA, EM PVC 25 MM (3/4"), PARA 4 MEDIDORES - FORNECIMENTO E INSTALAÇÃO (EXCLUSIVE HIDRÔMETRO). AF_03/2024</v>
          </cell>
          <cell r="I5474" t="str">
            <v>UN</v>
          </cell>
          <cell r="J5474" t="str">
            <v>COEFICIENTE DE REPRESENTATIVIDADE</v>
          </cell>
          <cell r="K5474">
            <v>723.97</v>
          </cell>
        </row>
        <row r="5475">
          <cell r="G5475">
            <v>95637</v>
          </cell>
          <cell r="H5475" t="str">
            <v>KIT CAVALETE PARA MEDIÇÃO DE ÁGUA - ENTRADA INDIVIDUALIZADA, EM PVC 32 MM (1"), PARA 1 MEDIDOR - FORNECIMENTO E INSTALAÇÃO (EXCLUSIVE HIDRÔMETRO). AF_03/2024</v>
          </cell>
          <cell r="I5475" t="str">
            <v>UN</v>
          </cell>
          <cell r="J5475" t="str">
            <v>ATRIBUÍDO SÃO PAULO</v>
          </cell>
          <cell r="K5475">
            <v>1083.29</v>
          </cell>
        </row>
        <row r="5476">
          <cell r="G5476">
            <v>95638</v>
          </cell>
          <cell r="H5476" t="str">
            <v>KIT CAVALETE PARA MEDIÇÃO DE ÁGUA - ENTRADA INDIVIDUALIZADA, EM PVC 32 MM (1"), PARA 2 MEDIDORES - FORNECIMENTO E INSTALAÇÃO (EXCLUSIVE HIDRÔMETRO). AF_03/2024</v>
          </cell>
          <cell r="I5476" t="str">
            <v>UN</v>
          </cell>
          <cell r="J5476" t="str">
            <v>ATRIBUÍDO SÃO PAULO</v>
          </cell>
          <cell r="K5476">
            <v>1423.97</v>
          </cell>
        </row>
        <row r="5477">
          <cell r="G5477">
            <v>95639</v>
          </cell>
          <cell r="H5477" t="str">
            <v>KIT CAVALETE PARA MEDIÇÃO DE ÁGUA - ENTRADA INDIVIDUALIZADA, EM PVC 32 MM (1"), PARA 3 MEDIDORES - FORNECIMENTO E INSTALAÇÃO (EXCLUSIVE HIDRÔMETRO). AF_03/2024</v>
          </cell>
          <cell r="I5477" t="str">
            <v>UN</v>
          </cell>
          <cell r="J5477" t="str">
            <v>ATRIBUÍDO SÃO PAULO</v>
          </cell>
          <cell r="K5477">
            <v>340.32</v>
          </cell>
        </row>
        <row r="5478">
          <cell r="G5478">
            <v>95641</v>
          </cell>
          <cell r="H5478" t="str">
            <v>KIT CAVALETE PARA MEDIÇÃO DE ÁGUA - ENTRADA INDIVIDUALIZADA, EM PVC 32 MM (1"), PARA 4 MEDIDORES - FORNECIMENTO E INSTALAÇÃO (EXCLUSIVE HIDRÔMETRO). AF_03/2024</v>
          </cell>
          <cell r="I5478" t="str">
            <v>UN</v>
          </cell>
          <cell r="J5478" t="str">
            <v>ATRIBUÍDO SÃO PAULO</v>
          </cell>
          <cell r="K5478">
            <v>605.7</v>
          </cell>
        </row>
        <row r="5479">
          <cell r="G5479">
            <v>95642</v>
          </cell>
          <cell r="H5479" t="str">
            <v>KIT CAVALETE PARA MEDIÇÃO DE ÁGUA - ENTRADA INDIVIDUALIZADA, EM CPVC DN 28 MM (1"), PARA 1 MEDIDOR - FORNECIMENTO E INSTALAÇÃO (EXCLUSIVE HIDRÔMETRO). AF_03/2024</v>
          </cell>
          <cell r="I5479" t="str">
            <v>UN</v>
          </cell>
          <cell r="J5479" t="str">
            <v>ATRIBUÍDO SÃO PAULO</v>
          </cell>
          <cell r="K5479">
            <v>897.49</v>
          </cell>
        </row>
        <row r="5480">
          <cell r="G5480">
            <v>95643</v>
          </cell>
          <cell r="H5480" t="str">
            <v>KIT CAVALETE PARA MEDIÇÃO DE ÁGUA - ENTRADA INDIVIDUALIZADA, EM CPVC DN 28 MM (1"), PARA 2 MEDIDORES - FORNECIMENTO E INSTALAÇÃO (EXCLUSIVE HIDRÔMETRO). AF_03/2024</v>
          </cell>
          <cell r="I5480" t="str">
            <v>UN</v>
          </cell>
          <cell r="J5480" t="str">
            <v>ATRIBUÍDO SÃO PAULO</v>
          </cell>
          <cell r="K5480">
            <v>1173.79</v>
          </cell>
        </row>
        <row r="5481">
          <cell r="G5481">
            <v>95644</v>
          </cell>
          <cell r="H5481" t="str">
            <v>KIT CAVALETE PARA MEDIÇÃO DE ÁGUA - ENTRADA INDIVIDUALIZADA, EM CPVC DN 28 MM (1"), PARA 3 MEDIDORES - FORNECIMENTO E INSTALAÇÃO (EXCLUSIVE HIDRÔMETRO). AF_03/2024</v>
          </cell>
          <cell r="I5481" t="str">
            <v>UN</v>
          </cell>
          <cell r="J5481" t="str">
            <v>ATRIBUÍDO SÃO PAULO</v>
          </cell>
          <cell r="K5481">
            <v>416.79</v>
          </cell>
        </row>
        <row r="5482">
          <cell r="G5482">
            <v>95645</v>
          </cell>
          <cell r="H5482" t="str">
            <v>KIT CAVALETE PARA MEDIÇÃO DE ÁGUA - ENTRADA INDIVIDUALIZADA, EM CPVC DN 28 MM (1"), PARA 4 MEDIDORES - FORNECIMENTO E INSTALAÇÃO (EXCLUSIVE HIDRÔMETRO). AF_03/2024</v>
          </cell>
          <cell r="I5482" t="str">
            <v>UN</v>
          </cell>
          <cell r="J5482" t="str">
            <v>ATRIBUÍDO SÃO PAULO</v>
          </cell>
          <cell r="K5482">
            <v>757.45</v>
          </cell>
        </row>
        <row r="5483">
          <cell r="G5483">
            <v>95646</v>
          </cell>
          <cell r="H5483" t="str">
            <v>KIT CAVALETE PARA MEDIÇÃO DE ÁGUA - ENTRADA INDIVIDUALIZADA, EM CPVC DN 35 MM (1 1/4"), PARA 1 MEDIDOR - FORNECIMENTO E INSTALAÇÃO (EXCLUSIVE HIDRÔMETRO). AF_03/2024</v>
          </cell>
          <cell r="I5483" t="str">
            <v>UN</v>
          </cell>
          <cell r="J5483" t="str">
            <v>ATRIBUÍDO SÃO PAULO</v>
          </cell>
          <cell r="K5483">
            <v>1128</v>
          </cell>
        </row>
        <row r="5484">
          <cell r="G5484">
            <v>95647</v>
          </cell>
          <cell r="H5484" t="str">
            <v>KIT CAVALETE PARA MEDIÇÃO DE ÁGUA - ENTRADA INDIVIDUALIZADA, EM CPVC DN 35 MM (1 1/4"), PARA 2 MEDIDORES - FORNECIMENTO E INSTALAÇÃO (EXCLUSIVE HIDRÔMETRO). AF_03/2024</v>
          </cell>
          <cell r="I5484" t="str">
            <v>UN</v>
          </cell>
          <cell r="J5484" t="str">
            <v>ATRIBUÍDO SÃO PAULO</v>
          </cell>
          <cell r="K5484">
            <v>1478.83</v>
          </cell>
        </row>
        <row r="5485">
          <cell r="G5485">
            <v>95648</v>
          </cell>
          <cell r="H5485" t="str">
            <v>KIT CAVALETE PARA MEDIÇÃO DE ÁGUA - ENTRADA INDIVIDUALIZADA, EM CPVC DN 35 MM (1 1/4"), PARA 3 MEDIDORES - FORNECIMENTO E INSTALAÇÃO (EXCLUSIVE HIDRÔMETRO). AF_03/2024</v>
          </cell>
          <cell r="I5485" t="str">
            <v>UN</v>
          </cell>
          <cell r="J5485" t="str">
            <v>ATRIBUÍDO SÃO PAULO</v>
          </cell>
          <cell r="K5485">
            <v>156.51</v>
          </cell>
        </row>
        <row r="5486">
          <cell r="G5486">
            <v>95649</v>
          </cell>
          <cell r="H5486" t="str">
            <v>KIT CAVALETE PARA MEDIÇÃO DE ÁGUA - ENTRADA INDIVIDUALIZADA, EM CPVC DN 35 MM (1 1/4"), PARA 4 MEDIDORES - FORNECIMENTO E INSTALAÇÃO (EXCLUSIVE HIDRÔMETRO). AF_03/2024</v>
          </cell>
          <cell r="I5486" t="str">
            <v>UN</v>
          </cell>
          <cell r="J5486" t="str">
            <v>ATRIBUÍDO SÃO PAULO</v>
          </cell>
          <cell r="K5486">
            <v>166.6</v>
          </cell>
        </row>
        <row r="5487">
          <cell r="G5487">
            <v>95650</v>
          </cell>
          <cell r="H5487" t="str">
            <v>KIT CAVALETE PARA MEDIÇÃO DE ÁGUA - ENTRADA INDIVIDUALIZADA, EM PPR PN20 DN 25 MM (3/4") PARA 1 MEDIDOR - FORNECIMENTO E INSTALAÇÃO (EXCLUSIVE HIDRÔMETRO). AF_03/2024</v>
          </cell>
          <cell r="I5487" t="str">
            <v>UN</v>
          </cell>
          <cell r="J5487" t="str">
            <v>ATRIBUÍDO SÃO PAULO</v>
          </cell>
          <cell r="K5487">
            <v>205.48</v>
          </cell>
        </row>
        <row r="5488">
          <cell r="G5488">
            <v>95651</v>
          </cell>
          <cell r="H5488" t="str">
            <v>KIT CAVALETE PARA MEDIÇÃO DE ÁGUA - ENTRADA INDIVIDUALIZADA, EM PPR PN20 DN 25 MM (3/4") PARA 2 MEDIDORES - FORNECIMENTO E INSTALAÇÃO (EXCLUSIVE HIDRÔMETRO). AF_03/2024</v>
          </cell>
          <cell r="I5488" t="str">
            <v>UN</v>
          </cell>
          <cell r="J5488" t="str">
            <v>ATRIBUÍDO SÃO PAULO</v>
          </cell>
          <cell r="K5488">
            <v>132.12</v>
          </cell>
        </row>
        <row r="5489">
          <cell r="G5489">
            <v>95652</v>
          </cell>
          <cell r="H5489" t="str">
            <v>KIT CAVALETE PARA MEDIÇÃO DE ÁGUA - ENTRADA INDIVIDUALIZADA, EM PPR PN20 DN 25 MM (3/4") PARA 3 MEDIDORES - FORNECIMENTO E INSTALAÇÃO (EXCLUSIVE HIDRÔMETRO). AF_03/2024</v>
          </cell>
          <cell r="I5489" t="str">
            <v>UN</v>
          </cell>
          <cell r="J5489" t="str">
            <v>ATRIBUÍDO SÃO PAULO</v>
          </cell>
          <cell r="K5489">
            <v>169.92</v>
          </cell>
        </row>
        <row r="5490">
          <cell r="G5490">
            <v>95653</v>
          </cell>
          <cell r="H5490" t="str">
            <v>KIT CAVALETE PARA MEDIÇÃO DE ÁGUA - ENTRADA INDIVIDUALIZADA, EM PPR PN20 DN 25 MM (3/4") PARA 4 MEDIDORES - FORNECIMENTO E INSTALAÇÃO (EXCLUSIVE HIDRÔMETRO). AF_03/2024</v>
          </cell>
          <cell r="I5490" t="str">
            <v>UN</v>
          </cell>
          <cell r="J5490" t="str">
            <v>ATRIBUÍDO SÃO PAULO</v>
          </cell>
          <cell r="K5490">
            <v>1713.2</v>
          </cell>
        </row>
        <row r="5491">
          <cell r="G5491">
            <v>95654</v>
          </cell>
          <cell r="H5491" t="str">
            <v>KIT CAVALETE PARA MEDIÇÃO DE ÁGUA - ENTRADA INDIVIDUALIZADA, EM PPR PN20 DN 32 MM (1") PARA 1 MEDIDOR - FORNECIMENTO E INSTALAÇÃO (EXCLUSIVE HIDRÔMETRO). AF_03/2024</v>
          </cell>
          <cell r="I5491" t="str">
            <v>UN</v>
          </cell>
          <cell r="J5491" t="str">
            <v>COEFICIENTE DE REPRESENTATIVIDADE</v>
          </cell>
          <cell r="K5491">
            <v>553.67</v>
          </cell>
        </row>
        <row r="5492">
          <cell r="G5492">
            <v>95655</v>
          </cell>
          <cell r="H5492" t="str">
            <v>KIT CAVALETE PARA MEDIÇÃO DE ÁGUA - ENTRADA INDIVIDUALIZADA, EM PPR PN20 DN 32 MM (1") PARA 2 MEDIDORES - FORNECIMENTO E INSTALAÇÃO (EXCLUSIVE HIDRÔMETRO). AF_03/2024</v>
          </cell>
          <cell r="I5492" t="str">
            <v>UN</v>
          </cell>
          <cell r="J5492" t="str">
            <v>COEFICIENTE DE REPRESENTATIVIDADE</v>
          </cell>
          <cell r="K5492">
            <v>745.39</v>
          </cell>
        </row>
        <row r="5493">
          <cell r="G5493">
            <v>95657</v>
          </cell>
          <cell r="H5493" t="str">
            <v>KIT CAVALETE PARA MEDIÇÃO DE ÁGUA - ENTRADA INDIVIDUALIZADA, EM PPR PN20 DN 32 MM (1") PARA 3 MEDIDORES - FORNECIMENTO E INSTALAÇÃO (EXCLUSIVE HIDRÔMETRO). AF_03/2024</v>
          </cell>
          <cell r="I5493" t="str">
            <v>UN</v>
          </cell>
          <cell r="J5493" t="str">
            <v>COEFICIENTE DE REPRESENTATIVIDADE</v>
          </cell>
          <cell r="K5493">
            <v>1224.24</v>
          </cell>
        </row>
        <row r="5494">
          <cell r="G5494">
            <v>95658</v>
          </cell>
          <cell r="H5494" t="str">
            <v>KIT CAVALETE PARA MEDIÇÃO DE ÁGUA - ENTRADA INDIVIDUALIZADA, EM PPR PN20 DN 32 MM (1") PARA 4 MEDIDORES - FORNECIMENTO E INSTALAÇÃO (EXCLUSIVE HIDRÔMETRO). AF_03/2024</v>
          </cell>
          <cell r="I5494" t="str">
            <v>UN</v>
          </cell>
          <cell r="J5494" t="str">
            <v>COEFICIENTE DE REPRESENTATIVIDADE</v>
          </cell>
          <cell r="K5494">
            <v>13.14</v>
          </cell>
        </row>
        <row r="5495">
          <cell r="G5495">
            <v>95659</v>
          </cell>
          <cell r="H5495" t="str">
            <v>KIT CAVALETE PARA MEDIÇÃO DE ÁGUA - ENTRADA INDIVIDUALIZADA, EM PPR PN25 DN 25 MM (3/4") PARA 1 MEDIDOR - FORNECIMENTO E INSTALAÇÃO (EXCLUSIVE HIDRÔMETRO). AF_03/2024</v>
          </cell>
          <cell r="I5495" t="str">
            <v>UN</v>
          </cell>
          <cell r="J5495" t="str">
            <v>COEFICIENTE DE REPRESENTATIVIDADE</v>
          </cell>
          <cell r="K5495">
            <v>35.03</v>
          </cell>
        </row>
        <row r="5496">
          <cell r="G5496">
            <v>95660</v>
          </cell>
          <cell r="H5496" t="str">
            <v>KIT CAVALETE PARA MEDIÇÃO DE ÁGUA - ENTRADA INDIVIDUALIZADA, EM PPR PN25 DN 25 MM (3/4") PARA 2 MEDIDORES - FORNECIMENTO E INSTALAÇÃO (EXCLUSIVE HIDRÔMETRO). AF_03/2024</v>
          </cell>
          <cell r="I5496" t="str">
            <v>UN</v>
          </cell>
          <cell r="J5496" t="str">
            <v>COEFICIENTE DE REPRESENTATIVIDADE</v>
          </cell>
          <cell r="K5496">
            <v>51.15</v>
          </cell>
        </row>
        <row r="5497">
          <cell r="G5497">
            <v>95661</v>
          </cell>
          <cell r="H5497" t="str">
            <v>KIT CAVALETE PARA MEDIÇÃO DE ÁGUA - ENTRADA INDIVIDUALIZADA, EM PPR PN25 DN 25 MM (3/4") PARA 3 MEDIDORES - FORNECIMENTO E INSTALAÇÃO (EXCLUSIVE HIDRÔMETRO). AF_03/2024</v>
          </cell>
          <cell r="I5497" t="str">
            <v>UN</v>
          </cell>
          <cell r="J5497" t="str">
            <v>COEFICIENTE DE REPRESENTATIVIDADE</v>
          </cell>
          <cell r="K5497">
            <v>8.7</v>
          </cell>
        </row>
        <row r="5498">
          <cell r="G5498">
            <v>95662</v>
          </cell>
          <cell r="H5498" t="str">
            <v>KIT CAVALETE PARA MEDIÇÃO DE ÁGUA - ENTRADA INDIVIDUALIZADA, EM PPR PN25 DN 25 MM (3/4") PARA 4 MEDIDORES - FORNECIMENTO E INSTALAÇÃO (EXCLUSIVE HIDRÔMETRO). AF_03/2024</v>
          </cell>
          <cell r="I5498" t="str">
            <v>UN</v>
          </cell>
          <cell r="J5498" t="str">
            <v>COEFICIENTE DE REPRESENTATIVIDADE</v>
          </cell>
          <cell r="K5498">
            <v>23.2</v>
          </cell>
        </row>
        <row r="5499">
          <cell r="G5499">
            <v>95663</v>
          </cell>
          <cell r="H5499" t="str">
            <v>KIT CAVALETE PARA MEDIÇÃO DE ÁGUA - ENTRADA INDIVIDUALIZADA, EM PPR PN25 DN 32 MM (1") PARA 1 MEDIDOR - FORNECIMENTO E INSTALAÇÃO (EXCLUSIVE HIDRÔMETRO). AF_03/2024</v>
          </cell>
          <cell r="I5499" t="str">
            <v>UN</v>
          </cell>
          <cell r="J5499" t="str">
            <v>COEFICIENTE DE REPRESENTATIVIDADE</v>
          </cell>
          <cell r="K5499">
            <v>33.89</v>
          </cell>
        </row>
        <row r="5500">
          <cell r="G5500">
            <v>95664</v>
          </cell>
          <cell r="H5500" t="str">
            <v>KIT CAVALETE PARA MEDIÇÃO DE ÁGUA - ENTRADA INDIVIDUALIZADA, EM PPR PN25 DN 32 MM (1") PARA 2 MEDIDORES - FORNECIMENTO E INSTALAÇÃO (EXCLUSIVE HIDRÔMETRO). AF_03/2024</v>
          </cell>
          <cell r="I5500" t="str">
            <v>UN</v>
          </cell>
          <cell r="J5500" t="str">
            <v>COEFICIENTE DE REPRESENTATIVIDADE</v>
          </cell>
          <cell r="K5500">
            <v>7.05</v>
          </cell>
        </row>
        <row r="5501">
          <cell r="G5501">
            <v>95665</v>
          </cell>
          <cell r="H5501" t="str">
            <v>KIT CAVALETE PARA MEDIÇÃO DE ÁGUA - ENTRADA INDIVIDUALIZADA, EM PPR PN25 DN 32 MM (1") PARA 3 MEDIDORES - FORNECIMENTO E INSTALAÇÃO (EXCLUSIVE HIDRÔMETRO). AF_03/2024</v>
          </cell>
          <cell r="I5501" t="str">
            <v>UN</v>
          </cell>
          <cell r="J5501" t="str">
            <v>COEFICIENTE DE REPRESENTATIVIDADE</v>
          </cell>
          <cell r="K5501">
            <v>11.94</v>
          </cell>
        </row>
        <row r="5502">
          <cell r="G5502">
            <v>95666</v>
          </cell>
          <cell r="H5502" t="str">
            <v>KIT CAVALETE PARA MEDIÇÃO DE ÁGUA - ENTRADA INDIVIDUALIZADA, EM PPR PN25 DN 32 MM (1") PARA 4 MEDIDORES - FORNECIMENTO E INSTALAÇÃO (EXCLUSIVE HIDRÔMETRO). AF_03/2024</v>
          </cell>
          <cell r="I5502" t="str">
            <v>UN</v>
          </cell>
          <cell r="J5502" t="str">
            <v>COEFICIENTE DE REPRESENTATIVIDADE</v>
          </cell>
          <cell r="K5502">
            <v>15.83</v>
          </cell>
        </row>
        <row r="5503">
          <cell r="G5503">
            <v>95667</v>
          </cell>
          <cell r="H5503" t="str">
            <v>HIDRÔMETRO DN 1/2", 1,5 M3/H - FORNECIMENTO E INSTALAÇÃO. AF_03/2024</v>
          </cell>
          <cell r="I5503" t="str">
            <v>UN</v>
          </cell>
          <cell r="J5503" t="str">
            <v>COEFICIENTE DE REPRESENTATIVIDADE</v>
          </cell>
          <cell r="K5503">
            <v>21.03</v>
          </cell>
        </row>
        <row r="5504">
          <cell r="G5504">
            <v>95668</v>
          </cell>
          <cell r="H5504" t="str">
            <v>HIDRÔMETRO DN 1/2", 3,0 M3/H - FORNECIMENTO E INSTALAÇÃO. AF_03/2024</v>
          </cell>
          <cell r="I5504" t="str">
            <v>UN</v>
          </cell>
          <cell r="J5504" t="str">
            <v>COEFICIENTE DE REPRESENTATIVIDADE</v>
          </cell>
          <cell r="K5504">
            <v>7.38</v>
          </cell>
        </row>
        <row r="5505">
          <cell r="G5505">
            <v>95669</v>
          </cell>
          <cell r="H5505" t="str">
            <v>HIDRÔMETRO DN 3/4", 5,0 M3/H - FORNECIMENTO E INSTALAÇÃO. AF_03/2024</v>
          </cell>
          <cell r="I5505" t="str">
            <v>UN</v>
          </cell>
          <cell r="J5505" t="str">
            <v>COEFICIENTE DE REPRESENTATIVIDADE</v>
          </cell>
          <cell r="K5505">
            <v>5.37</v>
          </cell>
        </row>
        <row r="5506">
          <cell r="G5506">
            <v>95670</v>
          </cell>
          <cell r="H5506" t="str">
            <v>CAIXA EM CONCRETO PRÉ-MOLDADO PARA ABRIGO DE HIDRÔMETRO COM DN 20 MM - FORNECIMENTO E INSTALAÇÃO. AF_03/2024</v>
          </cell>
          <cell r="I5506" t="str">
            <v>UN</v>
          </cell>
          <cell r="J5506" t="str">
            <v>COEFICIENTE DE REPRESENTATIVIDADE</v>
          </cell>
          <cell r="K5506">
            <v>17.5</v>
          </cell>
        </row>
        <row r="5507">
          <cell r="G5507">
            <v>95671</v>
          </cell>
          <cell r="H5507" t="str">
            <v>KIT CAVALETE PARA MEDIÇÃO DE ÁGUA - ENTRADA INDIVIDUALIZADA, EM PVC 25 MM (3/4"), PARA 1 MEDIDOR - FORNECIMENTO E INSTALAÇÃO (EXCLUSIVE HIDRÔMETRO). AF_03/2024</v>
          </cell>
          <cell r="I5507" t="str">
            <v>UN</v>
          </cell>
          <cell r="J5507" t="str">
            <v>COEFICIENTE DE REPRESENTATIVIDADE</v>
          </cell>
          <cell r="K5507">
            <v>3.7</v>
          </cell>
        </row>
        <row r="5508">
          <cell r="G5508">
            <v>95672</v>
          </cell>
          <cell r="H5508" t="str">
            <v>HIDRÔMETRO DN 2" , 30 M³/H - FORNECIMENTO E INSTALAÇÃO. AF_03/2024</v>
          </cell>
          <cell r="I5508" t="str">
            <v>UN</v>
          </cell>
          <cell r="J5508" t="str">
            <v>COEFICIENTE DE REPRESENTATIVIDADE</v>
          </cell>
          <cell r="K5508">
            <v>5.91</v>
          </cell>
        </row>
        <row r="5509">
          <cell r="G5509">
            <v>95673</v>
          </cell>
          <cell r="H5509" t="str">
            <v>HIDRÔMETRO DN 1", 7 M³/H - FORNECIMENTO E INSTALAÇÃO. AF_03/2024</v>
          </cell>
          <cell r="I5509" t="str">
            <v>UN</v>
          </cell>
          <cell r="J5509" t="str">
            <v>COEFICIENTE DE REPRESENTATIVIDADE</v>
          </cell>
          <cell r="K5509">
            <v>7.5</v>
          </cell>
        </row>
        <row r="5510">
          <cell r="G5510">
            <v>95674</v>
          </cell>
          <cell r="H5510" t="str">
            <v>HIDRÔMETRO DN 1", 10 M³/H - FORNECIMENTO E INSTALAÇÃO. AF_03/2024</v>
          </cell>
          <cell r="I5510" t="str">
            <v>UN</v>
          </cell>
          <cell r="J5510" t="str">
            <v>COEFICIENTE DE REPRESENTATIVIDADE</v>
          </cell>
          <cell r="K5510">
            <v>4.89</v>
          </cell>
        </row>
        <row r="5511">
          <cell r="G5511">
            <v>95675</v>
          </cell>
          <cell r="H5511" t="str">
            <v>HIDRÔMETRO DN 1 1/2", 20 M³/H - FORNECIMENTO E INSTALAÇÃO. AF_03/2024</v>
          </cell>
          <cell r="I5511" t="str">
            <v>UN</v>
          </cell>
          <cell r="J5511" t="str">
            <v>COEFICIENTE DE REPRESENTATIVIDADE</v>
          </cell>
          <cell r="K5511">
            <v>11.16</v>
          </cell>
        </row>
        <row r="5512">
          <cell r="G5512">
            <v>95676</v>
          </cell>
          <cell r="H5512" t="str">
            <v>FURO MANUAL EM ALVENARIA, PARA INSTALAÇÕES HIDRÁULICAS, DIÂMETROS MENORES OU IGUAIS A 40 MM. AF_09/2023</v>
          </cell>
          <cell r="I5512" t="str">
            <v>M</v>
          </cell>
          <cell r="J5512" t="str">
            <v>COEFICIENTE DE REPRESENTATIVIDADE</v>
          </cell>
          <cell r="K5512">
            <v>31.83</v>
          </cell>
        </row>
        <row r="5513">
          <cell r="G5513">
            <v>97741</v>
          </cell>
          <cell r="H5513" t="str">
            <v>FURO MANUAL EM ALVENARIA, PARA INSTALAÇÕES HIDRÁULICAS, DIÂMETROS MAIORES QUE 40 MM E MENORES OU IGUAIS A 75 MM. AF_09/2023</v>
          </cell>
          <cell r="I5513" t="str">
            <v>M</v>
          </cell>
          <cell r="J5513" t="str">
            <v>COEFICIENTE DE REPRESENTATIVIDADE</v>
          </cell>
          <cell r="K5513">
            <v>43.09</v>
          </cell>
        </row>
        <row r="5514">
          <cell r="G5514">
            <v>104992</v>
          </cell>
          <cell r="H5514" t="str">
            <v>FURO MANUAL EM ALVENARIA, PARA INSTALAÇÕES HIDRÁULICAS, DIÂMETROS MAIORES QUE 75 MM E MENORES OU IGUAIS A 100 MM. AF_09/2023</v>
          </cell>
          <cell r="I5514" t="str">
            <v>M</v>
          </cell>
          <cell r="J5514" t="str">
            <v>COEFICIENTE DE REPRESENTATIVIDADE</v>
          </cell>
          <cell r="K5514">
            <v>25.1</v>
          </cell>
        </row>
        <row r="5515">
          <cell r="G5515">
            <v>104997</v>
          </cell>
          <cell r="H5515" t="str">
            <v>FURO MECANIZADO EM CONCRETO, COM MARTELO DEMOLIDOR, PARA INSTALAÇÕES HIDRÁULICAS, DIÂMETROS MENORES OU IGUAIS A 40 MM. AF_09/2023</v>
          </cell>
          <cell r="I5515" t="str">
            <v>M</v>
          </cell>
          <cell r="J5515" t="str">
            <v>COEFICIENTE DE REPRESENTATIVIDADE</v>
          </cell>
          <cell r="K5515">
            <v>18.15</v>
          </cell>
        </row>
        <row r="5516">
          <cell r="G5516">
            <v>104998</v>
          </cell>
          <cell r="H5516" t="str">
            <v>FURO MECANIZADO EM CONCRETO, COM MARTELO DEMOLIDOR, PARA INSTALAÇÕES HIDRÁULICAS, DIÂMETROS MAIORES QUE 40 MM E MENORES OU IGUAIS A 75 MM. AF_09/2023</v>
          </cell>
          <cell r="I5516" t="str">
            <v>M</v>
          </cell>
          <cell r="J5516" t="str">
            <v>COEFICIENTE DE REPRESENTATIVIDADE</v>
          </cell>
          <cell r="K5516">
            <v>4.48</v>
          </cell>
        </row>
        <row r="5517">
          <cell r="G5517">
            <v>105135</v>
          </cell>
          <cell r="H5517" t="str">
            <v>FURO MECANIZADO EM CONCRETO, COM MARTELO DEMOLIDOR, PARA INSTALAÇÕES HIDRÁULICAS, DIÂMETROS MAIORES QUE 75 MM E MENORES OU IGUAIS A 150 MM. AF_09/2023</v>
          </cell>
          <cell r="I5517" t="str">
            <v>UN</v>
          </cell>
          <cell r="J5517" t="str">
            <v>COEFICIENTE DE REPRESENTATIVIDADE</v>
          </cell>
          <cell r="K5517">
            <v>3.7</v>
          </cell>
        </row>
        <row r="5518">
          <cell r="G5518">
            <v>90436</v>
          </cell>
          <cell r="H5518" t="str">
            <v>RASGO LINEAR MANUAL EM ALVENARIA, PARA RAMAIS/ DISTRIBUIÇÃO DE INSTALAÇÕES HIDRÁULICAS, DIÂMETROS MENORES OU IGUAIS A 40 MM. AF_09/2023</v>
          </cell>
          <cell r="I5518" t="str">
            <v>UN</v>
          </cell>
          <cell r="J5518" t="str">
            <v>COEFICIENTE DE REPRESENTATIVIDADE</v>
          </cell>
          <cell r="K5518">
            <v>13.97</v>
          </cell>
        </row>
        <row r="5519">
          <cell r="G5519">
            <v>90437</v>
          </cell>
          <cell r="H5519" t="str">
            <v>RASGO LINEAR MECANIZADO EM CONTRAPISO, PARA RAMAIS/ DISTRIBUIÇÃO DE INSTALAÇÕES HIDRÁULICAS, DIÂMETROS MENORES OU IGUAIS A 40 MM. AF_09/2023_PS</v>
          </cell>
          <cell r="I5519" t="str">
            <v>UN</v>
          </cell>
          <cell r="J5519" t="str">
            <v>COEFICIENTE DE REPRESENTATIVIDADE</v>
          </cell>
          <cell r="K5519">
            <v>21.02</v>
          </cell>
        </row>
        <row r="5520">
          <cell r="G5520">
            <v>90438</v>
          </cell>
          <cell r="H5520" t="str">
            <v>RASGO LINEAR MECANIZADO EM CONTRAPISO, PARA RAMAIS/ DISTRIBUIÇÃO DE INSTALAÇÕES HIDRÁULICAS, DIÂMETROS MAIORES QUE 40 MM E MENORES OU IGUAIS A 75 MM. AF_09/2023_PS</v>
          </cell>
          <cell r="I5520" t="str">
            <v>UN</v>
          </cell>
          <cell r="J5520" t="str">
            <v>ATRIBUÍDO SÃO PAULO</v>
          </cell>
          <cell r="K5520">
            <v>7.08</v>
          </cell>
        </row>
        <row r="5521">
          <cell r="G5521">
            <v>90439</v>
          </cell>
          <cell r="H5521" t="str">
            <v>RASGO LINEAR MECANIZADO EM CONTRAPISO, PARA RAMAIS/ DISTRIBUIÇÃO DE INSTALAÇÕES HIDRÁULICAS, DIÂMETROS MAIORES QUE 75 MM E MENORES OU IGUAIS A 100 MM. AF_09/2023_PS</v>
          </cell>
          <cell r="I5521" t="str">
            <v>UN</v>
          </cell>
          <cell r="J5521" t="str">
            <v>ATRIBUÍDO SÃO PAULO</v>
          </cell>
          <cell r="K5521">
            <v>10.76</v>
          </cell>
        </row>
        <row r="5522">
          <cell r="G5522">
            <v>90440</v>
          </cell>
          <cell r="H5522" t="str">
            <v>RASGO LINEAR MANUAL EM ALVENARIA, PARA ELETRODUTOS, DIÂMETROS MENORES OU IGUAIS A 40 MM. AF_09/2023</v>
          </cell>
          <cell r="I5522" t="str">
            <v>UN</v>
          </cell>
          <cell r="J5522" t="str">
            <v>ATRIBUÍDO SÃO PAULO</v>
          </cell>
          <cell r="K5522">
            <v>14.36</v>
          </cell>
        </row>
        <row r="5523">
          <cell r="G5523">
            <v>90441</v>
          </cell>
          <cell r="H5523" t="str">
            <v>PASSANTE TIPO PEÇA EM POLIESTIRENO (ISOPOR), FIXADO EM LAJE, PARA ABERTURA PARA PASSAGEM DE 1 TUBO DE ATÉ 50 MM DE DIÂMETRO. AF_09/2023</v>
          </cell>
          <cell r="I5523" t="str">
            <v>UN</v>
          </cell>
          <cell r="J5523" t="str">
            <v>ATRIBUÍDO SÃO PAULO</v>
          </cell>
          <cell r="K5523">
            <v>4.05</v>
          </cell>
        </row>
        <row r="5524">
          <cell r="G5524">
            <v>90443</v>
          </cell>
          <cell r="H5524" t="str">
            <v>PASSANTE TIPO PEÇA EM POLIESTIRENO (ISOPOR), FIXADO EM LAJE, PARA PASSAGEM DE NO MÁXIMO 5 TUBOS DE 50 MM DE DIÂMETRO. AF_09/2023</v>
          </cell>
          <cell r="I5524" t="str">
            <v>UN</v>
          </cell>
          <cell r="J5524" t="str">
            <v>COEFICIENTE DE REPRESENTATIVIDADE</v>
          </cell>
          <cell r="K5524">
            <v>8.86</v>
          </cell>
        </row>
        <row r="5525">
          <cell r="G5525">
            <v>90444</v>
          </cell>
          <cell r="H5525" t="str">
            <v>PASSANTE TIPO TUBO COM DIÂMETRO DE 40 MM, FIXADO EM LAJE, PARA PASSAGEM DE TUBULAÇÕES COM NO MÁXIMO 32 MM DE DIÂMETRO. AF_09/2023</v>
          </cell>
          <cell r="I5525" t="str">
            <v>UN</v>
          </cell>
          <cell r="J5525" t="str">
            <v>COEFICIENTE DE REPRESENTATIVIDADE</v>
          </cell>
          <cell r="K5525">
            <v>8.86</v>
          </cell>
        </row>
        <row r="5526">
          <cell r="G5526">
            <v>90445</v>
          </cell>
          <cell r="H5526" t="str">
            <v>PASSANTE TIPO TUBO COM DIÂMETRO DE 75 MM, FIXADO EM LAJE, PARA PASSAGEM DE TUBULAÇÕES COM NO MÁXIMO 50 MM DE DIÂMETRO. AF_09/2023</v>
          </cell>
          <cell r="I5526" t="str">
            <v>M</v>
          </cell>
          <cell r="J5526" t="str">
            <v>COEFICIENTE DE REPRESENTATIVIDADE</v>
          </cell>
          <cell r="K5526">
            <v>14.35</v>
          </cell>
        </row>
        <row r="5527">
          <cell r="G5527">
            <v>90446</v>
          </cell>
          <cell r="H5527" t="str">
            <v>PASSANTE TIPO TUBO COM DIÂMETRO DE 100 MM, FIXADO EM LAJE, PARA PASSAGEM DE TUBULAÇÕES COM NO MÁXIMO 75 MM DE DIÂMETRO. AF_09/2023</v>
          </cell>
          <cell r="I5527" t="str">
            <v>M</v>
          </cell>
          <cell r="J5527" t="str">
            <v>COEFICIENTE DE REPRESENTATIVIDADE</v>
          </cell>
          <cell r="K5527">
            <v>16.52</v>
          </cell>
        </row>
        <row r="5528">
          <cell r="G5528">
            <v>90447</v>
          </cell>
          <cell r="H5528" t="str">
            <v>QUEBRA EM ALVENARIA PARA INSTALAÇÃO DE CAIXA DE TOMADA (4X4 OU 4X2). AF_09/2023</v>
          </cell>
          <cell r="I5528" t="str">
            <v>M</v>
          </cell>
          <cell r="J5528" t="str">
            <v>COEFICIENTE DE REPRESENTATIVIDADE</v>
          </cell>
          <cell r="K5528">
            <v>3.3</v>
          </cell>
        </row>
        <row r="5529">
          <cell r="G5529">
            <v>90451</v>
          </cell>
          <cell r="H5529" t="str">
            <v>QUEBRA EM ALVENARIA PARA INSTALAÇÃO DE QUADRO DISTRIBUIÇÃO PEQUENO (19X25 CM). AF_09/2023</v>
          </cell>
          <cell r="I5529" t="str">
            <v>M</v>
          </cell>
          <cell r="J5529" t="str">
            <v>COEFICIENTE DE REPRESENTATIVIDADE</v>
          </cell>
          <cell r="K5529">
            <v>5.73</v>
          </cell>
        </row>
        <row r="5530">
          <cell r="G5530">
            <v>90452</v>
          </cell>
          <cell r="H5530" t="str">
            <v>QUEBRA EM ALVENARIA PARA INSTALAÇÃO DE QUADRO DISTRIBUIÇÃO GRANDE (76X40 CM). AF_09/2023</v>
          </cell>
          <cell r="I5530" t="str">
            <v>M</v>
          </cell>
          <cell r="J5530" t="str">
            <v>COEFICIENTE DE REPRESENTATIVIDADE</v>
          </cell>
          <cell r="K5530">
            <v>8.91</v>
          </cell>
        </row>
        <row r="5531">
          <cell r="G5531">
            <v>90453</v>
          </cell>
          <cell r="H5531" t="str">
            <v>QUEBRA EM ALVENARIA PARA INSTALAÇÃO DE ABRIGO PARA MANGUEIRAS (90X60 CM). AF_09/2023</v>
          </cell>
          <cell r="I5531" t="str">
            <v>M</v>
          </cell>
          <cell r="J5531" t="str">
            <v>COEFICIENTE DE REPRESENTATIVIDADE</v>
          </cell>
          <cell r="K5531">
            <v>14.95</v>
          </cell>
        </row>
        <row r="5532">
          <cell r="G5532">
            <v>90454</v>
          </cell>
          <cell r="H5532" t="str">
            <v>SUPORTE PARA 2 TUBOS HORIZONTAIS, ESPAÇADO A CADA 56 CM, EM PERFILADO COM COMPRIMENTO DE 25 CM FIXADO EM LAJE, POR METRO DE TUBULAÇÃO FIXADA. AF_09/2023</v>
          </cell>
          <cell r="I5532" t="str">
            <v>M</v>
          </cell>
          <cell r="J5532" t="str">
            <v>COEFICIENTE DE REPRESENTATIVIDADE</v>
          </cell>
          <cell r="K5532">
            <v>14.95</v>
          </cell>
        </row>
        <row r="5533">
          <cell r="G5533">
            <v>90455</v>
          </cell>
          <cell r="H5533" t="str">
            <v>SUPORTE PARA 4 TUBOS HORIZONTAIS, ESPAÇADO A CADA 56 CM, EM PERFILADO COM COMPRIMENTO DE 42 CM FIXADO EM LAJE, POR METRO DE TUBULAÇÃO FIXADA. AF_09/2023</v>
          </cell>
          <cell r="I5533" t="str">
            <v>M</v>
          </cell>
          <cell r="J5533" t="str">
            <v>COEFICIENTE DE REPRESENTATIVIDADE</v>
          </cell>
          <cell r="K5533">
            <v>19.8</v>
          </cell>
        </row>
        <row r="5534">
          <cell r="G5534">
            <v>90456</v>
          </cell>
          <cell r="H5534" t="str">
            <v>SUPORTE PARA 2 TUBOS VERTICAIS, ESPAÇADO A CADA 150 CM, EM PERFILADO COM COMPRIMENTO DE 25 CM FIXADO EM PAREDE, POR METRO DE TUBULAÇÃO FIXADA. AF_09/2023</v>
          </cell>
          <cell r="I5534" t="str">
            <v>M</v>
          </cell>
          <cell r="J5534" t="str">
            <v>COEFICIENTE DE REPRESENTATIVIDADE</v>
          </cell>
          <cell r="K5534">
            <v>20.69</v>
          </cell>
        </row>
        <row r="5535">
          <cell r="G5535">
            <v>90457</v>
          </cell>
          <cell r="H5535" t="str">
            <v>SUPORTE PARA 4 TUBOS VERTICAIS, ESPAÇADO A CADA 150 CM, EM PERFILADO COM COMPRIMENTO DE 42 CM FIXADO EM PAREDE, POR METRO DE TUBULAÇÃO FIXADA. AF_09/2023</v>
          </cell>
          <cell r="I5535" t="str">
            <v>M</v>
          </cell>
          <cell r="J5535" t="str">
            <v>COEFICIENTE DE REPRESENTATIVIDADE</v>
          </cell>
          <cell r="K5535">
            <v>23.73</v>
          </cell>
        </row>
        <row r="5536">
          <cell r="G5536">
            <v>90458</v>
          </cell>
          <cell r="H5536" t="str">
            <v>CHUMBAMENTO LINEAR EM ALVENARIA PARA RAMAIS/DISTRIBUIÇÃO DE INSTALAÇÕES HIDRÁULICAS COM DIÂMETROS MENORES OU IGUAIS A 40 MM. AF_09/2023</v>
          </cell>
          <cell r="I5536" t="str">
            <v>M</v>
          </cell>
          <cell r="J5536" t="str">
            <v>COEFICIENTE DE REPRESENTATIVIDADE</v>
          </cell>
          <cell r="K5536">
            <v>23.73</v>
          </cell>
        </row>
        <row r="5537">
          <cell r="G5537">
            <v>90459</v>
          </cell>
          <cell r="H5537" t="str">
            <v>CHUMBAMENTO LINEAR EM ALVENARIA PARA RAMAIS/DISTRIBUIÇÃO DE INSTALAÇÕES HIDRÁULICAS COM DIÂMETROS MAIORES QUE 40 MM E MENORES OU IGUAIS A 75 MM. AF_09/2023</v>
          </cell>
          <cell r="I5537" t="str">
            <v>M</v>
          </cell>
          <cell r="J5537" t="str">
            <v>COEFICIENTE DE REPRESENTATIVIDADE</v>
          </cell>
          <cell r="K5537">
            <v>26.2</v>
          </cell>
        </row>
        <row r="5538">
          <cell r="G5538">
            <v>90460</v>
          </cell>
          <cell r="H5538" t="str">
            <v>CHUMBAMENTO LINEAR EM CONTRAPISO PARA RAMAIS/DISTRIBUIÇÃO DE INSTALAÇÕES HIDRÁULICAS COM DIÂMETROS MENORES OU IGUAIS A 40 MM. AF_09/2023</v>
          </cell>
          <cell r="I5538" t="str">
            <v>M</v>
          </cell>
          <cell r="J5538" t="str">
            <v>COEFICIENTE DE REPRESENTATIVIDADE</v>
          </cell>
          <cell r="K5538">
            <v>23.5</v>
          </cell>
        </row>
        <row r="5539">
          <cell r="G5539">
            <v>90461</v>
          </cell>
          <cell r="H5539" t="str">
            <v>CHUMBAMENTO LINEAR EM CONTRAPISO PARA RAMAIS/DISTRIBUIÇÃO DE INSTALAÇÕES HIDRÁULICAS COM DIÂMETROS MAIORES QUE 40 MM E MENORES OU IGUAIS A 75 MM. AF_09/2023</v>
          </cell>
          <cell r="I5539" t="str">
            <v>M</v>
          </cell>
          <cell r="J5539" t="str">
            <v>COEFICIENTE DE REPRESENTATIVIDADE</v>
          </cell>
          <cell r="K5539">
            <v>11.96</v>
          </cell>
        </row>
        <row r="5540">
          <cell r="G5540">
            <v>90462</v>
          </cell>
          <cell r="H5540" t="str">
            <v>CHUMBAMENTO LINEAR EM CONTRAPISO PARA RAMAIS/DISTRIBUIÇÃO DE INSTALAÇÕES HIDRÁULICAS COM DIÂMETROS MAIORES QUE 75 MM E MENORES OU IGUAIS A 100 MM. AF_09/2023</v>
          </cell>
          <cell r="I5540" t="str">
            <v>M</v>
          </cell>
          <cell r="J5540" t="str">
            <v>COEFICIENTE DE REPRESENTATIVIDADE</v>
          </cell>
          <cell r="K5540">
            <v>67.77</v>
          </cell>
        </row>
        <row r="5541">
          <cell r="G5541">
            <v>90463</v>
          </cell>
          <cell r="H5541" t="str">
            <v>FIXAÇÃO DE TUBOS HORIZONTAIS DE PEX OU MULTICAMADAS, DIÂMETROS IGUAIS OU INFERIORES A 40 MM, COM ABRAÇADEIRA PLÁSTICA FIXADA EM LAJE. AF_09/2023_PE</v>
          </cell>
          <cell r="I5541" t="str">
            <v>M</v>
          </cell>
          <cell r="J5541" t="str">
            <v>COEFICIENTE DE REPRESENTATIVIDADE</v>
          </cell>
          <cell r="K5541">
            <v>9.78</v>
          </cell>
        </row>
        <row r="5542">
          <cell r="G5542">
            <v>90466</v>
          </cell>
          <cell r="H5542" t="str">
            <v>FIXAÇÃO DE TUBOS HORIZONTAIS DE PPR DIÂMETROS MENORES OU IGUAIS A 40 MM COM ABRAÇADEIRA METÁLICA RÍGIDA TIPO U PERFIL 1 1/4", FIXADA EM PERFILADO EM LAJE. AF_09/2023_PS</v>
          </cell>
          <cell r="I5542" t="str">
            <v>M</v>
          </cell>
          <cell r="J5542" t="str">
            <v>COEFICIENTE DE REPRESENTATIVIDADE</v>
          </cell>
          <cell r="K5542">
            <v>13.78</v>
          </cell>
        </row>
        <row r="5543">
          <cell r="G5543">
            <v>90467</v>
          </cell>
          <cell r="H5543" t="str">
            <v>FIXAÇÃO DE TUBOS HORIZONTAIS DE PVC ÁGUA, PVC ESGOTO, PVC ÁGUA PLUVIAL, CPVC, PPR, COBRE OU AÇO, DIÂMETROS MENORES OU IGUAIS A 40 MM, COM ABRAÇADEIRA METÁLICA RÍGIDA TIPO U PERFIL 1 1/4", FIXADA EM PERFILADO EM LAJE. AF_09/2023_PS</v>
          </cell>
          <cell r="I5543" t="str">
            <v>M</v>
          </cell>
          <cell r="J5543" t="str">
            <v>COEFICIENTE DE REPRESENTATIVIDADE</v>
          </cell>
          <cell r="K5543">
            <v>20.94</v>
          </cell>
        </row>
        <row r="5544">
          <cell r="G5544">
            <v>90468</v>
          </cell>
          <cell r="H5544" t="str">
            <v>FIXAÇÃO DE TUBOS HORIZONTAIS DE PVC ÁGUA, PVC ESGOTO, PVC ÁGUA PLUVIAL, CPVC, PPR, COBRE OU AÇO, DIÂMETROS MAIORES QUE 40 MM E MENORES OU IGUAIS A 75 MM, COM ABRAÇADEIRA METÁLICA RÍGIDA TIPO U PERFIL 2 1/2", FIXADA EM PERFILADO EM LAJE. AF_09/2023_PS</v>
          </cell>
          <cell r="I5544" t="str">
            <v>M</v>
          </cell>
          <cell r="J5544" t="str">
            <v>COEFICIENTE DE REPRESENTATIVIDADE</v>
          </cell>
          <cell r="K5544">
            <v>7.84</v>
          </cell>
        </row>
        <row r="5545">
          <cell r="G5545">
            <v>90469</v>
          </cell>
          <cell r="H5545" t="str">
            <v>FIXAÇÃO DE TUBOS HORIZONTAIS DE PVC ÁGUA, PVC ESGOTO, PVC ÁGUA PLUVIAL, CPVC, PPR, COBRE OU AÇO, DIÂMETROS MAIORES QUE 75 MM E MENORES OU IGUAIS A 100 MM, COM ABRAÇADEIRA METÁLICA RÍGIDA TIPO U PERFIL 4", FIXADA EM PERFILADO EM LAJE. AF_09/2023_PS</v>
          </cell>
          <cell r="I5545" t="str">
            <v>M</v>
          </cell>
          <cell r="J5545" t="str">
            <v>ATRIBUÍDO SÃO PAULO</v>
          </cell>
          <cell r="K5545">
            <v>2722.78</v>
          </cell>
        </row>
        <row r="5546">
          <cell r="G5546">
            <v>90470</v>
          </cell>
          <cell r="H5546" t="str">
            <v>FIXAÇÃO DE TUBOS VERTICAIS DE PVC ÁGUA, PVC ESGOTO, PVC ÁGUA PLUVIAL, CPVC, PPR, COBRE OU AÇO, DIÂMETROS MENORES OU IGUAIS A 40 MM, COM ABRAÇADEIRA METÁLICA RÍGIDA TIPO U PERFIL 1 1/4", FIXADA EM PERFILADO EM PAREDE. AF_09/2023_PS</v>
          </cell>
          <cell r="I5546" t="str">
            <v>M</v>
          </cell>
          <cell r="J5546" t="str">
            <v>ATRIBUÍDO SÃO PAULO</v>
          </cell>
          <cell r="K5546">
            <v>1875.3</v>
          </cell>
        </row>
        <row r="5547">
          <cell r="G5547">
            <v>91166</v>
          </cell>
          <cell r="H5547" t="str">
            <v>FIXAÇÃO DE TUBOS VERTICAIS DE PVC ÁGUA, PVC ESGOTO, PVC ÁGUA PLUVIAL, CPVC, PPR, COBRE OU AÇO, DIÂMETROS MAIORES QUE 40 MM E MENORES OU IGUAIS A 75 MM, COM ABRAÇADEIRA METÁLICA RÍGIDA TIPO U PERFIL 2 1/2", FIXADA EM PERFILADO EM PAREDE. AF_09/2023_PS</v>
          </cell>
          <cell r="I5547" t="str">
            <v>M</v>
          </cell>
          <cell r="J5547" t="str">
            <v>COEFICIENTE DE REPRESENTATIVIDADE</v>
          </cell>
          <cell r="K5547">
            <v>1455.18</v>
          </cell>
        </row>
        <row r="5548">
          <cell r="G5548">
            <v>91167</v>
          </cell>
          <cell r="H5548" t="str">
            <v>FIXAÇÃO DE TUBOS VERTICAIS DE PVC ÁGUA, PVC ESGOTO, PVC ÁGUA PLUVIAL, CPVC, PPR, COBRE OU AÇO, DIÂMETROS MAIORES QUE 75 MM E MENORES OU IGUAIS A 100 MM, COM ABRAÇADEIRA METÁLICA RÍGIDA TIPO U PERFIL 4", FIXADA EM PERFILADO EM PAREDE. AF_09/2023_PS</v>
          </cell>
          <cell r="I5548" t="str">
            <v>M</v>
          </cell>
          <cell r="J5548" t="str">
            <v>COEFICIENTE DE REPRESENTATIVIDADE</v>
          </cell>
          <cell r="K5548">
            <v>1204.99</v>
          </cell>
        </row>
        <row r="5549">
          <cell r="G5549">
            <v>91170</v>
          </cell>
          <cell r="H5549" t="str">
            <v>FIXAÇÃO DE TUBOS HORIZONTAIS DE PPR DIÂMETROS MENORES OU IGUAIS A 40 MM, COM ABRAÇADEIRA METÁLICA RÍGIDA TIPO  D  COM PARAFUSO DE FIXAÇÃO 1 1/4", FIXADA DIRETAMENTE NA LAJE OU PAREDE. AF_09/2023</v>
          </cell>
          <cell r="I5549" t="str">
            <v>M</v>
          </cell>
          <cell r="J5549" t="str">
            <v>COEFICIENTE DE REPRESENTATIVIDADE</v>
          </cell>
          <cell r="K5549">
            <v>21.96</v>
          </cell>
        </row>
        <row r="5550">
          <cell r="G5550">
            <v>91171</v>
          </cell>
          <cell r="H5550" t="str">
            <v>FIXAÇÃO DE TUBOS HORIZONTAIS DE PVC ÁGUA/PVC ESGOTO/PVC PLUVIAL/CPVC/PPR/COBRE OU AÇO, DIÂMETROS MENORES OU IGUAIS A 40 MM, COM ABRAÇADEIRA METÁLICA RÍGIDA TIPO  D  COM PARAFUSO DE FIXAÇÃO 1 1/4", FIXADA DIRETAMENTE NA LAJE OU PAREDE. AF_09/2023</v>
          </cell>
          <cell r="I5550" t="str">
            <v>M</v>
          </cell>
          <cell r="J5550" t="str">
            <v>COEFICIENTE DE REPRESENTATIVIDADE</v>
          </cell>
          <cell r="K5550">
            <v>35.42</v>
          </cell>
        </row>
        <row r="5551">
          <cell r="G5551">
            <v>91172</v>
          </cell>
          <cell r="H5551" t="str">
            <v>FIXAÇÃO DE TUBOS HORIZONTAIS DE PVC ÁGUA/PVC ESGOTO/PVC PLUVIAL/CPVC/PPR/COBRE OU AÇO, DIÂMETROS MAIORES QUE 40 MM E MENORES OU IGUAIS A 75 MM, COM ABRAÇADEIRA TIPO  D  COM PARAFUSO DE FIXAÇÃO 2 1/2", FIXADA DIRETAMENTE NA LAJE OU PAREDE. AF_09/2023</v>
          </cell>
          <cell r="I5551" t="str">
            <v>UN</v>
          </cell>
          <cell r="J5551" t="str">
            <v>COEFICIENTE DE REPRESENTATIVIDADE</v>
          </cell>
          <cell r="K5551">
            <v>32.61</v>
          </cell>
        </row>
        <row r="5552">
          <cell r="G5552">
            <v>91173</v>
          </cell>
          <cell r="H5552" t="str">
            <v>FIXAÇÃO DE TUBOS HORIZONTAIS DE  PVC ÁGUA/PVC ESGOTO/PVC PLUVIAL/CPVC/PPR/COBRE OU AÇO, DIÂMETROS MAIORES QUE 75 MM E MENORES OU IGUAIS A 100 MM, COM ABRAÇADEIRA TIPO  D  COM PARAFUSO DE FIXAÇÃO 4", FIXADA DIRETAMENTE NA LAJE OU PAREDE. AF_09/2023</v>
          </cell>
          <cell r="I5552" t="str">
            <v>UN</v>
          </cell>
          <cell r="J5552" t="str">
            <v>COEFICIENTE DE REPRESENTATIVIDADE</v>
          </cell>
          <cell r="K5552">
            <v>49.5</v>
          </cell>
        </row>
        <row r="5553">
          <cell r="G5553">
            <v>91174</v>
          </cell>
          <cell r="H5553" t="str">
            <v>FIXAÇÃO DE TUBOS HORIZONTAIS DE PPR, DIÂMETROS MENORES OU IGUAIS A 40 MM, COM ABRAÇADEIRA METÁLICA FLEXÍVEL 18 MM, FIXADA DIRETAMENTE NA LAJE. AF_09/2023</v>
          </cell>
          <cell r="I5553" t="str">
            <v>UN</v>
          </cell>
          <cell r="J5553" t="str">
            <v>COEFICIENTE DE REPRESENTATIVIDADE</v>
          </cell>
          <cell r="K5553">
            <v>55.83</v>
          </cell>
        </row>
        <row r="5554">
          <cell r="G5554">
            <v>91175</v>
          </cell>
          <cell r="H5554" t="str">
            <v>FIXAÇÃO DE TUBOS HORIZONTAIS DE PVC ÁGUA, PVC ESGOTO, PVC ÁGUA PLUVIAL, CPVC, PPR, COBRE OU AÇO, DIÂMETROS MENORES OU IGUAIS A 40 MM, COM ABRAÇADEIRA METÁLICA FLEXÍVEL 18 MM, FIXADA DIRETAMENTE NA LAJE. AF_09/2023</v>
          </cell>
          <cell r="I5554" t="str">
            <v>UN</v>
          </cell>
          <cell r="J5554" t="str">
            <v>COEFICIENTE DE REPRESENTATIVIDADE</v>
          </cell>
          <cell r="K5554">
            <v>1556.24</v>
          </cell>
        </row>
        <row r="5555">
          <cell r="G5555">
            <v>91176</v>
          </cell>
          <cell r="H5555" t="str">
            <v>FIXAÇÃO DE TUBOS HORIZONTAIS DE PVC ÁGUA, PVC ESGOTO, PVC ÁGUA PLUVIAL, CPVC, PPR, COBRE OU AÇO, DIÂMETROS MAIORES QUE 40 MM E MENORES OU IGUAIS A 75 MM, COM ABRAÇADEIRA METÁLICA FLEXÍVEL 18 MM, FIXADA DIRETAMENTE NA LAJE. AF_09/2023</v>
          </cell>
          <cell r="I5555" t="str">
            <v>UN</v>
          </cell>
          <cell r="J5555" t="str">
            <v>COEFICIENTE DE REPRESENTATIVIDADE</v>
          </cell>
          <cell r="K5555">
            <v>1649.39</v>
          </cell>
        </row>
        <row r="5556">
          <cell r="G5556">
            <v>91179</v>
          </cell>
          <cell r="H5556" t="str">
            <v>FIXAÇÃO DE TUBOS HORIZONTAIS DE PVC ÁGUA, PVC ESGOTO, PVC ÁGUA PLUVIAL, CPVC, PPR, COBRE OU AÇO, DIÂMETROS MAIORES QUE 75 MM E MENORES OU IGUAIS A 100 MM, COM ABRAÇADEIRA METÁLICA FLEXÍVEL 18 MM, FIXADA DIRETAMENTE NA LAJE. AF_09/2023</v>
          </cell>
          <cell r="I5556" t="str">
            <v>M</v>
          </cell>
          <cell r="J5556" t="str">
            <v>ATRIBUÍDO SÃO PAULO</v>
          </cell>
          <cell r="K5556">
            <v>1044.18</v>
          </cell>
        </row>
        <row r="5557">
          <cell r="G5557">
            <v>91180</v>
          </cell>
          <cell r="H5557" t="str">
            <v>CHUMBAMENTO PONTUAL DE ABERTURA EM LAJE COM PASSAGEM DE 1 TUBO COM DIÂMETRO DE  50 MM. AF_09/2023</v>
          </cell>
          <cell r="I5557" t="str">
            <v>UN</v>
          </cell>
          <cell r="J5557" t="str">
            <v>ATRIBUÍDO SÃO PAULO</v>
          </cell>
          <cell r="K5557">
            <v>1315.11</v>
          </cell>
        </row>
        <row r="5558">
          <cell r="G5558">
            <v>91181</v>
          </cell>
          <cell r="H5558" t="str">
            <v>CHUMBAMENTO PONTUAL DE ABERTURA EM LAJE COM PASSAGEM DE 5 TUBOS COM  DIÂMETROS DE  50 MM. AF_09/2023</v>
          </cell>
          <cell r="I5558" t="str">
            <v>UN</v>
          </cell>
          <cell r="J5558" t="str">
            <v>ATRIBUÍDO SÃO PAULO</v>
          </cell>
          <cell r="K5558">
            <v>1672.92</v>
          </cell>
        </row>
        <row r="5559">
          <cell r="G5559">
            <v>91182</v>
          </cell>
          <cell r="H5559" t="str">
            <v>CHUMBAMENTO PONTUAL EM PASSAGEM DE TUBO COM DIÂMETRO MENOR OU IGUAL A 40 MM. AF_09/2023</v>
          </cell>
          <cell r="I5559" t="str">
            <v>UN</v>
          </cell>
          <cell r="J5559" t="str">
            <v>ATRIBUÍDO SÃO PAULO</v>
          </cell>
          <cell r="K5559">
            <v>1344.84</v>
          </cell>
        </row>
        <row r="5560">
          <cell r="G5560">
            <v>91185</v>
          </cell>
          <cell r="H5560" t="str">
            <v>CHUMBAMENTO PONTUAL EM PASSAGEM DE TUBO COM DIÂMETROS ENTRE 40 MM E 75 MM. AF_09/2023</v>
          </cell>
          <cell r="I5560" t="str">
            <v>UN</v>
          </cell>
          <cell r="J5560" t="str">
            <v>COEFICIENTE DE REPRESENTATIVIDADE</v>
          </cell>
          <cell r="K5560">
            <v>127.79</v>
          </cell>
        </row>
        <row r="5561">
          <cell r="G5561">
            <v>91186</v>
          </cell>
          <cell r="H5561" t="str">
            <v>CHUMBAMENTO PONTUAL EM PASSAGEM DE TUBO COM DIÂMETRO MAIOR QUE 75 MM E MENORES OU IGUAIS A 150 MM. AF_09/2023</v>
          </cell>
          <cell r="I5561" t="str">
            <v>UN</v>
          </cell>
          <cell r="J5561" t="str">
            <v>ATRIBUÍDO SÃO PAULO</v>
          </cell>
          <cell r="K5561">
            <v>2182.53</v>
          </cell>
        </row>
        <row r="5562">
          <cell r="G5562">
            <v>91187</v>
          </cell>
          <cell r="H5562" t="str">
            <v>RASGO LINEAR MANUAL EM ALVENARIA, PARA RAMAIS/ DISTRIBUIÇÃO DE INSTALAÇÕES HIDRÁULICAS, DIÂMETROS MAIORES QUE 40 MM E MENORES OU IGUAIS A 75 MM. AF_09/2023</v>
          </cell>
          <cell r="I5562" t="str">
            <v>M2</v>
          </cell>
          <cell r="J5562" t="str">
            <v>ATRIBUÍDO SÃO PAULO</v>
          </cell>
          <cell r="K5562">
            <v>130.98</v>
          </cell>
        </row>
        <row r="5563">
          <cell r="G5563">
            <v>91188</v>
          </cell>
          <cell r="H5563" t="str">
            <v>CONJUNTO HIDRÁULICO EM AÇO ROSCÁVEL PARA INSTALAÇÃO DE BOMBA, DN SUCÇÃO 65 MM (2½") E DN RECALQUE 50 MM (2"), PARA EDIFICAÇÃO COM 18 PAVIMENTOS - FORNECIMENTO E INSTALAÇÃO. AF_04/2024</v>
          </cell>
          <cell r="I5563" t="str">
            <v>M2</v>
          </cell>
          <cell r="J5563" t="str">
            <v>ATRIBUÍDO SÃO PAULO</v>
          </cell>
          <cell r="K5563">
            <v>3832.64</v>
          </cell>
        </row>
        <row r="5564">
          <cell r="G5564">
            <v>91189</v>
          </cell>
          <cell r="H5564" t="str">
            <v>CONJUNTO HIDRÁULICO EM AÇO ROSCÁVEL PARA INSTALAÇÃO DE BOMBA, DN SUCÇÃO 50 MM (2") E DN RECALQUE 40 MM (1 1/2"), PARA EDIFICAÇÃO COM 12 PAVIMENTOS - FORNECIMENTO E INSTALAÇÃO. AF_04/2024</v>
          </cell>
          <cell r="I5564" t="str">
            <v>M</v>
          </cell>
          <cell r="J5564" t="str">
            <v>ATRIBUÍDO SÃO PAULO</v>
          </cell>
          <cell r="K5564">
            <v>2334.12</v>
          </cell>
        </row>
        <row r="5565">
          <cell r="G5565">
            <v>91190</v>
          </cell>
          <cell r="H5565" t="str">
            <v>CONJUNTO HIDRÁULICO EM AÇO ROSCÁVEL PARA INSTALAÇÃO DE BOMBA, DN SUCÇÃO 40 MM (1 1/2") E DN RECALQUE 32 MM (1 1/4"), PARA EDIFICAÇÃO COM 8 PAVIMENTOS - FORNECIMENTO E INSTALAÇÃO. AF_04/2024</v>
          </cell>
          <cell r="I5565" t="str">
            <v>M</v>
          </cell>
          <cell r="J5565" t="str">
            <v>ATRIBUÍDO SÃO PAULO</v>
          </cell>
          <cell r="K5565">
            <v>134.86</v>
          </cell>
        </row>
        <row r="5566">
          <cell r="G5566">
            <v>91191</v>
          </cell>
          <cell r="H5566" t="str">
            <v>CONJUNTO HIDRÁULICO EM AÇO ROSCÁVEL PARA INSTALAÇÃO DE BOMBA, DN SUCÇÃO 32 MM (1 1/4") E DN RECALQUE 25 MM (1"), PARA EDIFICAÇÃO COM 4 PAVIMENTOS - FORNECIMENTO E INSTALAÇÃO. AF_04/2024</v>
          </cell>
          <cell r="I5566" t="str">
            <v>UN</v>
          </cell>
          <cell r="J5566" t="str">
            <v>ATRIBUÍDO SÃO PAULO</v>
          </cell>
          <cell r="K5566">
            <v>3206.84</v>
          </cell>
        </row>
        <row r="5567">
          <cell r="G5567">
            <v>91192</v>
          </cell>
          <cell r="H5567" t="str">
            <v>FIXAÇÃO DE DUTOS FLEXÍVEIS CIRCULARES,  DIÂMETRO 109 MM OU 4", COM ABRAÇADEIRA METÁLICA FLEXÍVEL FIXADA DIRETAMENTE NA LAJE, SOMENTE MÃO DE OBRA. AF_09/2023</v>
          </cell>
          <cell r="I5567" t="str">
            <v>UN</v>
          </cell>
          <cell r="J5567" t="str">
            <v>ATRIBUÍDO SÃO PAULO</v>
          </cell>
          <cell r="K5567">
            <v>138.19</v>
          </cell>
        </row>
        <row r="5568">
          <cell r="G5568">
            <v>91222</v>
          </cell>
          <cell r="H5568" t="str">
            <v>SUPORTE PARA DUTO EM CHAPA GALVANIZADA BITOLA 26, EM PERFILADO COM COMPRIMENTO DE 35 CM FIXADO EM LAJE, POR METRO DE DUTO FIXADO. AF_09/2023</v>
          </cell>
          <cell r="I5568" t="str">
            <v>UN</v>
          </cell>
          <cell r="J5568" t="str">
            <v>ATRIBUÍDO SÃO PAULO</v>
          </cell>
          <cell r="K5568">
            <v>173.1</v>
          </cell>
        </row>
        <row r="5569">
          <cell r="G5569">
            <v>94480</v>
          </cell>
          <cell r="H5569" t="str">
            <v>SUPORTE PARA DUTO EM CHAPA GALVANIZADA BITOLA 24, EM PERFILADO COM COMPRIMENTO DE 55 CM FIXADO EM LAJE, POR METRO DE DUTO FIXADO. AF_09/2023</v>
          </cell>
          <cell r="I5569" t="str">
            <v>UN</v>
          </cell>
          <cell r="J5569" t="str">
            <v>ATRIBUÍDO SÃO PAULO</v>
          </cell>
          <cell r="K5569">
            <v>11005.73</v>
          </cell>
        </row>
        <row r="5570">
          <cell r="G5570">
            <v>94481</v>
          </cell>
          <cell r="H5570" t="str">
            <v>SUPORTE PARA ELETROCALHA LISA OU PERFURADA EM AÇO GALVANIZADO, LARGURA 400 MM, EM PERFILADO COM COMPRIMENTO DE 45 CM FIXADO EM LAJE, POR METRO DE ELETROCALHA FIXADA. AF_09/2023</v>
          </cell>
          <cell r="I5570" t="str">
            <v>UN</v>
          </cell>
          <cell r="J5570" t="str">
            <v>ATRIBUÍDO SÃO PAULO</v>
          </cell>
          <cell r="K5570">
            <v>183.04</v>
          </cell>
        </row>
        <row r="5571">
          <cell r="G5571">
            <v>94482</v>
          </cell>
          <cell r="H5571" t="str">
            <v>SUPORTE PARA ELETROCALHA LISA OU PERFURADA EM AÇO GALVANIZADO, LARGURA 800 MM, EM PERFILADO COM COMPRIMENTO DE 85 CM FIXADO EM LAJE, POR METRO DE ELETROCALHA FIXADA. AF_09/2023</v>
          </cell>
          <cell r="I5571" t="str">
            <v>UN</v>
          </cell>
          <cell r="J5571" t="str">
            <v>ATRIBUÍDO SÃO PAULO</v>
          </cell>
          <cell r="K5571">
            <v>66.28</v>
          </cell>
        </row>
        <row r="5572">
          <cell r="G5572">
            <v>94483</v>
          </cell>
          <cell r="H5572" t="str">
            <v>TIL (TUBO DE INSPEÇÃO E LIMPEZA) RADIAL PARA ESGOTO, EM PVC, DN 300X200 MM. AF_12/2020</v>
          </cell>
          <cell r="I5572" t="str">
            <v>UN</v>
          </cell>
          <cell r="J5572" t="str">
            <v>ATRIBUÍDO SÃO PAULO</v>
          </cell>
          <cell r="K5572">
            <v>86.23</v>
          </cell>
        </row>
        <row r="5573">
          <cell r="G5573">
            <v>95541</v>
          </cell>
          <cell r="H5573" t="str">
            <v>CAIXA ENTERRADA RETENTORA DE AREIA RETANGULAR, EM ALVENARIA COM BLOCOS DE CONCRETO, DIMENSÕES INTERNAS: 1,00 X 1,00 X 1,20 M, EXCLUINDO TAMPÃO. AF_12/2020</v>
          </cell>
          <cell r="I5573" t="str">
            <v>UN</v>
          </cell>
          <cell r="J5573" t="str">
            <v>ATRIBUÍDO SÃO PAULO</v>
          </cell>
          <cell r="K5573">
            <v>199.23</v>
          </cell>
        </row>
        <row r="5574">
          <cell r="G5574">
            <v>96559</v>
          </cell>
          <cell r="H5574" t="str">
            <v>CAIXA ENTERRADA SEPARADORA DE ÓLEO RETANGULAR, EM ALVENARIA COM BLOCOS DE CONCRETO, DIMENSÕES INTERNAS: 0,6 X 0,6 X 1,00 M, EXCLUINDO TAMPÃO. AF_12/2020</v>
          </cell>
          <cell r="I5574" t="str">
            <v>UN</v>
          </cell>
          <cell r="J5574" t="str">
            <v>ATRIBUÍDO SÃO PAULO</v>
          </cell>
          <cell r="K5574">
            <v>2880.07</v>
          </cell>
        </row>
        <row r="5575">
          <cell r="G5575">
            <v>96560</v>
          </cell>
          <cell r="H5575" t="str">
            <v>CAIXA ENTERRADA SEPARADORA DE ÓLEO RETANGULAR, EM ALVENARIA COM BLOCOS DE CONCRETO, DIMENSÕES INTERNAS: 0,8 X 0,8 X 1,00 M, EXCLUINDO TAMPÃO. AF_12/2020</v>
          </cell>
          <cell r="I5575" t="str">
            <v>UN</v>
          </cell>
          <cell r="J5575" t="str">
            <v>ATRIBUÍDO SÃO PAULO</v>
          </cell>
          <cell r="K5575">
            <v>10.2</v>
          </cell>
        </row>
        <row r="5576">
          <cell r="G5576">
            <v>96562</v>
          </cell>
          <cell r="H5576" t="str">
            <v>CAIXA ENTERRADA SEPARADORA DE ÓLEO RETANGULAR, EM ALVENARIA COM BLOCOS DE CONCRETO, DIMENSÕES INTERNAS: 1,00 X 1,00 X 1,00 M, EXCLUINDO TAMPÃO. AF_12/2020</v>
          </cell>
          <cell r="I5576" t="str">
            <v>UN</v>
          </cell>
          <cell r="J5576" t="str">
            <v>ATRIBUÍDO SÃO PAULO</v>
          </cell>
          <cell r="K5576">
            <v>4739.98</v>
          </cell>
        </row>
        <row r="5577">
          <cell r="G5577">
            <v>96563</v>
          </cell>
          <cell r="H5577" t="str">
            <v>BOMBA CENTRÍFUGA, MONOFÁSICA, 0,5 CV OU 0,49 HP, HM 6 A 20 M, Q 1,2 A 8,3 M3/H - FORNECIMENTO E INSTALAÇÃO. AF_12/2020</v>
          </cell>
          <cell r="I5577" t="str">
            <v>UN</v>
          </cell>
          <cell r="J5577" t="str">
            <v>COEFICIENTE DE REPRESENTATIVIDADE</v>
          </cell>
          <cell r="K5577">
            <v>6293.92</v>
          </cell>
        </row>
        <row r="5578">
          <cell r="G5578">
            <v>100128</v>
          </cell>
          <cell r="H5578" t="str">
            <v>BOMBA CENTRÍFUGA, MONOFÁSICA, 0,5 CV OU 0,49 HP, HM 6 A 20 M, Q 1,2 A 8,3 M3/H (NÃO INCLUI O FORNECIMENTO DA BOMBA). AF_12/2020</v>
          </cell>
          <cell r="I5578" t="str">
            <v>UN</v>
          </cell>
          <cell r="J5578" t="str">
            <v>COEFICIENTE DE REPRESENTATIVIDADE</v>
          </cell>
          <cell r="K5578">
            <v>6473.55</v>
          </cell>
        </row>
        <row r="5579">
          <cell r="G5579">
            <v>101802</v>
          </cell>
          <cell r="H5579" t="str">
            <v>BOMBA CENTRÍFUGA, TRIFÁSICA, 1 CV OU 0,99 HP, HM 14 A 40 M, Q 0,6 A 8,4 M3/H - FORNECIMENTO E INSTALAÇÃO. AF_12/2020</v>
          </cell>
          <cell r="I5579" t="str">
            <v>UN</v>
          </cell>
          <cell r="J5579" t="str">
            <v>ATRIBUÍDO SÃO PAULO</v>
          </cell>
          <cell r="K5579">
            <v>9675.62</v>
          </cell>
        </row>
        <row r="5580">
          <cell r="G5580">
            <v>101803</v>
          </cell>
          <cell r="H5580" t="str">
            <v>BOMBA CENTRÍFUGA, TRIFÁSICA, 1 CV OU 0,99 HP, HM 14 A 40 M, Q 0,6 A 8,4 M3/H (NÃO INCLUI O FORNECIMENTO DA BOMBA). AF_12/2020</v>
          </cell>
          <cell r="I5580" t="str">
            <v>UN</v>
          </cell>
          <cell r="J5580" t="str">
            <v>COEFICIENTE DE REPRESENTATIVIDADE</v>
          </cell>
          <cell r="K5580">
            <v>0.55</v>
          </cell>
        </row>
        <row r="5581">
          <cell r="G5581">
            <v>101804</v>
          </cell>
          <cell r="H5581" t="str">
            <v>BOMBA CENTRÍFUGA, TRIFÁSICA, 1,5 CV OU 1,48 HP, HM 10 A 70 M, Q 1,8 A 5,3 M3/H - FORNECIMENTO E INSTALAÇÃO. AF_12/2020</v>
          </cell>
          <cell r="I5581" t="str">
            <v>UN</v>
          </cell>
          <cell r="J5581" t="str">
            <v>ATRIBUÍDO SÃO PAULO</v>
          </cell>
          <cell r="K5581">
            <v>1.48</v>
          </cell>
        </row>
        <row r="5582">
          <cell r="G5582">
            <v>101805</v>
          </cell>
          <cell r="H5582" t="str">
            <v>BOMBA CENTRÍFUGA, TRIFÁSICA, 1,5 CV OU 1,48 HP, HM 10 A 24 M, Q 6,1 A 21,9 M3/H - FORNECIMENTO E INSTALAÇÃO. AF_12/2020</v>
          </cell>
          <cell r="I5582" t="str">
            <v>UN</v>
          </cell>
          <cell r="J5582" t="str">
            <v>COEFICIENTE DE REPRESENTATIVIDADE</v>
          </cell>
          <cell r="K5582">
            <v>2.17</v>
          </cell>
        </row>
        <row r="5583">
          <cell r="G5583">
            <v>102111</v>
          </cell>
          <cell r="H5583" t="str">
            <v>BOMBA CENTRÍFUGA, TRIFÁSICA, 1,5 CV OU 1,48 HP (NÃO INCLUI O FORNECIMENTO DA BOMBA). AF_12/2020</v>
          </cell>
          <cell r="I5583" t="str">
            <v>UN</v>
          </cell>
          <cell r="J5583" t="str">
            <v>COEFICIENTE DE REPRESENTATIVIDADE</v>
          </cell>
          <cell r="K5583">
            <v>1.98</v>
          </cell>
        </row>
        <row r="5584">
          <cell r="G5584">
            <v>102112</v>
          </cell>
          <cell r="H5584" t="str">
            <v>BOMBA CENTRÍFUGA, TRIFÁSICA, 3 CV OU 2,96 HP, HM 34 A 40 M, Q 8,6 A 14,8 M3/H - FORNECIMENTO E INSTALAÇÃO. AF_12/2020</v>
          </cell>
          <cell r="I5584" t="str">
            <v>UN</v>
          </cell>
          <cell r="J5584" t="str">
            <v>ATRIBUÍDO SÃO PAULO</v>
          </cell>
          <cell r="K5584">
            <v>5.31</v>
          </cell>
        </row>
        <row r="5585">
          <cell r="G5585">
            <v>102113</v>
          </cell>
          <cell r="H5585" t="str">
            <v>BOMBA CENTRÍFUGA, TRIFÁSICA, 3 CV OU 2,96 HP, HM 34 A 40 M, Q 8,6 A 14,8 M3/H (NÃO INCLUI O FORNECIMENTO DA BOMBA). AF_12/2020</v>
          </cell>
          <cell r="I5585" t="str">
            <v>UN</v>
          </cell>
          <cell r="J5585" t="str">
            <v>ATRIBUÍDO SÃO PAULO</v>
          </cell>
          <cell r="K5585">
            <v>7.76</v>
          </cell>
        </row>
        <row r="5586">
          <cell r="G5586">
            <v>102114</v>
          </cell>
          <cell r="H5586" t="str">
            <v>MOTO BOMBA HORIZONTAL ATÉ 10 CV, HM 75 A 80 M, Q 25,4 A 48 (NÃO INCLUI O FORNECIMENTO DA BOMBA). AF_12/2020</v>
          </cell>
          <cell r="I5586" t="str">
            <v>UN</v>
          </cell>
          <cell r="J5586" t="str">
            <v>COEFICIENTE DE REPRESENTATIVIDADE</v>
          </cell>
          <cell r="K5586">
            <v>6.14</v>
          </cell>
        </row>
        <row r="5587">
          <cell r="G5587">
            <v>102115</v>
          </cell>
          <cell r="H5587" t="str">
            <v>BOMBA CENTRÍFUGA, TRIFÁSICA, 10 CV OU 9,86 HP, HM 85 A 140 M, Q 4,2 A 14,9 M3/H - FORNECIMENTO E INSTALAÇÃO. AF_12/2020</v>
          </cell>
          <cell r="I5587" t="str">
            <v>UN</v>
          </cell>
          <cell r="J5587" t="str">
            <v>COEFICIENTE DE REPRESENTATIVIDADE</v>
          </cell>
          <cell r="K5587">
            <v>7.08</v>
          </cell>
        </row>
        <row r="5588">
          <cell r="G5588">
            <v>102116</v>
          </cell>
          <cell r="H5588" t="str">
            <v>BOMBA CENTRÍFUGA, TRIFÁSICA, 10 CV OU 9,86 HP, HM 85 A 140 M, Q 4,2 A 14,9 M3/H (NÃO INCLUI O FORNECIMENTO DA BOMBA). AF_12/2020</v>
          </cell>
          <cell r="I5588" t="str">
            <v>UN</v>
          </cell>
          <cell r="J5588" t="str">
            <v>COEFICIENTE DE REPRESENTATIVIDADE</v>
          </cell>
          <cell r="K5588">
            <v>56.99</v>
          </cell>
        </row>
        <row r="5589">
          <cell r="G5589">
            <v>102117</v>
          </cell>
          <cell r="H5589" t="str">
            <v>INSTALAÇÃO DE QUADRO ELÉTRICO PARA BOMBAS TRIFÁSICAS ATÉ 25 CV (NÃO INCLUI O FORNECIMENTO DO QUADRO). AF_12/2020</v>
          </cell>
          <cell r="I5589" t="str">
            <v>UN</v>
          </cell>
          <cell r="J5589" t="str">
            <v>COEFICIENTE DE REPRESENTATIVIDADE</v>
          </cell>
          <cell r="K5589">
            <v>4.68</v>
          </cell>
        </row>
        <row r="5590">
          <cell r="G5590">
            <v>102118</v>
          </cell>
          <cell r="H5590" t="str">
            <v>CHAVE DE BOIA AUTOMÁTICA SUPERIOR/INFERIOR 15A/250V - FORNECIMENTO E INSTALAÇÃO. AF_12/2020</v>
          </cell>
          <cell r="I5590" t="str">
            <v>UN</v>
          </cell>
          <cell r="J5590" t="str">
            <v>COEFICIENTE DE REPRESENTATIVIDADE</v>
          </cell>
          <cell r="K5590">
            <v>12.9</v>
          </cell>
        </row>
        <row r="5591">
          <cell r="G5591">
            <v>102119</v>
          </cell>
          <cell r="H5591" t="str">
            <v>MOTO BOMBA HORIZONTAL DE 12,5 A 25 CV, HM 140 M (NÃO INCLUI O FORNECIMENTO DA BOMBA). AF_12/2020</v>
          </cell>
          <cell r="I5591" t="str">
            <v>UN</v>
          </cell>
          <cell r="J5591" t="str">
            <v>COEFICIENTE DE REPRESENTATIVIDADE</v>
          </cell>
          <cell r="K5591">
            <v>5.79</v>
          </cell>
        </row>
        <row r="5592">
          <cell r="G5592">
            <v>102121</v>
          </cell>
          <cell r="H5592" t="str">
            <v>AQUECEDOR SOLAR COMPACTO, KIT PARA 1 COLETOR SOLAR EM VIDRO TEMPERADO E SERPENTINA EM TUBO DE COBRE COM SUPORTE, RESERVATÓRIO, FIXAÇÕES E TUBOS - FORNECIMENTO E INSTALAÇÃO. AF_12/2021</v>
          </cell>
          <cell r="I5592" t="str">
            <v>UN</v>
          </cell>
          <cell r="J5592" t="str">
            <v>COEFICIENTE DE REPRESENTATIVIDADE</v>
          </cell>
          <cell r="K5592">
            <v>7.68</v>
          </cell>
        </row>
        <row r="5593">
          <cell r="G5593">
            <v>102122</v>
          </cell>
          <cell r="H5593" t="str">
            <v>BLOCO CONCRETADO NO LOCAL, 20X20X15CM, PARA BASE DE FIXAÇÃO DA ESTRUTURA SOLAR PARA LAJE DE CONCRETO - FORNECIMENTO E INSTALAÇÃO. AF_12/2021</v>
          </cell>
          <cell r="I5593" t="str">
            <v>UN</v>
          </cell>
          <cell r="J5593" t="str">
            <v>COEFICIENTE DE REPRESENTATIVIDADE</v>
          </cell>
          <cell r="K5593">
            <v>10.19</v>
          </cell>
        </row>
        <row r="5594">
          <cell r="G5594">
            <v>102123</v>
          </cell>
          <cell r="H5594" t="str">
            <v>RESERVATÓRIO TÉRMICO/BOILER SOLAR EM AÇO INOX 400 L COM 2 PLACAS COLETORAS EM VIDRO TEMPERADO COM SERPENTINA EM TUBO DE COBRE 2 X 1 M - FORNECIMENTO E INSTALAÇÃO. AF_12/2021</v>
          </cell>
          <cell r="I5594" t="str">
            <v>UN</v>
          </cell>
          <cell r="J5594" t="str">
            <v>COEFICIENTE DE REPRESENTATIVIDADE</v>
          </cell>
          <cell r="K5594">
            <v>17.24</v>
          </cell>
        </row>
        <row r="5595">
          <cell r="G5595">
            <v>102136</v>
          </cell>
          <cell r="H5595" t="str">
            <v>RESERVATÓRIO TÉRMICO/BOILER SOLAR EM AÇO INOX 600 L COM 3 PLACAS COLETORAS EM VIDRO TEMPERADO COM SERPENTINA EM TUBO DE COBRE 2 X 1 M - FORNECIMENTO E INSTALAÇÃO. AF_12/2021</v>
          </cell>
          <cell r="I5595" t="str">
            <v>UN</v>
          </cell>
          <cell r="J5595" t="str">
            <v>COEFICIENTE DE REPRESENTATIVIDADE</v>
          </cell>
          <cell r="K5595">
            <v>21.91</v>
          </cell>
        </row>
        <row r="5596">
          <cell r="G5596">
            <v>102137</v>
          </cell>
          <cell r="H5596" t="str">
            <v>RESERVATÓRIO TÉRMICO/BOILER SOLAR EM AÇO INOX 800 L COM 4 PLACAS COLETORAS EM VIDRO TEMPERADO COM SERPENTINA EM TUBO DE COBRE 2 X 1 M - FORNECIMENTO E INSTALAÇÃO. AF_12/2021</v>
          </cell>
          <cell r="I5596" t="str">
            <v>UN</v>
          </cell>
          <cell r="J5596" t="str">
            <v>COEFICIENTE DE REPRESENTATIVIDADE</v>
          </cell>
          <cell r="K5596">
            <v>19.87</v>
          </cell>
        </row>
        <row r="5597">
          <cell r="G5597">
            <v>102138</v>
          </cell>
          <cell r="H5597" t="str">
            <v>RESERVATÓRIO TÉRMICO/BOILER SOLAR EM AÇO INOX 1000 L COM 5 PLACAS COLETORAS EM VIDRO TEMPERADO COM SERPENTINA EM TUBO DE COBRE 2 X 1 M - FORNECIMENTO E INSTALAÇÃO. AF_12/2021</v>
          </cell>
          <cell r="I5597" t="str">
            <v>UN</v>
          </cell>
          <cell r="J5597" t="str">
            <v>COEFICIENTE DE REPRESENTATIVIDADE</v>
          </cell>
          <cell r="K5597">
            <v>26.2</v>
          </cell>
        </row>
        <row r="5598">
          <cell r="G5598">
            <v>103517</v>
          </cell>
          <cell r="H5598" t="str">
            <v>FURO MECANIZADO EM ALVENARIA, PARA INSTALAÇÕES HIDRÁULICAS, DIÂMETROS MENORES OU IGUAIS A 40 MM. AF_09/2023</v>
          </cell>
          <cell r="I5598" t="str">
            <v>M</v>
          </cell>
          <cell r="J5598" t="str">
            <v>COEFICIENTE DE REPRESENTATIVIDADE</v>
          </cell>
          <cell r="K5598">
            <v>34.08</v>
          </cell>
        </row>
        <row r="5599">
          <cell r="G5599">
            <v>103519</v>
          </cell>
          <cell r="H5599" t="str">
            <v>FURO MECANIZADO EM ALVENARIA, PARA INSTALAÇÕES HIDRÁULICAS, DIÂMETROS MAIORES QUE 40 MM E MENORES OU IGUAIS A 75 MM. AF_09/2023</v>
          </cell>
          <cell r="I5599" t="str">
            <v>M</v>
          </cell>
          <cell r="J5599" t="str">
            <v>COEFICIENTE DE REPRESENTATIVIDADE</v>
          </cell>
          <cell r="K5599">
            <v>35.15</v>
          </cell>
        </row>
        <row r="5600">
          <cell r="G5600">
            <v>103520</v>
          </cell>
          <cell r="H5600" t="str">
            <v>FURO MECANIZADO EM ALVENARIA, PARA INSTALAÇÕES HIDRÁULICAS, DIÂMETROS MAIORES QUE 75 MM E MENORES OU IGUAIS A 100 MM. AF_09/2023</v>
          </cell>
          <cell r="I5600" t="str">
            <v>UN</v>
          </cell>
          <cell r="J5600" t="str">
            <v>COEFICIENTE DE REPRESENTATIVIDADE</v>
          </cell>
          <cell r="K5600">
            <v>68.77</v>
          </cell>
        </row>
        <row r="5601">
          <cell r="G5601">
            <v>103521</v>
          </cell>
          <cell r="H5601" t="str">
            <v>FURO MECANIZADO EM CONCRETO, COM PERFURATRIZ, PARA INSTALAÇÕES HIDRÁULICAS, DIÂMETROS MENORES OU IGUAIS A 40 MM. AF_09/2023</v>
          </cell>
          <cell r="I5601" t="str">
            <v>UN</v>
          </cell>
          <cell r="J5601" t="str">
            <v>COEFICIENTE DE REPRESENTATIVIDADE</v>
          </cell>
          <cell r="K5601">
            <v>7.66</v>
          </cell>
        </row>
        <row r="5602">
          <cell r="G5602">
            <v>103522</v>
          </cell>
          <cell r="H5602" t="str">
            <v>FURO MECANIZADO EM CONCRETO, COM PERFURATRIZ, PARA INSTALAÇÕES HIDRÁULICAS, DIÂMETROS MAIORES QUE 40 MM E MENORES OU IGUAIS A 75 MM. AF_09/2023</v>
          </cell>
          <cell r="I5602" t="str">
            <v>UN</v>
          </cell>
          <cell r="J5602" t="str">
            <v>COEFICIENTE DE REPRESENTATIVIDADE</v>
          </cell>
          <cell r="K5602">
            <v>8.07</v>
          </cell>
        </row>
        <row r="5603">
          <cell r="G5603">
            <v>103523</v>
          </cell>
          <cell r="H5603" t="str">
            <v>FURO MECANIZADO EM CONCRETO, COM PERFURATRIZ, PARA INSTALAÇÕES HIDRÁULICAS, DIÂMETROS MAIORES QUE 75 MM E MENORES OU IGUAIS A 150 MM. AF_09/2023</v>
          </cell>
          <cell r="I5603" t="str">
            <v>M</v>
          </cell>
          <cell r="J5603" t="str">
            <v>COEFICIENTE DE REPRESENTATIVIDADE</v>
          </cell>
          <cell r="K5603">
            <v>12.95</v>
          </cell>
        </row>
        <row r="5604">
          <cell r="G5604">
            <v>104767</v>
          </cell>
          <cell r="H5604" t="str">
            <v>RASGO LINEAR MECANIZADO EM ALVENARIA, PARA RAMAIS/ DISTRIBUIÇÃO DE INSTALAÇÕES HIDRÁULICAS, DIÂMETROS MENORES OU IGUAIS A 40 MM. AF_09/2023</v>
          </cell>
          <cell r="I5604" t="str">
            <v>M</v>
          </cell>
          <cell r="J5604" t="str">
            <v>COEFICIENTE DE REPRESENTATIVIDADE</v>
          </cell>
          <cell r="K5604">
            <v>7.29</v>
          </cell>
        </row>
        <row r="5605">
          <cell r="G5605">
            <v>104769</v>
          </cell>
          <cell r="H5605" t="str">
            <v>RASGO LINEAR MECANIZADO EM ALVENARIA, PARA RAMAIS/ DISTRIBUIÇÃO DE INSTALAÇÕES HIDRÁULICAS, DIÂMETROS MAIORES QUE 40 MM E MENORES OU IGUAIS A 75 MM. AF_09/2023</v>
          </cell>
          <cell r="I5605" t="str">
            <v>M</v>
          </cell>
          <cell r="J5605" t="str">
            <v>COEFICIENTE DE REPRESENTATIVIDADE</v>
          </cell>
          <cell r="K5605">
            <v>8.44</v>
          </cell>
        </row>
        <row r="5606">
          <cell r="G5606">
            <v>104771</v>
          </cell>
          <cell r="H5606" t="str">
            <v>PASSANTE TIPO PEÇA EM FÔRMA DE MADEIRA, FIXADO EM LAJE, PARA PASSAGEM DE NO MÁXIMO 5 TUBOS DE 50 MM DE DIÂMETRO. AF_09/2023</v>
          </cell>
          <cell r="I5606" t="str">
            <v>UN</v>
          </cell>
          <cell r="J5606" t="str">
            <v>COEFICIENTE DE REPRESENTATIVIDADE</v>
          </cell>
          <cell r="K5606">
            <v>12.62</v>
          </cell>
        </row>
        <row r="5607">
          <cell r="G5607">
            <v>104773</v>
          </cell>
          <cell r="H5607" t="str">
            <v>PASSANTE TIPO TUBO COM DIÂMETRO DE 50 MM, FIXADO EM LAJE, PARA PASSAGEM DE TUBULAÇÕES COM NO MÁXIMO 40 MM DE DIÂMETRO. AF_09/2023</v>
          </cell>
          <cell r="I5607" t="str">
            <v>UN</v>
          </cell>
          <cell r="J5607" t="str">
            <v>COEFICIENTE DE REPRESENTATIVIDADE</v>
          </cell>
          <cell r="K5607">
            <v>4.94</v>
          </cell>
        </row>
        <row r="5608">
          <cell r="G5608">
            <v>104775</v>
          </cell>
          <cell r="H5608" t="str">
            <v>PASSANTE TIPO TUBO COM DIÂMETRO DE 150 MM, FIXADO EM LAJE, PARA PASSAGEM DE TUBULAÇÕES COM NO MÁXIMO 100 MM DE DIÂMETRO. AF_09/2023</v>
          </cell>
          <cell r="I5608" t="str">
            <v>UN</v>
          </cell>
          <cell r="J5608" t="str">
            <v>COEFICIENTE DE REPRESENTATIVIDADE</v>
          </cell>
          <cell r="K5608">
            <v>7.48</v>
          </cell>
        </row>
        <row r="5609">
          <cell r="G5609">
            <v>104777</v>
          </cell>
          <cell r="H5609" t="str">
            <v>RASGO LINEAR MECANIZADO EM CONCRETO, PARA RAMAIS/ DISTRIBUIÇÃO DE INSTALAÇÕES HIDRÁULICAS, DIÂMETROS MENORES OU IGUAIS A 40 MM. AF_09/2023</v>
          </cell>
          <cell r="I5609" t="str">
            <v>UN</v>
          </cell>
          <cell r="J5609" t="str">
            <v>COEFICIENTE DE REPRESENTATIVIDADE</v>
          </cell>
          <cell r="K5609">
            <v>6.8</v>
          </cell>
        </row>
        <row r="5610">
          <cell r="G5610">
            <v>104779</v>
          </cell>
          <cell r="H5610" t="str">
            <v>RASGO LINEAR MECANIZADO EM CONCRETO, PARA RAMAIS/ DISTRIBUIÇÃO DE INSTALAÇÕES HIDRÁULICAS, DIÂMETROS MAIORES QUE 40 MM E MENORES OU IGUAIS A 75 MM. AF_09/2023</v>
          </cell>
          <cell r="I5610" t="str">
            <v>UN</v>
          </cell>
          <cell r="J5610" t="str">
            <v>COEFICIENTE DE REPRESENTATIVIDADE</v>
          </cell>
          <cell r="K5610">
            <v>9.54</v>
          </cell>
        </row>
        <row r="5611">
          <cell r="G5611">
            <v>104781</v>
          </cell>
          <cell r="H5611" t="str">
            <v>RASGO LINEAR MECANIZADO EM CONCRETO, PARA RAMAIS/ DISTRIBUIÇÃO DE INSTALAÇÕES HIDRÁULICAS, DIÂMETROS MAIORES QUE 75 MM E MENORES OU IGUAIS A 100 MM. AF_09/2023</v>
          </cell>
          <cell r="I5611" t="str">
            <v>UN</v>
          </cell>
          <cell r="J5611" t="str">
            <v>COEFICIENTE DE REPRESENTATIVIDADE</v>
          </cell>
          <cell r="K5611">
            <v>8.01</v>
          </cell>
        </row>
        <row r="5612">
          <cell r="G5612">
            <v>104782</v>
          </cell>
          <cell r="H5612" t="str">
            <v>COLAR DE TOMADA, PVC, COM TRAVAS, DE 60 MM X 1/2" OU 60 MM X 3/4", PARA LIGAÇÃO PREDIAL DE ÁGUA. AF_06/2022</v>
          </cell>
          <cell r="I5612" t="str">
            <v>UN</v>
          </cell>
          <cell r="J5612" t="str">
            <v>COEFICIENTE DE REPRESENTATIVIDADE</v>
          </cell>
          <cell r="K5612">
            <v>16.23</v>
          </cell>
        </row>
        <row r="5613">
          <cell r="G5613">
            <v>104783</v>
          </cell>
          <cell r="H5613" t="str">
            <v>COLAR DE TOMADA, PVC, COM TRAVAS, DE 75 MM X 1/2" OU 75 MM X 3/4", PARA LIGAÇÃO PREDIAL DE ÁGUA. AF_06/2022</v>
          </cell>
          <cell r="I5613" t="str">
            <v>UN</v>
          </cell>
          <cell r="J5613" t="str">
            <v>COEFICIENTE DE REPRESENTATIVIDADE</v>
          </cell>
          <cell r="K5613">
            <v>10.63</v>
          </cell>
        </row>
        <row r="5614">
          <cell r="G5614">
            <v>104784</v>
          </cell>
          <cell r="H5614" t="str">
            <v>COLAR DE TOMADA, PVC, COM TRAVAS, DE 85 MM X 1/2" OU 85 MM X 3/4", PARA LIGAÇÃO PREDIAL DE ÁGUA. AF_06/2022</v>
          </cell>
          <cell r="I5614" t="str">
            <v>UN</v>
          </cell>
          <cell r="J5614" t="str">
            <v>COEFICIENTE DE REPRESENTATIVIDADE</v>
          </cell>
          <cell r="K5614">
            <v>15.68</v>
          </cell>
        </row>
        <row r="5615">
          <cell r="G5615">
            <v>104786</v>
          </cell>
          <cell r="H5615" t="str">
            <v>COLAR DE TOMADA, PVC, COM TRAVAS, DE 110 MM X 1/2" OU 110 MM X 3/4", PARA LIGAÇÃO PREDIAL DE ÁGUA. AF_06/2022</v>
          </cell>
          <cell r="I5615" t="str">
            <v>UN</v>
          </cell>
          <cell r="J5615" t="str">
            <v>COEFICIENTE DE REPRESENTATIVIDADE</v>
          </cell>
          <cell r="K5615">
            <v>5.88</v>
          </cell>
        </row>
        <row r="5616">
          <cell r="G5616">
            <v>104787</v>
          </cell>
          <cell r="H5616" t="str">
            <v>COLAR DE TOMADA, POLIPROPILENO, COM PARAFUSOS, 63 MM X 1/2", PARA LIGAÇÃO PREDIAL DE ÁGUA. AF_06/2022</v>
          </cell>
          <cell r="I5616" t="str">
            <v>UN</v>
          </cell>
          <cell r="J5616" t="str">
            <v>COEFICIENTE DE REPRESENTATIVIDADE</v>
          </cell>
          <cell r="K5616">
            <v>9.53</v>
          </cell>
        </row>
        <row r="5617">
          <cell r="G5617">
            <v>104788</v>
          </cell>
          <cell r="H5617" t="str">
            <v>COLAR DE TOMADA, POLIPROPILENO, COM PARAFUSOS, 63 MM X 3/4", PARA LIGAÇÃO PREDIAL DE ÁGUA. AF_06/2022</v>
          </cell>
          <cell r="I5617" t="str">
            <v>UN</v>
          </cell>
          <cell r="J5617" t="str">
            <v>COEFICIENTE DE REPRESENTATIVIDADE</v>
          </cell>
          <cell r="K5617">
            <v>8.13</v>
          </cell>
        </row>
        <row r="5618">
          <cell r="G5618">
            <v>104031</v>
          </cell>
          <cell r="H5618" t="str">
            <v>TÊ DE SERVIÇO INTEGRADO, POLIPROPILENO, PARA TUBOS EM PEAD, 63 MM X 20 MM, PARA LIGAÇÃO PREDIAL DE ÁGUA. AF_06/2022</v>
          </cell>
          <cell r="I5618" t="str">
            <v>UN</v>
          </cell>
          <cell r="J5618" t="str">
            <v>COEFICIENTE DE REPRESENTATIVIDADE</v>
          </cell>
          <cell r="K5618">
            <v>14.7</v>
          </cell>
        </row>
        <row r="5619">
          <cell r="G5619">
            <v>104032</v>
          </cell>
          <cell r="H5619" t="str">
            <v>ADAPTADOR, POLIPROPILENO, PARA TUBOS EM PEAD, 20 MM X 1/2", PARA LIGAÇÃO PREDIAL DE ÁGUA. AF_06/2022</v>
          </cell>
          <cell r="I5619" t="str">
            <v>UN</v>
          </cell>
          <cell r="J5619" t="str">
            <v>COEFICIENTE DE REPRESENTATIVIDADE</v>
          </cell>
          <cell r="K5619">
            <v>69.48</v>
          </cell>
        </row>
        <row r="5620">
          <cell r="G5620">
            <v>104033</v>
          </cell>
          <cell r="H5620" t="str">
            <v>ADAPTADOR, POLIPROPILENO, PARA TUBOS EM PEAD, 20 MM X 3/4", PARA LIGAÇÃO PREDIAL DE ÁGUA. AF_06/2022</v>
          </cell>
          <cell r="I5620" t="str">
            <v>UN</v>
          </cell>
          <cell r="J5620" t="str">
            <v>COEFICIENTE DE REPRESENTATIVIDADE</v>
          </cell>
          <cell r="K5620">
            <v>65.96</v>
          </cell>
        </row>
        <row r="5621">
          <cell r="G5621">
            <v>104034</v>
          </cell>
          <cell r="H5621" t="str">
            <v>ADAPTADOR, POLIPROPILENO, PARA TUBOS EM PEAD, 32 MM X 1", PARA LIGAÇÃO PREDIAL DE ÁGUA. AF_06/2022</v>
          </cell>
          <cell r="I5621" t="str">
            <v>UN</v>
          </cell>
          <cell r="J5621" t="str">
            <v>COEFICIENTE DE REPRESENTATIVIDADE</v>
          </cell>
          <cell r="K5621">
            <v>170.8</v>
          </cell>
        </row>
        <row r="5622">
          <cell r="G5622">
            <v>104035</v>
          </cell>
          <cell r="H5622" t="str">
            <v>COTOVELO/JOELHO COM ADAPTADOR, POLIPROPILENO, PARA TUBOS EM PEAD, 20 MM X 1/2", PARA LIGAÇÃO PREDIAL DE ÁGUA. AF_06/2022</v>
          </cell>
          <cell r="I5622" t="str">
            <v>UN</v>
          </cell>
          <cell r="J5622" t="str">
            <v>COEFICIENTE DE REPRESENTATIVIDADE</v>
          </cell>
          <cell r="K5622">
            <v>144.4</v>
          </cell>
        </row>
        <row r="5623">
          <cell r="G5623">
            <v>104036</v>
          </cell>
          <cell r="H5623" t="str">
            <v>COTOVELO/JOELHO COM ADAPTADOR, POLIPROPILENO, PARA TUBOS EM PEAD, 20 MM X 3/4", PARA LIGAÇÃO PREDIAL DE ÁGUA. AF_06/2022</v>
          </cell>
          <cell r="I5623" t="str">
            <v>UN</v>
          </cell>
          <cell r="J5623" t="str">
            <v>ATRIBUÍDO SÃO PAULO</v>
          </cell>
          <cell r="K5623">
            <v>265.34</v>
          </cell>
        </row>
        <row r="5624">
          <cell r="G5624">
            <v>104039</v>
          </cell>
          <cell r="H5624" t="str">
            <v>COTOVELO/JOELHO COM ADAPTADOR, POLIPROPILENO, PARA TUBOS EM PEAD, 32 MM X 1", PARA LIGAÇÃO PREDIAL DE ÁGUA. AF_06/2022</v>
          </cell>
          <cell r="I5624" t="str">
            <v>UN</v>
          </cell>
          <cell r="J5624" t="str">
            <v>ATRIBUÍDO SÃO PAULO</v>
          </cell>
          <cell r="K5624">
            <v>43.07</v>
          </cell>
        </row>
        <row r="5625">
          <cell r="G5625">
            <v>104043</v>
          </cell>
          <cell r="H5625" t="str">
            <v>ADAPTADOR, PVC, CURTO COM BOLSA E ROSCA, 20 MM X 1/2", PARA LIGAÇÃO PREDIAL DE ÁGUA. AF_06/2022</v>
          </cell>
          <cell r="I5625" t="str">
            <v>UN</v>
          </cell>
          <cell r="J5625" t="str">
            <v>COEFICIENTE DE REPRESENTATIVIDADE</v>
          </cell>
          <cell r="K5625">
            <v>28.45</v>
          </cell>
        </row>
        <row r="5626">
          <cell r="G5626">
            <v>104044</v>
          </cell>
          <cell r="H5626" t="str">
            <v>ADAPTADOR, PVC, CURTO COM BOLSA E ROSCA, 32 MM X 1", PARA LIGAÇÃO PREDIAL DE ÁGUA. AF_06/2022</v>
          </cell>
          <cell r="I5626" t="str">
            <v>UN</v>
          </cell>
          <cell r="J5626" t="str">
            <v>COEFICIENTE DE REPRESENTATIVIDADE</v>
          </cell>
          <cell r="K5626">
            <v>69.65</v>
          </cell>
        </row>
        <row r="5627">
          <cell r="G5627">
            <v>104045</v>
          </cell>
          <cell r="H5627" t="str">
            <v>COTOVELO/JOELHO 90°, POLIPROPILENO, PARA TUBOS EM PEAD, 20 X 20 MM, PARA LIGAÇÃO PREDIAL DE ÁGUA. AF_06/2022</v>
          </cell>
          <cell r="I5627" t="str">
            <v>UN</v>
          </cell>
          <cell r="J5627" t="str">
            <v>COEFICIENTE DE REPRESENTATIVIDADE</v>
          </cell>
          <cell r="K5627">
            <v>79.61</v>
          </cell>
        </row>
        <row r="5628">
          <cell r="G5628">
            <v>104046</v>
          </cell>
          <cell r="H5628" t="str">
            <v>COTOVELO/JOELHO 90°, POLIPROPILENO, PARA TUBOS EM PEAD, 32 X 32 MM, PARA LIGAÇÃO PREDIAL DE ÁGUA. AF_06/2022</v>
          </cell>
          <cell r="I5628" t="str">
            <v>UN</v>
          </cell>
          <cell r="J5628" t="str">
            <v>COEFICIENTE DE REPRESENTATIVIDADE</v>
          </cell>
          <cell r="K5628">
            <v>51.46</v>
          </cell>
        </row>
        <row r="5629">
          <cell r="G5629">
            <v>104047</v>
          </cell>
          <cell r="H5629" t="str">
            <v>UNIÃO, POLIPROPILENO, PARA TUBOS EM PEAD, 20 MM, PARA LIGAÇÃO PREDIAL DE ÁGUA. AF_06/2022</v>
          </cell>
          <cell r="I5629" t="str">
            <v>M</v>
          </cell>
          <cell r="J5629" t="str">
            <v>COEFICIENTE DE REPRESENTATIVIDADE</v>
          </cell>
          <cell r="K5629">
            <v>93.13</v>
          </cell>
        </row>
        <row r="5630">
          <cell r="G5630">
            <v>104048</v>
          </cell>
          <cell r="H5630" t="str">
            <v>UNIÃO, POLIPROPILENO, PARA TUBOS EM PEAD, 32 MM, PARA LIGAÇÃO PREDIAL DE ÁGUA. AF_06/2022</v>
          </cell>
          <cell r="I5630" t="str">
            <v>M</v>
          </cell>
          <cell r="J5630" t="str">
            <v>COEFICIENTE DE REPRESENTATIVIDADE</v>
          </cell>
          <cell r="K5630">
            <v>11.79</v>
          </cell>
        </row>
        <row r="5631">
          <cell r="G5631">
            <v>104049</v>
          </cell>
          <cell r="H5631" t="str">
            <v>REGISTRO ESFERA, PVC, DE PASSEIO, PARA POLIETILENO, 20 MM, PARA LIGAÇÃO PREDIAL DE ÁGUA. AF_06/2022</v>
          </cell>
          <cell r="I5631" t="str">
            <v>UN</v>
          </cell>
          <cell r="J5631" t="str">
            <v>COEFICIENTE DE REPRESENTATIVIDADE</v>
          </cell>
          <cell r="K5631">
            <v>4.94</v>
          </cell>
        </row>
        <row r="5632">
          <cell r="G5632">
            <v>104050</v>
          </cell>
          <cell r="H5632" t="str">
            <v>REGISTRO ESFERA, PVC, COM ROSCA, 1/2", PARA LIGAÇÃO PREDIAL DE ÁGUA. AF_06/2022</v>
          </cell>
          <cell r="I5632" t="str">
            <v>UN</v>
          </cell>
          <cell r="J5632" t="str">
            <v>COEFICIENTE DE REPRESENTATIVIDADE</v>
          </cell>
          <cell r="K5632">
            <v>86.49</v>
          </cell>
        </row>
        <row r="5633">
          <cell r="G5633">
            <v>104051</v>
          </cell>
          <cell r="H5633" t="str">
            <v>LUVA, PVC, ROSCÁVEL, 1/2", PARA LIGAÇÃO PREDIAL DE ÁGUA. AF_06/2022</v>
          </cell>
          <cell r="I5633" t="str">
            <v>UN</v>
          </cell>
          <cell r="J5633" t="str">
            <v>COEFICIENTE DE REPRESENTATIVIDADE</v>
          </cell>
          <cell r="K5633">
            <v>41.09</v>
          </cell>
        </row>
        <row r="5634">
          <cell r="G5634">
            <v>104052</v>
          </cell>
          <cell r="H5634" t="str">
            <v>LUVA, PVC, ROSCÁVEL, 1", PARA LIGAÇÃO PREDIAL DE ÁGUA. AF_06/2022</v>
          </cell>
          <cell r="I5634" t="str">
            <v>UN</v>
          </cell>
          <cell r="J5634" t="str">
            <v>COEFICIENTE DE REPRESENTATIVIDADE</v>
          </cell>
          <cell r="K5634">
            <v>124.81</v>
          </cell>
        </row>
        <row r="5635">
          <cell r="G5635">
            <v>104053</v>
          </cell>
          <cell r="H5635" t="str">
            <v>TUBO, PEAD, PE-80, DE = 20 MM X 2,3 MM, PARA LIGAÇÃO PREDIAL DE ÁGUA. AF_06/2022</v>
          </cell>
          <cell r="I5635" t="str">
            <v>UN</v>
          </cell>
          <cell r="J5635" t="str">
            <v>COEFICIENTE DE REPRESENTATIVIDADE</v>
          </cell>
          <cell r="K5635">
            <v>82.33</v>
          </cell>
        </row>
        <row r="5636">
          <cell r="G5636">
            <v>104054</v>
          </cell>
          <cell r="H5636" t="str">
            <v>TUBO, PEAD, PE-80, DE = 32 MM X 3,0 MM, PARA LIGAÇÃO PREDIAL DE ÁGUA. AF_06/2022</v>
          </cell>
          <cell r="I5636" t="str">
            <v>UN</v>
          </cell>
          <cell r="J5636" t="str">
            <v>COEFICIENTE DE REPRESENTATIVIDADE</v>
          </cell>
          <cell r="K5636">
            <v>139.25</v>
          </cell>
        </row>
        <row r="5637">
          <cell r="G5637">
            <v>104055</v>
          </cell>
          <cell r="H5637" t="str">
            <v>CURVA LONGA, 90 GRAUS, PVC OCRE, JUNTA ELÁSTICA, DN 100 MM, PARA COLETOR PREDIAL DE ESGOTO. AF_06/2022</v>
          </cell>
          <cell r="I5637" t="str">
            <v>UN</v>
          </cell>
          <cell r="J5637" t="str">
            <v>COLETADO</v>
          </cell>
          <cell r="K5637">
            <v>52.58</v>
          </cell>
        </row>
        <row r="5638">
          <cell r="G5638">
            <v>104056</v>
          </cell>
          <cell r="H5638" t="str">
            <v>CURVA LONGA, 45 GRAUS, PVC OCRE, JUNTA ELÁSTICA, DN 100 MM, PARA COLETOR PREDIAL DE ESGOTO. AF_06/2022</v>
          </cell>
          <cell r="I5638" t="str">
            <v>UN</v>
          </cell>
          <cell r="J5638" t="str">
            <v>COEFICIENTE DE REPRESENTATIVIDADE</v>
          </cell>
          <cell r="K5638">
            <v>179</v>
          </cell>
        </row>
        <row r="5639">
          <cell r="G5639">
            <v>104058</v>
          </cell>
          <cell r="H5639" t="str">
            <v>CURVA LONGA, 90 GRAUS, PVC OCRE, JUNTA ELÁSTICA, DN 150 MM, PARA COLETOR PREDIAL DE ESGOTO. AF_06/2022</v>
          </cell>
          <cell r="I5639" t="str">
            <v>UN</v>
          </cell>
          <cell r="J5639" t="str">
            <v>COEFICIENTE DE REPRESENTATIVIDADE</v>
          </cell>
          <cell r="K5639">
            <v>90.5</v>
          </cell>
        </row>
        <row r="5640">
          <cell r="G5640">
            <v>104059</v>
          </cell>
          <cell r="H5640" t="str">
            <v>CURVA LONGA, 45 GRAUS, PVC OCRE, JUNTA ELÁSTICA, DN 150 MM, PARA COLETOR PREDIAL DE ESGOTO. AF_06/2022</v>
          </cell>
          <cell r="I5640" t="str">
            <v>M</v>
          </cell>
          <cell r="J5640" t="str">
            <v>COLETADO</v>
          </cell>
          <cell r="K5640">
            <v>146.61</v>
          </cell>
        </row>
        <row r="5641">
          <cell r="G5641">
            <v>104060</v>
          </cell>
          <cell r="H5641" t="str">
            <v>TÊ, PVC OCRE, JUNTA ELÁSTICA, DN 200 MM, PARA COLETOR PREDIAL DE ESGOTO. AF_06/2022</v>
          </cell>
          <cell r="I5641" t="str">
            <v>M</v>
          </cell>
          <cell r="J5641" t="str">
            <v>COLETADO</v>
          </cell>
          <cell r="K5641">
            <v>4.36</v>
          </cell>
        </row>
        <row r="5642">
          <cell r="G5642">
            <v>104061</v>
          </cell>
          <cell r="H5642" t="str">
            <v>SELIM, PVC OCRE, COM TRAVA, DN 125 X 100 MM OU 150 X 100 MM, PARA COLETOR PREDIAL DE ESGOTO. AF_06/2022</v>
          </cell>
          <cell r="I5642" t="str">
            <v>M3</v>
          </cell>
          <cell r="J5642" t="str">
            <v>COEFICIENTE DE REPRESENTATIVIDADE</v>
          </cell>
          <cell r="K5642">
            <v>3.67</v>
          </cell>
        </row>
        <row r="5643">
          <cell r="G5643">
            <v>104062</v>
          </cell>
          <cell r="H5643" t="str">
            <v>PLUG, PVC OCRE, JUNTA ELÁSTICA, DN 100 MM, PARA COLETOR PREDIAL DE ESGOTO. AF_06/2022</v>
          </cell>
          <cell r="I5643" t="str">
            <v>M3</v>
          </cell>
          <cell r="J5643" t="str">
            <v>COEFICIENTE DE REPRESENTATIVIDADE</v>
          </cell>
          <cell r="K5643">
            <v>2.29</v>
          </cell>
        </row>
        <row r="5644">
          <cell r="G5644">
            <v>104063</v>
          </cell>
          <cell r="H5644" t="str">
            <v>PLUG, PVC OCRE, JUNTA ELÁSTICA, DN 150 MM, PARA COLETOR PREDIAL DE ESGOTO. AF_06/2022</v>
          </cell>
          <cell r="I5644" t="str">
            <v>M3</v>
          </cell>
          <cell r="J5644" t="str">
            <v>COLETADO</v>
          </cell>
          <cell r="K5644">
            <v>3.29</v>
          </cell>
        </row>
        <row r="5645">
          <cell r="G5645">
            <v>104064</v>
          </cell>
          <cell r="H5645" t="str">
            <v>CAP, PVC OCRE, JUNTA ELÁSTICA, DN 150 MM, PARA COLETOR PREDIAL DE ESGOTO. AF_06/2022</v>
          </cell>
          <cell r="I5645" t="str">
            <v>M3</v>
          </cell>
          <cell r="J5645" t="str">
            <v>COLETADO</v>
          </cell>
          <cell r="K5645">
            <v>3.74</v>
          </cell>
        </row>
        <row r="5646">
          <cell r="G5646">
            <v>104065</v>
          </cell>
          <cell r="H5646" t="str">
            <v>TUBO, PVC OCRE, JUNTA ELÁSTICA, DN 100 MM, PARA COLETOR PREDIAL DE ESGOTO. AF_06/2022</v>
          </cell>
          <cell r="I5646" t="str">
            <v>M3</v>
          </cell>
          <cell r="J5646" t="str">
            <v>COEFICIENTE DE REPRESENTATIVIDADE</v>
          </cell>
          <cell r="K5646">
            <v>8.31</v>
          </cell>
        </row>
        <row r="5647">
          <cell r="G5647">
            <v>104072</v>
          </cell>
          <cell r="H5647" t="str">
            <v>TUBO, PVC OCRE, JUNTA ELÁSTICA, DN 150 MM, PARA COLETOR PREDIAL DE ESGOTO. AF_06/2022</v>
          </cell>
          <cell r="I5647" t="str">
            <v>M3</v>
          </cell>
          <cell r="J5647" t="str">
            <v>COEFICIENTE DE REPRESENTATIVIDADE</v>
          </cell>
          <cell r="K5647">
            <v>7.02</v>
          </cell>
        </row>
        <row r="5648">
          <cell r="G5648">
            <v>104076</v>
          </cell>
          <cell r="H5648" t="str">
            <v>DRAGAGEM DE MATERIAIS DE 1A CATEGORIA E COMPOSTOS ORGÂNICOS E INORGÂNICOS COM RETROESCAVADEIRA (CAÇAMBA: 0,26 M3/88 HP). AF_03/2024</v>
          </cell>
          <cell r="I5648" t="str">
            <v>M3</v>
          </cell>
          <cell r="J5648" t="str">
            <v>COEFICIENTE DE REPRESENTATIVIDADE</v>
          </cell>
          <cell r="K5648">
            <v>4.39</v>
          </cell>
        </row>
        <row r="5649">
          <cell r="G5649">
            <v>104082</v>
          </cell>
          <cell r="H5649" t="str">
            <v>DRAGAGEM DE MATERIAIS DE 1A CATEGORIA E COMPOSTOS ORGÂNICOS E INORGÂNICOS COM ESCAVADEIRA HIDRÁULICA (CAÇAMBA: 0,80 M3/111 HP). AF_03/2024</v>
          </cell>
          <cell r="I5649" t="str">
            <v>M3</v>
          </cell>
          <cell r="J5649" t="str">
            <v>COEFICIENTE DE REPRESENTATIVIDADE</v>
          </cell>
          <cell r="K5649">
            <v>6.26</v>
          </cell>
        </row>
        <row r="5650">
          <cell r="G5650">
            <v>104083</v>
          </cell>
          <cell r="H5650" t="str">
            <v>ESCAVAÇÃO MECANIZADA PARA BLOCO DE COROAMENTO OU SAPATA COM RETROESCAVADEIRA (SEM ESCAVAÇÃO PARA COLOCAÇÃO DE FÔRMAS). AF_01/2024</v>
          </cell>
          <cell r="I5650" t="str">
            <v>M3</v>
          </cell>
          <cell r="J5650" t="str">
            <v>COEFICIENTE DE REPRESENTATIVIDADE</v>
          </cell>
          <cell r="K5650">
            <v>7.15</v>
          </cell>
        </row>
        <row r="5651">
          <cell r="G5651">
            <v>104084</v>
          </cell>
          <cell r="H5651" t="str">
            <v>ESCAVAÇÃO MECANIZADA PARA BLOCO DE COROAMENTO OU SAPATA COM RETROESCAVADEIRA (INCLUINDO ESCAVAÇÃO PARA COLOCAÇÃO DE FÔRMAS). AF_01/2024</v>
          </cell>
          <cell r="I5651" t="str">
            <v>M3</v>
          </cell>
          <cell r="J5651" t="str">
            <v>COEFICIENTE DE REPRESENTATIVIDADE</v>
          </cell>
          <cell r="K5651">
            <v>14.89</v>
          </cell>
        </row>
        <row r="5652">
          <cell r="G5652">
            <v>104085</v>
          </cell>
          <cell r="H5652" t="str">
            <v>ESCAVAÇÃO MANUAL PARA BLOCO DE COROAMENTO OU SAPATA (SEM ESCAVAÇÃO PARA COLOCAÇÃO DE FÔRMAS). AF_01/2024</v>
          </cell>
          <cell r="I5652" t="str">
            <v>M2</v>
          </cell>
          <cell r="J5652" t="str">
            <v>COEFICIENTE DE REPRESENTATIVIDADE</v>
          </cell>
          <cell r="K5652">
            <v>14.2</v>
          </cell>
        </row>
        <row r="5653">
          <cell r="G5653">
            <v>104086</v>
          </cell>
          <cell r="H5653" t="str">
            <v>ESCAVAÇÃO MANUAL PARA BLOCO DE COROAMENTO OU SAPATA (INCLUINDO ESCAVAÇÃO PARA COLOCAÇÃO DE FÔRMAS). AF_01/2024</v>
          </cell>
          <cell r="I5653" t="str">
            <v>M3</v>
          </cell>
          <cell r="J5653" t="str">
            <v>COEFICIENTE DE REPRESENTATIVIDADE</v>
          </cell>
          <cell r="K5653">
            <v>12.82</v>
          </cell>
        </row>
        <row r="5654">
          <cell r="G5654">
            <v>104947</v>
          </cell>
          <cell r="H5654" t="str">
            <v>ESCAVAÇÃO MECANIZADA PARA VIGA BALDRAME OU SAPATA CORRIDA COM MINI-ESCAVADEIRA (SEM ESCAVAÇÃO PARA COLOCAÇÃO DE FÔRMAS). AF_01/2024</v>
          </cell>
          <cell r="I5654" t="str">
            <v>M3</v>
          </cell>
          <cell r="J5654" t="str">
            <v>COEFICIENTE DE REPRESENTATIVIDADE</v>
          </cell>
          <cell r="K5654">
            <v>13.82</v>
          </cell>
        </row>
        <row r="5655">
          <cell r="G5655">
            <v>104948</v>
          </cell>
          <cell r="H5655" t="str">
            <v>ESCAVAÇÃO MECANIZADA PARA VIGA BALDRAME OU SAPATA CORRIDA COM MINI-ESCAVADEIRA (INCLUINDO ESCAVAÇÃO PARA COLOCAÇÃO DE FÔRMAS). AF_01/2024</v>
          </cell>
          <cell r="I5655" t="str">
            <v>M3</v>
          </cell>
          <cell r="J5655" t="str">
            <v>COEFICIENTE DE REPRESENTATIVIDADE</v>
          </cell>
          <cell r="K5655">
            <v>14.27</v>
          </cell>
        </row>
        <row r="5656">
          <cell r="G5656">
            <v>96520</v>
          </cell>
          <cell r="H5656" t="str">
            <v>ESCAVAÇÃO MANUAL PARA VIGA BALDRAME OU SAPATA CORRIDA (SEM ESCAVAÇÃO PARA COLOCAÇÃO DE FÔRMAS). AF_01/2024</v>
          </cell>
          <cell r="I5656" t="str">
            <v>M3</v>
          </cell>
          <cell r="J5656" t="str">
            <v>COEFICIENTE DE REPRESENTATIVIDADE</v>
          </cell>
          <cell r="K5656">
            <v>19.26</v>
          </cell>
        </row>
        <row r="5657">
          <cell r="G5657">
            <v>96521</v>
          </cell>
          <cell r="H5657" t="str">
            <v>ESCAVAÇÃO MANUAL PARA VIGA BALDRAME OU SAPATA CORRIDA (INCLUINDO ESCAVAÇÃO PARA COLOCAÇÃO DE FÔRMAS). AF_01/2024</v>
          </cell>
          <cell r="I5657" t="str">
            <v>M3</v>
          </cell>
          <cell r="J5657" t="str">
            <v>COEFICIENTE DE REPRESENTATIVIDADE</v>
          </cell>
          <cell r="K5657">
            <v>17.97</v>
          </cell>
        </row>
        <row r="5658">
          <cell r="G5658">
            <v>96522</v>
          </cell>
          <cell r="H5658" t="str">
            <v>FABRICAÇÃO, MONTAGEM E DESMONTAGEM DE FÔRMA PARA BLOCO DE COROAMENTO, EM MADEIRA SERRADA, E=25 MM, 1 UTILIZAÇÃO. AF_01/2024</v>
          </cell>
          <cell r="I5658" t="str">
            <v>M3</v>
          </cell>
          <cell r="J5658" t="str">
            <v>COEFICIENTE DE REPRESENTATIVIDADE</v>
          </cell>
          <cell r="K5658">
            <v>15.34</v>
          </cell>
        </row>
        <row r="5659">
          <cell r="G5659">
            <v>96523</v>
          </cell>
          <cell r="H5659" t="str">
            <v>ESCAVAÇÃO HORIZONTAL EM SOLO DE 1A CATEGORIA COM TRATOR DE ESTEIRAS (100HP/LÂMINA: 2,19M3). AF_07/2020</v>
          </cell>
          <cell r="I5659" t="str">
            <v>M3</v>
          </cell>
          <cell r="J5659" t="str">
            <v>COEFICIENTE DE REPRESENTATIVIDADE</v>
          </cell>
          <cell r="K5659">
            <v>17.21</v>
          </cell>
        </row>
        <row r="5660">
          <cell r="G5660">
            <v>96524</v>
          </cell>
          <cell r="H5660" t="str">
            <v>ESCAVAÇÃO HORIZONTAL EM SOLO DE 1A CATEGORIA COM TRATOR DE ESTEIRAS (150HP/LÂMINA: 3,18M3). AF_07/2020</v>
          </cell>
          <cell r="I5660" t="str">
            <v>M3</v>
          </cell>
          <cell r="J5660" t="str">
            <v>COEFICIENTE DE REPRESENTATIVIDADE</v>
          </cell>
          <cell r="K5660">
            <v>18.1</v>
          </cell>
        </row>
        <row r="5661">
          <cell r="G5661">
            <v>96525</v>
          </cell>
          <cell r="H5661" t="str">
            <v>ESCAVAÇÃO HORIZONTAL EM SOLO DE 1A CATEGORIA COM TRATOR DE ESTEIRAS (170HP/LÂMINA: 5,20M3). AF_07/2020</v>
          </cell>
          <cell r="I5661" t="str">
            <v>M3</v>
          </cell>
          <cell r="J5661" t="str">
            <v>COEFICIENTE DE REPRESENTATIVIDADE</v>
          </cell>
          <cell r="K5661">
            <v>15.54</v>
          </cell>
        </row>
        <row r="5662">
          <cell r="G5662">
            <v>96526</v>
          </cell>
          <cell r="H5662" t="str">
            <v>ESCAVAÇÃO HORIZONTAL EM SOLO DE 1A CATEGORIA COM TRATOR DE ESTEIRAS (347HP/LÂMINA: 8,70M3). AF_07/2020</v>
          </cell>
          <cell r="I5662" t="str">
            <v>M3</v>
          </cell>
          <cell r="J5662" t="str">
            <v>COEFICIENTE DE REPRESENTATIVIDADE</v>
          </cell>
          <cell r="K5662">
            <v>14.85</v>
          </cell>
        </row>
        <row r="5663">
          <cell r="G5663">
            <v>96527</v>
          </cell>
          <cell r="H5663" t="str">
            <v>ESCAVAÇÃO HORIZONTAL EM SOLO DE 1A CATEGORIA COM TRATOR DE ESTEIRAS (125HP/LÂMINA: 2,70M3). AF_07/2020</v>
          </cell>
          <cell r="I5663" t="str">
            <v>M3</v>
          </cell>
          <cell r="J5663" t="str">
            <v>COEFICIENTE DE REPRESENTATIVIDADE</v>
          </cell>
          <cell r="K5663">
            <v>13.47</v>
          </cell>
        </row>
        <row r="5664">
          <cell r="G5664">
            <v>96528</v>
          </cell>
          <cell r="H5664" t="str">
            <v>ESCAVAÇÃO HORIZONTAL, INCLUINDO ESCARIFICAÇÃO EM SOLO DE 2A CATEGORIA COM TRATOR DE ESTEIRAS (100HP/LÂMINA: 2,19M3). AF_07/2020</v>
          </cell>
          <cell r="I5664" t="str">
            <v>M3</v>
          </cell>
          <cell r="J5664" t="str">
            <v>COEFICIENTE DE REPRESENTATIVIDADE</v>
          </cell>
          <cell r="K5664">
            <v>14.47</v>
          </cell>
        </row>
        <row r="5665">
          <cell r="G5665">
            <v>101114</v>
          </cell>
          <cell r="H5665" t="str">
            <v>ESCAVAÇÃO HORIZONTAL, INCLUINDO ESCARIFICAÇÃO EM SOLO DE 2A CATEGORIA COM TRATOR DE ESTEIRAS (150HP/LÂMINA: 3,18M3). AF_07/2020</v>
          </cell>
          <cell r="I5665" t="str">
            <v>M3</v>
          </cell>
          <cell r="J5665" t="str">
            <v>COEFICIENTE DE REPRESENTATIVIDADE</v>
          </cell>
          <cell r="K5665">
            <v>14.92</v>
          </cell>
        </row>
        <row r="5666">
          <cell r="G5666">
            <v>101115</v>
          </cell>
          <cell r="H5666" t="str">
            <v>ESCAVAÇÃO HORIZONTAL, INCLUINDO ESCARIFICAÇÃO EM SOLO DE 2A CATEGORIA COM TRATOR DE ESTEIRAS (170HP/LÂMINA: 5,20M3). AF_07/2020</v>
          </cell>
          <cell r="I5666" t="str">
            <v>M3</v>
          </cell>
          <cell r="J5666" t="str">
            <v>COEFICIENTE DE REPRESENTATIVIDADE</v>
          </cell>
          <cell r="K5666">
            <v>19.94</v>
          </cell>
        </row>
        <row r="5667">
          <cell r="G5667">
            <v>101116</v>
          </cell>
          <cell r="H5667" t="str">
            <v>ESCAVAÇÃO HORIZONTAL, INCLUINDO ESCARIFICAÇÃO EM SOLO DE 2A CATEGORIA COM TRATOR DE ESTEIRAS (347HP/LÂMINA: 8,70M3). AF_07/2020</v>
          </cell>
          <cell r="I5667" t="str">
            <v>M3</v>
          </cell>
          <cell r="J5667" t="str">
            <v>COEFICIENTE DE REPRESENTATIVIDADE</v>
          </cell>
          <cell r="K5667">
            <v>18.65</v>
          </cell>
        </row>
        <row r="5668">
          <cell r="G5668">
            <v>101117</v>
          </cell>
          <cell r="H5668" t="str">
            <v>ESCAVAÇÃO HORIZONTAL, INCLUINDO ESCARIFICAÇÃO EM SOLO DE 2A CATEGORIA COM TRATOR DE ESTEIRAS (125HP/LÂMINA: 2,70M3). AF_07/2020</v>
          </cell>
          <cell r="I5668" t="str">
            <v>M3</v>
          </cell>
          <cell r="J5668" t="str">
            <v>COEFICIENTE DE REPRESENTATIVIDADE</v>
          </cell>
          <cell r="K5668">
            <v>16.02</v>
          </cell>
        </row>
        <row r="5669">
          <cell r="G5669">
            <v>101118</v>
          </cell>
          <cell r="H5669" t="str">
            <v>ESCAVAÇÃO HORIZONTAL, INCLUINDO CARGA E DESCARGA EM SOLO DE 1A CATEGORIA COM TRATOR DE ESTEIRAS (100HP/LÂMINA: 2,19M3). AF_07/2020</v>
          </cell>
          <cell r="I5669" t="str">
            <v>M3</v>
          </cell>
          <cell r="J5669" t="str">
            <v>COEFICIENTE DE REPRESENTATIVIDADE</v>
          </cell>
          <cell r="K5669">
            <v>17.89</v>
          </cell>
        </row>
        <row r="5670">
          <cell r="G5670">
            <v>101119</v>
          </cell>
          <cell r="H5670" t="str">
            <v>ESCAVAÇÃO HORIZONTAL, INCLUINDO CARGA E DESCARGA EM SOLO DE 1A CATEGORIA COM TRATOR DE ESTEIRAS (150HP/LÂMINA: 3,18M3). AF_07/2020</v>
          </cell>
          <cell r="I5670" t="str">
            <v>M3</v>
          </cell>
          <cell r="J5670" t="str">
            <v>COEFICIENTE DE REPRESENTATIVIDADE</v>
          </cell>
          <cell r="K5670">
            <v>18.78</v>
          </cell>
        </row>
        <row r="5671">
          <cell r="G5671">
            <v>101120</v>
          </cell>
          <cell r="H5671" t="str">
            <v>ESCAVAÇÃO HORIZONTAL, INCLUINDO CARGA E DESCARGA EM SOLO DE 1A CATEGORIA COM TRATOR DE ESTEIRAS (170HP/LÂMINA: 5,20M3). AF_07/2020</v>
          </cell>
          <cell r="I5671" t="str">
            <v>M3</v>
          </cell>
          <cell r="J5671" t="str">
            <v>COEFICIENTE DE REPRESENTATIVIDADE</v>
          </cell>
          <cell r="K5671">
            <v>15.71</v>
          </cell>
        </row>
        <row r="5672">
          <cell r="G5672">
            <v>101121</v>
          </cell>
          <cell r="H5672" t="str">
            <v>ESCAVAÇÃO HORIZONTAL, INCLUINDO CARGA E DESCARGA EM SOLO DE 1A CATEGORIA COM TRATOR DE ESTEIRAS (347HP/LÂMINA: 8,70M3). AF_07/2020</v>
          </cell>
          <cell r="I5672" t="str">
            <v>M3</v>
          </cell>
          <cell r="J5672" t="str">
            <v>COEFICIENTE DE REPRESENTATIVIDADE</v>
          </cell>
          <cell r="K5672">
            <v>15.02</v>
          </cell>
        </row>
        <row r="5673">
          <cell r="G5673">
            <v>101122</v>
          </cell>
          <cell r="H5673" t="str">
            <v>ESCAVAÇÃO HORIZONTAL, INCLUINDO CARGA E DESCARGA EM SOLO DE 1A CATEGORIA COM TRATOR DE ESTEIRAS (125HP/LÂMINA: 2,70M3). AF_07/2020</v>
          </cell>
          <cell r="I5673" t="str">
            <v>M3</v>
          </cell>
          <cell r="J5673" t="str">
            <v>COEFICIENTE DE REPRESENTATIVIDADE</v>
          </cell>
          <cell r="K5673">
            <v>13.64</v>
          </cell>
        </row>
        <row r="5674">
          <cell r="G5674">
            <v>101123</v>
          </cell>
          <cell r="H5674" t="str">
            <v>ESCAVAÇÃO HORIZONTAL, INCLUINDO ESCARIFICAÇÃO, CARGA E DESCARGA EM SOLO DE 2A CATEGORIA COM TRATOR DE ESTEIRAS (100HP/LÂMINA: 2,19M3). AF_07/2020</v>
          </cell>
          <cell r="I5674" t="str">
            <v>M3</v>
          </cell>
          <cell r="J5674" t="str">
            <v>COEFICIENTE DE REPRESENTATIVIDADE</v>
          </cell>
          <cell r="K5674">
            <v>14.64</v>
          </cell>
        </row>
        <row r="5675">
          <cell r="G5675">
            <v>101124</v>
          </cell>
          <cell r="H5675" t="str">
            <v>ESCAVAÇÃO HORIZONTAL, INCLUINDO ESCARIFICAÇÃO, CARGA E DESCARGA EM SOLO DE 2A CATEGORIA COM TRATOR DE ESTEIRAS (150HP/LÂMINA: 3,18M3). AF_07/2020</v>
          </cell>
          <cell r="I5675" t="str">
            <v>M3</v>
          </cell>
          <cell r="J5675" t="str">
            <v>COEFICIENTE DE REPRESENTATIVIDADE</v>
          </cell>
          <cell r="K5675">
            <v>15.09</v>
          </cell>
        </row>
        <row r="5676">
          <cell r="G5676">
            <v>101125</v>
          </cell>
          <cell r="H5676" t="str">
            <v>ESCAVAÇÃO HORIZONTAL, INCLUINDO ESCARIFICAÇÃO, CARGA E DESCARGA EM SOLO DE 2A CATEGORIA COM TRATOR DE ESTEIRAS (170HP/LÂMINA: 5,20M3). AF_07/2020</v>
          </cell>
          <cell r="I5676" t="str">
            <v>M3</v>
          </cell>
          <cell r="J5676" t="str">
            <v>COEFICIENTE DE REPRESENTATIVIDADE</v>
          </cell>
          <cell r="K5676">
            <v>20.11</v>
          </cell>
        </row>
        <row r="5677">
          <cell r="G5677">
            <v>101126</v>
          </cell>
          <cell r="H5677" t="str">
            <v>ESCAVAÇÃO HORIZONTAL, INCLUINDO ESCARIFICAÇÃO, CARGA E DESCARGA EM SOLO DE 2A CATEGORIA COM TRATOR DE ESTEIRAS (347HP/LÂMINA: 8,70M3). AF_07/2020</v>
          </cell>
          <cell r="I5677" t="str">
            <v>M3</v>
          </cell>
          <cell r="J5677" t="str">
            <v>COEFICIENTE DE REPRESENTATIVIDADE</v>
          </cell>
          <cell r="K5677">
            <v>18.82</v>
          </cell>
        </row>
        <row r="5678">
          <cell r="G5678">
            <v>101127</v>
          </cell>
          <cell r="H5678" t="str">
            <v>ESCAVAÇÃO HORIZONTAL, INCLUINDO ESCARIFICAÇÃO, CARGA E DESCARGA EM SOLO DE 2A CATEGORIA COM TRATOR DE ESTEIRAS (125HP/LÂMINA: 2,70M3). AF_07/2020</v>
          </cell>
          <cell r="I5678" t="str">
            <v>M3</v>
          </cell>
          <cell r="J5678" t="str">
            <v>COEFICIENTE DE REPRESENTATIVIDADE</v>
          </cell>
          <cell r="K5678">
            <v>16.19</v>
          </cell>
        </row>
        <row r="5679">
          <cell r="G5679">
            <v>101128</v>
          </cell>
          <cell r="H5679" t="str">
            <v>ESCAVAÇÃO HORIZONTAL, INCLUINDO CARGA, DESCARGA E TRANSPORTE EM SOLO DE 1A CATEGORIA COM TRATOR DE ESTEIRAS (100HP/LÂMINA: 2,19M3) E CAMINHÃO BASCULANTE DE 10M3, DMT ATÉ 200M. AF_07/2020</v>
          </cell>
          <cell r="I5679" t="str">
            <v>M3</v>
          </cell>
          <cell r="J5679" t="str">
            <v>COEFICIENTE DE REPRESENTATIVIDADE</v>
          </cell>
          <cell r="K5679">
            <v>18.06</v>
          </cell>
        </row>
        <row r="5680">
          <cell r="G5680">
            <v>101129</v>
          </cell>
          <cell r="H5680" t="str">
            <v>ESCAVAÇÃO HORIZONTAL, INCLUINDO CARGA, DESCARGA E TRANSPORTE EM SOLO DE 1A CATEGORIA COM TRATOR DE ESTEIRAS (150HP/LÂMINA: 3,18M3) E CAMINHÃO BASCULANTE DE 10M3, DMT ATÉ 200M AF_07/2020</v>
          </cell>
          <cell r="I5680" t="str">
            <v>M3</v>
          </cell>
          <cell r="J5680" t="str">
            <v>COEFICIENTE DE REPRESENTATIVIDADE</v>
          </cell>
          <cell r="K5680">
            <v>18.95</v>
          </cell>
        </row>
        <row r="5681">
          <cell r="G5681">
            <v>101130</v>
          </cell>
          <cell r="H5681" t="str">
            <v>ESCAVAÇÃO HORIZONTAL, INCLUINDO CARGA, DESCARGA E TRANSPORTE EM SOLO DE 1A CATEGORIA COM TRATOR DE ESTEIRAS (170HP/LÂMINA: 5,20M3) E CAMINHÃO BASCULANTE DE 10M3, DMT ATÉ 200M. AF_07/2020</v>
          </cell>
          <cell r="I5681" t="str">
            <v>M3</v>
          </cell>
          <cell r="J5681" t="str">
            <v>COEFICIENTE DE REPRESENTATIVIDADE</v>
          </cell>
          <cell r="K5681">
            <v>12.49</v>
          </cell>
        </row>
        <row r="5682">
          <cell r="G5682">
            <v>101131</v>
          </cell>
          <cell r="H5682" t="str">
            <v>ESCAVAÇÃO HORIZONTAL, INCLUINDO CARGA, DESCARGA E TRANSPORTE EM SOLO DE 1A CATEGORIA COM TRATOR DE ESTEIRAS (347HP/LÂMINA: 8,70M3) E CAMINHÃO BASCULANTE DE 10M3, DMT ATÉ 200M. AF_07/2020</v>
          </cell>
          <cell r="I5682" t="str">
            <v>M3</v>
          </cell>
          <cell r="J5682" t="str">
            <v>COEFICIENTE DE REPRESENTATIVIDADE</v>
          </cell>
          <cell r="K5682">
            <v>10.77</v>
          </cell>
        </row>
        <row r="5683">
          <cell r="G5683">
            <v>101132</v>
          </cell>
          <cell r="H5683" t="str">
            <v>ESCAVAÇÃO HORIZONTAL, INCLUINDO CARGA, DESCARGA E TRANSPORTE EM SOLO DE 1A CATEGORIA COM TRATOR DE ESTEIRAS (125HP/LÂMINA: 2,70M3) E CAMINHÃO BASCULANTE DE 10M3, DMT ATÉ 200M. AF_07/2020</v>
          </cell>
          <cell r="I5683" t="str">
            <v>M3</v>
          </cell>
          <cell r="J5683" t="str">
            <v>COEFICIENTE DE REPRESENTATIVIDADE</v>
          </cell>
          <cell r="K5683">
            <v>10.56</v>
          </cell>
        </row>
        <row r="5684">
          <cell r="G5684">
            <v>101133</v>
          </cell>
          <cell r="H5684" t="str">
            <v>ESCAVAÇÃO HORIZONTAL, INCLUINDO  ESCARIFICAÇÃO, CARGA, DESCARGA E TRANSPORTE EM SOLO DE 2A CATEGORIA COM TRATOR DE ESTEIRAS (100HP/LÂMINA: 2,19M3) E CAMINHÃO BASCULANTE DE 10M3, DMT ATÉ 200M. AF_07/2020</v>
          </cell>
          <cell r="I5684" t="str">
            <v>M3</v>
          </cell>
          <cell r="J5684" t="str">
            <v>COEFICIENTE DE REPRESENTATIVIDADE</v>
          </cell>
          <cell r="K5684">
            <v>9.81</v>
          </cell>
        </row>
        <row r="5685">
          <cell r="G5685">
            <v>101134</v>
          </cell>
          <cell r="H5685" t="str">
            <v>ESCAVAÇÃO HORIZONTAL, INCLUINDO ESCARIFICAÇÃO, CARGA, DESCARGA E TRANSPORTE EM SOLO DE 2A CATEGORIA COM TRATOR DE ESTEIRAS (150HP/LÂMINA: 3,18M3) E CAMINHÃO BASCULANTE DE 10M3, DMT ATÉ 200M. AF_07/2020</v>
          </cell>
          <cell r="I5685" t="str">
            <v>M3</v>
          </cell>
          <cell r="J5685" t="str">
            <v>COEFICIENTE DE REPRESENTATIVIDADE</v>
          </cell>
          <cell r="K5685">
            <v>17.46</v>
          </cell>
        </row>
        <row r="5686">
          <cell r="G5686">
            <v>101135</v>
          </cell>
          <cell r="H5686" t="str">
            <v>ESCAVAÇÃO HORIZONTAL, INCLUINDO ESCARIFICAÇÃO, CARGA, DESCARGA E TRANSPORTE EM SOLO DE 2A CATEGORIA COM TRATOR DE ESTEIRAS (170HP/LÂMINA: 5,20M3) E CAMINHÃO BASCULANTE DE 10M3, DMT ATÉ 200M. AF_07/2020</v>
          </cell>
          <cell r="I5686" t="str">
            <v>M3</v>
          </cell>
          <cell r="J5686" t="str">
            <v>COEFICIENTE DE REPRESENTATIVIDADE</v>
          </cell>
          <cell r="K5686">
            <v>18.75</v>
          </cell>
        </row>
        <row r="5687">
          <cell r="G5687">
            <v>101136</v>
          </cell>
          <cell r="H5687" t="str">
            <v>ESCAVAÇÃO HORIZONTAL, INCLUINDO ESCARIFICAÇÃO, CARGA, DESCARGA E TRANSPORTE EM SOLO DE 2A CATEGORIA COM TRATOR DE ESTEIRAS (347HP/LÂMINA: 8,70M3) E CAMINHÃO BASCULANTE DE 10M3, DMT ATÉ 200M. AF_07/2020</v>
          </cell>
          <cell r="I5687" t="str">
            <v>M3</v>
          </cell>
          <cell r="J5687" t="str">
            <v>COEFICIENTE DE REPRESENTATIVIDADE</v>
          </cell>
          <cell r="K5687">
            <v>21.92</v>
          </cell>
        </row>
        <row r="5688">
          <cell r="G5688">
            <v>101137</v>
          </cell>
          <cell r="H5688" t="str">
            <v>ESCAVAÇÃO HORIZONTAL, INCLUINDO ESCARIFICAÇÃO, CARGA, DESCARGA E TRANSPORTE EM SOLO DE 2A CATEGORIA COM TRATOR DE ESTEIRAS (125HP/LÂMINA: 2,70M3) E CAMINHÃO BASCULANTE DE 10M3, DMT ATÉ 200M. AF_07/2020</v>
          </cell>
          <cell r="I5688" t="str">
            <v>M3</v>
          </cell>
          <cell r="J5688" t="str">
            <v>COEFICIENTE DE REPRESENTATIVIDADE</v>
          </cell>
          <cell r="K5688">
            <v>24.54</v>
          </cell>
        </row>
        <row r="5689">
          <cell r="G5689">
            <v>101138</v>
          </cell>
          <cell r="H5689" t="str">
            <v>ESCAVAÇÃO HORIZONTAL, INCLUINDO CARGA, DESCARGA E TRANSPORTE EM SOLO DE 1A CATEGORIA COM TRATOR DE ESTEIRAS (100HP/LÂMINA: 2,19M3) E CAMINHÃO BASCULANTE DE 14M3, DMT ATÉ 200M. AF_07/2020</v>
          </cell>
          <cell r="I5689" t="str">
            <v>M3</v>
          </cell>
          <cell r="J5689" t="str">
            <v>COEFICIENTE DE REPRESENTATIVIDADE</v>
          </cell>
          <cell r="K5689">
            <v>29.67</v>
          </cell>
        </row>
        <row r="5690">
          <cell r="G5690">
            <v>101139</v>
          </cell>
          <cell r="H5690" t="str">
            <v>ESCAVAÇÃO HORIZONTAL, INCLUINDO CARGA, DESCARGA E TRANSPORTE EM SOLO DE 1A CATEGORIA COM TRATOR DE ESTEIRAS (150HP/LÂMINA: 3,18M3) E CAMINHÃO BASCULANTE DE 14M3, DMT ATÉ 200M. AF_07/2020</v>
          </cell>
          <cell r="I5690" t="str">
            <v>M3</v>
          </cell>
          <cell r="J5690" t="str">
            <v>COEFICIENTE DE REPRESENTATIVIDADE</v>
          </cell>
          <cell r="K5690">
            <v>16.83</v>
          </cell>
        </row>
        <row r="5691">
          <cell r="G5691">
            <v>101140</v>
          </cell>
          <cell r="H5691" t="str">
            <v>ESCAVAÇÃO HORIZONTAL, INCLUINDO CARGA, DESCARGA E TRANSPORTE EM SOLO DE 1A CATEGORIA COM TRATOR DE ESTEIRAS (170HP/LÂMINA: 5,20M3) E CAMINHÃO BASCULANTE DE 14M3, DMT ATÉ 200M. AF_07/2020</v>
          </cell>
          <cell r="I5691" t="str">
            <v>M3</v>
          </cell>
          <cell r="J5691" t="str">
            <v>COEFICIENTE DE REPRESENTATIVIDADE</v>
          </cell>
          <cell r="K5691">
            <v>17.63</v>
          </cell>
        </row>
        <row r="5692">
          <cell r="G5692">
            <v>101141</v>
          </cell>
          <cell r="H5692" t="str">
            <v>ESCAVAÇÃO HORIZONTAL, INCLUINDO CARGA, DESCARGA E TRANSPORTE EM SOLO DE 1A CATEGORIA COM TRATOR DE ESTEIRAS (347HP/LÂMINA: 8,70M3) E CAMINHÃO BASCULANTE DE 14M3, DMT ATÉ 200M. AF_07/2020</v>
          </cell>
          <cell r="I5692" t="str">
            <v>M3</v>
          </cell>
          <cell r="J5692" t="str">
            <v>COEFICIENTE DE REPRESENTATIVIDADE</v>
          </cell>
          <cell r="K5692">
            <v>20.58</v>
          </cell>
        </row>
        <row r="5693">
          <cell r="G5693">
            <v>101142</v>
          </cell>
          <cell r="H5693" t="str">
            <v>ESCAVAÇÃO HORIZONTAL, INCLUINDO CARGA, DESCARGA E TRANSPORTE EM SOLO DE 1A CATEGORIA COM TRATOR DE ESTEIRAS (125HP/LÂMINA: 2,70M3) E CAMINHÃO BASCULANTE DE 14M3, DMT ATÉ 200M. AF_07/2020</v>
          </cell>
          <cell r="I5693" t="str">
            <v>M3</v>
          </cell>
          <cell r="J5693" t="str">
            <v>COEFICIENTE DE REPRESENTATIVIDADE</v>
          </cell>
          <cell r="K5693">
            <v>21.76</v>
          </cell>
        </row>
        <row r="5694">
          <cell r="G5694">
            <v>101143</v>
          </cell>
          <cell r="H5694" t="str">
            <v>ESCAVAÇÃO HORIZONTAL, INCLUINDO ESCARIFICAÇÃO, CARGA, DESCARGA E TRANSPORTE EM SOLO DE 2A CATEGORIA COM TRATOR DE ESTEIRAS (100HP/LÂMINA: 2,19M3) E CAMINHÃO BASCULANTE DE 14M3, DMT ATÉ 200M. AF_07/2020</v>
          </cell>
          <cell r="I5694" t="str">
            <v>M3</v>
          </cell>
          <cell r="J5694" t="str">
            <v>COEFICIENTE DE REPRESENTATIVIDADE</v>
          </cell>
          <cell r="K5694">
            <v>26.4</v>
          </cell>
        </row>
        <row r="5695">
          <cell r="G5695">
            <v>101144</v>
          </cell>
          <cell r="H5695" t="str">
            <v>ESCAVAÇÃO HORIZONTAL, INCLUINDO ESCARIFICAÇÃO, CARGA, DESCARGA E TRANSPORTE EM SOLO DE 2A CATEGORIA COM TRATOR DE ESTEIRAS (150HP/LÂMINA: 3,18M3) E CAMINHÃO BASCULANTE DE 14M3, DMT ATÉ 200M. AF_07/2020</v>
          </cell>
          <cell r="I5695" t="str">
            <v>M3</v>
          </cell>
          <cell r="J5695" t="str">
            <v>COEFICIENTE DE REPRESENTATIVIDADE</v>
          </cell>
          <cell r="K5695">
            <v>16.52</v>
          </cell>
        </row>
        <row r="5696">
          <cell r="G5696">
            <v>101145</v>
          </cell>
          <cell r="H5696" t="str">
            <v>ESCAVAÇÃO HORIZONTAL, INCLUINDO ESCARIFICAÇÃO, CARGA, DESCARGA E TRANSPORTE EM SOLO DE 2A CATEGORIA COM TRATOR DE ESTEIRAS (170HP/LÂMINA: 5,20M3) E CAMINHÃO BASCULANTE DE 14M3, DMT ATÉ 200M. AF_07/2020</v>
          </cell>
          <cell r="I5696" t="str">
            <v>M3</v>
          </cell>
          <cell r="J5696" t="str">
            <v>COEFICIENTE DE REPRESENTATIVIDADE</v>
          </cell>
          <cell r="K5696">
            <v>17.45</v>
          </cell>
        </row>
        <row r="5697">
          <cell r="G5697">
            <v>101146</v>
          </cell>
          <cell r="H5697" t="str">
            <v>ESCAVAÇÃO HORIZONTAL, INCLUINDO ESCARIFICAÇÃO, CARGA, DESCARGA E TRANSPORTE EM SOLO DE 2A CATEGORIA COM TRATOR DE ESTEIRAS (347HP/LÂMINA: 8,70M3) E CAMINHÃO BASCULANTE DE 14M3, DMT ATÉ 200M. AF_07/2020</v>
          </cell>
          <cell r="I5697" t="str">
            <v>M3</v>
          </cell>
          <cell r="J5697" t="str">
            <v>COEFICIENTE DE REPRESENTATIVIDADE</v>
          </cell>
          <cell r="K5697">
            <v>20.31</v>
          </cell>
        </row>
        <row r="5698">
          <cell r="G5698">
            <v>101147</v>
          </cell>
          <cell r="H5698" t="str">
            <v>ESCAVAÇÃO HORIZONTAL, INCLUINDO ESCARIFICAÇÃO, CARGA, DESCARGA E TRANSPORTE EM SOLO DE 2A CATEGORIA COM TRATOR DE ESTEIRAS (125HP/LÂMINA: 2,70M3) E CAMINHÃO BASCULANTE DE 14M3, DMT ATÉ 200M. AF_07/2020</v>
          </cell>
          <cell r="I5698" t="str">
            <v>M3</v>
          </cell>
          <cell r="J5698" t="str">
            <v>COEFICIENTE DE REPRESENTATIVIDADE</v>
          </cell>
          <cell r="K5698">
            <v>22.62</v>
          </cell>
        </row>
        <row r="5699">
          <cell r="G5699">
            <v>101148</v>
          </cell>
          <cell r="H5699" t="str">
            <v>ESCAVAÇÃO VERTICAL PARA  EDIFICAÇÃO, COM CARGA, DESCARGA E TRANSPORTE DE SOLO DE 1ª CATEGORIA, COM ESCAVADEIRA HIDRÁULICA (CAÇAMBA: 0,8 M³ / 111 HP), FROTA DE 3 CAMINHÕES BASCULANTES DE 14 M³, DMT ATÉ 1 KM E VELOCIDADE MÉDIA 14 KM/H. AF_05/2020</v>
          </cell>
          <cell r="I5699" t="str">
            <v>M3</v>
          </cell>
          <cell r="J5699" t="str">
            <v>COEFICIENTE DE REPRESENTATIVIDADE</v>
          </cell>
          <cell r="K5699">
            <v>28.39</v>
          </cell>
        </row>
        <row r="5700">
          <cell r="G5700">
            <v>101149</v>
          </cell>
          <cell r="H5700" t="str">
            <v>ESCAVAÇÃO VERTICAL PARA EDIFICAÇÃO, COM CARGA, DESCARGA E TRANSPORTE DE SOLO DE 1ª CATEGORIA, COM ESCAVADEIRA HIDRÁULICA (CAÇAMBA: 0,8 M³ / 111 HP), FROTA DE 2 CAMINHÕES BASCULANTES DE 18 M³, DMT ATÉ 1 KM E VELOCIDADE MÉDIA 14 KM/H. AF_05/2020</v>
          </cell>
          <cell r="I5700" t="str">
            <v>M3</v>
          </cell>
          <cell r="J5700" t="str">
            <v>COEFICIENTE DE REPRESENTATIVIDADE</v>
          </cell>
          <cell r="K5700">
            <v>15.18</v>
          </cell>
        </row>
        <row r="5701">
          <cell r="G5701">
            <v>101150</v>
          </cell>
          <cell r="H5701" t="str">
            <v>ESCAVAÇÃO VERTICAL PARA  EDIFICAÇÃO, COM CARGA, DESCARGA E TRANSPORTE DE SOLO DE 1ª CATEGORIA, COM ESCAVADEIRA HIDRÁULICA (CAÇAMBA: 1,2 M³ / 155 HP), FROTA DE 3 CAMINHÕES BASCULANTES DE 14 M³, DMT ATÉ 1 KM E VELOCIDADE MÉDIA 14 KM/H. AF_05/2020</v>
          </cell>
          <cell r="I5701" t="str">
            <v>M3</v>
          </cell>
          <cell r="J5701" t="str">
            <v>COEFICIENTE DE REPRESENTATIVIDADE</v>
          </cell>
          <cell r="K5701">
            <v>16</v>
          </cell>
        </row>
        <row r="5702">
          <cell r="G5702">
            <v>101151</v>
          </cell>
          <cell r="H5702" t="str">
            <v>ESCAVAÇÃO VERTICAL PARA  EDIFICAÇÃO, COM CARGA, DESCARGA E TRANSPORTE DE SOLO DE 1ª CATEGORIA, COM ESCAVADEIRA HIDRÁULICA (CAÇAMBA: 1,2 M³ / 155 HP), FROTA DE 3 CAMINHÕES BASCULANTES DE 18 M³, DMT ATÉ 1 KM E VELOCIDADE MÉDIA 14 KM/H. AF_05/2020</v>
          </cell>
          <cell r="I5702" t="str">
            <v>M3</v>
          </cell>
          <cell r="J5702" t="str">
            <v>COEFICIENTE DE REPRESENTATIVIDADE</v>
          </cell>
          <cell r="K5702">
            <v>18.57</v>
          </cell>
        </row>
        <row r="5703">
          <cell r="G5703">
            <v>101152</v>
          </cell>
          <cell r="H5703" t="str">
            <v>ESCAVAÇÃO VERTICAL PARA  EDIFICAÇÃO, COM CARGA, DESCARGA E TRANSPORTE DE SOLO DE 1ª CATEGORIA, COM ESCAVADEIRA HIDRÁULICA (CAÇAMBA: 0,8 M³ / 111 HP), FROTA DE 4 CAMINHÕES BASCULANTES DE 14 M³, DMT DE 1,5 KM E VELOCIDADE MÉDIA 18 KM/H. AF_05/2020</v>
          </cell>
          <cell r="I5703" t="str">
            <v>M3</v>
          </cell>
          <cell r="J5703" t="str">
            <v>COEFICIENTE DE REPRESENTATIVIDADE</v>
          </cell>
          <cell r="K5703">
            <v>19.8</v>
          </cell>
        </row>
        <row r="5704">
          <cell r="G5704">
            <v>101153</v>
          </cell>
          <cell r="H5704" t="str">
            <v>ESCAVAÇÃO VERTICAL PARA  EDIFICAÇÃO, COM CARGA, DESCARGA E TRANSPORTE DE SOLO DE 1ª CATEGORIA, COM ESCAVADEIRA HIDRÁULICA (CAÇAMBA: 0,8 M³ / 111 HP), FROTA DE 4 CAMINHÕES BASCULANTES DE 14 M³, DMT DE 2 KM E VELOCIDADE MÉDIA 19 KM/H. AF_05/2020</v>
          </cell>
          <cell r="I5704" t="str">
            <v>M3</v>
          </cell>
          <cell r="J5704" t="str">
            <v>COEFICIENTE DE REPRESENTATIVIDADE</v>
          </cell>
          <cell r="K5704">
            <v>24.99</v>
          </cell>
        </row>
        <row r="5705">
          <cell r="G5705">
            <v>101206</v>
          </cell>
          <cell r="H5705" t="str">
            <v>ESCAVAÇÃO VERTICAL PARA  EDIFICAÇÃO, COM CARGA, DESCARGA E TRANSPORTE DE SOLO DE 1ª CATEGORIA, COM ESCAVADEIRA HIDRÁULICA (CAÇAMBA: 0,8 M³ / 111 HP), FROTA DE 5 CAMINHÕES BASCULANTES DE 14 M³, DMT DE 3 KM E VELOCIDADE MÉDIA 20 KM/H. AF_05/2020</v>
          </cell>
          <cell r="I5705" t="str">
            <v>M3</v>
          </cell>
          <cell r="J5705" t="str">
            <v>COEFICIENTE DE REPRESENTATIVIDADE</v>
          </cell>
          <cell r="K5705">
            <v>11.01</v>
          </cell>
        </row>
        <row r="5706">
          <cell r="G5706">
            <v>101207</v>
          </cell>
          <cell r="H5706" t="str">
            <v>ESCAVAÇÃO VERTICAL PARA  EDIFICAÇÃO, COM CARGA, DESCARGA E TRANSPORTE DE SOLO DE 1ª CATEGORIA, COM ESCAVADEIRA HIDRÁULICA (CAÇAMBA: 0,8 M³ / 111 HP), FROTA DE 6 CAMINHÕES BASCULANTES DE 14 M³, DMT DE 4 KM E VELOCIDADE MÉDIA 22 KM/H. AF_05/2020</v>
          </cell>
          <cell r="I5706" t="str">
            <v>M3</v>
          </cell>
          <cell r="J5706" t="str">
            <v>COEFICIENTE DE REPRESENTATIVIDADE</v>
          </cell>
          <cell r="K5706">
            <v>10.49</v>
          </cell>
        </row>
        <row r="5707">
          <cell r="G5707">
            <v>101208</v>
          </cell>
          <cell r="H5707" t="str">
            <v>ESCAVAÇÃO VERTICAL PARA  EDIFICAÇÃO, COM CARGA, DESCARGA E TRANSPORTE DE SOLO DE 1ª CATEGORIA, COM ESCAVADEIRA HIDRÁULICA (CAÇAMBA: 0,8 M³ / 111 HP), FROTA DE 7 CAMINHÕES BASCULANTES DE 14 M³, DMT DE 6 KM E VELOCIDADE MÉDIA 22 KM/H. AF_05/2020</v>
          </cell>
          <cell r="I5707" t="str">
            <v>M3</v>
          </cell>
          <cell r="J5707" t="str">
            <v>COEFICIENTE DE REPRESENTATIVIDADE</v>
          </cell>
          <cell r="K5707">
            <v>9.42</v>
          </cell>
        </row>
        <row r="5708">
          <cell r="G5708">
            <v>101209</v>
          </cell>
          <cell r="H5708" t="str">
            <v>ESCAVAÇÃO VERTICAL PARA  EDIFICAÇÃO, COM CARGA, DESCARGA E TRANSPORTE DE SOLO DE 1ª CATEGORIA, COM ESCAVADEIRA HIDRÁULICA (CAÇAMBA: 0,8 M³ / 111 HP), FROTA DE 4 CAMINHÕES BASCULANTES DE 18 M³, DMT DE 1,5 KM E VELOCIDADE MÉDIA 18 KM/H. AF_05/2020</v>
          </cell>
          <cell r="I5708" t="str">
            <v>M3</v>
          </cell>
          <cell r="J5708" t="str">
            <v>COEFICIENTE DE REPRESENTATIVIDADE</v>
          </cell>
          <cell r="K5708">
            <v>8.7</v>
          </cell>
        </row>
        <row r="5709">
          <cell r="G5709">
            <v>101210</v>
          </cell>
          <cell r="H5709" t="str">
            <v>ESCAVAÇÃO VERTICAL PARA  EDIFICAÇÃO, COM CARGA, DESCARGA E TRANSPORTE DE SOLO DE 1ª CATEGORIA, COM ESCAVADEIRA HIDRÁULICA (CAÇAMBA: 0,8 M³ / 111 HP), FROTA DE 4 CAMINHÕES BASCULANTES DE 18 M³, DMT DE 2 KM E VELOCIDADE MÉDIA 19 KM/H. AF_05/2020</v>
          </cell>
          <cell r="I5709" t="str">
            <v>M3</v>
          </cell>
          <cell r="J5709" t="str">
            <v>COEFICIENTE DE REPRESENTATIVIDADE</v>
          </cell>
          <cell r="K5709">
            <v>17.19</v>
          </cell>
        </row>
        <row r="5710">
          <cell r="G5710">
            <v>101211</v>
          </cell>
          <cell r="H5710" t="str">
            <v>ESCAVAÇÃO VERTICAL PARA  EDIFICAÇÃO, COM CARGA, DESCARGA E TRANSPORTE DE SOLO DE 1ª CATEGORIA, COM ESCAVADEIRA HIDRÁULICA (CAÇAMBA: 0,8 M³ / 111 HP), FROTA DE 5 CAMINHÕES BASCULANTES DE 18 M³, DMT DE 3 KM E VELOCIDADE MÉDIA 20 KM/H. AF_05/2020</v>
          </cell>
          <cell r="I5710" t="str">
            <v>M3</v>
          </cell>
          <cell r="J5710" t="str">
            <v>COEFICIENTE DE REPRESENTATIVIDADE</v>
          </cell>
          <cell r="K5710">
            <v>18.09</v>
          </cell>
        </row>
        <row r="5711">
          <cell r="G5711">
            <v>101212</v>
          </cell>
          <cell r="H5711" t="str">
            <v>ESCAVAÇÃO VERTICAL PARA  EDIFICAÇÃO, COM CARGA, DESCARGA E TRANSPORTE DE SOLO DE 1ª CATEGORIA, COM ESCAVADEIRA HIDRÁULICA (CAÇAMBA: 0,8 M³ / 111 HP), FROTA DE 5 CAMINHÕES BASCULANTES DE 18 M³, DMT DE 4 KM E VELOCIDADE MÉDIA 22 KM/H. AF_05/2020</v>
          </cell>
          <cell r="I5711" t="str">
            <v>M3</v>
          </cell>
          <cell r="J5711" t="str">
            <v>COEFICIENTE DE REPRESENTATIVIDADE</v>
          </cell>
          <cell r="K5711">
            <v>21.09</v>
          </cell>
        </row>
        <row r="5712">
          <cell r="G5712">
            <v>101213</v>
          </cell>
          <cell r="H5712" t="str">
            <v>ESCAVAÇÃO VERTICAL PARA  EDIFICAÇÃO, COM CARGA, DESCARGA E TRANSPORTE DE SOLO DE 1ª CATEGORIA, COM ESCAVADEIRA HIDRÁULICA (CAÇAMBA: 0,8 M³ / 111 HP), FROTA DE 6 CAMINHÕES BASCULANTES DE 18 M³, DMT DE 6 KM E VELOCIDADE MÉDIA 22 KM/H. AF_05/2020</v>
          </cell>
          <cell r="I5712" t="str">
            <v>M3</v>
          </cell>
          <cell r="J5712" t="str">
            <v>COEFICIENTE DE REPRESENTATIVIDADE</v>
          </cell>
          <cell r="K5712">
            <v>22.46</v>
          </cell>
        </row>
        <row r="5713">
          <cell r="G5713">
            <v>101214</v>
          </cell>
          <cell r="H5713" t="str">
            <v>ESCAVAÇÃO VERTICAL PARA  EDIFICAÇÃO, COM CARGA, DESCARGA E TRANSPORTE DE SOLO DE 1ª CATEGORIA, COM ESCAVADEIRA HIDRÁULICA (CAÇAMBA: 1,2 M³ / 155 HP), FROTA DE 5 CAMINHÕES BASCULANTES DE 14 M³, DMT DE 1,5 KM E VELOCIDADE MÉDIA 18 KM/H. AF_05/2020</v>
          </cell>
          <cell r="I5713" t="str">
            <v>M3</v>
          </cell>
          <cell r="J5713" t="str">
            <v>COEFICIENTE DE REPRESENTATIVIDADE</v>
          </cell>
          <cell r="K5713">
            <v>28.44</v>
          </cell>
        </row>
        <row r="5714">
          <cell r="G5714">
            <v>101215</v>
          </cell>
          <cell r="H5714" t="str">
            <v>ESCAVAÇÃO VERTICAL PARA  EDIFICAÇÃO, COM CARGA, DESCARGA E TRANSPORTE DE SOLO DE 1ª CATEGORIA, COM ESCAVADEIRA HIDRÁULICA (CAÇAMBA: 1,2 M³ / 155 HP), FROTA DE 5 CAMINHÕES BASCULANTES DE 14 M³, DMT DE 2 KM E VELOCIDADE MÉDIA 19 KM/H. AF_05/2020</v>
          </cell>
          <cell r="I5714" t="str">
            <v>M3</v>
          </cell>
          <cell r="J5714" t="str">
            <v>COEFICIENTE DE REPRESENTATIVIDADE</v>
          </cell>
          <cell r="K5714">
            <v>15.08</v>
          </cell>
        </row>
        <row r="5715">
          <cell r="G5715">
            <v>101216</v>
          </cell>
          <cell r="H5715" t="str">
            <v>ESCAVAÇÃO VERTICAL PARA  EDIFICAÇÃO, COM CARGA, DESCARGA E TRANSPORTE DE SOLO DE 1ª CATEGORIA, COM ESCAVADEIRA HIDRÁULICA (CAÇAMBA: 1,2 M³ / 155 HP), FROTA DE 6 CAMINHÕES BASCULANTES DE 14 M³, DMT DE 3 KM E VELOCIDADE MÉDIA 20 KM/H. AF_05/2020</v>
          </cell>
          <cell r="I5715" t="str">
            <v>M3</v>
          </cell>
          <cell r="J5715" t="str">
            <v>COEFICIENTE DE REPRESENTATIVIDADE</v>
          </cell>
          <cell r="K5715">
            <v>15.91</v>
          </cell>
        </row>
        <row r="5716">
          <cell r="G5716">
            <v>101217</v>
          </cell>
          <cell r="H5716" t="str">
            <v>ESCAVAÇÃO VERTICAL PARA  EDIFICAÇÃO, COM CARGA, DESCARGA E TRANSPORTE DE SOLO DE 1ª CATEGORIA, COM ESCAVADEIRA HIDRÁULICA (CAÇAMBA: 1,2 M³ / 155 HP), FROTA DE 7 CAMINHÕES BASCULANTES DE 14 M³, DMT DE 4 KM E VELOCIDADE MÉDIA 22 KM/H. AF_05/2020</v>
          </cell>
          <cell r="I5716" t="str">
            <v>M3</v>
          </cell>
          <cell r="J5716" t="str">
            <v>COEFICIENTE DE REPRESENTATIVIDADE</v>
          </cell>
          <cell r="K5716">
            <v>18.62</v>
          </cell>
        </row>
        <row r="5717">
          <cell r="G5717">
            <v>101218</v>
          </cell>
          <cell r="H5717" t="str">
            <v>ESCAVAÇÃO VERTICAL PARA  EDIFICAÇÃO, COM CARGA, DESCARGA E TRANSPORTE DE SOLO DE 1ª CATEGORIA, COM ESCAVADEIRA HIDRÁULICA (CAÇAMBA: 1,2 M³ / 155 HP), FROTA DE 9 CAMINHÕES BASCULANTES DE 14 M³, DMT DE 6 KM E VELOCIDADE MÉDIA 22 KM/H. AF_05/2020</v>
          </cell>
          <cell r="I5717" t="str">
            <v>M3</v>
          </cell>
          <cell r="J5717" t="str">
            <v>COEFICIENTE DE REPRESENTATIVIDADE</v>
          </cell>
          <cell r="K5717">
            <v>20.85</v>
          </cell>
        </row>
        <row r="5718">
          <cell r="G5718">
            <v>101219</v>
          </cell>
          <cell r="H5718" t="str">
            <v>ESCAVAÇÃO VERTICAL PARA  EDIFICAÇÃO, COM CARGA, DESCARGA E TRANSPORTE DE SOLO DE 1ª CATEGORIA, COM ESCAVADEIRA HIDRÁULICA (CAÇAMBA: 1,2 M³ / 155 HP), FROTA DE 5 CAMINHÕES BASCULANTES DE 18 M³, DMT DE 1,5 KM E VELOCIDADE MÉDIA 18 KM/H. AF_05/2020</v>
          </cell>
          <cell r="I5718" t="str">
            <v>M3</v>
          </cell>
          <cell r="J5718" t="str">
            <v>COEFICIENTE DE REPRESENTATIVIDADE</v>
          </cell>
          <cell r="K5718">
            <v>25.27</v>
          </cell>
        </row>
        <row r="5719">
          <cell r="G5719">
            <v>101220</v>
          </cell>
          <cell r="H5719" t="str">
            <v>ESCAVAÇÃO VERTICAL PARA  EDIFICAÇÃO, COM CARGA, DESCARGA E TRANSPORTE DE SOLO DE 1ª CATEGORIA, COM ESCAVADEIRA HIDRÁULICA (CAÇAMBA: 1,2 M³ / 155 HP), FROTA DE 5 CAMINHÕES BASCULANTES DE 18 M³, DMT DE 2 KM E VELOCIDADE MÉDIA 19 KM/H. AF_05/2020</v>
          </cell>
          <cell r="I5719" t="str">
            <v>M3</v>
          </cell>
          <cell r="J5719" t="str">
            <v>COEFICIENTE DE REPRESENTATIVIDADE</v>
          </cell>
          <cell r="K5719">
            <v>15.88</v>
          </cell>
        </row>
        <row r="5720">
          <cell r="G5720">
            <v>101221</v>
          </cell>
          <cell r="H5720" t="str">
            <v>ESCAVAÇÃO VERTICAL PARA  EDIFICAÇÃO, COM CARGA, DESCARGA E TRANSPORTE DE SOLO DE 1ª CATEGORIA, COM ESCAVADEIRA HIDRÁULICA (CAÇAMBA: 1,2 M³ / 155 HP), FROTA DE 6 CAMINHÕES BASCULANTES DE 18 M³, DMT DE 3 KM E VELOCIDADE MÉDIA 20 KM/H. AF_05/2020</v>
          </cell>
          <cell r="I5720" t="str">
            <v>M3</v>
          </cell>
          <cell r="J5720" t="str">
            <v>COEFICIENTE DE REPRESENTATIVIDADE</v>
          </cell>
          <cell r="K5720">
            <v>16.8</v>
          </cell>
        </row>
        <row r="5721">
          <cell r="G5721">
            <v>101222</v>
          </cell>
          <cell r="H5721" t="str">
            <v>ESCAVAÇÃO VERTICAL PARA  EDIFICAÇÃO, COM CARGA, DESCARGA E TRANSPORTE DE SOLO DE 1ª CATEGORIA, COM ESCAVADEIRA HIDRÁULICA (CAÇAMBA: 1,2 M³ / 155 HP), FROTA DE 6 CAMINHÕES BASCULANTES DE 18 M³, DMT DE 4 KM E VELOCIDADE MÉDIA 22 KM/H. AF_05/2020</v>
          </cell>
          <cell r="I5721" t="str">
            <v>M3</v>
          </cell>
          <cell r="J5721" t="str">
            <v>COEFICIENTE DE REPRESENTATIVIDADE</v>
          </cell>
          <cell r="K5721">
            <v>19.54</v>
          </cell>
        </row>
        <row r="5722">
          <cell r="G5722">
            <v>101223</v>
          </cell>
          <cell r="H5722" t="str">
            <v>ESCAVAÇÃO VERTICAL PARA  EDIFICAÇÃO, COM CARGA, DESCARGA E TRANSPORTE DE SOLO DE 1ª CATEGORIA, COM ESCAVADEIRA HIDRÁULICA (CAÇAMBA: 1,2 M³ / 155 HP), FROTA DE 8 CAMINHÕES BASCULANTES DE 18 M³, DMT DE 6 KM E VELOCIDADE MÉDIA 22 KM/H. AF_05/2020</v>
          </cell>
          <cell r="I5722" t="str">
            <v>M3</v>
          </cell>
          <cell r="J5722" t="str">
            <v>COEFICIENTE DE REPRESENTATIVIDADE</v>
          </cell>
          <cell r="K5722">
            <v>21.7</v>
          </cell>
        </row>
        <row r="5723">
          <cell r="G5723">
            <v>101224</v>
          </cell>
          <cell r="H5723" t="str">
            <v>ESCAVAÇÃO VERTICAL PARA INFRAESTRUTURA, COM CARGA, DESCARGA E TRANSPORTE DE SOLO DE 1ª CATEGORIA, COM ESCAVADEIRA HIDRÁULICA (CAÇAMBA: 0,8 M³ / 111 HP), FROTA DE 3 CAMINHÕES BASCULANTES DE 14 M³, DMT ATÉ 1 KM E VELOCIDADE MÉDIA14 KM/H. AF_05/2020</v>
          </cell>
          <cell r="I5723" t="str">
            <v>M3</v>
          </cell>
          <cell r="J5723" t="str">
            <v>COEFICIENTE DE REPRESENTATIVIDADE</v>
          </cell>
          <cell r="K5723">
            <v>27.18</v>
          </cell>
        </row>
        <row r="5724">
          <cell r="G5724">
            <v>101225</v>
          </cell>
          <cell r="H5724" t="str">
            <v>ESCAVAÇÃO VERTICAL PARA INFRAESTRUTURA, COM CARGA, DESCARGA E TRANSPORTE DE SOLO DE 1ª CATEGORIA, COM ESCAVADEIRA HIDRÁULICA (CAÇAMBA: 0,8 M³ / 111 HP), FROTA DE 3 CAMINHÕES BASCULANTES DE 18 M³, DMT ATÉ 1 KM E VELOCIDADE MÉDIA14 KM/H. AF_05/2020</v>
          </cell>
          <cell r="I5724" t="str">
            <v>M3</v>
          </cell>
          <cell r="J5724" t="str">
            <v>COEFICIENTE DE REPRESENTATIVIDADE</v>
          </cell>
          <cell r="K5724">
            <v>13.82</v>
          </cell>
        </row>
        <row r="5725">
          <cell r="G5725">
            <v>101226</v>
          </cell>
          <cell r="H5725" t="str">
            <v>ESCAVAÇÃO VERTICAL PARA INFRAESTRUTURA, COM CARGA, DESCARGA E TRANSPORTE DE SOLO DE 1ª CATEGORIA, COM ESCAVADEIRA HIDRÁULICA (CAÇAMBA: 1,2 M³ / 155 HP), FROTA DE 3 CAMINHÕES BASCULANTES DE 14 M³, DMT ATÉ 1 KM E VELOCIDADE MÉDIA14 KM/H. AF_05/2020</v>
          </cell>
          <cell r="I5725" t="str">
            <v>M3</v>
          </cell>
          <cell r="J5725" t="str">
            <v>COEFICIENTE DE REPRESENTATIVIDADE</v>
          </cell>
          <cell r="K5725">
            <v>15.37</v>
          </cell>
        </row>
        <row r="5726">
          <cell r="G5726">
            <v>101227</v>
          </cell>
          <cell r="H5726" t="str">
            <v>ESCAVAÇÃO VERTICAL PARA INFRAESTRUTURA, COM CARGA, DESCARGA E TRANSPORTE DE SOLO DE 1ª CATEGORIA, COM ESCAVADEIRA HIDRÁULICA (CAÇAMBA: 1,2 M³ / 155 HP), FROTA DE 3 CAMINHÕES BASCULANTES DE 18 M³, DMT ATÉ 1 KM E VELOCIDADE MÉDIA14 KM/H. AF_05/2020</v>
          </cell>
          <cell r="I5726" t="str">
            <v>M3</v>
          </cell>
          <cell r="J5726" t="str">
            <v>COEFICIENTE DE REPRESENTATIVIDADE</v>
          </cell>
          <cell r="K5726">
            <v>17.47</v>
          </cell>
        </row>
        <row r="5727">
          <cell r="G5727">
            <v>101228</v>
          </cell>
          <cell r="H5727" t="str">
            <v>ESCAVAÇÃO VERTICAL PARA INFRAESTRUTURA, COM CARGA, DESCARGA E TRANSPORTE DE SOLO DE 1ª CATEGORIA, COM ESCAVADEIRA HIDRÁULICA (CAÇAMBA: 0,8 M³ / 111HP), FROTA DE 5 CAMINHÕES BASCULANTES DE 14 M³, DMT DE 1,5 KM E VELOCIDADE MÉDIA18 KM/H. AF_05/2020</v>
          </cell>
          <cell r="I5727" t="str">
            <v>M3</v>
          </cell>
          <cell r="J5727" t="str">
            <v>COEFICIENTE DE REPRESENTATIVIDADE</v>
          </cell>
          <cell r="K5727">
            <v>18.99</v>
          </cell>
        </row>
        <row r="5728">
          <cell r="G5728">
            <v>101229</v>
          </cell>
          <cell r="H5728" t="str">
            <v>ESCAVAÇÃO VERTICAL PARA INFRAESTRUTURA, COM CARGA, DESCARGA E TRANSPORTE DE SOLO DE 1ª CATEGORIA, COM ESCAVADEIRA HIDRÁULICA (CAÇAMBA: 0,8 M³ / 111HP), FROTA DE 5 CAMINHÕES BASCULANTES DE 14 M³, DMT DE 2 KM E VELOCIDADE MÉDIA 19 KM/H. AF_05/2020</v>
          </cell>
          <cell r="I5728" t="str">
            <v>M3</v>
          </cell>
          <cell r="J5728" t="str">
            <v>COEFICIENTE DE REPRESENTATIVIDADE</v>
          </cell>
          <cell r="K5728">
            <v>23.94</v>
          </cell>
        </row>
        <row r="5729">
          <cell r="G5729">
            <v>101230</v>
          </cell>
          <cell r="H5729" t="str">
            <v>ESCAVAÇÃO VERTICAL PARA INFRAESTRUTURA, COM CARGA, DESCARGA E TRANSPORTE DE SOLO DE 1ª CATEGORIA, COM ESCAVADEIRA HIDRÁULICA (CAÇAMBA: 0,8 M³ / 111HP), FROTA DE 6 CAMINHÕES BASCULANTES DE 14 M³, DMT DE 3 KM E VELOCIDADE MÉDIA 20 KM/H. AF_05/2020</v>
          </cell>
          <cell r="I5729" t="str">
            <v>M3</v>
          </cell>
          <cell r="J5729" t="str">
            <v>COEFICIENTE DE REPRESENTATIVIDADE</v>
          </cell>
          <cell r="K5729">
            <v>12.47</v>
          </cell>
        </row>
        <row r="5730">
          <cell r="G5730">
            <v>101231</v>
          </cell>
          <cell r="H5730" t="str">
            <v>ESCAVAÇÃO VERTICAL PARA INFRAESTRUTURA, COM CARGA, DESCARGA E TRANSPORTE DE SOLO DE 1ª CATEGORIA, COM ESCAVADEIRA HIDRÁULICA (CAÇAMBA: 0,8 M³ / 111HP), FROTA DE 6 CAMINHÕES BASCULANTES DE 14 M³, DMT DE 4 KM E VELOCIDADE MÉDIA 22 KM/H. AF_05/2020</v>
          </cell>
          <cell r="I5730" t="str">
            <v>M3</v>
          </cell>
          <cell r="J5730" t="str">
            <v>COEFICIENTE DE REPRESENTATIVIDADE</v>
          </cell>
          <cell r="K5730">
            <v>11.03</v>
          </cell>
        </row>
        <row r="5731">
          <cell r="G5731">
            <v>101232</v>
          </cell>
          <cell r="H5731" t="str">
            <v>ESCAVAÇÃO VERTICAL PARA INFRAESTRUTURA, COM CARGA, DESCARGA E TRANSPORTE DE SOLO DE 1ª CATEGORIA, COM ESCAVADEIRA HIDRÁULICA (CAÇAMBA: 0,8 M³ / 111HP), FROTA DE 8 CAMINHÕES BASCULANTES DE 14 M³, DMT DE 6 KM E VELOCIDADE MÉDIA 22 KM/H. AF_05/2020</v>
          </cell>
          <cell r="I5731" t="str">
            <v>M3</v>
          </cell>
          <cell r="J5731" t="str">
            <v>COEFICIENTE DE REPRESENTATIVIDADE</v>
          </cell>
          <cell r="K5731">
            <v>19.28</v>
          </cell>
        </row>
        <row r="5732">
          <cell r="G5732">
            <v>101233</v>
          </cell>
          <cell r="H5732" t="str">
            <v>ESCAVAÇÃO VERTICAL PARA INFRAESTRUTURA, COM CARGA, DESCARGA E TRANSPORTE DE SOLO DE 1ª CATEGORIA, COM ESCAVADEIRA HIDRÁULICA (CAÇAMBA: 0,8 M³ / 111HP), FROTA DE 4 CAMINHÕES BASCULANTES DE 18 M³, DMT DE 1,5 KM E VELOCIDADE MÉDIA18 KM/H. AF_05/2020</v>
          </cell>
          <cell r="I5732" t="str">
            <v>M3</v>
          </cell>
          <cell r="J5732" t="str">
            <v>COEFICIENTE DE REPRESENTATIVIDADE</v>
          </cell>
          <cell r="K5732">
            <v>20.32</v>
          </cell>
        </row>
        <row r="5733">
          <cell r="G5733">
            <v>101234</v>
          </cell>
          <cell r="H5733" t="str">
            <v>ESCAVAÇÃO VERTICAL PARA INFRAESTRUTURA, COM CARGA, DESCARGA E TRANSPORTE DE SOLO DE 1ª CATEGORIA, COM ESCAVADEIRA HIDRÁULICA (CAÇAMBA: 0,8 M³ / 111HP), FROTA DE 4 CAMINHÕES BASCULANTES DE 18 M³, DMT DE 2 KM E VELOCIDADE MÉDIA 19 KM/H. AF_05/2020</v>
          </cell>
          <cell r="I5733" t="str">
            <v>M3</v>
          </cell>
          <cell r="J5733" t="str">
            <v>COEFICIENTE DE REPRESENTATIVIDADE</v>
          </cell>
          <cell r="K5733">
            <v>23.59</v>
          </cell>
        </row>
        <row r="5734">
          <cell r="G5734">
            <v>101235</v>
          </cell>
          <cell r="H5734" t="str">
            <v>ESCAVAÇÃO VERTICAL PARA INFRAESTRUTURA, COM CARGA, DESCARGA E TRANSPORTE DE SOLO DE 1ª CATEGORIA, COM ESCAVADEIRA HIDRÁULICA (CAÇAMBA: 0,8 M³ / 111HP), FROTA DE 5 CAMINHÕES BASCULANTES DE 18 M³, DMT DE 3 KM E VELOCIDADE MÉDIA 20 KM/H. AF_05/2020</v>
          </cell>
          <cell r="I5734" t="str">
            <v>M3</v>
          </cell>
          <cell r="J5734" t="str">
            <v>COEFICIENTE DE REPRESENTATIVIDADE</v>
          </cell>
          <cell r="K5734">
            <v>26.22</v>
          </cell>
        </row>
        <row r="5735">
          <cell r="G5735">
            <v>101236</v>
          </cell>
          <cell r="H5735" t="str">
            <v>ESCAVAÇÃO VERTICAL PARA INFRAESTRUTURA, COM CARGA, DESCARGA E TRANSPORTE DE SOLO DE 1ª CATEGORIA, COM ESCAVADEIRA HIDRÁULICA (CAÇAMBA: 0,8 M³ / 111HP), FROTA DE 6 CAMINHÕES BASCULANTES DE 18 M³, DMT DE 4 KM E VELOCIDADE MÉDIA 22 KM/H. AF_05/2020</v>
          </cell>
          <cell r="I5735" t="str">
            <v>M3</v>
          </cell>
          <cell r="J5735" t="str">
            <v>COEFICIENTE DE REPRESENTATIVIDADE</v>
          </cell>
          <cell r="K5735">
            <v>32.79</v>
          </cell>
        </row>
        <row r="5736">
          <cell r="G5736">
            <v>101237</v>
          </cell>
          <cell r="H5736" t="str">
            <v>ESCAVAÇÃO VERTICAL PARA INFRAESTRUTURA, COM CARGA, DESCARGA E TRANSPORTE DE SOLO DE 1ª CATEGORIA, COM ESCAVADEIRA HIDRÁULICA (CAÇAMBA: 0,8 M³ / 111HP), FROTA DE 7 CAMINHÕES BASCULANTES DE 18 M³, DMT DE 6 KM E VELOCIDADE MÉDIA 22 KM/H. AF_05/2020</v>
          </cell>
          <cell r="I5736" t="str">
            <v>M3</v>
          </cell>
          <cell r="J5736" t="str">
            <v>COEFICIENTE DE REPRESENTATIVIDADE</v>
          </cell>
          <cell r="K5736">
            <v>18.27</v>
          </cell>
        </row>
        <row r="5737">
          <cell r="G5737">
            <v>101238</v>
          </cell>
          <cell r="H5737" t="str">
            <v>ESCAVAÇÃO VERTICAL PARA INFRAESTRUTURA, COM CARGA, DESCARGA E TRANSPORTE DE SOLO DE 1ª CATEGORIA, COM ESCAVADEIRA HIDRÁULICA (CAÇAMBA: 1,2M³ / 155HP), FROTA DE 6 CAMINHÕES BASCULANTES DE 14 M³, DMT DE 1,5 KM E VELOCIDADE MÉDIA18 KM/H. AF_05/2020</v>
          </cell>
          <cell r="I5737" t="str">
            <v>M3</v>
          </cell>
          <cell r="J5737" t="str">
            <v>COEFICIENTE DE REPRESENTATIVIDADE</v>
          </cell>
          <cell r="K5737">
            <v>19.29</v>
          </cell>
        </row>
        <row r="5738">
          <cell r="G5738">
            <v>101239</v>
          </cell>
          <cell r="H5738" t="str">
            <v>ESCAVAÇÃO VERTICAL PARA INFRAESTRUTURA, COM CARGA, DESCARGA E TRANSPORTE DE SOLO DE 1ª CATEGORIA, COM ESCAVADEIRA HIDRÁULICA (CAÇAMBA: 1,2 M³ / 155HP), FROTA DE 6 CAMINHÕES BASCULANTES DE 14 M³, DMT DE 2 KM E VELOCIDADE MÉDIA 19 KM/H. AF_05/2020</v>
          </cell>
          <cell r="I5738" t="str">
            <v>M3</v>
          </cell>
          <cell r="J5738" t="str">
            <v>COEFICIENTE DE REPRESENTATIVIDADE</v>
          </cell>
          <cell r="K5738">
            <v>22.31</v>
          </cell>
        </row>
        <row r="5739">
          <cell r="G5739">
            <v>101240</v>
          </cell>
          <cell r="H5739" t="str">
            <v>ESCAVAÇÃO VERTICAL PARA INFRAESTRUTURA, COM CARGA, DESCARGA E TRANSPORTE DE SOLO DE 1ª CATEGORIA, COM ESCAVADEIRA HIDRÁULICA (CAÇAMBA: 1,2 M³ / 155HP), FROTA DE 7 CAMINHÕES BASCULANTES DE 14 M³, DMT DE 3 KM E VELOCIDADE MÉDIA 20 KM/H. AF_05/2020</v>
          </cell>
          <cell r="I5739" t="str">
            <v>M3</v>
          </cell>
          <cell r="J5739" t="str">
            <v>COEFICIENTE DE REPRESENTATIVIDADE</v>
          </cell>
          <cell r="K5739">
            <v>24.74</v>
          </cell>
        </row>
        <row r="5740">
          <cell r="G5740">
            <v>101241</v>
          </cell>
          <cell r="H5740" t="str">
            <v>ESCAVAÇÃO VERTICAL PARA INFRAESTRUTURA, COM CARGA, DESCARGA E TRANSPORTE DE SOLO DE 1ª CATEGORIA, COM ESCAVADEIRA HIDRÁULICA (CAÇAMBA: 1,2 M³ / 155HP), FROTA DE 8 CAMINHÕES BASCULANTES DE 14 M³, DMT DE 4 KM E VELOCIDADE MÉDIA 22 KM/H. AF_05/2020</v>
          </cell>
          <cell r="I5740" t="str">
            <v>M3</v>
          </cell>
          <cell r="J5740" t="str">
            <v>COEFICIENTE DE REPRESENTATIVIDADE</v>
          </cell>
          <cell r="K5740">
            <v>30.84</v>
          </cell>
        </row>
        <row r="5741">
          <cell r="G5741">
            <v>101242</v>
          </cell>
          <cell r="H5741" t="str">
            <v>ESCAVAÇÃO VERTICAL PARA INFRAESTRUTURA, COM CARGA, DESCARGA E TRANSPORTE DE SOLO DE 1ª CATEGORIA, COM ESCAVADEIRA HIDRÁULICA (CAÇAMBA: 1,2 M³ / 155HP), FROTA DE 10 CAMINHÕES BASCULANTES DE 14 M³, DMT DE 6 KM E VELOCIDADE MÉDIA22 KM/H. AF_05/2020</v>
          </cell>
          <cell r="I5741" t="str">
            <v>M3</v>
          </cell>
          <cell r="J5741" t="str">
            <v>COEFICIENTE DE REPRESENTATIVIDADE</v>
          </cell>
          <cell r="K5741">
            <v>11.08</v>
          </cell>
        </row>
        <row r="5742">
          <cell r="G5742">
            <v>101243</v>
          </cell>
          <cell r="H5742" t="str">
            <v>ESCAVAÇÃO VERTICAL PARA INFRAESTRUTURA, COM CARGA, DESCARGA E TRANSPORTE DE SOLO DE 1ª CATEGORIA, COM ESCAVADEIRA HIDRÁULICA (CAÇAMBA: 1,2 M³ / 155HP), FROTA DE 5 CAMINHÕES BASCULANTES DE 18 M³, DMT DE 1,5 KM E VELOCIDADE MÉDIA18 KM/H. AF_05/2020</v>
          </cell>
          <cell r="I5742" t="str">
            <v>M3</v>
          </cell>
          <cell r="J5742" t="str">
            <v>COEFICIENTE DE REPRESENTATIVIDADE</v>
          </cell>
          <cell r="K5742">
            <v>10.68</v>
          </cell>
        </row>
        <row r="5743">
          <cell r="G5743">
            <v>101244</v>
          </cell>
          <cell r="H5743" t="str">
            <v>ESCAVAÇÃO VERTICAL PARA INFRAESTRUTURA, COM CARGA, DESCARGA E TRANSPORTE DE SOLO DE 1ª CATEGORIA, COM ESCAVADEIRA HIDRÁULICA (CAÇAMBA: 1,2 M³ / 155HP), FROTA DE 6 CAMINHÕES BASCULANTES DE 18 M³, DMT DE 2 KM E VELOCIDADE MÉDIA 19 KM/H. AF_05/2020</v>
          </cell>
          <cell r="I5743" t="str">
            <v>M3</v>
          </cell>
          <cell r="J5743" t="str">
            <v>COEFICIENTE DE REPRESENTATIVIDADE</v>
          </cell>
          <cell r="K5743">
            <v>17.51</v>
          </cell>
        </row>
        <row r="5744">
          <cell r="G5744">
            <v>101245</v>
          </cell>
          <cell r="H5744" t="str">
            <v>ESCAVAÇÃO VERTICAL PARA INFRAESTRUTURA, COM CARGA, DESCARGA E TRANSPORTE DE SOLO DE 1ª CATEGORIA, COM ESCAVADEIRA HIDRÁULICA (CAÇAMBA: 1,2 M³ / 155HP), FROTA DE 6 CAMINHÕES BASCULANTES DE 18 M³, DMT DE 3 KM E VELOCIDADE MÉDIA 20 KM/H. AF_05/2020</v>
          </cell>
          <cell r="I5744" t="str">
            <v>M3</v>
          </cell>
          <cell r="J5744" t="str">
            <v>COEFICIENTE DE REPRESENTATIVIDADE</v>
          </cell>
          <cell r="K5744">
            <v>19.51</v>
          </cell>
        </row>
        <row r="5745">
          <cell r="G5745">
            <v>101246</v>
          </cell>
          <cell r="H5745" t="str">
            <v>ESCAVAÇÃO VERTICAL PARA INFRAESTRUTURA, COM CARGA, DESCARGA E TRANSPORTE DE SOLO DE 1ª CATEGORIA, COM ESCAVADEIRA HIDRÁULICA (CAÇAMBA: 1,2 M³ / 155HP), FROTA DE 7 CAMINHÕES BASCULANTES DE 18 M³, DMT DE 4 KM E VELOCIDADE MÉDIA 22 KM/H. AF_05/2020</v>
          </cell>
          <cell r="I5745" t="str">
            <v>M3</v>
          </cell>
          <cell r="J5745" t="str">
            <v>COEFICIENTE DE REPRESENTATIVIDADE</v>
          </cell>
          <cell r="K5745">
            <v>22.6</v>
          </cell>
        </row>
        <row r="5746">
          <cell r="G5746">
            <v>101247</v>
          </cell>
          <cell r="H5746" t="str">
            <v>ESCAVAÇÃO VERTICAL PARA INFRAESTRUTURA, COM CARGA, DESCARGA E TRANSPORTE DE SOLO DE 1ª CATEGORIA, COM ESCAVADEIRA HIDRÁULICA (CAÇAMBA: 1,2 M³ / 155HP), FROTA DE 9 CAMINHÕES BASCULANTES DE 18 M³, DMT DE 6 KM E VELOCIDADE MÉDIA 22 KM/H. AF_05/2020</v>
          </cell>
          <cell r="I5746" t="str">
            <v>M3</v>
          </cell>
          <cell r="J5746" t="str">
            <v>COEFICIENTE DE REPRESENTATIVIDADE</v>
          </cell>
          <cell r="K5746">
            <v>25.08</v>
          </cell>
        </row>
        <row r="5747">
          <cell r="G5747">
            <v>101248</v>
          </cell>
          <cell r="H5747" t="str">
            <v>ESCAVAÇÃO VERTICAL PARA  EDIFICAÇÃO, COM CARGA, DESCARGA E TRANSPORTE DE SOLO DE 1ª CATEGORIA, COM ESCAVADEIRA HIDRÁULICA (CAÇAMBA: 0,8 M³ / 111HP), FROTA DE 3 CAMINHÕES BASCULANTES DE 10 M³, DMT ATÉ 1 KM E VELOCIDADE MÉDIA 14 KM/H. AF_05/2020</v>
          </cell>
          <cell r="I5747" t="str">
            <v>M3</v>
          </cell>
          <cell r="J5747" t="str">
            <v>COEFICIENTE DE REPRESENTATIVIDADE</v>
          </cell>
          <cell r="K5747">
            <v>31.31</v>
          </cell>
        </row>
        <row r="5748">
          <cell r="G5748">
            <v>101249</v>
          </cell>
          <cell r="H5748" t="str">
            <v>ESCAVAÇÃO VERTICAL PARA  EDIFICAÇÃO, COM CARGA, DESCARGA E TRANSPORTE DE SOLO DE 1ª CATEGORIA, COM ESCAVADEIRA HIDRÁULICA (CAÇAMBA: 1,2 M³ / 155HP), FROTA DE 3 CAMINHÕES BASCULANTES DE 10 M³, DMT ATÉ 1 KM E VELOCIDADE MÉDIA 14 KM/H. AF_05/2020</v>
          </cell>
          <cell r="I5748" t="str">
            <v>M3</v>
          </cell>
          <cell r="J5748" t="str">
            <v>COEFICIENTE DE REPRESENTATIVIDADE</v>
          </cell>
          <cell r="K5748">
            <v>16.75</v>
          </cell>
        </row>
        <row r="5749">
          <cell r="G5749">
            <v>101250</v>
          </cell>
          <cell r="H5749" t="str">
            <v>ESCAVAÇÃO VERTICAL PARA  EDIFICAÇÃO, COM CARGA, DESCARGA E TRANSPORTE DE SOLO DE 1ª CATEGORIA, COM ESCAVADEIRA HIDRÁULICA (CAÇAMBA: 0,8 M³ / 111HP), FROTA DE 5 CAMINHÕES BASCULANTES DE 10 M³, DMT DE 1,5 KM E VELOCIDADE MÉDIA 18 KM/H. AF_05/2020</v>
          </cell>
          <cell r="I5749" t="str">
            <v>M3</v>
          </cell>
          <cell r="J5749" t="str">
            <v>COEFICIENTE DE REPRESENTATIVIDADE</v>
          </cell>
          <cell r="K5749">
            <v>18.53</v>
          </cell>
        </row>
        <row r="5750">
          <cell r="G5750">
            <v>101251</v>
          </cell>
          <cell r="H5750" t="str">
            <v>ESCAVAÇÃO VERTICAL PARA  EDIFICAÇÃO, COM CARGA, DESCARGA E TRANSPORTE DE SOLO DE 1ª CATEGORIA, COM ESCAVADEIRA HIDRÁULICA (CAÇAMBA: 0,8 M³ / 111HP), FROTA DE 5 CAMINHÕES BASCULANTES DE 10 M³, DMT DE 2 KM E VELOCIDADE MÉDIA 19 KM/H. AF_05/2020</v>
          </cell>
          <cell r="I5750" t="str">
            <v>M3</v>
          </cell>
          <cell r="J5750" t="str">
            <v>COEFICIENTE DE REPRESENTATIVIDADE</v>
          </cell>
          <cell r="K5750">
            <v>21.46</v>
          </cell>
        </row>
        <row r="5751">
          <cell r="G5751">
            <v>101252</v>
          </cell>
          <cell r="H5751" t="str">
            <v>ESCAVAÇÃO VERTICAL PARA  EDIFICAÇÃO, COM CARGA, DESCARGA E TRANSPORTE DE SOLO DE 1ª CATEGORIA, COM ESCAVADEIRA HIDRÁULICA (CAÇAMBA: 0,8 M³ / 111HP), FROTA DE 6 CAMINHÕES BASCULANTES DE 10 M³, DMT DE 3 KM E VELOCIDADE MÉDIA 20 KM/H. AF_05/2020</v>
          </cell>
          <cell r="I5751" t="str">
            <v>M3</v>
          </cell>
          <cell r="J5751" t="str">
            <v>COEFICIENTE DE REPRESENTATIVIDADE</v>
          </cell>
          <cell r="K5751">
            <v>23.73</v>
          </cell>
        </row>
        <row r="5752">
          <cell r="G5752">
            <v>101253</v>
          </cell>
          <cell r="H5752" t="str">
            <v>ESCAVAÇÃO VERTICAL PARA  EDIFICAÇÃO, COM CARGA, DESCARGA E TRANSPORTE DE SOLO DE 1ª CATEGORIA, COM ESCAVADEIRA HIDRÁULICA (CAÇAMBA: 0,8 M³ / 111HP), FROTA DE 7 CAMINHÕES BASCULANTES DE 10 M³, DMT DE 4 KM E VELOCIDADE MÉDIA 22 KM/H. AF_05/2020</v>
          </cell>
          <cell r="I5752" t="str">
            <v>M3</v>
          </cell>
          <cell r="J5752" t="str">
            <v>COEFICIENTE DE REPRESENTATIVIDADE</v>
          </cell>
          <cell r="K5752">
            <v>30.33</v>
          </cell>
        </row>
        <row r="5753">
          <cell r="G5753">
            <v>101254</v>
          </cell>
          <cell r="H5753" t="str">
            <v>ESCAVAÇÃO VERTICAL PARA  EDIFICAÇÃO, COM CARGA, DESCARGA E TRANSPORTE DE SOLO DE 1ª CATEGORIA, COM ESCAVADEIRA HIDRÁULICA (CAÇAMBA: 0,8 M³ / 111HP), FROTA DE 9 CAMINHÕES BASCULANTES DE 10 M³, DMT DE 6 KM E VELOCIDADE MÉDIA 22 KM/H. AF_05/2020</v>
          </cell>
          <cell r="I5753" t="str">
            <v>M3</v>
          </cell>
          <cell r="J5753" t="str">
            <v>COEFICIENTE DE REPRESENTATIVIDADE</v>
          </cell>
          <cell r="K5753">
            <v>151.53</v>
          </cell>
        </row>
        <row r="5754">
          <cell r="G5754">
            <v>101255</v>
          </cell>
          <cell r="H5754" t="str">
            <v>ESCAVAÇÃO VERTICAL PARA  EDIFICAÇÃO, COM CARGA, DESCARGA E TRANSPORTE DE SOLO DE 1ª CATEGORIA, COM ESCAVADEIRA HIDRÁULICA (CAÇAMBA: 1,2 M³ / 155HP), FROTA DE 6 CAMINHÕES BASCULANTES DE 10 M³, DMT DE 1,5 KM E VELOCIDADE MÉDIA 18 KM/H. AF_05/2020</v>
          </cell>
          <cell r="I5754" t="str">
            <v>M3</v>
          </cell>
          <cell r="J5754" t="str">
            <v>COEFICIENTE DE REPRESENTATIVIDADE</v>
          </cell>
          <cell r="K5754">
            <v>177.78</v>
          </cell>
        </row>
        <row r="5755">
          <cell r="G5755">
            <v>101256</v>
          </cell>
          <cell r="H5755" t="str">
            <v>ESCAVAÇÃO VERTICAL PARA  EDIFICAÇÃO, COM CARGA, DESCARGA E TRANSPORTE DE SOLO DE 1ª CATEGORIA, COM ESCAVADEIRA HIDRÁULICA (CAÇAMBA: 1,2 M³ / 155HP), FROTA DE 6 CAMINHÕES BASCULANTES DE 10 M³, DMT DE 2 KM E VELOCIDADE MÉDIA 19 KM/H. AF_05/2020</v>
          </cell>
          <cell r="I5755" t="str">
            <v>M3</v>
          </cell>
          <cell r="J5755" t="str">
            <v>COEFICIENTE DE REPRESENTATIVIDADE</v>
          </cell>
          <cell r="K5755">
            <v>24.07</v>
          </cell>
        </row>
        <row r="5756">
          <cell r="G5756">
            <v>101257</v>
          </cell>
          <cell r="H5756" t="str">
            <v>ESCAVAÇÃO VERTICAL PARA  EDIFICAÇÃO, COM CARGA, DESCARGA E TRANSPORTE DE SOLO DE 1ª CATEGORIA, COM ESCAVADEIRA HIDRÁULICA (CAÇAMBA: 1,2 M³ / 155HP), FROTA DE 7 CAMINHÕES BASCULANTES DE 10 M³, DMT DE 3 KM E VELOCIDADE MÉDIA 20 KM/H. AF_05/2020</v>
          </cell>
          <cell r="I5756" t="str">
            <v>M3</v>
          </cell>
          <cell r="J5756" t="str">
            <v>COEFICIENTE DE REPRESENTATIVIDADE</v>
          </cell>
          <cell r="K5756">
            <v>38.71</v>
          </cell>
        </row>
        <row r="5757">
          <cell r="G5757">
            <v>101258</v>
          </cell>
          <cell r="H5757" t="str">
            <v>ESCAVAÇÃO VERTICAL PARA  EDIFICAÇÃO, COM CARGA, DESCARGA E TRANSPORTE DE SOLO DE 1ª CATEGORIA, COM ESCAVADEIRA HIDRÁULICA (CAÇAMBA: 1,2 M³ / 155HP), FROTA DE 8 CAMINHÕES BASCULANTES DE 10 M³, DMT DE 4 KM E VELOCIDADE MÉDIA 22 KM/H. AF_05/2020</v>
          </cell>
          <cell r="I5757" t="str">
            <v>M3</v>
          </cell>
          <cell r="J5757" t="str">
            <v>COEFICIENTE DE REPRESENTATIVIDADE</v>
          </cell>
          <cell r="K5757">
            <v>9.09</v>
          </cell>
        </row>
        <row r="5758">
          <cell r="G5758">
            <v>101259</v>
          </cell>
          <cell r="H5758" t="str">
            <v>ESCAVAÇÃO VERTICAL PARA  EDIFICAÇÃO, COM CARGA, DESCARGA E TRANSPORTE DE SOLO DE 1ª CATEGORIA, COM ESCAVADEIRA HIDRÁULICA (CAÇAMBA: 1,2 M³ / 155HP), FROTA DE 10 CAMINHÕES BASCULANTES DE 10 M³, DMT DE 6 KM E VELOCIDADE MÉDIA 22 KM/H. AF_05/2020</v>
          </cell>
          <cell r="I5758" t="str">
            <v>M3</v>
          </cell>
          <cell r="J5758" t="str">
            <v>COEFICIENTE DE REPRESENTATIVIDADE</v>
          </cell>
          <cell r="K5758">
            <v>8.8</v>
          </cell>
        </row>
        <row r="5759">
          <cell r="G5759">
            <v>101260</v>
          </cell>
          <cell r="H5759" t="str">
            <v>ESCAVAÇÃO VERTICAL PARA INFRAESTRUTURA, COM CARGA, DESCARGA E TRANSPORTE DE SOLO DE 1ª CATEGORIA, COM ESCAVADEIRA HIDRÁULICA (CAÇAMBA: 0,8 M³ / 111HP), FROTA DE 3 CAMINHÕES BASCULANTES DE 10 M³, DMT ATÉ 1 KM E VELOCIDADE MÉDIA14 KM/H. AF_05/2020</v>
          </cell>
          <cell r="I5759" t="str">
            <v>M3</v>
          </cell>
          <cell r="J5759" t="str">
            <v>ATRIBUÍDO SÃO PAULO</v>
          </cell>
          <cell r="K5759">
            <v>8.33</v>
          </cell>
        </row>
        <row r="5760">
          <cell r="G5760">
            <v>101261</v>
          </cell>
          <cell r="H5760" t="str">
            <v>ESCAVAÇÃO VERTICAL PARA INFRAESTRUTURA, COM CARGA, DESCARGA E TRANSPORTE DE SOLO DE 1ª CATEGORIA, COM ESCAVADEIRA HIDRÁULICA (CAÇAMBA: 1,2 M³ / 155HP), FROTA DE 4 CAMINHÕES BASCULANTES DE 10 M³, DMT ATÉ 1 KM E VELOCIDADE MÉDIA14 KM/H. AF_05/2020</v>
          </cell>
          <cell r="I5760" t="str">
            <v>M3</v>
          </cell>
          <cell r="J5760" t="str">
            <v>ATRIBUÍDO SÃO PAULO</v>
          </cell>
          <cell r="K5760">
            <v>8.22</v>
          </cell>
        </row>
        <row r="5761">
          <cell r="G5761">
            <v>101262</v>
          </cell>
          <cell r="H5761" t="str">
            <v>ESCAVAÇÃO VERTICAL PARA INFRAESTRUTURA, COM CARGA, DESCARGA E TRANSPORTE DE SOLO DE 1ª CATEGORIA, COM ESCAVADEIRA HIDRÁULICA (CAÇAMBA: 0,8 M³ / 111HP), FROTA DE 5 CAMINHÕES BASCULANTES DE 10 M³, DMT DE 1,5 KM E VELOCIDADE MÉDIA18 KM/H. AF_05/2020</v>
          </cell>
          <cell r="I5761" t="str">
            <v>M3</v>
          </cell>
          <cell r="J5761" t="str">
            <v>COLETADO</v>
          </cell>
          <cell r="K5761">
            <v>8.04</v>
          </cell>
        </row>
        <row r="5762">
          <cell r="G5762">
            <v>101263</v>
          </cell>
          <cell r="H5762" t="str">
            <v>ESCAVAÇÃO VERTICAL PARA INFRAESTRUTURA, COM CARGA, DESCARGA E TRANSPORTE DE SOLO DE 1ª CATEGORIA, COM ESCAVADEIRA HIDRÁULICA (CAÇAMBA: 0,8 M³ / 111HP), FROTA DE 6 CAMINHÕES BASCULANTES DE 10 M³, DMT DE 2 KM E VELOCIDADE MÉDIA 19 KM/H. AF_05/2020</v>
          </cell>
          <cell r="I5762" t="str">
            <v>M3</v>
          </cell>
          <cell r="J5762" t="str">
            <v>COEFICIENTE DE REPRESENTATIVIDADE</v>
          </cell>
          <cell r="K5762">
            <v>5.72</v>
          </cell>
        </row>
        <row r="5763">
          <cell r="G5763">
            <v>101264</v>
          </cell>
          <cell r="H5763" t="str">
            <v>ESCAVAÇÃO VERTICAL PARA INFRAESTRUTURA, COM CARGA, DESCARGA E TRANSPORTE DE SOLO DE 1ª CATEGORIA, COM ESCAVADEIRA HIDRÁULICA (CAÇAMBA: 0,8 M³ / 111HP), FROTA DE 7 CAMINHÕES BASCULANTES DE 10 M³, DMT DE 3 KM E VELOCIDADE MÉDIA 20 KM/H. AF_05/2020</v>
          </cell>
          <cell r="I5763" t="str">
            <v>M3</v>
          </cell>
          <cell r="J5763" t="str">
            <v>COLETADO</v>
          </cell>
          <cell r="K5763">
            <v>5.54</v>
          </cell>
        </row>
        <row r="5764">
          <cell r="G5764">
            <v>101265</v>
          </cell>
          <cell r="H5764" t="str">
            <v>ESCAVAÇÃO VERTICAL PARA INFRAESTRUTURA, COM CARGA, DESCARGA E TRANSPORTE DE SOLO DE 1ª CATEGORIA, COM ESCAVADEIRA HIDRÁULICA (CAÇAMBA: 0,8 M³ / 111HP), FROTA DE 8 CAMINHÕES BASCULANTES DE 10 M³, DMT DE 4 KM E VELOCIDADE MÉDIA 22 KM/H. AF_05/2020</v>
          </cell>
          <cell r="I5764" t="str">
            <v>M3</v>
          </cell>
          <cell r="J5764" t="str">
            <v>COLETADO</v>
          </cell>
          <cell r="K5764">
            <v>5.24</v>
          </cell>
        </row>
        <row r="5765">
          <cell r="G5765">
            <v>101266</v>
          </cell>
          <cell r="H5765" t="str">
            <v>ESCAVAÇÃO VERTICAL PARA INFRAESTRUTURA, COM CARGA, DESCARGA E TRANSPORTE DE SOLO DE 1ª CATEGORIA, COM ESCAVADEIRA HIDRÁULICA (CAÇAMBA: 0,8 M³ / 111HP), FROTA DE 10 CAMINHÕES BASCULANTES DE 10 M³, DMT DE 6 KM E VELOCIDADE MÉDIA22 KM/H. AF_05/2020</v>
          </cell>
          <cell r="I5765" t="str">
            <v>M3</v>
          </cell>
          <cell r="J5765" t="str">
            <v>COLETADO</v>
          </cell>
          <cell r="K5765">
            <v>5.17</v>
          </cell>
        </row>
        <row r="5766">
          <cell r="G5766">
            <v>101267</v>
          </cell>
          <cell r="H5766" t="str">
            <v>ESCAVAÇÃO VERTICAL PARA INFRAESTRUTURA, COM CARGA, DESCARGA E TRANSPORTE DE SOLO DE 1ª CATEGORIA, COM ESCAVADEIRA HIDRÁULICA (CAÇAMBA: 1,2 M³ / 155HP), FROTA DE 6 CAMINHÕES BASCULANTES DE 10 M³, DMT DE 1,5 KM E VELOCIDADE MÉDIA18 KM/H. AF_05/2020</v>
          </cell>
          <cell r="I5766" t="str">
            <v>M3</v>
          </cell>
          <cell r="J5766" t="str">
            <v>COEFICIENTE DE REPRESENTATIVIDADE</v>
          </cell>
          <cell r="K5766">
            <v>5.07</v>
          </cell>
        </row>
        <row r="5767">
          <cell r="G5767">
            <v>101268</v>
          </cell>
          <cell r="H5767" t="str">
            <v>ESCAVAÇÃO VERTICAL PARA INFRAESTRUTURA, COM CARGA, DESCARGA E TRANSPORTE DE SOLO DE 1ª CATEGORIA, COM ESCAVADEIRA HIDRÁULICA (CAÇAMBA: 1,2 M³ / 155HP), FROTA DE 7 CAMINHÕES BASCULANTES DE 10 M³, DMT DE 2 KM E VELOCIDADE MÉDIA 19 KM/H. AF_05/2020</v>
          </cell>
          <cell r="I5767" t="str">
            <v>M3</v>
          </cell>
          <cell r="J5767" t="str">
            <v>COEFICIENTE DE REPRESENTATIVIDADE</v>
          </cell>
          <cell r="K5767">
            <v>15.1</v>
          </cell>
        </row>
        <row r="5768">
          <cell r="G5768">
            <v>101269</v>
          </cell>
          <cell r="H5768" t="str">
            <v>ESCAVAÇÃO VERTICAL PARA INFRAESTRUTURA, COM CARGA, DESCARGA E TRANSPORTE DE SOLO DE 1ª CATEGORIA, COM ESCAVADEIRA HIDRÁULICA (CAÇAMBA: 1,2 M³ / 155HP), FROTA DE 8 CAMINHÕES BASCULANTES DE 10 M³, DMT DE 3 KM E VELOCIDADE MÉDIA 20 KM/H. AF_05/2020</v>
          </cell>
          <cell r="I5768" t="str">
            <v>M3</v>
          </cell>
          <cell r="J5768" t="str">
            <v>COLETADO</v>
          </cell>
          <cell r="K5768">
            <v>12.93</v>
          </cell>
        </row>
        <row r="5769">
          <cell r="G5769">
            <v>101270</v>
          </cell>
          <cell r="H5769" t="str">
            <v>ESCAVAÇÃO VERTICAL PARA INFRAESTRUTURA, COM CARGA, DESCARGA E TRANSPORTE DE SOLO DE 1ª CATEGORIA, COM ESCAVADEIRA HIDRÁULICA (CAÇAMBA: 1,2 M³ / 155HP), FROTA DE 9 CAMINHÕES BASCULANTES DE 10 M³, DMT DE 4 KM E VELOCIDADE MÉDIA 22 KM/H. AF_05/2020</v>
          </cell>
          <cell r="I5769" t="str">
            <v>M3</v>
          </cell>
          <cell r="J5769" t="str">
            <v>COLETADO</v>
          </cell>
          <cell r="K5769">
            <v>12.78</v>
          </cell>
        </row>
        <row r="5770">
          <cell r="G5770">
            <v>101271</v>
          </cell>
          <cell r="H5770" t="str">
            <v>ESCAVAÇÃO VERTICAL PARA INFRAESTRUTURA, COM CARGA, DESCARGA E TRANSPORTE DE SOLO DE 1ª CATEGORIA, COM ESCAVADEIRA HIDRÁULICA (CAÇAMBA: 1,2 M³ / 155HP), FROTA DE 12 CAMINHÕES BASCULANTES DE 10 M³, DMT DE 6 KM E VELOCIDADE MÉDIA22 KM/H. AF_05/2020</v>
          </cell>
          <cell r="I5770" t="str">
            <v>M3</v>
          </cell>
          <cell r="J5770" t="str">
            <v>COLETADO</v>
          </cell>
          <cell r="K5770">
            <v>11.69</v>
          </cell>
        </row>
        <row r="5771">
          <cell r="G5771">
            <v>101272</v>
          </cell>
          <cell r="H5771" t="str">
            <v>DESMONTE DE MATERIAL DE 3ª CATEGORIA (BLOCOS DE ROCHAS OU MATACOS), COM MARTELETE PNEUMÁTICO MANUAL - EXCLUSIVE CARGA E TRANSPORTE. AF_03/2021</v>
          </cell>
          <cell r="I5771" t="str">
            <v>M3</v>
          </cell>
          <cell r="J5771" t="str">
            <v>COEFICIENTE DE REPRESENTATIVIDADE</v>
          </cell>
          <cell r="K5771">
            <v>8.93</v>
          </cell>
        </row>
        <row r="5772">
          <cell r="G5772">
            <v>101273</v>
          </cell>
          <cell r="H5772" t="str">
            <v>DESMONTE DE MATERIAL DE 3ª CATEGORIA (BLOCOS DE ROCHAS OU MATACOS), EM VALA, COM MARTELETE PNEUMÁTICO MANUAL -  EXCLUSIVE RETIRADA, CARGA E TRANSPORTE. AF_03/2021</v>
          </cell>
          <cell r="I5772" t="str">
            <v>M3</v>
          </cell>
          <cell r="J5772" t="str">
            <v>COEFICIENTE DE REPRESENTATIVIDADE</v>
          </cell>
          <cell r="K5772">
            <v>8.15</v>
          </cell>
        </row>
        <row r="5773">
          <cell r="G5773">
            <v>101274</v>
          </cell>
          <cell r="H5773" t="str">
            <v>RETIRADA DE MATERIAL DE 3ª CATEGORIA (APÓS ESCAVAÇÃO/DESMONTE) EM VALAS, COM ESCAVADEIRA HIDRÁULICA - EXCLUSIVE CARGA E TRANSPORTE. AF_03/2021</v>
          </cell>
          <cell r="I5773" t="str">
            <v>M3</v>
          </cell>
          <cell r="J5773" t="str">
            <v>COEFICIENTE DE REPRESENTATIVIDADE</v>
          </cell>
          <cell r="K5773">
            <v>8.05</v>
          </cell>
        </row>
        <row r="5774">
          <cell r="G5774">
            <v>101275</v>
          </cell>
          <cell r="H5774" t="str">
            <v>RETIRADA DE MATERIAL DE 3ª CATEGORIA (APÓS ESCAVAÇÃO/DESMONTE) EM VALAS, COM RETROESCAVADEIRA - EXCLUSIVE CARGA E TRANSPORTE. AF_03/2021</v>
          </cell>
          <cell r="I5774" t="str">
            <v>M3</v>
          </cell>
          <cell r="J5774" t="str">
            <v>COEFICIENTE DE REPRESENTATIVIDADE</v>
          </cell>
          <cell r="K5774">
            <v>7.37</v>
          </cell>
        </row>
        <row r="5775">
          <cell r="G5775">
            <v>101276</v>
          </cell>
          <cell r="H5775" t="str">
            <v>ESCAVAÇÃO MECANIZADA DE VALA COM PROF. ATÉ 1,5 M (MÉDIA MONTANTE E JUSANTE/UMA COMPOSIÇÃO POR TRECHO), ESCAVADEIRA (0,8 M3), LARG. DE 1,5 M A 2,5 M, EM SOLO DE 1A CATEGORIA, EM LOCAIS COM ALTO NÍVEL DE INTERFERÊNCIA. AF_09/2024</v>
          </cell>
          <cell r="I5775" t="str">
            <v>M3</v>
          </cell>
          <cell r="J5775" t="str">
            <v>COEFICIENTE DE REPRESENTATIVIDADE</v>
          </cell>
          <cell r="K5775">
            <v>73.3</v>
          </cell>
        </row>
        <row r="5776">
          <cell r="G5776">
            <v>101277</v>
          </cell>
          <cell r="H5776" t="str">
            <v>ESCAVAÇÃO MECANIZADA DE VALA COM PROF. MAIOR QUE 1,5 M ATÉ 3,0 M (MÉDIA MONTANTE E JUSANTE/UMA COMPOSIÇÃO POR TRECHO), ESCAVADEIRA (0,8 M3), LARGURA ATÉ 1,5 M, EM SOLO DE 1A CATEGORIA, EM LOCAIS COM ALTO NÍVEL DE INTERFERÊNCIA. AF_09/2024</v>
          </cell>
          <cell r="I5776" t="str">
            <v>M3</v>
          </cell>
          <cell r="J5776" t="str">
            <v>COEFICIENTE DE REPRESENTATIVIDADE</v>
          </cell>
          <cell r="K5776">
            <v>10.24</v>
          </cell>
        </row>
        <row r="5777">
          <cell r="G5777">
            <v>102354</v>
          </cell>
          <cell r="H5777" t="str">
            <v>ESCAVAÇÃO MECANIZADA DE VALA COM PROF. MAIOR QUE 3,0 M ATÉ 4,5 M(MÉDIA MONTANTE E JUSANTE/UMA COMPOSIÇÃO POR TRECHO), ESCAVADEIRA (0,8 M3), LARG. MENOR QUE 1,5 M, EM SOLO DE 1A CATEGORIA, EM LOCAIS COM ALTO NÍVEL DE INTERFERÊNCIA. AF_09/2024</v>
          </cell>
          <cell r="I5777" t="str">
            <v>M3</v>
          </cell>
          <cell r="J5777" t="str">
            <v>COEFICIENTE DE REPRESENTATIVIDADE</v>
          </cell>
          <cell r="K5777">
            <v>8.09</v>
          </cell>
        </row>
        <row r="5778">
          <cell r="G5778">
            <v>102355</v>
          </cell>
          <cell r="H5778" t="str">
            <v>ESCAVAÇÃO MECANIZADA DE VALA COM PROF. DE 3,0 M ATÉ 4,5 M(MÉDIA MONTANTE E JUSANTE/UMA COMPOSIÇÃO POR TRECHO), ESCAVADEIRA (1,2 M3), LARG. DE 1,5 M A 2,5 M, EM SOLO DE 1A CATEGORIA, EM LOCAIS COM ALTO NÍVEL DE INTERFERÊNCIA. AF_09/2024</v>
          </cell>
          <cell r="I5778" t="str">
            <v>M3</v>
          </cell>
          <cell r="J5778" t="str">
            <v>COEFICIENTE DE REPRESENTATIVIDADE</v>
          </cell>
          <cell r="K5778">
            <v>8.54</v>
          </cell>
        </row>
        <row r="5779">
          <cell r="G5779">
            <v>102360</v>
          </cell>
          <cell r="H5779" t="str">
            <v>ESCAVAÇÃO MECANIZADA DE VALA COM PROF. MAIOR QUE 4,5 M ATÉ 6,0 M(MÉDIA MONTANTE E JUSANTE/UMA COMPOSIÇÃO POR TRECHO), ESCAVADEIRA (1,2 M3), LARG. DE 1,5 M A 2,5 M, EM SOLO DE 1A CATEGORIA, EM LOCAIS COM ALTO NÍVEL DE INTERFERÊNCIA. AF_09/2024</v>
          </cell>
          <cell r="I5779" t="str">
            <v>M3</v>
          </cell>
          <cell r="J5779" t="str">
            <v>COEFICIENTE DE REPRESENTATIVIDADE</v>
          </cell>
          <cell r="K5779">
            <v>6.45</v>
          </cell>
        </row>
        <row r="5780">
          <cell r="G5780">
            <v>102361</v>
          </cell>
          <cell r="H5780" t="str">
            <v>ESCAVAÇÃO MECANIZADA DE VALA COM PROF. ATÉ 1,5 M (MÉDIA MONTANTE E JUSANTE/UMA COMPOSIÇÃO POR TRECHO), ESCAVADEIRA (0,8 M3), LARG. DE 1,5 M A 2,5 M, EM SOLO DE 1A CATEGORIA, LOCAIS COM BAIXO NÍVEL DE INTERFERÊNCIA. AF_09/2024</v>
          </cell>
          <cell r="I5780" t="str">
            <v>M3</v>
          </cell>
          <cell r="J5780" t="str">
            <v>COEFICIENTE DE REPRESENTATIVIDADE</v>
          </cell>
          <cell r="K5780">
            <v>5.09</v>
          </cell>
        </row>
        <row r="5781">
          <cell r="G5781">
            <v>90082</v>
          </cell>
          <cell r="H5781" t="str">
            <v>ESCAVAÇÃO MECANIZADA DE VALA COM PROF. MAIOR QUE 1,5 M E ATÉ 3,0 M(MÉDIA MONTANTE E JUSANTE/UMA COMPOSIÇÃO POR TRECHO), ESCAVADEIRA (0,8 M3), LARG. MENOR QUE 1,5 M, EM SOLO DE 1A CATEGORIA, LOCAIS COM BAIXO NÍVEL DE INTERFERÊNCIA. AF_09/2024</v>
          </cell>
          <cell r="I5781" t="str">
            <v>M3</v>
          </cell>
          <cell r="J5781" t="str">
            <v>COLETADO</v>
          </cell>
          <cell r="K5781">
            <v>5.37</v>
          </cell>
        </row>
        <row r="5782">
          <cell r="G5782">
            <v>90084</v>
          </cell>
          <cell r="H5782" t="str">
            <v>ESCAVAÇÃO MECANIZADA DE VALA COM PROF. MAIOR QUE 3,0 M ATÉ 4,5 M (MÉDIA MONTANTE E JUSANTE/UMA COMPOSIÇÃO POR TRECHO), ESCAVADEIRA (0,8 M3), LARG. MENOR QUE 1,5 M, EM SOLO DE 1A CATEGORIA, LOCAIS COM BAIXO NÍVEL DE INTERFERÊNCIA. AF_09/2024</v>
          </cell>
          <cell r="I5782" t="str">
            <v>M3</v>
          </cell>
          <cell r="J5782" t="str">
            <v>COLETADO</v>
          </cell>
          <cell r="K5782">
            <v>13.4</v>
          </cell>
        </row>
        <row r="5783">
          <cell r="G5783">
            <v>90086</v>
          </cell>
          <cell r="H5783" t="str">
            <v>ESCAVAÇÃO MECANIZADA DE VALA COM PROF. MAIOR QUE 3,0 M ATÉ 4,5 M (MÉDIA MONTANTE E JUSANTE/UMA COMPOSIÇÃO POR TRECHO), ESCAVADEIRA (1,2 M3), LARG. DE 1,5 M A 2,5 M, EM SOLO DE 1A CATEGORIA, LOCAIS COM BAIXO NÍVEL DE INTERFERÊNCIA. AF_09/2024</v>
          </cell>
          <cell r="I5783" t="str">
            <v>M3</v>
          </cell>
          <cell r="J5783" t="str">
            <v>COLETADO</v>
          </cell>
          <cell r="K5783">
            <v>11.89</v>
          </cell>
        </row>
        <row r="5784">
          <cell r="G5784">
            <v>90087</v>
          </cell>
          <cell r="H5784" t="str">
            <v>ESCAVAÇÃO MECANIZADA DE VALA COM PROF. MAIOR QUE 4,5 M ATÉ 6,0 M (MÉDIA MONTANTE E JUSANTE/UMA COMPOSIÇÃO POR TRECHO), ESCAVADEIRA (1,2 M3), LARG. DE 1,5 M A 2,5 M, EM SOLO DE 1A CATEGORIA, LOCAIS COM BAIXO NÍVEL DE INTERFERÊNCIA. AF_09/2024</v>
          </cell>
          <cell r="I5784" t="str">
            <v>M3</v>
          </cell>
          <cell r="J5784" t="str">
            <v>COEFICIENTE DE REPRESENTATIVIDADE</v>
          </cell>
          <cell r="K5784">
            <v>11.52</v>
          </cell>
        </row>
        <row r="5785">
          <cell r="G5785">
            <v>90090</v>
          </cell>
          <cell r="H5785" t="str">
            <v>ESCAVAÇÃO MECANIZADA DE VALA COM PROF. ATÉ 1,5 M (MÉDIA MONTANTE E JUSANTE/UMA COMPOSIÇÃO POR TRECHO), RETROESCAV. (0,26 M3), LARG. MENOR QUE 0,8 M, EM SOLO DE 1A CATEGORIA, EM LOCAIS COM ALTO NÍVEL DE INTERFERÊNCIA. AF_09/2024</v>
          </cell>
          <cell r="I5785" t="str">
            <v>M3</v>
          </cell>
          <cell r="J5785" t="str">
            <v>COLETADO</v>
          </cell>
          <cell r="K5785">
            <v>10.91</v>
          </cell>
        </row>
        <row r="5786">
          <cell r="G5786">
            <v>90091</v>
          </cell>
          <cell r="H5786" t="str">
            <v>ESCAVAÇÃO MECANIZADA DE VALA COM PROF. ATÉ 1,5 M (MÉDIA MONTANTE E JUSANTE/UMA COMPOSIÇÃO POR TRECHO), RETROESCAV. (0,26 M3), LARG. DE 0,8 M A 1,5 M, EM SOLO DE 1A CATEGORIA, EM LOCAIS COM ALTO NÍVEL DE INTERFERÊNCIA. AF_09/2024</v>
          </cell>
          <cell r="I5786" t="str">
            <v>M3</v>
          </cell>
          <cell r="J5786" t="str">
            <v>COLETADO</v>
          </cell>
          <cell r="K5786">
            <v>10.59</v>
          </cell>
        </row>
        <row r="5787">
          <cell r="G5787">
            <v>90092</v>
          </cell>
          <cell r="H5787" t="str">
            <v>ESCAVAÇÃO MECANIZADA DE VALA COM PROF. MAIOR QUE 1,5 M ATÉ 3,0 M (MÉDIA MONTANTE E JUSANTE/UMA COMPOSIÇÃO POR TRECHO), RETROESCAV. (0,26 M3), LARG. MENOR QUE 0,8 M, EM SOLO DE 1A CATEGORIA, EM LOCAIS COM ALTO NÍVEL DE INTERFERÊNCIA. AF_09/2024</v>
          </cell>
          <cell r="I5787" t="str">
            <v>M3</v>
          </cell>
          <cell r="J5787" t="str">
            <v>COEFICIENTE DE REPRESENTATIVIDADE</v>
          </cell>
          <cell r="K5787">
            <v>11.17</v>
          </cell>
        </row>
        <row r="5788">
          <cell r="G5788">
            <v>90094</v>
          </cell>
          <cell r="H5788" t="str">
            <v>ESCAVAÇÃO MECANIZADA DE VALA COM PROF. MAIOR QUE 1,5 M ATÉ 3,0 M (MÉDIA MONTANTE E JUSANTE/UMA COMPOSIÇÃO POR TRECHO), RETROESCAV. (0,26 M3), LARGURA DE 0,8 M A 1,5 M, EM SOLO DE 1A CATEGORIA, EM LOCAIS COM ALTO NÍVEL DE INTERFERÊNCIA. AF_09/2024</v>
          </cell>
          <cell r="I5788" t="str">
            <v>M3</v>
          </cell>
          <cell r="J5788" t="str">
            <v>COLETADO</v>
          </cell>
          <cell r="K5788">
            <v>10.74</v>
          </cell>
        </row>
        <row r="5789">
          <cell r="G5789">
            <v>90095</v>
          </cell>
          <cell r="H5789" t="str">
            <v>ESCAVAÇÃO MECANIZADA DE VALA COM PROFUNDIDADE ATÉ 1,5 M (MÉDIA MONTANTE E JUSANTE/UMA COMPOSIÇÃO POR TRECHO), RETROESCAV. (0,26 M3), LARGURA MENOR QUE 0,8 M, EM SOLO DE 1A CATEGORIA, LOCAIS COM BAIXO NÍVEL DE INTERFERÊNCIA. AF_09/2024</v>
          </cell>
          <cell r="I5789" t="str">
            <v>M3</v>
          </cell>
          <cell r="J5789" t="str">
            <v>COLETADO</v>
          </cell>
          <cell r="K5789">
            <v>10.53</v>
          </cell>
        </row>
        <row r="5790">
          <cell r="G5790">
            <v>90098</v>
          </cell>
          <cell r="H5790" t="str">
            <v>ESCAVAÇÃO MECANIZADA DE VALA COM PROFUNDIDADE ATÉ 1,5 M (MÉDIA MONTANTE E JUSANTE/UMA COMPOSIÇÃO POR TRECHO), RETROESCAV. (0,26 M3), LARGURA DE 0,8 M A 1,5 M, EM SOLO DE 1A CATEGORIA, LOCAIS COM BAIXO NÍVEL DE INTERFERÊNCIA. AF_09/2024</v>
          </cell>
          <cell r="I5790" t="str">
            <v>M3</v>
          </cell>
          <cell r="J5790" t="str">
            <v>COLETADO</v>
          </cell>
          <cell r="K5790">
            <v>8.43</v>
          </cell>
        </row>
        <row r="5791">
          <cell r="G5791">
            <v>90099</v>
          </cell>
          <cell r="H5791" t="str">
            <v>ESCAVAÇÃO MECANIZADA DE VALA COM PROFUNDIDADE MAIOR QUE 1,5 M ATÉ 3,0 M (MÉDIA MONTANTE E JUSANTE/UMA COMPOSIÇÃO POR TRECHO), RETROESCAV. (0,26 M3), LARGURA MENOR QUE 0,8 M, EM SOLO DE 1A CATEGORIA, LOCAIS COM BAIXO NÍVEL DE INTERFERÊNCIA. AF_09/2024</v>
          </cell>
          <cell r="I5791" t="str">
            <v>M3</v>
          </cell>
          <cell r="J5791" t="str">
            <v>COLETADO</v>
          </cell>
          <cell r="K5791">
            <v>7.49</v>
          </cell>
        </row>
        <row r="5792">
          <cell r="G5792">
            <v>90100</v>
          </cell>
          <cell r="H5792" t="str">
            <v>ESCAVAÇÃO MECANIZADA DE VALA COM PROFUNDIDADE MAIOR QUE 1,5 M ATÉ 3,0 M (MÉDIA MONTANTE E JUSANTE/UMA COMPOSIÇÃO POR TRECHO), RETROESCAV (0,26 M3), LARGURA DE 0,8 M A 1,5 M, EM SOLO DE 1A CATEGORIA, LOCAIS COM BAIXO NÍVEL DE INTERFERÊNCIA. AF_09/2024</v>
          </cell>
          <cell r="I5792" t="str">
            <v>M3</v>
          </cell>
          <cell r="J5792" t="str">
            <v>COLETADO</v>
          </cell>
          <cell r="K5792">
            <v>7.26</v>
          </cell>
        </row>
        <row r="5793">
          <cell r="G5793">
            <v>90101</v>
          </cell>
          <cell r="H5793" t="str">
            <v>ESCAVAÇÃO MANUAL DE VALA. AF_09/2024</v>
          </cell>
          <cell r="I5793" t="str">
            <v>M3</v>
          </cell>
          <cell r="J5793" t="str">
            <v>COEFICIENTE DE REPRESENTATIVIDADE</v>
          </cell>
          <cell r="K5793">
            <v>6.86</v>
          </cell>
        </row>
        <row r="5794">
          <cell r="G5794">
            <v>90102</v>
          </cell>
          <cell r="H5794" t="str">
            <v>ESCAVAÇÃO MECANIZADA DE VALA COM PROF. ATÉ 1,5 M (MÉDIA MONTANTE E JUSANTE/UMA COMPOSIÇÃO POR TRECHO), ESCAVADEIRA (0,8 M3), LARG. MENOR QUE 1,5 M, EM SOLO DE 1A CATEGORIA, EM LOCAIS COM ALTO NÍVEL DE INTERFERÊNCIA. AF_09/2024</v>
          </cell>
          <cell r="I5794" t="str">
            <v>M3</v>
          </cell>
          <cell r="J5794" t="str">
            <v>COEFICIENTE DE REPRESENTATIVIDADE</v>
          </cell>
          <cell r="K5794">
            <v>6.66</v>
          </cell>
        </row>
        <row r="5795">
          <cell r="G5795">
            <v>90105</v>
          </cell>
          <cell r="H5795" t="str">
            <v>ESCAVAÇÃO MECANIZADA DE VALA COM PROF. MAIOR QUE 4,5 M ATÉ 6,0 M (MÉDIA MONTANTE E JUSANTE/UMA COMPOSIÇÃO POR TRECHO), ESCAVADEIRA (0,8 M3), LARG. MENOR QUE 1,5 M, EM SOLO DE 1A CATEGORIA, EM LOCAIS COM ALTO NÍVEL DE INTERFERÊNCIA. AF_09/2024</v>
          </cell>
          <cell r="I5795" t="str">
            <v>M3</v>
          </cell>
          <cell r="J5795" t="str">
            <v>COEFICIENTE DE REPRESENTATIVIDADE</v>
          </cell>
          <cell r="K5795">
            <v>7.04</v>
          </cell>
        </row>
        <row r="5796">
          <cell r="G5796">
            <v>90106</v>
          </cell>
          <cell r="H5796" t="str">
            <v>ESCAVAÇÃO MECANIZADA DE VALA COM PROF. MAIOR QUE 1,50 M ATÉ 3,0 M (MÉDIA MONTANTE E JUSANTE/UMA COMPOSIÇÃO POR TRECHO), ESCAVADEIRA (1,2 M3), LARG. DE 1,5 M A 2,5 M, EM SOLO DE 1A CATEGORIA, EM LOCAIS COM ALTO NÍVEL DE INTERFERÊNCIA. AF_09/2024</v>
          </cell>
          <cell r="I5796" t="str">
            <v>M3</v>
          </cell>
          <cell r="J5796" t="str">
            <v>COLETADO</v>
          </cell>
          <cell r="K5796">
            <v>6.77</v>
          </cell>
        </row>
        <row r="5797">
          <cell r="G5797">
            <v>90107</v>
          </cell>
          <cell r="H5797" t="str">
            <v>ESCAVAÇÃO MECANIZADA DE VALA COM PROF. ATÉ 1,5 M (MÉDIA MONTANTE E JUSANTE/UMA COMPOSIÇÃO POR TRECHO), ESCAVADEIRA (0,8 M3),LARG. MENOR QUE 1,5 M, EM SOLO DE 1A CATEGORIA, LOCAIS COM BAIXO NÍVEL DE INTERFERÊNCIA. AF_09/2024</v>
          </cell>
          <cell r="I5797" t="str">
            <v>M3</v>
          </cell>
          <cell r="J5797" t="str">
            <v>COLETADO</v>
          </cell>
          <cell r="K5797">
            <v>6.63</v>
          </cell>
        </row>
        <row r="5798">
          <cell r="G5798">
            <v>90108</v>
          </cell>
          <cell r="H5798" t="str">
            <v>ESCAVAÇÃO MECANIZADA DE VALA COM PROF. MAIOR QUE 4,5 M ATÉ 6,0 M (MÉDIA MONTANTE E JUSANTE/UMA COMPOSIÇÃO POR TRECHO),COM ESCAVADEIRA (0,8 M3), LARG. MENOR QUE 1,5 M, EM SOLO DE 1A CATEGORIA, LOCAIS COM BAIXO NÍVEL DE INTERFERÊNCIA. AF_09/2024</v>
          </cell>
          <cell r="I5798" t="str">
            <v>M3</v>
          </cell>
          <cell r="J5798" t="str">
            <v>COLETADO</v>
          </cell>
          <cell r="K5798">
            <v>19.75</v>
          </cell>
        </row>
        <row r="5799">
          <cell r="G5799">
            <v>93358</v>
          </cell>
          <cell r="H5799" t="str">
            <v>ESCAVAÇÃO MECANIZADA DE VALA COM PROF. MAIOR QUE 1,5 M ATÉ 3,0 M (MÉDIA MONTANTE E JUSANTE/UMA COMPOSIÇÃO POR TRECHO),COM ESCAVADEIRA (1,2 M3),LARG. DE 1,5 M A 2,5 M, EM SOLO DE 1A CATEGORIA, LOCAIS COM BAIXO NÍVEL DE INTERFERÊNCIA. AF_09/2024</v>
          </cell>
          <cell r="I5799" t="str">
            <v>M3</v>
          </cell>
          <cell r="J5799" t="str">
            <v>COLETADO</v>
          </cell>
          <cell r="K5799">
            <v>16.93</v>
          </cell>
        </row>
        <row r="5800">
          <cell r="G5800">
            <v>102276</v>
          </cell>
          <cell r="H5800" t="str">
            <v>ESCAVAÇÃO MECANIZADA DE VALA COM PROF. ATÉ 1,5 M (MÉDIA MONTANTE E JUSANTE/UMA COMPOSIÇÃO POR TRECHO), ESCAVADEIRA (0,8 M3),LARG. MENOR QUE 1,5 M, EM SOLO DE MOLE, EM LOCAIS COM ALTO NÍVEL DE INTERFERÊNCIA. AF_09/2024</v>
          </cell>
          <cell r="I5800" t="str">
            <v>M3</v>
          </cell>
          <cell r="J5800" t="str">
            <v>COLETADO</v>
          </cell>
          <cell r="K5800">
            <v>16.72</v>
          </cell>
        </row>
        <row r="5801">
          <cell r="G5801">
            <v>102277</v>
          </cell>
          <cell r="H5801" t="str">
            <v>ESCAVAÇÃO MECANIZADA DE VALA COM PROF. ATÉ 1,5 M (MÉDIA MONTANTE E JUSANTE/UMA COMPOSIÇÃO POR TRECHO), ESCAVADEIRA (0,8 M3), LARG. DE 1,5 M A 2,5 M, EM SOLO MOLE, EM LOCAIS COM ALTO NÍVEL DE INTERFERÊNCIA. AF_09/2024</v>
          </cell>
          <cell r="I5801" t="str">
            <v>M3</v>
          </cell>
          <cell r="J5801" t="str">
            <v>COEFICIENTE DE REPRESENTATIVIDADE</v>
          </cell>
          <cell r="K5801">
            <v>15.31</v>
          </cell>
        </row>
        <row r="5802">
          <cell r="G5802">
            <v>102278</v>
          </cell>
          <cell r="H5802" t="str">
            <v>ESCAVAÇÃO MECANIZADA DE VALA COM PROF. MAIOR QUE 1,5 M ATÉ 3,0 M (MÉDIA MONTANTE E JUSANTE/UMA COMPOSIÇÃO POR TRECHO), ESCAVADEIRA (0,8 M3), LARGURA ATÉ 1,5 M, EM SOLO MOLE, EM LOCAIS COM ALTO NÍVEL DE INTERFERÊNCIA. AF_09/2024</v>
          </cell>
          <cell r="I5802" t="str">
            <v>M3</v>
          </cell>
          <cell r="J5802" t="str">
            <v>COEFICIENTE DE REPRESENTATIVIDADE</v>
          </cell>
          <cell r="K5802">
            <v>12.44</v>
          </cell>
        </row>
        <row r="5803">
          <cell r="G5803">
            <v>102279</v>
          </cell>
          <cell r="H5803" t="str">
            <v>ESCAVAÇÃO MECANIZADA DE VALA COM PROF. MAIOR QUE 3,0 M ATÉ 4,5 M (MÉDIA MONTANTE E JUSANTE/UMA COMPOSIÇÃO POR TRECHO), ESCAVADEIRA (0,8 M3), LARG. MENOR QUE 1,5 M, EM SOLO MOLE, EM LOCAIS COM ALTO NÍVEL DE INTERFERÊNCIA. AF_09/2024</v>
          </cell>
          <cell r="I5803" t="str">
            <v>M3</v>
          </cell>
          <cell r="J5803" t="str">
            <v>COEFICIENTE DE REPRESENTATIVIDADE</v>
          </cell>
          <cell r="K5803">
            <v>10.67</v>
          </cell>
        </row>
        <row r="5804">
          <cell r="G5804">
            <v>102280</v>
          </cell>
          <cell r="H5804" t="str">
            <v>ESCAVAÇÃO MECANIZADA DE VALA COM PROF. MAIOR QUE 4,5 M ATÉ 6,0 M (MÉDIA MONTANTE E JUSANTE/UMA COMPOSIÇÃO POR TRECHO), ESCAVADEIRA (0,8 M3),LARG. MENOR QUE 1,5 M, EM SOLO DE MOLE, EM LOCAIS COM ALTO NÍVEL DE INTERFERÊNCIA. AF_09/2024</v>
          </cell>
          <cell r="I5804" t="str">
            <v>M3</v>
          </cell>
          <cell r="J5804" t="str">
            <v>COEFICIENTE DE REPRESENTATIVIDADE</v>
          </cell>
          <cell r="K5804">
            <v>10.53</v>
          </cell>
        </row>
        <row r="5805">
          <cell r="G5805">
            <v>102281</v>
          </cell>
          <cell r="H5805" t="str">
            <v>ESCAVAÇÃO MECANIZADA DE VALA COM PROF. MAIOR QUE 1,5 M ATÉ 3,0 M (MÉDIA MONTANTE E JUSANTE/UMA COMPOSIÇÃO POR TRECHO),COM ESCAVADEIRA (1,2 M3),LARG. DE 1,5 M A 2,5 M, EM SOLO MOLE, EM LOCAIS COM ALTO NÍVEL DE INTERFERÊNCIA. AF_09/2024</v>
          </cell>
          <cell r="I5805" t="str">
            <v>M3</v>
          </cell>
          <cell r="J5805" t="str">
            <v>COEFICIENTE DE REPRESENTATIVIDADE</v>
          </cell>
          <cell r="K5805">
            <v>9.65</v>
          </cell>
        </row>
        <row r="5806">
          <cell r="G5806">
            <v>102282</v>
          </cell>
          <cell r="H5806" t="str">
            <v>ESCAVAÇÃO MECANIZADA DE VALA COM PROF. DE 3,0 M ATÉ 4,5 M (MÉDIA MONTANTE E JUSANTE/UMA COMPOSIÇÃO POR TRECHO), ESCAVADEIRA (1,2 M3), LARG. DE 1,5 M A 2,5 M, EM SOLO MOLE, EM LOCAIS COM ALTO NÍVEL DE INTERFERÊNCIA. AF_09/2024</v>
          </cell>
          <cell r="I5806" t="str">
            <v>M3</v>
          </cell>
          <cell r="J5806" t="str">
            <v>COEFICIENTE DE REPRESENTATIVIDADE</v>
          </cell>
          <cell r="K5806">
            <v>12.79</v>
          </cell>
        </row>
        <row r="5807">
          <cell r="G5807">
            <v>102283</v>
          </cell>
          <cell r="H5807" t="str">
            <v>ESCAVAÇÃO MECANIZADA DE VALA COM PROF. MAIOR QUE 4,5 M ATÉ 6,0 M (MÉDIA MONTANTE E JUSANTE/UMA COMPOSIÇÃO POR TRECHO), ESCAVADEIRA (1,2 M3), LARG. DE 1,5 M A 2,5 M, EM SOLO MOLE, EM LOCAIS COM ALTO NÍVEL DE INTERFERÊNCIA. AF_09/2024</v>
          </cell>
          <cell r="I5807" t="str">
            <v>M3</v>
          </cell>
          <cell r="J5807" t="str">
            <v>COEFICIENTE DE REPRESENTATIVIDADE</v>
          </cell>
          <cell r="K5807">
            <v>11.37</v>
          </cell>
        </row>
        <row r="5808">
          <cell r="G5808">
            <v>102284</v>
          </cell>
          <cell r="H5808" t="str">
            <v>ESCAVAÇÃO MECANIZADA DE VALA COM PROF. ATÉ 1,5 M (MÉDIA MONTANTE E JUSANTE/UMA COMPOSIÇÃO POR TRECHO), ESCAVADEIRA (0,8 M3),LARG. MENOR QUE 1,5 M, EM SOLO MOLE, LOCAIS COM BAIXO NÍVEL DE INTERFERÊNCIA. AF_09/2024</v>
          </cell>
          <cell r="I5808" t="str">
            <v>M3</v>
          </cell>
          <cell r="J5808" t="str">
            <v>COEFICIENTE DE REPRESENTATIVIDADE</v>
          </cell>
          <cell r="K5808">
            <v>11.01</v>
          </cell>
        </row>
        <row r="5809">
          <cell r="G5809">
            <v>102285</v>
          </cell>
          <cell r="H5809" t="str">
            <v>ESCAVAÇÃO MECANIZADA DE VALA COM PROF. ATÉ 1,5 M (MÉDIA MONTANTE E JUSANTE/UMA COMPOSIÇÃO POR TRECHO), ESCAVADEIRA (0,8 M3), LARG. DE 1,5 M A 2,5 M, EM SOLO MOLE, LOCAIS COM BAIXO NÍVEL DE INTERFERÊNCIA. AF_09/2024</v>
          </cell>
          <cell r="I5809" t="str">
            <v>M3</v>
          </cell>
          <cell r="J5809" t="str">
            <v>COEFICIENTE DE REPRESENTATIVIDADE</v>
          </cell>
          <cell r="K5809">
            <v>10.42</v>
          </cell>
        </row>
        <row r="5810">
          <cell r="G5810">
            <v>102286</v>
          </cell>
          <cell r="H5810" t="str">
            <v>ESCAVAÇÃO MECANIZADA DE VALA COM PROF. MAIOR QUE 1,5 M E ATÉ 3,0 M (MÉDIA MONTANTE E JUSANTE/UMA COMPOSIÇÃO POR TRECHO), ESCAVADEIRA (0,8 M3), LARG. MENOR QUE 1,5 M, EM SOLO MOLE, LOCAIS COM BAIXO NÍVEL DE INTERFERÊNCIA. AF_09/2024</v>
          </cell>
          <cell r="I5810" t="str">
            <v>M3</v>
          </cell>
          <cell r="J5810" t="str">
            <v>COEFICIENTE DE REPRESENTATIVIDADE</v>
          </cell>
          <cell r="K5810">
            <v>10.11</v>
          </cell>
        </row>
        <row r="5811">
          <cell r="G5811">
            <v>102287</v>
          </cell>
          <cell r="H5811" t="str">
            <v>ESCAVAÇÃO MECANIZADA DE VALA COM PROF.MAIOR QUE 3,0 M ATÉ 4,5 M (MÉDIA MONTANTE E JUSANTE/UMA COMPOSIÇÃO POR TRECHO), ESCAVADEIRA (0,8 M3), LARG. MENOR QUE 1,5 M, EM SOLO MOLE, LOCAIS COM BAIXO NÍVEL DE INTERFERÊNCIA. AF_09/2024</v>
          </cell>
          <cell r="I5811" t="str">
            <v>M3</v>
          </cell>
          <cell r="J5811" t="str">
            <v>COEFICIENTE DE REPRESENTATIVIDADE</v>
          </cell>
          <cell r="K5811">
            <v>10.68</v>
          </cell>
        </row>
        <row r="5812">
          <cell r="G5812">
            <v>102288</v>
          </cell>
          <cell r="H5812" t="str">
            <v>ESCAVAÇÃO MECANIZADA DE VALA COM PROF. MAIOR QUE 4,5 M ATÉ 6,0 M (MÉDIA MONTANTE E JUSANTE/UMA COMPOSIÇÃO POR TRECHO),COM ESCAVADEIRA (0,8 M3), LARG. MENOR QUE 1,5 M, EM SOLO MOLE, LOCAIS COM BAIXO NÍVEL DE INTERFERÊNCIA. AF_09/2024</v>
          </cell>
          <cell r="I5812" t="str">
            <v>M3</v>
          </cell>
          <cell r="J5812" t="str">
            <v>COLETADO</v>
          </cell>
          <cell r="K5812">
            <v>10.27</v>
          </cell>
        </row>
        <row r="5813">
          <cell r="G5813">
            <v>102289</v>
          </cell>
          <cell r="H5813" t="str">
            <v>ESCAVAÇÃO MECANIZADA DE VALA COM PROF. MAIOR QUE 1,5 M ATÉ 3,0 M (MÉDIA MONTANTE E JUSANTE/UMA COMPOSIÇÃO POR TRECHO),COM ESCAVADEIRA (1,2 M3), LARG. DE 1,5 M A 2,5 M, EM SOLO MOLE, LOCAIS COM BAIXO NÍVEL DE INTERFERÊNCIA. AF_09/2024</v>
          </cell>
          <cell r="I5813" t="str">
            <v>M3</v>
          </cell>
          <cell r="J5813" t="str">
            <v>COLETADO</v>
          </cell>
          <cell r="K5813">
            <v>10.06</v>
          </cell>
        </row>
        <row r="5814">
          <cell r="G5814">
            <v>102290</v>
          </cell>
          <cell r="H5814" t="str">
            <v>ESCAVAÇÃO MECANIZADA DE VALA COM PROF. MAIOR QUE 3,0 M ATÉ 4,5 M (MÉDIA MONTANTE E JUSANTE/UMA COMPOSIÇÃO POR TRECHO), ESCAVADEIRA (1,2 M3), LARG. DE 1,5 M A 2,5 M, EM SOLO MOLE, LOCAIS COM BAIXO NÍVEL DE INTERFERÊNCIA. AF_09/2024</v>
          </cell>
          <cell r="I5814" t="str">
            <v>M3</v>
          </cell>
          <cell r="J5814" t="str">
            <v>COLETADO</v>
          </cell>
          <cell r="K5814">
            <v>8.06</v>
          </cell>
        </row>
        <row r="5815">
          <cell r="G5815">
            <v>102291</v>
          </cell>
          <cell r="H5815" t="str">
            <v>ESCAVAÇÃO MECANIZADA DE VALA COM PROF. MAIOR QUE 4,5 M ATÉ 6,0 M (MÉDIA MONTANTE E JUSANTE/UMA COMPOSIÇÃO POR TRECHO), ESCAVADEIRA (1,2 M3), LARG. DE 1,5 M A 2,5 M, EM SOLO MOLE, LOCAIS COM BAIXO NÍVEL DE INTERFERÊNCIA. AF_09/2024</v>
          </cell>
          <cell r="I5815" t="str">
            <v>M3</v>
          </cell>
          <cell r="J5815" t="str">
            <v>COLETADO</v>
          </cell>
          <cell r="K5815">
            <v>7.16</v>
          </cell>
        </row>
        <row r="5816">
          <cell r="G5816">
            <v>102292</v>
          </cell>
          <cell r="H5816" t="str">
            <v>ESCAVAÇÃO MECANIZADA DE VALA COM PROF. ATÉ 1,5 M (MÉDIA MONTANTE E JUSANTE/UMA COMPOSIÇÃO POR TRECHO), RETROESCAV. (0,26 M3), LARG. MENOR QUE 0,8 M, EM SOLO MOLE, EM LOCAIS COM ALTO NÍVEL DE INTERFERÊNCIA. AF_09/2024</v>
          </cell>
          <cell r="I5816" t="str">
            <v>M3</v>
          </cell>
          <cell r="J5816" t="str">
            <v>COLETADO</v>
          </cell>
          <cell r="K5816">
            <v>6.93</v>
          </cell>
        </row>
        <row r="5817">
          <cell r="G5817">
            <v>102293</v>
          </cell>
          <cell r="H5817" t="str">
            <v>ESCAVAÇÃO MECANIZADA DE VALA COM PROF. ATÉ 1,5 M (MÉDIA MONTANTE E JUSANTE/UMA COMPOSIÇÃO POR TRECHO), RETROESCAV. (0,26 M3), LARG. DE 0,8 M A 1,5 M, EM SOLO MOLE, EM LOCAIS COM ALTO NÍVEL DE INTERFERÊNCIA. AF_09/2024</v>
          </cell>
          <cell r="I5817" t="str">
            <v>M3</v>
          </cell>
          <cell r="J5817" t="str">
            <v>COEFICIENTE DE REPRESENTATIVIDADE</v>
          </cell>
          <cell r="K5817">
            <v>6.56</v>
          </cell>
        </row>
        <row r="5818">
          <cell r="G5818">
            <v>102294</v>
          </cell>
          <cell r="H5818" t="str">
            <v>ESCAVAÇÃO MECANIZADA DE VALA COM PROF. MAIOR QUE 1,5 M ATÉ 3,0 M (MÉDIA MONTANTE E JUSANTE/UMA COMPOSIÇÃO POR TRECHO), RETROESCAV. (0,26 M3), LARG. MENOR QUE 0,8 M, EM SOLO MOLE, EM LOCAIS COM ALTO NÍVEL DE INTERFERÊNCIA. AF_09/2024</v>
          </cell>
          <cell r="I5818" t="str">
            <v>M3</v>
          </cell>
          <cell r="J5818" t="str">
            <v>COEFICIENTE DE REPRESENTATIVIDADE</v>
          </cell>
          <cell r="K5818">
            <v>6.36</v>
          </cell>
        </row>
        <row r="5819">
          <cell r="G5819">
            <v>102295</v>
          </cell>
          <cell r="H5819" t="str">
            <v>ESCAVAÇÃO MECANIZADA DE VALA COM PROF. MAIOR QUE 1,5 M ATÉ 3,0 M (MÉDIA MONTANTE E JUSANTE/UMA COMPOSIÇÃO POR TRECHO), RETROESCAV. (0,26 M3), LARG. DE 0,8 M A 1,5 M, EM SOLO MOLE, EM LOCAIS COM ALTO NÍVEL DE INTERFERÊNCIA. AF_09/2024</v>
          </cell>
          <cell r="I5819" t="str">
            <v>M3</v>
          </cell>
          <cell r="J5819" t="str">
            <v>COEFICIENTE DE REPRESENTATIVIDADE</v>
          </cell>
          <cell r="K5819">
            <v>6.73</v>
          </cell>
        </row>
        <row r="5820">
          <cell r="G5820">
            <v>102296</v>
          </cell>
          <cell r="H5820" t="str">
            <v>ESCAVAÇÃO MECANIZADA DE VALA COM PROF. ATÉ 1,5 M (MÉDIA MONTANTE E JUSANTE/UMA COMPOSIÇÃO POR TRECHO), RETROESCAV. (0,26 M3), LARG. MENOR QUE 0,8 M, EM SOLO MOLE, LOCAIS COM BAIXO NÍVEL DE INTERFERÊNCIA. AF_09/2024</v>
          </cell>
          <cell r="I5820" t="str">
            <v>M3</v>
          </cell>
          <cell r="J5820" t="str">
            <v>COLETADO</v>
          </cell>
          <cell r="K5820">
            <v>6.47</v>
          </cell>
        </row>
        <row r="5821">
          <cell r="G5821">
            <v>102297</v>
          </cell>
          <cell r="H5821" t="str">
            <v>ESCAVAÇÃO MECANIZADA DE VALA COM PROF. ATÉ 1,5 M (MÉDIA MONTANTE E JUSANTE/UMA COMPOSIÇÃO POR TRECHO), RETROESCAV. (0,26 M3), LARG. DE 0,8 M A 1,5 M, EM SOLO MOLE, LOCAIS COM BAIXO NÍVEL DE INTERFERÊNCIA. AF_09/2024</v>
          </cell>
          <cell r="I5821" t="str">
            <v>M3</v>
          </cell>
          <cell r="J5821" t="str">
            <v>COLETADO</v>
          </cell>
          <cell r="K5821">
            <v>6.34</v>
          </cell>
        </row>
        <row r="5822">
          <cell r="G5822">
            <v>102298</v>
          </cell>
          <cell r="H5822" t="str">
            <v>ESCAVAÇÃO MECANIZADA DE VALA COM PROF. MAIOR QUE 1,5 M ATÉ 3,0 M (MÉDIA MONTANTE E JUSANTE/UMA COMPOSIÇÃO POR TRECHO), RETROESCAV. (0,26 M3),LARG. MENOR QUE 0,8 M, EM SOLO MOLE, LOCAIS COM BAIXO NÍVEL DE INTERFERÊNCIA. AF_09/2024</v>
          </cell>
          <cell r="I5822" t="str">
            <v>M3</v>
          </cell>
          <cell r="J5822" t="str">
            <v>COLETADO</v>
          </cell>
          <cell r="K5822">
            <v>18.87</v>
          </cell>
        </row>
        <row r="5823">
          <cell r="G5823">
            <v>102299</v>
          </cell>
          <cell r="H5823" t="str">
            <v>ESCAVAÇÃO MECANIZADA DE VALA COM PROF. MAIOR QUE 1,5 M ATÉ 3,0 M (MÉDIA MONTANTE E JUSANTE/UMA COMPOSIÇÃO POR TRECHO), RETROESCAV. (0,26 M3), LARG. DE 0,8 M A 1,5 M, EM SOLO MOLE, LOCAIS COM BAIXO NÍVEL DE INTERFERÊNCIA. AF_09/2024</v>
          </cell>
          <cell r="I5823" t="str">
            <v>M3</v>
          </cell>
          <cell r="J5823" t="str">
            <v>COLETADO</v>
          </cell>
          <cell r="K5823">
            <v>16.17</v>
          </cell>
        </row>
        <row r="5824">
          <cell r="G5824">
            <v>102300</v>
          </cell>
          <cell r="H5824" t="str">
            <v>ESCAVAÇÃO MECANIZADA DE VALA COM PROF. ATÉ 1,5 M (MÉDIA MONTANTE E JUSANTE/UMA COMPOSIÇÃO POR TRECHO), ESCAVADEIRA (0,8 M3),LARG. ATÉ 1,5 M, EM SOLO DE 2A CATEGORIA, EM LOCAIS COM ALTO NÍVEL DE INTERFERÊNCIA. AF_09/2024</v>
          </cell>
          <cell r="I5824" t="str">
            <v>M3</v>
          </cell>
          <cell r="J5824" t="str">
            <v>COLETADO</v>
          </cell>
          <cell r="K5824">
            <v>15.98</v>
          </cell>
        </row>
        <row r="5825">
          <cell r="G5825">
            <v>102301</v>
          </cell>
          <cell r="H5825" t="str">
            <v>ESCAVAÇÃO MECANIZADA DE VALA COM PROF. ATÉ 1,5 M (MÉDIA MONTANTE E JUSANTE/UMA COMPOSIÇÃO POR TRECHO), ESCAVADEIRA (0,8 M3), LARG. DE 1,5 M A 2,5 M, EM SOLO DE 2A CATEGORIA, EM LOCAIS COM ALTO NÍVEL DE INTERFERÊNCIA. AF_09/2024</v>
          </cell>
          <cell r="I5825" t="str">
            <v>M3</v>
          </cell>
          <cell r="J5825" t="str">
            <v>COEFICIENTE DE REPRESENTATIVIDADE</v>
          </cell>
          <cell r="K5825">
            <v>14.62</v>
          </cell>
        </row>
        <row r="5826">
          <cell r="G5826">
            <v>102302</v>
          </cell>
          <cell r="H5826" t="str">
            <v>ESCAVAÇÃO MECANIZADA DE VALA COM PROF. MAIOR QUE 1,5 M ATÉ 3,0 M (MÉDIA MONTANTE E JUSANTE/UMA COMPOSIÇÃO POR TRECHO), ESCAVADEIRA (0,8 M3), LARG. ATÉ 1,5 M, EM SOLO DE 2A CATEGORIA, EM LOCAIS COM ALTO NÍVEL DE INTERFERÊNCIA. AF_09/2024</v>
          </cell>
          <cell r="I5826" t="str">
            <v>M3</v>
          </cell>
          <cell r="J5826" t="str">
            <v>COEFICIENTE DE REPRESENTATIVIDADE</v>
          </cell>
          <cell r="K5826">
            <v>11.88</v>
          </cell>
        </row>
        <row r="5827">
          <cell r="G5827">
            <v>102303</v>
          </cell>
          <cell r="H5827" t="str">
            <v>ESCAVAÇÃO MECANIZADA DE VALA COM PROF. MAIOR QUE 3,0 M ATÉ 4,5 M (MÉDIA MONTANTE E JUSANTE/UMA COMPOSIÇÃO POR TRECHO), ESCAVADEIRA (0,8 M3), LARG. MENOR QUE 1,5 M, EM SOLO DE 2A CATEGORIA, EM LOCAIS COM ALTO NÍVEL DE INTERFERÊNCIA. AF_09/2024</v>
          </cell>
          <cell r="I5827" t="str">
            <v>M3</v>
          </cell>
          <cell r="J5827" t="str">
            <v>COEFICIENTE DE REPRESENTATIVIDADE</v>
          </cell>
          <cell r="K5827">
            <v>10.19</v>
          </cell>
        </row>
        <row r="5828">
          <cell r="G5828">
            <v>102304</v>
          </cell>
          <cell r="H5828" t="str">
            <v>ESCAVAÇÃO MECANIZADA DE VALA COM PROF.MAIOR QUE 4,5 M ATÉ 6,0 M (MÉDIA MONTANTE E JUSANTE/UMA COMPOSIÇÃO POR TRECHO),COM ESCAVADEIRA (0,8 M3), LARG. MENOR QUE 1,5 M, EM SOLO DE 2A CATEGORIA, EM LOCAIS COM ALTO NÍVEL DE INTERFERÊNCIA. AF_09/2024</v>
          </cell>
          <cell r="I5828" t="str">
            <v>M3</v>
          </cell>
          <cell r="J5828" t="str">
            <v>COEFICIENTE DE REPRESENTATIVIDADE</v>
          </cell>
          <cell r="K5828">
            <v>10.07</v>
          </cell>
        </row>
        <row r="5829">
          <cell r="G5829">
            <v>102305</v>
          </cell>
          <cell r="H5829" t="str">
            <v>ESCAVAÇÃO MECANIZADA DE VALA COM PROF. MAIOR QUE 1,5 M ATÉ 3,0 M (MÉDIA MONTANTE E JUSANTE/UMA COMPOSIÇÃO POR TRECHO),COM ESCAVADEIRA (1,2 M3),LARG. DE 1,5 M A 2,5 M, EM SOLO DE 2A CATEGORIA, EM LOCAIS COM ALTO NÍVEL DE INTERFERÊNCIA. AF_09/2024</v>
          </cell>
          <cell r="I5829" t="str">
            <v>M3</v>
          </cell>
          <cell r="J5829" t="str">
            <v>COEFICIENTE DE REPRESENTATIVIDADE</v>
          </cell>
          <cell r="K5829">
            <v>9.21</v>
          </cell>
        </row>
        <row r="5830">
          <cell r="G5830">
            <v>102306</v>
          </cell>
          <cell r="H5830" t="str">
            <v>ESCAVAÇÃO MECANIZADA DE VALA COM PROF. DE 3,0 M ATÉ 4,5 M (MÉDIA MONTANTE E JUSANTE/UMA COMPOSIÇÃO POR TRECHO), ESCAVADEIRA (1,2 M3), LARG. DE 1,5 M A 2,5 M, EM SOLO DE 2A CATEGORIA, EM LOCAIS COM ALTO NÍVEL DE INTERFERÊNCIA. AF_09/2024</v>
          </cell>
          <cell r="I5830" t="str">
            <v>M3</v>
          </cell>
          <cell r="J5830" t="str">
            <v>COEFICIENTE DE REPRESENTATIVIDADE</v>
          </cell>
          <cell r="K5830">
            <v>74.56</v>
          </cell>
        </row>
        <row r="5831">
          <cell r="G5831">
            <v>102307</v>
          </cell>
          <cell r="H5831" t="str">
            <v>ESCAVAÇÃO MECANIZADA DE VALA COM PROF. MAIOR QUE 4,5 M ATÉ 6,0 M (MÉDIA MONTANTE E JUSANTE/UMA COMPOSIÇÃO POR TRECHO), ESCAVADEIRA (1,2 M3), LARG. DE 1,5 M A 2,5 M, EM SOLO DE 2A CATEGORIA, EM LOCAIS COM ALTO NÍVEL DE INTERFERÊNCIA. AF_09/2024</v>
          </cell>
          <cell r="I5831" t="str">
            <v>M3</v>
          </cell>
          <cell r="J5831" t="str">
            <v>COEFICIENTE DE REPRESENTATIVIDADE</v>
          </cell>
          <cell r="K5831">
            <v>68.29</v>
          </cell>
        </row>
        <row r="5832">
          <cell r="G5832">
            <v>102308</v>
          </cell>
          <cell r="H5832" t="str">
            <v>ESCAVAÇÃO MECANIZADA DE VALA COM PROF. ATÉ 1,5 M (MÉDIA MONTANTE E JUSANTE/UMA COMPOSIÇÃO POR TRECHO),COM ESCAVADEIRA (0,8 M3), LARG. MENOR QUE 1,5 M, EM SOLO DE 2A CATEGORIA, LOCAIS COM BAIXO NÍVEL DE INTERFERÊNCIA. AF_09/2024</v>
          </cell>
          <cell r="I5832" t="str">
            <v>M3</v>
          </cell>
          <cell r="J5832" t="str">
            <v>COEFICIENTE DE REPRESENTATIVIDADE</v>
          </cell>
          <cell r="K5832">
            <v>65.45</v>
          </cell>
        </row>
        <row r="5833">
          <cell r="G5833">
            <v>102309</v>
          </cell>
          <cell r="H5833" t="str">
            <v>ESCAVAÇÃO MECANIZADA DE VALA COM PROF. ATÉ 1,5 M (MÉDIA MONTANTE E JUSANTE/UMA COMPOSIÇÃO POR TRECHO), ESCAVADEIRA (0,8 M3), LARG. DE 1,5 M A 2,5 M, EM SOLO DE 2A CATEGORIA, LOCAIS COM BAIXO NÍVEL DE INTERFERÊNCIA. AF_09/2024</v>
          </cell>
          <cell r="I5833" t="str">
            <v>M3</v>
          </cell>
          <cell r="J5833" t="str">
            <v>COEFICIENTE DE REPRESENTATIVIDADE</v>
          </cell>
          <cell r="K5833">
            <v>70.18</v>
          </cell>
        </row>
        <row r="5834">
          <cell r="G5834">
            <v>102310</v>
          </cell>
          <cell r="H5834" t="str">
            <v>ESCAVAÇÃO MECANIZADA DE VALA COM PROF. MAIOR QUE 1,5 M E ATÉ 3,0 M (MÉDIA MONTANTE E JUSANTE/UMA COMPOSIÇÃO POR TRECHO), ESCAVADEIRA (0,8 M3), LARG. MENOR QUE 1,5 M, EM SOLO DE 2A CATEGORIA, LOCAIS COM BAIXO NÍVEL DE INTERFERÊNCIA. AF_09/2024</v>
          </cell>
          <cell r="I5834" t="str">
            <v>M3</v>
          </cell>
          <cell r="J5834" t="str">
            <v>COEFICIENTE DE REPRESENTATIVIDADE</v>
          </cell>
          <cell r="K5834">
            <v>64.5</v>
          </cell>
        </row>
        <row r="5835">
          <cell r="G5835">
            <v>102311</v>
          </cell>
          <cell r="H5835" t="str">
            <v>ESCAVAÇÃO MECANIZADA DE VALA COM PROF.MAIOR QUE 3,0 M ATÉ 4,5 M (MÉDIA MONTANTE E JUSANTE/UMA COMPOSIÇÃO POR TRECHO), ESCAVADEIRA (0,8 M3), LARG. MENOR QUE 1,5 M, EM SOLO DE 2A CATEGORIA, LOCAIS COM BAIXO NÍVEL DE INTERFERÊNCIA. AF_09/2024</v>
          </cell>
          <cell r="I5835" t="str">
            <v>M3</v>
          </cell>
          <cell r="J5835" t="str">
            <v>COEFICIENTE DE REPRESENTATIVIDADE</v>
          </cell>
          <cell r="K5835">
            <v>75.6</v>
          </cell>
        </row>
        <row r="5836">
          <cell r="G5836">
            <v>102312</v>
          </cell>
          <cell r="H5836" t="str">
            <v>ESCAVAÇÃO MECANIZADA DE VALA COM PROF.MAIOR QUE 4,5 M ATÉ 6,0 M (MÉDIA MONTANTE E JUSANTE/UMA COMPOSIÇÃO POR TRECHO),COM ESCAVADEIRA (0,8 M3), LARG. MENOR QUE 1,5 M, EM SOLO DE 2A CATEGORIA, EM LOCAIS COM BAIXO NÍVEL DE INTERFERÊNCIA. AF_09/2024</v>
          </cell>
          <cell r="I5836" t="str">
            <v>M3</v>
          </cell>
          <cell r="J5836" t="str">
            <v>ATRIBUÍDO SÃO PAULO</v>
          </cell>
          <cell r="K5836">
            <v>112.96</v>
          </cell>
        </row>
        <row r="5837">
          <cell r="G5837">
            <v>102313</v>
          </cell>
          <cell r="H5837" t="str">
            <v>ESCAVAÇÃO MECANIZADA DE VALA COM PROF. MAIOR QUE 1,5 M ATÉ 3,0 M (MÉDIA MONTANTE E JUSANTE/UMA COMPOSIÇÃO POR TRECHO),COM ESCAVADEIRA (1,2 M3),LARG. DE 1,5 M A 2,5 M, EM SOLO DE 2A CATEGORIA, LOCAIS COM BAIXO NÍVEL DE INTERFERÊNCIA. AF_09/2024</v>
          </cell>
          <cell r="I5837" t="str">
            <v>M3</v>
          </cell>
          <cell r="J5837" t="str">
            <v>ATRIBUÍDO SÃO PAULO</v>
          </cell>
          <cell r="K5837">
            <v>106.69</v>
          </cell>
        </row>
        <row r="5838">
          <cell r="G5838">
            <v>102314</v>
          </cell>
          <cell r="H5838" t="str">
            <v>ESCAVAÇÃO MECANIZADA DE VALA COM PROF. MAIOR QUE 3,0 M ATÉ 4,5 M (MÉDIA MONTANTE E JUSANTE/UMA COMPOSIÇÃO POR TRECHO), ESCAVADEIRA (1,2 M3), LARG. DE 1,5 M A 2,5 M, EM SOLO DE 2A CATEGORIA, LOCAIS COM BAIXO NÍVEL DE INTERFERÊNCIA. AF_09/2024</v>
          </cell>
          <cell r="I5838" t="str">
            <v>M3</v>
          </cell>
          <cell r="J5838" t="str">
            <v>ATRIBUÍDO SÃO PAULO</v>
          </cell>
          <cell r="K5838">
            <v>103.85</v>
          </cell>
        </row>
        <row r="5839">
          <cell r="G5839">
            <v>102315</v>
          </cell>
          <cell r="H5839" t="str">
            <v>ESCAVAÇÃO MECANIZADA DE VALA COM PROF. MAIOR QUE 4,5 M ATÉ 6,0 M (MÉDIA MONTANTE E JUSANTE/UMA COMPOSIÇÃO POR TRECHO), ESCAVADEIRA (1,2 M3), LARG. DE 1,5 M A 2,5 M, EM SOLO DE 2A CATEGORIA, LOCAIS COM BAIXO NÍVEL DE INTERFERÊNCIA. AF_09/2024</v>
          </cell>
          <cell r="I5839" t="str">
            <v>M3</v>
          </cell>
          <cell r="J5839" t="str">
            <v>ATRIBUÍDO SÃO PAULO</v>
          </cell>
          <cell r="K5839">
            <v>108.58</v>
          </cell>
        </row>
        <row r="5840">
          <cell r="G5840">
            <v>102316</v>
          </cell>
          <cell r="H5840" t="str">
            <v>ESCAVAÇÃO MECANIZADA DE VALA COM PROF. ATÉ 1,5 M (MÉDIA MONTANTE E JUSANTE/UMA COMPOSIÇÃO POR TRECHO), RETROESCAV. (0,26 M3), LARG. MENOR QUE 0,8 M, EM SOLO DE 2A CATEGORIA, EM LOCAIS COM ALTO NÍVEL DE INTERFERÊNCIA. AF_09/2024</v>
          </cell>
          <cell r="I5840" t="str">
            <v>M3</v>
          </cell>
          <cell r="J5840" t="str">
            <v>ATRIBUÍDO SÃO PAULO</v>
          </cell>
          <cell r="K5840">
            <v>102.9</v>
          </cell>
        </row>
        <row r="5841">
          <cell r="G5841">
            <v>102317</v>
          </cell>
          <cell r="H5841" t="str">
            <v>ESCAVAÇÃO MECANIZADA DE VALA COM PROF. ATÉ 1,5 M (MÉDIA MONTANTE E JUSANTE/UMA COMPOSIÇÃO POR TRECHO), RETROESCAV. (0,26 M3), LARG. DE 0,8 M A 1,5 M, EM SOLO DE 2A CATEGORIA, EM LOCAIS COM ALTO NÍVEL DE INTERFERÊNCIA. AF_09/2024</v>
          </cell>
          <cell r="I5841" t="str">
            <v>M3</v>
          </cell>
          <cell r="J5841" t="str">
            <v>ATRIBUÍDO SÃO PAULO</v>
          </cell>
          <cell r="K5841">
            <v>114</v>
          </cell>
        </row>
        <row r="5842">
          <cell r="G5842">
            <v>102318</v>
          </cell>
          <cell r="H5842" t="str">
            <v>ESCAVAÇÃO MECANIZADA DE VALA COM PROF. MAIOR QUE 1,5 M ATÉ 3,0 M (MÉDIA MONTANTE E JUSANTE/UMA COMPOSIÇÃO POR TRECHO), RETROESCAV. (0,26 M3), LARG. MENOR QUE 0,8 M, EM SOLO DE 2A CATEGORIA, EM LOCAIS COM ALTO NÍVEL DE INTERFERÊNCIA. AF_09/2024</v>
          </cell>
          <cell r="I5842" t="str">
            <v>M3</v>
          </cell>
          <cell r="J5842" t="str">
            <v>ATRIBUÍDO SÃO PAULO</v>
          </cell>
          <cell r="K5842">
            <v>11.51</v>
          </cell>
        </row>
        <row r="5843">
          <cell r="G5843">
            <v>102319</v>
          </cell>
          <cell r="H5843" t="str">
            <v>ESCAVAÇÃO MECANIZADA DE VALA COM PROF. MAIOR QUE 1,5 M ATÉ 3,0 M (MÉDIA MONTANTE E JUSANTE/UMA COMPOSIÇÃO POR TRECHO), RETROESCAV. (0,26 M3), LARG. DE 0,8 M A 1,5 M, EM SOLO DE 2A CATEGORIA, EM LOCAIS COM ALTO NÍVEL DE INTERFERÊNCIA. AF_09/2024</v>
          </cell>
          <cell r="I5843" t="str">
            <v>M3</v>
          </cell>
          <cell r="J5843" t="str">
            <v>ATRIBUÍDO SÃO PAULO</v>
          </cell>
          <cell r="K5843">
            <v>6.27</v>
          </cell>
        </row>
        <row r="5844">
          <cell r="G5844">
            <v>102320</v>
          </cell>
          <cell r="H5844" t="str">
            <v>ESCAVAÇÃO MECANIZADA DE VALA COM PROF. ATÉ 1,5 M (MÉDIA MONTANTE E JUSANTE/UMA COMPOSIÇÃO POR TRECHO), RETROESCAV. (0,26 M3), LARGURA MENOR QUE 0,8 M, EM SOLO DE 2A CATEGORIA, EM LOCAIS COM BAIXO NÍVEL DE INTERFERÊNCIA. AF_09/2024</v>
          </cell>
          <cell r="I5844" t="str">
            <v>M3</v>
          </cell>
          <cell r="J5844" t="str">
            <v>ATRIBUÍDO SÃO PAULO</v>
          </cell>
          <cell r="K5844">
            <v>12.94</v>
          </cell>
        </row>
        <row r="5845">
          <cell r="G5845">
            <v>102321</v>
          </cell>
          <cell r="H5845" t="str">
            <v>ESCAVAÇÃO MECANIZADA DE VALA COM PROF. ATÉ 1,5 M (MÉDIA MONTANTE E JUSANTE/UMA COMPOSIÇÃO POR TRECHO), RETROESCAV. (0,26 M3), LARG. DE 0,8 M A 1,5 M, EM SOLO DE 2A CATEGORIA, EM LOCAIS COM BAIXO NÍVEL DE INTERFERÊNCIA. AF_09/2024</v>
          </cell>
          <cell r="I5845" t="str">
            <v>M3</v>
          </cell>
          <cell r="J5845" t="str">
            <v>ATRIBUÍDO SÃO PAULO</v>
          </cell>
          <cell r="K5845">
            <v>14.78</v>
          </cell>
        </row>
        <row r="5846">
          <cell r="G5846">
            <v>102322</v>
          </cell>
          <cell r="H5846" t="str">
            <v>ESCAVAÇÃO MECANIZADA DE VALA COM PROF. MAIOR QUE 1,5 M ATÉ 3,0 M (MÉDIA MONTANTE E JUSANTE/UMA COMPOSIÇÃO POR TRECHO), RETROESCAV. (0,26 M3),LARG. MENOR QUE 0,8 M, EM SOLO DE 2A CATEGORIA, EM LOCAIS COM BAIXO NÍVEL DE INTERFERÊNCIA. AF_09/2024</v>
          </cell>
          <cell r="I5846" t="str">
            <v>M3</v>
          </cell>
          <cell r="J5846" t="str">
            <v>ATRIBUÍDO SÃO PAULO</v>
          </cell>
          <cell r="K5846">
            <v>12.75</v>
          </cell>
        </row>
        <row r="5847">
          <cell r="G5847">
            <v>102323</v>
          </cell>
          <cell r="H5847" t="str">
            <v>ESCAVAÇÃO MECANIZADA DE VALA COM PROF. MAIOR QUE 1,5 M ATÉ 3,0 M (MÉDIA MONTANTE E JUSANTE/UMA COMPOSIÇÃO POR TRECHO), RETROESCAV. (0,26 M3), LARG. DE 0,8 M A 1,5 M, EM SOLO DE 2A CATEGORIA, EM LOCAIS COM BAIXO NÍVEL DE INTERFERÊNCIA. AF_09/2024</v>
          </cell>
          <cell r="I5847" t="str">
            <v>M3</v>
          </cell>
          <cell r="J5847" t="str">
            <v>ATRIBUÍDO SÃO PAULO</v>
          </cell>
          <cell r="K5847">
            <v>9.78</v>
          </cell>
        </row>
        <row r="5848">
          <cell r="G5848">
            <v>102324</v>
          </cell>
          <cell r="H5848" t="str">
            <v>ATERRO MECANIZADO DE VALA COM ESCAVADEIRA HIDRÁULICA (CAPACIDADE DA CAÇAMBA: 0,8 M³ / POTÊNCIA: 111 HP), LARGURA ATÉ 2,5 M, PROFUNDIDADE ATÉ 1,5 M, COM SOLO ARGILO-ARENOSO. AF_08/2023</v>
          </cell>
          <cell r="I5848" t="str">
            <v>M3</v>
          </cell>
          <cell r="J5848" t="str">
            <v>ATRIBUÍDO SÃO PAULO</v>
          </cell>
          <cell r="K5848">
            <v>11.63</v>
          </cell>
        </row>
        <row r="5849">
          <cell r="G5849">
            <v>102325</v>
          </cell>
          <cell r="H5849" t="str">
            <v>ATERRO MECANIZADO DE VALA COM ESCAVADEIRA HIDRÁULICA (CAPACIDADE DA CAÇAMBA: 0,8 M³ / POTÊNCIA: 111 HP), LARGURA ATÉ 2,5 M, PROFUNDIDADE DE 1,5 A 3,0 M, COM SOLO ARGILO-ARENOSO. AF_08/2023</v>
          </cell>
          <cell r="I5849" t="str">
            <v>M3</v>
          </cell>
          <cell r="J5849" t="str">
            <v>ATRIBUÍDO SÃO PAULO</v>
          </cell>
          <cell r="K5849">
            <v>7.66</v>
          </cell>
        </row>
        <row r="5850">
          <cell r="G5850">
            <v>102326</v>
          </cell>
          <cell r="H5850" t="str">
            <v>ATERRO MECANIZADO DE VALA COM ESCAVADEIRA HIDRÁULICA (CAPACIDADE DA CAÇAMBA: 0,8 M³/POTÊNCIA: 111 HP), LARGURA ATÉ 2,5 M, PROFUNDIDADE DE 3,0 A 6,0 M, COM SOLO ARGILO-ARENOSO. AF_08/2023</v>
          </cell>
          <cell r="I5850" t="str">
            <v>M3</v>
          </cell>
          <cell r="J5850" t="str">
            <v>ATRIBUÍDO SÃO PAULO</v>
          </cell>
          <cell r="K5850">
            <v>7.84</v>
          </cell>
        </row>
        <row r="5851">
          <cell r="G5851">
            <v>102327</v>
          </cell>
          <cell r="H5851" t="str">
            <v>ATERRO MECANIZADO DE VALA COM RETROESCAVADEIRA (CAPACIDADE DA CAÇAMBA DA RETRO: 0,26 M³ / POTÊNCIA: 88 HP), LARGURA ATÉ 1,5 M, PROFUNDIDADE ATÉ 1,5 M, COM SOLO ARGILO-ARENOSO. AF_08/2023</v>
          </cell>
          <cell r="I5851" t="str">
            <v>M3</v>
          </cell>
          <cell r="J5851" t="str">
            <v>ATRIBUÍDO SÃO PAULO</v>
          </cell>
          <cell r="K5851">
            <v>6.33</v>
          </cell>
        </row>
        <row r="5852">
          <cell r="G5852">
            <v>102328</v>
          </cell>
          <cell r="H5852" t="str">
            <v>ATERRO MECANIZADO DE VALA COM RETROESCAVADEIRA (CAPACIDADE DA CAÇAMBA DA RETRO: 0,26 M³ / POTÊNCIA: 88 HP), LARGURA ATÉ 1,5 M, PROFUNDIDADE DE 1,5 A 3,0 M, COM SOLO ARGILO-ARENOSO. AF_08/2023</v>
          </cell>
          <cell r="I5852" t="str">
            <v>M3</v>
          </cell>
          <cell r="J5852" t="str">
            <v>ATRIBUÍDO SÃO PAULO</v>
          </cell>
          <cell r="K5852">
            <v>5.83</v>
          </cell>
        </row>
        <row r="5853">
          <cell r="G5853">
            <v>102329</v>
          </cell>
          <cell r="H5853" t="str">
            <v>ATERRO MANUAL DE VALAS COM SOLO ARGILO-ARENOSO. AF_08/2023</v>
          </cell>
          <cell r="I5853" t="str">
            <v>M3</v>
          </cell>
          <cell r="J5853" t="str">
            <v>ATRIBUÍDO SÃO PAULO</v>
          </cell>
          <cell r="K5853">
            <v>5.88</v>
          </cell>
        </row>
        <row r="5854">
          <cell r="G5854">
            <v>94304</v>
          </cell>
          <cell r="H5854" t="str">
            <v>ATERRO MECANIZADO DE VALA COM ESCAVADEIRA HIDRÁULICA (CAPACIDADE DA CAÇAMBA: 0,8 M³/POTÊNCIA: 111 HP), LARGURA ATÉ 2,5 M, PROFUNDIDADE ATÉ 1,5 M, COM AREIA PARA ATERRO. AF_08/2023</v>
          </cell>
          <cell r="I5854" t="str">
            <v>M3</v>
          </cell>
          <cell r="J5854" t="str">
            <v>ATRIBUÍDO SÃO PAULO</v>
          </cell>
          <cell r="K5854">
            <v>22.69</v>
          </cell>
        </row>
        <row r="5855">
          <cell r="G5855">
            <v>94306</v>
          </cell>
          <cell r="H5855" t="str">
            <v>ATERRO MECANIZADO DE VALA COM ESCAVADEIRA HIDRÁULICA (CAPACIDADE DA CAÇAMBA: 0,8 M³/POTÊNCIA: 111 HP), LARGURA ATÉ 2,5 M, PROFUNDIDADE DE 1,5 A 3,0 M, COM AREIA PARA ATERRO. AF_08/2023</v>
          </cell>
          <cell r="I5855" t="str">
            <v>M3</v>
          </cell>
          <cell r="J5855" t="str">
            <v>ATRIBUÍDO SÃO PAULO</v>
          </cell>
          <cell r="K5855">
            <v>19.9</v>
          </cell>
        </row>
        <row r="5856">
          <cell r="G5856">
            <v>94310</v>
          </cell>
          <cell r="H5856" t="str">
            <v>ATERRO MECANIZADO DE VALA COM ESCAVADEIRA HIDRÁULICA (CAPACIDADE DA CAÇAMBA: 0,8 M³/POTÊNCIA: 111 HP), LARGURA ATÉ 2,5 M, PROFUNDIDADE DE 3,0 A 6,0 M, COM AREIA PARA ATERRO. AF_08/2023</v>
          </cell>
          <cell r="I5856" t="str">
            <v>M3</v>
          </cell>
          <cell r="J5856" t="str">
            <v>ATRIBUÍDO SÃO PAULO</v>
          </cell>
          <cell r="K5856">
            <v>16.42</v>
          </cell>
        </row>
        <row r="5857">
          <cell r="G5857">
            <v>94316</v>
          </cell>
          <cell r="H5857" t="str">
            <v>ATERRO MECANIZADO DE VALA COM RETROESCAVADEIRA (CAPACIDADE DA CAÇAMBA DA RETRO: 0,26 M³/POTÊNCIA: 88 HP), LARGURA ATÉ 1,5 M, PROFUNDIDADE ATÉ 1,5 M, COM AREIA PARA ATERRO. AF_08/2023</v>
          </cell>
          <cell r="I5857" t="str">
            <v>M3</v>
          </cell>
          <cell r="J5857" t="str">
            <v>ATRIBUÍDO SÃO PAULO</v>
          </cell>
          <cell r="K5857">
            <v>15.79</v>
          </cell>
        </row>
        <row r="5858">
          <cell r="G5858">
            <v>94318</v>
          </cell>
          <cell r="H5858" t="str">
            <v>ATERRO MECANIZADO DE VALA COM RETROESCAVADEIRA (CAPACIDADE DA CAÇAMBA DA RETRO: 0,26 M³/POTÊNCIA: 88 HP), LARGURA ATÉ 1,5 M, PROFUNDIDADE DE 1,5 A 3,0 M, COM AREIA PARA ATERRO. AF_08/2023</v>
          </cell>
          <cell r="I5858" t="str">
            <v>M3</v>
          </cell>
          <cell r="J5858" t="str">
            <v>ATRIBUÍDO SÃO PAULO</v>
          </cell>
          <cell r="K5858">
            <v>13.58</v>
          </cell>
        </row>
        <row r="5859">
          <cell r="G5859">
            <v>94319</v>
          </cell>
          <cell r="H5859" t="str">
            <v>ATERRO MANUAL DE VALAS COM AREIA PARA ATERRO. AF_08/2023</v>
          </cell>
          <cell r="I5859" t="str">
            <v>M3</v>
          </cell>
          <cell r="J5859" t="str">
            <v>ATRIBUÍDO SÃO PAULO</v>
          </cell>
          <cell r="K5859">
            <v>23.83</v>
          </cell>
        </row>
        <row r="5860">
          <cell r="G5860">
            <v>94327</v>
          </cell>
          <cell r="H5860" t="str">
            <v>EXECUÇÃO E COMPACTAÇÃO DE CORPO DE ATERRO DE ATERRO (95% DE ENERGIA DO PROCTOR NORMAL) COM SOLO PREDOMINANTEMENTE ARGILOSO ESPESSURA 15 CM - EXCLUSIVE MATERIAL, ESCAVAÇÃO, CARGA E TRANSPORTE. AF_09/2024</v>
          </cell>
          <cell r="I5860" t="str">
            <v>M3</v>
          </cell>
          <cell r="J5860" t="str">
            <v>ATRIBUÍDO SÃO PAULO</v>
          </cell>
          <cell r="K5860">
            <v>18.31</v>
          </cell>
        </row>
        <row r="5861">
          <cell r="G5861">
            <v>94329</v>
          </cell>
          <cell r="H5861" t="str">
            <v>EXECUÇÃO E COMPACTAÇÃO DE CORPO DE ATERRO (95% DE ENERGIA DO PROCTOR NORMAL) COM SOLO PREDOMINANTEMENTE ARENOSO ESPESSURA 15CM - EXCLUSIVE MATERIAL, ESCAVAÇÃO, CARGA E TRANSPORTE. AF_09/2024</v>
          </cell>
          <cell r="I5861" t="str">
            <v>M3</v>
          </cell>
          <cell r="J5861" t="str">
            <v>ATRIBUÍDO SÃO PAULO</v>
          </cell>
          <cell r="K5861">
            <v>15.58</v>
          </cell>
        </row>
        <row r="5862">
          <cell r="G5862">
            <v>94333</v>
          </cell>
          <cell r="H5862" t="str">
            <v>EXECUÇÃO E COMPACTAÇÃO DE CORPO DE ATERRO DE ATERRO (95% DE ENERGIA DO PROCTOR NORMAL) COM SOLO PREDOMINANTEMENTE ARGILOSO, EM CAMADAS COM ESPESSURA DE 10 CM - EXCLUSIVE ESCAVAÇÃO, CARGA E TRANSPORTE E SOLO. AF_09/2024</v>
          </cell>
          <cell r="I5862" t="str">
            <v>M3</v>
          </cell>
          <cell r="J5862" t="str">
            <v>ATRIBUÍDO SÃO PAULO</v>
          </cell>
          <cell r="K5862">
            <v>12.63</v>
          </cell>
        </row>
        <row r="5863">
          <cell r="G5863">
            <v>94339</v>
          </cell>
          <cell r="H5863" t="str">
            <v>EXECUÇÃO E COMPACTAÇÃO DE CAMADA FINAL DE ATERRO (100% DE ENERGIA DO PROCTOR NORMAL) COM SOLO PREDOMINANTEMENTE ARGILOSO, EM CAMADAS COM ESPESSURA DE 10 CM - EXCLUSIVE ESCAVAÇÃO, CARGA E TRANSPORTE E SOLO. AF_09/2024</v>
          </cell>
          <cell r="I5863" t="str">
            <v>M3</v>
          </cell>
          <cell r="J5863" t="str">
            <v>ATRIBUÍDO SÃO PAULO</v>
          </cell>
          <cell r="K5863">
            <v>23.73</v>
          </cell>
        </row>
        <row r="5864">
          <cell r="G5864">
            <v>94341</v>
          </cell>
          <cell r="H5864" t="str">
            <v>EXECUÇÃO E COMPACTAÇÃO DE CAMADA FINAL DE ATERRO (100% DE ENERGIA DO PROCTOR NORMAL) COM SOLO PREDOMINANTEMENTE ARGILOSO, EM CAMADAS COM ESPESSURA DE 15 CM - EXCLUSIVE ESCAVAÇÃO, CARGA E TRANSPORTE E SOLO. AF_09/2024</v>
          </cell>
          <cell r="I5864" t="str">
            <v>M3</v>
          </cell>
          <cell r="J5864" t="str">
            <v>ATRIBUÍDO SÃO PAULO</v>
          </cell>
          <cell r="K5864">
            <v>18.49</v>
          </cell>
        </row>
        <row r="5865">
          <cell r="G5865">
            <v>94342</v>
          </cell>
          <cell r="H5865" t="str">
            <v>EXECUÇÃO E COMPACTAÇÃO DE CORPO DE ATERRO DE ATERRO (95% DE ENERGIA DO PROCTOR NORMAL) COM SOLO PREDOMINANTEMENTE ARGILOSO, EM CAMADAS COM ESPESSURA DE 20 CM - EXCLUSIVE ESCAVAÇÃO, CARGA E TRANSPORTE E SOLO. AF_09/2024</v>
          </cell>
          <cell r="I5865" t="str">
            <v>M3</v>
          </cell>
          <cell r="J5865" t="str">
            <v>ATRIBUÍDO SÃO PAULO</v>
          </cell>
          <cell r="K5865">
            <v>15.77</v>
          </cell>
        </row>
        <row r="5866">
          <cell r="G5866">
            <v>96385</v>
          </cell>
          <cell r="H5866" t="str">
            <v>EXECUÇÃO E COMPACTAÇÃO DE CAMADA FINAL DE ATERRO (100% DE ENERGIA DO PROCTOR NORMAL) COM SOLO PREDOMINANTEMENTE ARGILOSO, EM CAMADAS COM ESPESSURA DE 20 CM - EXCLUSIVE ESCAVAÇÃO, CARGA E TRANSPORTE E SOLO. AF_09/2024</v>
          </cell>
          <cell r="I5866" t="str">
            <v>M3</v>
          </cell>
          <cell r="J5866" t="str">
            <v>ATRIBUÍDO SÃO PAULO</v>
          </cell>
          <cell r="K5866">
            <v>12.3</v>
          </cell>
        </row>
        <row r="5867">
          <cell r="G5867">
            <v>96386</v>
          </cell>
          <cell r="H5867" t="str">
            <v>EXECUÇÃO E COMPACTAÇÃO DE CORPO DE ATERRO DE ATERRO (95% DE ENERGIA DO PROCTOR NORMAL) COM SOLO PREDOMINANTEMENTE ARENOSO, EM CAMADAS COM ESPESSURA DE 10 CM - EXCLUSIVE ESCAVAÇÃO, CARGA E TRANSPORTE E SOLO. AF_09/2024</v>
          </cell>
          <cell r="I5867" t="str">
            <v>M3</v>
          </cell>
          <cell r="J5867" t="str">
            <v>ATRIBUÍDO SÃO PAULO</v>
          </cell>
          <cell r="K5867">
            <v>11.68</v>
          </cell>
        </row>
        <row r="5868">
          <cell r="G5868">
            <v>105556</v>
          </cell>
          <cell r="H5868" t="str">
            <v>EXECUÇÃO E COMPACTAÇÃO DE CAMADA FINAL DE ATERRO (100% DE ENERGIA DO PROCTOR NORMAL) COM SOLO PREDOMINANTEMENTE ARENOSO, EM CAMADAS COM ESPESSURA DE 10 CM - EXCLUSIVE ESCAVAÇÃO, CARGA E TRANSPORTE E SOLO. AF_09/2024</v>
          </cell>
          <cell r="I5868" t="str">
            <v>M3</v>
          </cell>
          <cell r="J5868" t="str">
            <v>ATRIBUÍDO SÃO PAULO</v>
          </cell>
          <cell r="K5868">
            <v>9.47</v>
          </cell>
        </row>
        <row r="5869">
          <cell r="G5869">
            <v>105557</v>
          </cell>
          <cell r="H5869" t="str">
            <v>EXECUÇÃO E COMPACTAÇÃO DE CAMADA FINAL DE ATERRO (100% DE ENERGIA DO PROCTOR NORMAL) COM SOLO PREDOMINANTEMENTE ARENOSO, EM CAMADAS COM ESPESSURA DE 15 CM - EXCLUSIVE ESCAVAÇÃO, CARGA E TRANSPORTE E SOLO. AF_09/2024</v>
          </cell>
          <cell r="I5869" t="str">
            <v>M3</v>
          </cell>
          <cell r="J5869" t="str">
            <v>ATRIBUÍDO SÃO PAULO</v>
          </cell>
          <cell r="K5869">
            <v>19.02</v>
          </cell>
        </row>
        <row r="5870">
          <cell r="G5870">
            <v>105558</v>
          </cell>
          <cell r="H5870" t="str">
            <v>EXECUÇÃO E COMPACTAÇÃO DE CORPO DE ATERRO (95% DE ENERGIA DO PROCTOR NORMAL) COM SOLO PREDOMINANTEMENTE ARENOSO, EM CAMADAS COM ESPESSURA DE 20 CM - EXCLUSIVE ESCAVAÇÃO, CARGA E TRANSPORTE E SOLO. AF_09/2024</v>
          </cell>
          <cell r="I5870" t="str">
            <v>M3</v>
          </cell>
          <cell r="J5870" t="str">
            <v>ATRIBUÍDO SÃO PAULO</v>
          </cell>
          <cell r="K5870">
            <v>13.83</v>
          </cell>
        </row>
        <row r="5871">
          <cell r="G5871">
            <v>105559</v>
          </cell>
          <cell r="H5871" t="str">
            <v>EXECUÇÃO E COMPACTAÇÃO DE CAMADA FINAL DE ATERRO (100% DE ENERGIA DO PROCTOR NORMAL) COM SOLO PREDOMINANTEMENTE ARENOSO, EM CAMADAS COM ESPESSURA DE 20 CM - EXCLUSIVE ESCAVAÇÃO, CARGA E TRANSPORTE E SOLO. AF_09/2024</v>
          </cell>
          <cell r="I5871" t="str">
            <v>M3</v>
          </cell>
          <cell r="J5871" t="str">
            <v>ATRIBUÍDO SÃO PAULO</v>
          </cell>
          <cell r="K5871">
            <v>11.31</v>
          </cell>
        </row>
        <row r="5872">
          <cell r="G5872">
            <v>105560</v>
          </cell>
          <cell r="H5872" t="str">
            <v>REATERRO MECANIZADO DE VALA COM ESCAVADEIRA HIDRÁULICA (CAPACIDADE DA CAÇAMBA: 0,8 M³/POTÊNCIA: 111 HP), LARGURA DE 1,5 A 2,5 M, PROFUNDIDADE ATÉ 1,5 M, COM SOLO (SEM SUBSTITUIÇÃO) DE 1ª CATEGORIA, COM COMPACTADOR DE SOLOS DE PERCUSSÃO. AF_08/2023</v>
          </cell>
          <cell r="I5872" t="str">
            <v>M3</v>
          </cell>
          <cell r="J5872" t="str">
            <v>ATRIBUÍDO SÃO PAULO</v>
          </cell>
          <cell r="K5872">
            <v>8.49</v>
          </cell>
        </row>
        <row r="5873">
          <cell r="G5873">
            <v>105561</v>
          </cell>
          <cell r="H5873" t="str">
            <v>REATERRO MECANIZADO DE VALA COM ESCAVADEIRA HIDRÁULICA (CAPACIDADE DA CAÇAMBA: 0,8 M³/POTÊNCIA: 111 HP), LARGURA ATÉ 1,5 M, PROFUNDIDADE DE 1,5 A 3,0 M, COM SOLO (SEM SUBSTITUIÇÃO) DE 1ª CATEGORIA, COM COMPACTADOR DE SOLOS DE PERCUSSÃO. AF_08/2023</v>
          </cell>
          <cell r="I5873" t="str">
            <v>M3</v>
          </cell>
          <cell r="J5873" t="str">
            <v>ATRIBUÍDO SÃO PAULO</v>
          </cell>
          <cell r="K5873">
            <v>18.93</v>
          </cell>
        </row>
        <row r="5874">
          <cell r="G5874">
            <v>105562</v>
          </cell>
          <cell r="H5874" t="str">
            <v>REATERRO MECANIZADO DE VALA COM ESCAVADEIRA HIDRÁULICA (CAPACIDADE DA CAÇAMBA: 0,8 M³/POTÊNCIA: 111 HP), LARGURA 1,5 A 2,5 M, PROFUNDIDADE 1,5 A 3,0 M, COM SOLO (SEM SUBSTITUIÇÃO) DE 1ª CATEGORIA, COM COMPACTADOR DE SOLOS DE PERCUSSÃO. AF_08/2023</v>
          </cell>
          <cell r="I5874" t="str">
            <v>M3</v>
          </cell>
          <cell r="J5874" t="str">
            <v>ATRIBUÍDO SÃO PAULO</v>
          </cell>
          <cell r="K5874">
            <v>78.04</v>
          </cell>
        </row>
        <row r="5875">
          <cell r="G5875">
            <v>105563</v>
          </cell>
          <cell r="H5875" t="str">
            <v>REATERRO MECANIZADO DE VALA COM ESCAVADEIRA HIDRÁULICA (CAPACIDADE DA CAÇAMBA: 0,8 M³/POTÊNCIA: 111 HP), LARGURA ATÉ 1,5 M, PROFUNDIDADE DE 3,0 A 6,0 M, COM SOLO (SEM SUBSTITUIÇÃO) DE 1ª CATEGORIA, COM COMPACTADOR DE SOLOS DE PERCUSSÃO. AF_08/2023</v>
          </cell>
          <cell r="I5875" t="str">
            <v>M3</v>
          </cell>
          <cell r="J5875" t="str">
            <v>ATRIBUÍDO SÃO PAULO</v>
          </cell>
          <cell r="K5875">
            <v>116.44</v>
          </cell>
        </row>
        <row r="5876">
          <cell r="G5876">
            <v>105564</v>
          </cell>
          <cell r="H5876" t="str">
            <v>REATERRO MECANIZADO DE VALA COM ESCAVADEIRA HIDRÁULICA (CAPACIDADE DA CAÇAMBA: 0,8 M³/POTÊNCIA: 111 HP), LARGURA 1,5 A 2,5 M, PROFUNDIDADE 3,0 A 6,0 M, COM SOLO (SEM SUBSTITUIÇÃO) DE 1ª CATEGORIA, COM COMPACTADOR DE SOLOS DE PERCUSSÃO. AF_08/2023</v>
          </cell>
          <cell r="I5876" t="str">
            <v>M3</v>
          </cell>
          <cell r="J5876" t="str">
            <v>ATRIBUÍDO SÃO PAULO</v>
          </cell>
          <cell r="K5876">
            <v>26.17</v>
          </cell>
        </row>
        <row r="5877">
          <cell r="G5877">
            <v>105565</v>
          </cell>
          <cell r="H5877" t="str">
            <v>REATERRO MECANIZADO DE VALA COM RETROESCAVADEIRA (CAPACIDADE DA CAÇAMBA   DA RETRO: 0,26 M³/POTÊNCIA: 88 HP), LARGURA ATÉ 0,8 M, PROFUNDIDADE ATÉ 1,5 M, COM SOLO (SEM SUBSTITUIÇÃO) DE 1ª CATEGORIA, COM COMPACTADOR DE SOLOS DE PERCUSSÃO. AF_08/2023</v>
          </cell>
          <cell r="I5877" t="str">
            <v>M3</v>
          </cell>
          <cell r="J5877" t="str">
            <v>ATRIBUÍDO SÃO PAULO</v>
          </cell>
          <cell r="K5877">
            <v>21.37</v>
          </cell>
        </row>
        <row r="5878">
          <cell r="G5878">
            <v>93367</v>
          </cell>
          <cell r="H5878" t="str">
            <v>REATERRO MECANIZADO DE VALA COM RETROESCAVADEIRA (CAPACIDADE DA CAÇAMBA   DA RETRO: 0,26 M³/POTÊNCIA: 88 HP), LARGURA 0,8 A 1,5 M, PROFUNDIDADE ATÉ 1,5 M, COM SOLO (SEM SUBSTITUIÇÃO) DE 1ª CATEGORIA, COM COMPACTADOR DE SOLOS DE PERCUSSÃO AF_08/2023</v>
          </cell>
          <cell r="I5878" t="str">
            <v>M3</v>
          </cell>
          <cell r="J5878" t="str">
            <v>ATRIBUÍDO SÃO PAULO</v>
          </cell>
          <cell r="K5878">
            <v>7.99</v>
          </cell>
        </row>
        <row r="5879">
          <cell r="G5879">
            <v>93368</v>
          </cell>
          <cell r="H5879" t="str">
            <v>REATERRO MECANIZADO DE VALA COM RETROESCAVADEIRA (CAPACIDADE DA CAÇAMBA   DA RETRO: 0,26 M³/POTÊNCIA: 88 HP), LARGURA ATÉ 0,8 M, PROFUNDIDADE 1,5 A 3,0 M, COM SOLO (SEM SUBSTITUIÇÃO) DE 1ª CATEGORIA, COM COMPACTADOR DE SOLOS DE PERCUSSÃO AF_08/2023</v>
          </cell>
          <cell r="I5879" t="str">
            <v>M3</v>
          </cell>
          <cell r="J5879" t="str">
            <v>ATRIBUÍDO SÃO PAULO</v>
          </cell>
          <cell r="K5879">
            <v>2.44</v>
          </cell>
        </row>
        <row r="5880">
          <cell r="G5880">
            <v>93369</v>
          </cell>
          <cell r="H5880" t="str">
            <v>REATERRO MECANIZADO DE VALA COM RETROESCAVADEIRA (CAPACIDADE DA CAÇAMBA   DA RETRO: 0,26 M³/POTÊNCIA: 88 HP), LARGURA 0,8 A 1,5 M, PROFUNDIDADE 1,5 A 3,0 M, COM SOLO (SEM SUBSTITUIÇÃO) DE 1ª CATEGORIA E COMPACTADOR DE SOLOS DE PERCUSSÃO. AF_08/2023</v>
          </cell>
          <cell r="I5880" t="str">
            <v>M3</v>
          </cell>
          <cell r="J5880" t="str">
            <v>ATRIBUÍDO SÃO PAULO</v>
          </cell>
          <cell r="K5880">
            <v>2.09</v>
          </cell>
        </row>
        <row r="5881">
          <cell r="G5881">
            <v>93372</v>
          </cell>
          <cell r="H5881" t="str">
            <v>REATERRO MANUAL DE VALAS, COM COMPACTADOR DE SOLOS DE PERCUSSÃO. AF_08/2023</v>
          </cell>
          <cell r="I5881" t="str">
            <v>M3</v>
          </cell>
          <cell r="J5881" t="str">
            <v>ATRIBUÍDO SÃO PAULO</v>
          </cell>
          <cell r="K5881">
            <v>1.93</v>
          </cell>
        </row>
        <row r="5882">
          <cell r="G5882">
            <v>93373</v>
          </cell>
          <cell r="H5882" t="str">
            <v>REATERRO MECANIZADO DE VALA COM ESCAVADEIRA HIDRÁULICA (CAPACIDADE DA CAÇAMBA: 0,8 M³/POTÊNCIA: 111 HP), LARGURA DE 1,5 A 2,5 M, PROFUNDIDADE ATÉ 1,5 M, COM SOLO (SEM SUBSTITUIÇÃO) DE 1ª CATEGORIA, COM PLACA VIBRATÓRIA. AF_08/2023</v>
          </cell>
          <cell r="I5882" t="str">
            <v>M3</v>
          </cell>
          <cell r="J5882" t="str">
            <v>ATRIBUÍDO SÃO PAULO</v>
          </cell>
          <cell r="K5882">
            <v>0.76</v>
          </cell>
        </row>
        <row r="5883">
          <cell r="G5883">
            <v>93378</v>
          </cell>
          <cell r="H5883" t="str">
            <v>REATERRO MECANIZADO DE VALA COM ESCAVADEIRA HIDRÁULICA (CAPACIDADE DA CAÇAMBA: 0,8 M³/POTÊNCIA: 111 HP), LARGURA ATÉ 1,5 M, PROFUNDIDADE DE 1,5 A 3,0 M, COM SOLO (SEM SUBSTITUIÇÃO) DE 1ª CATEGORIA, COM PLACA VIBRATÓRIA. AF_08/2023</v>
          </cell>
          <cell r="I5883" t="str">
            <v>M3</v>
          </cell>
          <cell r="J5883" t="str">
            <v>ATRIBUÍDO SÃO PAULO</v>
          </cell>
          <cell r="K5883">
            <v>5.64</v>
          </cell>
        </row>
        <row r="5884">
          <cell r="G5884">
            <v>93379</v>
          </cell>
          <cell r="H5884" t="str">
            <v>REATERRO MECANIZADO DE VALA COM ESCAVADEIRA HIDRÁULICA (CAPACIDADE DA CAÇAMBA: 0,8 M³/POTÊNCIA: 111 HP), LARGURA DE 1,5 A 2,5 M, PROFUNDIDADE DE 1,5 A 3,0 M, COM SOLO (SEM SUBSTITUIÇÃO) DE 1ª CATEGORIA, COM PLACA VIBRATÓRIA. AF_08/2023</v>
          </cell>
          <cell r="I5884" t="str">
            <v>M3</v>
          </cell>
          <cell r="J5884" t="str">
            <v>ATRIBUÍDO SÃO PAULO</v>
          </cell>
          <cell r="K5884">
            <v>2.78</v>
          </cell>
        </row>
        <row r="5885">
          <cell r="G5885">
            <v>93380</v>
          </cell>
          <cell r="H5885" t="str">
            <v>REATERRO MECANIZADO DE VALA COM ESCAVADEIRA HIDRÁULICA (CAPACIDADE DA CAÇAMBA: 0,8 M³/POTÊNCIA: 111 HP), LARGURA ATÉ 1,5 M, PROFUNDIDADE DE 3,0 A 6,0 M, COM SOLO (SEM SUBSTITUIÇÃO) DE 1ª CATEGORIA, COM PLACA VIBRATÓRIA. AF_08/2023</v>
          </cell>
          <cell r="I5885" t="str">
            <v>M3</v>
          </cell>
          <cell r="J5885" t="str">
            <v>COEFICIENTE DE REPRESENTATIVIDADE</v>
          </cell>
          <cell r="K5885">
            <v>255.07</v>
          </cell>
        </row>
        <row r="5886">
          <cell r="G5886">
            <v>93381</v>
          </cell>
          <cell r="H5886" t="str">
            <v>REATERRO MECANIZADO DE VALA COM ESCAVADEIRA HIDRÁULICA (CAPACIDADE DA CAÇAMBA: 0,8 M³/POTÊNCIA: 111 HP), LARGURA DE 1,5 A 2,5 M, PROFUNDIDADE DE 3,0 A 6,0 M, COM SOLO (SEM SUBSTITUIÇÃO) DE 1ª CATEGORIA, COM PLACA VIBRATÓRIA. AF_08/2023</v>
          </cell>
          <cell r="I5886" t="str">
            <v>M3</v>
          </cell>
          <cell r="J5886" t="str">
            <v>COEFICIENTE DE REPRESENTATIVIDADE</v>
          </cell>
          <cell r="K5886">
            <v>299.28</v>
          </cell>
        </row>
        <row r="5887">
          <cell r="G5887">
            <v>93382</v>
          </cell>
          <cell r="H5887" t="str">
            <v>REATERRO MECANIZADO DE VALA COM RETROESCAVADEIRA (CAPACIDADE   DA   CAÇAMBA   DA RETRO: 0,26 M³/POTÊNCIA: 88 HP), LARGURA ATÉ 0,8 M, PROFUNDIDADE ATÉ 1,5 M, COM SOLO (SEM SUBSTITUIÇÃO) DE 1ª CATEGORIA, COM PLACA VIBRATÓRIA. AF_08/2023</v>
          </cell>
          <cell r="I5887" t="str">
            <v>M3</v>
          </cell>
          <cell r="J5887" t="str">
            <v>COEFICIENTE DE REPRESENTATIVIDADE</v>
          </cell>
          <cell r="K5887">
            <v>232.03</v>
          </cell>
        </row>
        <row r="5888">
          <cell r="G5888">
            <v>104728</v>
          </cell>
          <cell r="H5888" t="str">
            <v>REATERRO MECANIZADO DE VALA COM RETROESCAVADEIRA (CAPACIDADE   DA   CAÇAMBA   DA RETRO: 0,26 M³/POTÊNCIA: 88 HP), LARGURA DE 0,8 A 1,5 M, PROFUNDIDADE ATÉ 1,5 M, COM SOLO (SEM SUBSTITUIÇÃO) DE 1ª CATEGORIA, COM PLACA VIBRATÓRIA. AF_08/2023</v>
          </cell>
          <cell r="I5888" t="str">
            <v>M3</v>
          </cell>
          <cell r="J5888" t="str">
            <v>COEFICIENTE DE REPRESENTATIVIDADE</v>
          </cell>
          <cell r="K5888">
            <v>276.24</v>
          </cell>
        </row>
        <row r="5889">
          <cell r="G5889">
            <v>104729</v>
          </cell>
          <cell r="H5889" t="str">
            <v>REATERRO MECANIZADO DE VALA COM RETROESCAVADEIRA (CAPACIDADE   DA   CAÇAMBA   DA RETRO: 0,26 M³/POTÊNCIA: 88 HP), LARGURA ATÉ 0,8 M, PROFUNDIDADE DE 1,5 A 3,0 M, COM SOLO (SEM SUBSTITUIÇÃO) DE 1ª CATEGORIA, COM PLACA VIBRATÓRIA. AF_08/2023</v>
          </cell>
          <cell r="I5889" t="str">
            <v>M3</v>
          </cell>
          <cell r="J5889" t="str">
            <v>COEFICIENTE DE REPRESENTATIVIDADE</v>
          </cell>
          <cell r="K5889">
            <v>237.86</v>
          </cell>
        </row>
        <row r="5890">
          <cell r="G5890">
            <v>104730</v>
          </cell>
          <cell r="H5890" t="str">
            <v>REATERRO MECANIZADO DE VALA COM RETROESCAVADEIRA (CAPACIDADE   DA   CAÇAMBA   DA RETRO: 0,26 M³/POTÊNCIA: 88 HP), LARGURA DE 0,8 A 1,5 M, PROFUNDIDADE DE 1,5 A 3,0 M, COM SOLO (SEM SUBSTITUIÇÃO) DE 1ª CATEGORIA, COM PLACA VIBRATÓRIA. AF_08/2023</v>
          </cell>
          <cell r="I5890" t="str">
            <v>M2</v>
          </cell>
          <cell r="J5890" t="str">
            <v>COEFICIENTE DE REPRESENTATIVIDADE</v>
          </cell>
          <cell r="K5890">
            <v>278.06</v>
          </cell>
        </row>
        <row r="5891">
          <cell r="G5891">
            <v>104731</v>
          </cell>
          <cell r="H5891" t="str">
            <v>REATERRO MANUAL DE VALAS, COM PLACA VIBRATÓRIA. AF_08/2023</v>
          </cell>
          <cell r="I5891" t="str">
            <v>TXKM</v>
          </cell>
          <cell r="J5891" t="str">
            <v>COEFICIENTE DE REPRESENTATIVIDADE</v>
          </cell>
          <cell r="K5891">
            <v>233.29</v>
          </cell>
        </row>
        <row r="5892">
          <cell r="G5892">
            <v>104732</v>
          </cell>
          <cell r="H5892" t="str">
            <v>ATERRO MECANIZADO DE VALA COM MINICARREGADEIRA, COM SOLO ARGILO-ARENOSO. AF_08/2023</v>
          </cell>
          <cell r="I5892" t="str">
            <v>TXKM</v>
          </cell>
          <cell r="J5892" t="str">
            <v>COEFICIENTE DE REPRESENTATIVIDADE</v>
          </cell>
          <cell r="K5892">
            <v>198.69</v>
          </cell>
        </row>
        <row r="5893">
          <cell r="G5893">
            <v>104733</v>
          </cell>
          <cell r="H5893" t="str">
            <v>ATERRO MECANIZADO DE VALA COM MINICARREGADEIRA, COM AREIA PARA ATERRO. AF_08/2023</v>
          </cell>
          <cell r="I5893" t="str">
            <v>TXKM</v>
          </cell>
          <cell r="J5893" t="str">
            <v>COEFICIENTE DE REPRESENTATIVIDADE</v>
          </cell>
          <cell r="K5893">
            <v>133.1</v>
          </cell>
        </row>
        <row r="5894">
          <cell r="G5894">
            <v>104734</v>
          </cell>
          <cell r="H5894" t="str">
            <v>REATERRO MECANIZADO DE VALA COM MINICARREGADEIRA, COM COMPACTADOR DE SOLOS DE PERCUSSÃO. AF_08/2023</v>
          </cell>
          <cell r="I5894" t="str">
            <v>TXKM</v>
          </cell>
          <cell r="J5894" t="str">
            <v>COEFICIENTE DE REPRESENTATIVIDADE</v>
          </cell>
          <cell r="K5894">
            <v>55.94</v>
          </cell>
        </row>
        <row r="5895">
          <cell r="G5895">
            <v>104735</v>
          </cell>
          <cell r="H5895" t="str">
            <v>REATERRO MECANIZADO DE VALA COM MINICARREGADEIRA, COM PLACA VIBRATÓRIA. AF_08/2023</v>
          </cell>
          <cell r="I5895" t="str">
            <v>M2</v>
          </cell>
          <cell r="J5895" t="str">
            <v>COEFICIENTE DE REPRESENTATIVIDADE</v>
          </cell>
          <cell r="K5895">
            <v>56.89</v>
          </cell>
        </row>
        <row r="5896">
          <cell r="G5896">
            <v>104736</v>
          </cell>
          <cell r="H5896" t="str">
            <v>COMPACTAÇÃO DE VALAS COM ROLO COMPRESSOR. AF_08/2023</v>
          </cell>
          <cell r="I5896" t="str">
            <v>M2</v>
          </cell>
          <cell r="J5896" t="str">
            <v>COEFICIENTE DE REPRESENTATIVIDADE</v>
          </cell>
          <cell r="K5896">
            <v>74.7</v>
          </cell>
        </row>
        <row r="5897">
          <cell r="G5897">
            <v>104737</v>
          </cell>
          <cell r="H5897" t="str">
            <v>TRANSPORTE COM CAMINHÃO BASCULANTE DE 6 M³, EM VIA URBANA EM LEITO NATURAL (UNIDADE: TXKM). AF_07/2020</v>
          </cell>
          <cell r="I5897" t="str">
            <v>M3</v>
          </cell>
          <cell r="J5897" t="str">
            <v>COEFICIENTE DE REPRESENTATIVIDADE</v>
          </cell>
          <cell r="K5897">
            <v>75.77</v>
          </cell>
        </row>
        <row r="5898">
          <cell r="G5898">
            <v>104738</v>
          </cell>
          <cell r="H5898" t="str">
            <v>TRANSPORTE COM CAMINHÃO BASCULANTE DE 6 M³, EM VIA URBANA EM REVESTIMENTO PRIMÁRIO (UNIDADE: TXKM). AF_07/2020</v>
          </cell>
          <cell r="I5898" t="str">
            <v>M3</v>
          </cell>
          <cell r="J5898" t="str">
            <v>COEFICIENTE DE REPRESENTATIVIDADE</v>
          </cell>
          <cell r="K5898">
            <v>90.24</v>
          </cell>
        </row>
        <row r="5899">
          <cell r="G5899">
            <v>104739</v>
          </cell>
          <cell r="H5899" t="str">
            <v>TRANSPORTE COM CAMINHÃO BASCULANTE DE 6 M³, EM VIA URBANA PAVIMENTADA, DMT ATÉ 30 KM (UNIDADE: TXKM). AF_07/2020</v>
          </cell>
          <cell r="I5899" t="str">
            <v>M3</v>
          </cell>
          <cell r="J5899" t="str">
            <v>COEFICIENTE DE REPRESENTATIVIDADE</v>
          </cell>
          <cell r="K5899">
            <v>91.5</v>
          </cell>
        </row>
        <row r="5900">
          <cell r="G5900">
            <v>104740</v>
          </cell>
          <cell r="H5900" t="str">
            <v>TRANSPORTE COM CAMINHÃO BASCULANTE DE 6 M³, EM VIA URBANA PAVIMENTADA, ADICIONAL PARA DMT EXCEDENTE A 30 KM (UNIDADE: TXKM). AF_07/2020</v>
          </cell>
          <cell r="I5900" t="str">
            <v>M3</v>
          </cell>
          <cell r="J5900" t="str">
            <v>COEFICIENTE DE REPRESENTATIVIDADE</v>
          </cell>
          <cell r="K5900">
            <v>85</v>
          </cell>
        </row>
        <row r="5901">
          <cell r="G5901">
            <v>104741</v>
          </cell>
          <cell r="H5901" t="str">
            <v>PREPARO DE FUNDO DE VALA COM LARGURA MENOR QUE 1,5 M (ACERTO DO SOLO NATURAL). AF_08/2020</v>
          </cell>
          <cell r="I5901" t="str">
            <v>M3</v>
          </cell>
          <cell r="J5901" t="str">
            <v>COEFICIENTE DE REPRESENTATIVIDADE</v>
          </cell>
          <cell r="K5901">
            <v>85.83</v>
          </cell>
        </row>
        <row r="5902">
          <cell r="G5902">
            <v>104742</v>
          </cell>
          <cell r="H5902" t="str">
            <v>PREPARO DE FUNDO DE VALA COM LARGURA MAIOR OU IGUAL A 1,5 M E MENOR QUE 2,5 M (ACERTO DO SOLO NATURAL). AF_08/2020</v>
          </cell>
          <cell r="I5902" t="str">
            <v>M3</v>
          </cell>
          <cell r="J5902" t="str">
            <v>COEFICIENTE DE REPRESENTATIVIDADE</v>
          </cell>
          <cell r="K5902">
            <v>79.4</v>
          </cell>
        </row>
        <row r="5903">
          <cell r="G5903">
            <v>97916</v>
          </cell>
          <cell r="H5903" t="str">
            <v>PREPARO DE FUNDO DE VALA COM LARGURA MENOR QUE 1,5 M, COM CAMADA DE AREIA, LANÇAMENTO MANUAL. AF_08/2020</v>
          </cell>
          <cell r="I5903" t="str">
            <v>M3</v>
          </cell>
          <cell r="J5903" t="str">
            <v>COEFICIENTE DE REPRESENTATIVIDADE</v>
          </cell>
          <cell r="K5903">
            <v>80.29</v>
          </cell>
        </row>
        <row r="5904">
          <cell r="G5904">
            <v>97917</v>
          </cell>
          <cell r="H5904" t="str">
            <v>PREPARO DE FUNDO DE VALA COM LARGURA MENOR QUE 1,5 M, COM CAMADA DE BRITA, LANÇAMENTO MANUAL. AF_08/2020</v>
          </cell>
          <cell r="I5904" t="str">
            <v>M3</v>
          </cell>
          <cell r="J5904" t="str">
            <v>COEFICIENTE DE REPRESENTATIVIDADE</v>
          </cell>
          <cell r="K5904">
            <v>111.27</v>
          </cell>
        </row>
        <row r="5905">
          <cell r="G5905">
            <v>97918</v>
          </cell>
          <cell r="H5905" t="str">
            <v>PREPARO DE FUNDO DE VALA COM LARGURA MAIOR OU IGUAL A 1,5 M E MENOR QUE 2,5 M, COM CAMADA DE AREIA, LANÇAMENTO MANUAL. AF_08/2020</v>
          </cell>
          <cell r="I5905" t="str">
            <v>M2</v>
          </cell>
          <cell r="J5905" t="str">
            <v>COEFICIENTE DE REPRESENTATIVIDADE</v>
          </cell>
          <cell r="K5905">
            <v>112.23</v>
          </cell>
        </row>
        <row r="5906">
          <cell r="G5906">
            <v>97919</v>
          </cell>
          <cell r="H5906" t="str">
            <v>PREPARO DE FUNDO DE VALA COM LARGURA MAIOR OU IGUAL A 1,5 M E MENOR QUE 2,5 M, COM CAMADA DE BRITA, LANÇAMENTO MANUAL. AF_08/2020</v>
          </cell>
          <cell r="I5906" t="str">
            <v>M2</v>
          </cell>
          <cell r="J5906" t="str">
            <v>COEFICIENTE DE REPRESENTATIVIDADE</v>
          </cell>
          <cell r="K5906">
            <v>136.48</v>
          </cell>
        </row>
        <row r="5907">
          <cell r="G5907">
            <v>101616</v>
          </cell>
          <cell r="H5907" t="str">
            <v>PREPARO DE FUNDO DE VALA COM LARGURA MENOR QUE 1,5 M, COM CAMADA DE AREIA, LANÇAMENTO MECANIZADO. AF_08/2020</v>
          </cell>
          <cell r="I5907" t="str">
            <v>M2</v>
          </cell>
          <cell r="J5907" t="str">
            <v>COEFICIENTE DE REPRESENTATIVIDADE</v>
          </cell>
          <cell r="K5907">
            <v>138.15</v>
          </cell>
        </row>
        <row r="5908">
          <cell r="G5908">
            <v>101617</v>
          </cell>
          <cell r="H5908" t="str">
            <v>PREPARO DE FUNDO DE VALA COM LARGURA MENOR QUE 1,5 M, COM CAMADA DE BRITA, LANÇAMENTO MECANIZADO. AF_08/2020</v>
          </cell>
          <cell r="I5908" t="str">
            <v>M2</v>
          </cell>
          <cell r="J5908" t="str">
            <v>COEFICIENTE DE REPRESENTATIVIDADE</v>
          </cell>
          <cell r="K5908">
            <v>167.25</v>
          </cell>
        </row>
        <row r="5909">
          <cell r="G5909">
            <v>101618</v>
          </cell>
          <cell r="H5909" t="str">
            <v>PREPARO DE FUNDO DE VALA COM LARGURA MAIOR OU IGUAL A 1,5 M E MENOR QUE 2,5 M, COM CAMADA DE BRITA, LANÇAMENTO MECANIZADO. AF_08/2020</v>
          </cell>
          <cell r="I5909" t="str">
            <v>M2</v>
          </cell>
          <cell r="J5909" t="str">
            <v>COEFICIENTE DE REPRESENTATIVIDADE</v>
          </cell>
          <cell r="K5909">
            <v>168.47</v>
          </cell>
        </row>
        <row r="5910">
          <cell r="G5910">
            <v>101619</v>
          </cell>
          <cell r="H5910" t="str">
            <v>PREPARO DE FUNDO DE VALA COM LARGURA MAIOR OU IGUAL A 1,5 M E MENOR QUE 2,5 M, COM CAMADA DE AREIA, LANÇAMENTO MECANIZADO. AF_08/2020</v>
          </cell>
          <cell r="I5910" t="str">
            <v>M2</v>
          </cell>
          <cell r="J5910" t="str">
            <v>COEFICIENTE DE REPRESENTATIVIDADE</v>
          </cell>
          <cell r="K5910">
            <v>53.35</v>
          </cell>
        </row>
        <row r="5911">
          <cell r="G5911">
            <v>101620</v>
          </cell>
          <cell r="H5911" t="str">
            <v>ALVENARIA DE VEDAÇÃO DE BLOCOS CERÂMICOS MACIÇOS DE 5X10X20CM (ESPESSURA 10CM) E ARGAMASSA DE ASSENTAMENTO COM PREPARO EM BETONEIRA. AF_05/2020</v>
          </cell>
          <cell r="I5911" t="str">
            <v>M2</v>
          </cell>
          <cell r="J5911" t="str">
            <v>COEFICIENTE DE REPRESENTATIVIDADE</v>
          </cell>
          <cell r="K5911">
            <v>54.05</v>
          </cell>
        </row>
        <row r="5912">
          <cell r="G5912">
            <v>101621</v>
          </cell>
          <cell r="H5912" t="str">
            <v>ALVENARIA DE VEDAÇÃO DE BLOCOS CERÂMICOS FURADOS NA VERTICAL DE 9X19X39 CM (ESPESSURA 9 CM) E ARGAMASSA DE ASSENTAMENTO COM PREPARO EM BETONEIRA. AF_12/2021</v>
          </cell>
          <cell r="I5912" t="str">
            <v>M2</v>
          </cell>
          <cell r="J5912" t="str">
            <v>COEFICIENTE DE REPRESENTATIVIDADE</v>
          </cell>
          <cell r="K5912">
            <v>68.98</v>
          </cell>
        </row>
        <row r="5913">
          <cell r="G5913">
            <v>101622</v>
          </cell>
          <cell r="H5913" t="str">
            <v>ALVENARIA DE VEDAÇÃO DE BLOCOS CERÂMICOS FURADOS NA VERTICAL DE 9X19X39 CM (ESPESSURA 9 CM) E ARGAMASSA DE ASSENTAMENTO COM PREPARO MANUAL. AF_12/2021</v>
          </cell>
          <cell r="I5913" t="str">
            <v>M2</v>
          </cell>
          <cell r="J5913" t="str">
            <v>COEFICIENTE DE REPRESENTATIVIDADE</v>
          </cell>
          <cell r="K5913">
            <v>70.04</v>
          </cell>
        </row>
        <row r="5914">
          <cell r="G5914">
            <v>101623</v>
          </cell>
          <cell r="H5914" t="str">
            <v>ALVENARIA DE VEDAÇÃO DE BLOCOS CERÂMICOS FURADOS NA VERTICAL DE 14X19X39 CM (ESPESSURA 14 CM) E ARGAMASSA DE ASSENTAMENTO COM PREPARO EM BETONEIRA. AF_12/2021</v>
          </cell>
          <cell r="I5914" t="str">
            <v>M2</v>
          </cell>
          <cell r="J5914" t="str">
            <v>COEFICIENTE DE REPRESENTATIVIDADE</v>
          </cell>
          <cell r="K5914">
            <v>77.7</v>
          </cell>
        </row>
        <row r="5915">
          <cell r="G5915">
            <v>101624</v>
          </cell>
          <cell r="H5915" t="str">
            <v>ALVENARIA DE VEDAÇÃO DE BLOCOS CERÂMICOS FURADOS NA VERTICAL DE 14X19X39 CM (ESPESSURA 14 CM) E ARGAMASSA DE ASSENTAMENTO COM PREPARO MANUAL. AF_12/2021</v>
          </cell>
          <cell r="I5915" t="str">
            <v>M2</v>
          </cell>
          <cell r="J5915" t="str">
            <v>COEFICIENTE DE REPRESENTATIVIDADE</v>
          </cell>
          <cell r="K5915">
            <v>78.88</v>
          </cell>
        </row>
        <row r="5916">
          <cell r="G5916">
            <v>101625</v>
          </cell>
          <cell r="H5916" t="str">
            <v>ALVENARIA DE VEDAÇÃO DE BLOCOS CERÂMICOS FURADOS NA VERTICAL DE 19X19X39 CM (ESPESSURA 19 CM) E ARGAMASSA DE ASSENTAMENTO COM PREPARO EM BETONEIRA. AF_12/2021</v>
          </cell>
          <cell r="I5916" t="str">
            <v>M2</v>
          </cell>
          <cell r="J5916" t="str">
            <v>COEFICIENTE DE REPRESENTATIVIDADE</v>
          </cell>
          <cell r="K5916">
            <v>79.44</v>
          </cell>
        </row>
        <row r="5917">
          <cell r="G5917">
            <v>101159</v>
          </cell>
          <cell r="H5917" t="str">
            <v>ALVENARIA DE VEDAÇÃO DE BLOCOS CERÂMICOS FURADOS NA VERTICAL DE 19X19X39 CM (ESPESSURA 19 CM) E ARGAMASSA DE ASSENTAMENTO COM PREPARO MANUAL. AF_12/2021</v>
          </cell>
          <cell r="I5917" t="str">
            <v>M2</v>
          </cell>
          <cell r="J5917" t="str">
            <v>COEFICIENTE DE REPRESENTATIVIDADE</v>
          </cell>
          <cell r="K5917">
            <v>80.86</v>
          </cell>
        </row>
        <row r="5918">
          <cell r="G5918">
            <v>103322</v>
          </cell>
          <cell r="H5918" t="str">
            <v>ALVENARIA DE VEDAÇÃO DE BLOCOS CERÂMICOS FURADOS NA HORIZONTAL DE 9X19X19 CM (ESPESSURA 9 CM) E ARGAMASSA DE ASSENTAMENTO COM PREPARO EM BETONEIRA. AF_12/2021</v>
          </cell>
          <cell r="I5918" t="str">
            <v>M2</v>
          </cell>
          <cell r="J5918" t="str">
            <v>COEFICIENTE DE REPRESENTATIVIDADE</v>
          </cell>
          <cell r="K5918">
            <v>92.42</v>
          </cell>
        </row>
        <row r="5919">
          <cell r="G5919">
            <v>103323</v>
          </cell>
          <cell r="H5919" t="str">
            <v>ALVENARIA DE VEDAÇÃO DE BLOCOS CERÂMICOS FURADOS NA HORIZONTAL DE 9X19X19 CM (ESPESSURA 9 CM) E ARGAMASSA DE ASSENTAMENTO COM PREPARO MANUAL. AF_12/2021</v>
          </cell>
          <cell r="I5919" t="str">
            <v>M2</v>
          </cell>
          <cell r="J5919" t="str">
            <v>COEFICIENTE DE REPRESENTATIVIDADE</v>
          </cell>
          <cell r="K5919">
            <v>94</v>
          </cell>
        </row>
        <row r="5920">
          <cell r="G5920">
            <v>103324</v>
          </cell>
          <cell r="H5920" t="str">
            <v>ALVENARIA DE VEDAÇÃO DE BLOCOS CERÂMICOS FURADOS NA HORIZONTAL DE 11,5X19X19 CM (ESPESSURA 11,5 CM) E ARGAMASSA DE ASSENTAMENTO COM PREPARO EM BETONEIRA. AF_12/2021</v>
          </cell>
          <cell r="I5920" t="str">
            <v>M2</v>
          </cell>
          <cell r="J5920" t="str">
            <v>COEFICIENTE DE REPRESENTATIVIDADE</v>
          </cell>
          <cell r="K5920">
            <v>61.95</v>
          </cell>
        </row>
        <row r="5921">
          <cell r="G5921">
            <v>103325</v>
          </cell>
          <cell r="H5921" t="str">
            <v>ALVENARIA DE VEDAÇÃO DE BLOCOS CERÂMICOS FURADOS NA HORIZONTAL DE 11,5X19X19 CM (ESPESSURA 11,5 CM) E ARGAMASSA DE ASSENTAMENTO COM PREPARO MANUAL. AF_12/2021</v>
          </cell>
          <cell r="I5921" t="str">
            <v>M2</v>
          </cell>
          <cell r="J5921" t="str">
            <v>COEFICIENTE DE REPRESENTATIVIDADE</v>
          </cell>
          <cell r="K5921">
            <v>81.28</v>
          </cell>
        </row>
        <row r="5922">
          <cell r="G5922">
            <v>103326</v>
          </cell>
          <cell r="H5922" t="str">
            <v>ALVENARIA DE VEDAÇÃO DE BLOCOS CERÂMICOS FURADOS NA HORIZONTAL DE 9X14X19 CM (ESPESSURA 9 CM) E ARGAMASSA DE ASSENTAMENTO COM PREPARO EM BETONEIRA. AF_12/2021</v>
          </cell>
          <cell r="I5922" t="str">
            <v>M2</v>
          </cell>
          <cell r="J5922" t="str">
            <v>COEFICIENTE DE REPRESENTATIVIDADE</v>
          </cell>
          <cell r="K5922">
            <v>147.82</v>
          </cell>
        </row>
        <row r="5923">
          <cell r="G5923">
            <v>103327</v>
          </cell>
          <cell r="H5923" t="str">
            <v>ALVENARIA DE VEDAÇÃO DE BLOCOS CERÂMICOS FURADOS NA HORIZONTAL DE 9X14X19 CM (ESPESSURA 9 CM) E ARGAMASSA DE ASSENTAMENTO COM PREPARO MANUAL. AF_12/2021</v>
          </cell>
          <cell r="I5923" t="str">
            <v>M2</v>
          </cell>
          <cell r="J5923" t="str">
            <v>COEFICIENTE DE REPRESENTATIVIDADE</v>
          </cell>
          <cell r="K5923">
            <v>73.89</v>
          </cell>
        </row>
        <row r="5924">
          <cell r="G5924">
            <v>103328</v>
          </cell>
          <cell r="H5924" t="str">
            <v>ALVENARIA DE VEDAÇÃO DE BLOCOS CERÂMICOS FURADOS NA HORIZONTAL DE 14X9X19 CM (ESPESSURA 14 CM, BLOCO DEITADO) E ARGAMASSA DE ASSENTAMENTO COM PREPARO EM BETONEIRA. AF_12/2021</v>
          </cell>
          <cell r="I5924" t="str">
            <v>M2</v>
          </cell>
          <cell r="J5924" t="str">
            <v>COEFICIENTE DE REPRESENTATIVIDADE</v>
          </cell>
          <cell r="K5924">
            <v>74.68</v>
          </cell>
        </row>
        <row r="5925">
          <cell r="G5925">
            <v>103329</v>
          </cell>
          <cell r="H5925" t="str">
            <v>ALVENARIA DE VEDAÇÃO DE BLOCOS CERÂMICOS FURADOS NA HORIZONTAL DE 14X9X19 CM (ESPESSURA 14 CM, BLOCO DEITADO) E ARGAMASSA DE ASSENTAMENTO COM PREPARO MANUAL. AF_12/2021</v>
          </cell>
          <cell r="I5925" t="str">
            <v>M2</v>
          </cell>
          <cell r="J5925" t="str">
            <v>COEFICIENTE DE REPRESENTATIVIDADE</v>
          </cell>
          <cell r="K5925">
            <v>95.71</v>
          </cell>
        </row>
        <row r="5926">
          <cell r="G5926">
            <v>103330</v>
          </cell>
          <cell r="H5926" t="str">
            <v>ALVENARIA DE VEDAÇÃO DE BLOCOS CERÂMICOS FURADOS NA HORIZONTAL DE 9X9X19 CM (ESPESSURA 9 CM) E ARGAMASSA DE ASSENTAMENTO COM PREPARO EM BETONEIRA. AF_12/2021</v>
          </cell>
          <cell r="I5926" t="str">
            <v>M2</v>
          </cell>
          <cell r="J5926" t="str">
            <v>COEFICIENTE DE REPRESENTATIVIDADE</v>
          </cell>
          <cell r="K5926">
            <v>96.64</v>
          </cell>
        </row>
        <row r="5927">
          <cell r="G5927">
            <v>103331</v>
          </cell>
          <cell r="H5927" t="str">
            <v>ALVENARIA DE VEDAÇÃO DE BLOCOS CERÂMICOS FURADOS NA HORIZONTAL DE 9X9X19 CM (ESPESSURA 9 CM) E ARGAMASSA DE ASSENTAMENTO COM PREPARO MANUAL. AF_12/2021</v>
          </cell>
          <cell r="I5927" t="str">
            <v>M2</v>
          </cell>
          <cell r="J5927" t="str">
            <v>COEFICIENTE DE REPRESENTATIVIDADE</v>
          </cell>
          <cell r="K5927">
            <v>115.42</v>
          </cell>
        </row>
        <row r="5928">
          <cell r="G5928">
            <v>103332</v>
          </cell>
          <cell r="H5928" t="str">
            <v>ALVENARIA DE VEDAÇÃO DE BLOCOS CERÂMICOS FURADOS NA HORIZONTAL DE 9X19X29 CM (ESPESSURA 9 CM) E ARGAMASSA DE ASSENTAMENTO COM PREPARO EM BETONEIRA. AF_12/2021</v>
          </cell>
          <cell r="I5928" t="str">
            <v>M2</v>
          </cell>
          <cell r="J5928" t="str">
            <v>COEFICIENTE DE REPRESENTATIVIDADE</v>
          </cell>
          <cell r="K5928">
            <v>116.58</v>
          </cell>
        </row>
        <row r="5929">
          <cell r="G5929">
            <v>103333</v>
          </cell>
          <cell r="H5929" t="str">
            <v>ALVENARIA DE VEDAÇÃO DE BLOCOS CERÂMICOS FURADOS NA HORIZONTAL DE 9X19X29 CM (ESPESSURA 9 CM) E ARGAMASSA DE ASSENTAMENTO COM PREPARO MANUAL. AF_12/2021</v>
          </cell>
          <cell r="I5929" t="str">
            <v>M2</v>
          </cell>
          <cell r="J5929" t="str">
            <v>COEFICIENTE DE REPRESENTATIVIDADE</v>
          </cell>
          <cell r="K5929">
            <v>82.31</v>
          </cell>
        </row>
        <row r="5930">
          <cell r="G5930">
            <v>103334</v>
          </cell>
          <cell r="H5930" t="str">
            <v>ALVENARIA ESTRUTURAL DE BLOCOS CERÂMICOS 14X19X39, (ESPESSURA DE 14 CM), UTILIZANDO PALHETA E ARGAMASSA DE ASSENTAMENTO COM PREPARO EM BETONEIRA. AF_03/2023</v>
          </cell>
          <cell r="I5930" t="str">
            <v>M2</v>
          </cell>
          <cell r="J5930" t="str">
            <v>COEFICIENTE DE REPRESENTATIVIDADE</v>
          </cell>
          <cell r="K5930">
            <v>83.1</v>
          </cell>
        </row>
        <row r="5931">
          <cell r="G5931">
            <v>103335</v>
          </cell>
          <cell r="H5931" t="str">
            <v>ALVENARIA ESTRUTURAL DE BLOCOS CERÂMICOS 14X19X39, (ESPESSURA DE 14 CM), UTILIZANDO PALHETA E ARGAMASSA DE ASSENTAMENTO COM PREPARO MANUAL. AF_03/2023</v>
          </cell>
          <cell r="I5931" t="str">
            <v>M2</v>
          </cell>
          <cell r="J5931" t="str">
            <v>COEFICIENTE DE REPRESENTATIVIDADE</v>
          </cell>
          <cell r="K5931">
            <v>108.11</v>
          </cell>
        </row>
        <row r="5932">
          <cell r="G5932">
            <v>103350</v>
          </cell>
          <cell r="H5932" t="str">
            <v>ALVENARIA ESTRUTURAL DE BLOCOS CERÂMICOS 14X19X29, (ESPESSURA DE 14 CM), UTILIZANDO PALHETA E ARGAMASSA DE ASSENTAMENTO COM PREPARO EM BETONEIRA. AF_03/2023</v>
          </cell>
          <cell r="I5932" t="str">
            <v>M2</v>
          </cell>
          <cell r="J5932" t="str">
            <v>COEFICIENTE DE REPRESENTATIVIDADE</v>
          </cell>
          <cell r="K5932">
            <v>109.04</v>
          </cell>
        </row>
        <row r="5933">
          <cell r="G5933">
            <v>103351</v>
          </cell>
          <cell r="H5933" t="str">
            <v>ALVENARIA ESTRUTURAL DE BLOCOS CERÂMICOS 14X19X29, (ESPESSURA DE 14 CM), UTILIZANDO PALHETA E ARGAMASSA DE ASSENTAMENTO COM PREPARO MANUAL. AF_03/2023</v>
          </cell>
          <cell r="I5933" t="str">
            <v>M2</v>
          </cell>
          <cell r="J5933" t="str">
            <v>COEFICIENTE DE REPRESENTATIVIDADE</v>
          </cell>
          <cell r="K5933">
            <v>131.37</v>
          </cell>
        </row>
        <row r="5934">
          <cell r="G5934">
            <v>103356</v>
          </cell>
          <cell r="H5934" t="str">
            <v>ALVENARIA ESTRUTURAL DE BLOCOS CERÂMICOS 14X19X39, (ESPESSURA DE 14 CM), UTILIZANDO COLHER DE PEDREIRO E ARGAMASSA DE ASSENTAMENTO COM PREPARO EM BETONEIRA. AF_03/2023</v>
          </cell>
          <cell r="I5934" t="str">
            <v>M2</v>
          </cell>
          <cell r="J5934" t="str">
            <v>COEFICIENTE DE REPRESENTATIVIDADE</v>
          </cell>
          <cell r="K5934">
            <v>132.53</v>
          </cell>
        </row>
        <row r="5935">
          <cell r="G5935">
            <v>103357</v>
          </cell>
          <cell r="H5935" t="str">
            <v>ALVENARIA ESTRUTURAL DE BLOCOS CERÂMICOS 14X19X39, (ESPESSURA DE 14 CM), UTILIZANDO COLHER DE PEDREIRO E ARGAMASSA DE ASSENTAMENTO COM PREPARO MANUAL. AF_03/2023</v>
          </cell>
          <cell r="I5935" t="str">
            <v>M2</v>
          </cell>
          <cell r="J5935" t="str">
            <v>COEFICIENTE DE REPRESENTATIVIDADE</v>
          </cell>
          <cell r="K5935">
            <v>111.79</v>
          </cell>
        </row>
        <row r="5936">
          <cell r="G5936">
            <v>89282</v>
          </cell>
          <cell r="H5936" t="str">
            <v>ALVENARIA ESTRUTURAL DE BLOCOS CERÂMICOS 14X19X29, (ESPESSURA DE 14 CM), UTILIZANDO COLHER DE PEDREIRO E ARGAMASSA DE ASSENTAMENTO COM PREPARO EM BETONEIRA. AF_03/2023</v>
          </cell>
          <cell r="I5936" t="str">
            <v>M2</v>
          </cell>
          <cell r="J5936" t="str">
            <v>COEFICIENTE DE REPRESENTATIVIDADE</v>
          </cell>
          <cell r="K5936">
            <v>112.82</v>
          </cell>
        </row>
        <row r="5937">
          <cell r="G5937">
            <v>89283</v>
          </cell>
          <cell r="H5937" t="str">
            <v>ALVENARIA ESTRUTURAL DE BLOCOS CERÂMICOS 14X19X29, (ESPESSURA DE 14 CM), UTILIZANDO COLHER DE PEDREIRO E ARGAMASSA DE ASSENTAMENTO COM PREPARO MANUAL. AF_03/2023</v>
          </cell>
          <cell r="I5937" t="str">
            <v>M2</v>
          </cell>
          <cell r="J5937" t="str">
            <v>COEFICIENTE DE REPRESENTATIVIDADE</v>
          </cell>
          <cell r="K5937">
            <v>85.27</v>
          </cell>
        </row>
        <row r="5938">
          <cell r="G5938">
            <v>89290</v>
          </cell>
          <cell r="H5938" t="str">
            <v>ALVENARIA DE VEDAÇÃO DE BLOCOS DE GESSO DE 7X50X66CM (ESPESSURA 7CM). AF_05/2020</v>
          </cell>
          <cell r="I5938" t="str">
            <v>M2</v>
          </cell>
          <cell r="J5938" t="str">
            <v>COEFICIENTE DE REPRESENTATIVIDADE</v>
          </cell>
          <cell r="K5938">
            <v>104.07</v>
          </cell>
        </row>
        <row r="5939">
          <cell r="G5939">
            <v>89291</v>
          </cell>
          <cell r="H5939" t="str">
            <v>ALVENARIA DE VEDAÇÃO DE BLOCOS DE GESSO DE 10X50X66CM (ESPESSURA 10CM). AF_05/2020</v>
          </cell>
          <cell r="I5939" t="str">
            <v>M2</v>
          </cell>
          <cell r="J5939" t="str">
            <v>COEFICIENTE DE REPRESENTATIVIDADE</v>
          </cell>
          <cell r="K5939">
            <v>111.31</v>
          </cell>
        </row>
        <row r="5940">
          <cell r="G5940">
            <v>89298</v>
          </cell>
          <cell r="H5940" t="str">
            <v>ALVENARIA DE VEDAÇÃO COM ELEMENTO VAZADO DE CERÂMICA (COBOGÓ) DE 7X20X20CM E ARGAMASSA DE ASSENTAMENTO COM PREPARO EM BETONEIRA. AF_05/2020</v>
          </cell>
          <cell r="I5940" t="str">
            <v>M2</v>
          </cell>
          <cell r="J5940" t="str">
            <v>COEFICIENTE DE REPRESENTATIVIDADE</v>
          </cell>
          <cell r="K5940">
            <v>131.67</v>
          </cell>
        </row>
        <row r="5941">
          <cell r="G5941">
            <v>89299</v>
          </cell>
          <cell r="H5941" t="str">
            <v>ALVENARIA DE VEDAÇÃO DE BLOCOS VAZADOS DE CONCRETO DE 9X19X39 CM (ESPESSURA 9 CM) E ARGAMASSA DE ASSENTAMENTO COM PREPARO EM BETONEIRA. AF_12/2021</v>
          </cell>
          <cell r="I5941" t="str">
            <v>M2</v>
          </cell>
          <cell r="J5941" t="str">
            <v>COEFICIENTE DE REPRESENTATIVIDADE</v>
          </cell>
          <cell r="K5941">
            <v>95.86</v>
          </cell>
        </row>
        <row r="5942">
          <cell r="G5942">
            <v>89306</v>
          </cell>
          <cell r="H5942" t="str">
            <v>ALVENARIA DE VEDAÇÃO DE BLOCOS VAZADOS DE CONCRETO DE 9X19X39 CM (ESPESSURA 9 CM) E ARGAMASSA DE ASSENTAMENTO COM PREPARO MANUAL. AF_12/2021</v>
          </cell>
          <cell r="I5942" t="str">
            <v>M2</v>
          </cell>
          <cell r="J5942" t="str">
            <v>COEFICIENTE DE REPRESENTATIVIDADE</v>
          </cell>
          <cell r="K5942">
            <v>115.6</v>
          </cell>
        </row>
        <row r="5943">
          <cell r="G5943">
            <v>89307</v>
          </cell>
          <cell r="H5943" t="str">
            <v>ALVENARIA DE VEDAÇÃO DE BLOCOS VAZADOS DE CONCRETO DE 14X19X39 CM (ESPESSURA 14 CM)  E ARGAMASSA DE ASSENTAMENTO COM PREPARO EM BETONEIRA. AF_12/2021</v>
          </cell>
          <cell r="I5943" t="str">
            <v>M2</v>
          </cell>
          <cell r="J5943" t="str">
            <v>COEFICIENTE DE REPRESENTATIVIDADE</v>
          </cell>
          <cell r="K5943">
            <v>128.44</v>
          </cell>
        </row>
        <row r="5944">
          <cell r="G5944">
            <v>101157</v>
          </cell>
          <cell r="H5944" t="str">
            <v>ALVENARIA DE VEDAÇÃO DE BLOCOS VAZADOS DE CONCRETO DE 14X19X39 CM (ESPESSURA 14 CM) E ARGAMASSA DE ASSENTAMENTO COM PREPARO MANUAL. AF_12/2021</v>
          </cell>
          <cell r="I5944" t="str">
            <v>M2</v>
          </cell>
          <cell r="J5944" t="str">
            <v>COEFICIENTE DE REPRESENTATIVIDADE</v>
          </cell>
          <cell r="K5944">
            <v>149.73</v>
          </cell>
        </row>
        <row r="5945">
          <cell r="G5945">
            <v>101158</v>
          </cell>
          <cell r="H5945" t="str">
            <v>ALVENARIA DE VEDAÇÃO DE BLOCOS VAZADOS DE CONCRETO DE 19X19X39 CM (ESPESSURA 19 CM) E ARGAMASSA DE ASSENTAMENTO COM PREPARO EM BETONEIRA. AF_12/2021</v>
          </cell>
          <cell r="I5945" t="str">
            <v>M2</v>
          </cell>
          <cell r="J5945" t="str">
            <v>COEFICIENTE DE REPRESENTATIVIDADE</v>
          </cell>
          <cell r="K5945">
            <v>219.54</v>
          </cell>
        </row>
        <row r="5946">
          <cell r="G5946">
            <v>101162</v>
          </cell>
          <cell r="H5946" t="str">
            <v>ALVENARIA DE VEDAÇÃO DE BLOCOS VAZADOS DE CONCRETO DE 19X19X39 CM (ESPESSURA 19 CM) E ARGAMASSA DE ASSENTAMENTO COM PREPARO MANUAL. AF_12/2021</v>
          </cell>
          <cell r="I5946" t="str">
            <v>M2</v>
          </cell>
          <cell r="J5946" t="str">
            <v>COEFICIENTE DE REPRESENTATIVIDADE</v>
          </cell>
          <cell r="K5946">
            <v>653.32</v>
          </cell>
        </row>
        <row r="5947">
          <cell r="G5947">
            <v>103316</v>
          </cell>
          <cell r="H5947" t="str">
            <v>ALVENARIA DE VEDAÇÃO DE BLOCOS  VAZADOS DE CONCRETO APARENTE DE 9X19X39 CM (ESPESSURA 9 CM) E ARGAMASSA DE ASSENTAMENTO COM PREPARO EM BETONEIRA. AF_12/2021</v>
          </cell>
          <cell r="I5947" t="str">
            <v>M2</v>
          </cell>
          <cell r="J5947" t="str">
            <v>COEFICIENTE DE REPRESENTATIVIDADE</v>
          </cell>
          <cell r="K5947">
            <v>663.71</v>
          </cell>
        </row>
        <row r="5948">
          <cell r="G5948">
            <v>103317</v>
          </cell>
          <cell r="H5948" t="str">
            <v>ALVENARIA DE VEDAÇÃO DE BLOCOS  VAZADOS DE CONCRETO APARENTE DE 9X19X39 CM (ESPESSURA 9 CM) E ARGAMASSA DE ASSENTAMENTO COM PREPARO MANUAL. AF_12/2021</v>
          </cell>
          <cell r="I5948" t="str">
            <v>M2</v>
          </cell>
          <cell r="J5948" t="str">
            <v>COEFICIENTE DE REPRESENTATIVIDADE</v>
          </cell>
          <cell r="K5948">
            <v>91.79</v>
          </cell>
        </row>
        <row r="5949">
          <cell r="G5949">
            <v>103318</v>
          </cell>
          <cell r="H5949" t="str">
            <v>ALVENARIA DE VEDAÇÃO DE BLOCOS  VAZADOS DE CONCRETO APARENTE DE 14X19X39 CM (ESPESSURA 14 CM) E ARGAMASSA DE ASSENTAMENTO COM PREPARO EM BETONEIRA. AF_12/2021</v>
          </cell>
          <cell r="I5949" t="str">
            <v>M2</v>
          </cell>
          <cell r="J5949" t="str">
            <v>COEFICIENTE DE REPRESENTATIVIDADE</v>
          </cell>
          <cell r="K5949">
            <v>102.59</v>
          </cell>
        </row>
        <row r="5950">
          <cell r="G5950">
            <v>103319</v>
          </cell>
          <cell r="H5950" t="str">
            <v>ALVENARIA DE VEDAÇÃO DE BLOCOS  VAZADOS DE CONCRETO APARENTE DE 14X19X39 CM (ESPESSURA 14 CM) E ARGAMASSA DE ASSENTAMENTO COM PREPARO MANUAL. AF_12/2021</v>
          </cell>
          <cell r="I5950" t="str">
            <v>M2</v>
          </cell>
          <cell r="J5950" t="str">
            <v>COEFICIENTE DE REPRESENTATIVIDADE</v>
          </cell>
          <cell r="K5950">
            <v>119.77</v>
          </cell>
        </row>
        <row r="5951">
          <cell r="G5951">
            <v>103320</v>
          </cell>
          <cell r="H5951" t="str">
            <v>ALVENARIA DE VEDAÇÃO DE BLOCOS  VAZADOS DE CONCRETO APARENTE DE 19X19X39 CM (ESPESSURA 19 CM) E ARGAMASSA DE ASSENTAMENTO COM PREPARO EM BETONEIRA. AF_12/2021</v>
          </cell>
          <cell r="I5951" t="str">
            <v>M2</v>
          </cell>
          <cell r="J5951" t="str">
            <v>COEFICIENTE DE REPRESENTATIVIDADE</v>
          </cell>
          <cell r="K5951">
            <v>140.37</v>
          </cell>
        </row>
        <row r="5952">
          <cell r="G5952">
            <v>103321</v>
          </cell>
          <cell r="H5952" t="str">
            <v>ALVENARIA DE VEDAÇÃO DE BLOCOS  VAZADOS DE CONCRETO APARENTE DE 19X19X39 CM (ESPESSURA 19 CM) E ARGAMASSA DE ASSENTAMENTO COM PREPARO MANUAL. AF_12/2021</v>
          </cell>
          <cell r="I5952" t="str">
            <v>M2</v>
          </cell>
          <cell r="J5952" t="str">
            <v>ATRIBUÍDO SÃO PAULO</v>
          </cell>
          <cell r="K5952">
            <v>119.35</v>
          </cell>
        </row>
        <row r="5953">
          <cell r="G5953">
            <v>103336</v>
          </cell>
          <cell r="H5953" t="str">
            <v>ALVENARIA DE VEDAÇÃO DE BLOCOS  VAZADOS DE CONCRETO DE 14X19X29 CM (ESPESSURA 14 CM) E ARGAMASSA DE ASSENTAMENTO COM PREPARO EM BETONEIRA. AF_12/2021</v>
          </cell>
          <cell r="I5953" t="str">
            <v>M2</v>
          </cell>
          <cell r="J5953" t="str">
            <v>ATRIBUÍDO SÃO PAULO</v>
          </cell>
          <cell r="K5953">
            <v>130.65</v>
          </cell>
        </row>
        <row r="5954">
          <cell r="G5954">
            <v>103337</v>
          </cell>
          <cell r="H5954" t="str">
            <v>ALVENARIA DE VEDAÇÃO DE BLOCOS  VAZADOS DE CONCRETO DE 14X19X29 CM (ESPESSURA 14 CM) E ARGAMASSA DE ASSENTAMENTO COM PREPARO MANUAL. AF_12/2021</v>
          </cell>
          <cell r="I5954" t="str">
            <v>M2</v>
          </cell>
          <cell r="J5954" t="str">
            <v>COEFICIENTE DE REPRESENTATIVIDADE</v>
          </cell>
          <cell r="K5954">
            <v>147.33</v>
          </cell>
        </row>
        <row r="5955">
          <cell r="G5955">
            <v>103338</v>
          </cell>
          <cell r="H5955" t="str">
            <v>ALVENARIA DE BLOCOS DE CONCRETO ESTRUTURAL 14X19X39 CM (ESPESSURA 14 CM), FBK = 4,5 MPA, UTILIZANDO PALHETA. AF_10/2022</v>
          </cell>
          <cell r="I5955" t="str">
            <v>M2</v>
          </cell>
          <cell r="J5955" t="str">
            <v>COEFICIENTE DE REPRESENTATIVIDADE</v>
          </cell>
          <cell r="K5955">
            <v>168.44</v>
          </cell>
        </row>
        <row r="5956">
          <cell r="G5956">
            <v>103339</v>
          </cell>
          <cell r="H5956" t="str">
            <v>ALVENARIA DE BLOCOS DE CONCRETO ESTRUTURAL 14X19X39 CM (ESPESSURA 14 CM), FBK = 14 MPA, UTILIZANDO PALHETA. AF_10/2022</v>
          </cell>
          <cell r="I5956" t="str">
            <v>M2</v>
          </cell>
          <cell r="J5956" t="str">
            <v>COEFICIENTE DE REPRESENTATIVIDADE</v>
          </cell>
          <cell r="K5956">
            <v>146.91</v>
          </cell>
        </row>
        <row r="5957">
          <cell r="G5957">
            <v>103340</v>
          </cell>
          <cell r="H5957" t="str">
            <v>ALVENARIA DE BLOCOS DE CONCRETO ESTRUTURAL 14X19X29 CM (ESPESSURA 14 CM), FBK = 4,5 MPA, UTILIZANDO PALHETA. AF_10/2022</v>
          </cell>
          <cell r="I5957" t="str">
            <v>M2</v>
          </cell>
          <cell r="J5957" t="str">
            <v>COEFICIENTE DE REPRESENTATIVIDADE</v>
          </cell>
          <cell r="K5957">
            <v>158.71</v>
          </cell>
        </row>
        <row r="5958">
          <cell r="G5958">
            <v>103341</v>
          </cell>
          <cell r="H5958" t="str">
            <v>ALVENARIA DE BLOCOS DE CONCRETO ESTRUTURAL 14X19X29 CM (ESPESSURA 14 CM), FBK = 14,0 MPA, UTILIZANDO PALHETA. AF_10/2022</v>
          </cell>
          <cell r="I5958" t="str">
            <v>M2</v>
          </cell>
          <cell r="J5958" t="str">
            <v>COEFICIENTE DE REPRESENTATIVIDADE</v>
          </cell>
          <cell r="K5958">
            <v>174.89</v>
          </cell>
        </row>
        <row r="5959">
          <cell r="G5959">
            <v>103342</v>
          </cell>
          <cell r="H5959" t="str">
            <v>ALVENARIA DE BLOCOS DE CONCRETO ESTRUTURAL 14X19X39 CM (ESPESSURA 14 CM), FBK = 4,5 MPA, UTILIZANDO COLHER DE PEDREIRO. AF_10/2022</v>
          </cell>
          <cell r="I5959" t="str">
            <v>M2</v>
          </cell>
          <cell r="J5959" t="str">
            <v>COEFICIENTE DE REPRESENTATIVIDADE</v>
          </cell>
          <cell r="K5959">
            <v>196.51</v>
          </cell>
        </row>
        <row r="5960">
          <cell r="G5960">
            <v>103343</v>
          </cell>
          <cell r="H5960" t="str">
            <v>ALVENARIA DE BLOCOS DE CONCRETO ESTRUTURAL 14X19X39 CM (ESPESSURA 14 CM), FBK = 14 MPA, UTILIZANDO COLHER DE PEDREIRO. AF_10/2022</v>
          </cell>
          <cell r="I5960" t="str">
            <v>M2</v>
          </cell>
          <cell r="J5960" t="str">
            <v>COEFICIENTE DE REPRESENTATIVIDADE</v>
          </cell>
          <cell r="K5960">
            <v>60.95</v>
          </cell>
        </row>
        <row r="5961">
          <cell r="G5961">
            <v>89453</v>
          </cell>
          <cell r="H5961" t="str">
            <v>ALVENARIA DE BLOCOS DE CONCRETO ESTRUTURAL 14X19X29 CM (ESPESSURA 14 CM), FBK = 4,5 MPA, UTILIZANDO COLHER DE PEDREIRO. AF_10/2022</v>
          </cell>
          <cell r="I5961" t="str">
            <v>M2</v>
          </cell>
          <cell r="J5961" t="str">
            <v>COEFICIENTE DE REPRESENTATIVIDADE</v>
          </cell>
          <cell r="K5961">
            <v>71.22</v>
          </cell>
        </row>
        <row r="5962">
          <cell r="G5962">
            <v>89455</v>
          </cell>
          <cell r="H5962" t="str">
            <v>ALVENARIA DE BLOCOS DE CONCRETO ESTRUTURAL 14X19X29 CM (ESPESSURA 14 CM), FBK = 14 MPA, UTILIZANDO COLHER DE PEDREIRO. AF_10/2022</v>
          </cell>
          <cell r="I5962" t="str">
            <v>M2</v>
          </cell>
          <cell r="J5962" t="str">
            <v>COEFICIENTE DE REPRESENTATIVIDADE</v>
          </cell>
          <cell r="K5962">
            <v>11.14</v>
          </cell>
        </row>
        <row r="5963">
          <cell r="G5963">
            <v>89462</v>
          </cell>
          <cell r="H5963" t="str">
            <v>ALVENARIA DE VEDAÇÃO COM ELEMENTO VAZADO DE CONCRETO (COBOGÓ) DE 7X50X50CM E ARGAMASSA DE ASSENTAMENTO COM PREPARO EM BETONEIRA. AF_05/2020</v>
          </cell>
          <cell r="I5963" t="str">
            <v>M2</v>
          </cell>
          <cell r="J5963" t="str">
            <v>COEFICIENTE DE REPRESENTATIVIDADE</v>
          </cell>
          <cell r="K5963">
            <v>38.57</v>
          </cell>
        </row>
        <row r="5964">
          <cell r="G5964">
            <v>89464</v>
          </cell>
          <cell r="H5964" t="str">
            <v>ALVENARIA DE VEDAÇÃO COM BLOCO DE VIDRO VAZADO, TIPO VENEZIANA, DE 6X20X20CM E ARGAMASSA DE ASSENTAMENTO COM PREPARO EM BETONEIRA. AF_05/2020</v>
          </cell>
          <cell r="I5964" t="str">
            <v>M2</v>
          </cell>
          <cell r="J5964" t="str">
            <v>COEFICIENTE DE REPRESENTATIVIDADE</v>
          </cell>
          <cell r="K5964">
            <v>296.58</v>
          </cell>
        </row>
        <row r="5965">
          <cell r="G5965">
            <v>89470</v>
          </cell>
          <cell r="H5965" t="str">
            <v>ALVENARIA DE VEDAÇÃO COM BLOCO DE VIDRO, TIPO CANELADO, DE 8X19X19CM E ARGAMASSA DE ASSENTAMENTO COM PREPARO EM BETONEIRA. AF_05/2020</v>
          </cell>
          <cell r="I5965" t="str">
            <v>M2</v>
          </cell>
          <cell r="J5965" t="str">
            <v>COEFICIENTE DE REPRESENTATIVIDADE</v>
          </cell>
          <cell r="K5965">
            <v>664.08</v>
          </cell>
        </row>
        <row r="5966">
          <cell r="G5966">
            <v>89472</v>
          </cell>
          <cell r="H5966" t="str">
            <v>PAREDE COM SISTEMA EM CHAPAS DE GESSO PARA DRYWALL, USO INTERNO, COM DUAS FACES SIMPLES E ESTRUTURA METÁLICA COM GUIAS SIMPLES, SEM VÃOS. AF_07/2023_PS</v>
          </cell>
          <cell r="I5966" t="str">
            <v>M2</v>
          </cell>
          <cell r="J5966" t="str">
            <v>COEFICIENTE DE REPRESENTATIVIDADE</v>
          </cell>
          <cell r="K5966">
            <v>636.06</v>
          </cell>
        </row>
        <row r="5967">
          <cell r="G5967">
            <v>89478</v>
          </cell>
          <cell r="H5967" t="str">
            <v>PAREDE COM SISTEMA EM CHAPAS DE GESSO PARA DRYWALL, USO INTERNO, COM DUAS FACES SIMPLES E ESTRUTURA METÁLICA COM GUIAS SIMPLES PARA PAREDES COM ÁREA LÍQUIDA MAIOR OU IGUAL A 6 M2, COM VÃOS. AF_07/2023_PS</v>
          </cell>
          <cell r="I5967" t="str">
            <v>M2</v>
          </cell>
          <cell r="J5967" t="str">
            <v>COEFICIENTE DE REPRESENTATIVIDADE</v>
          </cell>
          <cell r="K5967">
            <v>702.84</v>
          </cell>
        </row>
        <row r="5968">
          <cell r="G5968">
            <v>89480</v>
          </cell>
          <cell r="H5968" t="str">
            <v>PAREDE COM SISTEMA EM CHAPAS DE GESSO PARA DRYWALL, USO INTERNO, COM DUAS FACES SIMPLES E ESTRUTURA METÁLICA COM GUIAS DUPLAS, SEM VÃOS. AF_07/2023_PS</v>
          </cell>
          <cell r="I5968" t="str">
            <v>M2</v>
          </cell>
          <cell r="J5968" t="str">
            <v>COEFICIENTE DE REPRESENTATIVIDADE</v>
          </cell>
          <cell r="K5968">
            <v>676.15</v>
          </cell>
        </row>
        <row r="5969">
          <cell r="G5969">
            <v>101161</v>
          </cell>
          <cell r="H5969" t="str">
            <v>PAREDE COM SISTEMA EM CHAPAS DE GESSO PARA DRYWALL, USO INTERNO, COM DUAS FACES SIMPLES E ESTRUTURA METÁLICA COM GUIAS DUPLAS PARA PAREDES COM ÁREA LÍQUIDA MAIOR OU IGUAL A 6 M2, COM VÃOS. AF_07/2023_PS</v>
          </cell>
          <cell r="I5969" t="str">
            <v>M2</v>
          </cell>
          <cell r="J5969" t="str">
            <v>COEFICIENTE DE REPRESENTATIVIDADE</v>
          </cell>
          <cell r="K5969">
            <v>288.21</v>
          </cell>
        </row>
        <row r="5970">
          <cell r="G5970">
            <v>101163</v>
          </cell>
          <cell r="H5970" t="str">
            <v>PAREDE COM SISTEMA EM CHAPAS DE GESSO PARA DRYWALL, USO INTERNO, COM UMA FACE SIMPLES E OUTRA FACE DUPLA E ESTRUTURA METÁLICA COM GUIAS SIMPLES, SEM VÃOS. AF_07/2023_PS</v>
          </cell>
          <cell r="I5970" t="str">
            <v>M2</v>
          </cell>
          <cell r="J5970" t="str">
            <v>COEFICIENTE DE REPRESENTATIVIDADE</v>
          </cell>
          <cell r="K5970">
            <v>337.21</v>
          </cell>
        </row>
        <row r="5971">
          <cell r="G5971">
            <v>101164</v>
          </cell>
          <cell r="H5971" t="str">
            <v>PAREDE COM SISTEMA EM CHAPAS DE GESSO PARA DRYWALL, USO INTERNO, COM UMA FACE SIMPLES E OUTRA FACE DUPLA E ESTRUTURA METÁLICA COM GUIAS SIMPLES PARA PAREDES COM ÁREA LÍQUIDA MAIOR OU IGUAL A 6 M2, COM VÃOS. AF_07/2023_PS</v>
          </cell>
          <cell r="I5971" t="str">
            <v>M2</v>
          </cell>
          <cell r="J5971" t="str">
            <v>COEFICIENTE DE REPRESENTATIVIDADE</v>
          </cell>
          <cell r="K5971">
            <v>121.71</v>
          </cell>
        </row>
        <row r="5972">
          <cell r="G5972">
            <v>96358</v>
          </cell>
          <cell r="H5972" t="str">
            <v>PAREDE COM SISTEMA EM CHAPAS DE GESSO PARA DRYWALL, USO INTERNO COM UMA FACE SIMPLES E OUTRA FACE DUPLA E ESTRUTURA METÁLICA COM GUIAS DUPLAS, SEM VÃOS. AF_07/2023_PS</v>
          </cell>
          <cell r="I5972" t="str">
            <v>M2</v>
          </cell>
          <cell r="J5972" t="str">
            <v>COEFICIENTE DE REPRESENTATIVIDADE</v>
          </cell>
          <cell r="K5972">
            <v>175.97</v>
          </cell>
        </row>
        <row r="5973">
          <cell r="G5973">
            <v>96359</v>
          </cell>
          <cell r="H5973" t="str">
            <v>PAREDE COM SISTEMA EM CHAPAS DE GESSO PARA DRYWALL, USO INTERNO, COM UMA FACE SIMPLES E OUTRA FACE DUPLA E   ESTRUTURA METÁLICA COM GUIAS DUPLAS PARA PAREDES COM ÁREA LÍQUIDA MAIOR OU IGUAL A 6 M2, COM VÃOS. AF_07/2023_PS</v>
          </cell>
          <cell r="I5973" t="str">
            <v>M2</v>
          </cell>
          <cell r="J5973" t="str">
            <v>COEFICIENTE DE REPRESENTATIVIDADE</v>
          </cell>
          <cell r="K5973">
            <v>150.78</v>
          </cell>
        </row>
        <row r="5974">
          <cell r="G5974">
            <v>96360</v>
          </cell>
          <cell r="H5974" t="str">
            <v>PAREDE COM SISTEMA EM CHAPAS DE GESSO PARA DRYWALL, USO INTERNO, COM DUAS FACES DUPLAS E ESTRUTURA METÁLICA COM GUIAS SIMPLES, SEM VÃOS. AF_07/2023_PS</v>
          </cell>
          <cell r="I5974" t="str">
            <v>M</v>
          </cell>
          <cell r="J5974" t="str">
            <v>COEFICIENTE DE REPRESENTATIVIDADE</v>
          </cell>
          <cell r="K5974">
            <v>205.05</v>
          </cell>
        </row>
        <row r="5975">
          <cell r="G5975">
            <v>96361</v>
          </cell>
          <cell r="H5975" t="str">
            <v>PAREDE COM SISTEMA EM CHAPAS DE GESSO PARA DRYWALL, USO INTERNO, COM DUAS FACES DUPLAS E ESTRUTURA METÁLICA COM GUIAS SIMPLES PARA PAREDES COM ÁREA LÍQUIDA MAIOR OU IGUAL A 6 M2, COM VÃOS. AF_07/2023_PS</v>
          </cell>
          <cell r="I5975" t="str">
            <v>M</v>
          </cell>
          <cell r="J5975" t="str">
            <v>COEFICIENTE DE REPRESENTATIVIDADE</v>
          </cell>
          <cell r="K5975">
            <v>179.85</v>
          </cell>
        </row>
        <row r="5976">
          <cell r="G5976">
            <v>96362</v>
          </cell>
          <cell r="H5976" t="str">
            <v>PAREDE COM SISTEMA EM CHAPAS DE GESSO PARA DRYWALL, USO INTERNO COM DUAS FACES DUPLAS E ESTRUTURA METÁLICA COM GUIAS DUPLAS, SEM VÃOS. AF_07/2023_PS</v>
          </cell>
          <cell r="I5976" t="str">
            <v>M2</v>
          </cell>
          <cell r="J5976" t="str">
            <v>COEFICIENTE DE REPRESENTATIVIDADE</v>
          </cell>
          <cell r="K5976">
            <v>234.12</v>
          </cell>
        </row>
        <row r="5977">
          <cell r="G5977">
            <v>96363</v>
          </cell>
          <cell r="H5977" t="str">
            <v>PAREDE COM SISTEMA EM CHAPAS DE GESSO PARA DRYWALL, USO INTERNO, COM DUAS FACES DUPLAS E ESTRUTURA METÁLICA COM GUIAS DUPLAS PARA PAREDES COM ÁREA LÍQUIDA MAIOR OU IGUAL A 6 M2, COM VÃOS. AF_07/2023_PS</v>
          </cell>
          <cell r="I5977" t="str">
            <v>M2</v>
          </cell>
          <cell r="J5977" t="str">
            <v>COEFICIENTE DE REPRESENTATIVIDADE</v>
          </cell>
          <cell r="K5977">
            <v>89.33</v>
          </cell>
        </row>
        <row r="5978">
          <cell r="G5978">
            <v>96364</v>
          </cell>
          <cell r="H5978" t="str">
            <v>PAREDE COM SISTEMA EM CHAPAS DE GESSO PARA DRYWALL, USO INTERNO, COM UMA FACE SIMPLES E ESTRUTURA METÁLICA COM GUIAS SIMPLES, SEM VÃOS. AF_07/2023_PS</v>
          </cell>
          <cell r="I5978" t="str">
            <v>M2</v>
          </cell>
          <cell r="J5978" t="str">
            <v>COEFICIENTE DE REPRESENTATIVIDADE</v>
          </cell>
          <cell r="K5978">
            <v>128.29</v>
          </cell>
        </row>
        <row r="5979">
          <cell r="G5979">
            <v>96365</v>
          </cell>
          <cell r="H5979" t="str">
            <v>PAREDE COM SISTEMA EM CHAPAS DE GESSO PARA DRYWALL, USO INTERNO, COM UMA FACE SIMPLES E ESTRUTURA METÁLICA COM GUIAS SIMPLES PARA PAREDES COM ÁREA LÍQUIDA MAIOR OU IGUAL A 6 M2, COM VÃOS. AF_07/2023_PS</v>
          </cell>
          <cell r="I5979" t="str">
            <v>M2</v>
          </cell>
          <cell r="J5979" t="str">
            <v>COEFICIENTE DE REPRESENTATIVIDADE</v>
          </cell>
          <cell r="K5979">
            <v>180.45</v>
          </cell>
        </row>
        <row r="5980">
          <cell r="G5980">
            <v>96366</v>
          </cell>
          <cell r="H5980" t="str">
            <v>INSTALAÇÃO DE REFORÇO METÁLICO EM PAREDE DRYWALL. AF_07/2023</v>
          </cell>
          <cell r="I5980" t="str">
            <v>M2</v>
          </cell>
          <cell r="J5980" t="str">
            <v>COEFICIENTE DE REPRESENTATIVIDADE</v>
          </cell>
          <cell r="K5980">
            <v>265.72</v>
          </cell>
        </row>
        <row r="5981">
          <cell r="G5981">
            <v>96367</v>
          </cell>
          <cell r="H5981" t="str">
            <v>INSTALAÇÃO DE REFORÇO DE MADEIRA EM PAREDE DRYWALL. AF_07/2023</v>
          </cell>
          <cell r="I5981" t="str">
            <v>M2</v>
          </cell>
          <cell r="J5981" t="str">
            <v>COEFICIENTE DE REPRESENTATIVIDADE</v>
          </cell>
          <cell r="K5981">
            <v>46.44</v>
          </cell>
        </row>
        <row r="5982">
          <cell r="G5982">
            <v>96368</v>
          </cell>
          <cell r="H5982" t="str">
            <v>DIVISÓRIA FIXA EM VIDRO TEMPERADO 10 MM, SEM ABERTURA. AF_01/2021_PS</v>
          </cell>
          <cell r="I5982" t="str">
            <v>M2</v>
          </cell>
          <cell r="J5982" t="str">
            <v>COEFICIENTE DE REPRESENTATIVIDADE</v>
          </cell>
          <cell r="K5982">
            <v>70.78</v>
          </cell>
        </row>
        <row r="5983">
          <cell r="G5983">
            <v>96369</v>
          </cell>
          <cell r="H5983" t="str">
            <v>DIVISORIA SANITÁRIA, TIPO CABINE, EM GRANITO CINZA POLIDO, ESP = 3CM, ASSENTADO COM ARGAMASSA COLANTE AC III-E, EXCLUSIVE FERRAGENS. AF_01/2021</v>
          </cell>
          <cell r="I5983" t="str">
            <v>M2</v>
          </cell>
          <cell r="J5983" t="str">
            <v>COEFICIENTE DE REPRESENTATIVIDADE</v>
          </cell>
          <cell r="K5983">
            <v>49.25</v>
          </cell>
        </row>
        <row r="5984">
          <cell r="G5984">
            <v>96370</v>
          </cell>
          <cell r="H5984" t="str">
            <v>DIVISORIA SANITÁRIA, TIPO CABINE, EM MÁRMORE BRANCO POLIDO, ESP = 3CM, ASSENTADO COM ARGAMASSA COLANTE AC III-E, EXCLUSIVE FERRAGENS. AF_01/2021</v>
          </cell>
          <cell r="I5984" t="str">
            <v>M2</v>
          </cell>
          <cell r="J5984" t="str">
            <v>COEFICIENTE DE REPRESENTATIVIDADE</v>
          </cell>
          <cell r="K5984">
            <v>62.57</v>
          </cell>
        </row>
        <row r="5985">
          <cell r="G5985">
            <v>96371</v>
          </cell>
          <cell r="H5985" t="str">
            <v>TAPA VISTA DE MICTÓRIO EM GRANITO CINZA POLIDO, ESP = 3CM, ASSENTADO COM ARGAMASSA COLANTE AC III-E . AF_01/2021</v>
          </cell>
          <cell r="I5985" t="str">
            <v>M2</v>
          </cell>
          <cell r="J5985" t="str">
            <v>COEFICIENTE DE REPRESENTATIVIDADE</v>
          </cell>
          <cell r="K5985">
            <v>38.48</v>
          </cell>
        </row>
        <row r="5986">
          <cell r="G5986">
            <v>96373</v>
          </cell>
          <cell r="H5986" t="str">
            <v>TAPA VISTA DE MICTÓRIO EM MÁRMORE BRANCO POLIDO, ESP = 3CM, ASSENTADO COM ARGAMASSA COLANTE AC III-E . AF_01/2021</v>
          </cell>
          <cell r="I5986" t="str">
            <v>M2</v>
          </cell>
          <cell r="J5986" t="str">
            <v>COEFICIENTE DE REPRESENTATIVIDADE</v>
          </cell>
          <cell r="K5986">
            <v>111.87</v>
          </cell>
        </row>
        <row r="5987">
          <cell r="G5987">
            <v>96374</v>
          </cell>
          <cell r="H5987" t="str">
            <v>DIVISORIA SANITÁRIA, TIPO CABINE, EM PAINEL DE GRANILITE, ESP = 3CM, ASSENTADO COM ARGAMASSA COLANTE AC III-E, EXCLUSIVE FERRAGENS. AF_01/2021</v>
          </cell>
          <cell r="I5987" t="str">
            <v>M2</v>
          </cell>
          <cell r="J5987" t="str">
            <v>COEFICIENTE DE REPRESENTATIVIDADE</v>
          </cell>
          <cell r="K5987">
            <v>148.48</v>
          </cell>
        </row>
        <row r="5988">
          <cell r="G5988">
            <v>102235</v>
          </cell>
          <cell r="H5988" t="str">
            <v>TAPA VISTA DE MICTÓRIO EM PAINEL DE GRANILITE, ESP = 3CM, ASSENTADO COM ARGAMASSA COLANTE AC III-E . AF_01/2021</v>
          </cell>
          <cell r="I5988" t="str">
            <v>M2</v>
          </cell>
          <cell r="J5988" t="str">
            <v>COEFICIENTE DE REPRESENTATIVIDADE</v>
          </cell>
          <cell r="K5988">
            <v>182.56</v>
          </cell>
        </row>
        <row r="5989">
          <cell r="G5989">
            <v>102253</v>
          </cell>
          <cell r="H5989" t="str">
            <v>PAREDE COM SISTEMA EM CHAPAS DE GESSO PARA DRYWALL, USO INTERNO, COM DUAS FACES SIMPLES E ESTRUTURA METÁLICA COM GUIAS SIMPLES PARA PAREDES COM ÁREA LÍQUIDA MENOR QUE 6 M2, COM VÃOS. AF_07/2023_PS</v>
          </cell>
          <cell r="I5989" t="str">
            <v>M2</v>
          </cell>
          <cell r="J5989" t="str">
            <v>COEFICIENTE DE REPRESENTATIVIDADE</v>
          </cell>
          <cell r="K5989">
            <v>215.73</v>
          </cell>
        </row>
        <row r="5990">
          <cell r="G5990">
            <v>102254</v>
          </cell>
          <cell r="H5990" t="str">
            <v>PAREDE COM SISTEMA EM CHAPAS DE GESSO PARA DRYWALL, USO INTERNO, COM DUAS FACES SIMPLES E ESTRUTURA METÁLICA COM GUIAS DUPLAS PARA PAREDES COM ÁREA LÍQUIDA MENOR QUE 6 M2, COM VÃOS. AF_07/2023_PS</v>
          </cell>
          <cell r="I5990" t="str">
            <v>M2</v>
          </cell>
          <cell r="J5990" t="str">
            <v>COEFICIENTE DE REPRESENTATIVIDADE</v>
          </cell>
          <cell r="K5990">
            <v>248.46</v>
          </cell>
        </row>
        <row r="5991">
          <cell r="G5991">
            <v>102255</v>
          </cell>
          <cell r="H5991" t="str">
            <v>PAREDE COM SISTEMA EM CHAPAS DE GESSO PARA DRYWALL, USO INTERNO, COM UMA FACE SIMPLES E OUTRA FACE DUPLA E ESTRUTURA METÁLICA COM GUIAS SIMPLES PARA PAREDES COM ÁREA LÍQUIDA MENOR QUE 6 M2, COM VÃOS. AF_07/2023_PS</v>
          </cell>
          <cell r="I5991" t="str">
            <v>M2</v>
          </cell>
          <cell r="J5991" t="str">
            <v>COEFICIENTE DE REPRESENTATIVIDADE</v>
          </cell>
          <cell r="K5991">
            <v>217.23</v>
          </cell>
        </row>
        <row r="5992">
          <cell r="G5992">
            <v>102256</v>
          </cell>
          <cell r="H5992" t="str">
            <v>PAREDE COM SISTEMA EM CHAPAS DE GESSO PARA DRYWALL, USO INTERNO, COM UMA FACE SIMPLES E OUTRA FACE DUPLA E ESTRUTURA METÁLICA COM GUIAS DUPLAS PARA PAREDES COM ÁREA LÍQUIDA MENOR QUE 6 M2, COM VÃOS. AF_07/2023_PS</v>
          </cell>
          <cell r="I5992" t="str">
            <v>M2</v>
          </cell>
          <cell r="J5992" t="str">
            <v>COEFICIENTE DE REPRESENTATIVIDADE</v>
          </cell>
          <cell r="K5992">
            <v>199.68</v>
          </cell>
        </row>
        <row r="5993">
          <cell r="G5993">
            <v>102257</v>
          </cell>
          <cell r="H5993" t="str">
            <v>PAREDE COM SISTEMA EM CHAPAS DE GESSO PARA DRYWALL, USO INTERNO, COM DUAS FACES DUPLAS E ESTRUTURA METÁLICA COM GUIAS SIMPLES PARA PAREDES COM ÁREA LÍQUIDA MENOR QUE 6 M2, COM VÃOS. AF_07/2023_PS</v>
          </cell>
          <cell r="I5993" t="str">
            <v>M2</v>
          </cell>
          <cell r="J5993" t="str">
            <v>COEFICIENTE DE REPRESENTATIVIDADE</v>
          </cell>
          <cell r="K5993">
            <v>283.71</v>
          </cell>
        </row>
        <row r="5994">
          <cell r="G5994">
            <v>102258</v>
          </cell>
          <cell r="H5994" t="str">
            <v>PAREDE COM SISTEMA EM CHAPAS DE GESSO PARA DRYWALL, USO INTERNO, COM DUAS FACES DUPLAS E ESTRUTURA METÁLICA COM GUIAS DUPLAS PARA PAREDES COM ÁREA LÍQUIDA MENOR QUE 6 M2, COM VÃOS. AF_07/2023_PS</v>
          </cell>
          <cell r="I5994" t="str">
            <v>M2</v>
          </cell>
          <cell r="J5994" t="str">
            <v>COEFICIENTE DE REPRESENTATIVIDADE</v>
          </cell>
          <cell r="K5994">
            <v>314.77</v>
          </cell>
        </row>
        <row r="5995">
          <cell r="G5995">
            <v>104718</v>
          </cell>
          <cell r="H5995" t="str">
            <v>PAREDE COM SISTEMA EM CHAPAS DE GESSO PARA DRYWALL, USO INTERNO, COM UMA FACE SIMPLES E ESTRUTURA METÁLICA COM GUIAS SIMPLES PARA PAREDES COM ÁREA LÍQUIDA MENOR QUE 6 M2, COM VÃOS. AF_07/2023_PS</v>
          </cell>
          <cell r="I5995" t="str">
            <v>M2</v>
          </cell>
          <cell r="J5995" t="str">
            <v>COEFICIENTE DE REPRESENTATIVIDADE</v>
          </cell>
          <cell r="K5995">
            <v>345.4</v>
          </cell>
        </row>
        <row r="5996">
          <cell r="G5996">
            <v>104719</v>
          </cell>
          <cell r="H5996" t="str">
            <v>ALVENARIA DE VEDAÇÃO DE BLOCOS DE CONCRETO CELULAR DE 10X30X60CM (ESPESSURA 10CM) E ARGAMASSA DE ASSENTAMENTO COM PREPARO EM BETONEIRA. AF_05/2020</v>
          </cell>
          <cell r="I5996" t="str">
            <v>M2</v>
          </cell>
          <cell r="J5996" t="str">
            <v>COEFICIENTE DE REPRESENTATIVIDADE</v>
          </cell>
          <cell r="K5996">
            <v>266.86</v>
          </cell>
        </row>
        <row r="5997">
          <cell r="G5997">
            <v>104720</v>
          </cell>
          <cell r="H5997" t="str">
            <v>ALVENARIA DE VEDAÇÃO DE BLOCOS DE CONCRETO CELULAR DE 15X30X60CM (ESPESSURA 15CM) E ARGAMASSA DE ASSENTAMENTO COM PREPARO EM BETONEIRA. AF_05/2020</v>
          </cell>
          <cell r="I5997" t="str">
            <v>M2</v>
          </cell>
          <cell r="J5997" t="str">
            <v>COEFICIENTE DE REPRESENTATIVIDADE</v>
          </cell>
          <cell r="K5997">
            <v>298.26</v>
          </cell>
        </row>
        <row r="5998">
          <cell r="G5998">
            <v>104721</v>
          </cell>
          <cell r="H5998" t="str">
            <v>ALVENARIA DE VEDAÇÃO DE BLOCOS DE CONCRETO CELULAR DE 20X30X60CM (ESPESSURA 20CM) E ARGAMASSA DE ASSENTAMENTO COM PREPARO EM BETONEIRA. AF_05/2020</v>
          </cell>
          <cell r="I5998" t="str">
            <v>M3</v>
          </cell>
          <cell r="J5998" t="str">
            <v>COEFICIENTE DE REPRESENTATIVIDADE</v>
          </cell>
          <cell r="K5998">
            <v>329.24</v>
          </cell>
        </row>
        <row r="5999">
          <cell r="G5999">
            <v>104722</v>
          </cell>
          <cell r="H5999" t="str">
            <v>RECOMPOSIÇÃO DE PAVIMENTOS EM PEDRA POLIÉDRICA, REJUNTAMENTO COM PÓ DE PEDRA, COM REAPROVEITAMENTO DAS PEDRAS POLIÉDRICAS PARA O FECHAMENTO DE VALAS - INCLUSO RETIRADA E COLOCAÇÃO DO MATERIAL. AF_12/2020</v>
          </cell>
          <cell r="I5999" t="str">
            <v>M3</v>
          </cell>
          <cell r="J5999" t="str">
            <v>COEFICIENTE DE REPRESENTATIVIDADE</v>
          </cell>
          <cell r="K5999">
            <v>312.94</v>
          </cell>
        </row>
        <row r="6000">
          <cell r="G6000">
            <v>104723</v>
          </cell>
          <cell r="H6000" t="str">
            <v>RECOMPOSIÇÃO DE PAVIMENTO EM PEDRAS POLIÉDRICAS, REJUNTAMENTO COM ARGAMASSA, COM REAPROVEITAMENTO DAS PEDRAS POLIÉDRICAS, PARA O FECHAMENTO DE VALAS - INCLUSO RETIRADA E COLOCAÇÃO DO MATERIAL. AF_12/2020</v>
          </cell>
          <cell r="I6000" t="str">
            <v>M3</v>
          </cell>
          <cell r="J6000" t="str">
            <v>COEFICIENTE DE REPRESENTATIVIDADE</v>
          </cell>
          <cell r="K6000">
            <v>26.27</v>
          </cell>
        </row>
        <row r="6001">
          <cell r="G6001">
            <v>104724</v>
          </cell>
          <cell r="H6001" t="str">
            <v>RECOMPOSIÇÃO DE PAVIMENTO EM PARALELEPÍPEDOS, REJUNTAMENTO COM PÓ DE PEDRA, COM REAPROVEITAMENTO DOS PARALELEPÍPEDOS, PARA O FECHAMENTO DE VALAS - INCLUSO RETIRADA E COLOCAÇÃO DO MATERIAL. AF_12/2020</v>
          </cell>
          <cell r="I6001" t="str">
            <v>M3</v>
          </cell>
          <cell r="J6001" t="str">
            <v>COEFICIENTE DE REPRESENTATIVIDADE</v>
          </cell>
          <cell r="K6001">
            <v>62.88</v>
          </cell>
        </row>
        <row r="6002">
          <cell r="G6002">
            <v>101154</v>
          </cell>
          <cell r="H6002" t="str">
            <v>RECOMPOSIÇÃO DE PAVIMENTO EM PARALELEPÍPEDOS, REJUNTAMENTO COM ARGAMASSA, COM REAPROVEITAMENTO DOS PARALELEPÍPEDOS, PARA O FECHAMENTO DE VALAS - INCLUSO RETIRADA E COLOCAÇÃO DO MATERIAL. AF_12/2020</v>
          </cell>
          <cell r="I6002" t="str">
            <v>M3</v>
          </cell>
          <cell r="J6002" t="str">
            <v>COEFICIENTE DE REPRESENTATIVIDADE</v>
          </cell>
          <cell r="K6002">
            <v>96.96</v>
          </cell>
        </row>
        <row r="6003">
          <cell r="G6003">
            <v>101155</v>
          </cell>
          <cell r="H6003" t="str">
            <v>RECOMPOSIÇÃO DE PAVIMENTO EM PISO INTERTRAVADO SEXTAVADO, COM REAPROVEITAMENTO DOS BLOCOS SEXTAVADO, PARA O FECHAMENTO DE VALAS - INCLUSO RETIRADA E COLOCAÇÃO DO MATERIAL. AF_12/2020</v>
          </cell>
          <cell r="I6003" t="str">
            <v>M3</v>
          </cell>
          <cell r="J6003" t="str">
            <v>COEFICIENTE DE REPRESENTATIVIDADE</v>
          </cell>
          <cell r="K6003">
            <v>130.12</v>
          </cell>
        </row>
        <row r="6004">
          <cell r="G6004">
            <v>101156</v>
          </cell>
          <cell r="H6004" t="str">
            <v>RECOMPOSIÇÃO DE BASE E OU SUB-BASE PARA REMENDO PROFUNDO DE SOLOS DE COMPORTAMENTO LATERÍTICO (ARENOSO) - INCLUSO RETIRADA E COLOCAÇÃO DO MATERIAL. AF_12/2020</v>
          </cell>
          <cell r="I6004" t="str">
            <v>M3</v>
          </cell>
          <cell r="J6004" t="str">
            <v>COEFICIENTE DE REPRESENTATIVIDADE</v>
          </cell>
          <cell r="K6004">
            <v>214.4</v>
          </cell>
        </row>
        <row r="6005">
          <cell r="G6005">
            <v>101814</v>
          </cell>
          <cell r="H6005" t="str">
            <v>RECOMPOSIÇÃO DE BASE E OU SUB-BASE PARA REMENDO PROFUNDO DE SOLO MELHORADO COM CIMENTO (TEOR DE 2%) - INCLUSO RETIRADA E COLOCAÇÃO DO MATERIAL. AF_12/2020</v>
          </cell>
          <cell r="I6005" t="str">
            <v>M3</v>
          </cell>
          <cell r="J6005" t="str">
            <v>ATRIBUÍDO SÃO PAULO</v>
          </cell>
          <cell r="K6005">
            <v>131.63</v>
          </cell>
        </row>
        <row r="6006">
          <cell r="G6006">
            <v>101816</v>
          </cell>
          <cell r="H6006" t="str">
            <v>RECOMPOSIÇÃO DE BASE E OU SUB-BASE PARA REMENDO PROFUNDO DE SOLO MELHORADO COM CIMENTO (TEOR DE 4%) - INCLUSO RETIRADA E COLOCAÇÃO DO MATERIAL. AF_12/2020</v>
          </cell>
          <cell r="I6006" t="str">
            <v>M3</v>
          </cell>
          <cell r="J6006" t="str">
            <v>ATRIBUÍDO SÃO PAULO</v>
          </cell>
          <cell r="K6006">
            <v>114.08</v>
          </cell>
        </row>
        <row r="6007">
          <cell r="G6007">
            <v>101817</v>
          </cell>
          <cell r="H6007" t="str">
            <v>RECOMPOSIÇÃO DE BASE E OU SUB-BASE PARA REMENDO PROFUNDO DE SOLO COM CIMENTO (TEOR DE 6%) - INCLUSO RETIRADA E COLOCAÇÃO DO MATERIAL. AF_12/2020</v>
          </cell>
          <cell r="I6007" t="str">
            <v>M3</v>
          </cell>
          <cell r="J6007" t="str">
            <v>ATRIBUÍDO SÃO PAULO</v>
          </cell>
          <cell r="K6007">
            <v>198.11</v>
          </cell>
        </row>
        <row r="6008">
          <cell r="G6008">
            <v>101819</v>
          </cell>
          <cell r="H6008" t="str">
            <v>RECOMPOSIÇÃO DE BASE E OU SUB-BASE PARA REMENDO PROFUNDO DE SOLO COM CIMENTO (TEOR DE 8%) - INCLUSO RETIRADA E COLOCAÇÃO DO MATERIAL. AF_12/2020</v>
          </cell>
          <cell r="I6008" t="str">
            <v>M3</v>
          </cell>
          <cell r="J6008" t="str">
            <v>ATRIBUÍDO SÃO PAULO</v>
          </cell>
          <cell r="K6008">
            <v>229.17</v>
          </cell>
        </row>
        <row r="6009">
          <cell r="G6009">
            <v>101820</v>
          </cell>
          <cell r="H6009" t="str">
            <v>RECOMPOSIÇÃO DE BASE E OU SUB-BASE PARA REMENDO PROFUNDO DE SOLO BRITA (40/60) - INCLUSO RETIRADA E COLOCAÇÃO DO MATERIAL. AF_12/2020</v>
          </cell>
          <cell r="I6009" t="str">
            <v>M3</v>
          </cell>
          <cell r="J6009" t="str">
            <v>ATRIBUÍDO SÃO PAULO</v>
          </cell>
          <cell r="K6009">
            <v>259.8</v>
          </cell>
        </row>
        <row r="6010">
          <cell r="G6010">
            <v>101822</v>
          </cell>
          <cell r="H6010" t="str">
            <v>RECOMPOSIÇÃO DE BASE E OU SUB-BASE PARA REMENDO PROFUNDO DE SOLO BRITA (50/50) - INCLUSO RETIRADA E COLOCAÇÃO DO MATERIAL. AF_12/2020</v>
          </cell>
          <cell r="I6010" t="str">
            <v>M3</v>
          </cell>
          <cell r="J6010" t="str">
            <v>ATRIBUÍDO SÃO PAULO</v>
          </cell>
          <cell r="K6010">
            <v>181.26</v>
          </cell>
        </row>
        <row r="6011">
          <cell r="G6011">
            <v>101823</v>
          </cell>
          <cell r="H6011" t="str">
            <v>RECOMPOSIÇÃO DE BASE E OU SUB-BASE PARA REMENDO PROFUNDO DE SOLO BRITA (40/60) COM CIMENTO (TEOR DE 4%) - INCLUSO RETIRADA E COLOCAÇÃO DO MATERIAL. AF_12/2020</v>
          </cell>
          <cell r="I6011" t="str">
            <v>M3</v>
          </cell>
          <cell r="J6011" t="str">
            <v>ATRIBUÍDO SÃO PAULO</v>
          </cell>
          <cell r="K6011">
            <v>212.66</v>
          </cell>
        </row>
        <row r="6012">
          <cell r="G6012">
            <v>101824</v>
          </cell>
          <cell r="H6012" t="str">
            <v>RECOMPOSIÇÃO DE BASE E OU SUB-BASE PARA REMENDO PROFUNDO DE SOLO BRITA (40/60) COM CIMENTO (TEOR DE 6%) - INCLUSO RETIRADA E COLOCAÇÃO DO MATERIAL. AF_12/2020</v>
          </cell>
          <cell r="I6012" t="str">
            <v>M3</v>
          </cell>
          <cell r="J6012" t="str">
            <v>ATRIBUÍDO SÃO PAULO</v>
          </cell>
          <cell r="K6012">
            <v>243.64</v>
          </cell>
        </row>
        <row r="6013">
          <cell r="G6013">
            <v>101825</v>
          </cell>
          <cell r="H6013" t="str">
            <v>RECOMPOSIÇÃO DE BASE E OU SUB-BASE PARA REMENDO PROFUNDO DE SOLO BRITA (40/60) COM CIMENTO (TEOR DE 8%) - INCLUSO RETIRADA E COLOCAÇÃO DO MATERIAL. AF_12/2020</v>
          </cell>
          <cell r="I6013" t="str">
            <v>M3</v>
          </cell>
          <cell r="J6013" t="str">
            <v>ATRIBUÍDO SÃO PAULO</v>
          </cell>
          <cell r="K6013">
            <v>227.34</v>
          </cell>
        </row>
        <row r="6014">
          <cell r="G6014">
            <v>101826</v>
          </cell>
          <cell r="H6014" t="str">
            <v>RECOMPOSIÇÃO DE BASE E OU SUB-BASE PARA REMENDO PROFUNDO DE SOLO BRITA (50/50) COM CIMENTO (TEOR DE 4%) - INCLUSO RETIRADA E COLOCAÇÃO DO MATERIAL. AF_12/2020</v>
          </cell>
          <cell r="I6014" t="str">
            <v>M3</v>
          </cell>
          <cell r="J6014" t="str">
            <v>ATRIBUÍDO SÃO PAULO</v>
          </cell>
          <cell r="K6014">
            <v>57.36</v>
          </cell>
        </row>
        <row r="6015">
          <cell r="G6015">
            <v>101827</v>
          </cell>
          <cell r="H6015" t="str">
            <v>RECOMPOSIÇÃO DE BASE E OU SUB-BASE PARA REMENDO PROFUNDO DE SOLO BRITA (50/50) COM CIMENTO (TEOR DE 6%) - INCLUSO RETIRADA E COLOCAÇÃO DO MATERIAL. AF_12/2020</v>
          </cell>
          <cell r="I6015" t="str">
            <v>M3</v>
          </cell>
          <cell r="J6015" t="str">
            <v>ATRIBUÍDO SÃO PAULO</v>
          </cell>
          <cell r="K6015">
            <v>71.04</v>
          </cell>
        </row>
        <row r="6016">
          <cell r="G6016">
            <v>101828</v>
          </cell>
          <cell r="H6016" t="str">
            <v>RECOMPOSIÇÃO DE BASE E OU SUB-BASE PARA REMENDO PROFUNDO DE SOLO BRITA (50/50) COM CIMENTO (TEOR DE 8%) - INCLUSO RETIRADA E COLOCAÇÃO DO MATERIAL. AF_12/2020</v>
          </cell>
          <cell r="I6016" t="str">
            <v>M3</v>
          </cell>
          <cell r="J6016" t="str">
            <v>ATRIBUÍDO SÃO PAULO</v>
          </cell>
          <cell r="K6016">
            <v>52.89</v>
          </cell>
        </row>
        <row r="6017">
          <cell r="G6017">
            <v>101829</v>
          </cell>
          <cell r="H6017" t="str">
            <v>RECOMPOSIÇÃO DE BASE E OU SUB-BASE PARA REMENDO PROFUNDO DE BRITA GRADUADA SIMPLES - INCLUSO RETIRADA E COLOCAÇÃO DO MATERIAL. AF_12/2020</v>
          </cell>
          <cell r="I6017" t="str">
            <v>M3</v>
          </cell>
          <cell r="J6017" t="str">
            <v>ATRIBUÍDO SÃO PAULO</v>
          </cell>
          <cell r="K6017">
            <v>77.5</v>
          </cell>
        </row>
        <row r="6018">
          <cell r="G6018">
            <v>101830</v>
          </cell>
          <cell r="H6018" t="str">
            <v>RECOMPOSIÇÃO DE BASE E OU SUB-BASE PARA FECHAMENTO DE VALAS DE SOLOS DE COMPORTAMENTO LATERÍTICO (ARENOSO) - INCLUSO RETIRADA E COLOCAÇÃO DO MATERIAL. AF_12/2020</v>
          </cell>
          <cell r="I6018" t="str">
            <v>M3</v>
          </cell>
          <cell r="J6018" t="str">
            <v>ATRIBUÍDO SÃO PAULO</v>
          </cell>
          <cell r="K6018">
            <v>25</v>
          </cell>
        </row>
        <row r="6019">
          <cell r="G6019">
            <v>101831</v>
          </cell>
          <cell r="H6019" t="str">
            <v>RECOMPOSIÇÃO DE BASE E OU SUB-BASE PARA FECHAMENTO DE VALAS DE SOLO MELHORADO COM CIMENTO (TEOR DE 2%) - INCLUSO RETIRADA E COLOCAÇÃO DO MATERIAL. AF_12/2020</v>
          </cell>
          <cell r="I6019" t="str">
            <v>M3</v>
          </cell>
          <cell r="J6019" t="str">
            <v>ATRIBUÍDO SÃO PAULO</v>
          </cell>
          <cell r="K6019">
            <v>30.33</v>
          </cell>
        </row>
        <row r="6020">
          <cell r="G6020">
            <v>101832</v>
          </cell>
          <cell r="H6020" t="str">
            <v>RECOMPOSIÇÃO DE BASE E OU SUB-BASE PARA FECHAMENTO DE VALAS DE SOLO MELHORADO COM CIMENTO (TEOR DE 4%) - INCLUSO RETIRADA E COLOCAÇÃO DO MATERIAL. AF_12/2020</v>
          </cell>
          <cell r="I6020" t="str">
            <v>M3</v>
          </cell>
          <cell r="J6020" t="str">
            <v>ATRIBUÍDO SÃO PAULO</v>
          </cell>
          <cell r="K6020">
            <v>25.45</v>
          </cell>
        </row>
        <row r="6021">
          <cell r="G6021">
            <v>101833</v>
          </cell>
          <cell r="H6021" t="str">
            <v>RECOMPOSIÇÃO DE BASE E OU SUB-BASE PARA FECHAMENTO DE VALAS DE SOLO COM CIMENTO (TEOR DE 6%) - INCLUSO RETIRADA E COLOCAÇÃO DO MATERIAL. AF_12/2020</v>
          </cell>
          <cell r="I6021" t="str">
            <v>M3</v>
          </cell>
          <cell r="J6021" t="str">
            <v>ATRIBUÍDO SÃO PAULO</v>
          </cell>
          <cell r="K6021">
            <v>27.73</v>
          </cell>
        </row>
        <row r="6022">
          <cell r="G6022">
            <v>101834</v>
          </cell>
          <cell r="H6022" t="str">
            <v>RECOMPOSIÇÃO DE BASE E OU SUB-BASE PARA FECHAMENTO DE VALAS DE SOLO COM CIMENTO (TEOR DE 8%) - INCLUSO RETIRADA E COLOCAÇÃO DO MATERIAL. AF_12/2020</v>
          </cell>
          <cell r="I6022" t="str">
            <v>M3</v>
          </cell>
          <cell r="J6022" t="str">
            <v>ATRIBUÍDO SÃO PAULO</v>
          </cell>
          <cell r="K6022">
            <v>31.34</v>
          </cell>
        </row>
        <row r="6023">
          <cell r="G6023">
            <v>101835</v>
          </cell>
          <cell r="H6023" t="str">
            <v>RECOMPOSIÇÃO DE BASE E OU SUB-BASE PARA FECHAMENTO DE VALAS DE SOLO BRITA (40/60) - INCLUSO RETIRADA E COLOCAÇÃO DO MATERIAL. AF_12/2020</v>
          </cell>
          <cell r="I6023" t="str">
            <v>M3</v>
          </cell>
          <cell r="J6023" t="str">
            <v>ATRIBUÍDO SÃO PAULO</v>
          </cell>
          <cell r="K6023">
            <v>29.55</v>
          </cell>
        </row>
        <row r="6024">
          <cell r="G6024">
            <v>101836</v>
          </cell>
          <cell r="H6024" t="str">
            <v>RECOMPOSIÇÃO DE BASE E OU SUB-BASE PARA FECHAMENTO DE VALAS DE SOLO BRITA (50/50) - INCLUSO RETIRADA E COLOCAÇÃO DO MATERIAL. AF_12/2020</v>
          </cell>
          <cell r="I6024" t="str">
            <v>M3</v>
          </cell>
          <cell r="J6024" t="str">
            <v>COEFICIENTE DE REPRESENTATIVIDADE</v>
          </cell>
          <cell r="K6024">
            <v>31.89</v>
          </cell>
        </row>
        <row r="6025">
          <cell r="G6025">
            <v>101837</v>
          </cell>
          <cell r="H6025" t="str">
            <v>RECOMPOSIÇÃO DE BASE E OU SUB-BASE PARA FECHAMENTO DE VALAS DE SOLO BRITA (40/60) COM CIMENTO (TEOR DE 4%) - INCLUSO RETIRADA E COLOCAÇÃO DO MATERIAL. AF_12/2020</v>
          </cell>
          <cell r="I6025" t="str">
            <v>M3</v>
          </cell>
          <cell r="J6025" t="str">
            <v>COEFICIENTE DE REPRESENTATIVIDADE</v>
          </cell>
          <cell r="K6025">
            <v>25.76</v>
          </cell>
        </row>
        <row r="6026">
          <cell r="G6026">
            <v>101838</v>
          </cell>
          <cell r="H6026" t="str">
            <v>RECOMPOSIÇÃO DE BASE E OU SUB-BASE PARA FECHAMENTO DE VALAS DE SOLO BRITA (40/60) COM CIMENTO (TEOR DE 6%) - INCLUSO RETIRADA E COLOCAÇÃO DO MATERIAL. AF_12/2020</v>
          </cell>
          <cell r="I6026" t="str">
            <v>M2</v>
          </cell>
          <cell r="J6026" t="str">
            <v>COEFICIENTE DE REPRESENTATIVIDADE</v>
          </cell>
          <cell r="K6026">
            <v>29.38</v>
          </cell>
        </row>
        <row r="6027">
          <cell r="G6027">
            <v>101839</v>
          </cell>
          <cell r="H6027" t="str">
            <v>RECOMPOSIÇÃO DE BASE E OU SUB-BASE PARA FECHAMENTO DE VALAS DE SOLO BRITA (40/60) COM CIMENTO (TEOR DE 8%) - INCLUSO RETIRADA E COLOCAÇÃO DO MATERIAL. AF_12/2020</v>
          </cell>
          <cell r="I6027" t="str">
            <v>M2</v>
          </cell>
          <cell r="J6027" t="str">
            <v>COEFICIENTE DE REPRESENTATIVIDADE</v>
          </cell>
          <cell r="K6027">
            <v>32.97</v>
          </cell>
        </row>
        <row r="6028">
          <cell r="G6028">
            <v>101840</v>
          </cell>
          <cell r="H6028" t="str">
            <v>RECOMPOSIÇÃO DE BASE E OU SUB-BASE PARA FECHAMENTO DE VALAS DE SOLO BRITA (50/50) COM CIMENTO (TEOR DE 4%) - INCLUSO RETIRADA E COLOCAÇÃO DO MATERIAL. AF_12/2020</v>
          </cell>
          <cell r="I6028" t="str">
            <v>M2</v>
          </cell>
          <cell r="J6028" t="str">
            <v>COEFICIENTE DE REPRESENTATIVIDADE</v>
          </cell>
          <cell r="K6028">
            <v>29.72</v>
          </cell>
        </row>
        <row r="6029">
          <cell r="G6029">
            <v>101841</v>
          </cell>
          <cell r="H6029" t="str">
            <v>RECOMPOSIÇÃO DE BASE E OU SUB-BASE PARA FECHAMENTO DE VALAS DE SOLO BRITA (50/50) COM CIMENTO (TEOR DE 6%) - INCLUSO RETIRADA E COLOCAÇÃO DO MATERIAL. AF_12/2020</v>
          </cell>
          <cell r="I6029" t="str">
            <v>M2</v>
          </cell>
          <cell r="J6029" t="str">
            <v>COEFICIENTE DE REPRESENTATIVIDADE</v>
          </cell>
          <cell r="K6029">
            <v>33.33</v>
          </cell>
        </row>
        <row r="6030">
          <cell r="G6030">
            <v>101842</v>
          </cell>
          <cell r="H6030" t="str">
            <v>RECOMPOSIÇÃO DE BASE E OU SUB-BASE PARA FECHAMENTO DE VALAS DE SOLO BRITA (50/50) COM CIMENTO (TEOR DE 8%) - INCLUSO RETIRADA E COLOCAÇÃO DO MATERIAL. AF_12/2020</v>
          </cell>
          <cell r="I6030" t="str">
            <v>M2</v>
          </cell>
          <cell r="J6030" t="str">
            <v>COEFICIENTE DE REPRESENTATIVIDADE</v>
          </cell>
          <cell r="K6030">
            <v>27.21</v>
          </cell>
        </row>
        <row r="6031">
          <cell r="G6031">
            <v>101843</v>
          </cell>
          <cell r="H6031" t="str">
            <v>RECOMPOSIÇÃO DE BASE E OU SUB-BASE PARA FECHAMENTO DE VALAS DE BRITA GRADUADA SIMPLES - INCLUSO RETIRADA E COLOCAÇÃO DO MATERIAL. AF_12/2020</v>
          </cell>
          <cell r="I6031" t="str">
            <v>M2</v>
          </cell>
          <cell r="J6031" t="str">
            <v>COEFICIENTE DE REPRESENTATIVIDADE</v>
          </cell>
          <cell r="K6031">
            <v>30.83</v>
          </cell>
        </row>
        <row r="6032">
          <cell r="G6032">
            <v>101844</v>
          </cell>
          <cell r="H6032" t="str">
            <v>REASSENTAMENTO DE PARALELEPÍPEDOS, REJUNTAMENTO COM PÓ DE PEDRA, COM REAPROVEITAMENTO DOS PARALELEPÍPEDOS - INCLUSO RETIRADA E COLOCAÇÃO DO MATERIAL. AF_12/2020</v>
          </cell>
          <cell r="I6032" t="str">
            <v>M2</v>
          </cell>
          <cell r="J6032" t="str">
            <v>COEFICIENTE DE REPRESENTATIVIDADE</v>
          </cell>
          <cell r="K6032">
            <v>34.42</v>
          </cell>
        </row>
        <row r="6033">
          <cell r="G6033">
            <v>101845</v>
          </cell>
          <cell r="H6033" t="str">
            <v>REASSENTAMENTO DE PARALELEPÍPEDOS, REJUNTAMENTO COM ARGAMASSA, COM REAPROVEITAMENTO DOS PARALELEPÍPEDOS - INCLUSO RETIRADA E COLOCAÇÃO DO MATERIAL. AF_12/2020</v>
          </cell>
          <cell r="I6033" t="str">
            <v>M2</v>
          </cell>
          <cell r="J6033" t="str">
            <v>COEFICIENTE DE REPRESENTATIVIDADE</v>
          </cell>
          <cell r="K6033">
            <v>2314.4</v>
          </cell>
        </row>
        <row r="6034">
          <cell r="G6034">
            <v>101846</v>
          </cell>
          <cell r="H6034" t="str">
            <v>REASSENTAMENTO DE PEDRAS POLIÉDRICAS, REJUNTAMENTO COM PÓ DE PEDRA, COM REAPROVEITAMENTO DAS PEDRAS POLIÉDRICAS - INCLUSO RETIRADA E COLOCAÇÃO DO MATERIAL.  AF_12/2020</v>
          </cell>
          <cell r="I6034" t="str">
            <v>M2</v>
          </cell>
          <cell r="J6034" t="str">
            <v>COEFICIENTE DE REPRESENTATIVIDADE</v>
          </cell>
          <cell r="K6034">
            <v>50.4</v>
          </cell>
        </row>
        <row r="6035">
          <cell r="G6035">
            <v>101847</v>
          </cell>
          <cell r="H6035" t="str">
            <v>REASSENTAMENTO DE PEDRAS POLIÉDRICAS, REJUNTAMENTO COM ARGAMASSA, COM REAPROVEITAMENTO DAS PEDRAS POLIÉDRICAS - INCLUSO RETIRADA E COLOCAÇÃO DO MATERIAL. AF_12/2020</v>
          </cell>
          <cell r="I6035" t="str">
            <v>M2</v>
          </cell>
          <cell r="J6035" t="str">
            <v>COEFICIENTE DE REPRESENTATIVIDADE</v>
          </cell>
          <cell r="K6035">
            <v>1.92</v>
          </cell>
        </row>
        <row r="6036">
          <cell r="G6036">
            <v>101848</v>
          </cell>
          <cell r="H6036" t="str">
            <v>REASSENTAMENTO DE BLOCOS PISOGRAMA PARA PISO INTERTRAVADO, COM REAPROVEITAMENTO DOS BLOCOS PISOGRAMA - INCLUSO RETIRADA E COLOCAÇÃO DO MATERIAL. AF_12/2020</v>
          </cell>
          <cell r="I6036" t="str">
            <v>M2</v>
          </cell>
          <cell r="J6036" t="str">
            <v>COEFICIENTE DE REPRESENTATIVIDADE</v>
          </cell>
          <cell r="K6036">
            <v>0.44</v>
          </cell>
        </row>
        <row r="6037">
          <cell r="G6037">
            <v>101849</v>
          </cell>
          <cell r="H6037" t="str">
            <v>REASSENTAMENTO DE BLOCOS SEXTAVADO PARA PISO INTERTRAVADO, ESPESSURA DE 6 CM, EM CALÇADA, COM REAPROVEITAMENTO DOS BLOCOS SEXTAVADOS - INCLUSO RETIRADA E COLOCAÇÃO DO MATERIAL. AF_12/2020</v>
          </cell>
          <cell r="I6037" t="str">
            <v>M2</v>
          </cell>
          <cell r="J6037" t="str">
            <v>COEFICIENTE DE REPRESENTATIVIDADE</v>
          </cell>
          <cell r="K6037">
            <v>3.61</v>
          </cell>
        </row>
        <row r="6038">
          <cell r="G6038">
            <v>101850</v>
          </cell>
          <cell r="H6038" t="str">
            <v>REASSENTAMENTO DE BLOCOS SEXTAVADO PARA PISO INTERTRAVADO, ESPESSURA DE 6 CM, EM VIA/ESTACIONAMENTO, COM REAPROVEITAMENTO DOS BLOCOS SEXTAVADO - INCLUSO RETIRADA E COLOCAÇÃO DO MATERIAL. AF_12/2020</v>
          </cell>
          <cell r="I6038" t="str">
            <v>M2</v>
          </cell>
          <cell r="J6038" t="str">
            <v>COEFICIENTE DE REPRESENTATIVIDADE</v>
          </cell>
          <cell r="K6038">
            <v>1.8</v>
          </cell>
        </row>
        <row r="6039">
          <cell r="G6039">
            <v>101852</v>
          </cell>
          <cell r="H6039" t="str">
            <v>REASSENTAMENTO DE BLOCOS SEXTAVADO PARA PISO INTERTRAVADO, ESPESSURA DE 8 CM, EM VIA/ESTACIONAMENTO, COM REAPROVEITAMENTO DOS BLOCOS SEXTAVADO - INCLUSO RETIRADA E COLOCAÇÃO DO MATERIAL. AF_12/2020</v>
          </cell>
          <cell r="I6039" t="str">
            <v>M2</v>
          </cell>
          <cell r="J6039" t="str">
            <v>ATRIBUÍDO SÃO PAULO</v>
          </cell>
          <cell r="K6039">
            <v>8.51</v>
          </cell>
        </row>
        <row r="6040">
          <cell r="G6040">
            <v>101853</v>
          </cell>
          <cell r="H6040" t="str">
            <v>REASSENTAMENTO DE BLOCOS SEXTAVADO PARA PISO INTERTRAVADO, ESPESSURA DE 10 CM, EM VIA/ESTACIONAMENTO, COM REAPROVEITAMENTO DOS BLOCOS SEXTAVADO - INCLUSO RETIRADA E COLOCAÇÃO DO MATERIAL. AF_12/2020</v>
          </cell>
          <cell r="I6040" t="str">
            <v>M2</v>
          </cell>
          <cell r="J6040" t="str">
            <v>COEFICIENTE DE REPRESENTATIVIDADE</v>
          </cell>
          <cell r="K6040">
            <v>49.3</v>
          </cell>
        </row>
        <row r="6041">
          <cell r="G6041">
            <v>101855</v>
          </cell>
          <cell r="H6041" t="str">
            <v>REASSENTAMENTO DE BLOCOS RETANGULAR PARA PISO INTERTRAVADO, ESPESSURA DE 4  CM, EM CALÇADA, COM REAPROVEITAMENTO DOS BLOCOS RETANGULAR - INCLUSO RETIRADA E COLOCAÇÃO DO MATERIAL. AF_12/2020</v>
          </cell>
          <cell r="I6041" t="str">
            <v>M2</v>
          </cell>
          <cell r="J6041" t="str">
            <v>ATRIBUÍDO SÃO PAULO</v>
          </cell>
          <cell r="K6041">
            <v>83.38</v>
          </cell>
        </row>
        <row r="6042">
          <cell r="G6042">
            <v>101856</v>
          </cell>
          <cell r="H6042" t="str">
            <v>REASSENTAMENTO DE BLOCOS RETANGULAR PARA PISO INTERTRAVADO, ESPESSURA DE 6 CM, EM CALÇADA, COM REAPROVEITAMENTO DOS BLOCOS RETANGULAR - INCLUSO RETIRADA E COLOCAÇÃO DO MATERIAL. AF_12/2020</v>
          </cell>
          <cell r="I6042" t="str">
            <v>M2</v>
          </cell>
          <cell r="J6042" t="str">
            <v>COEFICIENTE DE REPRESENTATIVIDADE</v>
          </cell>
          <cell r="K6042">
            <v>116.55</v>
          </cell>
        </row>
        <row r="6043">
          <cell r="G6043">
            <v>101857</v>
          </cell>
          <cell r="H6043" t="str">
            <v>REASSENTAMENTO DE BLOCOS RETANGULAR PARA PISO INTERTRAVADO, ESPESSURA DE 6 CM, EM VIA/ESTACIONAMENTO, COM REAPROVEITAMENTO DOS BLOCOS RETANGULAR - INCLUSO RETIRADA E COLOCAÇÃO DO MATERIAL. AF_12/2020</v>
          </cell>
          <cell r="I6043" t="str">
            <v>M2</v>
          </cell>
          <cell r="J6043" t="str">
            <v>ATRIBUÍDO SÃO PAULO</v>
          </cell>
          <cell r="K6043">
            <v>149.28</v>
          </cell>
        </row>
        <row r="6044">
          <cell r="G6044">
            <v>101858</v>
          </cell>
          <cell r="H6044" t="str">
            <v>REASSENTAMENTO DE BLOCOS RETANGULAR PARA PISO INTERTRAVADO, ESPESSURA DE 8 CM, EM VIA/ESTACIONAMENTO, COM REAPROVEITAMENTO DOS BLOCOS RETANGULAR - INCLUSO RETIRADA E COLOCAÇÃO DO MATERIAL. AF_12/2020</v>
          </cell>
          <cell r="I6044" t="str">
            <v>M2</v>
          </cell>
          <cell r="J6044" t="str">
            <v>ATRIBUÍDO SÃO PAULO</v>
          </cell>
          <cell r="K6044">
            <v>214.25</v>
          </cell>
        </row>
        <row r="6045">
          <cell r="G6045">
            <v>101859</v>
          </cell>
          <cell r="H6045" t="str">
            <v>REASSENTAMENTO DE BLOCOS RETANGULAR PARA PISO INTERTRAVADO, ESPESSURA DE 10 CM, EM VIA/ESTACIONAMENTO, COM REAPROVEITAMENTO DOS BLOCOS RETANGULAR - INCLUSO RETIRADA E COLOCAÇÃO DO MATERIAL. AF_12/2020</v>
          </cell>
          <cell r="I6045" t="str">
            <v>M3</v>
          </cell>
          <cell r="J6045" t="str">
            <v>ATRIBUÍDO SÃO PAULO</v>
          </cell>
          <cell r="K6045">
            <v>278.87</v>
          </cell>
        </row>
        <row r="6046">
          <cell r="G6046">
            <v>101860</v>
          </cell>
          <cell r="H6046" t="str">
            <v>REASSENTAMENTO DE BLOCOS 16 FACES PARA PISO INTERTRAVADO, ESPESSURA DE 4  CM, EM CALÇADA, COM REAPROVEITAMENTO DOS BLOCOS 16 FACES - INCLUSO RETIRADA E COLOCAÇÃO DO MATERIAL. AF_12/2020</v>
          </cell>
          <cell r="I6046" t="str">
            <v>M2</v>
          </cell>
          <cell r="J6046" t="str">
            <v>ATRIBUÍDO SÃO PAULO</v>
          </cell>
          <cell r="K6046">
            <v>364.6</v>
          </cell>
        </row>
        <row r="6047">
          <cell r="G6047">
            <v>101861</v>
          </cell>
          <cell r="H6047" t="str">
            <v>REASSENTAMENTO DE BLOCOS 16 FACES PARA PISO INTERTRAVADO, ESPESSURA DE 6 CM, EM CALÇADA, COM REAPROVEITAMENTO DOS BLOCOS 16 FACES - INCLUSO RETIRADA E COLOCAÇÃO DO MATERIAL. AF_12/2020</v>
          </cell>
          <cell r="I6047" t="str">
            <v>M2</v>
          </cell>
          <cell r="J6047" t="str">
            <v>ATRIBUÍDO SÃO PAULO</v>
          </cell>
          <cell r="K6047">
            <v>147.86</v>
          </cell>
        </row>
        <row r="6048">
          <cell r="G6048">
            <v>101862</v>
          </cell>
          <cell r="H6048" t="str">
            <v>REASSENTAMENTO DE BLOCOS 16 FACES PARA PISO INTERTRAVADO, ESPESSURA DE 6 CM, EM VIA/ESTACIONAMENTO, COM REAPROVEITAMENTO DOS BLOCOS 16 FACES - INCLUSO RETIRADA E COLOCAÇÃO DO MATERIAL. AF_12/2020</v>
          </cell>
          <cell r="I6048" t="str">
            <v>M2</v>
          </cell>
          <cell r="J6048" t="str">
            <v>ATRIBUÍDO SÃO PAULO</v>
          </cell>
          <cell r="K6048">
            <v>192.77</v>
          </cell>
        </row>
        <row r="6049">
          <cell r="G6049">
            <v>101863</v>
          </cell>
          <cell r="H6049" t="str">
            <v>REASSENTAMENTO DE BLOCOS 16 FACES PARA PISO INTERTRAVADO, ESPESSURA DE 8 CM, EM VIA/ESTACIONAMENTO, COM REAPROVEITAMENTO DOS BLOCOS 16 FACES - INCLUSO RETIRADA E COLOCAÇÃO DO MATERIAL. AF_12/2020</v>
          </cell>
          <cell r="I6049" t="str">
            <v>M2</v>
          </cell>
          <cell r="J6049" t="str">
            <v>ATRIBUÍDO SÃO PAULO</v>
          </cell>
          <cell r="K6049">
            <v>127.93</v>
          </cell>
        </row>
        <row r="6050">
          <cell r="G6050">
            <v>101864</v>
          </cell>
          <cell r="H6050" t="str">
            <v>REASSENTAMENTO DE BLOCOS 16 FACES PARA PISO INTERTRAVADO, ESPESSURA DE 10 CM, EM VIA/ESTACIONAMENTO, COM REAPROVEITAMENTO DOS BLOCOS 16 FACES - INCLUSO RETIRADA E COLOCAÇÃO DO MATERIAL. AF_12/2020</v>
          </cell>
          <cell r="I6050" t="str">
            <v>M2</v>
          </cell>
          <cell r="J6050" t="str">
            <v>ATRIBUÍDO SÃO PAULO</v>
          </cell>
          <cell r="K6050">
            <v>110.37</v>
          </cell>
        </row>
        <row r="6051">
          <cell r="G6051">
            <v>101865</v>
          </cell>
          <cell r="H6051" t="str">
            <v>RECOMPOSIÇÃO DE REVESTIMENTO EM CONCRETO ASFÁLTICO (AQUISIÇÃO EM USINA), PARA O FECHAMENTO DE VALAS - INCLUSO DEMOLIÇÃO DO PAVIMENTO. AF_12/2020</v>
          </cell>
          <cell r="I6051" t="str">
            <v>M3</v>
          </cell>
          <cell r="J6051" t="str">
            <v>ATRIBUÍDO SÃO PAULO</v>
          </cell>
          <cell r="K6051">
            <v>194.32</v>
          </cell>
        </row>
        <row r="6052">
          <cell r="G6052">
            <v>101866</v>
          </cell>
          <cell r="H6052" t="str">
            <v>RECOMPOSIÇÃO DE PAVIMENTO EM PISO INTERTRAVADO, COM REAPROVEITAMENTO DOS BLOCOS INTERTRAVADOS, PARA FECHAMENTO DE VALAS - INCLUSO RETIRADA E COLOCAÇÃO DO MATERIAL. AF_12/2020</v>
          </cell>
          <cell r="I6052" t="str">
            <v>M3</v>
          </cell>
          <cell r="J6052" t="str">
            <v>ATRIBUÍDO SÃO PAULO</v>
          </cell>
          <cell r="K6052">
            <v>225.38</v>
          </cell>
        </row>
        <row r="6053">
          <cell r="G6053">
            <v>101867</v>
          </cell>
          <cell r="H6053" t="str">
            <v>REGULARIZAÇÃO E COMPACTAÇÃO DE SUBLEITO DE SOLO PREDOMINANTEMENTE ARGILOSO, PARA OBRAS DE CONSTRUÇÃO DE PAVIMENTOS. AF_09/2024</v>
          </cell>
          <cell r="I6053" t="str">
            <v>M3</v>
          </cell>
          <cell r="J6053" t="str">
            <v>ATRIBUÍDO SÃO PAULO</v>
          </cell>
          <cell r="K6053">
            <v>256.01</v>
          </cell>
        </row>
        <row r="6054">
          <cell r="G6054">
            <v>101868</v>
          </cell>
          <cell r="H6054" t="str">
            <v>REGULARIZAÇÃO E COMPACTAÇÃO DE SUBLEITO DE SOLO PREDOMINANTEMENTE ARENOSO, PARA OBRAS DE CONSTRUÇÃO DE PAVIMENTOS. AF_09/2024</v>
          </cell>
          <cell r="I6054" t="str">
            <v>M3</v>
          </cell>
          <cell r="J6054" t="str">
            <v>ATRIBUÍDO SÃO PAULO</v>
          </cell>
          <cell r="K6054">
            <v>177.46</v>
          </cell>
        </row>
        <row r="6055">
          <cell r="G6055">
            <v>101869</v>
          </cell>
          <cell r="H6055" t="str">
            <v>REGULARIZAÇÃO E COMPACTAÇÃO DE SUBLEITO DE SOLO PREDOMINANTEMENTE ARGILOSO, PARA OBRAS DE RECONSTRUÇÃO DE PAVIMENTOS. AF_09/2024</v>
          </cell>
          <cell r="I6055" t="str">
            <v>M3</v>
          </cell>
          <cell r="J6055" t="str">
            <v>ATRIBUÍDO SÃO PAULO</v>
          </cell>
          <cell r="K6055">
            <v>208.87</v>
          </cell>
        </row>
        <row r="6056">
          <cell r="G6056">
            <v>101870</v>
          </cell>
          <cell r="H6056" t="str">
            <v>REGULARIZAÇÃO E COMPACTAÇÃO DE SUBLEITO DE SOLO PREDOMINANTEMENTE ARENOSO, PARA OBRAS DE RECONSTRUÇÃO DE PAVIMENTOS. AF_09/2024</v>
          </cell>
          <cell r="I6056" t="str">
            <v>M3</v>
          </cell>
          <cell r="J6056" t="str">
            <v>ATRIBUÍDO SÃO PAULO</v>
          </cell>
          <cell r="K6056">
            <v>239.85</v>
          </cell>
        </row>
        <row r="6057">
          <cell r="G6057">
            <v>102098</v>
          </cell>
          <cell r="H6057" t="str">
            <v>CONSTRUÇÃO DE BASE E SUB-BASE PARA PAVIMENTAÇÃO DE SOLO DE COMPORTAMENTO LATERÍTICO (ARENOSO), COM ESPESSURA DE 15 CM - EXCLUSIVE ESCAVAÇÃO, CARGA E TRANSPORTE E SOLO. AF_09/2024</v>
          </cell>
          <cell r="I6057" t="str">
            <v>M3</v>
          </cell>
          <cell r="J6057" t="str">
            <v>ATRIBUÍDO SÃO PAULO</v>
          </cell>
          <cell r="K6057">
            <v>132.83</v>
          </cell>
        </row>
        <row r="6058">
          <cell r="G6058">
            <v>102988</v>
          </cell>
          <cell r="H6058" t="str">
            <v>CONSTRUÇÃO DE BASE E SUB-BASE PARA PAVIMENTAÇÃO DE SOLO (PREDOMINANTEMENTE ARENOSO) MELHORADO COM CIMENTO - 2%, MISTURA EM PISTA, COM ESPESSURA DE 15 CM - EXCLUSIVE ESCAVAÇÃO, CARGA E TRANSPORTE E SOLO. AF_09/2024</v>
          </cell>
          <cell r="I6058" t="str">
            <v>M3</v>
          </cell>
          <cell r="J6058" t="str">
            <v>ATRIBUÍDO SÃO PAULO</v>
          </cell>
          <cell r="K6058">
            <v>115.27</v>
          </cell>
        </row>
        <row r="6059">
          <cell r="G6059">
            <v>100576</v>
          </cell>
          <cell r="H6059" t="str">
            <v>CONSTRUÇÃO DE BASE E SUB-BASE PARA PAVIMENTAÇÃO DE SOLO (PREDOMINANTEMENTE ARENOSO) MELHORADO COM CIMENTO - 4%, MISTURA EM PISTA, COM ESPESSURA DE 15 CM - EXCLUSIVE ESCAVAÇÃO, CARGA E TRANSPORTE E SOLO. AF_09/2024</v>
          </cell>
          <cell r="I6059" t="str">
            <v>M3</v>
          </cell>
          <cell r="J6059" t="str">
            <v>ATRIBUÍDO SÃO PAULO</v>
          </cell>
          <cell r="K6059">
            <v>1.36</v>
          </cell>
        </row>
        <row r="6060">
          <cell r="G6060">
            <v>100577</v>
          </cell>
          <cell r="H6060" t="str">
            <v>CONSTRUÇÃO DE BASE E SUB-BASE PARA PAVIMENTAÇÃO DE SOLO (PREDOMINANTEMENTE ARENOSO) COM CIMENTO - 6%, MISTURA EM PISTA, COM ESPESSURA DE 15 CM - EXCLUSIVE ESCAVAÇÃO, CARGA E TRANSPORTE E SOLO. AF_09/2024</v>
          </cell>
          <cell r="I6060" t="str">
            <v>M3</v>
          </cell>
          <cell r="J6060" t="str">
            <v>ATRIBUÍDO SÃO PAULO</v>
          </cell>
          <cell r="K6060">
            <v>1.77</v>
          </cell>
        </row>
        <row r="6061">
          <cell r="G6061">
            <v>105597</v>
          </cell>
          <cell r="H6061" t="str">
            <v>CONSTRUÇÃO DE BASE E SUB-BASE PARA PAVIMENTAÇÃO DE SOLO (PREDOMINANTEMENTE ARENOSO) COM CIMENTO - 8%, MISTURA EM PISTA, COM ESPESSURA DE 15 CM - EXCLUSIVE ESCAVAÇÃO, CARGA E TRANSPORTE E SOLO. AF_09/2024</v>
          </cell>
          <cell r="I6061" t="str">
            <v>M3</v>
          </cell>
          <cell r="J6061" t="str">
            <v>ATRIBUÍDO SÃO PAULO</v>
          </cell>
          <cell r="K6061">
            <v>27.78</v>
          </cell>
        </row>
        <row r="6062">
          <cell r="G6062">
            <v>105598</v>
          </cell>
          <cell r="H6062" t="str">
            <v>CONSTRUÇÃO DE BASE E SUB-BASE PARA PAVIMENTAÇÃO DE BRITA GRADUADA SIMPLES, COM ESPESSURA DE 15 CM - EXCLUSIVE CARGA E TRANSPORTE. AF_09/2024</v>
          </cell>
          <cell r="I6062" t="str">
            <v>M3</v>
          </cell>
          <cell r="J6062" t="str">
            <v>ATRIBUÍDO SÃO PAULO</v>
          </cell>
          <cell r="K6062">
            <v>24.46</v>
          </cell>
        </row>
        <row r="6063">
          <cell r="G6063">
            <v>96388</v>
          </cell>
          <cell r="H6063" t="str">
            <v>CONSTRUÇÃO DE BASE E SUB-BASE PARA PAVIMENTAÇÃO DE BRITA GRADUADA SIMPLES TRATADA COM CIMENTO, COM ESPESSURA DE 15 CM - EXCLUSIVE CARGA E TRANSPORTE. AF_09/2024</v>
          </cell>
          <cell r="I6063" t="str">
            <v>M3</v>
          </cell>
          <cell r="J6063" t="str">
            <v>ATRIBUÍDO SÃO PAULO</v>
          </cell>
          <cell r="K6063">
            <v>10.63</v>
          </cell>
        </row>
        <row r="6064">
          <cell r="G6064">
            <v>96389</v>
          </cell>
          <cell r="H6064" t="str">
            <v>CONSTRUÇÃO DE BASE E SUB-BASE PARA PAVIMENTAÇÃO DE CONCRETO COMPACTADO COM ROLO, COM ESPESSURA DE 15 CM - EXCLUSIVE CARGA E TRANSPORTE. AF_09/2024</v>
          </cell>
          <cell r="I6064" t="str">
            <v>M3</v>
          </cell>
          <cell r="J6064" t="str">
            <v>ATRIBUÍDO SÃO PAULO</v>
          </cell>
          <cell r="K6064">
            <v>14.03</v>
          </cell>
        </row>
        <row r="6065">
          <cell r="G6065">
            <v>96390</v>
          </cell>
          <cell r="H6065" t="str">
            <v>CONSTRUÇÃO DE BASE E SUB-BASE PARA PAVIMENTAÇÃO DE RACHÃO, COM ESPESSURA DE 40 CM - EXCLUSIVE CARGA E TRANSPORTE. AF_09/2024</v>
          </cell>
          <cell r="I6065" t="str">
            <v>M3</v>
          </cell>
          <cell r="J6065" t="str">
            <v>COEFICIENTE DE REPRESENTATIVIDADE</v>
          </cell>
          <cell r="K6065">
            <v>11.18</v>
          </cell>
        </row>
        <row r="6066">
          <cell r="G6066">
            <v>96391</v>
          </cell>
          <cell r="H6066" t="str">
            <v>CONSTRUÇÃO DE BASE E SUB-BASE PARA PAVIMENTAÇÃO DE MACADAME SECO, COM ESPESSURA DE 15 CM - EXCLUSIVE CARGA E TRANSPORTE. AF_09/2024</v>
          </cell>
          <cell r="I6066" t="str">
            <v>M3</v>
          </cell>
          <cell r="J6066" t="str">
            <v>ATRIBUÍDO SÃO PAULO</v>
          </cell>
          <cell r="K6066">
            <v>7.07</v>
          </cell>
        </row>
        <row r="6067">
          <cell r="G6067">
            <v>96392</v>
          </cell>
          <cell r="H6067" t="str">
            <v>CONSTRUÇÃO DE BASE E SUB-BASE PARA PAVIMENTAÇÃO DE SOLO (PREDOMINANTEMENTE ARENOSO) BRITA - 40%-60%, MISTURA EM PISTA, COM ESPESSURA DE 15 CM - EXCLUSIVE ESCAVAÇÃO, CARGA E TRANSPORTE E SOLO. AF_09/2024</v>
          </cell>
          <cell r="I6067" t="str">
            <v>M3</v>
          </cell>
          <cell r="J6067" t="str">
            <v>ATRIBUÍDO SÃO PAULO</v>
          </cell>
          <cell r="K6067">
            <v>9.22</v>
          </cell>
        </row>
        <row r="6068">
          <cell r="G6068">
            <v>96396</v>
          </cell>
          <cell r="H6068" t="str">
            <v>CONSTRUÇÃO DE BASE E SUB-BASE PARA PAVIMENTAÇÃO DE SOLO (PREDOMINANTEMENTE ARENOSO) BRITA - 50%-50%, MISTURA EM PISTA, COM ESPESSURA DE 15 CM - EXCLUSIVE ESCAVAÇÃO, CARGA E TRANSPORTE E SOLO. AF_09/2024</v>
          </cell>
          <cell r="I6068" t="str">
            <v>M3</v>
          </cell>
          <cell r="J6068" t="str">
            <v>ATRIBUÍDO SÃO PAULO</v>
          </cell>
          <cell r="K6068">
            <v>54.61</v>
          </cell>
        </row>
        <row r="6069">
          <cell r="G6069">
            <v>96397</v>
          </cell>
          <cell r="H6069" t="str">
            <v>CONSTRUÇÃO DE BASE E SUB-BASE PARA PAVIMENTAÇÃO DE SOLO (PREDOMINANTEMENTE ARENOSO) BRITA - 40%-60% COM CIMENTO - 4%, MISTURA EM PISTA, COM ESPESSURA DE 15 CM - EXCLUSIVE ESCAVAÇÃO, CARGA E TRANSPORTE E SOLO. AF_09/2024</v>
          </cell>
          <cell r="I6069" t="str">
            <v>M3</v>
          </cell>
          <cell r="J6069" t="str">
            <v>ATRIBUÍDO SÃO PAULO</v>
          </cell>
          <cell r="K6069">
            <v>60.87</v>
          </cell>
        </row>
        <row r="6070">
          <cell r="G6070">
            <v>96398</v>
          </cell>
          <cell r="H6070" t="str">
            <v>CONSTRUÇÃO DE BASE E SUB-BASE PARA PAVIMENTAÇÃO DE SOLO (PREDOMINANTEMENTE ARENOSO) BRITA - 40%-60% COM CIMENTO - 6%, MISTURA EM PISTA, COM ESPESSURA DE 15 CM - EXCLUSIVE ESCAVAÇÃO, CARGA E TRANSPORTE E SOLO. AF_09/2024</v>
          </cell>
          <cell r="I6070" t="str">
            <v>M3</v>
          </cell>
          <cell r="J6070" t="str">
            <v>ATRIBUÍDO SÃO PAULO</v>
          </cell>
          <cell r="K6070">
            <v>94.95</v>
          </cell>
        </row>
        <row r="6071">
          <cell r="G6071">
            <v>96399</v>
          </cell>
          <cell r="H6071" t="str">
            <v>CONSTRUÇÃO DE BASE E SUB-BASE PARA PAVIMENTAÇÃO DE SOLO (PREDOMINANTEMENTE ARENOSO) BRITA - 40%-60% COM CIMENTO - 8%, MISTURA EM PISTA, COM ESPESSURA DE 15 CM - EXCLUSIVE ESCAVAÇÃO, CARGA E TRANSPORTE E SOLO. AF_09/2024</v>
          </cell>
          <cell r="I6071" t="str">
            <v>M3</v>
          </cell>
          <cell r="J6071" t="str">
            <v>ATRIBUÍDO SÃO PAULO</v>
          </cell>
          <cell r="K6071">
            <v>53.47</v>
          </cell>
        </row>
        <row r="6072">
          <cell r="G6072">
            <v>96400</v>
          </cell>
          <cell r="H6072" t="str">
            <v>CONSTRUÇÃO DE BASE E SUB-BASE PARA PAVIMENTAÇÃO DE SOLO (PREDOMINANTEMENTE ARENOSO) BRITA - 50%-50% COM CIMENTO - 4%, MISTURA EM PISTA, COM ESPESSURA DE 15 CM - EXCLUSIVE ESCAVAÇÃO, CARGA E TRANSPORTE E SOLO. AF_09/2024</v>
          </cell>
          <cell r="I6072" t="str">
            <v>M2</v>
          </cell>
          <cell r="J6072" t="str">
            <v>ATRIBUÍDO SÃO PAULO</v>
          </cell>
          <cell r="K6072">
            <v>48.44</v>
          </cell>
        </row>
        <row r="6073">
          <cell r="G6073">
            <v>100564</v>
          </cell>
          <cell r="H6073" t="str">
            <v>CONSTRUÇÃO DE BASE E SUB-BASE PARA PAVIMENTAÇÃO DE SOLO (PREDOMINANTEMENTE ARENOSO) BRITA - 50%-50% COM CIMENTO - 6%, MISTURA EM PISTA, COM ESPESSURA DE 15 CM - EXCLUSIVE ESCAVAÇÃO, CARGA E TRANSPORTE E SOLO. AF_09/2024</v>
          </cell>
          <cell r="I6073" t="str">
            <v>M3</v>
          </cell>
          <cell r="J6073" t="str">
            <v>ATRIBUÍDO SÃO PAULO</v>
          </cell>
          <cell r="K6073">
            <v>52.42</v>
          </cell>
        </row>
        <row r="6074">
          <cell r="G6074">
            <v>100565</v>
          </cell>
          <cell r="H6074" t="str">
            <v>CONSTRUÇÃO DE BASE E SUB-BASE PARA PAVIMENTAÇÃO DE SOLO (PREDOMINANTEMENTE ARENOSO) BRITA - 50%-50% COM CIMENTO - 8%, MISTURA EM PISTA, COM ESPESSURA DE 15 CM - EXCLUSIVE ESCAVAÇÃO, CARGA E TRANSPORTE E SOLO. AF_09/2024</v>
          </cell>
          <cell r="I6074" t="str">
            <v>M3</v>
          </cell>
          <cell r="J6074" t="str">
            <v>ATRIBUÍDO SÃO PAULO</v>
          </cell>
          <cell r="K6074">
            <v>145.49</v>
          </cell>
        </row>
        <row r="6075">
          <cell r="G6075">
            <v>100566</v>
          </cell>
          <cell r="H6075" t="str">
            <v>CONSTRUÇÃO DE BASE E SUB-BASE PARA PAVIMENTAÇÃO DE SOLO (PREDOMINANTEMENTE ARGILOSO) BRITA - 40%-60%, MISTURA EM PISTA, COM ESPESSURA DE 15 CM - EXCLUSIVE ESCAVAÇÃO, CARGA E TRANSPORTE E SOLO. AF_09/2024</v>
          </cell>
          <cell r="I6075" t="str">
            <v>M3</v>
          </cell>
          <cell r="J6075" t="str">
            <v>ATRIBUÍDO SÃO PAULO</v>
          </cell>
          <cell r="K6075">
            <v>136.27</v>
          </cell>
        </row>
        <row r="6076">
          <cell r="G6076">
            <v>100567</v>
          </cell>
          <cell r="H6076" t="str">
            <v>CONSTRUÇÃO DE BASE E SUB-BASE PARA PAVIMENTAÇÃO DE SOLO (PREDOMINANTEMENTE ARGILOSO) BRITA - 50%-50%, MISTURA EM PISTA, COM ESPESSURA DE 15 CM - EXCLUSIVE ESCAVAÇÃO, CARGA E TRANSPORTE E SOLO. AF_09/2024</v>
          </cell>
          <cell r="I6076" t="str">
            <v>M3</v>
          </cell>
          <cell r="J6076" t="str">
            <v>ATRIBUÍDO SÃO PAULO</v>
          </cell>
          <cell r="K6076">
            <v>127.93</v>
          </cell>
        </row>
        <row r="6077">
          <cell r="G6077">
            <v>100568</v>
          </cell>
          <cell r="H6077" t="str">
            <v>ESPALHAMENTO DE MATERIAL COM TRATOR DE ESTEIRAS. AF_09/2024</v>
          </cell>
          <cell r="I6077" t="str">
            <v>M3</v>
          </cell>
          <cell r="J6077" t="str">
            <v>ATRIBUÍDO SÃO PAULO</v>
          </cell>
          <cell r="K6077">
            <v>118.71</v>
          </cell>
        </row>
        <row r="6078">
          <cell r="G6078">
            <v>100569</v>
          </cell>
          <cell r="H6078" t="str">
            <v>REGULARIZAÇÃO DE SUPERFÍCIES COM MOTONIVELADORA. AF_09/2024</v>
          </cell>
          <cell r="I6078" t="str">
            <v>M3</v>
          </cell>
          <cell r="J6078" t="str">
            <v>ATRIBUÍDO SÃO PAULO</v>
          </cell>
          <cell r="K6078">
            <v>107.06</v>
          </cell>
        </row>
        <row r="6079">
          <cell r="G6079">
            <v>100570</v>
          </cell>
          <cell r="H6079" t="str">
            <v>CONSTRUÇÃO DE BASE E SUB-BASE PARA PAVIMENTAÇÃO DE SOLO ESTABILIZADO GRANULOMETRICAMENTE COM MISTURA DE SOLOS EM PISTA - EXCLUSIVE SOLO, ESCAVAÇÃO, CARGA E TRANSPORTE. AF_09/2024</v>
          </cell>
          <cell r="I6079" t="str">
            <v>M3</v>
          </cell>
          <cell r="J6079" t="str">
            <v>ATRIBUÍDO SÃO PAULO</v>
          </cell>
          <cell r="K6079">
            <v>114.1</v>
          </cell>
        </row>
        <row r="6080">
          <cell r="G6080">
            <v>100571</v>
          </cell>
          <cell r="H6080" t="str">
            <v>CONSTRUÇÃO DE BASE E SUB-BASE PARA PAVIMENTAÇÃO DE SOLO ESTABILIZADO GRANULOMETRICAMENTE SEM MISTURA DE SOLOS - EXCLUSIVE SOLO, ESCAVAÇÃO, CARGA E TRANSPORTE. AF_09/2024</v>
          </cell>
          <cell r="I6080" t="str">
            <v>M3</v>
          </cell>
          <cell r="J6080" t="str">
            <v>ATRIBUÍDO SÃO PAULO</v>
          </cell>
          <cell r="K6080">
            <v>141.9</v>
          </cell>
        </row>
        <row r="6081">
          <cell r="G6081">
            <v>100572</v>
          </cell>
          <cell r="H6081" t="str">
            <v>CONSTRUÇÃO DE BASE E SUB-BASE PARA PAVIMENTAÇÃO DE SOLO DE COMPORTAMENTO LATERÍTICO (ARENOSO), COM ESPESSURA DE 10 CM - EXCLUSIVE ESCAVAÇÃO, CARGA E TRANSPORTE E SOLO. AF_09/2024</v>
          </cell>
          <cell r="I6081" t="str">
            <v>M3</v>
          </cell>
          <cell r="J6081" t="str">
            <v>ATRIBUÍDO SÃO PAULO</v>
          </cell>
          <cell r="K6081">
            <v>156.04</v>
          </cell>
        </row>
        <row r="6082">
          <cell r="G6082">
            <v>100573</v>
          </cell>
          <cell r="H6082" t="str">
            <v>RECONSTRUÇÃO DE BASE E SUB-BASE PARA PAVIMENTAÇÃO DE SOLO DE COMPORTAMENTO LATERÍTICO (ARENOSO), COM ESPESSURA DE 10 CM - EXCLUSIVE ESCAVAÇÃO, CARGA E TRANSPORTE E SOLO. AF_09/2024</v>
          </cell>
          <cell r="I6082" t="str">
            <v>M3</v>
          </cell>
          <cell r="J6082" t="str">
            <v>ATRIBUÍDO SÃO PAULO</v>
          </cell>
          <cell r="K6082">
            <v>143.31</v>
          </cell>
        </row>
        <row r="6083">
          <cell r="G6083">
            <v>100574</v>
          </cell>
          <cell r="H6083" t="str">
            <v>RECONSTRUÇÃO DE BASE E SUB-BASE PARA PAVIMENTAÇÃO DE SOLO DE COMPORTAMENTO LATERÍTICO (ARENOSO), COM ESPESSURA DE 15 CM - EXCLUSIVE ESCAVAÇÃO, CARGA E TRANSPORTE E SOLO. AF_09/2024</v>
          </cell>
          <cell r="I6083" t="str">
            <v>M3</v>
          </cell>
          <cell r="J6083" t="str">
            <v>ATRIBUÍDO SÃO PAULO</v>
          </cell>
          <cell r="K6083">
            <v>131.93</v>
          </cell>
        </row>
        <row r="6084">
          <cell r="G6084">
            <v>100575</v>
          </cell>
          <cell r="H6084" t="str">
            <v>CONSTRUÇÃO DE BASE E SUB-BASE PARA PAVIMENTAÇÃO DE SOLO DE COMPORTAMENTO LATERÍTICO (ARENOSO), COM ESPESSURA DE 20 CM - EXCLUSIVE ESCAVAÇÃO, CARGA E TRANSPORTE E SOLO. AF_09/2024</v>
          </cell>
          <cell r="I6084" t="str">
            <v>M3</v>
          </cell>
          <cell r="J6084" t="str">
            <v>ATRIBUÍDO SÃO PAULO</v>
          </cell>
          <cell r="K6084">
            <v>142.13</v>
          </cell>
        </row>
        <row r="6085">
          <cell r="G6085">
            <v>101767</v>
          </cell>
          <cell r="H6085" t="str">
            <v>RECONSTRUÇÃO DE BASE E SUB-BASE PARA PAVIMENTAÇÃO DE SOLO DE COMPORTAMENTO LATERÍTICO (ARENOSO), COM ESPESSURA DE 20 CM - EXCLUSIVE ESCAVAÇÃO, CARGA E TRANSPORTE E SOLO. AF_09/2024</v>
          </cell>
          <cell r="I6085" t="str">
            <v>M3</v>
          </cell>
          <cell r="J6085" t="str">
            <v>ATRIBUÍDO SÃO PAULO</v>
          </cell>
          <cell r="K6085">
            <v>124.34</v>
          </cell>
        </row>
        <row r="6086">
          <cell r="G6086">
            <v>101768</v>
          </cell>
          <cell r="H6086" t="str">
            <v>CONSTRUÇÃO DE BASE E SUB-BASE PARA PAVIMENTAÇÃO DE SOLO (PREDOMINANTEMENTE ARENOSO) MELHORADO COM CIMENTO - 2%, MISTURA EM PISTA, COM ESPESSURA DE 10 CM - EXCLUSIVE ESCAVAÇÃO, CARGA E TRANSPORTE E SOLO. AF_09/2024</v>
          </cell>
          <cell r="I6086" t="str">
            <v>M3</v>
          </cell>
          <cell r="J6086" t="str">
            <v>ATRIBUÍDO SÃO PAULO</v>
          </cell>
          <cell r="K6086">
            <v>138.48</v>
          </cell>
        </row>
        <row r="6087">
          <cell r="G6087">
            <v>105566</v>
          </cell>
          <cell r="H6087" t="str">
            <v>RECONSTRUÇÃO DE BASE E SUB-BASE PARA PAVIMENTAÇÃO DE SOLO (PREDOMINANTEMENTE ARENOSO) MELHORADO COM CIMENTO - 2%, MISTURA EM PISTA, COM ESPESSURA DE 10 CM - EXCLUSIVE ESCAVAÇÃO, CARGA E TRANSPORTE E SOLO. AF_09/2024</v>
          </cell>
          <cell r="I6087" t="str">
            <v>M3</v>
          </cell>
          <cell r="J6087" t="str">
            <v>ATRIBUÍDO SÃO PAULO</v>
          </cell>
          <cell r="K6087">
            <v>125.75</v>
          </cell>
        </row>
        <row r="6088">
          <cell r="G6088">
            <v>105567</v>
          </cell>
          <cell r="H6088" t="str">
            <v>RECONSTRUÇÃO DE BASE E SUB-BASE PARA PAVIMENTAÇÃO DE SOLO (PREDOMINANTEMENTE ARENOSO) MELHORADO COM CIMENTO - 4%, MISTURA EM PISTA, COM ESPESSURA DE 10 CM - EXCLUSIVE ESCAVAÇÃO, CARGA E TRANSPORTE E SOLO. AF_09/2024</v>
          </cell>
          <cell r="I6088" t="str">
            <v>M3</v>
          </cell>
          <cell r="J6088" t="str">
            <v>ATRIBUÍDO SÃO PAULO</v>
          </cell>
          <cell r="K6088">
            <v>114.37</v>
          </cell>
        </row>
        <row r="6089">
          <cell r="G6089">
            <v>105568</v>
          </cell>
          <cell r="H6089" t="str">
            <v>RECONSTRUÇÃO DE BASE E SUB-BASE PARA PAVIMENTAÇÃO DE SOLO (PREDOMINANTEMENTE ARENOSO) MELHORADO COM CIMENTO - 2%, MISTURA EM PISTA, COM ESPESSURA DE 15 CM - EXCLUSIVE ESCAVAÇÃO, CARGA E TRANSPORTE E SOLO. AF_09/2024</v>
          </cell>
          <cell r="I6089" t="str">
            <v>M3</v>
          </cell>
          <cell r="J6089" t="str">
            <v>ATRIBUÍDO SÃO PAULO</v>
          </cell>
          <cell r="K6089">
            <v>124.57</v>
          </cell>
        </row>
        <row r="6090">
          <cell r="G6090">
            <v>105569</v>
          </cell>
          <cell r="H6090" t="str">
            <v>CONSTRUÇÃO DE BASE E SUB-BASE PARA PAVIMENTAÇÃO DE SOLO (PREDOMINANTEMENTE ARENOSO) MELHORADO COM CIMENTO - 2%, MISTURA EM PISTA, COM ESPESSURA DE 20 CM - EXCLUSIVE ESCAVAÇÃO, CARGA E TRANSPORTE E SOLO. AF_09/2024</v>
          </cell>
          <cell r="I6090" t="str">
            <v>M3</v>
          </cell>
          <cell r="J6090" t="str">
            <v>ATRIBUÍDO SÃO PAULO</v>
          </cell>
          <cell r="K6090">
            <v>88.69</v>
          </cell>
        </row>
        <row r="6091">
          <cell r="G6091">
            <v>105570</v>
          </cell>
          <cell r="H6091" t="str">
            <v>RECONSTRUÇÃO DE BASE E SUB-BASE PARA PAVIMENTAÇÃO DE SOLO (PREDOMINANTEMENTE ARENOSO) MELHORADO COM CIMENTO - 2%, MISTURA EM PISTA, COM ESPESSURA DE 20 CM - EXCLUSIVE ESCAVAÇÃO, CARGA E TRANSPORTE E SOLO. AF_09/2024</v>
          </cell>
          <cell r="I6091" t="str">
            <v>M3</v>
          </cell>
          <cell r="J6091" t="str">
            <v>ATRIBUÍDO SÃO PAULO</v>
          </cell>
          <cell r="K6091">
            <v>121.86</v>
          </cell>
        </row>
        <row r="6092">
          <cell r="G6092">
            <v>105571</v>
          </cell>
          <cell r="H6092" t="str">
            <v>RECONSTRUÇÃO DE BASE E SUB-BASE PARA PAVIMENTAÇÃO DE SOLO (PREDOMINANTEMENTE ARENOSO) BRITA - 40%-60%, MISTURA EM PISTA, COM ESPESSURA DE 10 CM - EXCLUSIVE ESCAVAÇÃO, CARGA E TRANSPORTE E SOLO. AF_09/2024</v>
          </cell>
          <cell r="I6092" t="str">
            <v>M3</v>
          </cell>
          <cell r="J6092" t="str">
            <v>ATRIBUÍDO SÃO PAULO</v>
          </cell>
          <cell r="K6092">
            <v>154.59</v>
          </cell>
        </row>
        <row r="6093">
          <cell r="G6093">
            <v>105572</v>
          </cell>
          <cell r="H6093" t="str">
            <v>RECONSTRUÇÃO DE BASE E SUB-BASE PARA PAVIMENTAÇÃO DE SOLO (PREDOMINANTEMENTE ARENOSO) BRITA - 40%-60%, MISTURA EM PISTA, COM ESPESSURA DE 15 CM - EXCLUSIVE ESCAVAÇÃO, CARGA E TRANSPORTE E SOLO. AF_09/2024</v>
          </cell>
          <cell r="I6093" t="str">
            <v>M3</v>
          </cell>
          <cell r="J6093" t="str">
            <v>ATRIBUÍDO SÃO PAULO</v>
          </cell>
          <cell r="K6093">
            <v>128.12</v>
          </cell>
        </row>
        <row r="6094">
          <cell r="G6094">
            <v>105573</v>
          </cell>
          <cell r="H6094" t="str">
            <v>RECONSTRUÇÃO DE BASE E SUB-BASE PARA PAVIMENTAÇÃO DE SOLO (PREDOMINANTEMENTE ARENOSO) BRITA - 50%-50%, MISTURA EM PISTA, COM ESPESSURA DE 10 CM - EXCLUSIVE ESCAVAÇÃO, CARGA E TRANSPORTE E SOLO. AF_09/2024</v>
          </cell>
          <cell r="I6094" t="str">
            <v>M3</v>
          </cell>
          <cell r="J6094" t="str">
            <v>ATRIBUÍDO SÃO PAULO</v>
          </cell>
          <cell r="K6094">
            <v>160.85</v>
          </cell>
        </row>
        <row r="6095">
          <cell r="G6095">
            <v>105574</v>
          </cell>
          <cell r="H6095" t="str">
            <v>RECONSTRUÇÃO DE BASE E SUB-BASE PARA PAVIMENTAÇÃO DE SOLO (PREDOMINANTEMENTE ARENOSO) BRITA - 50%-50%, MISTURA EM PISTA, COM ESPESSURA DE 15 CM - EXCLUSIVE ESCAVAÇÃO, CARGA E TRANSPORTE E SOLO. AF_09/2024</v>
          </cell>
          <cell r="I6095" t="str">
            <v>M3</v>
          </cell>
          <cell r="J6095" t="str">
            <v>ATRIBUÍDO SÃO PAULO</v>
          </cell>
          <cell r="K6095">
            <v>87.55</v>
          </cell>
        </row>
        <row r="6096">
          <cell r="G6096">
            <v>105575</v>
          </cell>
          <cell r="H6096" t="str">
            <v>CONSTRUÇÃO DE BASE E SUB-BASE PARA PAVIMENTAÇÃO DE SOLO (PREDOMINANTEMENTE ARENOSO) BRITA - 50%-50%, MISTURA EM PISTA, COM ESPESSURA DE 20 CM - EXCLUSIVE ESCAVAÇÃO, CARGA E TRANSPORTE E SOLO. AF_09/2024</v>
          </cell>
          <cell r="I6096" t="str">
            <v>M3</v>
          </cell>
          <cell r="J6096" t="str">
            <v>ATRIBUÍDO SÃO PAULO</v>
          </cell>
          <cell r="K6096">
            <v>120.72</v>
          </cell>
        </row>
        <row r="6097">
          <cell r="G6097">
            <v>105576</v>
          </cell>
          <cell r="H6097" t="str">
            <v>RECONSTRUÇÃO DE BASE E SUB-BASE PARA PAVIMENTAÇÃO DE SOLO (PREDOMINANTEMENTE ARENOSO) BRITA - 50%-50%, MISTURA EM PISTA, COM ESPESSURA DE 20 CM - EXCLUSIVE ESCAVAÇÃO, CARGA E TRANSPORTE E SOLO. AF_09/2024</v>
          </cell>
          <cell r="I6097" t="str">
            <v>M3</v>
          </cell>
          <cell r="J6097" t="str">
            <v>ATRIBUÍDO SÃO PAULO</v>
          </cell>
          <cell r="K6097">
            <v>153.45</v>
          </cell>
        </row>
        <row r="6098">
          <cell r="G6098">
            <v>105577</v>
          </cell>
          <cell r="H6098" t="str">
            <v>CONSTRUÇÃO DE BASE E SUB-BASE PARA PAVIMENTAÇÃO DE SOLO (PREDOMINANTEMENTE ARGILOSO) BRITA - 40%-60%, MISTURA EM PISTA, COM ESPESSURA DE 10 CM - EXCLUSIVE ESCAVAÇÃO, CARGA E TRANSPORTE E SOLO. AF_09/2024</v>
          </cell>
          <cell r="I6098" t="str">
            <v>M3</v>
          </cell>
          <cell r="J6098" t="str">
            <v>ATRIBUÍDO SÃO PAULO</v>
          </cell>
          <cell r="K6098">
            <v>82.52</v>
          </cell>
        </row>
        <row r="6099">
          <cell r="G6099">
            <v>105578</v>
          </cell>
          <cell r="H6099" t="str">
            <v>RECONSTRUÇÃO DE BASE E SUB-BASE PARA PAVIMENTAÇÃO DE SOLO (PREDOMINANTEMENTE ARGILOSO) BRITA - 40%-60%, MISTURA EM PISTA, COM ESPESSURA DE 10 CM - EXCLUSIVE ESCAVAÇÃO, CARGA E TRANSPORTE E SOLO. AF_09/2024</v>
          </cell>
          <cell r="I6099" t="str">
            <v>M3</v>
          </cell>
          <cell r="J6099" t="str">
            <v>ATRIBUÍDO SÃO PAULO</v>
          </cell>
          <cell r="K6099">
            <v>115.69</v>
          </cell>
        </row>
        <row r="6100">
          <cell r="G6100">
            <v>105579</v>
          </cell>
          <cell r="H6100" t="str">
            <v>RECONSTRUÇÃO DE BASE E SUB-BASE PARA PAVIMENTAÇÃO DE SOLO (PREDOMINANTEMENTE ARGILOSO) BRITA - 40%-60%, MISTURA EM PISTA, COM ESPESSURA DE 15 CM - EXCLUSIVE ESCAVAÇÃO, CARGA E TRANSPORTE E SOLO. AF_09/2024</v>
          </cell>
          <cell r="I6100" t="str">
            <v>M3</v>
          </cell>
          <cell r="J6100" t="str">
            <v>ATRIBUÍDO SÃO PAULO</v>
          </cell>
          <cell r="K6100">
            <v>148.42</v>
          </cell>
        </row>
        <row r="6101">
          <cell r="G6101">
            <v>105580</v>
          </cell>
          <cell r="H6101" t="str">
            <v>CONSTRUÇÃO DE BASE E SUB-BASE PARA PAVIMENTAÇÃO DE SOLO (PREDOMINANTEMENTE ARGILOSO) BRITA - 40%-60%, MISTURA EM PISTA, COM ESPESSURA DE 20 CM - EXCLUSIVE ESCAVAÇÃO, CARGA E TRANSPORTE E SOLO. AF_09/2024</v>
          </cell>
          <cell r="I6101" t="str">
            <v>M3</v>
          </cell>
          <cell r="J6101" t="str">
            <v>ATRIBUÍDO SÃO PAULO</v>
          </cell>
          <cell r="K6101">
            <v>86.5</v>
          </cell>
        </row>
        <row r="6102">
          <cell r="G6102">
            <v>105581</v>
          </cell>
          <cell r="H6102" t="str">
            <v>RECONSTRUÇÃO DE BASE E SUB-BASE PARA PAVIMENTAÇÃO DE SOLO (PREDOMINANTEMENTE ARGILOSO) BRITA - 40%-60%, MISTURA EM PISTA, COM ESPESSURA DE 20 CM - EXCLUSIVE ESCAVAÇÃO, CARGA E TRANSPORTE E SOLO. AF_09/2024</v>
          </cell>
          <cell r="I6102" t="str">
            <v>M3</v>
          </cell>
          <cell r="J6102" t="str">
            <v>ATRIBUÍDO SÃO PAULO</v>
          </cell>
          <cell r="K6102">
            <v>119.67</v>
          </cell>
        </row>
        <row r="6103">
          <cell r="G6103">
            <v>105582</v>
          </cell>
          <cell r="H6103" t="str">
            <v>CONSTRUÇÃO DE BASE E SUB-BASE PARA PAVIMENTAÇÃO DE SOLO (PREDOMINANTEMENTE ARGILOSO) BRITA - 50%-50%, MISTURA EM PISTA, COM ESPESSURA DE 10 CM - EXCLUSIVE ESCAVAÇÃO, CARGA E TRANSPORTE E SOLO. AF_09/2024</v>
          </cell>
          <cell r="I6103" t="str">
            <v>M3</v>
          </cell>
          <cell r="J6103" t="str">
            <v>ATRIBUÍDO SÃO PAULO</v>
          </cell>
          <cell r="K6103">
            <v>152.4</v>
          </cell>
        </row>
        <row r="6104">
          <cell r="G6104">
            <v>105585</v>
          </cell>
          <cell r="H6104" t="str">
            <v>RECONSTRUÇÃO DE BASE E SUB-BASE PARA PAVIMENTAÇÃO DE SOLO (PREDOMINANTEMENTE ARGILOSO) BRITA - 50%-50%, MISTURA EM PISTA, COM ESPESSURA DE 10 CM - EXCLUSIVE ESCAVAÇÃO, CARGA E TRANSPORTE E SOLO. AF_09/2024</v>
          </cell>
          <cell r="I6104" t="str">
            <v>M3</v>
          </cell>
          <cell r="J6104" t="str">
            <v>ATRIBUÍDO SÃO PAULO</v>
          </cell>
          <cell r="K6104">
            <v>200.93</v>
          </cell>
        </row>
        <row r="6105">
          <cell r="G6105">
            <v>105586</v>
          </cell>
          <cell r="H6105" t="str">
            <v>RECONSTRUÇÃO DE BASE E SUB-BASE PARA PAVIMENTAÇÃO DE SOLO (PREDOMINANTEMENTE ARGILOSO) BRITA - 50%-50%, MISTURA EM PISTA, COM ESPESSURA DE 15 CM - EXCLUSIVE ESCAVAÇÃO, CARGA E TRANSPORTE E SOLO. AF_09/2024</v>
          </cell>
          <cell r="I6105" t="str">
            <v>M3</v>
          </cell>
          <cell r="J6105" t="str">
            <v>ATRIBUÍDO SÃO PAULO</v>
          </cell>
          <cell r="K6105">
            <v>231.99</v>
          </cell>
        </row>
        <row r="6106">
          <cell r="G6106">
            <v>105587</v>
          </cell>
          <cell r="H6106" t="str">
            <v>CONSTRUÇÃO DE BASE E SUB-BASE PARA PAVIMENTAÇÃO DE SOLO (PREDOMINANTEMENTE ARGILOSO) BRITA - 50%-50%, MISTURA EM PISTA, COM ESPESSURA DE 20 CM - EXCLUSIVE ESCAVAÇÃO, CARGA E TRANSPORTE E SOLO. AF_09/2024</v>
          </cell>
          <cell r="I6106" t="str">
            <v>M3</v>
          </cell>
          <cell r="J6106" t="str">
            <v>ATRIBUÍDO SÃO PAULO</v>
          </cell>
          <cell r="K6106">
            <v>262.62</v>
          </cell>
        </row>
        <row r="6107">
          <cell r="G6107">
            <v>105588</v>
          </cell>
          <cell r="H6107" t="str">
            <v>RECONSTRUÇÃO DE BASE E SUB-BASE PARA PAVIMENTAÇÃO DE SOLO (PREDOMINANTEMENTE ARGILOSO) BRITA - 50%-50%, MISTURA EM PISTA, COM ESPESSURA DE 20 CM - EXCLUSIVE ESCAVAÇÃO, CARGA E TRANSPORTE E SOLO. AF_09/2024</v>
          </cell>
          <cell r="I6107" t="str">
            <v>M3</v>
          </cell>
          <cell r="J6107" t="str">
            <v>ATRIBUÍDO SÃO PAULO</v>
          </cell>
          <cell r="K6107">
            <v>211.89</v>
          </cell>
        </row>
        <row r="6108">
          <cell r="G6108">
            <v>105589</v>
          </cell>
          <cell r="H6108" t="str">
            <v>CONSTRUÇÃO DE BASE E SUB-BASE PARA PAVIMENTAÇÃO DE SOLO (PREDOMINANTEMENTE ARENOSO) MELHORADO COM CIMENTO - 4%, MISTURA EM PISTA, COM ESPESSURA DE 10 CM - EXCLUSIVE ESCAVAÇÃO, CARGA E TRANSPORTE E SOLO. AF_09/2024</v>
          </cell>
          <cell r="I6108" t="str">
            <v>M3</v>
          </cell>
          <cell r="J6108" t="str">
            <v>ATRIBUÍDO SÃO PAULO</v>
          </cell>
          <cell r="K6108">
            <v>242.95</v>
          </cell>
        </row>
        <row r="6109">
          <cell r="G6109">
            <v>105592</v>
          </cell>
          <cell r="H6109" t="str">
            <v>CONSTRUÇÃO DE BASE E SUB-BASE PARA PAVIMENTAÇÃO DE SOLO (PREDOMINANTEMENTE ARENOSO) COM CIMENTO - 6%, MISTURA EM PISTA, COM ESPESSURA DE 10 CM - EXCLUSIVE ESCAVAÇÃO, CARGA E TRANSPORTE E SOLO. AF_09/2024</v>
          </cell>
          <cell r="I6109" t="str">
            <v>M3</v>
          </cell>
          <cell r="J6109" t="str">
            <v>ATRIBUÍDO SÃO PAULO</v>
          </cell>
          <cell r="K6109">
            <v>273.58</v>
          </cell>
        </row>
        <row r="6110">
          <cell r="G6110">
            <v>105593</v>
          </cell>
          <cell r="H6110" t="str">
            <v>CONSTRUÇÃO DE BASE E SUB-BASE PARA PAVIMENTAÇÃO DE SOLO (PREDOMINANTEMENTE ARENOSO) COM CIMENTO - 8%, MISTURA EM PISTA, COM ESPESSURA DE 10 CM - EXCLUSIVE ESCAVAÇÃO, CARGA E TRANSPORTE E SOLO. AF_09/2024</v>
          </cell>
          <cell r="I6110" t="str">
            <v>M3</v>
          </cell>
          <cell r="J6110" t="str">
            <v>ATRIBUÍDO SÃO PAULO</v>
          </cell>
          <cell r="K6110">
            <v>202.67</v>
          </cell>
        </row>
        <row r="6111">
          <cell r="G6111">
            <v>105594</v>
          </cell>
          <cell r="H6111" t="str">
            <v>RECONSTRUÇÃO DE BASE E SUB-BASE PARA PAVIMENTAÇÃO DE SOLO (PREDOMINANTEMENTE ARENOSO) COM CIMENTO - 6%, MISTURA EM PISTA, COM ESPESSURA DE 10 CM - EXCLUSIVE ESCAVAÇÃO, CARGA E TRANSPORTE E SOLO. AF_09/2024</v>
          </cell>
          <cell r="I6111" t="str">
            <v>M3</v>
          </cell>
          <cell r="J6111" t="str">
            <v>ATRIBUÍDO SÃO PAULO</v>
          </cell>
          <cell r="K6111">
            <v>233.73</v>
          </cell>
        </row>
        <row r="6112">
          <cell r="G6112">
            <v>105595</v>
          </cell>
          <cell r="H6112" t="str">
            <v>RECONSTRUÇÃO DE BASE E SUB-BASE PARA PAVIMENTAÇÃO DE SOLO (PREDOMINANTEMENTE ARENOSO) COM CIMENTO - 8%, MISTURA EM PISTA, COM ESPESSURA DE 10 CM - EXCLUSIVE ESCAVAÇÃO, CARGA E TRANSPORTE E SOLO. AF_09/2024</v>
          </cell>
          <cell r="I6112" t="str">
            <v>M3</v>
          </cell>
          <cell r="J6112" t="str">
            <v>ATRIBUÍDO SÃO PAULO</v>
          </cell>
          <cell r="K6112">
            <v>264.36</v>
          </cell>
        </row>
        <row r="6113">
          <cell r="G6113">
            <v>105596</v>
          </cell>
          <cell r="H6113" t="str">
            <v>RECONSTRUÇÃO DE BASE E SUB-BASE PARA PAVIMENTAÇÃO DE SOLO (PREDOMINANTEMENTE ARENOSO) MELHORADO COM CIMENTO - 4%, MISTURA EM PISTA, COM ESPESSURA DE 15 CM - EXCLUSIVE ESCAVAÇÃO, CARGA E TRANSPORTE E SOLO. AF_09/2024</v>
          </cell>
          <cell r="I6113" t="str">
            <v>M3</v>
          </cell>
          <cell r="J6113" t="str">
            <v>ATRIBUÍDO SÃO PAULO</v>
          </cell>
          <cell r="K6113">
            <v>191.01</v>
          </cell>
        </row>
        <row r="6114">
          <cell r="G6114">
            <v>105623</v>
          </cell>
          <cell r="H6114" t="str">
            <v>RECONSTRUÇÃO DE BASE E SUB-BASE PARA PAVIMENTAÇÃO DE SOLO (PREDOMINANTEMENTE ARENOSO) COM CIMENTO - 6%, MISTURA EM PISTA, COM ESPESSURA DE 15 CM - EXCLUSIVE ESCAVAÇÃO, CARGA E TRANSPORTE E SOLO. AF_09/2024</v>
          </cell>
          <cell r="I6114" t="str">
            <v>M3</v>
          </cell>
          <cell r="J6114" t="str">
            <v>ATRIBUÍDO SÃO PAULO</v>
          </cell>
          <cell r="K6114">
            <v>222.07</v>
          </cell>
        </row>
        <row r="6115">
          <cell r="G6115">
            <v>105624</v>
          </cell>
          <cell r="H6115" t="str">
            <v>RECONSTRUÇÃO DE BASE E SUB-BASE PARA PAVIMENTAÇÃO DE SOLO (PREDOMINANTEMENTE ARENOSO) COM CIMENTO - 8%, MISTURA EM PISTA, COM ESPESSURA DE 15 CM - EXCLUSIVE ESCAVAÇÃO, CARGA E TRANSPORTE E SOLO. AF_09/2024</v>
          </cell>
          <cell r="I6115" t="str">
            <v>M3</v>
          </cell>
          <cell r="J6115" t="str">
            <v>ATRIBUÍDO SÃO PAULO</v>
          </cell>
          <cell r="K6115">
            <v>252.7</v>
          </cell>
        </row>
        <row r="6116">
          <cell r="G6116">
            <v>105625</v>
          </cell>
          <cell r="H6116" t="str">
            <v>CONSTRUÇÃO DE BASE E SUB-BASE PARA PAVIMENTAÇÃO DE SOLO (PREDOMINANTEMENTE ARENOSO) MELHORADO COM CIMENTO - 4%, MISTURA EM PISTA, COM ESPESSURA DE 20 CM - EXCLUSIVE ESCAVAÇÃO, CARGA E TRANSPORTE E SOLO. AF_09/2024</v>
          </cell>
          <cell r="I6116" t="str">
            <v>M3</v>
          </cell>
          <cell r="J6116" t="str">
            <v>ATRIBUÍDO SÃO PAULO</v>
          </cell>
          <cell r="K6116">
            <v>198.06</v>
          </cell>
        </row>
        <row r="6117">
          <cell r="G6117">
            <v>105626</v>
          </cell>
          <cell r="H6117" t="str">
            <v>CONSTRUÇÃO DE BASE E SUB-BASE PARA PAVIMENTAÇÃO DE SOLO (PREDOMINANTEMENTE ARENOSO) COM CIMENTO - 6%, MISTURA EM PISTA, COM ESPESSURA DE 20 CM - EXCLUSIVE ESCAVAÇÃO, CARGA E TRANSPORTE E SOLO. AF_09/2024</v>
          </cell>
          <cell r="I6117" t="str">
            <v>M3</v>
          </cell>
          <cell r="J6117" t="str">
            <v>ATRIBUÍDO SÃO PAULO</v>
          </cell>
          <cell r="K6117">
            <v>229.12</v>
          </cell>
        </row>
        <row r="6118">
          <cell r="G6118">
            <v>105627</v>
          </cell>
          <cell r="H6118" t="str">
            <v>CONSTRUÇÃO DE BASE E SUB-BASE PARA PAVIMENTAÇÃO DE SOLO (PREDOMINANTEMENTE ARENOSO) COM CIMENTO - 8%, MISTURA EM PISTA, COM ESPESSURA DE 20 CM - EXCLUSIVE ESCAVAÇÃO, CARGA E TRANSPORTE E SOLO. AF_09/2024</v>
          </cell>
          <cell r="I6118" t="str">
            <v>M3</v>
          </cell>
          <cell r="J6118" t="str">
            <v>ATRIBUÍDO SÃO PAULO</v>
          </cell>
          <cell r="K6118">
            <v>259.75</v>
          </cell>
        </row>
        <row r="6119">
          <cell r="G6119">
            <v>105628</v>
          </cell>
          <cell r="H6119" t="str">
            <v>RECONSTRUÇÃO DE BASE E SUB-BASE PARA PAVIMENTAÇÃO DE SOLO (PREDOMINANTEMENTE ARENOSO) MELHORADO COM CIMENTO - 4%, MISTURA EM PISTA, COM ESPESSURA DE 20 CM - EXCLUSIVE ESCAVAÇÃO, CARGA E TRANSPORTE E SOLO. AF_09/2024</v>
          </cell>
          <cell r="I6119" t="str">
            <v>M3</v>
          </cell>
          <cell r="J6119" t="str">
            <v>ATRIBUÍDO SÃO PAULO</v>
          </cell>
          <cell r="K6119">
            <v>184.07</v>
          </cell>
        </row>
        <row r="6120">
          <cell r="G6120">
            <v>105629</v>
          </cell>
          <cell r="H6120" t="str">
            <v>RECONSTRUÇÃO DE BASE E SUB-BASE PARA PAVIMENTAÇÃO DE SOLO (PREDOMINANTEMENTE ARENOSO) COM CIMENTO - 6%, MISTURA EM PISTA, COM ESPESSURA DE 20 CM - EXCLUSIVE ESCAVAÇÃO, CARGA E TRANSPORTE E SOLO. AF_09/2024</v>
          </cell>
          <cell r="I6120" t="str">
            <v>M3</v>
          </cell>
          <cell r="J6120" t="str">
            <v>ATRIBUÍDO SÃO PAULO</v>
          </cell>
          <cell r="K6120">
            <v>215.48</v>
          </cell>
        </row>
        <row r="6121">
          <cell r="G6121">
            <v>105630</v>
          </cell>
          <cell r="H6121" t="str">
            <v>RECONSTRUÇÃO DE BASE E SUB-BASE PARA PAVIMENTAÇÃO DE SOLO (PREDOMINANTEMENTE ARENOSO) COM CIMENTO - 8%, MISTURA EM PISTA, COM ESPESSURA DE 20 CM - EXCLUSIVE ESCAVAÇÃO, CARGA E TRANSPORTE E SOLO. AF_09/2024</v>
          </cell>
          <cell r="I6121" t="str">
            <v>M3</v>
          </cell>
          <cell r="J6121" t="str">
            <v>ATRIBUÍDO SÃO PAULO</v>
          </cell>
          <cell r="K6121">
            <v>246.46</v>
          </cell>
        </row>
        <row r="6122">
          <cell r="G6122">
            <v>105631</v>
          </cell>
          <cell r="H6122" t="str">
            <v>CONSTRUÇÃO DE BASE E SUB-BASE PARA PAVIMENTAÇÃO DE SOLO (PREDOMINANTEMENTE ARENOSO) BRITA - 40%-60% COM CIMENTO - 4%, MISTURA EM PISTA, COM ESPESSURA DE 10 CM - EXCLUSIVE ESCAVAÇÃO, CARGA E TRANSPORTE E SOLO. AF_09/2024</v>
          </cell>
          <cell r="I6122" t="str">
            <v>M3</v>
          </cell>
          <cell r="J6122" t="str">
            <v>ATRIBUÍDO SÃO PAULO</v>
          </cell>
          <cell r="K6122">
            <v>195.03</v>
          </cell>
        </row>
        <row r="6123">
          <cell r="G6123">
            <v>105632</v>
          </cell>
          <cell r="H6123" t="str">
            <v>CONSTRUÇÃO DE BASE E SUB-BASE PARA PAVIMENTAÇÃO DE SOLO (PREDOMINANTEMENTE ARENOSO) BRITA - 40%-60% COM CIMENTO - 6%, MISTURA EM PISTA, COM ESPESSURA DE 10 CM - EXCLUSIVE ESCAVAÇÃO, CARGA E TRANSPORTE E SOLO. AF_09/2024</v>
          </cell>
          <cell r="I6123" t="str">
            <v>M3</v>
          </cell>
          <cell r="J6123" t="str">
            <v>ATRIBUÍDO SÃO PAULO</v>
          </cell>
          <cell r="K6123">
            <v>226.44</v>
          </cell>
        </row>
        <row r="6124">
          <cell r="G6124">
            <v>105633</v>
          </cell>
          <cell r="H6124" t="str">
            <v>CONSTRUÇÃO DE BASE E SUB-BASE PARA PAVIMENTAÇÃO DE SOLO (PREDOMINANTEMENTE ARENOSO) BRITA - 40%-60% COM CIMENTO - 8%, MISTURA EM PISTA, COM ESPESSURA DE 10 CM - EXCLUSIVE ESCAVAÇÃO, CARGA E TRANSPORTE E SOLO. AF_09/2024</v>
          </cell>
          <cell r="I6124" t="str">
            <v>M3</v>
          </cell>
          <cell r="J6124" t="str">
            <v>ATRIBUÍDO SÃO PAULO</v>
          </cell>
          <cell r="K6124">
            <v>257.42</v>
          </cell>
        </row>
        <row r="6125">
          <cell r="G6125">
            <v>105634</v>
          </cell>
          <cell r="H6125" t="str">
            <v>RECONSTRUÇÃO DE BASE E SUB-BASE PARA PAVIMENTAÇÃO DE SOLO (PREDOMINANTEMENTE ARENOSO) BRITA - 40%-60% COM CIMENTO - 4%, MISTURA EM PISTA, COM ESPESSURA DE 10 CM - EXCLUSIVE ESCAVAÇÃO, CARGA E TRANSPORTE E SOLO. AF_09/2024</v>
          </cell>
          <cell r="I6125" t="str">
            <v>M3</v>
          </cell>
          <cell r="J6125" t="str">
            <v>ATRIBUÍDO SÃO PAULO</v>
          </cell>
          <cell r="K6125">
            <v>185.81</v>
          </cell>
        </row>
        <row r="6126">
          <cell r="G6126">
            <v>105635</v>
          </cell>
          <cell r="H6126" t="str">
            <v>RECONSTRUÇÃO DE BASE E SUB-BASE PARA PAVIMENTAÇÃO DE SOLO (PREDOMINANTEMENTE ARENOSO) BRITA - 40%-60% COM CIMENTO - 6%, MISTURA EM PISTA, COM ESPESSURA DE 10 CM - EXCLUSIVE ESCAVAÇÃO, CARGA E TRANSPORTE E SOLO. AF_09/2024</v>
          </cell>
          <cell r="I6126" t="str">
            <v>M3</v>
          </cell>
          <cell r="J6126" t="str">
            <v>ATRIBUÍDO SÃO PAULO</v>
          </cell>
          <cell r="K6126">
            <v>217.22</v>
          </cell>
        </row>
        <row r="6127">
          <cell r="G6127">
            <v>105636</v>
          </cell>
          <cell r="H6127" t="str">
            <v>RECONSTRUÇÃO DE BASE E SUB-BASE PARA PAVIMENTAÇÃO DE SOLO (PREDOMINANTEMENTE ARENOSO) BRITA - 40%-60% COM CIMENTO - 8%, MISTURA EM PISTA, COM ESPESSURA DE 10 CM - EXCLUSIVE ESCAVAÇÃO, CARGA E TRANSPORTE E SOLO. AF_09/2024</v>
          </cell>
          <cell r="I6127" t="str">
            <v>M3</v>
          </cell>
          <cell r="J6127" t="str">
            <v>ATRIBUÍDO SÃO PAULO</v>
          </cell>
          <cell r="K6127">
            <v>248.2</v>
          </cell>
        </row>
        <row r="6128">
          <cell r="G6128">
            <v>105657</v>
          </cell>
          <cell r="H6128" t="str">
            <v>RECONSTRUÇÃO DE BASE E SUB-BASE PARA PAVIMENTAÇÃO DE SOLO (PREDOMINANTEMENTE ARENOSO) BRITA - 40%-60% COM CIMENTO - 4%, MISTURA EM PISTA, COM ESPESSURA DE 15 CM - EXCLUSIVE ESCAVAÇÃO, CARGA E TRANSPORTE E SOLO. AF_09/2024</v>
          </cell>
          <cell r="I6128" t="str">
            <v>M3</v>
          </cell>
          <cell r="J6128" t="str">
            <v>ATRIBUÍDO SÃO PAULO</v>
          </cell>
          <cell r="K6128">
            <v>174.15</v>
          </cell>
        </row>
        <row r="6129">
          <cell r="G6129">
            <v>105658</v>
          </cell>
          <cell r="H6129" t="str">
            <v>RECONSTRUÇÃO DE BASE E SUB-BASE PARA PAVIMENTAÇÃO DE SOLO (PREDOMINANTEMENTE ARENOSO) BRITA - 40%-60% COM CIMENTO - 6%, MISTURA EM PISTA, COM ESPESSURA DE 15 CM - EXCLUSIVE ESCAVAÇÃO, CARGA E TRANSPORTE E SOLO. AF_09/2024</v>
          </cell>
          <cell r="I6129" t="str">
            <v>M3</v>
          </cell>
          <cell r="J6129" t="str">
            <v>ATRIBUÍDO SÃO PAULO</v>
          </cell>
          <cell r="K6129">
            <v>205.56</v>
          </cell>
        </row>
        <row r="6130">
          <cell r="G6130">
            <v>105659</v>
          </cell>
          <cell r="H6130" t="str">
            <v>RECONSTRUÇÃO DE BASE E SUB-BASE PARA PAVIMENTAÇÃO DE SOLO (PREDOMINANTEMENTE ARENOSO) BRITA - 40%-60% COM CIMENTO - 8%, MISTURA EM PISTA, COM ESPESSURA DE 15 CM - EXCLUSIVE ESCAVAÇÃO, CARGA E TRANSPORTE E SOLO. AF_09/2024</v>
          </cell>
          <cell r="I6130" t="str">
            <v>M3</v>
          </cell>
          <cell r="J6130" t="str">
            <v>ATRIBUÍDO SÃO PAULO</v>
          </cell>
          <cell r="K6130">
            <v>236.54</v>
          </cell>
        </row>
        <row r="6131">
          <cell r="G6131">
            <v>105660</v>
          </cell>
          <cell r="H6131" t="str">
            <v>CONSTRUÇÃO DE BASE E SUB-BASE PARA PAVIMENTAÇÃO DE SOLO (PREDOMINANTEMENTE ARENOSO) BRITA - 40%-60% COM CIMENTO - 4%, MISTURA EM PISTA, COM ESPESSURA DE 20 CM - EXCLUSIVE ESCAVAÇÃO, CARGA E TRANSPORTE E SOLO. AF_09/2024</v>
          </cell>
          <cell r="I6131" t="str">
            <v>M3</v>
          </cell>
          <cell r="J6131" t="str">
            <v>ATRIBUÍDO SÃO PAULO</v>
          </cell>
          <cell r="K6131">
            <v>181.2</v>
          </cell>
        </row>
        <row r="6132">
          <cell r="G6132">
            <v>105661</v>
          </cell>
          <cell r="H6132" t="str">
            <v>CONSTRUÇÃO DE BASE E SUB-BASE PARA PAVIMENTAÇÃO DE SOLO (PREDOMINANTEMENTE ARENOSO) BRITA - 40%-60% COM CIMENTO - 6%, MISTURA EM PISTA, COM ESPESSURA DE 20 CM - EXCLUSIVE ESCAVAÇÃO, CARGA E TRANSPORTE E SOLO. AF_09/2024</v>
          </cell>
          <cell r="I6132" t="str">
            <v>M3</v>
          </cell>
          <cell r="J6132" t="str">
            <v>ATRIBUÍDO SÃO PAULO</v>
          </cell>
          <cell r="K6132">
            <v>212.61</v>
          </cell>
        </row>
        <row r="6133">
          <cell r="G6133">
            <v>105662</v>
          </cell>
          <cell r="H6133" t="str">
            <v>CONSTRUÇÃO DE BASE E SUB-BASE PARA PAVIMENTAÇÃO DE SOLO (PREDOMINANTEMENTE ARENOSO) BRITA - 40%-60% COM CIMENTO - 8%, MISTURA EM PISTA, COM ESPESSURA DE 20 CM - EXCLUSIVE ESCAVAÇÃO, CARGA E TRANSPORTE E SOLO. AF_09/2024</v>
          </cell>
          <cell r="I6133" t="str">
            <v>M3</v>
          </cell>
          <cell r="J6133" t="str">
            <v>ATRIBUÍDO SÃO PAULO</v>
          </cell>
          <cell r="K6133">
            <v>243.59</v>
          </cell>
        </row>
        <row r="6134">
          <cell r="G6134">
            <v>105663</v>
          </cell>
          <cell r="H6134" t="str">
            <v>RECONSTRUÇÃO DE BASE E SUB-BASE PARA PAVIMENTAÇÃO DE SOLO (PREDOMINANTEMENTE ARENOSO) BRITA - 40%-60% COM CIMENTO - 4%, MISTURA EM PISTA, COM ESPESSURA DE 20 CM - EXCLUSIVE ESCAVAÇÃO, CARGA E TRANSPORTE E SOLO. AF_09/2024</v>
          </cell>
          <cell r="I6134" t="str">
            <v>M3</v>
          </cell>
          <cell r="J6134" t="str">
            <v>ATRIBUÍDO SÃO PAULO</v>
          </cell>
          <cell r="K6134">
            <v>134.53</v>
          </cell>
        </row>
        <row r="6135">
          <cell r="G6135">
            <v>105664</v>
          </cell>
          <cell r="H6135" t="str">
            <v>RECONSTRUÇÃO DE BASE E SUB-BASE PARA PAVIMENTAÇÃO DE SOLO (PREDOMINANTEMENTE ARENOSO) BRITA - 40%-60% COM CIMENTO - 6%, MISTURA EM PISTA, COM ESPESSURA DE 20 CM - EXCLUSIVE ESCAVAÇÃO, CARGA E TRANSPORTE E SOLO. AF_09/2024</v>
          </cell>
          <cell r="I6135" t="str">
            <v>M3</v>
          </cell>
          <cell r="J6135" t="str">
            <v>ATRIBUÍDO SÃO PAULO</v>
          </cell>
          <cell r="K6135">
            <v>124.62</v>
          </cell>
        </row>
        <row r="6136">
          <cell r="G6136">
            <v>105665</v>
          </cell>
          <cell r="H6136" t="str">
            <v>RECONSTRUÇÃO DE BASE E SUB-BASE PARA PAVIMENTAÇÃO DE SOLO (PREDOMINANTEMENTE ARENOSO) BRITA - 40%-60% COM CIMENTO - 8%, MISTURA EM PISTA, COM ESPESSURA DE 20 CM - EXCLUSIVE ESCAVAÇÃO, CARGA E TRANSPORTE E SOLO. AF_09/2024</v>
          </cell>
          <cell r="I6136" t="str">
            <v>M3</v>
          </cell>
          <cell r="J6136" t="str">
            <v>ATRIBUÍDO SÃO PAULO</v>
          </cell>
          <cell r="K6136">
            <v>131.66</v>
          </cell>
        </row>
        <row r="6137">
          <cell r="G6137">
            <v>105666</v>
          </cell>
          <cell r="H6137" t="str">
            <v>CONSTRUÇÃO DE BASE E SUB-BASE PARA PAVIMENTAÇÃO DE SOLO (PREDOMINANTEMENTE ARENOSO) BRITA - 50%-50% COM CIMENTO - 4%, MISTURA EM PISTA, COM ESPESSURA DE 10 CM - EXCLUSIVE ESCAVAÇÃO, CARGA E TRANSPORTE E SOLO. AF_09/2024</v>
          </cell>
          <cell r="I6137" t="str">
            <v>M3</v>
          </cell>
          <cell r="J6137" t="str">
            <v>ATRIBUÍDO SÃO PAULO</v>
          </cell>
          <cell r="K6137">
            <v>116.97</v>
          </cell>
        </row>
        <row r="6138">
          <cell r="G6138">
            <v>105667</v>
          </cell>
          <cell r="H6138" t="str">
            <v>CONSTRUÇÃO DE BASE E SUB-BASE PARA PAVIMENTAÇÃO DE SOLO (PREDOMINANTEMENTE ARENOSO) BRITA - 50%-50% COM CIMENTO - 6%, MISTURA EM PISTA, COM ESPESSURA DE 10 CM - EXCLUSIVE ESCAVAÇÃO, CARGA E TRANSPORTE E SOLO. AF_09/2024</v>
          </cell>
          <cell r="I6138" t="str">
            <v>M3</v>
          </cell>
          <cell r="J6138" t="str">
            <v>ATRIBUÍDO SÃO PAULO</v>
          </cell>
          <cell r="K6138">
            <v>217.46</v>
          </cell>
        </row>
        <row r="6139">
          <cell r="G6139">
            <v>105668</v>
          </cell>
          <cell r="H6139" t="str">
            <v>CONSTRUÇÃO DE BASE E SUB-BASE PARA PAVIMENTAÇÃO DE SOLO (PREDOMINANTEMENTE ARENOSO) BRITA - 50%-50% COM CIMENTO - 8%, MISTURA EM PISTA, COM ESPESSURA DE 10 CM - EXCLUSIVE ESCAVAÇÃO, CARGA E TRANSPORTE E SOLO. AF_09/2024</v>
          </cell>
          <cell r="I6139" t="str">
            <v>M3</v>
          </cell>
          <cell r="J6139" t="str">
            <v>ATRIBUÍDO SÃO PAULO</v>
          </cell>
          <cell r="K6139">
            <v>223.37</v>
          </cell>
        </row>
        <row r="6140">
          <cell r="G6140">
            <v>105669</v>
          </cell>
          <cell r="H6140" t="str">
            <v>RECONSTRUÇÃO DE BASE E SUB-BASE PARA PAVIMENTAÇÃO DE SOLO (PREDOMINANTEMENTE ARENOSO) BRITA - 50%-50% COM CIMENTO - 4%, MISTURA EM PISTA, COM ESPESSURA DE 10 CM - EXCLUSIVE ESCAVAÇÃO, CARGA E TRANSPORTE E SOLO. AF_09/2024</v>
          </cell>
          <cell r="I6140" t="str">
            <v>M3</v>
          </cell>
          <cell r="J6140" t="str">
            <v>ATRIBUÍDO SÃO PAULO</v>
          </cell>
          <cell r="K6140">
            <v>218.96</v>
          </cell>
        </row>
        <row r="6141">
          <cell r="G6141">
            <v>105670</v>
          </cell>
          <cell r="H6141" t="str">
            <v>RECONSTRUÇÃO DE BASE E SUB-BASE PARA PAVIMENTAÇÃO DE SOLO (PREDOMINANTEMENTE ARENOSO) BRITA - 50%-50% COM CIMENTO - 6%, MISTURA EM PISTA, COM ESPESSURA DE 10 CM - EXCLUSIVE ESCAVAÇÃO, CARGA E TRANSPORTE E SOLO. AF_09/2024</v>
          </cell>
          <cell r="I6141" t="str">
            <v>M3</v>
          </cell>
          <cell r="J6141" t="str">
            <v>ATRIBUÍDO SÃO PAULO</v>
          </cell>
          <cell r="K6141">
            <v>212.61</v>
          </cell>
        </row>
        <row r="6142">
          <cell r="G6142">
            <v>105671</v>
          </cell>
          <cell r="H6142" t="str">
            <v>RECONSTRUÇÃO DE BASE E SUB-BASE PARA PAVIMENTAÇÃO DE SOLO (PREDOMINANTEMENTE ARENOSO) BRITA - 50%-50% COM CIMENTO - 8%, MISTURA EM PISTA, COM ESPESSURA DE 10 CM - EXCLUSIVE ESCAVAÇÃO, CARGA E TRANSPORTE E SOLO. AF_09/2024</v>
          </cell>
          <cell r="I6142" t="str">
            <v>M3</v>
          </cell>
          <cell r="J6142" t="str">
            <v>ATRIBUÍDO SÃO PAULO</v>
          </cell>
          <cell r="K6142">
            <v>216.74</v>
          </cell>
        </row>
        <row r="6143">
          <cell r="G6143">
            <v>105690</v>
          </cell>
          <cell r="H6143" t="str">
            <v>RECONSTRUÇÃO DE BASE E SUB-BASE PARA PAVIMENTAÇÃO DE SOLO (PREDOMINANTEMENTE ARENOSO) BRITA - 50%-50% COM CIMENTO - 4%, MISTURA EM PISTA, COM ESPESSURA DE 15 CM - EXCLUSIVE ESCAVAÇÃO, CARGA E TRANSPORTE E SOLO. AF_09/2024</v>
          </cell>
          <cell r="I6143" t="str">
            <v>M3</v>
          </cell>
          <cell r="J6143" t="str">
            <v>ATRIBUÍDO SÃO PAULO</v>
          </cell>
          <cell r="K6143">
            <v>283.06</v>
          </cell>
        </row>
        <row r="6144">
          <cell r="G6144">
            <v>105691</v>
          </cell>
          <cell r="H6144" t="str">
            <v>RECONSTRUÇÃO DE BASE E SUB-BASE PARA PAVIMENTAÇÃO DE SOLO (PREDOMINANTEMENTE ARENOSO) BRITA - 50%-50% COM CIMENTO - 6%, MISTURA EM PISTA, COM ESPESSURA DE 15 CM - EXCLUSIVE ESCAVAÇÃO, CARGA E TRANSPORTE E SOLO. AF_09/2024</v>
          </cell>
          <cell r="I6144" t="str">
            <v>M3</v>
          </cell>
          <cell r="J6144" t="str">
            <v>ATRIBUÍDO SÃO PAULO</v>
          </cell>
          <cell r="K6144">
            <v>290.13</v>
          </cell>
        </row>
        <row r="6145">
          <cell r="G6145">
            <v>105692</v>
          </cell>
          <cell r="H6145" t="str">
            <v>RECONSTRUÇÃO DE BASE E SUB-BASE PARA PAVIMENTAÇÃO DE SOLO (PREDOMINANTEMENTE ARENOSO) BRITA - 50%-50% COM CIMENTO - 8%, MISTURA EM PISTA, COM ESPESSURA DE 15 CM - EXCLUSIVE ESCAVAÇÃO, CARGA E TRANSPORTE E SOLO. AF_09/2024</v>
          </cell>
          <cell r="I6145" t="str">
            <v>M3</v>
          </cell>
          <cell r="J6145" t="str">
            <v>ATRIBUÍDO SÃO PAULO</v>
          </cell>
          <cell r="K6145">
            <v>284.39</v>
          </cell>
        </row>
        <row r="6146">
          <cell r="G6146">
            <v>105693</v>
          </cell>
          <cell r="H6146" t="str">
            <v>CONSTRUÇÃO DE BASE E SUB-BASE PARA PAVIMENTAÇÃO DE SOLO (PREDOMINANTEMENTE ARENOSO) BRITA - 50%-50% COM CIMENTO - 4%, MISTURA EM PISTA, COM ESPESSURA DE 20 CM - EXCLUSIVE ESCAVAÇÃO, CARGA E TRANSPORTE E SOLO. AF_09/2024</v>
          </cell>
          <cell r="I6146" t="str">
            <v>M3</v>
          </cell>
          <cell r="J6146" t="str">
            <v>ATRIBUÍDO SÃO PAULO</v>
          </cell>
          <cell r="K6146">
            <v>276.79</v>
          </cell>
        </row>
        <row r="6147">
          <cell r="G6147">
            <v>105694</v>
          </cell>
          <cell r="H6147" t="str">
            <v>CONSTRUÇÃO DE BASE E SUB-BASE PARA PAVIMENTAÇÃO DE SOLO (PREDOMINANTEMENTE ARENOSO) BRITA - 50%-50% COM CIMENTO - 6%, MISTURA EM PISTA, COM ESPESSURA DE 20 CM - EXCLUSIVE ESCAVAÇÃO, CARGA E TRANSPORTE E SOLO. AF_09/2024</v>
          </cell>
          <cell r="I6147" t="str">
            <v>M3</v>
          </cell>
          <cell r="J6147" t="str">
            <v>ATRIBUÍDO SÃO PAULO</v>
          </cell>
          <cell r="K6147">
            <v>281.5</v>
          </cell>
        </row>
        <row r="6148">
          <cell r="G6148">
            <v>105695</v>
          </cell>
          <cell r="H6148" t="str">
            <v>CONSTRUÇÃO DE BASE E SUB-BASE PARA PAVIMENTAÇÃO DE SOLO (PREDOMINANTEMENTE ARENOSO) BRITA - 50%-50% COM CIMENTO - 8%, MISTURA EM PISTA, COM ESPESSURA DE 20 CM - EXCLUSIVE ESCAVAÇÃO, CARGA E TRANSPORTE E SOLO. AF_09/2024</v>
          </cell>
          <cell r="I6148" t="str">
            <v>M3</v>
          </cell>
          <cell r="J6148" t="str">
            <v>ATRIBUÍDO SÃO PAULO</v>
          </cell>
          <cell r="K6148">
            <v>367.71</v>
          </cell>
        </row>
        <row r="6149">
          <cell r="G6149">
            <v>105696</v>
          </cell>
          <cell r="H6149" t="str">
            <v>RECONSTRUÇÃO DE BASE E SUB-BASE PARA PAVIMENTAÇÃO DE SOLO (PREDOMINANTEMENTE ARENOSO) BRITA - 50%-50% COM CIMENTO - 4%, MISTURA EM PISTA, COM ESPESSURA DE 20 CM - EXCLUSIVE ESCAVAÇÃO, CARGA E TRANSPORTE E SOLO. AF_09/2024</v>
          </cell>
          <cell r="I6149" t="str">
            <v>M3</v>
          </cell>
          <cell r="J6149" t="str">
            <v>ATRIBUÍDO SÃO PAULO</v>
          </cell>
          <cell r="K6149">
            <v>373.61</v>
          </cell>
        </row>
        <row r="6150">
          <cell r="G6150">
            <v>105697</v>
          </cell>
          <cell r="H6150" t="str">
            <v>RECONSTRUÇÃO DE BASE E SUB-BASE PARA PAVIMENTAÇÃO DE SOLO (PREDOMINANTEMENTE ARENOSO) BRITA - 50%-50% COM CIMENTO - 6%, MISTURA EM PISTA, COM ESPESSURA DE 20 CM - EXCLUSIVE ESCAVAÇÃO, CARGA E TRANSPORTE E SOLO. AF_09/2024</v>
          </cell>
          <cell r="I6150" t="str">
            <v>M3</v>
          </cell>
          <cell r="J6150" t="str">
            <v>ATRIBUÍDO SÃO PAULO</v>
          </cell>
          <cell r="K6150">
            <v>369.31</v>
          </cell>
        </row>
        <row r="6151">
          <cell r="G6151">
            <v>105698</v>
          </cell>
          <cell r="H6151" t="str">
            <v>RECONSTRUÇÃO DE BASE E SUB-BASE PARA PAVIMENTAÇÃO DE SOLO (PREDOMINANTEMENTE ARENOSO) BRITA - 50%-50% COM CIMENTO - 8%, MISTURA EM PISTA, COM ESPESSURA DE 20 CM - EXCLUSIVE ESCAVAÇÃO, CARGA E TRANSPORTE E SOLO. AF_09/2024</v>
          </cell>
          <cell r="I6151" t="str">
            <v>M3</v>
          </cell>
          <cell r="J6151" t="str">
            <v>ATRIBUÍDO SÃO PAULO</v>
          </cell>
          <cell r="K6151">
            <v>362.91</v>
          </cell>
        </row>
        <row r="6152">
          <cell r="G6152">
            <v>105699</v>
          </cell>
          <cell r="H6152" t="str">
            <v>CONSTRUÇÃO DE BASE E SUB-BASE PARA PAVIMENTAÇÃO DE SOLO (PREDOMINANTEMENTE ARENOSO) BRITA - 40%-60%, MISTURA EM PISTA, COM ESPESSURA DE 10 CM - EXCLUSIVE ESCAVAÇÃO, CARGA E TRANSPORTE E SOLO. AF_09/2024</v>
          </cell>
          <cell r="I6152" t="str">
            <v>M3</v>
          </cell>
          <cell r="J6152" t="str">
            <v>ATRIBUÍDO SÃO PAULO</v>
          </cell>
          <cell r="K6152">
            <v>367.04</v>
          </cell>
        </row>
        <row r="6153">
          <cell r="G6153">
            <v>105700</v>
          </cell>
          <cell r="H6153" t="str">
            <v>CONSTRUÇÃO DE BASE E SUB-BASE PARA PAVIMENTAÇÃO DE SOLO (PREDOMINANTEMENTE ARENOSO) BRITA - 40%-60%, MISTURA EM PISTA, COM ESPESSURA DE 20 CM - EXCLUSIVE ESCAVAÇÃO, CARGA E TRANSPORTE E SOLO. AF_09/2024</v>
          </cell>
          <cell r="I6153" t="str">
            <v>M3</v>
          </cell>
          <cell r="J6153" t="str">
            <v>ATRIBUÍDO SÃO PAULO</v>
          </cell>
          <cell r="K6153">
            <v>149.37</v>
          </cell>
        </row>
        <row r="6154">
          <cell r="G6154">
            <v>105701</v>
          </cell>
          <cell r="H6154" t="str">
            <v>RECONSTRUÇÃO DE BASE E SUB-BASE PARA PAVIMENTAÇÃO DE SOLO (PREDOMINANTEMENTE ARENOSO) BRITA - 40%-60%, MISTURA EM PISTA, COM ESPESSURA DE 20 CM - EXCLUSIVE ESCAVAÇÃO, CARGA E TRANSPORTE E SOLO. AF_09/2024</v>
          </cell>
          <cell r="I6154" t="str">
            <v>M3</v>
          </cell>
          <cell r="J6154" t="str">
            <v>ATRIBUÍDO SÃO PAULO</v>
          </cell>
          <cell r="K6154">
            <v>155.9</v>
          </cell>
        </row>
        <row r="6155">
          <cell r="G6155">
            <v>105702</v>
          </cell>
          <cell r="H6155" t="str">
            <v>CONSTRUÇÃO DE BASE E SUB-BASE PARA PAVIMENTAÇÃO DE SOLO (PREDOMINANTEMENTE ARENOSO) BRITA - 50%-50%, MISTURA EM PISTA, COM ESPESSURA DE 10 CM - EXCLUSIVE ESCAVAÇÃO, CARGA E TRANSPORTE E SOLO. AF_09/2024</v>
          </cell>
          <cell r="I6155" t="str">
            <v>M3</v>
          </cell>
          <cell r="J6155" t="str">
            <v>ATRIBUÍDO SÃO PAULO</v>
          </cell>
          <cell r="K6155">
            <v>153.78</v>
          </cell>
        </row>
        <row r="6156">
          <cell r="G6156">
            <v>105703</v>
          </cell>
          <cell r="H6156" t="str">
            <v>CONSTRUÇÃO DE BASE E SUB-BASE PARA PAVIMENTAÇÃO DE BRITA GRADUADA SIMPLES, COM ESPESSURA DE 10 CM - EXCLUSIVE CARGA E TRANSPORTE. AF_09/2024</v>
          </cell>
          <cell r="I6156" t="str">
            <v>M3</v>
          </cell>
          <cell r="J6156" t="str">
            <v>ATRIBUÍDO SÃO PAULO</v>
          </cell>
          <cell r="K6156">
            <v>146.34</v>
          </cell>
        </row>
        <row r="6157">
          <cell r="G6157">
            <v>105704</v>
          </cell>
          <cell r="H6157" t="str">
            <v>RECONSTRUÇÃO DE BASE E SUB-BASE PARA PAVIMENTAÇÃO DE BRITA GRADUADA SIMPLES, COM ESPESSURA DE 10 CM - EXCLUSIVE CARGA E TRANSPORTE. AF_09/2024</v>
          </cell>
          <cell r="I6157" t="str">
            <v>M3</v>
          </cell>
          <cell r="J6157" t="str">
            <v>ATRIBUÍDO SÃO PAULO</v>
          </cell>
          <cell r="K6157">
            <v>151.65</v>
          </cell>
        </row>
        <row r="6158">
          <cell r="G6158">
            <v>105710</v>
          </cell>
          <cell r="H6158" t="str">
            <v>RECONSTRUÇÃO DE BASE E SUB-BASE PARA PAVIMENTAÇÃO DE BRITA GRADUADA SIMPLES, COM ESPESSURA DE 15 CM - EXCLUSIVE CARGA E TRANSPORTE. AF_09/2024</v>
          </cell>
          <cell r="I6158" t="str">
            <v>M3</v>
          </cell>
          <cell r="J6158" t="str">
            <v>ATRIBUÍDO SÃO PAULO</v>
          </cell>
          <cell r="K6158">
            <v>144.82</v>
          </cell>
        </row>
        <row r="6159">
          <cell r="G6159">
            <v>105711</v>
          </cell>
          <cell r="H6159" t="str">
            <v>CONSTRUÇÃO DE BASE E SUB-BASE PARA PAVIMENTAÇÃO DE BRITA GRADUADA SIMPLES, COM ESPESSURA DE 20 CM - EXCLUSIVE CARGA E TRANSPORTE. AF_09/2024</v>
          </cell>
          <cell r="I6159" t="str">
            <v>M3</v>
          </cell>
          <cell r="J6159" t="str">
            <v>ATRIBUÍDO SÃO PAULO</v>
          </cell>
          <cell r="K6159">
            <v>149.52</v>
          </cell>
        </row>
        <row r="6160">
          <cell r="G6160">
            <v>105712</v>
          </cell>
          <cell r="H6160" t="str">
            <v>RECONSTRUÇÃO DE BASE E SUB-BASE PARA PAVIMENTAÇÃO DE BRITA GRADUADA SIMPLES, COM ESPESSURA DE 20 CM - EXCLUSIVE CARGA E TRANSPORTE. AF_09/2024</v>
          </cell>
          <cell r="I6160" t="str">
            <v>M3</v>
          </cell>
          <cell r="J6160" t="str">
            <v>ATRIBUÍDO SÃO PAULO</v>
          </cell>
          <cell r="K6160">
            <v>194.49</v>
          </cell>
        </row>
        <row r="6161">
          <cell r="G6161">
            <v>105718</v>
          </cell>
          <cell r="H6161" t="str">
            <v>CONSTRUÇÃO DE BASE E SUB-BASE PARA PAVIMENTAÇÃO DE BRITA GRADUADA SIMPLES TRATADA COM CIMENTO, COM ESPESSURA DE 10 CM - EXCLUSIVE CARGA E TRANSPORTE. AF_09/2024</v>
          </cell>
          <cell r="I6161" t="str">
            <v>M3</v>
          </cell>
          <cell r="J6161" t="str">
            <v>ATRIBUÍDO SÃO PAULO</v>
          </cell>
          <cell r="K6161">
            <v>203.96</v>
          </cell>
        </row>
        <row r="6162">
          <cell r="G6162">
            <v>105727</v>
          </cell>
          <cell r="H6162" t="str">
            <v>RECONSTRUÇÃO DE BASE E SUB-BASE PARA PAVIMENTAÇÃO DE BRITA GRADUADA SIMPLES TRATADA COM CIMENTO, COM ESPESSURA DE 10 CM - EXCLUSIVE CARGA E TRANSPORTE. AF_09/2024</v>
          </cell>
          <cell r="I6162" t="str">
            <v>M3</v>
          </cell>
          <cell r="J6162" t="str">
            <v>ATRIBUÍDO SÃO PAULO</v>
          </cell>
          <cell r="K6162">
            <v>201.72</v>
          </cell>
        </row>
        <row r="6163">
          <cell r="G6163">
            <v>105728</v>
          </cell>
          <cell r="H6163" t="str">
            <v>RECONSTRUÇÃO DE BASE E SUB-BASE PARA PAVIMENTAÇÃO DE BRITA GRADUADA SIMPLES TRATADA COM CIMENTO, COM ESPESSURA DE 15 CM - EXCLUSIVE CARGA E TRANSPORTE. AF_09/2024</v>
          </cell>
          <cell r="I6163" t="str">
            <v>M3</v>
          </cell>
          <cell r="J6163" t="str">
            <v>ATRIBUÍDO SÃO PAULO</v>
          </cell>
          <cell r="K6163">
            <v>191.25</v>
          </cell>
        </row>
        <row r="6164">
          <cell r="G6164">
            <v>105729</v>
          </cell>
          <cell r="H6164" t="str">
            <v>CONSTRUÇÃO DE BASE E SUB-BASE PARA PAVIMENTAÇÃO DE BRITA GRADUADA SIMPLES TRATADA COM CIMENTO, COM ESPESSURA DE 20 CM - EXCLUSIVE CARGA E TRANSPORTE. AF_09/2024</v>
          </cell>
          <cell r="I6164" t="str">
            <v>M3</v>
          </cell>
          <cell r="J6164" t="str">
            <v>ATRIBUÍDO SÃO PAULO</v>
          </cell>
          <cell r="K6164">
            <v>199.69</v>
          </cell>
        </row>
        <row r="6165">
          <cell r="G6165">
            <v>105730</v>
          </cell>
          <cell r="H6165" t="str">
            <v>RECONSTRUÇÃO DE BASE E SUB-BASE PARA PAVIMENTAÇÃO DE BRITA GRADUADA SIMPLES TRATADA COM CIMENTO, COM ESPESSURA DE 20 CM - EXCLUSIVE CARGA E TRANSPORTE. AF_09/2024</v>
          </cell>
          <cell r="I6165" t="str">
            <v>M3</v>
          </cell>
          <cell r="J6165" t="str">
            <v>ATRIBUÍDO SÃO PAULO</v>
          </cell>
          <cell r="K6165">
            <v>189.83</v>
          </cell>
        </row>
        <row r="6166">
          <cell r="G6166">
            <v>105731</v>
          </cell>
          <cell r="H6166" t="str">
            <v>CONSTRUÇÃO DE BASE E SUB-BASE PARA PAVIMENTAÇÃO DE CONCRETO COMPACTADO COM ROLO, COM ESPESSURA DE 10 CM - EXCLUSIVE CARGA E TRANSPORTE. AF_09/2024</v>
          </cell>
          <cell r="I6166" t="str">
            <v>M3</v>
          </cell>
          <cell r="J6166" t="str">
            <v>ATRIBUÍDO SÃO PAULO</v>
          </cell>
          <cell r="K6166">
            <v>197.76</v>
          </cell>
        </row>
        <row r="6167">
          <cell r="G6167">
            <v>105732</v>
          </cell>
          <cell r="H6167" t="str">
            <v>RECONSTRUÇÃO DE BASE E SUB-BASE PARA PAVIMENTAÇÃO DE CONCRETO COMPACTADO COM ROLO, COM ESPESSURA DE 10 CM - EXCLUSIVE CARGA E TRANSPORTE. AF_09/2024</v>
          </cell>
          <cell r="I6167" t="str">
            <v>M3</v>
          </cell>
          <cell r="J6167" t="str">
            <v>ATRIBUÍDO SÃO PAULO</v>
          </cell>
          <cell r="K6167">
            <v>67.05</v>
          </cell>
        </row>
        <row r="6168">
          <cell r="G6168">
            <v>105733</v>
          </cell>
          <cell r="H6168" t="str">
            <v>RECONSTRUÇÃO DE BASE E SUB-BASE PARA PAVIMENTAÇÃO DE CONCRETO COMPACTADO COM ROLO, COM ESPESSURA DE 15 CM - EXCLUSIVE CARGA E TRANSPORTE. AF_09/2024</v>
          </cell>
          <cell r="I6168" t="str">
            <v>M3</v>
          </cell>
          <cell r="J6168" t="str">
            <v>ATRIBUÍDO SÃO PAULO</v>
          </cell>
          <cell r="K6168">
            <v>137.23</v>
          </cell>
        </row>
        <row r="6169">
          <cell r="G6169">
            <v>105734</v>
          </cell>
          <cell r="H6169" t="str">
            <v>CONSTRUÇÃO DE BASE E SUB-BASE PARA PAVIMENTAÇÃO DE CONCRETO COMPACTADO COM ROLO, COM ESPESSURA DE 20 CM - EXCLUSIVE CARGA E TRANSPORTE. AF_09/2024</v>
          </cell>
          <cell r="I6169" t="str">
            <v>M3</v>
          </cell>
          <cell r="J6169" t="str">
            <v>ATRIBUÍDO SÃO PAULO</v>
          </cell>
          <cell r="K6169">
            <v>66.02</v>
          </cell>
        </row>
        <row r="6170">
          <cell r="G6170">
            <v>105735</v>
          </cell>
          <cell r="H6170" t="str">
            <v>RECONSTRUÇÃO DE BASE E SUB-BASE PARA PAVIMENTAÇÃO DE CONCRETO COMPACTADO COM ROLO, COM ESPESSURA DE 20 CM - EXCLUSIVE CARGA E TRANSPORTE. AF_09/2024</v>
          </cell>
          <cell r="I6170" t="str">
            <v>M3</v>
          </cell>
          <cell r="J6170" t="str">
            <v>ATRIBUÍDO SÃO PAULO</v>
          </cell>
          <cell r="K6170">
            <v>81.51</v>
          </cell>
        </row>
        <row r="6171">
          <cell r="G6171">
            <v>105736</v>
          </cell>
          <cell r="H6171" t="str">
            <v>CONSTRUÇÃO DE BASE E SUB-BASE PARA PAVIMENTAÇÃO DE RACHÃO, COM ESPESSURA DE 30 CM - EXCLUSIVE CARGA E TRANSPORTE. AF_09/2024</v>
          </cell>
          <cell r="I6171" t="str">
            <v>M3</v>
          </cell>
          <cell r="J6171" t="str">
            <v>ATRIBUÍDO SÃO PAULO</v>
          </cell>
          <cell r="K6171">
            <v>97.28</v>
          </cell>
        </row>
        <row r="6172">
          <cell r="G6172">
            <v>105737</v>
          </cell>
          <cell r="H6172" t="str">
            <v>RECONSTRUÇÃO DE BASE E SUB-BASE PARA PAVIMENTAÇÃO DE RACHÃO, COM ESPESSURA DE 30 CM - EXCLUSIVE CARGA E TRANSPORTE. AF_09/2024</v>
          </cell>
          <cell r="I6172" t="str">
            <v>M3</v>
          </cell>
          <cell r="J6172" t="str">
            <v>ATRIBUÍDO SÃO PAULO</v>
          </cell>
          <cell r="K6172">
            <v>77.49</v>
          </cell>
        </row>
        <row r="6173">
          <cell r="G6173">
            <v>105738</v>
          </cell>
          <cell r="H6173" t="str">
            <v>RECONSTRUÇÃO DE BASE E SUB-BASE PARA PAVIMENTAÇÃO DE RACHÃO, COM ESPESSURA DE 40 CM - EXCLUSIVE CARGA E TRANSPORTE. AF_09/2024</v>
          </cell>
          <cell r="I6173" t="str">
            <v>M3</v>
          </cell>
          <cell r="J6173" t="str">
            <v>COEFICIENTE DE REPRESENTATIVIDADE</v>
          </cell>
          <cell r="K6173">
            <v>69.07</v>
          </cell>
        </row>
        <row r="6174">
          <cell r="G6174">
            <v>105739</v>
          </cell>
          <cell r="H6174" t="str">
            <v>CONSTRUÇÃO DE BASE E SUB-BASE PARA PAVIMENTAÇÃO DE RACHÃO, COM ESPESSURA DE 50 CM - EXCLUSIVE CARGA E TRANSPORTE. AF_09/2024</v>
          </cell>
          <cell r="I6174" t="str">
            <v>M3</v>
          </cell>
          <cell r="J6174" t="str">
            <v>COEFICIENTE DE REPRESENTATIVIDADE</v>
          </cell>
          <cell r="K6174">
            <v>85.32</v>
          </cell>
        </row>
        <row r="6175">
          <cell r="G6175">
            <v>105740</v>
          </cell>
          <cell r="H6175" t="str">
            <v>RECONSTRUÇÃO DE BASE E SUB-BASE PARA PAVIMENTAÇÃO DE RACHÃO, COM ESPESSURA DE 50 CM - EXCLUSIVE CARGA E TRANSPORTE. AF_09/2024</v>
          </cell>
          <cell r="I6175" t="str">
            <v>M3</v>
          </cell>
          <cell r="J6175" t="str">
            <v>COEFICIENTE DE REPRESENTATIVIDADE</v>
          </cell>
          <cell r="K6175">
            <v>99.64</v>
          </cell>
        </row>
        <row r="6176">
          <cell r="G6176">
            <v>105741</v>
          </cell>
          <cell r="H6176" t="str">
            <v>CONSTRUÇÃO DE BASE E SUB-BASE PARA PAVIMENTAÇÃO DE RACHÃO, COM ESPESSURA DE 60 CM - EXCLUSIVE CARGA E TRANSPORTE. AF_09/2024</v>
          </cell>
          <cell r="I6176" t="str">
            <v>M3</v>
          </cell>
          <cell r="J6176" t="str">
            <v>COEFICIENTE DE REPRESENTATIVIDADE</v>
          </cell>
          <cell r="K6176">
            <v>75.85</v>
          </cell>
        </row>
        <row r="6177">
          <cell r="G6177">
            <v>105742</v>
          </cell>
          <cell r="H6177" t="str">
            <v>RECONSTRUÇÃO DE BASE E SUB-BASE PARA PAVIMENTAÇÃO DE RACHÃO, COM ESPESSURA DE 60 CM - EXCLUSIVE CARGA E TRANSPORTE. AF_09/2024</v>
          </cell>
          <cell r="I6177" t="str">
            <v>M3</v>
          </cell>
          <cell r="J6177" t="str">
            <v>COEFICIENTE DE REPRESENTATIVIDADE</v>
          </cell>
          <cell r="K6177">
            <v>67.1</v>
          </cell>
        </row>
        <row r="6178">
          <cell r="G6178">
            <v>105743</v>
          </cell>
          <cell r="H6178" t="str">
            <v>CONSTRUÇÃO DE BASE E SUB-BASE PARA PAVIMENTAÇÃO DE MACADAME SECO, COM ESPESSURA DE 10 CM - EXCLUSIVE CARGA E TRANSPORTE. AF_09/2024</v>
          </cell>
          <cell r="I6178" t="str">
            <v>M3</v>
          </cell>
          <cell r="J6178" t="str">
            <v>COEFICIENTE DE REPRESENTATIVIDADE</v>
          </cell>
          <cell r="K6178">
            <v>83.36</v>
          </cell>
        </row>
        <row r="6179">
          <cell r="G6179">
            <v>105744</v>
          </cell>
          <cell r="H6179" t="str">
            <v>RECONSTRUÇÃO DE BASE E SUB-BASE PARA PAVIMENTAÇÃO DE MACADAME SECO, COM ESPESSURA DE 10 CM - EXCLUSIVE CARGA E TRANSPORTE. AF_09/2024</v>
          </cell>
          <cell r="I6179" t="str">
            <v>M2</v>
          </cell>
          <cell r="J6179" t="str">
            <v>COEFICIENTE DE REPRESENTATIVIDADE</v>
          </cell>
          <cell r="K6179">
            <v>99.4</v>
          </cell>
        </row>
        <row r="6180">
          <cell r="G6180">
            <v>105745</v>
          </cell>
          <cell r="H6180" t="str">
            <v>RECONSTRUÇÃO DE BASE E SUB-BASE PARA PAVIMENTAÇÃO DE MACADAME SECO, COM ESPESSURA DE 15 CM - EXCLUSIVE CARGA E TRANSPORTE. AF_09/2024</v>
          </cell>
          <cell r="I6180" t="str">
            <v>M2</v>
          </cell>
          <cell r="J6180" t="str">
            <v>COEFICIENTE DE REPRESENTATIVIDADE</v>
          </cell>
          <cell r="K6180">
            <v>86.04</v>
          </cell>
        </row>
        <row r="6181">
          <cell r="G6181">
            <v>105746</v>
          </cell>
          <cell r="H6181" t="str">
            <v>CONSTRUÇÃO DE BASE E SUB-BASE PARA PAVIMENTAÇÃO DE MACADAME SECO, COM ESPESSURA DE 20 CM - EXCLUSIVE CARGA E TRANSPORTE. AF_09/2024</v>
          </cell>
          <cell r="I6181" t="str">
            <v>M2</v>
          </cell>
          <cell r="J6181" t="str">
            <v>COEFICIENTE DE REPRESENTATIVIDADE</v>
          </cell>
          <cell r="K6181">
            <v>77.4</v>
          </cell>
        </row>
        <row r="6182">
          <cell r="G6182">
            <v>105747</v>
          </cell>
          <cell r="H6182" t="str">
            <v>RECONSTRUÇÃO DE BASE E SUB-BASE PARA PAVIMENTAÇÃO DE MACADAME SECO, COM ESPESSURA DE 20 CM - EXCLUSIVE CARGA E TRANSPORTE. AF_09/2024</v>
          </cell>
          <cell r="I6182" t="str">
            <v>M2</v>
          </cell>
          <cell r="J6182" t="str">
            <v>COEFICIENTE DE REPRESENTATIVIDADE</v>
          </cell>
          <cell r="K6182">
            <v>91.99</v>
          </cell>
        </row>
        <row r="6183">
          <cell r="G6183">
            <v>105748</v>
          </cell>
          <cell r="H6183" t="str">
            <v>CONSTRUÇÃO DE BASE E SUB-BASE PARA PAVIMENTAÇÃO DE MACADAME SECO, COM ESPESSURA DE 25 CM - EXCLUSIVE CARGA E TRANSPORTE. AF_09/2024</v>
          </cell>
          <cell r="I6183" t="str">
            <v>M2</v>
          </cell>
          <cell r="J6183" t="str">
            <v>COEFICIENTE DE REPRESENTATIVIDADE</v>
          </cell>
          <cell r="K6183">
            <v>140.95</v>
          </cell>
        </row>
        <row r="6184">
          <cell r="G6184">
            <v>105749</v>
          </cell>
          <cell r="H6184" t="str">
            <v>RECONSTRUÇÃO DE BASE E SUB-BASE PARA PAVIMENTAÇÃO DE MACADAME SECO, COM ESPESSURA DE 25 CM - EXCLUSIVE CARGA E TRANSPORTE. AF_09/2024</v>
          </cell>
          <cell r="I6184" t="str">
            <v>M2</v>
          </cell>
          <cell r="J6184" t="str">
            <v>COEFICIENTE DE REPRESENTATIVIDADE</v>
          </cell>
          <cell r="K6184">
            <v>160.06</v>
          </cell>
        </row>
        <row r="6185">
          <cell r="G6185">
            <v>105750</v>
          </cell>
          <cell r="H6185" t="str">
            <v>EXECUÇÃO DE PAVIMENTO EM PISO INTERTRAVADO, COM BLOCO PISOGRAMA DE 35 X 15 CM, ESPESSURA 6 CM. AF_10/2022</v>
          </cell>
          <cell r="I6185" t="str">
            <v>M2</v>
          </cell>
          <cell r="J6185" t="str">
            <v>COEFICIENTE DE REPRESENTATIVIDADE</v>
          </cell>
          <cell r="K6185">
            <v>178.15</v>
          </cell>
        </row>
        <row r="6186">
          <cell r="G6186">
            <v>105751</v>
          </cell>
          <cell r="H6186" t="str">
            <v>EXECUÇÃO DE PAVIMENTO EM PISO INTERTRAVADO, COM BLOCO PISOGRAMA DE 35 X 15 CM, ESPESSURA 8 CM. AF_10/2022</v>
          </cell>
          <cell r="I6186" t="str">
            <v>M2</v>
          </cell>
          <cell r="J6186" t="str">
            <v>COEFICIENTE DE REPRESENTATIVIDADE</v>
          </cell>
          <cell r="K6186">
            <v>203.27</v>
          </cell>
        </row>
        <row r="6187">
          <cell r="G6187">
            <v>105752</v>
          </cell>
          <cell r="H6187" t="str">
            <v>EXECUÇÃO DE PAVIMENTO EM PISO INTERTRAVADO, COM BLOCO SEXTAVADO DE 25 X 25 CM, ESPESSURA 6 CM. AF_10/2022</v>
          </cell>
          <cell r="I6187" t="str">
            <v>M2</v>
          </cell>
          <cell r="J6187" t="str">
            <v>COEFICIENTE DE REPRESENTATIVIDADE</v>
          </cell>
          <cell r="K6187">
            <v>231.09</v>
          </cell>
        </row>
        <row r="6188">
          <cell r="G6188">
            <v>105753</v>
          </cell>
          <cell r="H6188" t="str">
            <v>EXECUÇÃO DE PAVIMENTO EM PISO INTERTRAVADO, COM BLOCO SEXTAVADO DE 25 X 25 CM, ESPESSURA 8 CM. AF_10/2022</v>
          </cell>
          <cell r="I6188" t="str">
            <v>M2</v>
          </cell>
          <cell r="J6188" t="str">
            <v>COEFICIENTE DE REPRESENTATIVIDADE</v>
          </cell>
          <cell r="K6188">
            <v>255.16</v>
          </cell>
        </row>
        <row r="6189">
          <cell r="G6189">
            <v>105754</v>
          </cell>
          <cell r="H6189" t="str">
            <v>EXECUÇÃO DE PAVIMENTO EM PISO INTERTRAVADO, COM BLOCO SEXTAVADO DE 25 X 25 CM, ESPESSURA 10 CM. AF_10/2022</v>
          </cell>
          <cell r="I6189" t="str">
            <v>M2</v>
          </cell>
          <cell r="J6189" t="str">
            <v>ATRIBUÍDO SÃO PAULO</v>
          </cell>
          <cell r="K6189">
            <v>270.5</v>
          </cell>
        </row>
        <row r="6190">
          <cell r="G6190">
            <v>105755</v>
          </cell>
          <cell r="H6190" t="str">
            <v>EXECUÇÃO DE PASSEIO EM PISO INTERTRAVADO, COM BLOCO RETANGULAR COR NATURAL DE 20 X 10 CM, ESPESSURA 6 CM. AF_10/2022</v>
          </cell>
          <cell r="I6190" t="str">
            <v>M2</v>
          </cell>
          <cell r="J6190" t="str">
            <v>ATRIBUÍDO SÃO PAULO</v>
          </cell>
          <cell r="K6190">
            <v>238.03</v>
          </cell>
        </row>
        <row r="6191">
          <cell r="G6191">
            <v>92391</v>
          </cell>
          <cell r="H6191" t="str">
            <v>EXECUÇÃO DE PAVIMENTO EM PISO INTERTRAVADO, COM BLOCO RETANGULAR COR NATURAL DE 20 X 10 CM, ESPESSURA 6 CM. AF_10/2022</v>
          </cell>
          <cell r="I6191" t="str">
            <v>M2</v>
          </cell>
          <cell r="J6191" t="str">
            <v>ATRIBUÍDO SÃO PAULO</v>
          </cell>
          <cell r="K6191">
            <v>2.48</v>
          </cell>
        </row>
        <row r="6192">
          <cell r="G6192">
            <v>92392</v>
          </cell>
          <cell r="H6192" t="str">
            <v>EXECUÇÃO DE PAVIMENTO EM PISO INTERTRAVADO, COM BLOCO RETANGULAR COR NATURAL DE 20 X 10 CM, ESPESSURA 8 CM. AF_10/2022</v>
          </cell>
          <cell r="I6192" t="str">
            <v>M2</v>
          </cell>
          <cell r="J6192" t="str">
            <v>ATRIBUÍDO SÃO PAULO</v>
          </cell>
          <cell r="K6192">
            <v>0.34</v>
          </cell>
        </row>
        <row r="6193">
          <cell r="G6193">
            <v>92393</v>
          </cell>
          <cell r="H6193" t="str">
            <v>EXECUÇÃO DE PAVIMENTO EM PISO INTERTRAVADO, COM BLOCO RETANGULAR DE 20 X 10 CM, ESPESSURA 10 CM. AF_10/2022</v>
          </cell>
          <cell r="I6193" t="str">
            <v>M2</v>
          </cell>
          <cell r="J6193" t="str">
            <v>ATRIBUÍDO SÃO PAULO</v>
          </cell>
          <cell r="K6193">
            <v>55.17</v>
          </cell>
        </row>
        <row r="6194">
          <cell r="G6194">
            <v>92394</v>
          </cell>
          <cell r="H6194" t="str">
            <v>EXECUÇÃO DE PASSEIO EM PISO INTERTRAVADO, COM BLOCO 16 FACES DE 22 X 11 CM, ESPESSURA 6 CM. AF_10/2022</v>
          </cell>
          <cell r="I6194" t="str">
            <v>M2</v>
          </cell>
          <cell r="J6194" t="str">
            <v>ATRIBUÍDO SÃO PAULO</v>
          </cell>
          <cell r="K6194">
            <v>22.15</v>
          </cell>
        </row>
        <row r="6195">
          <cell r="G6195">
            <v>92395</v>
          </cell>
          <cell r="H6195" t="str">
            <v>EXECUÇÃO DE PAVIMENTO EM PISO INTERTRAVADO, COM BLOCO 16 FACES DE 22 X 11 CM, ESPESSURA 6 CM. AF_10/2022</v>
          </cell>
          <cell r="I6195" t="str">
            <v>M2</v>
          </cell>
          <cell r="J6195" t="str">
            <v>ATRIBUÍDO SÃO PAULO</v>
          </cell>
          <cell r="K6195">
            <v>19.4</v>
          </cell>
        </row>
        <row r="6196">
          <cell r="G6196">
            <v>92396</v>
          </cell>
          <cell r="H6196" t="str">
            <v>EXECUÇÃO DE PAVIMENTO EM PISO INTERTRAVADO, COM BLOCO 16 FACES DE 22 X 11 CM, ESPESSURA 8 CM. AF_10/2022</v>
          </cell>
          <cell r="I6196" t="str">
            <v>M2</v>
          </cell>
          <cell r="J6196" t="str">
            <v>ATRIBUÍDO SÃO PAULO</v>
          </cell>
          <cell r="K6196">
            <v>16.11</v>
          </cell>
        </row>
        <row r="6197">
          <cell r="G6197">
            <v>92397</v>
          </cell>
          <cell r="H6197" t="str">
            <v>EXECUÇÃO DE PAVIMENTO EM PISO INTERTRAVADO, COM BLOCO 16 FACES DE 22 X 11 CM, ESPESSURA 10 CM. AF_10/2022</v>
          </cell>
          <cell r="I6197" t="str">
            <v>M2</v>
          </cell>
          <cell r="J6197" t="str">
            <v>COEFICIENTE DE REPRESENTATIVIDADE</v>
          </cell>
          <cell r="K6197">
            <v>14.54</v>
          </cell>
        </row>
        <row r="6198">
          <cell r="G6198">
            <v>92398</v>
          </cell>
          <cell r="H6198" t="str">
            <v>EXECUÇÃO DE PASSEIO EM PISO INTERTRAVADO, COM BLOCO RETANGULAR COLORIDO DE 20 X 10 CM, ESPESSURA 6 CM. AF_10/2022</v>
          </cell>
          <cell r="I6198" t="str">
            <v>M2</v>
          </cell>
          <cell r="J6198" t="str">
            <v>COEFICIENTE DE REPRESENTATIVIDADE</v>
          </cell>
          <cell r="K6198">
            <v>9.36</v>
          </cell>
        </row>
        <row r="6199">
          <cell r="G6199">
            <v>92400</v>
          </cell>
          <cell r="H6199" t="str">
            <v>EXECUÇÃO DE PAVIMENTO EM PISO INTERTRAVADO, COM BLOCO RETANGULAR COLORIDO DE 20 X 10 CM, ESPESSURA 6 CM. AF_10/2022</v>
          </cell>
          <cell r="I6199" t="str">
            <v>M2</v>
          </cell>
          <cell r="J6199" t="str">
            <v>COEFICIENTE DE REPRESENTATIVIDADE</v>
          </cell>
          <cell r="K6199">
            <v>194.43</v>
          </cell>
        </row>
        <row r="6200">
          <cell r="G6200">
            <v>92402</v>
          </cell>
          <cell r="H6200" t="str">
            <v>EXECUÇÃO DE PAVIMENTO EM PISO INTERTRAVADO, COM BLOCO RETANGULAR COLORIDO DE 20 X 10 CM, ESPESSURA 8 CM. AF_10/2022</v>
          </cell>
          <cell r="I6200" t="str">
            <v>M2</v>
          </cell>
          <cell r="J6200" t="str">
            <v>COEFICIENTE DE REPRESENTATIVIDADE</v>
          </cell>
          <cell r="K6200">
            <v>208.16</v>
          </cell>
        </row>
        <row r="6201">
          <cell r="G6201">
            <v>92403</v>
          </cell>
          <cell r="H6201" t="str">
            <v>EXECUÇÃO DE PAVIMENTO DE CONCRETO SIMPLES (PCS), FCK = 40 MPA, ESPESSURA DE 15,0 CM. AF_04/2022</v>
          </cell>
          <cell r="I6201" t="str">
            <v>M2</v>
          </cell>
          <cell r="J6201" t="str">
            <v>COEFICIENTE DE REPRESENTATIVIDADE</v>
          </cell>
          <cell r="K6201">
            <v>52.4</v>
          </cell>
        </row>
        <row r="6202">
          <cell r="G6202">
            <v>92404</v>
          </cell>
          <cell r="H6202" t="str">
            <v>EXECUÇÃO DE PAVIMENTO DE CONCRETO SIMPLES (PCS), FCK = 40 MPA, ESPESSURA DE 17,5 CM. AF_04/2022</v>
          </cell>
          <cell r="I6202" t="str">
            <v>M2</v>
          </cell>
          <cell r="J6202" t="str">
            <v>COEFICIENTE DE REPRESENTATIVIDADE</v>
          </cell>
          <cell r="K6202">
            <v>77.16</v>
          </cell>
        </row>
        <row r="6203">
          <cell r="G6203">
            <v>92406</v>
          </cell>
          <cell r="H6203" t="str">
            <v>EXECUÇÃO DE PAVIMENTO DE CONCRETO SIMPLES (PCS), FCK = 40 MPA, ESPESSURA DE 20,0 CM. AF_04/2022</v>
          </cell>
          <cell r="I6203" t="str">
            <v>M2</v>
          </cell>
          <cell r="J6203" t="str">
            <v>COEFICIENTE DE REPRESENTATIVIDADE</v>
          </cell>
          <cell r="K6203">
            <v>136.81</v>
          </cell>
        </row>
        <row r="6204">
          <cell r="G6204">
            <v>93679</v>
          </cell>
          <cell r="H6204" t="str">
            <v>EXECUÇÃO DE PAVIMENTO DE CONCRETO SIMPLES (PCS), FCK = 40 MPA, ESPESSURA DE 22,5 CM. AF_04/2022</v>
          </cell>
          <cell r="I6204" t="str">
            <v>M</v>
          </cell>
          <cell r="J6204" t="str">
            <v>COEFICIENTE DE REPRESENTATIVIDADE</v>
          </cell>
          <cell r="K6204">
            <v>144.76</v>
          </cell>
        </row>
        <row r="6205">
          <cell r="G6205">
            <v>93680</v>
          </cell>
          <cell r="H6205" t="str">
            <v>EXECUÇÃO DE PAVIMENTO DE CONCRETO SIMPLES (PCS), FCK = 40 MPA, ESPESSURA DE 25,0 CM. AF_04/2022</v>
          </cell>
          <cell r="I6205" t="str">
            <v>KG</v>
          </cell>
          <cell r="J6205" t="str">
            <v>ATRIBUÍDO SÃO PAULO</v>
          </cell>
          <cell r="K6205">
            <v>172.81</v>
          </cell>
        </row>
        <row r="6206">
          <cell r="G6206">
            <v>93681</v>
          </cell>
          <cell r="H6206" t="str">
            <v>EXECUÇÃO DE PAVIMENTO DE CONCRETO SIMPLES (PCS), FCK = 40 MPA, ESPESSURA DE 27,5 CM. AF_04/2022</v>
          </cell>
          <cell r="I6206" t="str">
            <v>KG</v>
          </cell>
          <cell r="J6206" t="str">
            <v>ATRIBUÍDO SÃO PAULO</v>
          </cell>
          <cell r="K6206">
            <v>152.86</v>
          </cell>
        </row>
        <row r="6207">
          <cell r="G6207">
            <v>97104</v>
          </cell>
          <cell r="H6207" t="str">
            <v>EXECUÇÃO DE PAVIMENTO DE CONCRETO ARMADO (PCA), FCK = 30 MPA, ESPESSURA DE 15,0 CM. AF_04/2022</v>
          </cell>
          <cell r="I6207" t="str">
            <v>KG</v>
          </cell>
          <cell r="J6207" t="str">
            <v>ATRIBUÍDO SÃO PAULO</v>
          </cell>
          <cell r="K6207">
            <v>172.63</v>
          </cell>
        </row>
        <row r="6208">
          <cell r="G6208">
            <v>97105</v>
          </cell>
          <cell r="H6208" t="str">
            <v>EXECUÇÃO DE PAVIMENTO DE CONCRETO ARMADO (PCA), FCK = 30 MPA, ESPESSURA DE 17,5 CM. AF_04/2022</v>
          </cell>
          <cell r="I6208" t="str">
            <v>KG</v>
          </cell>
          <cell r="J6208" t="str">
            <v>ATRIBUÍDO SÃO PAULO</v>
          </cell>
          <cell r="K6208">
            <v>197.06</v>
          </cell>
        </row>
        <row r="6209">
          <cell r="G6209">
            <v>97106</v>
          </cell>
          <cell r="H6209" t="str">
            <v>APLICAÇÃO DE LONA PLÁSTICA PARA EXECUÇÃO DE PAVIMENTOS DE CONCRETO. AF_04/2022</v>
          </cell>
          <cell r="I6209" t="str">
            <v>KG</v>
          </cell>
          <cell r="J6209" t="str">
            <v>ATRIBUÍDO SÃO PAULO</v>
          </cell>
          <cell r="K6209">
            <v>224.19</v>
          </cell>
        </row>
        <row r="6210">
          <cell r="G6210">
            <v>97107</v>
          </cell>
          <cell r="H6210" t="str">
            <v>EXECUÇÃO DE JUNTAS DE CONTRAÇÃO PARA PAVIMENTOS DE CONCRETO. AF_04/2022</v>
          </cell>
          <cell r="I6210" t="str">
            <v>KG</v>
          </cell>
          <cell r="J6210" t="str">
            <v>ATRIBUÍDO SÃO PAULO</v>
          </cell>
          <cell r="K6210">
            <v>247.57</v>
          </cell>
        </row>
        <row r="6211">
          <cell r="G6211">
            <v>97108</v>
          </cell>
          <cell r="H6211" t="str">
            <v>APLICAÇÃO DE GRAXA EM BARRAS DE TRANSFERÊNCIA PARA EXECUÇÃO DE PAVIMENTO DE CONCRETO. AF_04/2022</v>
          </cell>
          <cell r="I6211" t="str">
            <v>M2</v>
          </cell>
          <cell r="J6211" t="str">
            <v>ATRIBUÍDO SÃO PAULO</v>
          </cell>
          <cell r="K6211">
            <v>130.75</v>
          </cell>
        </row>
        <row r="6212">
          <cell r="G6212">
            <v>97109</v>
          </cell>
          <cell r="H6212" t="str">
            <v>BARRAS DE TRANSFERÊNCIA, AÇO CA-25 DE 16,0 MM, PARA EXECUÇÃO DE PAVIMENTO DE CONCRETO - FORNECIMENTO E INSTALAÇÃO. AF_04/2022</v>
          </cell>
          <cell r="I6212" t="str">
            <v>M2</v>
          </cell>
          <cell r="J6212" t="str">
            <v>ATRIBUÍDO SÃO PAULO</v>
          </cell>
          <cell r="K6212">
            <v>152.21</v>
          </cell>
        </row>
        <row r="6213">
          <cell r="G6213">
            <v>97111</v>
          </cell>
          <cell r="H6213" t="str">
            <v>BARRAS DE TRANSFERÊNCIA, AÇO CA-25 DE 20,0 MM, PARA EXECUÇÃO DE PAVIMENTO DE CONCRETO - FORNECIMENTO E INSTALAÇÃO. AF_04/2022</v>
          </cell>
          <cell r="I6213" t="str">
            <v>M2</v>
          </cell>
          <cell r="J6213" t="str">
            <v>ATRIBUÍDO SÃO PAULO</v>
          </cell>
          <cell r="K6213">
            <v>166.3</v>
          </cell>
        </row>
        <row r="6214">
          <cell r="G6214">
            <v>97112</v>
          </cell>
          <cell r="H6214" t="str">
            <v>BARRAS DE TRANSFERÊNCIA, AÇO CA-25 DE 25,0 MM, PARA EXECUÇÃO DE PAVIMENTO DE CONCRETO - FORNECIMENTO E INSTALAÇÃO. AF_04/2022</v>
          </cell>
          <cell r="I6214" t="str">
            <v>M2</v>
          </cell>
          <cell r="J6214" t="str">
            <v>ATRIBUÍDO SÃO PAULO</v>
          </cell>
          <cell r="K6214">
            <v>190.74</v>
          </cell>
        </row>
        <row r="6215">
          <cell r="G6215">
            <v>97113</v>
          </cell>
          <cell r="H6215" t="str">
            <v>BARRAS DE TRANSFERÊNCIA, AÇO CA-25 DE 32,0 MM, PARA EXECUÇÃO DE PAVIMENTO DE CONCRETO - FORNECIMENTO E INSTALAÇÃO. AF_04/2022</v>
          </cell>
          <cell r="I6215" t="str">
            <v>M2</v>
          </cell>
          <cell r="J6215" t="str">
            <v>ATRIBUÍDO SÃO PAULO</v>
          </cell>
          <cell r="K6215">
            <v>219.81</v>
          </cell>
        </row>
        <row r="6216">
          <cell r="G6216">
            <v>97114</v>
          </cell>
          <cell r="H6216" t="str">
            <v>BARRAS DE LIGAÇÃO, AÇO CA-50 DE 10 MM, PARA EXECUÇÃO DE PAVIMENTO DE CONCRETO - FORNECIMENTO E INSTALAÇÃO. AF_04/2022</v>
          </cell>
          <cell r="I6216" t="str">
            <v>M2</v>
          </cell>
          <cell r="J6216" t="str">
            <v>ATRIBUÍDO SÃO PAULO</v>
          </cell>
          <cell r="K6216">
            <v>233.01</v>
          </cell>
        </row>
        <row r="6217">
          <cell r="G6217">
            <v>97115</v>
          </cell>
          <cell r="H6217" t="str">
            <v>EXECUÇÃO DE PAVIMENTO EM PARALELEPÍPEDOS, REJUNTAMENTO COM PÓ DE PEDRA. AF_05/2020</v>
          </cell>
          <cell r="I6217" t="str">
            <v>M2</v>
          </cell>
          <cell r="J6217" t="str">
            <v>ATRIBUÍDO SÃO PAULO</v>
          </cell>
          <cell r="K6217">
            <v>81.21</v>
          </cell>
        </row>
        <row r="6218">
          <cell r="G6218">
            <v>97116</v>
          </cell>
          <cell r="H6218" t="str">
            <v>EXECUÇÃO DE PAVIMENTO EM PARALELEPÍPEDOS, REJUNTAMENTO COM ARGAMASSA TRAÇO 1:3 (CIMENTO E AREIA). AF_05/2020</v>
          </cell>
          <cell r="I6218" t="str">
            <v>M2</v>
          </cell>
          <cell r="J6218" t="str">
            <v>ATRIBUÍDO SÃO PAULO</v>
          </cell>
          <cell r="K6218">
            <v>71.79</v>
          </cell>
        </row>
        <row r="6219">
          <cell r="G6219">
            <v>97117</v>
          </cell>
          <cell r="H6219" t="str">
            <v>EXECUÇÃO DE PAVIMENTO EM PEDRAS POLIÉDRICAS, REJUNTAMENTO COM PÓ DE PEDRA. AF_05/2020</v>
          </cell>
          <cell r="I6219" t="str">
            <v>M2</v>
          </cell>
          <cell r="J6219" t="str">
            <v>ATRIBUÍDO SÃO PAULO</v>
          </cell>
          <cell r="K6219">
            <v>486.5</v>
          </cell>
        </row>
        <row r="6220">
          <cell r="G6220">
            <v>97118</v>
          </cell>
          <cell r="H6220" t="str">
            <v>EXECUÇÃO DE PAVIMENTO EM PEDRAS POLIÉDRICAS, REJUNTAMENTO COM ARGAMASSA TRAÇO 1:3 (CIMENTO E AREIA). AF_05/2020</v>
          </cell>
          <cell r="I6220" t="str">
            <v>M2</v>
          </cell>
          <cell r="J6220" t="str">
            <v>ATRIBUÍDO SÃO PAULO</v>
          </cell>
          <cell r="K6220">
            <v>105.34</v>
          </cell>
        </row>
        <row r="6221">
          <cell r="G6221">
            <v>97119</v>
          </cell>
          <cell r="H6221" t="str">
            <v>EXECUÇÃO DE PAVIMENTO DE CONCRETO SIMPLES (PCS), FCK = 35 MPA, ESPESSURA DE 15,0 CM. AF_04/2022</v>
          </cell>
          <cell r="I6221" t="str">
            <v>M2</v>
          </cell>
          <cell r="J6221" t="str">
            <v>ATRIBUÍDO SÃO PAULO</v>
          </cell>
          <cell r="K6221">
            <v>94.32</v>
          </cell>
        </row>
        <row r="6222">
          <cell r="G6222">
            <v>97120</v>
          </cell>
          <cell r="H6222" t="str">
            <v>EXECUÇÃO DE PAVIMENTO DE CONCRETO SIMPLES (PCS), FCK = 35 MPA, ESPESSURA DE 16,0 CM. AF_04/2022</v>
          </cell>
          <cell r="I6222" t="str">
            <v>M2</v>
          </cell>
          <cell r="J6222" t="str">
            <v>ATRIBUÍDO SÃO PAULO</v>
          </cell>
          <cell r="K6222">
            <v>129.6</v>
          </cell>
        </row>
        <row r="6223">
          <cell r="G6223">
            <v>101167</v>
          </cell>
          <cell r="H6223" t="str">
            <v>EXECUÇÃO DE PAVIMENTO DE CONCRETO SIMPLES (PCS), FCK = 40 MPA, ESPESSURA DE 16,0 CM. AF_04/2022</v>
          </cell>
          <cell r="I6223" t="str">
            <v>M2</v>
          </cell>
          <cell r="J6223" t="str">
            <v>COEFICIENTE DE REPRESENTATIVIDADE</v>
          </cell>
          <cell r="K6223">
            <v>118.58</v>
          </cell>
        </row>
        <row r="6224">
          <cell r="G6224">
            <v>101169</v>
          </cell>
          <cell r="H6224" t="str">
            <v>EXECUÇÃO DE PAVIMENTO DE CONCRETO SIMPLES (PCS), FCK = 35 MPA, ESPESSURA DE 17,5 CM. AF_04/2022</v>
          </cell>
          <cell r="I6224" t="str">
            <v>M2</v>
          </cell>
          <cell r="J6224" t="str">
            <v>COEFICIENTE DE REPRESENTATIVIDADE</v>
          </cell>
          <cell r="K6224">
            <v>1878.3</v>
          </cell>
        </row>
        <row r="6225">
          <cell r="G6225">
            <v>101170</v>
          </cell>
          <cell r="H6225" t="str">
            <v>EXECUÇÃO PAVIMENTO DE CONCRETO SIMPLES (PCS), FCK = 35 MPA, ESPESSURA DE 20,0 CM. AF_04/2022</v>
          </cell>
          <cell r="I6225" t="str">
            <v>M2</v>
          </cell>
          <cell r="J6225" t="str">
            <v>COEFICIENTE DE REPRESENTATIVIDADE</v>
          </cell>
          <cell r="K6225">
            <v>1628.97</v>
          </cell>
        </row>
        <row r="6226">
          <cell r="G6226">
            <v>101172</v>
          </cell>
          <cell r="H6226" t="str">
            <v>EXECUÇÃO PAVIMENTO DE CONCRETO SIMPLES (PCS), FCK = 35 MPA, ESPESSURA DE 22,5 CM. AF_04/2022</v>
          </cell>
          <cell r="I6226" t="str">
            <v>M2</v>
          </cell>
          <cell r="J6226" t="str">
            <v>COEFICIENTE DE REPRESENTATIVIDADE</v>
          </cell>
          <cell r="K6226">
            <v>7.28</v>
          </cell>
        </row>
        <row r="6227">
          <cell r="G6227">
            <v>103904</v>
          </cell>
          <cell r="H6227" t="str">
            <v>EXECUÇÃO DE PAVIMENTO DE CONCRETO SIMPLES (PCS), FCK = 35 MPA, ESPESSURA DE 25,0 CM. AF_04/2022</v>
          </cell>
          <cell r="I6227" t="str">
            <v>M2</v>
          </cell>
          <cell r="J6227" t="str">
            <v>COEFICIENTE DE REPRESENTATIVIDADE</v>
          </cell>
          <cell r="K6227">
            <v>201.07</v>
          </cell>
        </row>
        <row r="6228">
          <cell r="G6228">
            <v>103905</v>
          </cell>
          <cell r="H6228" t="str">
            <v>EXECUÇÃO PAVIMENTO DE CONCRETO SIMPLES (PCS), FCK = 35 MPA, ESPESSURA DE 27,5 CM. AF_04/2022</v>
          </cell>
          <cell r="I6228" t="str">
            <v>M2</v>
          </cell>
          <cell r="J6228" t="str">
            <v>COEFICIENTE DE REPRESENTATIVIDADE</v>
          </cell>
          <cell r="K6228">
            <v>263.82</v>
          </cell>
        </row>
        <row r="6229">
          <cell r="G6229">
            <v>103906</v>
          </cell>
          <cell r="H6229" t="str">
            <v>EXECUÇÃO DE PISO INDUSTRIAL DE CONCRETO ARMADO, FCK = 20 MPA, ESPESSURA DE 12,0 CM. AF_04/2022</v>
          </cell>
          <cell r="I6229" t="str">
            <v>M2</v>
          </cell>
          <cell r="J6229" t="str">
            <v>COEFICIENTE DE REPRESENTATIVIDADE</v>
          </cell>
          <cell r="K6229">
            <v>351.42</v>
          </cell>
        </row>
        <row r="6230">
          <cell r="G6230">
            <v>103907</v>
          </cell>
          <cell r="H6230" t="str">
            <v>EXECUÇÃO DE PISO INDUSTRIAL DE CONCRETO ARMADO, FCK = 20 MPA, ESPESSURA DE 14,0 CM. AF_04/2022</v>
          </cell>
          <cell r="I6230" t="str">
            <v>M2</v>
          </cell>
          <cell r="J6230" t="str">
            <v>ATRIBUÍDO SÃO PAULO</v>
          </cell>
          <cell r="K6230">
            <v>5.02</v>
          </cell>
        </row>
        <row r="6231">
          <cell r="G6231">
            <v>103908</v>
          </cell>
          <cell r="H6231" t="str">
            <v>EXECUÇÃO DE PISO INDUSTRIAL DE CONCRETO ARMADO, FCK = 20 MPA, ESPESSURA DE 15,0 CM. AF_04/2022</v>
          </cell>
          <cell r="I6231" t="str">
            <v>M2</v>
          </cell>
          <cell r="J6231" t="str">
            <v>ATRIBUÍDO SÃO PAULO</v>
          </cell>
          <cell r="K6231">
            <v>4.2</v>
          </cell>
        </row>
        <row r="6232">
          <cell r="G6232">
            <v>103909</v>
          </cell>
          <cell r="H6232" t="str">
            <v>EXECUÇÃO DE PISO INDUSTRIAL DE CONCRETO ARMADO, FCK = 20 MPA, ESPESSURA DE 18,0 CM. AF_04/2022</v>
          </cell>
          <cell r="I6232" t="str">
            <v>UN</v>
          </cell>
          <cell r="J6232" t="str">
            <v>ATRIBUÍDO SÃO PAULO</v>
          </cell>
          <cell r="K6232">
            <v>5.96</v>
          </cell>
        </row>
        <row r="6233">
          <cell r="G6233">
            <v>103911</v>
          </cell>
          <cell r="H6233" t="str">
            <v>EXECUÇÃO DE PISO INDUSTRIAL DE CONCRETO ARMADO, FCK = 20 MPA, ESPESSURA DE 20,0 CM. AF_04/2022</v>
          </cell>
          <cell r="I6233" t="str">
            <v>UN</v>
          </cell>
          <cell r="J6233" t="str">
            <v>ATRIBUÍDO SÃO PAULO</v>
          </cell>
          <cell r="K6233">
            <v>7.12</v>
          </cell>
        </row>
        <row r="6234">
          <cell r="G6234">
            <v>103912</v>
          </cell>
          <cell r="H6234" t="str">
            <v>EXECUÇÃO DE PISO INDUSTRIAL DE CONCRETO ARMADO, FCK = 20 MPA, ESPESSURA DE 22,0 CM. AF_04/2022</v>
          </cell>
          <cell r="I6234" t="str">
            <v>UN</v>
          </cell>
          <cell r="J6234" t="str">
            <v>ATRIBUÍDO SÃO PAULO</v>
          </cell>
          <cell r="K6234">
            <v>5.07</v>
          </cell>
        </row>
        <row r="6235">
          <cell r="G6235">
            <v>103913</v>
          </cell>
          <cell r="H6235" t="str">
            <v>EXECUÇÃO DE PASSEIO EM PISO INTERTRAVADO, COM BLOCO RAQUETE  22 X 13,5 CM, ESPESSURA 6 CM. AF_10/2022</v>
          </cell>
          <cell r="I6235" t="str">
            <v>UN</v>
          </cell>
          <cell r="J6235" t="str">
            <v>ATRIBUÍDO SÃO PAULO</v>
          </cell>
          <cell r="K6235">
            <v>22</v>
          </cell>
        </row>
        <row r="6236">
          <cell r="G6236">
            <v>103914</v>
          </cell>
          <cell r="H6236" t="str">
            <v>EXECUÇÃO DE PAVIMENTO EM PISO INTERTRAVADO, COM BLOCO RAQUETE  22 X 13,5 CM, ESPESSURA 6 CM. AF_10/2022</v>
          </cell>
          <cell r="I6236" t="str">
            <v>M3</v>
          </cell>
          <cell r="J6236" t="str">
            <v>COLETADO</v>
          </cell>
          <cell r="K6236">
            <v>18.93</v>
          </cell>
        </row>
        <row r="6237">
          <cell r="G6237">
            <v>103915</v>
          </cell>
          <cell r="H6237" t="str">
            <v>FORNECIMENTO E INSTALAÇÃO DE PLACA DE OBRA COM CHAPA GALVANIZADA E ESTRUTURA DE MADEIRA. AF_03/2022_PS</v>
          </cell>
          <cell r="I6237" t="str">
            <v>M3</v>
          </cell>
          <cell r="J6237" t="str">
            <v>COLETADO</v>
          </cell>
          <cell r="K6237">
            <v>24.5</v>
          </cell>
        </row>
        <row r="6238">
          <cell r="G6238">
            <v>103916</v>
          </cell>
          <cell r="H6238" t="str">
            <v>FORNECIMENTO E INSTALAÇÃO DE SUPORTE DE MADEIRA  PARA PLACAS DE SINALIZAÇÃO, EM SOLO, COM H= DE 2,5 M E SEÇÃO DE 7,5 X 7,5 CM. AF_03/2022</v>
          </cell>
          <cell r="I6238" t="str">
            <v>M2</v>
          </cell>
          <cell r="J6238" t="str">
            <v>COLETADO</v>
          </cell>
          <cell r="K6238">
            <v>29.64</v>
          </cell>
        </row>
        <row r="6239">
          <cell r="G6239">
            <v>103917</v>
          </cell>
          <cell r="H6239" t="str">
            <v>FORNECIMENTO E INSTALAÇÃO DE SUPORTE DE MADEIRA PARA PLACAS DE SINALIZAÇÃO, EM SOLO, COM H= DE 2,0 M E SEÇÃO DE 7,5 X 7,5 CM. AF_03/2022</v>
          </cell>
          <cell r="I6239" t="str">
            <v>M3</v>
          </cell>
          <cell r="J6239" t="str">
            <v>COLETADO</v>
          </cell>
          <cell r="K6239">
            <v>21.9</v>
          </cell>
        </row>
        <row r="6240">
          <cell r="G6240">
            <v>103918</v>
          </cell>
          <cell r="H6240" t="str">
            <v>FORNECIMENTO E INSTALAÇÃO DE SUPORTE DE MADEIRA PARA PLACAS DE SINALIZAÇÃO EM CONCRETO, COM H= DE 2,5 M E SEÇÃO DE 7,5 X 7,5 CM. AF_03/2022</v>
          </cell>
          <cell r="I6240" t="str">
            <v>M3</v>
          </cell>
          <cell r="J6240" t="str">
            <v>COLETADO</v>
          </cell>
          <cell r="K6240">
            <v>25.16</v>
          </cell>
        </row>
        <row r="6241">
          <cell r="G6241">
            <v>104432</v>
          </cell>
          <cell r="H6241" t="str">
            <v>FORNECIMENTO E INSTALAÇÃO DE SUPORTE DE MADEIRA PARA PLACAS DE SINALIZAÇÃO, EM BASE DE CONCRETO, COM H= DE 2,0 M E SEÇÃO DE 7,5 X 7,5 CM. AF_03/2022</v>
          </cell>
          <cell r="I6241" t="str">
            <v>M3</v>
          </cell>
          <cell r="J6241" t="str">
            <v>COEFICIENTE DE REPRESENTATIVIDADE</v>
          </cell>
          <cell r="K6241">
            <v>20.63</v>
          </cell>
        </row>
        <row r="6242">
          <cell r="G6242">
            <v>104433</v>
          </cell>
          <cell r="H6242" t="str">
            <v>EXECUÇÃO DE PAVIMENTO COM APLICAÇÃO DE CONCRETO ASFÁLTICO, CAMADA DE ROLAMENTO - EXCLUSIVE CARGA E TRANSPORTE. AF_11/2019</v>
          </cell>
          <cell r="I6242" t="str">
            <v>M2</v>
          </cell>
          <cell r="J6242" t="str">
            <v>COEFICIENTE DE REPRESENTATIVIDADE</v>
          </cell>
          <cell r="K6242">
            <v>30.57</v>
          </cell>
        </row>
        <row r="6243">
          <cell r="G6243">
            <v>103689</v>
          </cell>
          <cell r="H6243" t="str">
            <v>EXECUÇÃO DE PAVIMENTO COM APLICAÇÃO DE CONCRETO ASFÁLTICO, CAMADA DE BINDER - EXCLUSIVE CARGA E TRANSPORTE. AF_11/2019</v>
          </cell>
          <cell r="I6243" t="str">
            <v>M2</v>
          </cell>
          <cell r="J6243" t="str">
            <v>COEFICIENTE DE REPRESENTATIVIDADE</v>
          </cell>
          <cell r="K6243">
            <v>36.69</v>
          </cell>
        </row>
        <row r="6244">
          <cell r="G6244">
            <v>103694</v>
          </cell>
          <cell r="H6244" t="str">
            <v>FRESAGEM DE PAVIMENTO ASFÁLTICO (PROFUNDIDADE ATÉ 5,0 CM) - EXCLUSIVE TRANSPORTE. AF_11/2019</v>
          </cell>
          <cell r="I6244" t="str">
            <v>M2</v>
          </cell>
          <cell r="J6244" t="str">
            <v>COEFICIENTE DE REPRESENTATIVIDADE</v>
          </cell>
          <cell r="K6244">
            <v>25.45</v>
          </cell>
        </row>
        <row r="6245">
          <cell r="G6245">
            <v>103695</v>
          </cell>
          <cell r="H6245" t="str">
            <v>USINAGEM DE BRITA GRADUADA SIMPLES. AF_03/2020</v>
          </cell>
          <cell r="I6245" t="str">
            <v>M2</v>
          </cell>
          <cell r="J6245" t="str">
            <v>COEFICIENTE DE REPRESENTATIVIDADE</v>
          </cell>
          <cell r="K6245">
            <v>31.08</v>
          </cell>
        </row>
        <row r="6246">
          <cell r="G6246">
            <v>103696</v>
          </cell>
          <cell r="H6246" t="str">
            <v>USINAGEM DE BRITA GRADUADA TRATADA COM CIMENTO. AF_03/2020</v>
          </cell>
          <cell r="I6246" t="str">
            <v>M2</v>
          </cell>
          <cell r="J6246" t="str">
            <v>COEFICIENTE DE REPRESENTATIVIDADE</v>
          </cell>
          <cell r="K6246">
            <v>4.96</v>
          </cell>
        </row>
        <row r="6247">
          <cell r="G6247">
            <v>103697</v>
          </cell>
          <cell r="H6247" t="str">
            <v>USINAGEM DE CONCRETO PARA COMPACTAÇÃO COM ROLO. AF_03/2020</v>
          </cell>
          <cell r="I6247" t="str">
            <v>M2</v>
          </cell>
          <cell r="J6247" t="str">
            <v>COEFICIENTE DE REPRESENTATIVIDADE</v>
          </cell>
          <cell r="K6247">
            <v>4.1</v>
          </cell>
        </row>
        <row r="6248">
          <cell r="G6248">
            <v>95995</v>
          </cell>
          <cell r="H6248" t="str">
            <v>APLICAÇÃO MANUAL DE FUNDO SELADOR ACRÍLICO EM PANOS COM PRESENÇA DE VÃOS DE EDIFÍCIOS DE MÚLTIPLOS PAVIMENTOS. AF_03/2024</v>
          </cell>
          <cell r="I6248" t="str">
            <v>M2</v>
          </cell>
          <cell r="J6248" t="str">
            <v>COEFICIENTE DE REPRESENTATIVIDADE</v>
          </cell>
          <cell r="K6248">
            <v>14.82</v>
          </cell>
        </row>
        <row r="6249">
          <cell r="G6249">
            <v>95996</v>
          </cell>
          <cell r="H6249" t="str">
            <v>APLICAÇÃO MANUAL DE FUNDO SELADOR ACRÍLICO EM PANOS CEGOS DE FACHADA (SEM PRESENÇA DE VÃOS) DE EDIFÍCIOS DE MÚLTIPLOS PAVIMENTOS. AF_03/2024</v>
          </cell>
          <cell r="I6249" t="str">
            <v>M2</v>
          </cell>
          <cell r="J6249" t="str">
            <v>COEFICIENTE DE REPRESENTATIVIDADE</v>
          </cell>
          <cell r="K6249">
            <v>12.71</v>
          </cell>
        </row>
        <row r="6250">
          <cell r="G6250">
            <v>96001</v>
          </cell>
          <cell r="H6250" t="str">
            <v>APLICAÇÃO MANUAL DE FUNDO SELADOR ACRÍLICO EM SUPERFÍCIES EXTERNAS DE SACADA DE EDIFÍCIOS DE MÚLTIPLOS PAVIMENTOS. AF_03/2024</v>
          </cell>
          <cell r="I6250" t="str">
            <v>M2</v>
          </cell>
          <cell r="J6250" t="str">
            <v>COEFICIENTE DE REPRESENTATIVIDADE</v>
          </cell>
          <cell r="K6250">
            <v>19.48</v>
          </cell>
        </row>
        <row r="6251">
          <cell r="G6251">
            <v>96393</v>
          </cell>
          <cell r="H6251" t="str">
            <v>APLICAÇÃO MANUAL DE FUNDO SELADOR ACRÍLICO EM SUPERFÍCIES INTERNAS DA SACADA DE EDIFÍCIOS DE MÚLTIPLOS PAVIMENTOS. AF_03/2024</v>
          </cell>
          <cell r="I6251" t="str">
            <v>M2</v>
          </cell>
          <cell r="J6251" t="str">
            <v>COEFICIENTE DE REPRESENTATIVIDADE</v>
          </cell>
          <cell r="K6251">
            <v>10.93</v>
          </cell>
        </row>
        <row r="6252">
          <cell r="G6252">
            <v>96394</v>
          </cell>
          <cell r="H6252" t="str">
            <v>APLICAÇÃO MANUAL DE FUNDO SELADOR ACRÍLICO EM PAREDES EXTERNAS DE CASAS. AF_03/2024</v>
          </cell>
          <cell r="I6252" t="str">
            <v>M2</v>
          </cell>
          <cell r="J6252" t="str">
            <v>COLETADO</v>
          </cell>
          <cell r="K6252">
            <v>29.68</v>
          </cell>
        </row>
        <row r="6253">
          <cell r="G6253">
            <v>96395</v>
          </cell>
          <cell r="H6253" t="str">
            <v>APLICAÇÃO MANUAL DE PINTURA COM TINTA TEXTURIZADA ACRÍLICA EM PANOS COM PRESENÇA DE VÃOS DE EDIFÍCIOS DE MÚLTIPLOS PAVIMENTOS, UMA COR. AF_03/2024</v>
          </cell>
          <cell r="I6253" t="str">
            <v>M2</v>
          </cell>
          <cell r="J6253" t="str">
            <v>COLETADO</v>
          </cell>
          <cell r="K6253">
            <v>17.12</v>
          </cell>
        </row>
        <row r="6254">
          <cell r="G6254">
            <v>88411</v>
          </cell>
          <cell r="H6254" t="str">
            <v>APLICAÇÃO MANUAL DE PINTURA COM TINTA TEXTURIZADA ACRÍLICA EM PANOS CEGOS DE FACHADA (SEM PRESENÇA DE VÃOS) DE EDIFÍCIOS DE MÚLTIPLOS PAVIMENTOS, UMA COR. AF_03/2024</v>
          </cell>
          <cell r="I6254" t="str">
            <v>M2</v>
          </cell>
          <cell r="J6254" t="str">
            <v>COLETADO</v>
          </cell>
          <cell r="K6254">
            <v>13.57</v>
          </cell>
        </row>
        <row r="6255">
          <cell r="G6255">
            <v>88412</v>
          </cell>
          <cell r="H6255" t="str">
            <v>APLICAÇÃO MANUAL DE PINTURA COM TINTA TEXTURIZADA ACRÍLICA EM SUPERFÍCIES EXTERNAS DE SACADA DE EDIFÍCIOS DE MÚLTIPLOS PAVIMENTOS, UMA COR. AF_03/2024</v>
          </cell>
          <cell r="I6255" t="str">
            <v>M2</v>
          </cell>
          <cell r="J6255" t="str">
            <v>COLETADO</v>
          </cell>
          <cell r="K6255">
            <v>15.55</v>
          </cell>
        </row>
        <row r="6256">
          <cell r="G6256">
            <v>88413</v>
          </cell>
          <cell r="H6256" t="str">
            <v>APLICAÇÃO MANUAL DE PINTURA COM TINTA TEXTURIZADA ACRÍLICA EM SUPERFÍCIES INTERNAS DA SACADA DE EDIFÍCIOS DE MÚLTIPLOS PAVIMENTOS, UMA COR. AF_03/2024</v>
          </cell>
          <cell r="I6256" t="str">
            <v>M2</v>
          </cell>
          <cell r="J6256" t="str">
            <v>COEFICIENTE DE REPRESENTATIVIDADE</v>
          </cell>
          <cell r="K6256">
            <v>14.44</v>
          </cell>
        </row>
        <row r="6257">
          <cell r="G6257">
            <v>88414</v>
          </cell>
          <cell r="H6257" t="str">
            <v>APLICAÇÃO MANUAL DE PINTURA COM TINTA TEXTURIZADA ACRÍLICA EM PAREDES EXTERNAS DE CASAS, UMA COR. AF_03/2024</v>
          </cell>
          <cell r="I6257" t="str">
            <v>M2</v>
          </cell>
          <cell r="J6257" t="str">
            <v>COEFICIENTE DE REPRESENTATIVIDADE</v>
          </cell>
          <cell r="K6257">
            <v>10.41</v>
          </cell>
        </row>
        <row r="6258">
          <cell r="G6258">
            <v>88415</v>
          </cell>
          <cell r="H6258" t="str">
            <v>APLICAÇÃO MANUAL DE PINTURA COM TINTA TEXTURIZADA ACRÍLICA EM PANOS COM PRESENÇA DE VÃOS DE EDIFÍCIOS DE MÚLTIPLOS PAVIMENTOS, DUAS CORES. AF_03/2024</v>
          </cell>
          <cell r="I6258" t="str">
            <v>M2</v>
          </cell>
          <cell r="J6258" t="str">
            <v>COEFICIENTE DE REPRESENTATIVIDADE</v>
          </cell>
          <cell r="K6258">
            <v>21.06</v>
          </cell>
        </row>
        <row r="6259">
          <cell r="G6259">
            <v>88416</v>
          </cell>
          <cell r="H6259" t="str">
            <v>APLICAÇÃO MANUAL DE PINTURA COM TINTA TEXTURIZADA ACRÍLICA EM PANOS CEGOS DE FACHADA (SEM PRESENÇA DE VÃOS) DE EDIFÍCIOS DE MÚLTIPLOS PAVIMENTOS, DUAS CORES. AF_03/2024</v>
          </cell>
          <cell r="I6259" t="str">
            <v>M2</v>
          </cell>
          <cell r="J6259" t="str">
            <v>COEFICIENTE DE REPRESENTATIVIDADE</v>
          </cell>
          <cell r="K6259">
            <v>24.97</v>
          </cell>
        </row>
        <row r="6260">
          <cell r="G6260">
            <v>88417</v>
          </cell>
          <cell r="H6260" t="str">
            <v>APLICAÇÃO MANUAL DE PINTURA COM TINTA TEXTURIZADA ACRÍLICA EM SUPERFÍCIES EXTERNAS DE SACADA DE EDIFÍCIOS DE MÚLTIPLOS PAVIMENTOS, DUAS CORES. AF_03/2024</v>
          </cell>
          <cell r="I6260" t="str">
            <v>M2</v>
          </cell>
          <cell r="J6260" t="str">
            <v>COEFICIENTE DE REPRESENTATIVIDADE</v>
          </cell>
          <cell r="K6260">
            <v>15.16</v>
          </cell>
        </row>
        <row r="6261">
          <cell r="G6261">
            <v>88420</v>
          </cell>
          <cell r="H6261" t="str">
            <v>APLICAÇÃO MANUAL DE PINTURA COM TINTA TEXTURIZADA ACRÍLICA EM SUPERFÍCIES INTERNAS DA SACADA DE EDIFÍCIOS DE MÚLTIPLOS PAVIMENTOS, DUAS CORES. AF_03/2024</v>
          </cell>
          <cell r="I6261" t="str">
            <v>M2</v>
          </cell>
          <cell r="J6261" t="str">
            <v>COEFICIENTE DE REPRESENTATIVIDADE</v>
          </cell>
          <cell r="K6261">
            <v>16.85</v>
          </cell>
        </row>
        <row r="6262">
          <cell r="G6262">
            <v>88421</v>
          </cell>
          <cell r="H6262" t="str">
            <v>APLICAÇÃO MANUAL DE PINTURA COM TINTA TEXTURIZADA ACRÍLICA EM PAREDES EXTERNAS DE CASAS, DUAS CORES. AF_03/2024</v>
          </cell>
          <cell r="I6262" t="str">
            <v>M2</v>
          </cell>
          <cell r="J6262" t="str">
            <v>COLETADO</v>
          </cell>
          <cell r="K6262">
            <v>11.13</v>
          </cell>
        </row>
        <row r="6263">
          <cell r="G6263">
            <v>88423</v>
          </cell>
          <cell r="H6263" t="str">
            <v>APLICAÇÃO MANUAL DE PINTURA COM TINTA TEXTURIZADA ACRÍLICA EM MOLDURAS DE EPS. AF_03/2024</v>
          </cell>
          <cell r="I6263" t="str">
            <v>M2</v>
          </cell>
          <cell r="J6263" t="str">
            <v>COLETADO</v>
          </cell>
          <cell r="K6263">
            <v>27.2</v>
          </cell>
        </row>
        <row r="6264">
          <cell r="G6264">
            <v>88424</v>
          </cell>
          <cell r="H6264" t="str">
            <v>FUNDO SELADOR ACRÍLICO, APLICAÇÃO MANUAL EM TETO, UMA DEMÃO. AF_04/2023</v>
          </cell>
          <cell r="I6264" t="str">
            <v>M2</v>
          </cell>
          <cell r="J6264" t="str">
            <v>COLETADO</v>
          </cell>
          <cell r="K6264">
            <v>32.03</v>
          </cell>
        </row>
        <row r="6265">
          <cell r="G6265">
            <v>88426</v>
          </cell>
          <cell r="H6265" t="str">
            <v>FUNDO SELADOR ACRÍLICO, APLICAÇÃO MANUAL EM PAREDE, UMA DEMÃO. AF_04/2023</v>
          </cell>
          <cell r="I6265" t="str">
            <v>M2</v>
          </cell>
          <cell r="J6265" t="str">
            <v>COLETADO</v>
          </cell>
          <cell r="K6265">
            <v>18.12</v>
          </cell>
        </row>
        <row r="6266">
          <cell r="G6266">
            <v>88428</v>
          </cell>
          <cell r="H6266" t="str">
            <v>PINTURA LÁTEX ACRÍLICA PREMIUM, APLICAÇÃO MANUAL EM TETO, DUAS DEMÃOS. AF_04/2023</v>
          </cell>
          <cell r="I6266" t="str">
            <v>M2</v>
          </cell>
          <cell r="J6266" t="str">
            <v>COLETADO</v>
          </cell>
          <cell r="K6266">
            <v>26.79</v>
          </cell>
        </row>
        <row r="6267">
          <cell r="G6267">
            <v>88429</v>
          </cell>
          <cell r="H6267" t="str">
            <v>PINTURA LÁTEX ACRÍLICA PREMIUM, APLICAÇÃO MANUAL EM PAREDES, DUAS DEMÃOS. AF_04/2023</v>
          </cell>
          <cell r="I6267" t="str">
            <v>M2</v>
          </cell>
          <cell r="J6267" t="str">
            <v>COEFICIENTE DE REPRESENTATIVIDADE</v>
          </cell>
          <cell r="K6267">
            <v>18.24</v>
          </cell>
        </row>
        <row r="6268">
          <cell r="G6268">
            <v>88431</v>
          </cell>
          <cell r="H6268" t="str">
            <v>EMASSAMENTO COM MASSA LÁTEX, APLICAÇÃO EM TETO, UMA DEMÃO, LIXAMENTO MANUAL. AF_04/2023</v>
          </cell>
          <cell r="I6268" t="str">
            <v>M2</v>
          </cell>
          <cell r="J6268" t="str">
            <v>COEFICIENTE DE REPRESENTATIVIDADE</v>
          </cell>
          <cell r="K6268">
            <v>41.83</v>
          </cell>
        </row>
        <row r="6269">
          <cell r="G6269">
            <v>88432</v>
          </cell>
          <cell r="H6269" t="str">
            <v>EMASSAMENTO COM MASSA LÁTEX, APLICAÇÃO EM PAREDE, UMA DEMÃO, LIXAMENTO MANUAL. AF_04/2023</v>
          </cell>
          <cell r="I6269" t="str">
            <v>M2</v>
          </cell>
          <cell r="J6269" t="str">
            <v>COEFICIENTE DE REPRESENTATIVIDADE</v>
          </cell>
          <cell r="K6269">
            <v>49.35</v>
          </cell>
        </row>
        <row r="6270">
          <cell r="G6270">
            <v>88484</v>
          </cell>
          <cell r="H6270" t="str">
            <v>EMASSAMENTO COM MASSA LÁTEX, APLICAÇÃO EM TETO, DUAS DEMÃOS, LIXAMENTO MANUAL. AF_04/2023</v>
          </cell>
          <cell r="I6270" t="str">
            <v>M2</v>
          </cell>
          <cell r="J6270" t="str">
            <v>COEFICIENTE DE REPRESENTATIVIDADE</v>
          </cell>
          <cell r="K6270">
            <v>28.57</v>
          </cell>
        </row>
        <row r="6271">
          <cell r="G6271">
            <v>88485</v>
          </cell>
          <cell r="H6271" t="str">
            <v>EMASSAMENTO COM MASSA LÁTEX, APLICAÇÃO EM PAREDE, DUAS DEMÃOS, LIXAMENTO MANUAL. AF_04/2023</v>
          </cell>
          <cell r="I6271" t="str">
            <v>M2</v>
          </cell>
          <cell r="J6271" t="str">
            <v>COEFICIENTE DE REPRESENTATIVIDADE</v>
          </cell>
          <cell r="K6271">
            <v>11.06</v>
          </cell>
        </row>
        <row r="6272">
          <cell r="G6272">
            <v>88488</v>
          </cell>
          <cell r="H6272" t="str">
            <v>TEXTURA ACRÍLICA, APLICAÇÃO MANUAL EM PAREDE, UMA DEMÃO. AF_04/2023</v>
          </cell>
          <cell r="I6272" t="str">
            <v>M2</v>
          </cell>
          <cell r="J6272" t="str">
            <v>COEFICIENTE DE REPRESENTATIVIDADE</v>
          </cell>
          <cell r="K6272">
            <v>12.45</v>
          </cell>
        </row>
        <row r="6273">
          <cell r="G6273">
            <v>88489</v>
          </cell>
          <cell r="H6273" t="str">
            <v>TEXTURA ACRÍLICA, APLICAÇÃO MANUAL EM TETO, UMA DEMÃO. AF_04/2023</v>
          </cell>
          <cell r="I6273" t="str">
            <v>M2</v>
          </cell>
          <cell r="J6273" t="str">
            <v>COEFICIENTE DE REPRESENTATIVIDADE</v>
          </cell>
          <cell r="K6273">
            <v>8.95</v>
          </cell>
        </row>
        <row r="6274">
          <cell r="G6274">
            <v>88494</v>
          </cell>
          <cell r="H6274" t="str">
            <v>APLICAÇÃO MANUAL DE TINTA LÁTEX ACRÍLICA EM PANOS COM PRESENÇA DE VÃOS DE EDIFÍCIOS DE MÚLTIPLOS PAVIMENTOS, DUAS DEMÃOS. AF_03/2024</v>
          </cell>
          <cell r="I6274" t="str">
            <v>M2</v>
          </cell>
          <cell r="J6274" t="str">
            <v>COEFICIENTE DE REPRESENTATIVIDADE</v>
          </cell>
          <cell r="K6274">
            <v>10.34</v>
          </cell>
        </row>
        <row r="6275">
          <cell r="G6275">
            <v>88495</v>
          </cell>
          <cell r="H6275" t="str">
            <v>APLICAÇÃO MANUAL DE TINTA LÁTEX ACRÍLICA EM PANOS SEM PRESENÇA DE VÃOS DE EDIFÍCIOS DE MÚLTIPLOS PAVIMENTOS, DUAS DEMÃOS. AF_03/2024</v>
          </cell>
          <cell r="I6275" t="str">
            <v>M2</v>
          </cell>
          <cell r="J6275" t="str">
            <v>COEFICIENTE DE REPRESENTATIVIDADE</v>
          </cell>
          <cell r="K6275">
            <v>1.96</v>
          </cell>
        </row>
        <row r="6276">
          <cell r="G6276">
            <v>88496</v>
          </cell>
          <cell r="H6276" t="str">
            <v>APLICAÇÃO MANUAL DE TINTA LÁTEX ACRÍLICA EM SUPERFÍCIES EXTERNAS DE SACADA DE EDIFÍCIOS DE MÚLTIPLOS PAVIMENTOS, DUAS DEMÃOS. AF_03/2024</v>
          </cell>
          <cell r="I6276" t="str">
            <v>M2</v>
          </cell>
          <cell r="J6276" t="str">
            <v>COEFICIENTE DE REPRESENTATIVIDADE</v>
          </cell>
          <cell r="K6276">
            <v>7.62</v>
          </cell>
        </row>
        <row r="6277">
          <cell r="G6277">
            <v>88497</v>
          </cell>
          <cell r="H6277" t="str">
            <v>APLICAÇÃO MANUAL DE TINTA LÁTEX ACRÍLICA EM SUPERFÍCIES INTERNAS DE SACADA DE EDIFÍCIOS DE MÚLTIPLOS PAVIMENTOS, DUAS DEMÃOS. AF_03/2024</v>
          </cell>
          <cell r="I6277" t="str">
            <v>M2</v>
          </cell>
          <cell r="J6277" t="str">
            <v>COEFICIENTE DE REPRESENTATIVIDADE</v>
          </cell>
          <cell r="K6277">
            <v>27.59</v>
          </cell>
        </row>
        <row r="6278">
          <cell r="G6278">
            <v>95305</v>
          </cell>
          <cell r="H6278" t="str">
            <v>APLICAÇÃO MANUAL DE TINTA LÁTEX ACRÍLICA EM PAREDE EXTERNAS DE CASAS, DUAS DEMÃOS. AF_03/2024</v>
          </cell>
          <cell r="I6278" t="str">
            <v>M2</v>
          </cell>
          <cell r="J6278" t="str">
            <v>COEFICIENTE DE REPRESENTATIVIDADE</v>
          </cell>
          <cell r="K6278">
            <v>20.75</v>
          </cell>
        </row>
        <row r="6279">
          <cell r="G6279">
            <v>95306</v>
          </cell>
          <cell r="H6279" t="str">
            <v>APLICAÇÃO MANUAL DE MASSA ACRÍLICA EM PANOS DE FACHADA COM PRESENÇA DE VÃOS, DE EDIFÍCIOS DE MÚLTIPLOS PAVIMENTOS, UMA DEMÃO. AF_03/2024</v>
          </cell>
          <cell r="I6279" t="str">
            <v>M2</v>
          </cell>
          <cell r="J6279" t="str">
            <v>COEFICIENTE DE REPRESENTATIVIDADE</v>
          </cell>
          <cell r="K6279">
            <v>18.55</v>
          </cell>
        </row>
        <row r="6280">
          <cell r="G6280">
            <v>95622</v>
          </cell>
          <cell r="H6280" t="str">
            <v>APLICAÇÃO MANUAL DE MASSA ACRÍLICA EM PANOS DE FACHADA SEM PRESENÇA DE VÃOS, DE EDIFÍCIOS DE MÚLTIPLOS PAVIMENTOS, UMA DEMÃO. AF_03/2024</v>
          </cell>
          <cell r="I6280" t="str">
            <v>M2</v>
          </cell>
          <cell r="J6280" t="str">
            <v>COEFICIENTE DE REPRESENTATIVIDADE</v>
          </cell>
          <cell r="K6280">
            <v>52.96</v>
          </cell>
        </row>
        <row r="6281">
          <cell r="G6281">
            <v>95623</v>
          </cell>
          <cell r="H6281" t="str">
            <v>APLICAÇÃO MANUAL DE MASSA ACRÍLICA EM SUPERFÍCIES EXTERNAS DE SACADA DE EDIFÍCIOS DE MÚLTIPLOS PAVIMENTOS, UMA DEMÃO. AF_03/2024</v>
          </cell>
          <cell r="I6281" t="str">
            <v>M2</v>
          </cell>
          <cell r="J6281" t="str">
            <v>COEFICIENTE DE REPRESENTATIVIDADE</v>
          </cell>
          <cell r="K6281">
            <v>10.21</v>
          </cell>
        </row>
        <row r="6282">
          <cell r="G6282">
            <v>95624</v>
          </cell>
          <cell r="H6282" t="str">
            <v>APLICAÇÃO MANUAL DE MASSA ACRÍLICA EM SUPERFÍCIES INTERNAS DE SACADA DE EDIFÍCIOS DE MÚLTIPLOS PAVIMENTOS, UMA DEMÃO. AF_03/2024</v>
          </cell>
          <cell r="I6282" t="str">
            <v>M2</v>
          </cell>
          <cell r="J6282" t="str">
            <v>COEFICIENTE DE REPRESENTATIVIDADE</v>
          </cell>
          <cell r="K6282">
            <v>10.58</v>
          </cell>
        </row>
        <row r="6283">
          <cell r="G6283">
            <v>95625</v>
          </cell>
          <cell r="H6283" t="str">
            <v>APLICAÇÃO MANUAL DE MASSA ACRÍLICA EM PAREDES EXTERNAS DE CASAS, UMA DEMÃO. AF_03/2024</v>
          </cell>
          <cell r="I6283" t="str">
            <v>M2</v>
          </cell>
          <cell r="J6283" t="str">
            <v>COEFICIENTE DE REPRESENTATIVIDADE</v>
          </cell>
          <cell r="K6283">
            <v>9.41</v>
          </cell>
        </row>
        <row r="6284">
          <cell r="G6284">
            <v>95626</v>
          </cell>
          <cell r="H6284" t="str">
            <v>APLICAÇÃO MANUAL DE MASSA ACRÍLICA EM PANOS DE FACHADA COM PRESENÇA DE VÃOS, DE EDIFÍCIOS DE MÚLTIPLOS PAVIMENTOS, DUAS DEMÃOS. AF_03/2024</v>
          </cell>
          <cell r="I6284" t="str">
            <v>M2</v>
          </cell>
          <cell r="J6284" t="str">
            <v>COEFICIENTE DE REPRESENTATIVIDADE</v>
          </cell>
          <cell r="K6284">
            <v>8.9</v>
          </cell>
        </row>
        <row r="6285">
          <cell r="G6285">
            <v>96126</v>
          </cell>
          <cell r="H6285" t="str">
            <v>APLICAÇÃO MANUAL DE MASSA ACRÍLICA EM PANOS DE FACHADA SEM PRESENÇA DE VÃOS, DE EDIFÍCIOS DE MÚLTIPLOS PAVIMENTOS, DUAS DEMÃOS. AF_03/2024</v>
          </cell>
          <cell r="I6285" t="str">
            <v>M2</v>
          </cell>
          <cell r="J6285" t="str">
            <v>COEFICIENTE DE REPRESENTATIVIDADE</v>
          </cell>
          <cell r="K6285">
            <v>8.39</v>
          </cell>
        </row>
        <row r="6286">
          <cell r="G6286">
            <v>96127</v>
          </cell>
          <cell r="H6286" t="str">
            <v>APLICAÇÃO MANUAL DE MASSA ACRÍLICA EM SUPERFÍCIES EXTERNAS DE SACADA DE EDIFÍCIOS DE MÚLTIPLOS PAVIMENTOS, DUAS DEMÃOS. AF_03/2024</v>
          </cell>
          <cell r="I6286" t="str">
            <v>M2</v>
          </cell>
          <cell r="J6286" t="str">
            <v>COEFICIENTE DE REPRESENTATIVIDADE</v>
          </cell>
          <cell r="K6286">
            <v>8.72</v>
          </cell>
        </row>
        <row r="6287">
          <cell r="G6287">
            <v>96128</v>
          </cell>
          <cell r="H6287" t="str">
            <v>APLICAÇÃO MANUAL DE MASSA ACRÍLICA EM SUPERFÍCIES INTERNAS DE SACADA DE EDIFÍCIOS DE MÚLTIPLOS PAVIMENTOS, DUAS DEMÃOS. AF_03/2024</v>
          </cell>
          <cell r="I6287" t="str">
            <v>M2</v>
          </cell>
          <cell r="J6287" t="str">
            <v>COEFICIENTE DE REPRESENTATIVIDADE</v>
          </cell>
          <cell r="K6287">
            <v>8.23</v>
          </cell>
        </row>
        <row r="6288">
          <cell r="G6288">
            <v>96129</v>
          </cell>
          <cell r="H6288" t="str">
            <v>APLICAÇÃO MANUAL DE MASSA ACRÍLICA EM PAREDES EXTERNAS DE CASAS, DUAS DEMÃOS. AF_03/2024</v>
          </cell>
          <cell r="I6288" t="str">
            <v>M2</v>
          </cell>
          <cell r="J6288" t="str">
            <v>COEFICIENTE DE REPRESENTATIVIDADE</v>
          </cell>
          <cell r="K6288">
            <v>20.45</v>
          </cell>
        </row>
        <row r="6289">
          <cell r="G6289">
            <v>96130</v>
          </cell>
          <cell r="H6289" t="str">
            <v>PINTURA LÁTEX ACRÍLICA ECONÔMICA, APLICAÇÃO MANUAL EM TETO, DUAS DEMÃOS. AF_04/2023</v>
          </cell>
          <cell r="I6289" t="str">
            <v>M2</v>
          </cell>
          <cell r="J6289" t="str">
            <v>COLETADO</v>
          </cell>
          <cell r="K6289">
            <v>21.18</v>
          </cell>
        </row>
        <row r="6290">
          <cell r="G6290">
            <v>96131</v>
          </cell>
          <cell r="H6290" t="str">
            <v>PINTURA LÁTEX ACRÍLICA STANDARD, APLICAÇÃO MANUAL EM TETO, DUAS DEMÃOS. AF_04/2023</v>
          </cell>
          <cell r="I6290" t="str">
            <v>M2</v>
          </cell>
          <cell r="J6290" t="str">
            <v>COEFICIENTE DE REPRESENTATIVIDADE</v>
          </cell>
          <cell r="K6290">
            <v>18.83</v>
          </cell>
        </row>
        <row r="6291">
          <cell r="G6291">
            <v>96132</v>
          </cell>
          <cell r="H6291" t="str">
            <v>PINTURA LÁTEX ACRÍLICA ECONÔMICA, APLICAÇÃO MANUAL EM PAREDES, DUAS DEMÃOS. AF_04/2023</v>
          </cell>
          <cell r="I6291" t="str">
            <v>M2</v>
          </cell>
          <cell r="J6291" t="str">
            <v>COEFICIENTE DE REPRESENTATIVIDADE</v>
          </cell>
          <cell r="K6291">
            <v>17.81</v>
          </cell>
        </row>
        <row r="6292">
          <cell r="G6292">
            <v>96133</v>
          </cell>
          <cell r="H6292" t="str">
            <v>PINTURA LÁTEX ACRÍLICA STANDARD, APLICAÇÃO MANUAL EM PAREDES, DUAS DEMÃOS. AF_04/2023</v>
          </cell>
          <cell r="I6292" t="str">
            <v>M2</v>
          </cell>
          <cell r="J6292" t="str">
            <v>COEFICIENTE DE REPRESENTATIVIDADE</v>
          </cell>
          <cell r="K6292">
            <v>16.79</v>
          </cell>
        </row>
        <row r="6293">
          <cell r="G6293">
            <v>96134</v>
          </cell>
          <cell r="H6293" t="str">
            <v>LIXAMENTO DE MADEIRA PARA APLICAÇÃO DE FUNDO OU PINTURA. AF_01/2021</v>
          </cell>
          <cell r="I6293" t="str">
            <v>M2</v>
          </cell>
          <cell r="J6293" t="str">
            <v>COLETADO</v>
          </cell>
          <cell r="K6293">
            <v>17.43</v>
          </cell>
        </row>
        <row r="6294">
          <cell r="G6294">
            <v>96135</v>
          </cell>
          <cell r="H6294" t="str">
            <v>LIXAMENTO DE MASSA PARA MADEIRA. AF_01/2021</v>
          </cell>
          <cell r="I6294" t="str">
            <v>M2</v>
          </cell>
          <cell r="J6294" t="str">
            <v>COEFICIENTE DE REPRESENTATIVIDADE</v>
          </cell>
          <cell r="K6294">
            <v>16.46</v>
          </cell>
        </row>
        <row r="6295">
          <cell r="G6295">
            <v>104639</v>
          </cell>
          <cell r="H6295" t="str">
            <v>PINTURA FUNDO NIVELADOR ALQUÍDICO BRANCO EM MADEIRA. AF_01/2021</v>
          </cell>
          <cell r="I6295" t="str">
            <v>M2</v>
          </cell>
          <cell r="J6295" t="str">
            <v>COEFICIENTE DE REPRESENTATIVIDADE</v>
          </cell>
          <cell r="K6295">
            <v>30.68</v>
          </cell>
        </row>
        <row r="6296">
          <cell r="G6296">
            <v>104640</v>
          </cell>
          <cell r="H6296" t="str">
            <v>APLICAÇÃO MASSA ALQUÍDICA PARA MADEIRA, PARA PINTURA COM TINTA DE ACABAMENTO (PIGMENTADA). AF_01/2021</v>
          </cell>
          <cell r="I6296" t="str">
            <v>M2</v>
          </cell>
          <cell r="J6296" t="str">
            <v>COLETADO</v>
          </cell>
          <cell r="K6296">
            <v>31.76</v>
          </cell>
        </row>
        <row r="6297">
          <cell r="G6297">
            <v>104641</v>
          </cell>
          <cell r="H6297" t="str">
            <v>APLICAÇÃO MASSA ACRÍLICA PARA MADEIRA, PARA PINTURA COM TINTA DE ACABAMENTO (PIGMENTADA). AF_01/2021</v>
          </cell>
          <cell r="I6297" t="str">
            <v>M2</v>
          </cell>
          <cell r="J6297" t="str">
            <v>COEFICIENTE DE REPRESENTATIVIDADE</v>
          </cell>
          <cell r="K6297">
            <v>28.24</v>
          </cell>
        </row>
        <row r="6298">
          <cell r="G6298">
            <v>104642</v>
          </cell>
          <cell r="H6298" t="str">
            <v>APLICAÇÃO MASSA EPÓXI PARA MADEIRA, PARA PINTURA COM TINTA PU DE ACABAMENTO (PIGMENTADA). AF_01/2021</v>
          </cell>
          <cell r="I6298" t="str">
            <v>M2</v>
          </cell>
          <cell r="J6298" t="str">
            <v>COEFICIENTE DE REPRESENTATIVIDADE</v>
          </cell>
          <cell r="K6298">
            <v>26.73</v>
          </cell>
        </row>
        <row r="6299">
          <cell r="G6299">
            <v>102193</v>
          </cell>
          <cell r="H6299" t="str">
            <v>PINTURA VERNIZ (INCOLOR) ALQUÍDICO EM MADEIRA, USO INTERNO E EXTERNO, 1 DEMÃO. AF_01/2021</v>
          </cell>
          <cell r="I6299" t="str">
            <v>M2</v>
          </cell>
          <cell r="J6299" t="str">
            <v>COEFICIENTE DE REPRESENTATIVIDADE</v>
          </cell>
          <cell r="K6299">
            <v>25.21</v>
          </cell>
        </row>
        <row r="6300">
          <cell r="G6300">
            <v>102194</v>
          </cell>
          <cell r="H6300" t="str">
            <v>PINTURA VERNIZ (INCOLOR) ALQUÍDICO EM MADEIRA, USO INTERNO, 1 DEMÃO. AF_01/2021</v>
          </cell>
          <cell r="I6300" t="str">
            <v>M2</v>
          </cell>
          <cell r="J6300" t="str">
            <v>COLETADO</v>
          </cell>
          <cell r="K6300">
            <v>26.17</v>
          </cell>
        </row>
        <row r="6301">
          <cell r="G6301">
            <v>102197</v>
          </cell>
          <cell r="H6301" t="str">
            <v>PINTURA VERNIZ (INCOLOR) POLIURETÂNICO (RESINA ALQUÍDICA MODIFICADA) EM MADEIRA, 1 DEMÃO. AF_01/2021</v>
          </cell>
          <cell r="I6301" t="str">
            <v>M2</v>
          </cell>
          <cell r="J6301" t="str">
            <v>COEFICIENTE DE REPRESENTATIVIDADE</v>
          </cell>
          <cell r="K6301">
            <v>24.71</v>
          </cell>
        </row>
        <row r="6302">
          <cell r="G6302">
            <v>102200</v>
          </cell>
          <cell r="H6302" t="str">
            <v>PINTURA TINTA DE ACABAMENTO (PIGMENTADA) A ÓLEO EM MADEIRA, 1 DEMÃO. AF_01/2021</v>
          </cell>
          <cell r="I6302" t="str">
            <v>M2</v>
          </cell>
          <cell r="J6302" t="str">
            <v>COEFICIENTE DE REPRESENTATIVIDADE</v>
          </cell>
          <cell r="K6302">
            <v>10.47</v>
          </cell>
        </row>
        <row r="6303">
          <cell r="G6303">
            <v>102201</v>
          </cell>
          <cell r="H6303" t="str">
            <v>PINTURA TINTA DE ACABAMENTO (PIGMENTADA) ESMALTE SINTÉTICO FOSCO EM MADEIRA, 1 DEMÃO. AF_01/2021</v>
          </cell>
          <cell r="I6303" t="str">
            <v>M2</v>
          </cell>
          <cell r="J6303" t="str">
            <v>COLETADO</v>
          </cell>
          <cell r="K6303">
            <v>20.94</v>
          </cell>
        </row>
        <row r="6304">
          <cell r="G6304">
            <v>102202</v>
          </cell>
          <cell r="H6304" t="str">
            <v>PINTURA TINTA DE ACABAMENTO (PIGMENTADA) ESMALTE SINTÉTICO ACETINADO EM MADEIRA, 1 DEMÃO. AF_01/2021</v>
          </cell>
          <cell r="I6304" t="str">
            <v>M2</v>
          </cell>
          <cell r="J6304" t="str">
            <v>COEFICIENTE DE REPRESENTATIVIDADE</v>
          </cell>
          <cell r="K6304">
            <v>26.52</v>
          </cell>
        </row>
        <row r="6305">
          <cell r="G6305">
            <v>102203</v>
          </cell>
          <cell r="H6305" t="str">
            <v>PINTURA TINTA DE ACABAMENTO (PIGMENTADA) ESMALTE SINTÉTICO BRILHANTE EM MADEIRA, 1 DEMÃO. AF_01/2021</v>
          </cell>
          <cell r="I6305" t="str">
            <v>M2</v>
          </cell>
          <cell r="J6305" t="str">
            <v>COEFICIENTE DE REPRESENTATIVIDADE</v>
          </cell>
          <cell r="K6305">
            <v>9.15</v>
          </cell>
        </row>
        <row r="6306">
          <cell r="G6306">
            <v>102204</v>
          </cell>
          <cell r="H6306" t="str">
            <v>PINTURA VERNIZ (INCOLOR) ALQUÍDICO EM MADEIRA, USO INTERNO E EXTERNO, 2 DEMÃOS. AF_01/2021</v>
          </cell>
          <cell r="I6306" t="str">
            <v>M2</v>
          </cell>
          <cell r="J6306" t="str">
            <v>COEFICIENTE DE REPRESENTATIVIDADE</v>
          </cell>
          <cell r="K6306">
            <v>1.32</v>
          </cell>
        </row>
        <row r="6307">
          <cell r="G6307">
            <v>102205</v>
          </cell>
          <cell r="H6307" t="str">
            <v>PINTURA VERNIZ (INCOLOR) ALQUÍDICO EM MADEIRA, USO INTERNO, 2 DEMÃOS. AF_01/2021</v>
          </cell>
          <cell r="I6307" t="str">
            <v>M2</v>
          </cell>
          <cell r="J6307" t="str">
            <v>COLETADO</v>
          </cell>
          <cell r="K6307">
            <v>13.14</v>
          </cell>
        </row>
        <row r="6308">
          <cell r="G6308">
            <v>102207</v>
          </cell>
          <cell r="H6308" t="str">
            <v>PINTURA VERNIZ (INCOLOR) POLIURETÂNICO (RESINA ALQUÍDICA MODIFICADA) EM MADEIRA, 2 DEMÃOS. AF_01/2021</v>
          </cell>
          <cell r="I6308" t="str">
            <v>M2</v>
          </cell>
          <cell r="J6308" t="str">
            <v>COEFICIENTE DE REPRESENTATIVIDADE</v>
          </cell>
          <cell r="K6308">
            <v>11.47</v>
          </cell>
        </row>
        <row r="6309">
          <cell r="G6309">
            <v>102208</v>
          </cell>
          <cell r="H6309" t="str">
            <v>PINTURA TINTA DE ACABAMENTO (PIGMENTADA) A ÓLEO EM MADEIRA, 2 DEMÃOS. AF_01/2021</v>
          </cell>
          <cell r="I6309" t="str">
            <v>M2</v>
          </cell>
          <cell r="J6309" t="str">
            <v>COEFICIENTE DE REPRESENTATIVIDADE</v>
          </cell>
          <cell r="K6309">
            <v>26.49</v>
          </cell>
        </row>
        <row r="6310">
          <cell r="G6310">
            <v>102209</v>
          </cell>
          <cell r="H6310" t="str">
            <v>PINTURA TINTA DE ACABAMENTO (PIGMENTADA) ESMALTE SINTÉTICO FOSCO EM MADEIRA, 2 DEMÃOS. AF_01/2021</v>
          </cell>
          <cell r="I6310" t="str">
            <v>M2</v>
          </cell>
          <cell r="J6310" t="str">
            <v>ATRIBUÍDO SÃO PAULO</v>
          </cell>
          <cell r="K6310">
            <v>24.05</v>
          </cell>
        </row>
        <row r="6311">
          <cell r="G6311">
            <v>102210</v>
          </cell>
          <cell r="H6311" t="str">
            <v>PINTURA TINTA DE ACABAMENTO (PIGMENTADA) ESMALTE SINTÉTICO ACETINADO EM MADEIRA, 2 DEMÃOS. AF_01/2021</v>
          </cell>
          <cell r="I6311" t="str">
            <v>M2</v>
          </cell>
          <cell r="J6311" t="str">
            <v>COEFICIENTE DE REPRESENTATIVIDADE</v>
          </cell>
          <cell r="K6311">
            <v>14.15</v>
          </cell>
        </row>
        <row r="6312">
          <cell r="G6312">
            <v>102213</v>
          </cell>
          <cell r="H6312" t="str">
            <v>PINTURA TINTA DE ACABAMENTO (PIGMENTADA) ESMALTE SINTÉTICO BRILHANTE EM MADEIRA, 2 DEMÃOS. AF_01/2021</v>
          </cell>
          <cell r="I6312" t="str">
            <v>M2</v>
          </cell>
          <cell r="J6312" t="str">
            <v>COEFICIENTE DE REPRESENTATIVIDADE</v>
          </cell>
          <cell r="K6312">
            <v>15.48</v>
          </cell>
        </row>
        <row r="6313">
          <cell r="G6313">
            <v>102214</v>
          </cell>
          <cell r="H6313" t="str">
            <v>PINTURA VERNIZ (INCOLOR) ALQUÍDICO EM MADEIRA, USO INTERNO E EXTERNO, 3 DEMÃOS. AF_01/2021</v>
          </cell>
          <cell r="I6313" t="str">
            <v>M2</v>
          </cell>
          <cell r="J6313" t="str">
            <v>COEFICIENTE DE REPRESENTATIVIDADE</v>
          </cell>
          <cell r="K6313">
            <v>26.83</v>
          </cell>
        </row>
        <row r="6314">
          <cell r="G6314">
            <v>102215</v>
          </cell>
          <cell r="H6314" t="str">
            <v>PINTURA VERNIZ (INCOLOR) ALQUÍDICO EM MADEIRA, USO INTERNO, 3 DEMÃOS. AF_01/2021</v>
          </cell>
          <cell r="I6314" t="str">
            <v>M2</v>
          </cell>
          <cell r="J6314" t="str">
            <v>COEFICIENTE DE REPRESENTATIVIDADE</v>
          </cell>
          <cell r="K6314">
            <v>27.95</v>
          </cell>
        </row>
        <row r="6315">
          <cell r="G6315">
            <v>102217</v>
          </cell>
          <cell r="H6315" t="str">
            <v>PINTURA VERNIZ (INCOLOR) POLIURETÂNICO (RESINA ALQUÍDICA MODIFICADA) EM MADEIRA, 3 DEMÃOS. AF_01/2021</v>
          </cell>
          <cell r="I6315" t="str">
            <v>M2</v>
          </cell>
          <cell r="J6315" t="str">
            <v>COEFICIENTE DE REPRESENTATIVIDADE</v>
          </cell>
          <cell r="K6315">
            <v>32.65</v>
          </cell>
        </row>
        <row r="6316">
          <cell r="G6316">
            <v>102218</v>
          </cell>
          <cell r="H6316" t="str">
            <v>PINTURA TINTA DE ACABAMENTO (PIGMENTADA) A ÓLEO EM MADEIRA, 3 DEMÃOS. AF_01/2021</v>
          </cell>
          <cell r="I6316" t="str">
            <v>M2</v>
          </cell>
          <cell r="J6316" t="str">
            <v>COEFICIENTE DE REPRESENTATIVIDADE</v>
          </cell>
          <cell r="K6316">
            <v>27.9</v>
          </cell>
        </row>
        <row r="6317">
          <cell r="G6317">
            <v>102219</v>
          </cell>
          <cell r="H6317" t="str">
            <v>PINTURA TINTA DE ACABAMENTO (PIGMENTADA) ESMALTE SINTÉTICO FOSCO EM MADEIRA, 3 DEMÃOS. AF_01/2021</v>
          </cell>
          <cell r="I6317" t="str">
            <v>M2</v>
          </cell>
          <cell r="J6317" t="str">
            <v>COEFICIENTE DE REPRESENTATIVIDADE</v>
          </cell>
          <cell r="K6317">
            <v>24.76</v>
          </cell>
        </row>
        <row r="6318">
          <cell r="G6318">
            <v>102220</v>
          </cell>
          <cell r="H6318" t="str">
            <v>PINTURA TINTA DE ACABAMENTO (PIGMENTADA) ESMALTE SINTÉTICO ACETINADO EM MADEIRA, 3 DEMÃOS. AF_01/2021</v>
          </cell>
          <cell r="I6318" t="str">
            <v>M</v>
          </cell>
          <cell r="J6318" t="str">
            <v>COEFICIENTE DE REPRESENTATIVIDADE</v>
          </cell>
          <cell r="K6318">
            <v>27.51</v>
          </cell>
        </row>
        <row r="6319">
          <cell r="G6319">
            <v>102223</v>
          </cell>
          <cell r="H6319" t="str">
            <v>PINTURA TINTA DE ACABAMENTO (PIGMENTADA) ESMALTE SINTÉTICO BRILHANTE EM MADEIRA, 3 DEMÃOS. AF_01/2021</v>
          </cell>
          <cell r="I6319" t="str">
            <v>M2</v>
          </cell>
          <cell r="J6319" t="str">
            <v>COEFICIENTE DE REPRESENTATIVIDADE</v>
          </cell>
          <cell r="K6319">
            <v>12.39</v>
          </cell>
        </row>
        <row r="6320">
          <cell r="G6320">
            <v>102224</v>
          </cell>
          <cell r="H6320" t="str">
            <v>PINTURA IMUNIZANTE PARA MADEIRA, 1 DEMÃO. AF_01/2021</v>
          </cell>
          <cell r="I6320" t="str">
            <v>M2</v>
          </cell>
          <cell r="J6320" t="str">
            <v>COEFICIENTE DE REPRESENTATIVIDADE</v>
          </cell>
          <cell r="K6320">
            <v>15.35</v>
          </cell>
        </row>
        <row r="6321">
          <cell r="G6321">
            <v>102225</v>
          </cell>
          <cell r="H6321" t="str">
            <v>PINTURA IMUNIZANTE PARA MADEIRA, 2 DEMÃOS. AF_01/2021</v>
          </cell>
          <cell r="I6321" t="str">
            <v>M2</v>
          </cell>
          <cell r="J6321" t="str">
            <v>COEFICIENTE DE REPRESENTATIVIDADE</v>
          </cell>
          <cell r="K6321">
            <v>11.01</v>
          </cell>
        </row>
        <row r="6322">
          <cell r="G6322">
            <v>102227</v>
          </cell>
          <cell r="H6322" t="str">
            <v>JATEAMENTO ABRASIVO COM GRANALHA DE AÇO EM PERFIL METÁLICO EM FÁBRICA. AF_01/2020</v>
          </cell>
          <cell r="I6322" t="str">
            <v>M2</v>
          </cell>
          <cell r="J6322" t="str">
            <v>COEFICIENTE DE REPRESENTATIVIDADE</v>
          </cell>
          <cell r="K6322">
            <v>14.16</v>
          </cell>
        </row>
        <row r="6323">
          <cell r="G6323">
            <v>102228</v>
          </cell>
          <cell r="H6323" t="str">
            <v>LIXAMENTO MANUAL EM SUPERFÍCIES METÁLICAS EM OBRA. AF_01/2020</v>
          </cell>
          <cell r="I6323" t="str">
            <v>M2</v>
          </cell>
          <cell r="J6323" t="str">
            <v>COEFICIENTE DE REPRESENTATIVIDADE</v>
          </cell>
          <cell r="K6323">
            <v>12.94</v>
          </cell>
        </row>
        <row r="6324">
          <cell r="G6324">
            <v>102229</v>
          </cell>
          <cell r="H6324" t="str">
            <v>COLOCAÇÃO DE FITA PROTETORA PARA PINTURA. AF_01/2020</v>
          </cell>
          <cell r="I6324" t="str">
            <v>M2</v>
          </cell>
          <cell r="J6324" t="str">
            <v>COEFICIENTE DE REPRESENTATIVIDADE</v>
          </cell>
          <cell r="K6324">
            <v>12.17</v>
          </cell>
        </row>
        <row r="6325">
          <cell r="G6325">
            <v>102230</v>
          </cell>
          <cell r="H6325" t="str">
            <v>PINTURA COM TINTA ALQUÍDICA DE FUNDO (TIPO ZARCÃO) PULVERIZADA SOBRE PERFIL METÁLICO EXECUTADO EM FÁBRICA (POR DEMÃO). AF_01/2020_PE</v>
          </cell>
          <cell r="I6325" t="str">
            <v>M2</v>
          </cell>
          <cell r="J6325" t="str">
            <v>COEFICIENTE DE REPRESENTATIVIDADE</v>
          </cell>
          <cell r="K6325">
            <v>26.04</v>
          </cell>
        </row>
        <row r="6326">
          <cell r="G6326">
            <v>102233</v>
          </cell>
          <cell r="H6326" t="str">
            <v>PINTURA COM TINTA ALQUÍDICA DE FUNDO (TIPO ZARCÃO) APLICADA A ROLO OU PINCEL SOBRE PERFIL METÁLICO EXECUTADO EM FÁBRICA (POR DEMÃO). AF_01/2020</v>
          </cell>
          <cell r="I6326" t="str">
            <v>M2</v>
          </cell>
          <cell r="J6326" t="str">
            <v>COEFICIENTE DE REPRESENTATIVIDADE</v>
          </cell>
          <cell r="K6326">
            <v>24.73</v>
          </cell>
        </row>
        <row r="6327">
          <cell r="G6327">
            <v>102234</v>
          </cell>
          <cell r="H6327" t="str">
            <v>PINTURA COM TINTA ALQUÍDICA DE FUNDO (TIPO ZARCÃO) PULVERIZADA SOBRE SUPERFÍCIES METÁLICAS (EXCETO PERFIL) EXECUTADO EM OBRA (POR DEMÃO). AF_01/2020_PE</v>
          </cell>
          <cell r="I6327" t="str">
            <v>M2</v>
          </cell>
          <cell r="J6327" t="str">
            <v>COEFICIENTE DE REPRESENTATIVIDADE</v>
          </cell>
          <cell r="K6327">
            <v>12.64</v>
          </cell>
        </row>
        <row r="6328">
          <cell r="G6328">
            <v>100716</v>
          </cell>
          <cell r="H6328" t="str">
            <v>PINTURA COM TINTA ALQUÍDICA DE FUNDO (TIPO ZARCÃO) APLICADA A ROLO OU PINCEL SOBRE SUPERFÍCIES METÁLICAS (EXCETO PERFIL) EXECUTADO EM OBRA (POR DEMÃO). AF_01/2020</v>
          </cell>
          <cell r="I6328" t="str">
            <v>M2</v>
          </cell>
          <cell r="J6328" t="str">
            <v>COEFICIENTE DE REPRESENTATIVIDADE</v>
          </cell>
          <cell r="K6328">
            <v>11.98</v>
          </cell>
        </row>
        <row r="6329">
          <cell r="G6329">
            <v>100717</v>
          </cell>
          <cell r="H6329" t="str">
            <v>PINTURA COM TINTA ALQUÍDICA DE FUNDO E ACABAMENTO (ESMALTE SINTÉTICO GRAFITE) PULVERIZADA SOBRE PERFIL METÁLICO EXECUTADO EM FÁBRICA (POR DEMÃO). AF_01/2020_PE</v>
          </cell>
          <cell r="I6329" t="str">
            <v>M2</v>
          </cell>
          <cell r="J6329" t="str">
            <v>COEFICIENTE DE REPRESENTATIVIDADE</v>
          </cell>
          <cell r="K6329">
            <v>25.72</v>
          </cell>
        </row>
        <row r="6330">
          <cell r="G6330">
            <v>100718</v>
          </cell>
          <cell r="H6330" t="str">
            <v>PINTURA COM TINTA ALQUÍDICA DE FUNDO E ACABAMENTO (ESMALTE SINTÉTICO GRAFITE) APLICADA A ROLO OU PINCEL SOBRE PERFIL METÁLICO EXECUTADO EM FÁBRICA (POR DEMÃO). AF_01/2020</v>
          </cell>
          <cell r="I6330" t="str">
            <v>M2</v>
          </cell>
          <cell r="J6330" t="str">
            <v>COEFICIENTE DE REPRESENTATIVIDADE</v>
          </cell>
          <cell r="K6330">
            <v>24.53</v>
          </cell>
        </row>
        <row r="6331">
          <cell r="G6331">
            <v>100719</v>
          </cell>
          <cell r="H6331" t="str">
            <v>PINTURA COM TINTA ALQUÍDICA DE FUNDO E ACABAMENTO (ESMALTE SINTÉTICO GRAFITE) PULVERIZADA SOBRE SUPERFÍCIES METÁLICAS (EXCETO PERFIL) EXECUTADO EM OBRA (POR DEMÃO). AF_01/2020_PE</v>
          </cell>
          <cell r="I6331" t="str">
            <v>M2</v>
          </cell>
          <cell r="J6331" t="str">
            <v>COEFICIENTE DE REPRESENTATIVIDADE</v>
          </cell>
          <cell r="K6331">
            <v>12.76</v>
          </cell>
        </row>
        <row r="6332">
          <cell r="G6332">
            <v>100720</v>
          </cell>
          <cell r="H6332" t="str">
            <v>PINTURA COM TINTA ALQUÍDICA DE FUNDO E ACABAMENTO (ESMALTE SINTÉTICO GRAFITE) APLICADA A ROLO OU PINCEL SOBRE SUPERFÍCIES METÁLICAS (EXCETO PERFIL) EXECUTADO EM OBRA (POR DEMÃO). AF_01/2020</v>
          </cell>
          <cell r="I6332" t="str">
            <v>M2</v>
          </cell>
          <cell r="J6332" t="str">
            <v>COEFICIENTE DE REPRESENTATIVIDADE</v>
          </cell>
          <cell r="K6332">
            <v>12.06</v>
          </cell>
        </row>
        <row r="6333">
          <cell r="G6333">
            <v>100721</v>
          </cell>
          <cell r="H6333" t="str">
            <v>PINTURA COM TINTA EPOXÍDICA DE FUNDO PULVERIZADA SOBRE PERFIL METÁLICO EXECUTADO EM FÁBRICA (POR DEMÃO). AF_01/2020_PE</v>
          </cell>
          <cell r="I6333" t="str">
            <v>M2</v>
          </cell>
          <cell r="J6333" t="str">
            <v>COLETADO</v>
          </cell>
          <cell r="K6333">
            <v>25.86</v>
          </cell>
        </row>
        <row r="6334">
          <cell r="G6334">
            <v>100722</v>
          </cell>
          <cell r="H6334" t="str">
            <v>PINTURA COM TINTA EPOXÍDICA DE FUNDO APLICADA A ROLO OU PINCEL SOBRE PERFIL METÁLICO EXECUTADO EM FÁBRICA (POR DEMÃO). AF_01/2020</v>
          </cell>
          <cell r="I6334" t="str">
            <v>M2</v>
          </cell>
          <cell r="J6334" t="str">
            <v>COLETADO</v>
          </cell>
          <cell r="K6334">
            <v>24.61</v>
          </cell>
        </row>
        <row r="6335">
          <cell r="G6335">
            <v>100723</v>
          </cell>
          <cell r="H6335" t="str">
            <v>PINTURA COM TINTA EPOXÍDICA DE ACABAMENTO PULVERIZADA SOBRE PERFIL METÁLICO EXECUTADO EM FÁBRICA (POR DEMÃO). AF_01/2020_PE</v>
          </cell>
          <cell r="I6335" t="str">
            <v>M2</v>
          </cell>
          <cell r="J6335" t="str">
            <v>COLETADO</v>
          </cell>
          <cell r="K6335">
            <v>49.53</v>
          </cell>
        </row>
        <row r="6336">
          <cell r="G6336">
            <v>100724</v>
          </cell>
          <cell r="H6336" t="str">
            <v>PINTURA COM TINTA EPOXÍDICA DE ACABAMENTO APLICADA A ROLO OU PINCEL SOBRE PERFIL METÁLICO EXECUTADO EM FÁBRICA (POR DEMÃO). AF_01/2020</v>
          </cell>
          <cell r="I6336" t="str">
            <v>M2</v>
          </cell>
          <cell r="J6336" t="str">
            <v>COLETADO</v>
          </cell>
          <cell r="K6336">
            <v>55.02</v>
          </cell>
        </row>
        <row r="6337">
          <cell r="G6337">
            <v>100725</v>
          </cell>
          <cell r="H6337" t="str">
            <v>PINTURA COM TINTA ACRÍLICA DE FUNDO PULVERIZADA SOBRE SUPERFÍCIES METÁLICAS (EXCETO PERFIL) EXECUTADO EM OBRA (POR DEMÃO). AF_01/2020_PE</v>
          </cell>
          <cell r="I6337" t="str">
            <v>M2</v>
          </cell>
          <cell r="J6337" t="str">
            <v>COEFICIENTE DE REPRESENTATIVIDADE</v>
          </cell>
          <cell r="K6337">
            <v>22.03</v>
          </cell>
        </row>
        <row r="6338">
          <cell r="G6338">
            <v>100726</v>
          </cell>
          <cell r="H6338" t="str">
            <v>PINTURA COM TINTA ACRÍLICA DE FUNDO APLICADA A ROLO OU PINCEL SOBRE SUPERFÍCIES METÁLICAS (EXCETO PERFIL) EXECUTADO EM OBRA (POR DEMÃO). AF_01/2020</v>
          </cell>
          <cell r="I6338" t="str">
            <v>M2</v>
          </cell>
          <cell r="J6338" t="str">
            <v>COEFICIENTE DE REPRESENTATIVIDADE</v>
          </cell>
          <cell r="K6338">
            <v>28.33</v>
          </cell>
        </row>
        <row r="6339">
          <cell r="G6339">
            <v>100727</v>
          </cell>
          <cell r="H6339" t="str">
            <v>PINTURA COM TINTA ACRÍLICA DE ACABAMENTO PULVERIZADA SOBRE SUPERFÍCIES METÁLICAS (EXCETO PERFIL) EXECUTADO EM OBRA (POR DEMÃO). AF_01/2020_PE</v>
          </cell>
          <cell r="I6339" t="str">
            <v>M2</v>
          </cell>
          <cell r="J6339" t="str">
            <v>COEFICIENTE DE REPRESENTATIVIDADE</v>
          </cell>
          <cell r="K6339">
            <v>52.1</v>
          </cell>
        </row>
        <row r="6340">
          <cell r="G6340">
            <v>100728</v>
          </cell>
          <cell r="H6340" t="str">
            <v>PINTURA COM TINTA ACRÍLICA DE ACABAMENTO APLICADA A ROLO OU PINCEL SOBRE SUPERFÍCIES METÁLICAS (EXCETO PERFIL) EXECUTADO EM OBRA (POR DEMÃO). AF_01/2020</v>
          </cell>
          <cell r="I6340" t="str">
            <v>M2</v>
          </cell>
          <cell r="J6340" t="str">
            <v>COEFICIENTE DE REPRESENTATIVIDADE</v>
          </cell>
          <cell r="K6340">
            <v>49.48</v>
          </cell>
        </row>
        <row r="6341">
          <cell r="G6341">
            <v>100729</v>
          </cell>
          <cell r="H6341" t="str">
            <v>PINTURA COM TINTA ALQUÍDICA DE ACABAMENTO (ESMALTE SINTÉTICO ACETINADO) PULVERIZADA SOBRE PERFIL METÁLICO EXECUTADO EM FÁBRICA (POR DEMÃO). AF_01/2020_PE</v>
          </cell>
          <cell r="I6341" t="str">
            <v>M2</v>
          </cell>
          <cell r="J6341" t="str">
            <v>COEFICIENTE DE REPRESENTATIVIDADE</v>
          </cell>
          <cell r="K6341">
            <v>51.46</v>
          </cell>
        </row>
        <row r="6342">
          <cell r="G6342">
            <v>100730</v>
          </cell>
          <cell r="H6342" t="str">
            <v>PINTURA COM TINTA ALQUÍDICA DE ACABAMENTO (ESMALTE SINTÉTICO ACETINADO) APLICADA A ROLO OU PINCEL SOBRE PERFIL METÁLICO EXECUTADO EM FÁBRICA (POR DEMÃO). AF_01/2020</v>
          </cell>
          <cell r="I6342" t="str">
            <v>M2</v>
          </cell>
          <cell r="J6342" t="str">
            <v>COEFICIENTE DE REPRESENTATIVIDADE</v>
          </cell>
          <cell r="K6342">
            <v>49.09</v>
          </cell>
        </row>
        <row r="6343">
          <cell r="G6343">
            <v>100733</v>
          </cell>
          <cell r="H6343" t="str">
            <v>PINTURA COM TINTA ALQUÍDICA DE ACABAMENTO (ESMALTE SINTÉTICO ACETINADO) PULVERIZADA SOBRE SUPERFÍCIES METÁLICAS (EXCETO PERFIL) EXECUTADO EM OBRA (POR DEMÃO). AF_01/2020_PE</v>
          </cell>
          <cell r="I6343" t="str">
            <v>M2</v>
          </cell>
          <cell r="J6343" t="str">
            <v>COEFICIENTE DE REPRESENTATIVIDADE</v>
          </cell>
          <cell r="K6343">
            <v>51.73</v>
          </cell>
        </row>
        <row r="6344">
          <cell r="G6344">
            <v>100734</v>
          </cell>
          <cell r="H6344" t="str">
            <v>PINTURA COM TINTA ALQUÍDICA DE ACABAMENTO (ESMALTE SINTÉTICO ACETINADO) APLICADA A ROLO OU PINCEL SOBRE SUPERFÍCIES METÁLICAS (EXCETO PERFIL) EXECUTADO EM OBRA (POR DEMÃO). AF_01/2020</v>
          </cell>
          <cell r="I6344" t="str">
            <v>M2</v>
          </cell>
          <cell r="J6344" t="str">
            <v>COEFICIENTE DE REPRESENTATIVIDADE</v>
          </cell>
          <cell r="K6344">
            <v>49.25</v>
          </cell>
        </row>
        <row r="6345">
          <cell r="G6345">
            <v>100735</v>
          </cell>
          <cell r="H6345" t="str">
            <v>PINTURA COM TINTA ALQUÍDICA DE ACABAMENTO (ESMALTE SINTÉTICO BRILHANTE) PULVERIZADA SOBRE PERFIL METÁLICO EXECUTADO EM FÁBRICA  (POR DEMÃO). AF_01/2020_PE</v>
          </cell>
          <cell r="I6345" t="str">
            <v>M2</v>
          </cell>
          <cell r="J6345" t="str">
            <v>COEFICIENTE DE REPRESENTATIVIDADE</v>
          </cell>
          <cell r="K6345">
            <v>3.24</v>
          </cell>
        </row>
        <row r="6346">
          <cell r="G6346">
            <v>100736</v>
          </cell>
          <cell r="H6346" t="str">
            <v>PINTURA COM TINTA ALQUÍDICA DE ACABAMENTO (ESMALTE SINTÉTICO BRILHANTE) APLICADA A ROLO OU PINCEL SOBRE PERFIL METÁLICO EXECUTADO EM FÁBRICA (POR DEMÃO). AF_01/2020</v>
          </cell>
          <cell r="I6346" t="str">
            <v>M2</v>
          </cell>
          <cell r="J6346" t="str">
            <v>COEFICIENTE DE REPRESENTATIVIDADE</v>
          </cell>
          <cell r="K6346">
            <v>25</v>
          </cell>
        </row>
        <row r="6347">
          <cell r="G6347">
            <v>100739</v>
          </cell>
          <cell r="H6347" t="str">
            <v>PINTURA COM TINTA ALQUÍDICA DE ACABAMENTO (ESMALTE SINTÉTICO BRILHANTE) PULVERIZADA SOBRE SUPERFÍCIES METÁLICAS (EXCETO PERFIL) EXECUTADO EM OBRA  (POR DEMÃO). AF_01/2020_PE</v>
          </cell>
          <cell r="I6347" t="str">
            <v>M2</v>
          </cell>
          <cell r="J6347" t="str">
            <v>COLETADO</v>
          </cell>
          <cell r="K6347">
            <v>20.65</v>
          </cell>
        </row>
        <row r="6348">
          <cell r="G6348">
            <v>100740</v>
          </cell>
          <cell r="H6348" t="str">
            <v>PINTURA COM TINTA ALQUÍDICA DE ACABAMENTO (ESMALTE SINTÉTICO BRILHANTE) APLICADA A ROLO OU PINCEL SOBRE SUPERFÍCIES METÁLICAS (EXCETO PERFIL) EXECUTADO EM OBRA (POR DEMÃO). AF_01/2020</v>
          </cell>
          <cell r="I6348" t="str">
            <v>M2</v>
          </cell>
          <cell r="J6348" t="str">
            <v>COLETADO</v>
          </cell>
          <cell r="K6348">
            <v>26.05</v>
          </cell>
        </row>
        <row r="6349">
          <cell r="G6349">
            <v>100741</v>
          </cell>
          <cell r="H6349" t="str">
            <v>PINTURA COM TINTA ALQUÍDICA DE ACABAMENTO (ESMALTE SINTÉTICO FOSCO) PULVERIZADA SOBRE PERFIL METÁLICO EXECUTADO EM FÁBRICA (POR DEMÃO). AF_01/2020_PE</v>
          </cell>
          <cell r="I6349" t="str">
            <v>M2</v>
          </cell>
          <cell r="J6349" t="str">
            <v>COEFICIENTE DE REPRESENTATIVIDADE</v>
          </cell>
          <cell r="K6349">
            <v>74.92</v>
          </cell>
        </row>
        <row r="6350">
          <cell r="G6350">
            <v>100742</v>
          </cell>
          <cell r="H6350" t="str">
            <v>PINTURA COM TINTA ALQUÍDICA DE ACABAMENTO (ESMALTE SINTÉTICO FOSCO) APLICADA A ROLO OU PINCEL SOBRE PERFIL METÁLICO EXECUTADO EM FÁBRICA (POR DEMÃO). AF_01/2020</v>
          </cell>
          <cell r="I6350" t="str">
            <v>M2</v>
          </cell>
          <cell r="J6350" t="str">
            <v>COEFICIENTE DE REPRESENTATIVIDADE</v>
          </cell>
          <cell r="K6350">
            <v>14.84</v>
          </cell>
        </row>
        <row r="6351">
          <cell r="G6351">
            <v>100743</v>
          </cell>
          <cell r="H6351" t="str">
            <v>PINTURA COM TINTA ALQUÍDICA DE ACABAMENTO (ESMALTE SINTÉTICO FOSCO) PULVERIZADA SOBRE SUPERFÍCIES METÁLICAS (EXCETO PERFIL) EXECUTADO EM OBRA (POR DEMÃO). AF_01/2020_PE</v>
          </cell>
          <cell r="I6351" t="str">
            <v>M2</v>
          </cell>
          <cell r="J6351" t="str">
            <v>ATRIBUÍDO SÃO PAULO</v>
          </cell>
          <cell r="K6351">
            <v>4.83</v>
          </cell>
        </row>
        <row r="6352">
          <cell r="G6352">
            <v>100744</v>
          </cell>
          <cell r="H6352" t="str">
            <v>PINTURA COM TINTA ALQUÍDICA DE ACABAMENTO (ESMALTE SINTÉTICO FOSCO) APLICADA A ROLO OU PINCEL SOBRE SUPERFÍCIES METÁLICAS (EXCETO PERFIL) EXECUTADO EM OBRA (POR DEMÃO). AF_01/2020</v>
          </cell>
          <cell r="I6352" t="str">
            <v>M2</v>
          </cell>
          <cell r="J6352" t="str">
            <v>COEFICIENTE DE REPRESENTATIVIDADE</v>
          </cell>
          <cell r="K6352">
            <v>1.48</v>
          </cell>
        </row>
        <row r="6353">
          <cell r="G6353">
            <v>100745</v>
          </cell>
          <cell r="H6353" t="str">
            <v>PINTURA COM TINTA EPOXÍDICA DE ACABAMENTO PULVERIZADA SOBRE PERFIL METÁLICO EXECUTADO EM FÁBRICA (02 DEMÃOS). AF_01/2020_PE</v>
          </cell>
          <cell r="I6353" t="str">
            <v>M2</v>
          </cell>
          <cell r="J6353" t="str">
            <v>COEFICIENTE DE REPRESENTATIVIDADE</v>
          </cell>
          <cell r="K6353">
            <v>3.82</v>
          </cell>
        </row>
        <row r="6354">
          <cell r="G6354">
            <v>100746</v>
          </cell>
          <cell r="H6354" t="str">
            <v>PINTURA COM TINTA EPOXÍDICA DE ACABAMENTO APLICADA A ROLO OU PINCEL SOBRE PERFIL METÁLICO EXECUTADO EM FÁBRICA (02 DEMÃOS). AF_01/2020</v>
          </cell>
          <cell r="I6354" t="str">
            <v>M2</v>
          </cell>
          <cell r="J6354" t="str">
            <v>COEFICIENTE DE REPRESENTATIVIDADE</v>
          </cell>
          <cell r="K6354">
            <v>4.23</v>
          </cell>
        </row>
        <row r="6355">
          <cell r="G6355">
            <v>100747</v>
          </cell>
          <cell r="H6355" t="str">
            <v>PINTURA COM TINTA ACRÍLICA DE ACABAMENTO PULVERIZADA SOBRE SUPERFÍCIES METÁLICAS (EXCETO PERFIL) EXECUTADO EM OBRA (02 DEMÃOS). AF_01/2020_PE</v>
          </cell>
          <cell r="I6355" t="str">
            <v>M2</v>
          </cell>
          <cell r="J6355" t="str">
            <v>COEFICIENTE DE REPRESENTATIVIDADE</v>
          </cell>
          <cell r="K6355">
            <v>24.23</v>
          </cell>
        </row>
        <row r="6356">
          <cell r="G6356">
            <v>100748</v>
          </cell>
          <cell r="H6356" t="str">
            <v>PINTURA COM TINTA ACRÍLICA DE ACABAMENTO APLICADA A ROLO OU PINCEL SOBRE SUPERFÍCIES METÁLICAS (EXCETO PERFIL) EXECUTADO EM OBRA (02 DEMÃOS). AF_01/2020</v>
          </cell>
          <cell r="I6356" t="str">
            <v>M2</v>
          </cell>
          <cell r="J6356" t="str">
            <v>COEFICIENTE DE REPRESENTATIVIDADE</v>
          </cell>
          <cell r="K6356">
            <v>9.14</v>
          </cell>
        </row>
        <row r="6357">
          <cell r="G6357">
            <v>100749</v>
          </cell>
          <cell r="H6357" t="str">
            <v>PINTURA COM TINTA ALQUÍDICA DE ACABAMENTO (ESMALTE SINTÉTICO ACETINADO) PULVERIZADA SOBRE SUPERFÍCIES METÁLICAS (EXCETO PERFIL) EXECUTADO EM OBRA (02 DEMÃOS). AF_01/2020_PE</v>
          </cell>
          <cell r="I6357" t="str">
            <v>M2</v>
          </cell>
          <cell r="J6357" t="str">
            <v>COEFICIENTE DE REPRESENTATIVIDADE</v>
          </cell>
          <cell r="K6357">
            <v>9.69</v>
          </cell>
        </row>
        <row r="6358">
          <cell r="G6358">
            <v>100750</v>
          </cell>
          <cell r="H6358" t="str">
            <v>PINTURA COM TINTA ALQUÍDICA DE ACABAMENTO (ESMALTE SINTÉTICO ACETINADO) APLICADA A ROLO OU PINCEL SOBRE SUPERFÍCIES METÁLICAS (EXCETO PERFIL) EXECUTADO EM OBRA (02 DEMÃOS). AF_01/2020</v>
          </cell>
          <cell r="I6358" t="str">
            <v>M2</v>
          </cell>
          <cell r="J6358" t="str">
            <v>COEFICIENTE DE REPRESENTATIVIDADE</v>
          </cell>
          <cell r="K6358">
            <v>10.44</v>
          </cell>
        </row>
        <row r="6359">
          <cell r="G6359">
            <v>100751</v>
          </cell>
          <cell r="H6359" t="str">
            <v>PINTURA COM TINTA ALQUÍDICA DE ACABAMENTO (ESMALTE SINTÉTICO BRILHANTE) PULVERIZADA SOBRE SUPERFÍCIES METÁLICAS (EXCETO PERFIL) EXECUTADO EM OBRA (02 DEMÃOS). AF_01/2020_PE</v>
          </cell>
          <cell r="I6359" t="str">
            <v>M2</v>
          </cell>
          <cell r="J6359" t="str">
            <v>COEFICIENTE DE REPRESENTATIVIDADE</v>
          </cell>
          <cell r="K6359">
            <v>6.83</v>
          </cell>
        </row>
        <row r="6360">
          <cell r="G6360">
            <v>100752</v>
          </cell>
          <cell r="H6360" t="str">
            <v>PINTURA COM TINTA ALQUÍDICA DE ACABAMENTO (ESMALTE SINTÉTICO BRILHANTE) APLICADA A ROLO OU PINCEL SOBRE SUPERFÍCIES METÁLICAS (EXCETO PERFIL) EXECUTADO EM OBRA (02 DEMÃOS). AF_01/2020</v>
          </cell>
          <cell r="I6360" t="str">
            <v>M2</v>
          </cell>
          <cell r="J6360" t="str">
            <v>COEFICIENTE DE REPRESENTATIVIDADE</v>
          </cell>
          <cell r="K6360">
            <v>50.79</v>
          </cell>
        </row>
        <row r="6361">
          <cell r="G6361">
            <v>100753</v>
          </cell>
          <cell r="H6361" t="str">
            <v>PINTURA COM TINTA ALQUÍDICA DE ACABAMENTO (ESMALTE SINTÉTICO FOSCO) PULVERIZADA SOBRE SUPERFÍCIES METÁLICAS (EXCETO PERFIL) EXECUTADO EM OBRA (02 DEMÃOS). AF_01/2020_PE</v>
          </cell>
          <cell r="I6361" t="str">
            <v>M2</v>
          </cell>
          <cell r="J6361" t="str">
            <v>COEFICIENTE DE REPRESENTATIVIDADE</v>
          </cell>
          <cell r="K6361">
            <v>31.39</v>
          </cell>
        </row>
        <row r="6362">
          <cell r="G6362">
            <v>100754</v>
          </cell>
          <cell r="H6362" t="str">
            <v>PINTURA COM TINTA ALQUÍDICA DE ACABAMENTO (ESMALTE SINTÉTICO FOSCO) APLICADA A ROLO OU PINCEL SOBRE SUPERFÍCIES METÁLICAS (EXCETO PERFIL) EXECUTADO EM OBRA (02 DEMÃOS). AF_01/2020</v>
          </cell>
          <cell r="I6362" t="str">
            <v>M</v>
          </cell>
          <cell r="J6362" t="str">
            <v>COEFICIENTE DE REPRESENTATIVIDADE</v>
          </cell>
          <cell r="K6362">
            <v>6.15</v>
          </cell>
        </row>
        <row r="6363">
          <cell r="G6363">
            <v>100757</v>
          </cell>
          <cell r="H6363" t="str">
            <v>PREPARO DO PISO CIMENTADO PARA PINTURA - LIXAMENTO E LIMPEZA. AF_05/2021</v>
          </cell>
          <cell r="I6363" t="str">
            <v>M</v>
          </cell>
          <cell r="J6363" t="str">
            <v>COEFICIENTE DE REPRESENTATIVIDADE</v>
          </cell>
          <cell r="K6363">
            <v>44.93</v>
          </cell>
        </row>
        <row r="6364">
          <cell r="G6364">
            <v>100758</v>
          </cell>
          <cell r="H6364" t="str">
            <v>PINTURA HIDROFUGANTE COM SILICONE, APLICAÇÃO MANUAL, 2 DEMÃOS. AF_05/2021</v>
          </cell>
          <cell r="I6364" t="str">
            <v>M</v>
          </cell>
          <cell r="J6364" t="str">
            <v>COEFICIENTE DE REPRESENTATIVIDADE</v>
          </cell>
          <cell r="K6364">
            <v>77.26</v>
          </cell>
        </row>
        <row r="6365">
          <cell r="G6365">
            <v>100759</v>
          </cell>
          <cell r="H6365" t="str">
            <v>PINTURA DE PISO COM TINTA ACRÍLICA, APLICAÇÃO MANUAL, 2 DEMÃOS, INCLUSO FUNDO PREPARADOR. AF_05/2021</v>
          </cell>
          <cell r="I6365" t="str">
            <v>M2</v>
          </cell>
          <cell r="J6365" t="str">
            <v>COEFICIENTE DE REPRESENTATIVIDADE</v>
          </cell>
          <cell r="K6365">
            <v>56.67</v>
          </cell>
        </row>
        <row r="6366">
          <cell r="G6366">
            <v>100760</v>
          </cell>
          <cell r="H6366" t="str">
            <v>PINTURA DE PISO COM TINTA ACRÍLICA, APLICAÇÃO MANUAL, 3 DEMÃOS, INCLUSO FUNDO PREPARADOR. AF_05/2021</v>
          </cell>
          <cell r="I6366" t="str">
            <v>M</v>
          </cell>
          <cell r="J6366" t="str">
            <v>COEFICIENTE DE REPRESENTATIVIDADE</v>
          </cell>
          <cell r="K6366">
            <v>54.35</v>
          </cell>
        </row>
        <row r="6367">
          <cell r="G6367">
            <v>100761</v>
          </cell>
          <cell r="H6367" t="str">
            <v>PINTURA DE PISO COM TINTA EPÓXI, APLICAÇÃO MANUAL, 2 DEMÃOS, INCLUSO PRIMER EPÓXI. AF_05/2021</v>
          </cell>
          <cell r="I6367" t="str">
            <v>M2</v>
          </cell>
          <cell r="J6367" t="str">
            <v>COEFICIENTE DE REPRESENTATIVIDADE</v>
          </cell>
          <cell r="K6367">
            <v>272.05</v>
          </cell>
        </row>
        <row r="6368">
          <cell r="G6368">
            <v>100762</v>
          </cell>
          <cell r="H6368" t="str">
            <v>PINTURA DE RODAPÉ COM TINTA EPÓXI, APLICAÇÃO MANUAL, 2 DEMÃOS, INCLUSÃO PRIMER EPÓXI. AF_05/2021</v>
          </cell>
          <cell r="I6368" t="str">
            <v>M</v>
          </cell>
          <cell r="J6368" t="str">
            <v>ATRIBUÍDO SÃO PAULO</v>
          </cell>
          <cell r="K6368">
            <v>422.49</v>
          </cell>
        </row>
        <row r="6369">
          <cell r="G6369">
            <v>102488</v>
          </cell>
          <cell r="H6369" t="str">
            <v>PINTURA DE RODAPÉ EM PEDRA DECORATIVA COM VERNIZ DE POLIURETANO, APLICAÇÃO MANUAL, 3 DEMÃOS. AF_05/2021</v>
          </cell>
          <cell r="I6369" t="str">
            <v>M</v>
          </cell>
          <cell r="J6369" t="str">
            <v>COEFICIENTE DE REPRESENTATIVIDADE</v>
          </cell>
          <cell r="K6369">
            <v>277.9</v>
          </cell>
        </row>
        <row r="6370">
          <cell r="G6370">
            <v>102489</v>
          </cell>
          <cell r="H6370" t="str">
            <v>PINTURA DE MEIO-FIO COM TINTA BRANCA A BASE DE CAL (CAIAÇÃO). AF_05/2021</v>
          </cell>
          <cell r="I6370" t="str">
            <v>M</v>
          </cell>
          <cell r="J6370" t="str">
            <v>COEFICIENTE DE REPRESENTATIVIDADE</v>
          </cell>
          <cell r="K6370">
            <v>62.5</v>
          </cell>
        </row>
        <row r="6371">
          <cell r="G6371">
            <v>102491</v>
          </cell>
          <cell r="H6371" t="str">
            <v>ENCERAMENTO DE PISO EM MADEIRA. AF_05/2021</v>
          </cell>
          <cell r="I6371" t="str">
            <v>M</v>
          </cell>
          <cell r="J6371" t="str">
            <v>COEFICIENTE DE REPRESENTATIVIDADE</v>
          </cell>
          <cell r="K6371">
            <v>55.88</v>
          </cell>
        </row>
        <row r="6372">
          <cell r="G6372">
            <v>102492</v>
          </cell>
          <cell r="H6372" t="str">
            <v>PINTURA DE DEMARCAÇÃO DE VAGA COM TINTA ACRÍLICA, E = 10 CM, APLICAÇÃO MANUAL. AF_05/2021</v>
          </cell>
          <cell r="I6372" t="str">
            <v>M2</v>
          </cell>
          <cell r="J6372" t="str">
            <v>COEFICIENTE DE REPRESENTATIVIDADE</v>
          </cell>
          <cell r="K6372">
            <v>48.92</v>
          </cell>
        </row>
        <row r="6373">
          <cell r="G6373">
            <v>102494</v>
          </cell>
          <cell r="H6373" t="str">
            <v>PINTURA DE FAIXA DE PEDESTRE OU ZEBRADA COM TINTA ACRÍLICA, E  = 30 CM, APLICAÇÃO MANUAL. AF_05/2021</v>
          </cell>
          <cell r="I6373" t="str">
            <v>M2</v>
          </cell>
          <cell r="J6373" t="str">
            <v>ATRIBUÍDO SÃO PAULO</v>
          </cell>
          <cell r="K6373">
            <v>67</v>
          </cell>
        </row>
        <row r="6374">
          <cell r="G6374">
            <v>102496</v>
          </cell>
          <cell r="H6374" t="str">
            <v>PINTURA DE DEMARCAÇÃO DE QUADRA POLIESPORTIVA COM TINTA ACRÍLICA, E = 5 CM, APLICAÇÃO MANUAL. AF_05/2021</v>
          </cell>
          <cell r="I6374" t="str">
            <v>M</v>
          </cell>
          <cell r="J6374" t="str">
            <v>ATRIBUÍDO SÃO PAULO</v>
          </cell>
          <cell r="K6374">
            <v>57.13</v>
          </cell>
        </row>
        <row r="6375">
          <cell r="G6375">
            <v>102497</v>
          </cell>
          <cell r="H6375" t="str">
            <v>PINTURA DE DEMARCAÇÃO DE QUADRA POLIESPORTIVA COM BORRACHA CLORADA, E = 5 CM, APLICAÇÃO MANUAL. AF_05/2021</v>
          </cell>
          <cell r="I6375" t="str">
            <v>M2</v>
          </cell>
          <cell r="J6375" t="str">
            <v>ATRIBUÍDO SÃO PAULO</v>
          </cell>
          <cell r="K6375">
            <v>49.16</v>
          </cell>
        </row>
        <row r="6376">
          <cell r="G6376">
            <v>102498</v>
          </cell>
          <cell r="H6376" t="str">
            <v>PINTURA DE DEMARCAÇÃO DE QUADRA POLIESPORTIVA COM TINTA EPÓXI, E = 5 CM, APLICAÇÃO MANUAL. AF_05/2021</v>
          </cell>
          <cell r="I6376" t="str">
            <v>M2</v>
          </cell>
          <cell r="J6376" t="str">
            <v>COEFICIENTE DE REPRESENTATIVIDADE</v>
          </cell>
          <cell r="K6376">
            <v>78.29</v>
          </cell>
        </row>
        <row r="6377">
          <cell r="G6377">
            <v>102499</v>
          </cell>
          <cell r="H6377" t="str">
            <v>PINTURA DE DEMARCAÇÃO DE VAGA COM TINTA EPÓXI, E = 10 CM, APLICAÇÃO MANUAL. AF_05/2021</v>
          </cell>
          <cell r="I6377" t="str">
            <v>M2</v>
          </cell>
          <cell r="J6377" t="str">
            <v>COEFICIENTE DE REPRESENTATIVIDADE</v>
          </cell>
          <cell r="K6377">
            <v>67.45</v>
          </cell>
        </row>
        <row r="6378">
          <cell r="G6378">
            <v>102500</v>
          </cell>
          <cell r="H6378" t="str">
            <v>PINTURA DE FAIXA DE PEDESTRE OU ZEBRADA COM TINTA EPÓXI, E  = 30 CM, APLICAÇÃO MANUAL. AF_05/2021</v>
          </cell>
          <cell r="I6378" t="str">
            <v>M2</v>
          </cell>
          <cell r="J6378" t="str">
            <v>COEFICIENTE DE REPRESENTATIVIDADE</v>
          </cell>
          <cell r="K6378">
            <v>58.48</v>
          </cell>
        </row>
        <row r="6379">
          <cell r="G6379">
            <v>102501</v>
          </cell>
          <cell r="H6379" t="str">
            <v>PINTURA DE FAIXA DE PEDESTRE OU ZEBRADA TINTA RETRORREFLETIVA A BASE DE RESINA ACRÍLICA COM MICROESFERAS DE VIDRO, E = 30 CM, APLICAÇÃO MANUAL. AF_05/2021</v>
          </cell>
          <cell r="I6379" t="str">
            <v>M2</v>
          </cell>
          <cell r="J6379" t="str">
            <v>COEFICIENTE DE REPRESENTATIVIDADE</v>
          </cell>
          <cell r="K6379">
            <v>127</v>
          </cell>
        </row>
        <row r="6380">
          <cell r="G6380">
            <v>102504</v>
          </cell>
          <cell r="H6380" t="str">
            <v>PINTURA DE EIXO VIÁRIO SOBRE ASFALTO COM TINTA RETRORREFLETIVA A BASE DE RESINA ACRÍLICA COM MICROESFERAS DE VIDRO, APLICAÇÃO MECÂNICA COM DEMARCADORA AUTOPROPELIDA. AF_05/2021</v>
          </cell>
          <cell r="I6380" t="str">
            <v>M2</v>
          </cell>
          <cell r="J6380" t="str">
            <v>COEFICIENTE DE REPRESENTATIVIDADE</v>
          </cell>
          <cell r="K6380">
            <v>115</v>
          </cell>
        </row>
        <row r="6381">
          <cell r="G6381">
            <v>102505</v>
          </cell>
          <cell r="H6381" t="str">
            <v>PINTURA DE SÍMBOLOS E TEXTOS COM TINTA ACRÍLICA, DEMARCAÇÃO COM FITA ADESIVA E APLICAÇÃO COM ROLO. AF_05/2021</v>
          </cell>
          <cell r="I6381" t="str">
            <v>M2</v>
          </cell>
          <cell r="J6381" t="str">
            <v>COEFICIENTE DE REPRESENTATIVIDADE</v>
          </cell>
          <cell r="K6381">
            <v>105.59</v>
          </cell>
        </row>
        <row r="6382">
          <cell r="G6382">
            <v>102506</v>
          </cell>
          <cell r="H6382" t="str">
            <v>PINTURA DE SINALIZAÇÃO VERTICAL DE SEGURANÇA, FAIXAS AMARELA E PRETA, APLICAÇÃO MANUAL, 2 DEMÃOS. AF_05/2021</v>
          </cell>
          <cell r="I6382" t="str">
            <v>M2</v>
          </cell>
          <cell r="J6382" t="str">
            <v>COEFICIENTE DE REPRESENTATIVIDADE</v>
          </cell>
          <cell r="K6382">
            <v>81.53</v>
          </cell>
        </row>
        <row r="6383">
          <cell r="G6383">
            <v>102507</v>
          </cell>
          <cell r="H6383" t="str">
            <v>PISO CIMENTADO, TRAÇO 1:3 (CIMENTO E AREIA), ACABAMENTO LISO, ESPESSURA 4,0 CM, PREPARO MECÂNICO DA ARGAMASSA. AF_09/2020</v>
          </cell>
          <cell r="I6383" t="str">
            <v>M2</v>
          </cell>
          <cell r="J6383" t="str">
            <v>COEFICIENTE DE REPRESENTATIVIDADE</v>
          </cell>
          <cell r="K6383">
            <v>69.41</v>
          </cell>
        </row>
        <row r="6384">
          <cell r="G6384">
            <v>102508</v>
          </cell>
          <cell r="H6384" t="str">
            <v>PISO CIMENTADO, TRAÇO 1:3 (CIMENTO E AREIA), ACABAMENTO RÚSTICO, ESPESSURA 4,0 CM, PREPARO MECÂNICO DA ARGAMASSA. AF_09/2020</v>
          </cell>
          <cell r="I6384" t="str">
            <v>M2</v>
          </cell>
          <cell r="J6384" t="str">
            <v>COEFICIENTE DE REPRESENTATIVIDADE</v>
          </cell>
          <cell r="K6384">
            <v>58.89</v>
          </cell>
        </row>
        <row r="6385">
          <cell r="G6385">
            <v>102509</v>
          </cell>
          <cell r="H6385" t="str">
            <v>PISO EM TACO DE MADEIRA 7X42CM, FIXADO COM COLA BASE DE PVA. AF_09/2020</v>
          </cell>
          <cell r="I6385" t="str">
            <v>M2</v>
          </cell>
          <cell r="J6385" t="str">
            <v>COEFICIENTE DE REPRESENTATIVIDADE</v>
          </cell>
          <cell r="K6385">
            <v>130.78</v>
          </cell>
        </row>
        <row r="6386">
          <cell r="G6386">
            <v>102512</v>
          </cell>
          <cell r="H6386" t="str">
            <v>ASSOALHO DE MADEIRA. AF_09/2020</v>
          </cell>
          <cell r="I6386" t="str">
            <v>M2</v>
          </cell>
          <cell r="J6386" t="str">
            <v>COEFICIENTE DE REPRESENTATIVIDADE</v>
          </cell>
          <cell r="K6386">
            <v>117.3</v>
          </cell>
        </row>
        <row r="6387">
          <cell r="G6387">
            <v>102513</v>
          </cell>
          <cell r="H6387" t="str">
            <v>PISO EM TACO DE MADEIRA 7X21CM, FIXADO COM COLA BASE DE PVA. AF_09/2020</v>
          </cell>
          <cell r="I6387" t="str">
            <v>M2</v>
          </cell>
          <cell r="J6387" t="str">
            <v>COEFICIENTE DE REPRESENTATIVIDADE</v>
          </cell>
          <cell r="K6387">
            <v>106.1</v>
          </cell>
        </row>
        <row r="6388">
          <cell r="G6388">
            <v>102520</v>
          </cell>
          <cell r="H6388" t="str">
            <v>REVESTIMENTO CERÂMICO PARA PISO COM PLACAS TIPO ESMALTADA DE DIMENSÕES 35X35 CM APLICADA EM AMBIENTES DE ÁREA MENOR QUE 5 M2. AF_02/2023_PE</v>
          </cell>
          <cell r="I6388" t="str">
            <v>M2</v>
          </cell>
          <cell r="J6388" t="str">
            <v>COEFICIENTE DE REPRESENTATIVIDADE</v>
          </cell>
          <cell r="K6388">
            <v>74.85</v>
          </cell>
        </row>
        <row r="6389">
          <cell r="G6389">
            <v>101749</v>
          </cell>
          <cell r="H6389" t="str">
            <v>REVESTIMENTO CERÂMICO PARA PISO COM PLACAS TIPO ESMALTADA DE DIMENSÕES 35X35 CM APLICADA EM AMBIENTES DE ÁREA ENTRE 5 M2 E 10 M2. AF_02/2023_PE</v>
          </cell>
          <cell r="I6389" t="str">
            <v>M2</v>
          </cell>
          <cell r="J6389" t="str">
            <v>COEFICIENTE DE REPRESENTATIVIDADE</v>
          </cell>
          <cell r="K6389">
            <v>60.53</v>
          </cell>
        </row>
        <row r="6390">
          <cell r="G6390">
            <v>101750</v>
          </cell>
          <cell r="H6390" t="str">
            <v>REVESTIMENTO CERÂMICO PARA PISO COM PLACAS TIPO ESMALTADA DE DIMENSÕES 35X35 CM APLICADA EM AMBIENTES DE ÁREA MAIOR QUE 10 M2. AF_02/2023_PE</v>
          </cell>
          <cell r="I6390" t="str">
            <v>M2</v>
          </cell>
          <cell r="J6390" t="str">
            <v>COEFICIENTE DE REPRESENTATIVIDADE</v>
          </cell>
          <cell r="K6390">
            <v>51.23</v>
          </cell>
        </row>
        <row r="6391">
          <cell r="G6391">
            <v>101729</v>
          </cell>
          <cell r="H6391" t="str">
            <v>REVESTIMENTO CERÂMICO PARA PISO COM PLACAS TIPO ESMALTADA DE DIMENSÕES 45X45 CM APLICADA EM AMBIENTES DE ÁREA MENOR QUE 5 M2. AF_02/2023_PE</v>
          </cell>
          <cell r="I6391" t="str">
            <v>M2</v>
          </cell>
          <cell r="J6391" t="str">
            <v>COEFICIENTE DE REPRESENTATIVIDADE</v>
          </cell>
          <cell r="K6391">
            <v>93.12</v>
          </cell>
        </row>
        <row r="6392">
          <cell r="G6392">
            <v>101746</v>
          </cell>
          <cell r="H6392" t="str">
            <v>REVESTIMENTO CERÂMICO PARA PISO COM PLACAS TIPO ESMALTADA DE DIMENSÕES 45X45 CM APLICADA EM AMBIENTES DE ÁREA ENTRE 5 M2 E 10 M2. AF_02/2023_PE</v>
          </cell>
          <cell r="I6392" t="str">
            <v>M2</v>
          </cell>
          <cell r="J6392" t="str">
            <v>COEFICIENTE DE REPRESENTATIVIDADE</v>
          </cell>
          <cell r="K6392">
            <v>64.53</v>
          </cell>
        </row>
        <row r="6393">
          <cell r="G6393">
            <v>101751</v>
          </cell>
          <cell r="H6393" t="str">
            <v>REVESTIMENTO CERÂMICO PARA PISO COM PLACAS TIPO ESMALTADA DE DIMENSÕES 45X45 CM APLICADA EM AMBIENTES DE ÁREA MAIOR QUE 10 M2. AF_02/2023_PE</v>
          </cell>
          <cell r="I6393" t="str">
            <v>M2</v>
          </cell>
          <cell r="J6393" t="str">
            <v>COEFICIENTE DE REPRESENTATIVIDADE</v>
          </cell>
          <cell r="K6393">
            <v>52.45</v>
          </cell>
        </row>
        <row r="6394">
          <cell r="G6394">
            <v>87246</v>
          </cell>
          <cell r="H6394" t="str">
            <v>REVESTIMENTO CERÂMICO PARA PISO COM PLACAS TIPO ESMALTADA DE DIMENSÕES 60X60 CM APLICADA EM AMBIENTES DE ÁREA MENOR QUE 5 M2. AF_02/2023_PE</v>
          </cell>
          <cell r="I6394" t="str">
            <v>M2</v>
          </cell>
          <cell r="J6394" t="str">
            <v>COEFICIENTE DE REPRESENTATIVIDADE</v>
          </cell>
          <cell r="K6394">
            <v>334.61</v>
          </cell>
        </row>
        <row r="6395">
          <cell r="G6395">
            <v>87247</v>
          </cell>
          <cell r="H6395" t="str">
            <v>REVESTIMENTO CERÂMICO PARA PISO COM PLACAS TIPO ESMALTADA DE DIMENSÕES 60X60 CM APLICADA EM AMBIENTES DE ÁREA ENTRE 5 M2 E 10 M2. AF_02/2023_PE</v>
          </cell>
          <cell r="I6395" t="str">
            <v>M2</v>
          </cell>
          <cell r="J6395" t="str">
            <v>COEFICIENTE DE REPRESENTATIVIDADE</v>
          </cell>
          <cell r="K6395">
            <v>438.22</v>
          </cell>
        </row>
        <row r="6396">
          <cell r="G6396">
            <v>87248</v>
          </cell>
          <cell r="H6396" t="str">
            <v>REVESTIMENTO CERÂMICO PARA PISO COM PLACAS TIPO ESMALTADA DE DIMENSÕES 60X60 CM APLICADA EM AMBIENTES DE ÁREA MAIOR QUE 10 M2. AF_02/2023_PE</v>
          </cell>
          <cell r="I6396" t="str">
            <v>M2</v>
          </cell>
          <cell r="J6396" t="str">
            <v>COEFICIENTE DE REPRESENTATIVIDADE</v>
          </cell>
          <cell r="K6396">
            <v>387.93</v>
          </cell>
        </row>
        <row r="6397">
          <cell r="G6397">
            <v>87249</v>
          </cell>
          <cell r="H6397" t="str">
            <v>REVESTIMENTO CERÂMICO PARA PISO COM PLACAS TIPO PORCELANATO DE DIMENSÕES 60X60 CM APLICADA EM AMBIENTES DE ÁREA MENOR QUE 5 M². AF_02/2023_PE</v>
          </cell>
          <cell r="I6397" t="str">
            <v>M2</v>
          </cell>
          <cell r="J6397" t="str">
            <v>COEFICIENTE DE REPRESENTATIVIDADE</v>
          </cell>
          <cell r="K6397">
            <v>38.94</v>
          </cell>
        </row>
        <row r="6398">
          <cell r="G6398">
            <v>87250</v>
          </cell>
          <cell r="H6398" t="str">
            <v>REVESTIMENTO CERÂMICO PARA PISO COM PLACAS TIPO PORCELANATO DE DIMENSÕES 60X60 CM APLICADA EM AMBIENTES DE ÁREA ENTRE 5 M² E 10 M². AF_02/2023_PE</v>
          </cell>
          <cell r="I6398" t="str">
            <v>M2</v>
          </cell>
          <cell r="J6398" t="str">
            <v>COEFICIENTE DE REPRESENTATIVIDADE</v>
          </cell>
          <cell r="K6398">
            <v>48.7</v>
          </cell>
        </row>
        <row r="6399">
          <cell r="G6399">
            <v>87251</v>
          </cell>
          <cell r="H6399" t="str">
            <v>REVESTIMENTO CERÂMICO PARA PISO COM PLACAS TIPO PORCELANATO DE DIMENSÕES 60X60 CM APLICADA EM AMBIENTES DE ÁREA MAIOR QUE 10 M². AF_02/2023_PE</v>
          </cell>
          <cell r="I6399" t="str">
            <v>M2</v>
          </cell>
          <cell r="J6399" t="str">
            <v>COEFICIENTE DE REPRESENTATIVIDADE</v>
          </cell>
          <cell r="K6399">
            <v>36.64</v>
          </cell>
        </row>
        <row r="6400">
          <cell r="G6400">
            <v>87255</v>
          </cell>
          <cell r="H6400" t="str">
            <v>REVESTIMENTO CERÂMICO PARA PISO COM PLACAS TIPO ESMALTADA DE DIMENSÕES 80X80 CM APLICADA EM AMBIENTES DE ÁREA MENOR QUE 5 M². AF_02/2023_PE</v>
          </cell>
          <cell r="I6400" t="str">
            <v>M2</v>
          </cell>
          <cell r="J6400" t="str">
            <v>COEFICIENTE DE REPRESENTATIVIDADE</v>
          </cell>
          <cell r="K6400">
            <v>46.38</v>
          </cell>
        </row>
        <row r="6401">
          <cell r="G6401">
            <v>87256</v>
          </cell>
          <cell r="H6401" t="str">
            <v>REVESTIMENTO CERÂMICO PARA PISO COM PLACAS TIPO ESMALTADA DE DIMENSÕES 80X80 CM APLICADA EM AMBIENTES DE ÁREA ENTRE 5 M² E 10 M². AF_02/2023_PE</v>
          </cell>
          <cell r="I6401" t="str">
            <v>M2</v>
          </cell>
          <cell r="J6401" t="str">
            <v>COEFICIENTE DE REPRESENTATIVIDADE</v>
          </cell>
          <cell r="K6401">
            <v>61.25</v>
          </cell>
        </row>
        <row r="6402">
          <cell r="G6402">
            <v>87257</v>
          </cell>
          <cell r="H6402" t="str">
            <v>REVESTIMENTO CERÂMICO PARA PISO COM PLACAS TIPO ESMALTADA DE DIMENSÕES 80X80 CM APLICADA EM AMBIENTES DE ÁREA MAIOR QUE 10 M². AF_02/2023_PE</v>
          </cell>
          <cell r="I6402" t="str">
            <v>M2</v>
          </cell>
          <cell r="J6402" t="str">
            <v>COEFICIENTE DE REPRESENTATIVIDADE</v>
          </cell>
          <cell r="K6402">
            <v>38.53</v>
          </cell>
        </row>
        <row r="6403">
          <cell r="G6403">
            <v>87261</v>
          </cell>
          <cell r="H6403" t="str">
            <v>REVESTIMENTO CERÂMICO PARA PISO COM PLACAS TIPO PORCELANATO DE DIMENSÕES 80X80 CM APLICADA EM AMBIENTES DE ÁREA MENOR QUE 5 M². AF_02/2023_PE</v>
          </cell>
          <cell r="I6403" t="str">
            <v>M2</v>
          </cell>
          <cell r="J6403" t="str">
            <v>COEFICIENTE DE REPRESENTATIVIDADE</v>
          </cell>
          <cell r="K6403">
            <v>76.32</v>
          </cell>
        </row>
        <row r="6404">
          <cell r="G6404">
            <v>87262</v>
          </cell>
          <cell r="H6404" t="str">
            <v>REVESTIMENTO CERÂMICO PARA PISO COM PLACAS TIPO PORCELANATO DE DIMENSÕES 80X80 CM APLICADA EM AMBIENTES DE ÁREA ENTRE 5 M² E 10 M². AF_02/2023_PE</v>
          </cell>
          <cell r="I6404" t="str">
            <v>M2</v>
          </cell>
          <cell r="J6404" t="str">
            <v>COEFICIENTE DE REPRESENTATIVIDADE</v>
          </cell>
          <cell r="K6404">
            <v>87.91</v>
          </cell>
        </row>
        <row r="6405">
          <cell r="G6405">
            <v>87263</v>
          </cell>
          <cell r="H6405" t="str">
            <v>REVESTIMENTO CERÂMICO PARA PISO COM PLACAS TIPO PORCELANATO DE DIMENSÕES 80X80 CM APLICADA EM AMBIENTES DE ÁREA MAIOR QUE 10 M². AF_02/2023_PE</v>
          </cell>
          <cell r="I6405" t="str">
            <v>M2</v>
          </cell>
          <cell r="J6405" t="str">
            <v>COEFICIENTE DE REPRESENTATIVIDADE</v>
          </cell>
          <cell r="K6405">
            <v>227.49</v>
          </cell>
        </row>
        <row r="6406">
          <cell r="G6406">
            <v>104593</v>
          </cell>
          <cell r="H6406" t="str">
            <v>REVESTIMENTO CERÂMICO PARA PISO COM PLACAS TIPO ESMALTADA DE DIMENSÕES 35X35 CM APLICADA EM DIAGONAL EM AMBIENTES DE ÁREA MENOR QUE 5 M². AF_02/2023_PE</v>
          </cell>
          <cell r="I6406" t="str">
            <v>M2</v>
          </cell>
          <cell r="J6406" t="str">
            <v>COEFICIENTE DE REPRESENTATIVIDADE</v>
          </cell>
          <cell r="K6406">
            <v>122.54</v>
          </cell>
        </row>
        <row r="6407">
          <cell r="G6407">
            <v>104594</v>
          </cell>
          <cell r="H6407" t="str">
            <v>REVESTIMENTO CERÂMICO PARA PISO COM PLACAS TIPO ESMALTADA DE DIMENSÕES 35X35 CM APLICADA EM DIAGONAL EM AMBIENTES DE ÁREA ENTRE 5 M² E 10 M². AF_02/2023_PE</v>
          </cell>
          <cell r="I6407" t="str">
            <v>M2</v>
          </cell>
          <cell r="J6407" t="str">
            <v>COEFICIENTE DE REPRESENTATIVIDADE</v>
          </cell>
          <cell r="K6407">
            <v>248.55</v>
          </cell>
        </row>
        <row r="6408">
          <cell r="G6408">
            <v>104595</v>
          </cell>
          <cell r="H6408" t="str">
            <v>REVESTIMENTO CERÂMICO PARA PISO COM PLACAS TIPO ESMALTADA DE DIMENSÕES 35X35 CM APLICADA EM DIAGONAL EM AMBIENTES DE ÁREA MAIOR QUE 10 M². AF_02/2023_PE</v>
          </cell>
          <cell r="I6408" t="str">
            <v>M2</v>
          </cell>
          <cell r="J6408" t="str">
            <v>COEFICIENTE DE REPRESENTATIVIDADE</v>
          </cell>
          <cell r="K6408">
            <v>162.33</v>
          </cell>
        </row>
        <row r="6409">
          <cell r="G6409">
            <v>104596</v>
          </cell>
          <cell r="H6409" t="str">
            <v>REVESTIMENTO CERÂMICO PARA PISO COM PLACAS TIPO ESMALTADA DE DIMENSÕES 45X45 CM APLICADA EM DIAGONAL EM AMBIENTES DE ÁREA MENOR QUE 5 M². AF_02/2023_PE</v>
          </cell>
          <cell r="I6409" t="str">
            <v>M2</v>
          </cell>
          <cell r="J6409" t="str">
            <v>COEFICIENTE DE REPRESENTATIVIDADE</v>
          </cell>
          <cell r="K6409">
            <v>340.45</v>
          </cell>
        </row>
        <row r="6410">
          <cell r="G6410">
            <v>104597</v>
          </cell>
          <cell r="H6410" t="str">
            <v>REVESTIMENTO CERÂMICO PARA PISO COM PLACAS TIPO ESMALTADA DE DIMENSÕES 45X45 CM APLICADA EM DIAGONAL EM AMBIENTES DE ÁREA ENTRE 5 M² E 10 M². AF_02/2023_PE</v>
          </cell>
          <cell r="I6410" t="str">
            <v>M2</v>
          </cell>
          <cell r="J6410" t="str">
            <v>COEFICIENTE DE REPRESENTATIVIDADE</v>
          </cell>
          <cell r="K6410">
            <v>99.59</v>
          </cell>
        </row>
        <row r="6411">
          <cell r="G6411">
            <v>104598</v>
          </cell>
          <cell r="H6411" t="str">
            <v>REVESTIMENTO CERÂMICO PARA PISO COM PLACAS TIPO ESMALTADA DE DIMENSÕES 45X45 CM APLICADA EM DIAGONAL EM AMBIENTES DE ÁREA MAIOR QUE 10 M². AF_02/2023_PE</v>
          </cell>
          <cell r="I6411" t="str">
            <v>M2</v>
          </cell>
          <cell r="J6411" t="str">
            <v>ATRIBUÍDO SÃO PAULO</v>
          </cell>
          <cell r="K6411">
            <v>164.34</v>
          </cell>
        </row>
        <row r="6412">
          <cell r="G6412">
            <v>104599</v>
          </cell>
          <cell r="H6412" t="str">
            <v>PISO EM GRANITO APLICADO EM AMBIENTES INTERNOS. AF_09/2020</v>
          </cell>
          <cell r="I6412" t="str">
            <v>M2</v>
          </cell>
          <cell r="J6412" t="str">
            <v>COEFICIENTE DE REPRESENTATIVIDADE</v>
          </cell>
          <cell r="K6412">
            <v>195.21</v>
          </cell>
        </row>
        <row r="6413">
          <cell r="G6413">
            <v>104601</v>
          </cell>
          <cell r="H6413" t="str">
            <v>PISO EM MÁRMORE APLICADO EM AMBIENTES INTERNOS. AF_09/2020</v>
          </cell>
          <cell r="I6413" t="str">
            <v>M</v>
          </cell>
          <cell r="J6413" t="str">
            <v>COEFICIENTE DE REPRESENTATIVIDADE</v>
          </cell>
          <cell r="K6413">
            <v>265.5</v>
          </cell>
        </row>
        <row r="6414">
          <cell r="G6414">
            <v>104603</v>
          </cell>
          <cell r="H6414" t="str">
            <v>PISO ELEVADO COM ESTRUTURA EM AÇO, COMPOSTO POR PEDESTAIS E LONGARINAS. AF_09/2020</v>
          </cell>
          <cell r="I6414" t="str">
            <v>M</v>
          </cell>
          <cell r="J6414" t="str">
            <v>COEFICIENTE DE REPRESENTATIVIDADE</v>
          </cell>
          <cell r="K6414">
            <v>402.97</v>
          </cell>
        </row>
        <row r="6415">
          <cell r="G6415">
            <v>104605</v>
          </cell>
          <cell r="H6415" t="str">
            <v>PISO CIMENTADO, TRAÇO 1:3 (CIMENTO E AREIA), ACABAMENTO LISO, ESPESSURA 2,0 CM, PREPARO MECÂNICO DA ARGAMASSA. AF_09/2020</v>
          </cell>
          <cell r="I6415" t="str">
            <v>M</v>
          </cell>
          <cell r="J6415" t="str">
            <v>ATRIBUÍDO SÃO PAULO</v>
          </cell>
          <cell r="K6415">
            <v>412.94</v>
          </cell>
        </row>
        <row r="6416">
          <cell r="G6416">
            <v>104606</v>
          </cell>
          <cell r="H6416" t="str">
            <v>PISO CIMENTADO, TRAÇO 1:3 (CIMENTO E AREIA), ACABAMENTO LISO, ESPESSURA 3,0 CM, PREPARO MECÂNICO DA ARGAMASSA. AF_09/2020</v>
          </cell>
          <cell r="I6416" t="str">
            <v>M</v>
          </cell>
          <cell r="J6416" t="str">
            <v>ATRIBUÍDO SÃO PAULO</v>
          </cell>
          <cell r="K6416">
            <v>106.63</v>
          </cell>
        </row>
        <row r="6417">
          <cell r="G6417">
            <v>104607</v>
          </cell>
          <cell r="H6417" t="str">
            <v>PISO CIMENTADO, TRAÇO 1:3 (CIMENTO E AREIA), ACABAMENTO RÚSTICO, ESPESSURA 2,0 CM, PREPARO MECÂNICO DA ARGAMASSA. AF_09/2020</v>
          </cell>
          <cell r="I6417" t="str">
            <v>M2</v>
          </cell>
          <cell r="J6417" t="str">
            <v>COEFICIENTE DE REPRESENTATIVIDADE</v>
          </cell>
          <cell r="K6417">
            <v>126.35</v>
          </cell>
        </row>
        <row r="6418">
          <cell r="G6418">
            <v>98671</v>
          </cell>
          <cell r="H6418" t="str">
            <v>PISO CIMENTADO, TRAÇO 1:3 (CIMENTO E AREIA), ACABAMENTO RÚSTICO, ESPESSURA 3,0 CM, PREPARO MECÂNICO DA ARGAMASSA. AF_09/2020</v>
          </cell>
          <cell r="I6418" t="str">
            <v>M2</v>
          </cell>
          <cell r="J6418" t="str">
            <v>COEFICIENTE DE REPRESENTATIVIDADE</v>
          </cell>
          <cell r="K6418">
            <v>3.26</v>
          </cell>
        </row>
        <row r="6419">
          <cell r="G6419">
            <v>98672</v>
          </cell>
          <cell r="H6419" t="str">
            <v>RODAPÉ EM GRANITO, ALTURA 10 CM. AF_09/2020</v>
          </cell>
          <cell r="I6419" t="str">
            <v>M2</v>
          </cell>
          <cell r="J6419" t="str">
            <v>COEFICIENTE DE REPRESENTATIVIDADE</v>
          </cell>
          <cell r="K6419">
            <v>93.76</v>
          </cell>
        </row>
        <row r="6420">
          <cell r="G6420">
            <v>98678</v>
          </cell>
          <cell r="H6420" t="str">
            <v>RODAPÉ EM LADRILHO HIDRÁULICO, ALTURA 7 CM. AF_09/2020</v>
          </cell>
          <cell r="I6420" t="str">
            <v>M2</v>
          </cell>
          <cell r="J6420" t="str">
            <v>COEFICIENTE DE REPRESENTATIVIDADE</v>
          </cell>
          <cell r="K6420">
            <v>344.82</v>
          </cell>
        </row>
        <row r="6421">
          <cell r="G6421">
            <v>98679</v>
          </cell>
          <cell r="H6421" t="str">
            <v>RODAPÉ EM POLIESTIRENO, ALTURA 5 CM. AF_09/2020</v>
          </cell>
          <cell r="I6421" t="str">
            <v>M2</v>
          </cell>
          <cell r="J6421" t="str">
            <v>COEFICIENTE DE REPRESENTATIVIDADE</v>
          </cell>
          <cell r="K6421">
            <v>448.43</v>
          </cell>
        </row>
        <row r="6422">
          <cell r="G6422">
            <v>98680</v>
          </cell>
          <cell r="H6422" t="str">
            <v>SOLEIRA EM GRANITO, LARGURA 15 CM, ESPESSURA 2,0 CM. AF_09/2020</v>
          </cell>
          <cell r="I6422" t="str">
            <v>M2</v>
          </cell>
          <cell r="J6422" t="str">
            <v>COEFICIENTE DE REPRESENTATIVIDADE</v>
          </cell>
          <cell r="K6422">
            <v>79.91</v>
          </cell>
        </row>
        <row r="6423">
          <cell r="G6423">
            <v>98681</v>
          </cell>
          <cell r="H6423" t="str">
            <v>PISO EM PEDRA PORTUGUESA ASSENTADO SOBRE ARGAMASSA SECA DE CIMENTO E AREIA, TRAÇO 1:3, REJUNTADO COM CIMENTO COMUM. AF_05/2020</v>
          </cell>
          <cell r="I6423" t="str">
            <v>M</v>
          </cell>
          <cell r="J6423" t="str">
            <v>COEFICIENTE DE REPRESENTATIVIDADE</v>
          </cell>
          <cell r="K6423">
            <v>52.47</v>
          </cell>
        </row>
        <row r="6424">
          <cell r="G6424">
            <v>98682</v>
          </cell>
          <cell r="H6424" t="str">
            <v>PISO EM LADRILHO HIDRÁULICO APLICADO EM AMBIENTES EXTERNOS. AF_05/2020</v>
          </cell>
          <cell r="I6424" t="str">
            <v>M2</v>
          </cell>
          <cell r="J6424" t="str">
            <v>ATRIBUÍDO SÃO PAULO</v>
          </cell>
          <cell r="K6424">
            <v>35.66</v>
          </cell>
        </row>
        <row r="6425">
          <cell r="G6425">
            <v>98685</v>
          </cell>
          <cell r="H6425" t="str">
            <v>PISO EM LADRILHO HIDRÁULICO APLICADO EM AMBIENTES INTERNOS DE ÁREA MENOR QUE 5 M², INCLUSO APLICAÇÃO DE RESINA. AF_09/2020</v>
          </cell>
          <cell r="I6425" t="str">
            <v>M2</v>
          </cell>
          <cell r="J6425" t="str">
            <v>ATRIBUÍDO SÃO PAULO</v>
          </cell>
          <cell r="K6425">
            <v>38.62</v>
          </cell>
        </row>
        <row r="6426">
          <cell r="G6426">
            <v>98686</v>
          </cell>
          <cell r="H6426" t="str">
            <v>PISO EM LADRILHO HIDRÁULICO APLICADO EM AMBIENTES INTERNOS DE ÁREA ENTRE 5 E 15 M², INCLUSO APLICAÇÃO DE RESINA. AF_09/2020</v>
          </cell>
          <cell r="I6426" t="str">
            <v>M2</v>
          </cell>
          <cell r="J6426" t="str">
            <v>COEFICIENTE DE REPRESENTATIVIDADE</v>
          </cell>
          <cell r="K6426">
            <v>7.06</v>
          </cell>
        </row>
        <row r="6427">
          <cell r="G6427">
            <v>98688</v>
          </cell>
          <cell r="H6427" t="str">
            <v>PISO EM PEDRA  ASSENTADO SOBRE ARGAMASSA 1:3 (CIMENTO E AREIA). AF_09/2020</v>
          </cell>
          <cell r="I6427" t="str">
            <v>M2</v>
          </cell>
          <cell r="J6427" t="str">
            <v>COEFICIENTE DE REPRESENTATIVIDADE</v>
          </cell>
          <cell r="K6427">
            <v>8.02</v>
          </cell>
        </row>
        <row r="6428">
          <cell r="G6428">
            <v>98689</v>
          </cell>
          <cell r="H6428" t="str">
            <v>PISO EM PEDRA ARDÓSIA ASSENTADO SOBRE ARGAMASSA 1:3 (CIMENTO E AREIA). AF_09/2020</v>
          </cell>
          <cell r="I6428" t="str">
            <v>M2</v>
          </cell>
          <cell r="J6428" t="str">
            <v>COEFICIENTE DE REPRESENTATIVIDADE</v>
          </cell>
          <cell r="K6428">
            <v>10.95</v>
          </cell>
        </row>
        <row r="6429">
          <cell r="G6429">
            <v>101090</v>
          </cell>
          <cell r="H6429" t="str">
            <v>PISO PODOTÁTIL DE ALERTA OU DIRECIONAL, DE BORRACHA, ASSENTADO SOBRE ARGAMASSA. AF_05/2020</v>
          </cell>
          <cell r="I6429" t="str">
            <v>M2</v>
          </cell>
          <cell r="J6429" t="str">
            <v>COEFICIENTE DE REPRESENTATIVIDADE</v>
          </cell>
          <cell r="K6429">
            <v>47.7</v>
          </cell>
        </row>
        <row r="6430">
          <cell r="G6430">
            <v>101091</v>
          </cell>
          <cell r="H6430" t="str">
            <v>PISO VINÍLICO SEMI-FLEXÍVEL EM PLACAS, PADRÃO LISO, ESPESSURA 3,2 MM, FIXADO COM COLA. AF_09/2020</v>
          </cell>
          <cell r="I6430" t="str">
            <v>M2</v>
          </cell>
          <cell r="J6430" t="str">
            <v>ATRIBUÍDO SÃO PAULO</v>
          </cell>
          <cell r="K6430">
            <v>21.48</v>
          </cell>
        </row>
        <row r="6431">
          <cell r="G6431">
            <v>101725</v>
          </cell>
          <cell r="H6431" t="str">
            <v>PISO DE BORRACHA PASTILHADO/FRISADO, ESPESSURA 7MM, ASSENTADO COM ARGAMASSA. AF_09/2020</v>
          </cell>
          <cell r="I6431" t="str">
            <v>M2</v>
          </cell>
          <cell r="J6431" t="str">
            <v>ATRIBUÍDO SÃO PAULO</v>
          </cell>
          <cell r="K6431">
            <v>778.71</v>
          </cell>
        </row>
        <row r="6432">
          <cell r="G6432">
            <v>101726</v>
          </cell>
          <cell r="H6432" t="str">
            <v>PISO DE BORRACHA PASTILHADO, ESPESSURA 15MM, ASSENTADO COM ARGAMASSA. AF_09/2020</v>
          </cell>
          <cell r="I6432" t="str">
            <v>M2</v>
          </cell>
          <cell r="J6432" t="str">
            <v>COEFICIENTE DE REPRESENTATIVIDADE</v>
          </cell>
          <cell r="K6432">
            <v>779.89</v>
          </cell>
        </row>
        <row r="6433">
          <cell r="G6433">
            <v>101731</v>
          </cell>
          <cell r="H6433" t="str">
            <v>PISO DE BORRACHA ESPORTIVO, ESPESSURA 15MM, ASSENTADO COM ARGAMASSA. AF_09/2020</v>
          </cell>
          <cell r="I6433" t="str">
            <v>M2</v>
          </cell>
          <cell r="J6433" t="str">
            <v>COEFICIENTE DE REPRESENTATIVIDADE</v>
          </cell>
          <cell r="K6433">
            <v>82.55</v>
          </cell>
        </row>
        <row r="6434">
          <cell r="G6434">
            <v>101732</v>
          </cell>
          <cell r="H6434" t="str">
            <v>PISO DE BORRACHA PASTILHADO, ESPESSURA 3,5MM, FIXADO COM ADESIVO ACRÍLICO. AF_09/2020</v>
          </cell>
          <cell r="I6434" t="str">
            <v>M</v>
          </cell>
          <cell r="J6434" t="str">
            <v>COEFICIENTE DE REPRESENTATIVIDADE</v>
          </cell>
          <cell r="K6434">
            <v>82.62</v>
          </cell>
        </row>
        <row r="6435">
          <cell r="G6435">
            <v>101094</v>
          </cell>
          <cell r="H6435" t="str">
            <v>PISO DE BORRACHA CANELADO, ESPESSURA 3,5MM, FIXADO COM ADESIVO ACRÍLICO. AF_09/2020</v>
          </cell>
          <cell r="I6435" t="str">
            <v>M</v>
          </cell>
          <cell r="J6435" t="str">
            <v>ATRIBUÍDO SÃO PAULO</v>
          </cell>
          <cell r="K6435">
            <v>98.44</v>
          </cell>
        </row>
        <row r="6436">
          <cell r="G6436">
            <v>101727</v>
          </cell>
          <cell r="H6436" t="str">
            <v>PREPARO DE CONTRAPISO COM POLITRIZ. AF_09/2020</v>
          </cell>
          <cell r="I6436" t="str">
            <v>M</v>
          </cell>
          <cell r="J6436" t="str">
            <v>COEFICIENTE DE REPRESENTATIVIDADE</v>
          </cell>
          <cell r="K6436">
            <v>98.53</v>
          </cell>
        </row>
        <row r="6437">
          <cell r="G6437">
            <v>101733</v>
          </cell>
          <cell r="H6437" t="str">
            <v>PISO EM GRANILITE, MARMORITE OU GRANITINA EM AMBIENTES INTERNOS, COM ESPESSURA DE 8 MM, INCLUSO MISTURA EM BETONEIRA, COLOCAÇÃO DAS JUNTAS, APLICAÇÃO DO PISO, 4 POLIMENTOS COM POLITRIZ, ESTUCAMENTO, SELADOR E CERA. AF_06/2022</v>
          </cell>
          <cell r="I6437" t="str">
            <v>M</v>
          </cell>
          <cell r="J6437" t="str">
            <v>COEFICIENTE DE REPRESENTATIVIDADE</v>
          </cell>
          <cell r="K6437">
            <v>80.12</v>
          </cell>
        </row>
        <row r="6438">
          <cell r="G6438">
            <v>101734</v>
          </cell>
          <cell r="H6438" t="str">
            <v>PISO EM GRANITO APLICADO EM CALÇADAS OU PISOS EXTERNOS. AF_05/2020</v>
          </cell>
          <cell r="I6438" t="str">
            <v>M</v>
          </cell>
          <cell r="J6438" t="str">
            <v>COEFICIENTE DE REPRESENTATIVIDADE</v>
          </cell>
          <cell r="K6438">
            <v>798.98</v>
          </cell>
        </row>
        <row r="6439">
          <cell r="G6439">
            <v>101735</v>
          </cell>
          <cell r="H6439" t="str">
            <v>PISO EM MÁRMORE APLICADO EM CALÇADAS OU PISOS EXTERNOS. AF_05/2020</v>
          </cell>
          <cell r="I6439" t="str">
            <v>M</v>
          </cell>
          <cell r="J6439" t="str">
            <v>COEFICIENTE DE REPRESENTATIVIDADE</v>
          </cell>
          <cell r="K6439">
            <v>141.67</v>
          </cell>
        </row>
        <row r="6440">
          <cell r="G6440">
            <v>101736</v>
          </cell>
          <cell r="H6440" t="str">
            <v>SOLEIRA EM MÁRMORE, LARGURA 15 CM, ESPESSURA 2,0 CM. AF_09/2020</v>
          </cell>
          <cell r="I6440" t="str">
            <v>M</v>
          </cell>
          <cell r="J6440" t="str">
            <v>COEFICIENTE DE REPRESENTATIVIDADE</v>
          </cell>
          <cell r="K6440">
            <v>30.66</v>
          </cell>
        </row>
        <row r="6441">
          <cell r="G6441">
            <v>101737</v>
          </cell>
          <cell r="H6441" t="str">
            <v>RODAPÉ EM MÁRMORE, ALTURA 7 CM. AF_09/2020</v>
          </cell>
          <cell r="I6441" t="str">
            <v>M</v>
          </cell>
          <cell r="J6441" t="str">
            <v>COEFICIENTE DE REPRESENTATIVIDADE</v>
          </cell>
          <cell r="K6441">
            <v>33.28</v>
          </cell>
        </row>
        <row r="6442">
          <cell r="G6442">
            <v>101748</v>
          </cell>
          <cell r="H6442" t="str">
            <v>RODAPÉ EM MADEIRA, ALTURA 7CM, FIXADO COM COLA. AF_09/2020</v>
          </cell>
          <cell r="I6442" t="str">
            <v>M</v>
          </cell>
          <cell r="J6442" t="str">
            <v>COEFICIENTE DE REPRESENTATIVIDADE</v>
          </cell>
          <cell r="K6442">
            <v>66.13</v>
          </cell>
        </row>
        <row r="6443">
          <cell r="G6443">
            <v>104162</v>
          </cell>
          <cell r="H6443" t="str">
            <v>RODAPÉ EM MADEIRA, ALTURA 7CM, FIXADO COM COLA E PARAFUSOS. AF_09/2020</v>
          </cell>
          <cell r="I6443" t="str">
            <v>M3</v>
          </cell>
          <cell r="J6443" t="str">
            <v>ATRIBUÍDO SÃO PAULO</v>
          </cell>
          <cell r="K6443">
            <v>71.56</v>
          </cell>
        </row>
        <row r="6444">
          <cell r="G6444">
            <v>101092</v>
          </cell>
          <cell r="H6444" t="str">
            <v>RODAPÉ CERÂMICO DE 7CM DE ALTURA COM PLACAS TIPO ESMALTADA DE DIMENSÕES 35X35CM. AF_02/2023</v>
          </cell>
          <cell r="I6444" t="str">
            <v>M3</v>
          </cell>
          <cell r="J6444" t="str">
            <v>COEFICIENTE DE REPRESENTATIVIDADE</v>
          </cell>
          <cell r="K6444">
            <v>39.49</v>
          </cell>
        </row>
        <row r="6445">
          <cell r="G6445">
            <v>101093</v>
          </cell>
          <cell r="H6445" t="str">
            <v>RODAPÉ CERÂMICO DE 7CM DE ALTURA COM PLACAS TIPO ESMALTADA DE DIMENSÕES 45X45CM. AF_02/2023</v>
          </cell>
          <cell r="I6445" t="str">
            <v>M2</v>
          </cell>
          <cell r="J6445" t="str">
            <v>COEFICIENTE DE REPRESENTATIVIDADE</v>
          </cell>
          <cell r="K6445">
            <v>43.13</v>
          </cell>
        </row>
        <row r="6446">
          <cell r="G6446">
            <v>98695</v>
          </cell>
          <cell r="H6446" t="str">
            <v>RODAPÉ CERÂMICO DE 7CM DE ALTURA COM PLACAS TIPO ESMALTADA DE DIMENSÕES 60X60CM. AF_02/2023</v>
          </cell>
          <cell r="I6446" t="str">
            <v>M2</v>
          </cell>
          <cell r="J6446" t="str">
            <v>COEFICIENTE DE REPRESENTATIVIDADE</v>
          </cell>
          <cell r="K6446">
            <v>88.81</v>
          </cell>
        </row>
        <row r="6447">
          <cell r="G6447">
            <v>98697</v>
          </cell>
          <cell r="H6447" t="str">
            <v>RODAPÉ EM ARDÓSIA ALTURA 10CM. AF_09/2020</v>
          </cell>
          <cell r="I6447" t="str">
            <v>M2</v>
          </cell>
          <cell r="J6447" t="str">
            <v>COEFICIENTE DE REPRESENTATIVIDADE</v>
          </cell>
          <cell r="K6447">
            <v>96.36</v>
          </cell>
        </row>
        <row r="6448">
          <cell r="G6448">
            <v>101738</v>
          </cell>
          <cell r="H6448" t="str">
            <v>RODAPÉ EM MARMORITE, ALTURA 10CM. AF_09/2020</v>
          </cell>
          <cell r="I6448" t="str">
            <v>M2</v>
          </cell>
          <cell r="J6448" t="str">
            <v>COEFICIENTE DE REPRESENTATIVIDADE</v>
          </cell>
          <cell r="K6448">
            <v>46.73</v>
          </cell>
        </row>
        <row r="6449">
          <cell r="G6449">
            <v>101739</v>
          </cell>
          <cell r="H6449" t="str">
            <v>EXECUÇÃO DE PASSEIO (CALÇADA) OU PISO DE CONCRETO COM CONCRETO MOLDADO IN LOCO, FEITO EM OBRA, ACABAMENTO CONVENCIONAL, NÃO ARMADO. AF_08/2022</v>
          </cell>
          <cell r="I6449" t="str">
            <v>M2</v>
          </cell>
          <cell r="J6449" t="str">
            <v>COEFICIENTE DE REPRESENTATIVIDADE</v>
          </cell>
          <cell r="K6449">
            <v>51.21</v>
          </cell>
        </row>
        <row r="6450">
          <cell r="G6450">
            <v>88648</v>
          </cell>
          <cell r="H6450" t="str">
            <v>EXECUÇÃO DE PASSEIO (CALÇADA) OU PISO DE CONCRETO COM CONCRETO MOLDADO IN LOCO, USINADO C20, ACABAMENTO CONVENCIONAL, NÃO ARMADO. AF_08/2022</v>
          </cell>
          <cell r="I6450" t="str">
            <v>M3</v>
          </cell>
          <cell r="J6450" t="str">
            <v>COEFICIENTE DE REPRESENTATIVIDADE</v>
          </cell>
          <cell r="K6450">
            <v>107.38</v>
          </cell>
        </row>
        <row r="6451">
          <cell r="G6451">
            <v>88649</v>
          </cell>
          <cell r="H6451" t="str">
            <v>EXECUÇÃO DE PASSEIO (CALÇADA) OU PISO DE CONCRETO COM CONCRETO MOLDADO IN LOCO, FEITO EM OBRA, ACABAMENTO CONVENCIONAL, ESPESSURA 6 CM, ARMADO. AF_08/2022</v>
          </cell>
          <cell r="I6451" t="str">
            <v>M2</v>
          </cell>
          <cell r="J6451" t="str">
            <v>COEFICIENTE DE REPRESENTATIVIDADE</v>
          </cell>
          <cell r="K6451">
            <v>116.66</v>
          </cell>
        </row>
        <row r="6452">
          <cell r="G6452">
            <v>88650</v>
          </cell>
          <cell r="H6452" t="str">
            <v>EXECUÇÃO DE PASSEIO (CALÇADA) OU PISO DE CONCRETO COM CONCRETO MOLDADO IN LOCO, USINADO, ACABAMENTO CONVENCIONAL, ESPESSURA 6 CM, ARMADO. AF_08/2022</v>
          </cell>
          <cell r="I6452" t="str">
            <v>M2</v>
          </cell>
          <cell r="J6452" t="str">
            <v>COEFICIENTE DE REPRESENTATIVIDADE</v>
          </cell>
          <cell r="K6452">
            <v>42.5</v>
          </cell>
        </row>
        <row r="6453">
          <cell r="G6453">
            <v>101740</v>
          </cell>
          <cell r="H6453" t="str">
            <v>EXECUÇÃO DE PASSEIO (CALÇADA) OU PISO DE CONCRETO COM CONCRETO MOLDADO IN LOCO, FEITO EM OBRA, ACABAMENTO CONVENCIONAL, ESPESSURA 8 CM, ARMADO. AF_08/2022</v>
          </cell>
          <cell r="I6453" t="str">
            <v>M2</v>
          </cell>
          <cell r="J6453" t="str">
            <v>COEFICIENTE DE REPRESENTATIVIDADE</v>
          </cell>
          <cell r="K6453">
            <v>46.98</v>
          </cell>
        </row>
        <row r="6454">
          <cell r="G6454">
            <v>101741</v>
          </cell>
          <cell r="H6454" t="str">
            <v>EXECUÇÃO DE PASSEIO (CALÇADA) OU PISO DE CONCRETO COM CONCRETO MOLDADO IN LOCO, USINADO, ACABAMENTO CONVENCIONAL, ESPESSURA 8 CM, ARMADO. AF_08/2022</v>
          </cell>
          <cell r="I6454" t="str">
            <v>M2</v>
          </cell>
          <cell r="J6454" t="str">
            <v>COEFICIENTE DE REPRESENTATIVIDADE</v>
          </cell>
          <cell r="K6454">
            <v>103.15</v>
          </cell>
        </row>
        <row r="6455">
          <cell r="G6455">
            <v>94990</v>
          </cell>
          <cell r="H6455" t="str">
            <v>PISO EM CONCRETO 20 MPA PREPARO MECÂNICO, ESPESSURA 7CM. AF_09/2020</v>
          </cell>
          <cell r="I6455" t="str">
            <v>M2</v>
          </cell>
          <cell r="J6455" t="str">
            <v>COEFICIENTE DE REPRESENTATIVIDADE</v>
          </cell>
          <cell r="K6455">
            <v>112.43</v>
          </cell>
        </row>
        <row r="6456">
          <cell r="G6456">
            <v>94991</v>
          </cell>
          <cell r="H6456" t="str">
            <v>EXECUÇÃO DE PASSEIO (CALÇADA) OU PISO DE CONCRETO COM CONCRETO MOLDADO IN LOCO, USINADO C25, ACABAMENTO CONVENCIONAL, NÃO ARMADO. AF_03/2023</v>
          </cell>
          <cell r="I6456" t="str">
            <v>M2</v>
          </cell>
          <cell r="J6456" t="str">
            <v>COEFICIENTE DE REPRESENTATIVIDADE</v>
          </cell>
          <cell r="K6456">
            <v>48.71</v>
          </cell>
        </row>
        <row r="6457">
          <cell r="G6457">
            <v>94992</v>
          </cell>
          <cell r="H6457" t="str">
            <v>PISO PODOTÁTIL DE ALERTA OU DIRECIONAL, DE CONCRETO, ASSENTADO SOBRE ARGAMASSA. AF_03/2024</v>
          </cell>
          <cell r="I6457" t="str">
            <v>M2</v>
          </cell>
          <cell r="J6457" t="str">
            <v>COEFICIENTE DE REPRESENTATIVIDADE</v>
          </cell>
          <cell r="K6457">
            <v>53.84</v>
          </cell>
        </row>
        <row r="6458">
          <cell r="G6458">
            <v>94993</v>
          </cell>
          <cell r="H6458" t="str">
            <v>CONTRAPISO EM ARGAMASSA TRAÇO 1:4 (CIMENTO E AREIA), PREPARO MECÂNICO COM BETONEIRA 400 L, APLICADO EM ÁREAS SECAS SOBRE LAJE, ADERIDO, ACABAMENTO NÃO REFORÇADO, ESPESSURA 2CM. AF_07/2021</v>
          </cell>
          <cell r="I6458" t="str">
            <v>M2</v>
          </cell>
          <cell r="J6458" t="str">
            <v>COEFICIENTE DE REPRESENTATIVIDADE</v>
          </cell>
          <cell r="K6458">
            <v>118.18</v>
          </cell>
        </row>
        <row r="6459">
          <cell r="G6459">
            <v>94994</v>
          </cell>
          <cell r="H6459" t="str">
            <v>CONTRAPISO EM ARGAMASSA TRAÇO 1:4 (CIMENTO E AREIA), PREPARO MANUAL, APLICADO EM ÁREAS SECAS SOBRE LAJE, ADERIDO, ACABAMENTO NÃO REFORÇADO, ESPESSURA 2CM. AF_07/2021</v>
          </cell>
          <cell r="I6459" t="str">
            <v>M2</v>
          </cell>
          <cell r="J6459" t="str">
            <v>COEFICIENTE DE REPRESENTATIVIDADE</v>
          </cell>
          <cell r="K6459">
            <v>128.8</v>
          </cell>
        </row>
        <row r="6460">
          <cell r="G6460">
            <v>94995</v>
          </cell>
          <cell r="H6460" t="str">
            <v>CONTRAPISO EM ARGAMASSA PRONTA, PREPARO MECÂNICO COM MISTURADOR 300 KG, APLICADO EM ÁREAS SECAS SOBRE LAJE, ADERIDO, ACABAMENTO NÃO REFORÇADO, ESPESSURA 2CM. AF_07/2021</v>
          </cell>
          <cell r="I6460" t="str">
            <v>M2</v>
          </cell>
          <cell r="J6460" t="str">
            <v>COEFICIENTE DE REPRESENTATIVIDADE</v>
          </cell>
          <cell r="K6460">
            <v>52.65</v>
          </cell>
        </row>
        <row r="6461">
          <cell r="G6461">
            <v>101747</v>
          </cell>
          <cell r="H6461" t="str">
            <v>CONTRAPISO EM ARGAMASSA PRONTA, PREPARO MANUAL, APLICADO EM ÁREAS SECAS SOBRE LAJE, ADERIDO, ACABAMENTO NÃO REFORÇADO, ESPESSURA 2CM. AF_07/2021</v>
          </cell>
          <cell r="I6461" t="str">
            <v>M2</v>
          </cell>
          <cell r="J6461" t="str">
            <v>COEFICIENTE DE REPRESENTATIVIDADE</v>
          </cell>
          <cell r="K6461">
            <v>58.24</v>
          </cell>
        </row>
        <row r="6462">
          <cell r="G6462">
            <v>104626</v>
          </cell>
          <cell r="H6462" t="str">
            <v>CONTRAPISO EM ARGAMASSA TRAÇO 1:4 (CIMENTO E AREIA), PREPARO MECÂNICO COM BETONEIRA 400 L, APLICADO EM ÁREAS SECAS SOBRE LAJE, ADERIDO, ACABAMENTO NÃO REFORÇADO, ESPESSURA 3CM. AF_07/2021</v>
          </cell>
          <cell r="I6462" t="str">
            <v>M2</v>
          </cell>
          <cell r="J6462" t="str">
            <v>COEFICIENTE DE REPRESENTATIVIDADE</v>
          </cell>
          <cell r="K6462">
            <v>128.3</v>
          </cell>
        </row>
        <row r="6463">
          <cell r="G6463">
            <v>104658</v>
          </cell>
          <cell r="H6463" t="str">
            <v>CONTRAPISO EM ARGAMASSA TRAÇO 1:4 (CIMENTO E AREIA), PREPARO MANUAL, APLICADO EM ÁREAS SECAS SOBRE LAJE, ADERIDO, ACABAMENTO NÃO REFORÇADO, ESPESSURA 3CM. AF_07/2021</v>
          </cell>
          <cell r="I6463" t="str">
            <v>M2</v>
          </cell>
          <cell r="J6463" t="str">
            <v>COEFICIENTE DE REPRESENTATIVIDADE</v>
          </cell>
          <cell r="K6463">
            <v>139.87</v>
          </cell>
        </row>
        <row r="6464">
          <cell r="G6464">
            <v>87620</v>
          </cell>
          <cell r="H6464" t="str">
            <v>CONTRAPISO EM ARGAMASSA PRONTA, PREPARO MECÂNICO COM MISTURADOR 300 KG, APLICADO EM ÁREAS SECAS SOBRE LAJE, ADERIDO, ACABAMENTO NÃO REFORÇADO, ESPESSURA 3CM. AF_07/2021</v>
          </cell>
          <cell r="I6464" t="str">
            <v>M2</v>
          </cell>
          <cell r="J6464" t="str">
            <v>COEFICIENTE DE REPRESENTATIVIDADE</v>
          </cell>
          <cell r="K6464">
            <v>41.55</v>
          </cell>
        </row>
        <row r="6465">
          <cell r="G6465">
            <v>87622</v>
          </cell>
          <cell r="H6465" t="str">
            <v>CONTRAPISO EM ARGAMASSA PRONTA, PREPARO MANUAL, APLICADO EM ÁREAS SECAS SOBRE LAJE, ADERIDO, ACABAMENTO NÃO REFORÇADO, ESPESSURA 3CM. AF_07/2021</v>
          </cell>
          <cell r="I6465" t="str">
            <v>M2</v>
          </cell>
          <cell r="J6465" t="str">
            <v>COEFICIENTE DE REPRESENTATIVIDADE</v>
          </cell>
          <cell r="K6465">
            <v>44.17</v>
          </cell>
        </row>
        <row r="6466">
          <cell r="G6466">
            <v>87623</v>
          </cell>
          <cell r="H6466" t="str">
            <v>CONTRAPISO EM ARGAMASSA TRAÇO 1:4 (CIMENTO E AREIA), PREPARO MECÂNICO COM BETONEIRA 400 L, APLICADO EM ÁREAS SECAS SOBRE LAJE, ADERIDO, ACABAMENTO NÃO REFORÇADO, ESPESSURA 4CM. AF_07/2021</v>
          </cell>
          <cell r="I6466" t="str">
            <v>M2</v>
          </cell>
          <cell r="J6466" t="str">
            <v>COEFICIENTE DE REPRESENTATIVIDADE</v>
          </cell>
          <cell r="K6466">
            <v>77.02</v>
          </cell>
        </row>
        <row r="6467">
          <cell r="G6467">
            <v>87624</v>
          </cell>
          <cell r="H6467" t="str">
            <v>CONTRAPISO EM ARGAMASSA TRAÇO 1:4 (CIMENTO E AREIA), PREPARO MANUAL, APLICADO EM ÁREAS SECAS SOBRE LAJE, ADERIDO, ACABAMENTO NÃO REFORÇADO, ESPESSURA 4CM. AF_07/2021</v>
          </cell>
          <cell r="I6467" t="str">
            <v>M2</v>
          </cell>
          <cell r="J6467" t="str">
            <v>COEFICIENTE DE REPRESENTATIVIDADE</v>
          </cell>
          <cell r="K6467">
            <v>82.45</v>
          </cell>
        </row>
        <row r="6468">
          <cell r="G6468">
            <v>87630</v>
          </cell>
          <cell r="H6468" t="str">
            <v>CONTRAPISO EM ARGAMASSA PRONTA, PREPARO MECÂNICO COM MISTURADOR 300 KG, APLICADO EM ÁREAS SECAS SOBRE LAJE, ADERIDO, ACABAMENTO NÃO REFORÇADO, ESPESSURA 4CM. AF_07/2021</v>
          </cell>
          <cell r="I6468" t="str">
            <v>M2</v>
          </cell>
          <cell r="J6468" t="str">
            <v>COEFICIENTE DE REPRESENTATIVIDADE</v>
          </cell>
          <cell r="K6468">
            <v>50.38</v>
          </cell>
        </row>
        <row r="6469">
          <cell r="G6469">
            <v>87632</v>
          </cell>
          <cell r="H6469" t="str">
            <v>CONTRAPISO EM ARGAMASSA PRONTA, PREPARO MANUAL, APLICADO EM ÁREAS SECAS SOBRE LAJE, ADERIDO, ACABAMENTO NÃO REFORÇADO, ESPESSURA 4CM. AF_07/2021</v>
          </cell>
          <cell r="I6469" t="str">
            <v>M2</v>
          </cell>
          <cell r="J6469" t="str">
            <v>COEFICIENTE DE REPRESENTATIVIDADE</v>
          </cell>
          <cell r="K6469">
            <v>54.02</v>
          </cell>
        </row>
        <row r="6470">
          <cell r="G6470">
            <v>87633</v>
          </cell>
          <cell r="H6470" t="str">
            <v>CONTRAPISO EM ARGAMASSA TRAÇO 1:4 (CIMENTO E AREIA), PREPARO MECÂNICO COM BETONEIRA 400 L, APLICADO EM ÁREAS SECAS SOBRE LAJE, NÃO ADERIDO, ACABAMENTO NÃO REFORÇADO, ESPESSURA 4CM. AF_07/2021</v>
          </cell>
          <cell r="I6470" t="str">
            <v>M2</v>
          </cell>
          <cell r="J6470" t="str">
            <v>COEFICIENTE DE REPRESENTATIVIDADE</v>
          </cell>
          <cell r="K6470">
            <v>99.7</v>
          </cell>
        </row>
        <row r="6471">
          <cell r="G6471">
            <v>87634</v>
          </cell>
          <cell r="H6471" t="str">
            <v>CONTRAPISO EM ARGAMASSA TRAÇO 1:4 (CIMENTO E AREIA), PREPARO MANUAL, APLICADO EM ÁREAS SECAS SOBRE LAJE, NÃO ADERIDO, ACABAMENTO NÃO REFORÇADO, ESPESSURA 4CM. AF_07/2021</v>
          </cell>
          <cell r="I6471" t="str">
            <v>M2</v>
          </cell>
          <cell r="J6471" t="str">
            <v>COEFICIENTE DE REPRESENTATIVIDADE</v>
          </cell>
          <cell r="K6471">
            <v>107.25</v>
          </cell>
        </row>
        <row r="6472">
          <cell r="G6472">
            <v>87640</v>
          </cell>
          <cell r="H6472" t="str">
            <v>CONTRAPISO EM ARGAMASSA PRONTA, PREPARO MECÂNICO COM MISTURADOR 300 KG, APLICADO EM ÁREAS SECAS SOBRE LAJE, NÃO ADERIDO, ACABAMENTO NÃO REFORÇADO, ESPESSURA 4CM. AF_07/2021</v>
          </cell>
          <cell r="I6472" t="str">
            <v>M2</v>
          </cell>
          <cell r="J6472" t="str">
            <v>COEFICIENTE DE REPRESENTATIVIDADE</v>
          </cell>
          <cell r="K6472">
            <v>48.31</v>
          </cell>
        </row>
        <row r="6473">
          <cell r="G6473">
            <v>87642</v>
          </cell>
          <cell r="H6473" t="str">
            <v>CONTRAPISO EM ARGAMASSA PRONTA, PREPARO MANUAL, APLICADO EM ÁREAS SECAS SOBRE LAJE, NÃO ADERIDO, ACABAMENTO NÃO REFORÇADO, ESPESSURA 4CM. AF_07/2021</v>
          </cell>
          <cell r="I6473" t="str">
            <v>M2</v>
          </cell>
          <cell r="J6473" t="str">
            <v>COEFICIENTE DE REPRESENTATIVIDADE</v>
          </cell>
          <cell r="K6473">
            <v>51.95</v>
          </cell>
        </row>
        <row r="6474">
          <cell r="G6474">
            <v>87643</v>
          </cell>
          <cell r="H6474" t="str">
            <v>CONTRAPISO EM ARGAMASSA TRAÇO 1:4 (CIMENTO E AREIA), PREPARO MECÂNICO COM BETONEIRA 400 L, APLICADO EM ÁREAS SECAS SOBRE LAJE, NÃO ADERIDO, ACABAMENTO NÃO REFORÇADO, ESPESSURA 5CM. AF_07/2021</v>
          </cell>
          <cell r="I6474" t="str">
            <v>M2</v>
          </cell>
          <cell r="J6474" t="str">
            <v>COEFICIENTE DE REPRESENTATIVIDADE</v>
          </cell>
          <cell r="K6474">
            <v>97.63</v>
          </cell>
        </row>
        <row r="6475">
          <cell r="G6475">
            <v>87644</v>
          </cell>
          <cell r="H6475" t="str">
            <v>CONTRAPISO EM ARGAMASSA TRAÇO 1:4 (CIMENTO E AREIA), PREPARO MANUAL, APLICADO EM ÁREAS SECAS SOBRE LAJE, NÃO ADERIDO, ACABAMENTO NÃO REFORÇADO, ESPESSURA 5CM. AF_07/2021</v>
          </cell>
          <cell r="I6475" t="str">
            <v>M2</v>
          </cell>
          <cell r="J6475" t="str">
            <v>COEFICIENTE DE REPRESENTATIVIDADE</v>
          </cell>
          <cell r="K6475">
            <v>105.18</v>
          </cell>
        </row>
        <row r="6476">
          <cell r="G6476">
            <v>87680</v>
          </cell>
          <cell r="H6476" t="str">
            <v>CONTRAPISO EM ARGAMASSA PRONTA, PREPARO MECÂNICO COM MISTURADOR 300 KG, APLICADO EM ÁREAS SECAS SOBRE LAJE, NÃO ADERIDO, ESPESSURA 5CM. AF_07/2021</v>
          </cell>
          <cell r="I6476" t="str">
            <v>M2</v>
          </cell>
          <cell r="J6476" t="str">
            <v>COEFICIENTE DE REPRESENTATIVIDADE</v>
          </cell>
          <cell r="K6476">
            <v>55.59</v>
          </cell>
        </row>
        <row r="6477">
          <cell r="G6477">
            <v>87682</v>
          </cell>
          <cell r="H6477" t="str">
            <v>CONTRAPISO EM ARGAMASSA PRONTA, PREPARO MANUAL, APLICADO EM ÁREAS SECAS SOBRE LAJE, NÃO ADERIDO, ACABAMENTO NÃO REFORÇADO, ESPESSURA 5CM. AF_07/2021</v>
          </cell>
          <cell r="I6477" t="str">
            <v>M2</v>
          </cell>
          <cell r="J6477" t="str">
            <v>COEFICIENTE DE REPRESENTATIVIDADE</v>
          </cell>
          <cell r="K6477">
            <v>60.07</v>
          </cell>
        </row>
        <row r="6478">
          <cell r="G6478">
            <v>87683</v>
          </cell>
          <cell r="H6478" t="str">
            <v>CONTRAPISO EM ARGAMASSA TRAÇO 1:4 (CIMENTO E AREIA), PREPARO MECÂNICO COM BETONEIRA 400 L, APLICADO EM ÁREAS SECAS SOBRE LAJE, NÃO ADERIDO, ACABAMENTO NÃO REFORÇADO, ESPESSURA 6CM. AF_07/2021</v>
          </cell>
          <cell r="I6478" t="str">
            <v>M2</v>
          </cell>
          <cell r="J6478" t="str">
            <v>COEFICIENTE DE REPRESENTATIVIDADE</v>
          </cell>
          <cell r="K6478">
            <v>116.24</v>
          </cell>
        </row>
        <row r="6479">
          <cell r="G6479">
            <v>87684</v>
          </cell>
          <cell r="H6479" t="str">
            <v>CONTRAPISO EM ARGAMASSA TRAÇO 1:4 (CIMENTO E AREIA), PREPARO MANUAL, APLICADO EM ÁREAS SECAS SOBRE LAJE, NÃO ADERIDO, ACABAMENTO NÃO REFORÇADO, ESPESSURA 6CM. AF_07/2021</v>
          </cell>
          <cell r="I6479" t="str">
            <v>M2</v>
          </cell>
          <cell r="J6479" t="str">
            <v>COEFICIENTE DE REPRESENTATIVIDADE</v>
          </cell>
          <cell r="K6479">
            <v>125.52</v>
          </cell>
        </row>
        <row r="6480">
          <cell r="G6480">
            <v>87690</v>
          </cell>
          <cell r="H6480" t="str">
            <v>CONTRAPISO EM ARGAMASSA PRONTA, PREPARO MECÂNICO COM MISTURADOR 300 KG, APLICADO EM ÁREAS SECAS SOBRE LAJE, NÃO ADERIDO, ACABAMENTO NÃO REFORÇADO, ESPESSURA 6CM. AF_07/2021</v>
          </cell>
          <cell r="I6480" t="str">
            <v>M2</v>
          </cell>
          <cell r="J6480" t="str">
            <v>COEFICIENTE DE REPRESENTATIVIDADE</v>
          </cell>
          <cell r="K6480">
            <v>28.66</v>
          </cell>
        </row>
        <row r="6481">
          <cell r="G6481">
            <v>87692</v>
          </cell>
          <cell r="H6481" t="str">
            <v>CONTRAPISO EM ARGAMASSA PRONTA, PREPARO MANUAL, APLICADO EM ÁREAS SECAS SOBRE LAJE, NÃO ADERIDO, ACABAMENTO NÃO REFORÇADO, ESPESSURA 6CM. AF_07/2021</v>
          </cell>
          <cell r="I6481" t="str">
            <v>M2</v>
          </cell>
          <cell r="J6481" t="str">
            <v>COEFICIENTE DE REPRESENTATIVIDADE</v>
          </cell>
          <cell r="K6481">
            <v>35.77</v>
          </cell>
        </row>
        <row r="6482">
          <cell r="G6482">
            <v>87693</v>
          </cell>
          <cell r="H6482" t="str">
            <v>CONTRAPISO EM ARGAMASSA TRAÇO 1:4 (CIMENTO E AREIA), PREPARO MECÂNICO COM BETONEIRA 400 L, APLICADO EM ÁREAS MOLHADAS SOBRE LAJE, ADERIDO, ACABAMENTO NÃO REFORÇADO, ESPESSURA 2CM. AF_07/2021</v>
          </cell>
          <cell r="I6482" t="str">
            <v>M2</v>
          </cell>
          <cell r="J6482" t="str">
            <v>COEFICIENTE DE REPRESENTATIVIDADE</v>
          </cell>
          <cell r="K6482">
            <v>41.42</v>
          </cell>
        </row>
        <row r="6483">
          <cell r="G6483">
            <v>87694</v>
          </cell>
          <cell r="H6483" t="str">
            <v>CONTRAPISO EM ARGAMASSA TRAÇO 1:4 (CIMENTO E AREIA), PREPARO MANUAL, APLICADO EM ÁREAS MOLHADAS SOBRE LAJE, ADERIDO, ACABAMENTO NÃO REFORÇADO, ESPESSURA 2CM. AF_07/2021</v>
          </cell>
          <cell r="I6483" t="str">
            <v>M2</v>
          </cell>
          <cell r="J6483" t="str">
            <v>COEFICIENTE DE REPRESENTATIVIDADE</v>
          </cell>
          <cell r="K6483">
            <v>23.45</v>
          </cell>
        </row>
        <row r="6484">
          <cell r="G6484">
            <v>87700</v>
          </cell>
          <cell r="H6484" t="str">
            <v>CONTRAPISO EM ARGAMASSA PRONTA, PREPARO MECÂNICO COM MISTURADOR 300 KG, APLICADO EM ÁREAS MOLHADAS SOBRE LAJE, ADERIDO, ACABAMENTO NÃO REFORÇADO, ESPESSURA 2CM. AF_07/2021</v>
          </cell>
          <cell r="I6484" t="str">
            <v>M2</v>
          </cell>
          <cell r="J6484" t="str">
            <v>COEFICIENTE DE REPRESENTATIVIDADE</v>
          </cell>
          <cell r="K6484">
            <v>32.28</v>
          </cell>
        </row>
        <row r="6485">
          <cell r="G6485">
            <v>87702</v>
          </cell>
          <cell r="H6485" t="str">
            <v>CONTRAPISO EM ARGAMASSA PRONTA, PREPARO MANUAL, APLICADO EM ÁREAS MOLHADAS SOBRE LAJE, ADERIDO, ACABAMENTO NÃO REFORÇADO, ESPESSURA 2CM. AF_07/2021</v>
          </cell>
          <cell r="I6485" t="str">
            <v>M2</v>
          </cell>
          <cell r="J6485" t="str">
            <v>COEFICIENTE DE REPRESENTATIVIDADE</v>
          </cell>
          <cell r="K6485">
            <v>39.59</v>
          </cell>
        </row>
        <row r="6486">
          <cell r="G6486">
            <v>87703</v>
          </cell>
          <cell r="H6486" t="str">
            <v>CONTRAPISO EM ARGAMASSA TRAÇO 1:4 (CIMENTO E AREIA), PREPARO MECÂNICO COM BETONEIRA 400 L, APLICADO EM ÁREAS MOLHADAS SOBRE LAJE, ADERIDO, ACABAMENTO NÃO REFORÇADO, ESPESSURA 3CM. AF_07/2021</v>
          </cell>
          <cell r="I6486" t="str">
            <v>M2</v>
          </cell>
          <cell r="J6486" t="str">
            <v>COEFICIENTE DE REPRESENTATIVIDADE</v>
          </cell>
          <cell r="K6486">
            <v>75.18</v>
          </cell>
        </row>
        <row r="6487">
          <cell r="G6487">
            <v>87704</v>
          </cell>
          <cell r="H6487" t="str">
            <v>CONTRAPISO EM ARGAMASSA TRAÇO 1:4 (CIMENTO E AREIA), PREPARO MANUAL, APLICADO EM ÁREAS MOLHADAS SOBRE LAJE, ADERIDO, ACABAMENTO NÃO REFORÇADO, ESPESSURA 3CM. AF_07/2021</v>
          </cell>
          <cell r="I6487" t="str">
            <v>M2</v>
          </cell>
          <cell r="J6487" t="str">
            <v>COEFICIENTE DE REPRESENTATIVIDADE</v>
          </cell>
          <cell r="K6487">
            <v>80.31</v>
          </cell>
        </row>
        <row r="6488">
          <cell r="G6488">
            <v>87735</v>
          </cell>
          <cell r="H6488" t="str">
            <v>CONTRAPISO EM ARGAMASSA PRONTA, PREPARO MECÂNICO COM MISTURADOR 300 KG, APLICADO EM ÁREAS MOLHADAS SOBRE LAJE, ADERIDO, ACABAMENTO NÃO REFORÇADO, ESPESSURA 3CM. AF_07/2021</v>
          </cell>
          <cell r="I6488" t="str">
            <v>M2</v>
          </cell>
          <cell r="J6488" t="str">
            <v>COEFICIENTE DE REPRESENTATIVIDADE</v>
          </cell>
          <cell r="K6488">
            <v>144.65</v>
          </cell>
        </row>
        <row r="6489">
          <cell r="G6489">
            <v>87737</v>
          </cell>
          <cell r="H6489" t="str">
            <v>CONTRAPISO EM ARGAMASSA PRONTA, PREPARO MANUAL, APLICADO EM ÁREAS MOLHADAS SOBRE LAJE, ADERIDO, ACABAMENTO NÃO REFORÇADO, ESPESSURA 3CM. AF_07/2021</v>
          </cell>
          <cell r="I6489" t="str">
            <v>M2</v>
          </cell>
          <cell r="J6489" t="str">
            <v>COEFICIENTE DE REPRESENTATIVIDADE</v>
          </cell>
          <cell r="K6489">
            <v>155.27</v>
          </cell>
        </row>
        <row r="6490">
          <cell r="G6490">
            <v>87738</v>
          </cell>
          <cell r="H6490" t="str">
            <v>CONTRAPISO EM ARGAMASSA TRAÇO 1:4 (CIMENTO E AREIA), PREPARO MECÂNICO COM BETONEIRA 400 L, APLICADO EM ÁREAS MOLHADAS SOBRE IMPERMEABILIZAÇÃO, ACABAMENTO NÃO REFORÇADO, ESPESSURA 3CM. AF_07/2021</v>
          </cell>
          <cell r="I6490" t="str">
            <v>M2</v>
          </cell>
          <cell r="J6490" t="str">
            <v>COEFICIENTE DE REPRESENTATIVIDADE</v>
          </cell>
          <cell r="K6490">
            <v>80.3</v>
          </cell>
        </row>
        <row r="6491">
          <cell r="G6491">
            <v>87739</v>
          </cell>
          <cell r="H6491" t="str">
            <v>CONTRAPISO EM ARGAMASSA TRAÇO 1:4 (CIMENTO E AREIA), PREPARO MANUAL, APLICADO EM ÁREAS MOLHADAS SOBRE IMPERMEABILIZAÇÃO, ACABAMENTO NÃO REFORÇADO, ESPESSURA 3CM. AF_07/2021</v>
          </cell>
          <cell r="I6491" t="str">
            <v>M2</v>
          </cell>
          <cell r="J6491" t="str">
            <v>COEFICIENTE DE REPRESENTATIVIDADE</v>
          </cell>
          <cell r="K6491">
            <v>85.89</v>
          </cell>
        </row>
        <row r="6492">
          <cell r="G6492">
            <v>87745</v>
          </cell>
          <cell r="H6492" t="str">
            <v>CONTRAPISO EM ARGAMASSA PRONTA, PREPARO MECÂNICO COM MISTURADOR 300 KG, APLICADO EM ÁREAS MOLHADAS SOBRE IMPERMEABILIZAÇÃO, ACABAMENTO NÃO REFORÇADO, ESPESSURA 3CM. AF_07/2021</v>
          </cell>
          <cell r="I6492" t="str">
            <v>M2</v>
          </cell>
          <cell r="J6492" t="str">
            <v>COEFICIENTE DE REPRESENTATIVIDADE</v>
          </cell>
          <cell r="K6492">
            <v>155.95</v>
          </cell>
        </row>
        <row r="6493">
          <cell r="G6493">
            <v>87747</v>
          </cell>
          <cell r="H6493" t="str">
            <v>CONTRAPISO EM ARGAMASSA PRONTA, PREPARO MANUAL, APLICADO EM ÁREAS MOLHADAS SOBRE IMPERMEABILIZAÇÃO, ACABAMENTO NÃO REFORÇADO, ESPESSURA 3CM. AF_07/2021</v>
          </cell>
          <cell r="I6493" t="str">
            <v>M2</v>
          </cell>
          <cell r="J6493" t="str">
            <v>COEFICIENTE DE REPRESENTATIVIDADE</v>
          </cell>
          <cell r="K6493">
            <v>167.52</v>
          </cell>
        </row>
        <row r="6494">
          <cell r="G6494">
            <v>87748</v>
          </cell>
          <cell r="H6494" t="str">
            <v>CONTRAPISO EM ARGAMASSA TRAÇO 1:4 (CIMENTO E AREIA), PREPARO MECÂNICO COM BETONEIRA 400 L, APLICADO EM ÁREAS MOLHADAS SOBRE IMPERMEABILIZAÇÃO, ACABAMENTO NÃO REFORÇADO, ESPESSURA 4CM. AF_07/2021</v>
          </cell>
          <cell r="I6494" t="str">
            <v>M2</v>
          </cell>
          <cell r="J6494" t="str">
            <v>COEFICIENTE DE REPRESENTATIVIDADE</v>
          </cell>
          <cell r="K6494">
            <v>89.66</v>
          </cell>
        </row>
        <row r="6495">
          <cell r="G6495">
            <v>87749</v>
          </cell>
          <cell r="H6495" t="str">
            <v>CONTRAPISO EM ARGAMASSA TRAÇO 1:4 (CIMENTO E AREIA), PREPARO MANUAL, APLICADO EM ÁREAS MOLHADAS SOBRE IMPERMEABILIZAÇÃO, ACABAMENTO NÃO REFORÇADO, ESPESSURA 4CM. AF_07/2021</v>
          </cell>
          <cell r="I6495" t="str">
            <v>M2</v>
          </cell>
          <cell r="J6495" t="str">
            <v>COEFICIENTE DE REPRESENTATIVIDADE</v>
          </cell>
          <cell r="K6495">
            <v>96.08</v>
          </cell>
        </row>
        <row r="6496">
          <cell r="G6496">
            <v>87755</v>
          </cell>
          <cell r="H6496" t="str">
            <v>CONTRAPISO EM ARGAMASSA PRONTA, PREPARO MECÂNICO COM MISTURADOR 300 KG, APLICADO EM ÁREAS MOLHADAS SOBRE IMPERMEABILIZAÇÃO, ACABAMENTO NÃO REFORÇADO, ESPESSURA 4CM. AF_07/2021</v>
          </cell>
          <cell r="I6496" t="str">
            <v>M2</v>
          </cell>
          <cell r="J6496" t="str">
            <v>COEFICIENTE DE REPRESENTATIVIDADE</v>
          </cell>
          <cell r="K6496">
            <v>176.63</v>
          </cell>
        </row>
        <row r="6497">
          <cell r="G6497">
            <v>87757</v>
          </cell>
          <cell r="H6497" t="str">
            <v>CONTRAPISO EM ARGAMASSA PRONTA, PREPARO MANUAL, APLICADO EM ÁREAS MOLHADAS SOBRE IMPERMEABILIZAÇÃO, ACABAMENTO NÃO REFORÇADO, ESPESSURA 4CM. AF_07/2021</v>
          </cell>
          <cell r="I6497" t="str">
            <v>M2</v>
          </cell>
          <cell r="J6497" t="str">
            <v>COEFICIENTE DE REPRESENTATIVIDADE</v>
          </cell>
          <cell r="K6497">
            <v>189.93</v>
          </cell>
        </row>
        <row r="6498">
          <cell r="G6498">
            <v>87758</v>
          </cell>
          <cell r="H6498" t="str">
            <v>CONTRAPISO COM ARGAMASSA AUTONIVELANTE, APLICADO SOBRE LAJE, NÃO ADERIDO, ESPESSURA 3CM. AF_07/2021</v>
          </cell>
          <cell r="I6498" t="str">
            <v>M2</v>
          </cell>
          <cell r="J6498" t="str">
            <v>COEFICIENTE DE REPRESENTATIVIDADE</v>
          </cell>
          <cell r="K6498">
            <v>2.17</v>
          </cell>
        </row>
        <row r="6499">
          <cell r="G6499">
            <v>87759</v>
          </cell>
          <cell r="H6499" t="str">
            <v>CONTRAPISO COM ARGAMASSA AUTONIVELANTE, APLICADO SOBRE LAJE, NÃO ADERIDO, ESPESSURA 4CM. AF_07/2021</v>
          </cell>
          <cell r="I6499" t="str">
            <v>M2</v>
          </cell>
          <cell r="J6499" t="str">
            <v>COEFICIENTE DE REPRESENTATIVIDADE</v>
          </cell>
          <cell r="K6499">
            <v>56.81</v>
          </cell>
        </row>
        <row r="6500">
          <cell r="G6500">
            <v>87765</v>
          </cell>
          <cell r="H6500" t="str">
            <v>CONTRAPISO COM ARGAMASSA AUTONIVELANTE, APLICADO SOBRE LAJE, NÃO ADERIDO, ESPESSURA 5CM. AF_07/2021</v>
          </cell>
          <cell r="I6500" t="str">
            <v>M2</v>
          </cell>
          <cell r="J6500" t="str">
            <v>COEFICIENTE DE REPRESENTATIVIDADE</v>
          </cell>
          <cell r="K6500">
            <v>4.59</v>
          </cell>
        </row>
        <row r="6501">
          <cell r="G6501">
            <v>87767</v>
          </cell>
          <cell r="H6501" t="str">
            <v>CONTRAPISO COM ARGAMASSA AUTONIVELANTE, APLICADO SOBRE LAJE, ADERIDO, ESPESSURA 2CM. AF_07/2021</v>
          </cell>
          <cell r="I6501" t="str">
            <v>M2</v>
          </cell>
          <cell r="J6501" t="str">
            <v>COEFICIENTE DE REPRESENTATIVIDADE</v>
          </cell>
          <cell r="K6501">
            <v>4.22</v>
          </cell>
        </row>
        <row r="6502">
          <cell r="G6502">
            <v>87768</v>
          </cell>
          <cell r="H6502" t="str">
            <v>CONTRAPISO COM ARGAMASSA AUTONIVELANTE, APLICADO SOBRE LAJE, ADERIDO, ESPESSURA 3CM. AF_07/2021</v>
          </cell>
          <cell r="I6502" t="str">
            <v>M2</v>
          </cell>
          <cell r="J6502" t="str">
            <v>COEFICIENTE DE REPRESENTATIVIDADE</v>
          </cell>
          <cell r="K6502">
            <v>6.11</v>
          </cell>
        </row>
        <row r="6503">
          <cell r="G6503">
            <v>87769</v>
          </cell>
          <cell r="H6503" t="str">
            <v>CONTRAPISO COM ARGAMASSA AUTONIVELANTE, APLICADO SOBRE LAJE, ADERIDO, ESPESSURA 4CM. AF_07/2021</v>
          </cell>
          <cell r="I6503" t="str">
            <v>M2</v>
          </cell>
          <cell r="J6503" t="str">
            <v>COEFICIENTE DE REPRESENTATIVIDADE</v>
          </cell>
          <cell r="K6503">
            <v>5.99</v>
          </cell>
        </row>
        <row r="6504">
          <cell r="G6504">
            <v>88470</v>
          </cell>
          <cell r="H6504" t="str">
            <v>CONTRAPISO ACÚSTICO EM ARGAMASSA TRAÇO 1:4 (CIMENTO E AREIA), PREPARO MECÂNICO COM BETONEIRA 400L, APLICADO EM ÁREAS SECAS, ACABAMENTO NÃO REFORÇADO, ESPESSURA 5CM. AF_07/2021</v>
          </cell>
          <cell r="I6504" t="str">
            <v>M2</v>
          </cell>
          <cell r="J6504" t="str">
            <v>COLETADO</v>
          </cell>
          <cell r="K6504">
            <v>8.75</v>
          </cell>
        </row>
        <row r="6505">
          <cell r="G6505">
            <v>88471</v>
          </cell>
          <cell r="H6505" t="str">
            <v>CONTRAPISO ACÚSTICO EM ARGAMASSA TRAÇO 1:4 (CIMENTO E AREIA), PREPARO MANUAL, APLICADO EM ÁREAS SECAS, ACABAMENTO NÃO REFORÇADO, ESPESSURA 5CM. AF_07/2021</v>
          </cell>
          <cell r="I6505" t="str">
            <v>M2</v>
          </cell>
          <cell r="J6505" t="str">
            <v>COEFICIENTE DE REPRESENTATIVIDADE</v>
          </cell>
          <cell r="K6505">
            <v>8.44</v>
          </cell>
        </row>
        <row r="6506">
          <cell r="G6506">
            <v>88472</v>
          </cell>
          <cell r="H6506" t="str">
            <v>CONTRAPISO ACÚSTICO EM ARGAMASSA PRONTA, PREPARO MECÂNICO COM MISTURADOR 300 KG, APLICADO EM ÁREAS SECAS, ACABAMENTO NÃO REFORÇADO, ESPESSURA 5CM. AF_07/2021</v>
          </cell>
          <cell r="I6506" t="str">
            <v>M2</v>
          </cell>
          <cell r="J6506" t="str">
            <v>COEFICIENTE DE REPRESENTATIVIDADE</v>
          </cell>
          <cell r="K6506">
            <v>15.13</v>
          </cell>
        </row>
        <row r="6507">
          <cell r="G6507">
            <v>88476</v>
          </cell>
          <cell r="H6507" t="str">
            <v>CONTRAPISO ACÚSTICO EM ARGAMASSA PRONTA, PREPARO MANUAL, APLICADO EM ÁREAS SECAS, ACABAMENTO NÃO REFORÇADO, ESPESSURA 5CM. AF_07/2021</v>
          </cell>
          <cell r="I6507" t="str">
            <v>M2</v>
          </cell>
          <cell r="J6507" t="str">
            <v>COEFICIENTE DE REPRESENTATIVIDADE</v>
          </cell>
          <cell r="K6507">
            <v>14.47</v>
          </cell>
        </row>
        <row r="6508">
          <cell r="G6508">
            <v>88477</v>
          </cell>
          <cell r="H6508" t="str">
            <v>CONTRAPISO ACÚSTICO EM ARGAMASSA TRAÇO 1:4 (CIMENTO E AREIA), PREPARO MECÂNICO COM BETONEIRA 400L, APLICADO EM ÁREAS SECAS, ACABAMENTO NÃO REFORÇADO, ESPESSURA 6CM. AF_07/2021</v>
          </cell>
          <cell r="I6508" t="str">
            <v>M2</v>
          </cell>
          <cell r="J6508" t="str">
            <v>COEFICIENTE DE REPRESENTATIVIDADE</v>
          </cell>
          <cell r="K6508">
            <v>7.58</v>
          </cell>
        </row>
        <row r="6509">
          <cell r="G6509">
            <v>88478</v>
          </cell>
          <cell r="H6509" t="str">
            <v>CONTRAPISO ACÚSTICO EM ARGAMASSA TRAÇO 1:4 (CIMENTO E AREIA), PREPARO MANUAL, APLICADO EM ÁREAS SECAS, ACABAMENTO NÃO REFORÇADO, ESPESSURA 6CM. AF_07/2021</v>
          </cell>
          <cell r="I6509" t="str">
            <v>M2</v>
          </cell>
          <cell r="J6509" t="str">
            <v>COEFICIENTE DE REPRESENTATIVIDADE</v>
          </cell>
          <cell r="K6509">
            <v>7.46</v>
          </cell>
        </row>
        <row r="6510">
          <cell r="G6510">
            <v>90930</v>
          </cell>
          <cell r="H6510" t="str">
            <v>CONTRAPISO ACÚSTICO EM ARGAMASSA PRONTA, PREPARO MECÂNICO COM MISTURADOR 300 KG, APLICADO EM ÁREAS SECAS, ACABAMENTO NÃO REFORÇADO, ESPESSURA 6CM. AF_07/2021</v>
          </cell>
          <cell r="I6510" t="str">
            <v>M2</v>
          </cell>
          <cell r="J6510" t="str">
            <v>COEFICIENTE DE REPRESENTATIVIDADE</v>
          </cell>
          <cell r="K6510">
            <v>10.22</v>
          </cell>
        </row>
        <row r="6511">
          <cell r="G6511">
            <v>90932</v>
          </cell>
          <cell r="H6511" t="str">
            <v>CONTRAPISO ACÚSTICO EM ARGAMASSA PRONTA, PREPARO MANUAL, APLICADO EM ÁREAS SECA, ACABAMENTO NÃO REFORÇADO, ESPESSURA 6CM. AF_07/2021</v>
          </cell>
          <cell r="I6511" t="str">
            <v>M</v>
          </cell>
          <cell r="J6511" t="str">
            <v>COEFICIENTE DE REPRESENTATIVIDADE</v>
          </cell>
          <cell r="K6511">
            <v>9.91</v>
          </cell>
        </row>
        <row r="6512">
          <cell r="G6512">
            <v>90933</v>
          </cell>
          <cell r="H6512" t="str">
            <v>CONTRAPISO ACÚSTICO EM ARGAMASSA TRAÇO 1:4 (CIMENTO E AREIA), PREPARO MECÂNICO COM BETONEIRA 400L, APLICADO EM ÁREAS SECAS, ACABAMENTO NÃO REFORÇADO, ESPESSURA 7CM. AF_07/2021</v>
          </cell>
          <cell r="I6512" t="str">
            <v>M2</v>
          </cell>
          <cell r="J6512" t="str">
            <v>COEFICIENTE DE REPRESENTATIVIDADE</v>
          </cell>
          <cell r="K6512">
            <v>6.78</v>
          </cell>
        </row>
        <row r="6513">
          <cell r="G6513">
            <v>90934</v>
          </cell>
          <cell r="H6513" t="str">
            <v>CONTRAPISO ACÚSTICO EM ARGAMASSA TRAÇO 1:4 (CIMENTO E AREIA), PREPARO MANUAL, APLICADO EM ÁREAS SECAS, ACABAMENTO NÃO REFORÇADO, ESPESSURA 7CM. AF_07/2021</v>
          </cell>
          <cell r="I6513" t="str">
            <v>M2</v>
          </cell>
          <cell r="J6513" t="str">
            <v>COEFICIENTE DE REPRESENTATIVIDADE</v>
          </cell>
          <cell r="K6513">
            <v>6.41</v>
          </cell>
        </row>
        <row r="6514">
          <cell r="G6514">
            <v>90940</v>
          </cell>
          <cell r="H6514" t="str">
            <v>CONTRAPISO ACÚSTICO EM ARGAMASSA PRONTA, PREPARO MECÂNICO COM MISTURADOR 300 KG, APLICADO EM ÁREAS SECAS, ACABAMENTO NÃO REFORÇADO, ESPESSURA 7CM. AF_07/2021</v>
          </cell>
          <cell r="I6514" t="str">
            <v>M2</v>
          </cell>
          <cell r="J6514" t="str">
            <v>COEFICIENTE DE REPRESENTATIVIDADE</v>
          </cell>
          <cell r="K6514">
            <v>5.28</v>
          </cell>
        </row>
        <row r="6515">
          <cell r="G6515">
            <v>90942</v>
          </cell>
          <cell r="H6515" t="str">
            <v>CONTRAPISO ACÚSTICO EM ARGAMASSA PRONTA, PREPARO MANUAL, APLICADO EM ÁREAS SECAS, ACABAMENTO NÃO REFORÇADO, ESPESSURA 7CM. AF_07/2021</v>
          </cell>
          <cell r="I6515" t="str">
            <v>M2</v>
          </cell>
          <cell r="J6515" t="str">
            <v>COEFICIENTE DE REPRESENTATIVIDADE</v>
          </cell>
          <cell r="K6515">
            <v>4.91</v>
          </cell>
        </row>
        <row r="6516">
          <cell r="G6516">
            <v>90943</v>
          </cell>
          <cell r="H6516" t="str">
            <v>REFORÇO SUPERFICIAL PARA CONTRAPISOS DE ARGAMASSA SEMI-SECA. AF_07/2021</v>
          </cell>
          <cell r="I6516" t="str">
            <v>M2</v>
          </cell>
          <cell r="J6516" t="str">
            <v>COEFICIENTE DE REPRESENTATIVIDADE</v>
          </cell>
          <cell r="K6516">
            <v>8.23</v>
          </cell>
        </row>
        <row r="6517">
          <cell r="G6517">
            <v>90944</v>
          </cell>
          <cell r="H6517" t="str">
            <v>RODAPÉ BORRACHA LISO, ALTURA = 7CM, ESPESSURA = 2 MM, PARA ARGAMASSA. AF_09/2020</v>
          </cell>
          <cell r="I6517" t="str">
            <v>M2</v>
          </cell>
          <cell r="J6517" t="str">
            <v>COEFICIENTE DE REPRESENTATIVIDADE</v>
          </cell>
          <cell r="K6517">
            <v>8.11</v>
          </cell>
        </row>
        <row r="6518">
          <cell r="G6518">
            <v>90950</v>
          </cell>
          <cell r="H6518" t="str">
            <v>CHAPISCO APLICADO EM ALVENARIAS E ESTRUTURAS DE CONCRETO INTERNAS, COM COLHER DE PEDREIRO.  ARGAMASSA TRAÇO 1:3 COM PREPARO MANUAL. AF_10/2022</v>
          </cell>
          <cell r="I6518" t="str">
            <v>M2</v>
          </cell>
          <cell r="J6518" t="str">
            <v>COEFICIENTE DE REPRESENTATIVIDADE</v>
          </cell>
          <cell r="K6518">
            <v>10.87</v>
          </cell>
        </row>
        <row r="6519">
          <cell r="G6519">
            <v>90952</v>
          </cell>
          <cell r="H6519" t="str">
            <v>CHAPISCO APLICADO EM ALVENARIAS E ESTRUTURAS DE CONCRETO INTERNAS, COM COLHER DE PEDREIRO.  ARGAMASSA TRAÇO 1:3 COM PREPARO EM BETONEIRA 400L. AF_10/2022</v>
          </cell>
          <cell r="I6519" t="str">
            <v>M2</v>
          </cell>
          <cell r="J6519" t="str">
            <v>COEFICIENTE DE REPRESENTATIVIDADE</v>
          </cell>
          <cell r="K6519">
            <v>10.56</v>
          </cell>
        </row>
        <row r="6520">
          <cell r="G6520">
            <v>90953</v>
          </cell>
          <cell r="H6520" t="str">
            <v>CHAPISCO APLICADO NO TETO OU EM ALVENARIA E ESTRUTURA, COM ROLO PARA TEXTURA ACRÍLICA. ARGAMASSA TRAÇO 1:4 E EMULSÃO POLIMÉRICA (ADESIVO) COM PREPARO MANUAL. AF_10/2022</v>
          </cell>
          <cell r="I6520" t="str">
            <v>M2</v>
          </cell>
          <cell r="J6520" t="str">
            <v>ATRIBUÍDO SÃO PAULO</v>
          </cell>
          <cell r="K6520">
            <v>7.81</v>
          </cell>
        </row>
        <row r="6521">
          <cell r="G6521">
            <v>90954</v>
          </cell>
          <cell r="H6521" t="str">
            <v>CHAPISCO APLICADO NO TETO OU EM ALVENARIA E ESTRUTURA, COM ROLO PARA TEXTURA ACRÍLICA. ARGAMASSA TRAÇO 1:4 E EMULSÃO POLIMÉRICA (ADESIVO) COM PREPARO EM BETONEIRA 400L. AF_10/2022</v>
          </cell>
          <cell r="I6521" t="str">
            <v>M2</v>
          </cell>
          <cell r="J6521" t="str">
            <v>ATRIBUÍDO SÃO PAULO</v>
          </cell>
          <cell r="K6521">
            <v>7.44</v>
          </cell>
        </row>
        <row r="6522">
          <cell r="G6522">
            <v>102803</v>
          </cell>
          <cell r="H6522" t="str">
            <v>CHAPISCO APLICADO NO TETO OU EM ALVENARIA E ESTRUTURA, COM ROLO PARA TEXTURA ACRÍLICA. ARGAMASSA INDUSTRIALIZADA COM PREPARO MANUAL. AF_10/2022</v>
          </cell>
          <cell r="I6522" t="str">
            <v>M2</v>
          </cell>
          <cell r="J6522" t="str">
            <v>COEFICIENTE DE REPRESENTATIVIDADE</v>
          </cell>
          <cell r="K6522">
            <v>6.29</v>
          </cell>
        </row>
        <row r="6523">
          <cell r="G6523">
            <v>101742</v>
          </cell>
          <cell r="H6523" t="str">
            <v>CHAPISCO APLICADO NO TETO OU EM ALVENARIA E ESTRUTURA, COM ROLO PARA TEXTURA ACRÍLICA. ARGAMASSA INDUSTRIALIZADA COM PREPARO EM MISTURADOR 300 KG. AF_10/2022</v>
          </cell>
          <cell r="I6523" t="str">
            <v>M2</v>
          </cell>
          <cell r="J6523" t="str">
            <v>COEFICIENTE DE REPRESENTATIVIDADE</v>
          </cell>
          <cell r="K6523">
            <v>5.92</v>
          </cell>
        </row>
        <row r="6524">
          <cell r="G6524">
            <v>87878</v>
          </cell>
          <cell r="H6524" t="str">
            <v>CHAPISCO APLICADO NO TETO OU EM ESTRUTURA, COM DESEMPENADEIRA DENTADA. ARGAMASSA INDUSTRIALIZADA COM PREPARO MANUAL. AF_10/2022</v>
          </cell>
          <cell r="I6524" t="str">
            <v>M2</v>
          </cell>
          <cell r="J6524" t="str">
            <v>COEFICIENTE DE REPRESENTATIVIDADE</v>
          </cell>
          <cell r="K6524">
            <v>20.04</v>
          </cell>
        </row>
        <row r="6525">
          <cell r="G6525">
            <v>87879</v>
          </cell>
          <cell r="H6525" t="str">
            <v>CHAPISCO APLICADO NO TETO OU EM ESTRUTURA, COM DESEMPENADEIRA DENTADA. ARGAMASSA INDUSTRIALIZADA COM PREPARO EM MISTURADOR 300 KG. AF_10/2022</v>
          </cell>
          <cell r="I6525" t="str">
            <v>M2</v>
          </cell>
          <cell r="J6525" t="str">
            <v>COEFICIENTE DE REPRESENTATIVIDADE</v>
          </cell>
          <cell r="K6525">
            <v>19.38</v>
          </cell>
        </row>
        <row r="6526">
          <cell r="G6526">
            <v>87881</v>
          </cell>
          <cell r="H6526" t="str">
            <v>CHAPISCO APLICADO EM ALVENARIA (SEM PRESENÇA DE VÃOS) E ESTRUTURAS DE CONCRETO DE FACHADA, COM ROLO PARA TEXTURA ACRÍLICA.  ARGAMASSA TRAÇO 1:4 E EMULSÃO POLIMÉRICA (ADESIVO) COM PREPARO MANUAL. AF_10/2022</v>
          </cell>
          <cell r="I6526" t="str">
            <v>M2</v>
          </cell>
          <cell r="J6526" t="str">
            <v>COEFICIENTE DE REPRESENTATIVIDADE</v>
          </cell>
          <cell r="K6526">
            <v>4.85</v>
          </cell>
        </row>
        <row r="6527">
          <cell r="G6527">
            <v>87882</v>
          </cell>
          <cell r="H6527" t="str">
            <v>CHAPISCO APLICADO EM ALVENARIA (SEM PRESENÇA DE VÃOS) E ESTRUTURAS DE CONCRETO DE FACHADA, COM ROLO PARA TEXTURA ACRÍLICA.  ARGAMASSA TRAÇO 1:4 E EMULSÃO POLIMÉRICA (ADESIVO) COM PREPARO EM BETONEIRA 400L. AF_10/2022</v>
          </cell>
          <cell r="I6527" t="str">
            <v>M2</v>
          </cell>
          <cell r="J6527" t="str">
            <v>COEFICIENTE DE REPRESENTATIVIDADE</v>
          </cell>
          <cell r="K6527">
            <v>4.85</v>
          </cell>
        </row>
        <row r="6528">
          <cell r="G6528">
            <v>87884</v>
          </cell>
          <cell r="H6528" t="str">
            <v>CHAPISCO APLICADO EM ALVENARIA (SEM PRESENÇA DE VÃOS) E ESTRUTURAS DE CONCRETO DE FACHADA, COM ROLO PARA TEXTURA ACRÍLICA. ARGAMASSA INDUSTRIALIZADA COM PREPARO MANUAL. AF_10/2022</v>
          </cell>
          <cell r="I6528" t="str">
            <v>M2</v>
          </cell>
          <cell r="J6528" t="str">
            <v>ATRIBUÍDO SÃO PAULO</v>
          </cell>
          <cell r="K6528">
            <v>16</v>
          </cell>
        </row>
        <row r="6529">
          <cell r="G6529">
            <v>87885</v>
          </cell>
          <cell r="H6529" t="str">
            <v>CHAPISCO APLICADO EM ALVENARIA (SEM PRESENÇA DE VÃOS) E ESTRUTURAS DE CONCRETO DE FACHADA, COM ROLO PARA TEXTURA ACRÍLICA.  ARGAMASSA INDUSTRIALIZADA COM PREPARO EM MISTURADOR 300 KG. AF_10/2022</v>
          </cell>
          <cell r="I6529" t="str">
            <v>M2</v>
          </cell>
          <cell r="J6529" t="str">
            <v>ATRIBUÍDO SÃO PAULO</v>
          </cell>
          <cell r="K6529">
            <v>23.55</v>
          </cell>
        </row>
        <row r="6530">
          <cell r="G6530">
            <v>87886</v>
          </cell>
          <cell r="H6530" t="str">
            <v>CHAPISCO APLICADO EM ALVENARIA (SEM PRESENÇA DE VÃOS) E ESTRUTURAS DE CONCRETO DE FACHADA, COM COLHER DE PEDREIRO.  ARGAMASSA TRAÇO 1:3 COM PREPARO MANUAL. AF_10/2022</v>
          </cell>
          <cell r="I6530" t="str">
            <v>M2</v>
          </cell>
          <cell r="J6530" t="str">
            <v>COEFICIENTE DE REPRESENTATIVIDADE</v>
          </cell>
          <cell r="K6530">
            <v>27.89</v>
          </cell>
        </row>
        <row r="6531">
          <cell r="G6531">
            <v>87887</v>
          </cell>
          <cell r="H6531" t="str">
            <v>CHAPISCO APLICADO EM ALVENARIA (SEM PRESENÇA DE VÃOS) E ESTRUTURAS DE CONCRETO DE FACHADA, COM COLHER DE PEDREIRO.  ARGAMASSA TRAÇO 1:3 COM PREPARO EM BETONEIRA 400L. AF_10/2022</v>
          </cell>
          <cell r="I6531" t="str">
            <v>M2</v>
          </cell>
          <cell r="J6531" t="str">
            <v>COEFICIENTE DE REPRESENTATIVIDADE</v>
          </cell>
          <cell r="K6531">
            <v>25.62</v>
          </cell>
        </row>
        <row r="6532">
          <cell r="G6532">
            <v>87888</v>
          </cell>
          <cell r="H6532" t="str">
            <v>CHAPISCO APLICADO EM ALVENARIA (SEM PRESENÇA DE VÃOS) E ESTRUTURAS DE CONCRETO DE FACHADA, COM EQUIPAMENTO DE PROJEÇÃO. ARGAMASSA TRAÇO 1:3 COM PREPARO MANUAL. AF_10/2022</v>
          </cell>
          <cell r="I6532" t="str">
            <v>M2</v>
          </cell>
          <cell r="J6532" t="str">
            <v>ATRIBUÍDO SÃO PAULO</v>
          </cell>
          <cell r="K6532">
            <v>33.17</v>
          </cell>
        </row>
        <row r="6533">
          <cell r="G6533">
            <v>87889</v>
          </cell>
          <cell r="H6533" t="str">
            <v>CHAPISCO APLICADO EM ALVENARIA (SEM PRESENÇA DE VÃOS) E ESTRUTURAS DE CONCRETO DE FACHADA, COM EQUIPAMENTO DE PROJEÇÃO.  ARGAMASSA TRAÇO 1:3 COM PREPARO EM BETONEIRA 400 L. AF_10/2022</v>
          </cell>
          <cell r="I6533" t="str">
            <v>M2</v>
          </cell>
          <cell r="J6533" t="str">
            <v>ATRIBUÍDO SÃO PAULO</v>
          </cell>
          <cell r="K6533">
            <v>37.51</v>
          </cell>
        </row>
        <row r="6534">
          <cell r="G6534">
            <v>87891</v>
          </cell>
          <cell r="H6534" t="str">
            <v>CHAPISCO APLICADO EM ALVENARIA (COM PRESENÇA DE VÃOS) E ESTRUTURAS DE CONCRETO DE FACHADA, COM ROLO PARA TEXTURA ACRÍLICA.  ARGAMASSA TRAÇO 1:4 E EMULSÃO POLIMÉRICA (ADESIVO) COM PREPARO MANUAL. AF_10/2022</v>
          </cell>
          <cell r="I6534" t="str">
            <v>M2</v>
          </cell>
          <cell r="J6534" t="str">
            <v>COEFICIENTE DE REPRESENTATIVIDADE</v>
          </cell>
          <cell r="K6534">
            <v>18.39</v>
          </cell>
        </row>
        <row r="6535">
          <cell r="G6535">
            <v>87892</v>
          </cell>
          <cell r="H6535" t="str">
            <v>CHAPISCO APLICADO EM ALVENARIA (COM PRESENÇA DE VÃOS) E ESTRUTURAS DE CONCRETO DE FACHADA, COM ROLO PARA TEXTURA ACRÍLICA.  ARGAMASSA TRAÇO 1:4 E EMULSÃO POLIMÉRICA (ADESIVO) COM PREPARO EM BETONEIRA 400L. AF_10/2022</v>
          </cell>
          <cell r="I6535" t="str">
            <v>M2</v>
          </cell>
          <cell r="J6535" t="str">
            <v>COEFICIENTE DE REPRESENTATIVIDADE</v>
          </cell>
          <cell r="K6535">
            <v>28.36</v>
          </cell>
        </row>
        <row r="6536">
          <cell r="G6536">
            <v>87893</v>
          </cell>
          <cell r="H6536" t="str">
            <v>CHAPISCO APLICADO EM ALVENARIA (COM PRESENÇA DE VÃOS) E ESTRUTURAS DE CONCRETO DE FACHADA, COM ROLO PARA TEXTURA ACRÍLICA.  ARGAMASSA INDUSTRIALIZADA COM PREPARO MANUAL. AF_10/2022</v>
          </cell>
          <cell r="I6536" t="str">
            <v>M2</v>
          </cell>
          <cell r="J6536" t="str">
            <v>COEFICIENTE DE REPRESENTATIVIDADE</v>
          </cell>
          <cell r="K6536">
            <v>36.79</v>
          </cell>
        </row>
        <row r="6537">
          <cell r="G6537">
            <v>87894</v>
          </cell>
          <cell r="H6537" t="str">
            <v>CHAPISCO APLICADO EM ALVENARIA (COM PRESENÇA DE VÃOS) E ESTRUTURAS DE CONCRETO DE FACHADA, COM ROLO PARA TEXTURA ACRÍLICA.  ARGAMASSA INDUSTRIALIZADA COM PREPARO EM MISTURADOR 300 KG. AF_10/2022</v>
          </cell>
          <cell r="I6537" t="str">
            <v>M2</v>
          </cell>
          <cell r="J6537" t="str">
            <v>COEFICIENTE DE REPRESENTATIVIDADE</v>
          </cell>
          <cell r="K6537">
            <v>43.73</v>
          </cell>
        </row>
        <row r="6538">
          <cell r="G6538">
            <v>87896</v>
          </cell>
          <cell r="H6538" t="str">
            <v>CHAPISCO APLICADO EM ALVENARIA (COM PRESENÇA DE VÃOS) E ESTRUTURAS DE CONCRETO DE FACHADA, COM COLHER DE PEDREIRO.  ARGAMASSA TRAÇO 1:3 COM PREPARO MANUAL. AF_10/2022</v>
          </cell>
          <cell r="I6538" t="str">
            <v>M2</v>
          </cell>
          <cell r="J6538" t="str">
            <v>COEFICIENTE DE REPRESENTATIVIDADE</v>
          </cell>
          <cell r="K6538">
            <v>18.34</v>
          </cell>
        </row>
        <row r="6539">
          <cell r="G6539">
            <v>87897</v>
          </cell>
          <cell r="H6539" t="str">
            <v>CHAPISCO APLICADO EM ALVENARIA (COM PRESENÇA DE VÃOS) E ESTRUTURAS DE CONCRETO DE FACHADA, COM COLHER DE PEDREIRO.  ARGAMASSA TRAÇO 1:3 COM PREPARO EM BETONEIRA 400L. AF_10/2022</v>
          </cell>
          <cell r="I6539" t="str">
            <v>M2</v>
          </cell>
          <cell r="J6539" t="str">
            <v>COEFICIENTE DE REPRESENTATIVIDADE</v>
          </cell>
          <cell r="K6539">
            <v>26.88</v>
          </cell>
        </row>
        <row r="6540">
          <cell r="G6540">
            <v>87899</v>
          </cell>
          <cell r="H6540" t="str">
            <v>CHAPISCO APLICADO EM ALVENARIA (COM PRESENÇA DE VÃOS) E ESTRUTURAS DE CONCRETO DE FACHADA, COM EQUIPAMENTO DE PROJEÇÃO.  ARGAMASSA TRAÇO 1:3 COM PREPARO MANUAL. AF_10/2022</v>
          </cell>
          <cell r="I6540" t="str">
            <v>M2</v>
          </cell>
          <cell r="J6540" t="str">
            <v>COEFICIENTE DE REPRESENTATIVIDADE</v>
          </cell>
          <cell r="K6540">
            <v>30.3</v>
          </cell>
        </row>
        <row r="6541">
          <cell r="G6541">
            <v>87900</v>
          </cell>
          <cell r="H6541" t="str">
            <v>CHAPISCO APLICADO EM ALVENARIA (COM PRESENÇA DE VÃOS) E ESTRUTURAS DE CONCRETO DE FACHADA, COM EQUIPAMENTO DE PROJEÇÃO.  ARGAMASSA TRAÇO 1:3 COM PREPARO EM BETONEIRA 400 L. AF_10/2022</v>
          </cell>
          <cell r="I6541" t="str">
            <v>M2</v>
          </cell>
          <cell r="J6541" t="str">
            <v>COEFICIENTE DE REPRESENTATIVIDADE</v>
          </cell>
          <cell r="K6541">
            <v>37.26</v>
          </cell>
        </row>
        <row r="6542">
          <cell r="G6542">
            <v>87902</v>
          </cell>
          <cell r="H6542" t="str">
            <v>CHAPISCO APLICADO SOMENTE NA ESTRUTURA DE CONCRETO DA FACHADA, COM DESEMPENADEIRA DENTADA. ARGAMASSA INDUSTRIALIZADA COM PREPARO MANUAL. AF_10/2022</v>
          </cell>
          <cell r="I6542" t="str">
            <v>M2</v>
          </cell>
          <cell r="J6542" t="str">
            <v>COEFICIENTE DE REPRESENTATIVIDADE</v>
          </cell>
          <cell r="K6542">
            <v>37.39</v>
          </cell>
        </row>
        <row r="6543">
          <cell r="G6543">
            <v>87903</v>
          </cell>
          <cell r="H6543" t="str">
            <v>CHAPISCO APLICADO SOMENTE NA ESTRUTURA DE CONCRETO DA FACHADA, COM DESEMPENADEIRA DENTADA. ARGAMASSA INDUSTRIALIZADA COM PREPARO EM MISTURADOR 300 KG. AF_10/2022</v>
          </cell>
          <cell r="I6543" t="str">
            <v>M2</v>
          </cell>
          <cell r="J6543" t="str">
            <v>COEFICIENTE DE REPRESENTATIVIDADE</v>
          </cell>
          <cell r="K6543">
            <v>40.16</v>
          </cell>
        </row>
        <row r="6544">
          <cell r="G6544">
            <v>87904</v>
          </cell>
          <cell r="H6544" t="str">
            <v>CHAPISCO APLICADO EM ALVENARIA E ESTRUTURAS DE CONCRETO INTERNAS, COM EQUIPAMENTO DE PROJEÇÃO.  ARGAMASSA TRAÇO 1:3 COM PREPARO MANUAL. AF_10/2022</v>
          </cell>
          <cell r="I6544" t="str">
            <v>M2</v>
          </cell>
          <cell r="J6544" t="str">
            <v>COEFICIENTE DE REPRESENTATIVIDADE</v>
          </cell>
          <cell r="K6544">
            <v>34.66</v>
          </cell>
        </row>
        <row r="6545">
          <cell r="G6545">
            <v>87905</v>
          </cell>
          <cell r="H6545" t="str">
            <v>CHAPISCO APLICADO EM ALVENARIA E ESTRUTURAS DE CONCRETO INTERNAS, COM EQUIPAMENTO DE PROJEÇÃO.  ARGAMASSA TRAÇO 1:3 COM PREPARO EM BETONEIRA 400 L. AF_10/2022</v>
          </cell>
          <cell r="I6545" t="str">
            <v>M2</v>
          </cell>
          <cell r="J6545" t="str">
            <v>COEFICIENTE DE REPRESENTATIVIDADE</v>
          </cell>
          <cell r="K6545">
            <v>37.43</v>
          </cell>
        </row>
        <row r="6546">
          <cell r="G6546">
            <v>87907</v>
          </cell>
          <cell r="H6546" t="str">
            <v>APLICAÇÃO MANUAL DE GESSO DESEMPENADO (SEM TALISCAS) EM TETO DE AMBIENTES DE ÁREA MAIOR QUE 10M², ESPESSURA DE 0,5CM. AF_03/2023</v>
          </cell>
          <cell r="I6546" t="str">
            <v>M2</v>
          </cell>
          <cell r="J6546" t="str">
            <v>COEFICIENTE DE REPRESENTATIVIDADE</v>
          </cell>
          <cell r="K6546">
            <v>33.55</v>
          </cell>
        </row>
        <row r="6547">
          <cell r="G6547">
            <v>87908</v>
          </cell>
          <cell r="H6547" t="str">
            <v>APLICAÇÃO MANUAL DE GESSO DESEMPENADO (SEM TALISCAS) EM TETO DE AMBIENTES DE ÁREA ENTRE 5M² E 10M², ESPESSURA DE 0,5CM. AF_03/2023</v>
          </cell>
          <cell r="I6547" t="str">
            <v>M2</v>
          </cell>
          <cell r="J6547" t="str">
            <v>COEFICIENTE DE REPRESENTATIVIDADE</v>
          </cell>
          <cell r="K6547">
            <v>36.32</v>
          </cell>
        </row>
        <row r="6548">
          <cell r="G6548">
            <v>87910</v>
          </cell>
          <cell r="H6548" t="str">
            <v>APLICAÇÃO MANUAL DE GESSO DESEMPENADO (SEM TALISCAS) EM TETO DE AMBIENTES DE ÁREA MENOR QUE 5M², ESPESSURA DE 0,5CM. AF_03/2023</v>
          </cell>
          <cell r="I6548" t="str">
            <v>M2</v>
          </cell>
          <cell r="J6548" t="str">
            <v>COEFICIENTE DE REPRESENTATIVIDADE</v>
          </cell>
          <cell r="K6548">
            <v>31.27</v>
          </cell>
        </row>
        <row r="6549">
          <cell r="G6549">
            <v>87911</v>
          </cell>
          <cell r="H6549" t="str">
            <v>APLICAÇÃO MANUAL DE GESSO DESEMPENADO (SEM TALISCAS) EM TETO DE AMBIENTES DE ÁREA MAIOR QUE 10M², ESPESSURA DE 1,0CM. AF_03/2023</v>
          </cell>
          <cell r="I6549" t="str">
            <v>M2</v>
          </cell>
          <cell r="J6549" t="str">
            <v>COEFICIENTE DE REPRESENTATIVIDADE</v>
          </cell>
          <cell r="K6549">
            <v>34.04</v>
          </cell>
        </row>
        <row r="6550">
          <cell r="G6550">
            <v>104410</v>
          </cell>
          <cell r="H6550" t="str">
            <v>APLICAÇÃO MANUAL DE GESSO DESEMPENADO (SEM TALISCAS) EM TETO DE AMBIENTES DE ÁREA ENTRE 5M² E 10M², ESPESSURA DE 1,0CM. AF_03/2023</v>
          </cell>
          <cell r="I6550" t="str">
            <v>M2</v>
          </cell>
          <cell r="J6550" t="str">
            <v>COEFICIENTE DE REPRESENTATIVIDADE</v>
          </cell>
          <cell r="K6550">
            <v>58.97</v>
          </cell>
        </row>
        <row r="6551">
          <cell r="G6551">
            <v>104411</v>
          </cell>
          <cell r="H6551" t="str">
            <v>APLICAÇÃO MANUAL DE GESSO DESEMPENADO (SEM TALISCAS) EM TETO DE AMBIENTES DE ÁREA MENOR QUE 5M², ESPESSURA DE 1,0CM. AF_03/2023</v>
          </cell>
          <cell r="I6551" t="str">
            <v>M2</v>
          </cell>
          <cell r="J6551" t="str">
            <v>COEFICIENTE DE REPRESENTATIVIDADE</v>
          </cell>
          <cell r="K6551">
            <v>22.48</v>
          </cell>
        </row>
        <row r="6552">
          <cell r="G6552">
            <v>87411</v>
          </cell>
          <cell r="H6552" t="str">
            <v>APLICAÇÃO MANUAL DE GESSO DESEMPENADO (SEM TALISCAS) EM PAREDES, ESPESSURA DE 0,5CM. AF_03/2023</v>
          </cell>
          <cell r="I6552" t="str">
            <v>M2</v>
          </cell>
          <cell r="J6552" t="str">
            <v>COEFICIENTE DE REPRESENTATIVIDADE</v>
          </cell>
          <cell r="K6552">
            <v>27.53</v>
          </cell>
        </row>
        <row r="6553">
          <cell r="G6553">
            <v>87412</v>
          </cell>
          <cell r="H6553" t="str">
            <v>APLICAÇÃO MANUAL DE GESSO DESEMPENADO (SEM TALISCAS) EM PAREDES, ESPESSURA DE 1,0CM. AF_03/2023</v>
          </cell>
          <cell r="I6553" t="str">
            <v>M2</v>
          </cell>
          <cell r="J6553" t="str">
            <v>COEFICIENTE DE REPRESENTATIVIDADE</v>
          </cell>
          <cell r="K6553">
            <v>29.29</v>
          </cell>
        </row>
        <row r="6554">
          <cell r="G6554">
            <v>87413</v>
          </cell>
          <cell r="H6554" t="str">
            <v>APLICAÇÃO MANUAL DE GESSO SARRAFEADO (COM TALISCAS) EM PAREDES, ESPESSURA DE 1,0CM. AF_03/2023</v>
          </cell>
          <cell r="I6554" t="str">
            <v>M2</v>
          </cell>
          <cell r="J6554" t="str">
            <v>COEFICIENTE DE REPRESENTATIVIDADE</v>
          </cell>
          <cell r="K6554">
            <v>24.79</v>
          </cell>
        </row>
        <row r="6555">
          <cell r="G6555">
            <v>87414</v>
          </cell>
          <cell r="H6555" t="str">
            <v>APLICAÇÃO MANUAL DE GESSO SARRAFEADO (COM TALISCAS) EM PAREDES, ESPESSURA DE 1,5CM. AF_03/2023</v>
          </cell>
          <cell r="I6555" t="str">
            <v>M2</v>
          </cell>
          <cell r="J6555" t="str">
            <v>COEFICIENTE DE REPRESENTATIVIDADE</v>
          </cell>
          <cell r="K6555">
            <v>26.55</v>
          </cell>
        </row>
        <row r="6556">
          <cell r="G6556">
            <v>87415</v>
          </cell>
          <cell r="H6556" t="str">
            <v>APLICAÇÃO DE GESSO PROJETADO COM EQUIPAMENTO DE PROJEÇÃO EM PAREDES, DESEMPENADO (SEM TALISCAS), ESPESSURA DE 0,5CM. AF_03/2023</v>
          </cell>
          <cell r="I6556" t="str">
            <v>M2</v>
          </cell>
          <cell r="J6556" t="str">
            <v>COEFICIENTE DE REPRESENTATIVIDADE</v>
          </cell>
          <cell r="K6556">
            <v>23.69</v>
          </cell>
        </row>
        <row r="6557">
          <cell r="G6557">
            <v>87416</v>
          </cell>
          <cell r="H6557" t="str">
            <v>APLICAÇÃO DE GESSO PROJETADO COM EQUIPAMENTO DE PROJEÇÃO EM PAREDES, DESEMPENADO (SEM TALISCAS), ESPESSURA DE 1,0CM. AF_03/2023</v>
          </cell>
          <cell r="I6557" t="str">
            <v>M2</v>
          </cell>
          <cell r="J6557" t="str">
            <v>COEFICIENTE DE REPRESENTATIVIDADE</v>
          </cell>
          <cell r="K6557">
            <v>25.45</v>
          </cell>
        </row>
        <row r="6558">
          <cell r="G6558">
            <v>87418</v>
          </cell>
          <cell r="H6558" t="str">
            <v>APLICAÇÃO DE GESSO PROJETADO COM EQUIPAMENTO DE PROJEÇÃO EM PAREDES, SARRAFEADO (COM TALISCAS), ESPESSURA DE 1,0CM. AF_03/2023</v>
          </cell>
          <cell r="I6558" t="str">
            <v>M2</v>
          </cell>
          <cell r="J6558" t="str">
            <v>COEFICIENTE DE REPRESENTATIVIDADE</v>
          </cell>
          <cell r="K6558">
            <v>21.39</v>
          </cell>
        </row>
        <row r="6559">
          <cell r="G6559">
            <v>87421</v>
          </cell>
          <cell r="H6559" t="str">
            <v>APLICAÇÃO DE GESSO PROJETADO COM EQUIPAMENTO DE PROJEÇÃO EM PAREDES, SARRAFEADO (COM TALISCAS), ESPESSURA DE 1,5CM. AF_03/2023</v>
          </cell>
          <cell r="I6559" t="str">
            <v>M2</v>
          </cell>
          <cell r="J6559" t="str">
            <v>COEFICIENTE DE REPRESENTATIVIDADE</v>
          </cell>
          <cell r="K6559">
            <v>23.15</v>
          </cell>
        </row>
        <row r="6560">
          <cell r="G6560">
            <v>87424</v>
          </cell>
          <cell r="H6560" t="str">
            <v>EMBOÇO, EM ARGAMASSA TRAÇO 1:2:8, PREPARO MECÂNICO, APLICADO MANUALMENTE EM PAREDES INTERNAS DE AMBIENTES COM ÁREA MENOR QUE 5M², E =17,5MM, COM TALISCAS. AF_03/2024</v>
          </cell>
          <cell r="I6560" t="str">
            <v>M2</v>
          </cell>
          <cell r="J6560" t="str">
            <v>COEFICIENTE DE REPRESENTATIVIDADE</v>
          </cell>
          <cell r="K6560">
            <v>38.95</v>
          </cell>
        </row>
        <row r="6561">
          <cell r="G6561">
            <v>87427</v>
          </cell>
          <cell r="H6561" t="str">
            <v>EMBOÇO, EM ARGAMASSA TRAÇO 1:2:8, PREPARO MANUAL, APLICADO MANUALMENTE EM PAREDES INTERNAS DE AMBIENTES COM ÁREA MENOR QUE 5M², E = 17,5MM, COM TALISCAS. AF_03/2024</v>
          </cell>
          <cell r="I6561" t="str">
            <v>M2</v>
          </cell>
          <cell r="J6561" t="str">
            <v>COEFICIENTE DE REPRESENTATIVIDADE</v>
          </cell>
          <cell r="K6561">
            <v>38.45</v>
          </cell>
        </row>
        <row r="6562">
          <cell r="G6562">
            <v>87430</v>
          </cell>
          <cell r="H6562" t="str">
            <v>MASSA ÚNICA, EM ARGAMASSA TRAÇO 1:2:8, PREPARO MECÂNICO, APLICADA MANUALMENTE EM PAREDES INTERNAS DE AMBIENTES COM ÁREA ENTRE 5M² E 10M², E = 17,5MM, COM TALISCAS. AF_03/2024</v>
          </cell>
          <cell r="I6562" t="str">
            <v>M2</v>
          </cell>
          <cell r="J6562" t="str">
            <v>COEFICIENTE DE REPRESENTATIVIDADE</v>
          </cell>
          <cell r="K6562">
            <v>51.43</v>
          </cell>
        </row>
        <row r="6563">
          <cell r="G6563">
            <v>87433</v>
          </cell>
          <cell r="H6563" t="str">
            <v>MASSA ÚNICA, EM ARGAMASSA TRAÇO 1:2:8, PREPARO MANUAL, APLICADA MANUALMENTE EM PAREDES INTERNAS DE AMBIENTES COM ÁREA ENTRE 5M² E 10M², E = 17,5MM, COM TALISCAS. AF_03/2024</v>
          </cell>
          <cell r="I6563" t="str">
            <v>M2</v>
          </cell>
          <cell r="J6563" t="str">
            <v>COEFICIENTE DE REPRESENTATIVIDADE</v>
          </cell>
          <cell r="K6563">
            <v>54.29</v>
          </cell>
        </row>
        <row r="6564">
          <cell r="G6564">
            <v>87436</v>
          </cell>
          <cell r="H6564" t="str">
            <v>EMBOÇO, EM ARGAMASSA TRAÇO 1:2:8, PREPARO MECÂNICO, APLICADO MANUALMENTE EM PAREDES INTERNAS DE AMBIENTES COM ÁREA ENTRE 5M² E 10M², E = 17,5MM, COM TALISCAS. AF_03/2024</v>
          </cell>
          <cell r="I6564" t="str">
            <v>M2</v>
          </cell>
          <cell r="J6564" t="str">
            <v>COEFICIENTE DE REPRESENTATIVIDADE</v>
          </cell>
          <cell r="K6564">
            <v>79.54</v>
          </cell>
        </row>
        <row r="6565">
          <cell r="G6565">
            <v>87439</v>
          </cell>
          <cell r="H6565" t="str">
            <v>EMBOÇO, EM ARGAMASSA TRAÇO 1:2:8, PREPARO MANUAL, APLICADO MANUALMENTE EM PAREDES INTERNAS DE AMBIENTES COM ÁREA ENTRE 5M² E 10M², E = 17,5MM, COM TALISCAS. AF_03/2024</v>
          </cell>
          <cell r="I6565" t="str">
            <v>M2</v>
          </cell>
          <cell r="J6565" t="str">
            <v>COEFICIENTE DE REPRESENTATIVIDADE</v>
          </cell>
          <cell r="K6565">
            <v>66.21</v>
          </cell>
        </row>
        <row r="6566">
          <cell r="G6566">
            <v>87527</v>
          </cell>
          <cell r="H6566" t="str">
            <v>EMBOÇO, EM ARGAMASSA TRAÇO 1:2:8, PREPARO MECÂNICO, APLICADO MANUALMENTE EM PAREDES INTERNAS DE AMBIENTES COM ÁREA MAIOR QUE 10M², E = 17,5MM, COM TALISCAS. AF_03/2024</v>
          </cell>
          <cell r="I6566" t="str">
            <v>M2</v>
          </cell>
          <cell r="J6566" t="str">
            <v>COEFICIENTE DE REPRESENTATIVIDADE</v>
          </cell>
          <cell r="K6566">
            <v>70.05</v>
          </cell>
        </row>
        <row r="6567">
          <cell r="G6567">
            <v>87528</v>
          </cell>
          <cell r="H6567" t="str">
            <v>EMBOÇO, EM ARGAMASSA TRAÇO 1:2:8, PREPARO MANUAL, APLICADO MANUALMENTE EM PAREDES INTERNAS DE AMBIENTES COM ÁREA MAIOR QUE 10M², E = 17,5MM, COM TALISCAS. AF_03/2024</v>
          </cell>
          <cell r="I6567" t="str">
            <v>M2</v>
          </cell>
          <cell r="J6567" t="str">
            <v>COEFICIENTE DE REPRESENTATIVIDADE</v>
          </cell>
          <cell r="K6567">
            <v>104.12</v>
          </cell>
        </row>
        <row r="6568">
          <cell r="G6568">
            <v>87529</v>
          </cell>
          <cell r="H6568" t="str">
            <v>EMBOÇO, EM ARGAMASSA INDUSTRIALIZADA, PREPARO MECÂNICO, APLICADO COM EQUIPAMENTO DE MISTURA E PROJEÇÃO DE ARGAMASSA EM PAREDES INTERNAS, E = 17,5MM, COM TALISCAS. AF_03/2024</v>
          </cell>
          <cell r="I6568" t="str">
            <v>M2</v>
          </cell>
          <cell r="J6568" t="str">
            <v>COEFICIENTE DE REPRESENTATIVIDADE</v>
          </cell>
          <cell r="K6568">
            <v>72.68</v>
          </cell>
        </row>
        <row r="6569">
          <cell r="G6569">
            <v>87530</v>
          </cell>
          <cell r="H6569" t="str">
            <v>MASSA ÚNICA, EM ARGAMASSA INDUSTRIALIZADA, PREPARO MECÂNICO, APLICADA COM EQUIPAMENTO DE MISTURA E PROJEÇÃO DE ARGAMASSA EM PAREDES INTERNAS, E = 5MM, SEM TALISCAS. AF_03/2024</v>
          </cell>
          <cell r="I6569" t="str">
            <v>M2</v>
          </cell>
          <cell r="J6569" t="str">
            <v>COEFICIENTE DE REPRESENTATIVIDADE</v>
          </cell>
          <cell r="K6569">
            <v>77.49</v>
          </cell>
        </row>
        <row r="6570">
          <cell r="G6570">
            <v>87531</v>
          </cell>
          <cell r="H6570" t="str">
            <v>EMBOÇO, EM ARGAMASSA TRAÇO 1:2:8, PREPARO MECÂNICO, APLICADO MANUALMENTE EM PAREDES INTERNAS, PARA AMBIENTES COM ÁREA MENOR QUE 5M², E = 10MM, COM TALISCAS. AF_03/2024</v>
          </cell>
          <cell r="I6570" t="str">
            <v>M2</v>
          </cell>
          <cell r="J6570" t="str">
            <v>COEFICIENTE DE REPRESENTATIVIDADE</v>
          </cell>
          <cell r="K6570">
            <v>121.09</v>
          </cell>
        </row>
        <row r="6571">
          <cell r="G6571">
            <v>87532</v>
          </cell>
          <cell r="H6571" t="str">
            <v>EMBOÇO, EM ARGAMASSA TRAÇO 1:2:8, PREPARO MANUAL, APLICADO MANUALMENTE EM PAREDES INTERNAS, PARA AMBIENTES COM ÁREA MENOR QUE 5M², E = 10MM, COM TALISCAS. AF_03/2024</v>
          </cell>
          <cell r="I6571" t="str">
            <v>M2</v>
          </cell>
          <cell r="J6571" t="str">
            <v>COEFICIENTE DE REPRESENTATIVIDADE</v>
          </cell>
          <cell r="K6571">
            <v>85.34</v>
          </cell>
        </row>
        <row r="6572">
          <cell r="G6572">
            <v>87535</v>
          </cell>
          <cell r="H6572" t="str">
            <v>MASSA ÚNICA, EM ARGAMASSA TRAÇO 1:2:8, PREPARO MECÂNICO, APLICADA MANUALMENTE EM PAREDES INTERNAS DE AMBIENTES COM ÁREA ENTRE 5M² E 10M², E = 10MM, COM TALISCAS. AF_03/2024</v>
          </cell>
          <cell r="I6572" t="str">
            <v>M2</v>
          </cell>
          <cell r="J6572" t="str">
            <v>COEFICIENTE DE REPRESENTATIVIDADE</v>
          </cell>
          <cell r="K6572">
            <v>133.39</v>
          </cell>
        </row>
        <row r="6573">
          <cell r="G6573">
            <v>87536</v>
          </cell>
          <cell r="H6573" t="str">
            <v>MASSA ÚNICA, EM ARGAMASSA TRAÇO 1:2:8, PREPARO MANUAL, APLICADA MANUALMENTE EM PAREDES INTERNAS DE AMBIENTES COM ÁREA ENTRE 5M² E 10M², E = 10MM, COM TALISCAS. AF_03/2024</v>
          </cell>
          <cell r="I6573" t="str">
            <v>M2</v>
          </cell>
          <cell r="J6573" t="str">
            <v>COEFICIENTE DE REPRESENTATIVIDADE</v>
          </cell>
          <cell r="K6573">
            <v>38.71</v>
          </cell>
        </row>
        <row r="6574">
          <cell r="G6574">
            <v>87539</v>
          </cell>
          <cell r="H6574" t="str">
            <v>EMBOÇO, EM ARGAMASSA TRAÇO 1:2:8, PREPARO MECÂNICO, APLICADO MANUALMENTE EM PAREDES INTERNAS DE AMBIENTES COM ÁREA ENTRE 5M² E 10M², E = 10MM, COM TALISCAS. AF_03/2024</v>
          </cell>
          <cell r="I6574" t="str">
            <v>M2</v>
          </cell>
          <cell r="J6574" t="str">
            <v>COEFICIENTE DE REPRESENTATIVIDADE</v>
          </cell>
          <cell r="K6574">
            <v>41.38</v>
          </cell>
        </row>
        <row r="6575">
          <cell r="G6575">
            <v>87543</v>
          </cell>
          <cell r="H6575" t="str">
            <v>EMBOÇO, EM ARGAMASSA TRAÇO 1:2:8, PREPARO MANUAL, APLICADO MANUALMENTE EM PAREDES INTERNAS DE AMBIENTES COM ÁREA ENTRE 5M² E 10M², E = 10MM, COM TALISCAS. AF_03/2024</v>
          </cell>
          <cell r="I6575" t="str">
            <v>M2</v>
          </cell>
          <cell r="J6575" t="str">
            <v>COEFICIENTE DE REPRESENTATIVIDADE</v>
          </cell>
          <cell r="K6575">
            <v>65.86</v>
          </cell>
        </row>
        <row r="6576">
          <cell r="G6576">
            <v>87545</v>
          </cell>
          <cell r="H6576" t="str">
            <v>EMBOÇO, EM ARGAMASSA TRAÇO 1:2:8, PREPARO MECÂNICO, APLICADO MANUALMENTE EM PAREDES INTERNAS DE AMBIENTES COM ÁREA MAIOR QUE 10M², E = 10MM, COM TALISCAS. AF_03/2024</v>
          </cell>
          <cell r="I6576" t="str">
            <v>M2</v>
          </cell>
          <cell r="J6576" t="str">
            <v>COEFICIENTE DE REPRESENTATIVIDADE</v>
          </cell>
          <cell r="K6576">
            <v>53.12</v>
          </cell>
        </row>
        <row r="6577">
          <cell r="G6577">
            <v>87546</v>
          </cell>
          <cell r="H6577" t="str">
            <v>EMBOÇO, EM ARGAMASSA TRAÇO 1:2:8, PREPARO MANUAL, APLICADO MANUALMENTE EM PAREDES INTERNAS DE AMBIENTES COM ÁREA MAIOR QUE 10M², E = 10MM, COM TALISCAS. AF_03/2024</v>
          </cell>
          <cell r="I6577" t="str">
            <v>M2</v>
          </cell>
          <cell r="J6577" t="str">
            <v>COEFICIENTE DE REPRESENTATIVIDADE</v>
          </cell>
          <cell r="K6577">
            <v>56.7</v>
          </cell>
        </row>
        <row r="6578">
          <cell r="G6578">
            <v>87547</v>
          </cell>
          <cell r="H6578" t="str">
            <v>EMBOÇO, EM ARGAMASSA INDUSTRIALIZADA, PREPARO MECÂNICO, APLICADO COM EQUIPAMENTO DE MISTURA E PROJEÇÃO DE ARGAMASSA EM PAREDES INTERNAS, E = 10MM, COM TALISCAS. AF_03/2024</v>
          </cell>
          <cell r="I6578" t="str">
            <v>M2</v>
          </cell>
          <cell r="J6578" t="str">
            <v>COEFICIENTE DE REPRESENTATIVIDADE</v>
          </cell>
          <cell r="K6578">
            <v>89.29</v>
          </cell>
        </row>
        <row r="6579">
          <cell r="G6579">
            <v>87548</v>
          </cell>
          <cell r="H6579" t="str">
            <v>MASSA ÚNICA, EM ARGAMASSA INDUSTRIALIZADA, PREPARO MECÂNICO, APLICADA COM EQUIPAMENTO DE MISTURA E PROJEÇÃO DE ARGAMASSA EM PAREDES INTERNAS, E = 10MM, SEM TALISCAS. AF_03/2024</v>
          </cell>
          <cell r="I6579" t="str">
            <v>M2</v>
          </cell>
          <cell r="J6579" t="str">
            <v>COEFICIENTE DE REPRESENTATIVIDADE</v>
          </cell>
          <cell r="K6579">
            <v>59.17</v>
          </cell>
        </row>
        <row r="6580">
          <cell r="G6580">
            <v>87549</v>
          </cell>
          <cell r="H6580" t="str">
            <v>EMBOÇO OU MASSA ÚNICA EM ARGAMASSA TRAÇO 1:2:8, PREPARO MECÂNICO COM BETONEIRA 400 L, APLICADA MANUALMENTE EM PANOS DE FACHADA COM PRESENÇA DE VÃOS, ESPESSURA DE 25 MM. AF_08/2022</v>
          </cell>
          <cell r="I6580" t="str">
            <v>M2</v>
          </cell>
          <cell r="J6580" t="str">
            <v>COEFICIENTE DE REPRESENTATIVIDADE</v>
          </cell>
          <cell r="K6580">
            <v>63.65</v>
          </cell>
        </row>
        <row r="6581">
          <cell r="G6581">
            <v>87550</v>
          </cell>
          <cell r="H6581" t="str">
            <v>EMBOÇO OU MASSA ÚNICA EM ARGAMASSA TRAÇO 1:2:8, PREPARO MANUAL, APLICADA MANUALMENTE EM PANOS DE FACHADA COM PRESENÇA DE VÃOS, ESPESSURA DE 25 MM. AF_08/2022</v>
          </cell>
          <cell r="I6581" t="str">
            <v>M2</v>
          </cell>
          <cell r="J6581" t="str">
            <v>COEFICIENTE DE REPRESENTATIVIDADE</v>
          </cell>
          <cell r="K6581">
            <v>105.15</v>
          </cell>
        </row>
        <row r="6582">
          <cell r="G6582">
            <v>87553</v>
          </cell>
          <cell r="H6582" t="str">
            <v>EMBOÇO OU MASSA ÚNICA EM ARGAMASSA INDUSTRIALIZADA, PREPARO MECÂNICO E APLICAÇÃO COM EQUIPAMENTO DE MISTURA E PROJEÇÃO DE 1,5 M3/H DE ARGAMASSA EM PANOS DE FACHADA COM PRESENÇA DE VÃOS, ESPESSURA DE 25 MM. AF_08/2022</v>
          </cell>
          <cell r="I6582" t="str">
            <v>M2</v>
          </cell>
          <cell r="J6582" t="str">
            <v>COEFICIENTE DE REPRESENTATIVIDADE</v>
          </cell>
          <cell r="K6582">
            <v>64.6</v>
          </cell>
        </row>
        <row r="6583">
          <cell r="G6583">
            <v>87554</v>
          </cell>
          <cell r="H6583" t="str">
            <v>EMBOÇO OU MASSA ÚNICA EM ARGAMASSA TRAÇO 1:2:8, PREPARO MECÂNICO COM BETONEIRA 400 L, APLICADA MANUALMENTE EM PANOS DE FACHADA COM PRESENÇA DE VÃOS, ESPESSURA DE 35 MM. AF_08/2022</v>
          </cell>
          <cell r="I6583" t="str">
            <v>M2</v>
          </cell>
          <cell r="J6583" t="str">
            <v>COEFICIENTE DE REPRESENTATIVIDADE</v>
          </cell>
          <cell r="K6583">
            <v>69.54</v>
          </cell>
        </row>
        <row r="6584">
          <cell r="G6584">
            <v>87557</v>
          </cell>
          <cell r="H6584" t="str">
            <v>EMBOÇO OU MASSA ÚNICA EM ARGAMASSA TRAÇO 1:2:8, PREPARO MANUAL, APLICADA MANUALMENTE EM PANOS DE FACHADA COM PRESENÇA DE VÃOS, ESPESSURA DE 35 MM. AF_08/2022</v>
          </cell>
          <cell r="I6584" t="str">
            <v>M2</v>
          </cell>
          <cell r="J6584" t="str">
            <v>COEFICIENTE DE REPRESENTATIVIDADE</v>
          </cell>
          <cell r="K6584">
            <v>112.45</v>
          </cell>
        </row>
        <row r="6585">
          <cell r="G6585">
            <v>87561</v>
          </cell>
          <cell r="H6585" t="str">
            <v>EMBOÇO OU MASSA ÚNICA EM ARGAMASSA INDUSTRIALIZADA, PREPARO MECÂNICO E APLICAÇÃO COM EQUIPAMENTO DE MISTURA E PROJEÇÃO DE 1,5 M3/H DE ARGAMASSA EM PANOS DE FACHADA COM PRESENÇA DE VÃOS, ESPESSURA DE 35 MM. AF_08/2022</v>
          </cell>
          <cell r="I6585" t="str">
            <v>M2</v>
          </cell>
          <cell r="J6585" t="str">
            <v>COEFICIENTE DE REPRESENTATIVIDADE</v>
          </cell>
          <cell r="K6585">
            <v>70.95</v>
          </cell>
        </row>
        <row r="6586">
          <cell r="G6586">
            <v>87775</v>
          </cell>
          <cell r="H6586" t="str">
            <v>EMBOÇO OU MASSA ÚNICA EM ARGAMASSA TRAÇO 1:2:8, PREPARO MECÂNICO COM BETONEIRA 400 L, APLICADA MANUALMENTE EM PANOS DE FACHADA COM PRESENÇA DE VÃOS, ESPESSURA DE 45 MM. AF_08/2022</v>
          </cell>
          <cell r="I6586" t="str">
            <v>M2</v>
          </cell>
          <cell r="J6586" t="str">
            <v>COEFICIENTE DE REPRESENTATIVIDADE</v>
          </cell>
          <cell r="K6586">
            <v>73.62</v>
          </cell>
        </row>
        <row r="6587">
          <cell r="G6587">
            <v>87777</v>
          </cell>
          <cell r="H6587" t="str">
            <v>EMBOÇO OU MASSA ÚNICA EM ARGAMASSA TRAÇO 1:2:8, PREPARO MANUAL, APLICADA MANUALMENTE EM PANOS DE FACHADA COM PRESENÇA DE VÃOS, ESPESSURA DE 45 MM. AF_08/2022</v>
          </cell>
          <cell r="I6587" t="str">
            <v>M2</v>
          </cell>
          <cell r="J6587" t="str">
            <v>COEFICIENTE DE REPRESENTATIVIDADE</v>
          </cell>
          <cell r="K6587">
            <v>94.85</v>
          </cell>
        </row>
        <row r="6588">
          <cell r="G6588">
            <v>87778</v>
          </cell>
          <cell r="H6588" t="str">
            <v>EMBOÇO OU MASSA ÚNICA EM ARGAMASSA INDUSTRIALIZADA, PREPARO MECÂNICO E APLICAÇÃO COM EQUIPAMENTO DE MISTURA E PROJEÇÃO DE 1,5 M3/H DE ARGAMASSA EM PANOS DE FACHADA COM PRESENÇA DE VÃOS, ESPESSURA DE 45 MM. AF_08/2022</v>
          </cell>
          <cell r="I6588" t="str">
            <v>M2</v>
          </cell>
          <cell r="J6588" t="str">
            <v>COEFICIENTE DE REPRESENTATIVIDADE</v>
          </cell>
          <cell r="K6588">
            <v>85.36</v>
          </cell>
        </row>
        <row r="6589">
          <cell r="G6589">
            <v>87779</v>
          </cell>
          <cell r="H6589" t="str">
            <v>EMBOÇO OU MASSA ÚNICA EM ARGAMASSA TRAÇO 1:2:8, PREPARO MECÂNICO COM BETONEIRA 400 L, APLICADA MANUALMENTE EM PANOS DE FACHADA COM PRESENÇA DE VÃOS, ESPESSURA MAIOR OU IGUAL A 50 MM. AF_08/2022</v>
          </cell>
          <cell r="I6589" t="str">
            <v>M2</v>
          </cell>
          <cell r="J6589" t="str">
            <v>COEFICIENTE DE REPRESENTATIVIDADE</v>
          </cell>
          <cell r="K6589">
            <v>88.94</v>
          </cell>
        </row>
        <row r="6590">
          <cell r="G6590">
            <v>87781</v>
          </cell>
          <cell r="H6590" t="str">
            <v>EMBOÇO OU MASSA ÚNICA EM ARGAMASSA INDUSTRIALIZADA, PREPARO MECÂNICO E APLICAÇÃO COM EQUIPAMENTO DE MISTURA E PROJEÇÃO DE 1,5 M3/H DE ARGAMASSA EM PANOS DE FACHADA COM PRESENÇA DE VÃOS, ESPESSURA MAIOR OU IGUAL A 50 MM. AF_08/2022</v>
          </cell>
          <cell r="I6590" t="str">
            <v>M2</v>
          </cell>
          <cell r="J6590" t="str">
            <v>COEFICIENTE DE REPRESENTATIVIDADE</v>
          </cell>
          <cell r="K6590">
            <v>118.33</v>
          </cell>
        </row>
        <row r="6591">
          <cell r="G6591">
            <v>87783</v>
          </cell>
          <cell r="H6591" t="str">
            <v>EMBOÇO OU MASSA ÚNICA EM ARGAMASSA TRAÇO 1:2:8, PREPARO MECÂNICO COM BETONEIRA 400 L, APLICADA MANUALMENTE EM PANOS CEGOS DE FACHADA (SEM PRESENÇA DE VÃOS), ESPESSURA DE 25 MM. AF_08/2022</v>
          </cell>
          <cell r="I6591" t="str">
            <v>M2</v>
          </cell>
          <cell r="J6591" t="str">
            <v>COEFICIENTE DE REPRESENTATIVIDADE</v>
          </cell>
          <cell r="K6591">
            <v>91.41</v>
          </cell>
        </row>
        <row r="6592">
          <cell r="G6592">
            <v>87784</v>
          </cell>
          <cell r="H6592" t="str">
            <v>EMBOÇO OU MASSA ÚNICA EM ARGAMASSA TRAÇO 1:2:8, PREPARO MANUAL, APLICADA MANUALMENTE EM PANOS CEGOS DE FACHADA (SEM PRESENÇA DE VÃOS), ESPESSURA DE 25 MM. AF_09/2022</v>
          </cell>
          <cell r="I6592" t="str">
            <v>M2</v>
          </cell>
          <cell r="J6592" t="str">
            <v>COEFICIENTE DE REPRESENTATIVIDADE</v>
          </cell>
          <cell r="K6592">
            <v>95.89</v>
          </cell>
        </row>
        <row r="6593">
          <cell r="G6593">
            <v>87786</v>
          </cell>
          <cell r="H6593" t="str">
            <v>EMBOÇO OU MASSA ÚNICA EM ARGAMASSA INDUSTRIALIZADA, PREPARO MECÂNICO E APLICAÇÃO COM EQUIPAMENTO DE MISTURA E PROJEÇÃO DE 1,5 M3/H DE ARGAMASSA EM PANOS CEGOS DE FACHADA (SEM PRESENÇA DE VÃOS), ESPESSURA DE 25 MM. AF_08/2022</v>
          </cell>
          <cell r="I6593" t="str">
            <v>M2</v>
          </cell>
          <cell r="J6593" t="str">
            <v>COEFICIENTE DE REPRESENTATIVIDADE</v>
          </cell>
          <cell r="K6593">
            <v>134.19</v>
          </cell>
        </row>
        <row r="6594">
          <cell r="G6594">
            <v>87787</v>
          </cell>
          <cell r="H6594" t="str">
            <v>EMBOÇO OU MASSA ÚNICA EM ARGAMASSA TRAÇO 1:2:8, PREPARO MECÂNICO COM BETONEIRA 400 L, APLICADA MANUALMENTE EM PANOS CEGOS DE FACHADA (SEM PRESENÇA DE VÃOS), ESPESSURA DE 35 MM. AF_08/2022</v>
          </cell>
          <cell r="I6594" t="str">
            <v>M2</v>
          </cell>
          <cell r="J6594" t="str">
            <v>COEFICIENTE DE REPRESENTATIVIDADE</v>
          </cell>
          <cell r="K6594">
            <v>117.95</v>
          </cell>
        </row>
        <row r="6595">
          <cell r="G6595">
            <v>87788</v>
          </cell>
          <cell r="H6595" t="str">
            <v>EMBOÇO OU MASSA ÚNICA EM ARGAMASSA TRAÇO 1:2:8, PREPARO MANUAL, APLICADA MANUALMENTE EM PANOS CEGOS DE FACHADA (SEM PRESENÇA DE VÃOS), ESPESSURA DE 35 MM. AF_08/2022</v>
          </cell>
          <cell r="I6595" t="str">
            <v>M2</v>
          </cell>
          <cell r="J6595" t="str">
            <v>COEFICIENTE DE REPRESENTATIVIDADE</v>
          </cell>
          <cell r="K6595">
            <v>122.89</v>
          </cell>
        </row>
        <row r="6596">
          <cell r="G6596">
            <v>87791</v>
          </cell>
          <cell r="H6596" t="str">
            <v>EMBOÇO OU MASSA ÚNICA EM ARGAMASSA INDUSTRIALIZADA, PREPARO MECÂNICO E APLICAÇÃO COM EQUIPAMENTO DE MISTURA E PROJEÇÃO DE 1,5 M3/H DE ARGAMASSA EM PANOS CEGOS DE FACHADA (SEM PRESENÇA DE VÃOS), ESPESSURA DE 35 MM. AF_08/2022</v>
          </cell>
          <cell r="I6596" t="str">
            <v>M2</v>
          </cell>
          <cell r="J6596" t="str">
            <v>COEFICIENTE DE REPRESENTATIVIDADE</v>
          </cell>
          <cell r="K6596">
            <v>155.17</v>
          </cell>
        </row>
        <row r="6597">
          <cell r="G6597">
            <v>87792</v>
          </cell>
          <cell r="H6597" t="str">
            <v>EMBOÇO OU MASSA ÚNICA EM ARGAMASSA TRAÇO 1:2:8, PREPARO MECÂNICO COM BETONEIRA 400 L, APLICADA MANUALMENTE EM PANOS CEGOS DE FACHADA (SEM PRESENÇA DE VÃOS), ESPESSURA DE 45 MM. AF_08/2022</v>
          </cell>
          <cell r="I6597" t="str">
            <v>M2</v>
          </cell>
          <cell r="J6597" t="str">
            <v>COEFICIENTE DE REPRESENTATIVIDADE</v>
          </cell>
          <cell r="K6597">
            <v>67.1</v>
          </cell>
        </row>
        <row r="6598">
          <cell r="G6598">
            <v>87794</v>
          </cell>
          <cell r="H6598" t="str">
            <v>EMBOÇO OU MASSA ÚNICA EM ARGAMASSA TRAÇO 1:2:8, PREPARO MANUAL, APLICADA MANUALMENTE EM PANOS CEGOS DE FACHADA (SEM PRESENÇA DE VÃOS), ESPESSURA DE 45 MM. AF_08/2022</v>
          </cell>
          <cell r="I6598" t="str">
            <v>M2</v>
          </cell>
          <cell r="J6598" t="str">
            <v>COEFICIENTE DE REPRESENTATIVIDADE</v>
          </cell>
          <cell r="K6598">
            <v>70.37</v>
          </cell>
        </row>
        <row r="6599">
          <cell r="G6599">
            <v>87795</v>
          </cell>
          <cell r="H6599" t="str">
            <v>EMBOÇO OU MASSA ÚNICA EM ARGAMASSA INDUSTRIALIZADA, PREPARO MECÂNICO E APLICAÇÃO COM EQUIPAMENTO DE MISTURA E PROJEÇÃO DE 1,5 M3/H DE ARGAMASSA EM PANOS CEGOS DE FACHADA (SEM PRESENÇA DE VÃOS), ESPESSURA DE 45 MM. AF_08/2022</v>
          </cell>
          <cell r="I6599" t="str">
            <v>M2</v>
          </cell>
          <cell r="J6599" t="str">
            <v>COEFICIENTE DE REPRESENTATIVIDADE</v>
          </cell>
          <cell r="K6599">
            <v>98.27</v>
          </cell>
        </row>
        <row r="6600">
          <cell r="G6600">
            <v>87797</v>
          </cell>
          <cell r="H6600" t="str">
            <v>EMBOÇO OU MASSA ÚNICA EM ARGAMASSA TRAÇO 1:2:8, PREPARO MECÂNICO COM BETONEIRA 400 L, APLICADA MANUALMENTE EM PANOS CEGOS DE FACHADA (SEM PRESENÇA DE VÃOS), ESPESSURA MAIOR OU IGUAL A 50 MM. AF_08/2022</v>
          </cell>
          <cell r="I6600" t="str">
            <v>M2</v>
          </cell>
          <cell r="J6600" t="str">
            <v>COEFICIENTE DE REPRESENTATIVIDADE</v>
          </cell>
          <cell r="K6600">
            <v>81.61</v>
          </cell>
        </row>
        <row r="6601">
          <cell r="G6601">
            <v>87799</v>
          </cell>
          <cell r="H6601" t="str">
            <v>EMBOÇO OU MASSA ÚNICA EM ARGAMASSA TRAÇO 1:2:8, PREPARO MANUAL, APLICADA MANUALMENTE EM PANOS CEGOS DE FACHADA (SEM PRESENÇA DE VÃOS), ESPESSURA MAIOR OU IGUAL A 50 MM. AF_08/2022</v>
          </cell>
          <cell r="I6601" t="str">
            <v>M2</v>
          </cell>
          <cell r="J6601" t="str">
            <v>COEFICIENTE DE REPRESENTATIVIDADE</v>
          </cell>
          <cell r="K6601">
            <v>85.99</v>
          </cell>
        </row>
        <row r="6602">
          <cell r="G6602">
            <v>87800</v>
          </cell>
          <cell r="H6602" t="str">
            <v>EMBOÇO OU MASSA ÚNICA EM ARGAMASSA INDUSTRIALIZADA, PREPARO MECÂNICO E APLICAÇÃO COM EQUIPAMENTO DE MISTURA E PROJEÇÃO DE 1,5 M3/H DE ARGAMASSA EM PANOS CEGOS DE FACHADA (SEM PRESENÇA DE VÃOS), ESPESSURA MAIOR OU IGUAL A 50 MM. AF_08/2022</v>
          </cell>
          <cell r="I6602" t="str">
            <v>M2</v>
          </cell>
          <cell r="J6602" t="str">
            <v>COEFICIENTE DE REPRESENTATIVIDADE</v>
          </cell>
          <cell r="K6602">
            <v>124.09</v>
          </cell>
        </row>
        <row r="6603">
          <cell r="G6603">
            <v>87801</v>
          </cell>
          <cell r="H6603" t="str">
            <v>EMBOÇO OU MASSA ÚNICA EM ARGAMASSA TRAÇO 1:2:8, PREPARO MECÂNICO COM BETONEIRA 400 L, APLICADA MANUALMENTE EM SUPERFÍCIES EXTERNAS DA SACADA, ESPESSURA DE 25 MM, SEM USO DE TELA METÁLICA DE REFORÇO CONTRA FISSURAÇÃO. AF_08/2022</v>
          </cell>
          <cell r="I6603" t="str">
            <v>M2</v>
          </cell>
          <cell r="J6603" t="str">
            <v>COEFICIENTE DE REPRESENTATIVIDADE</v>
          </cell>
          <cell r="K6603">
            <v>174.51</v>
          </cell>
        </row>
        <row r="6604">
          <cell r="G6604">
            <v>87803</v>
          </cell>
          <cell r="H6604" t="str">
            <v>EMBOÇO OU MASSA ÚNICA EM ARGAMASSA TRAÇO 1:2:8, PREPARO MANUAL, APLICADA MANUALMENTE EM SUPERFÍCIES EXTERNAS DA SACADA, ESPESSURA DE 25 MM, SEM USO DE TELA METÁLICA DE REFORÇO CONTRA FISSURAÇÃO. AF_08/2022</v>
          </cell>
          <cell r="I6604" t="str">
            <v>M2</v>
          </cell>
          <cell r="J6604" t="str">
            <v>COEFICIENTE DE REPRESENTATIVIDADE</v>
          </cell>
          <cell r="K6604">
            <v>125.54</v>
          </cell>
        </row>
        <row r="6605">
          <cell r="G6605">
            <v>87804</v>
          </cell>
          <cell r="H6605" t="str">
            <v>EMBOÇO OU MASSA ÚNICA EM ARGAMASSA INDUSTRIALIZADA, PREPARO MECÂNICO E APLICAÇÃO COM EQUIPAMENTO DE MISTURA E PROJEÇÃO DE 1,5 M3/H EM SUPERFÍCIES EXTERNAS DA SACADA, ESPESSURA 25 MM, SEM USO DE TELA METÁLICA. AF_08/2022</v>
          </cell>
          <cell r="I6605" t="str">
            <v>M2</v>
          </cell>
          <cell r="J6605" t="str">
            <v>COEFICIENTE DE REPRESENTATIVIDADE</v>
          </cell>
          <cell r="K6605">
            <v>169.69</v>
          </cell>
        </row>
        <row r="6606">
          <cell r="G6606">
            <v>87805</v>
          </cell>
          <cell r="H6606" t="str">
            <v>EMBOÇO OU MASSA ÚNICA EM ARGAMASSA TRAÇO 1:2:8, PREPARO MECÂNICO COM BETONEIRA 400 L, APLICADA MANUALMENTE EM SUPERFÍCIES EXTERNAS DA SACADA, ESPESSURA DE 35 MM, SEM USO DE TELA METÁLICA DE REFORÇO CONTRA FISSURAÇÃO. AF_08/2022</v>
          </cell>
          <cell r="I6606" t="str">
            <v>M2</v>
          </cell>
          <cell r="J6606" t="str">
            <v>COEFICIENTE DE REPRESENTATIVIDADE</v>
          </cell>
          <cell r="K6606">
            <v>120.86</v>
          </cell>
        </row>
        <row r="6607">
          <cell r="G6607">
            <v>87807</v>
          </cell>
          <cell r="H6607" t="str">
            <v>EMBOÇO OU MASSA ÚNICA EM ARGAMASSA TRAÇO 1:2:8, PREPARO MANUAL, APLICADA MANUALMENTE EM SUPERFÍCIES EXTERNAS DA SACADA, ESPESSURA DE 35 MM, SEM USO DE TELA METÁLICA DE REFORÇO CONTRA FISSURAÇÃO. AF_08/2022</v>
          </cell>
          <cell r="I6607" t="str">
            <v>M2</v>
          </cell>
          <cell r="J6607" t="str">
            <v>COEFICIENTE DE REPRESENTATIVIDADE</v>
          </cell>
          <cell r="K6607">
            <v>189.25</v>
          </cell>
        </row>
        <row r="6608">
          <cell r="G6608">
            <v>87808</v>
          </cell>
          <cell r="H6608" t="str">
            <v>EMBOÇO OU MASSA ÚNICA EM ARGAMASSA INDUSTRIALIZADA, PREPARO MECÂNICO E APLICAÇÃO COM EQUIPAMENTO DE MISTURA E PROJEÇÃO DE 1,5 M3/H EM SUPERFÍCIES EXTERNAS DA SACADA, ESPESSURA 35 MM, SEM USO DE TELA METÁLICA. AF_08/2022</v>
          </cell>
          <cell r="I6608" t="str">
            <v>M2</v>
          </cell>
          <cell r="J6608" t="str">
            <v>COEFICIENTE DE REPRESENTATIVIDADE</v>
          </cell>
          <cell r="K6608">
            <v>140.27</v>
          </cell>
        </row>
        <row r="6609">
          <cell r="G6609">
            <v>87809</v>
          </cell>
          <cell r="H6609" t="str">
            <v>EMBOÇO OU MASSA ÚNICA EM ARGAMASSA TRAÇO 1:2:8, PREPARO MECÂNICO COM BETONEIRA 400 L, APLICADA MANUALMENTE EM SUPERFÍCIES EXTERNAS DA SACADA, ESPESSURA DE 45 MM, SEM USO DE TELA METÁLICA DE REFORÇO CONTRA FISSURAÇÃO. AF_08/2022</v>
          </cell>
          <cell r="I6609" t="str">
            <v>M2</v>
          </cell>
          <cell r="J6609" t="str">
            <v>COEFICIENTE DE REPRESENTATIVIDADE</v>
          </cell>
          <cell r="K6609">
            <v>184.12</v>
          </cell>
        </row>
        <row r="6610">
          <cell r="G6610">
            <v>87811</v>
          </cell>
          <cell r="H6610" t="str">
            <v>EMBOÇO OU MASSA ÚNICA EM ARGAMASSA TRAÇO 1:2:8, PREPARO MANUAL, APLICADA MANUALMENTE EM SUPERFÍCIES EXTERNAS DA SACADA, ESPESSURA DE 45 MM, SEM USO DE TELA METÁLICA DE REFORÇO CONTRA FISSURAÇÃO. AF_08/2022</v>
          </cell>
          <cell r="I6610" t="str">
            <v>M2</v>
          </cell>
          <cell r="J6610" t="str">
            <v>COEFICIENTE DE REPRESENTATIVIDADE</v>
          </cell>
          <cell r="K6610">
            <v>135.29</v>
          </cell>
        </row>
        <row r="6611">
          <cell r="G6611">
            <v>87812</v>
          </cell>
          <cell r="H6611" t="str">
            <v>EMBOÇO OU MASSA ÚNICA EM ARGAMASSA INDUSTRIALIZADA, PREPARO MECÂNICO E APLICAÇÃO COM EQUIPAMENTO DE MISTURA E PROJEÇÃO DE 1,5 M3/H EM SUPERFÍCIES EXTERNAS DA SACADA, ESPESSURA 45 MM, SEM USO DE TELA METÁLICA. AF_08/2022</v>
          </cell>
          <cell r="I6611" t="str">
            <v>M2</v>
          </cell>
          <cell r="J6611" t="str">
            <v>COEFICIENTE DE REPRESENTATIVIDADE</v>
          </cell>
          <cell r="K6611">
            <v>40.71</v>
          </cell>
        </row>
        <row r="6612">
          <cell r="G6612">
            <v>87813</v>
          </cell>
          <cell r="H6612" t="str">
            <v>EMBOÇO OU MASSA ÚNICA EM ARGAMASSA TRAÇO 1:2:8, PREPARO MECÂNICO COM BETONEIRA 400 L, APLICADA MANUALMENTE EM SUPERFÍCIES EXTERNAS DA SACADA, ESPESSURA MAIOR OU IGUAL A 50 MM, SEM USO DE TELA METÁLICA DE REFORÇO CONTRA FISSURAÇÃO. AF_08/2022</v>
          </cell>
          <cell r="I6612" t="str">
            <v>M2</v>
          </cell>
          <cell r="J6612" t="str">
            <v>COEFICIENTE DE REPRESENTATIVIDADE</v>
          </cell>
          <cell r="K6612">
            <v>30.1</v>
          </cell>
        </row>
        <row r="6613">
          <cell r="G6613">
            <v>87815</v>
          </cell>
          <cell r="H6613" t="str">
            <v>EMBOÇO OU MASSA ÚNICA EM ARGAMASSA TRAÇO 1:2:8, PREPARO MANUAL, APLICADA MANUALMENTE EM SUPERFÍCIES EXTERNAS DA SACADA, ESPESSURA MAIOR OU IGUAL A 50 MM, SEM USO DE TELA METÁLICA DE REFORÇO CONTRA FISSURAÇÃO. AF_08/2022</v>
          </cell>
          <cell r="I6613" t="str">
            <v>M2</v>
          </cell>
          <cell r="J6613" t="str">
            <v>ATRIBUÍDO SÃO PAULO</v>
          </cell>
          <cell r="K6613">
            <v>55.95</v>
          </cell>
        </row>
        <row r="6614">
          <cell r="G6614">
            <v>87816</v>
          </cell>
          <cell r="H6614" t="str">
            <v>EMBOÇO OU MASSA ÚNICA EM ARGAMASSA INDUSTRIALIZADA, PREPARO MECÂNICO E APLICAÇÃO COM EQUIPAMENTO DE MISTURA E PROJEÇÃO DE 1,5 M3/H EM SUPERFÍCIES EXTERNAS DA SACADA, ESPESSURA MAIOR OU IGUAL A 50 MM, SEM USO DE TELA METÁLICA. AF_08/2022</v>
          </cell>
          <cell r="I6614" t="str">
            <v>M2</v>
          </cell>
          <cell r="J6614" t="str">
            <v>ATRIBUÍDO SÃO PAULO</v>
          </cell>
          <cell r="K6614">
            <v>72.26</v>
          </cell>
        </row>
        <row r="6615">
          <cell r="G6615">
            <v>87817</v>
          </cell>
          <cell r="H6615" t="str">
            <v>EMBOÇO OU MASSA ÚNICA EM ARGAMASSA TRAÇO 1:2:8, PREPARO MECÂNICO COM BETONEIRA 400 L, APLICADA MANUALMENTE NAS PAREDES INTERNAS DA SACADA, ESPESSURA DE 25 MM, SEM USO DE TELA METÁLICA DE REFORÇO CONTRA FISSURAÇÃO. AF_08/2022</v>
          </cell>
          <cell r="I6615" t="str">
            <v>M2</v>
          </cell>
          <cell r="J6615" t="str">
            <v>ATRIBUÍDO SÃO PAULO</v>
          </cell>
          <cell r="K6615">
            <v>79.41</v>
          </cell>
        </row>
        <row r="6616">
          <cell r="G6616">
            <v>87819</v>
          </cell>
          <cell r="H6616" t="str">
            <v>EMBOÇO OU MASSA ÚNICA EM ARGAMASSA TRAÇO 1:2:8, PREPARO MANUAL, APLICADA MANUALMENTE NAS PAREDES INTERNAS DA SACADA, ESPESSURA DE 25 MM, SEM USO DE TELA METÁLICA DE REFORÇO CONTRA FISSURAÇÃO. AF_08/2022</v>
          </cell>
          <cell r="I6616" t="str">
            <v>M2</v>
          </cell>
          <cell r="J6616" t="str">
            <v>ATRIBUÍDO SÃO PAULO</v>
          </cell>
          <cell r="K6616">
            <v>87.64</v>
          </cell>
        </row>
        <row r="6617">
          <cell r="G6617">
            <v>87820</v>
          </cell>
          <cell r="H6617" t="str">
            <v>EMBOÇO OU MASSA ÚNICA EM ARGAMASSA INDUSTRIALIZADA, PREPARO MECÂNICO E APLICAÇÃO COM EQUIPAMENTO DE MISTURA E PROJEÇÃO DE 1,5 M3/H NAS PAREDES INTERNAS DA SACADA, ESPESSURA 25 MM, SEM USO DE TELA METÁLICA. AF_08/2022</v>
          </cell>
          <cell r="I6617" t="str">
            <v>M2</v>
          </cell>
          <cell r="J6617" t="str">
            <v>COEFICIENTE DE REPRESENTATIVIDADE</v>
          </cell>
          <cell r="K6617">
            <v>42.12</v>
          </cell>
        </row>
        <row r="6618">
          <cell r="G6618">
            <v>87821</v>
          </cell>
          <cell r="H6618" t="str">
            <v>EMBOÇO OU MASSA ÚNICA EM ARGAMASSA TRAÇO 1:2:8, PREPARO MECÂNICO COM BETONEIRA 400 L, APLICADA MANUALMENTE NAS PAREDES INTERNAS DA SACADA, ESPESSURA DE 35 MM, SEM USO DE TELA METÁLICA DE REFORÇO CONTRA FISSURAÇÃO. AF_08/2022</v>
          </cell>
          <cell r="I6618" t="str">
            <v>M2</v>
          </cell>
          <cell r="J6618" t="str">
            <v>COEFICIENTE DE REPRESENTATIVIDADE</v>
          </cell>
          <cell r="K6618">
            <v>57.96</v>
          </cell>
        </row>
        <row r="6619">
          <cell r="G6619">
            <v>87823</v>
          </cell>
          <cell r="H6619" t="str">
            <v>EMBOÇO OU MASSA ÚNICA EM ARGAMASSA TRAÇO 1:2:8, PREPARO MANUAL, APLICADA MANUALMENTE NAS PAREDES INTERNAS DA SACADA, ESPESSURA DE 35 MM, SEM USO DE TELA METÁLICA DE REFORÇO CONTRA FISSURAÇÃO. AF_08/2022</v>
          </cell>
          <cell r="I6619" t="str">
            <v>M2</v>
          </cell>
          <cell r="J6619" t="str">
            <v>ATRIBUÍDO SÃO PAULO</v>
          </cell>
          <cell r="K6619">
            <v>64.69</v>
          </cell>
        </row>
        <row r="6620">
          <cell r="G6620">
            <v>87824</v>
          </cell>
          <cell r="H6620" t="str">
            <v>EMBOÇO OU MASSA ÚNICA EM ARGAMASSA INDUSTRIALIZADA, PREPARO MECÂNICO E APLICAÇÃO COM EQUIPAMENTO DE MISTURA E PROJEÇÃO DE 1,5 M3/H DE ARGAMASSA NAS PAREDES INTERNAS DA SACADA, ESPESSURA 35 MM, SEM USO DE TELA METÁLICA. AF_08/2022</v>
          </cell>
          <cell r="I6620" t="str">
            <v>M2</v>
          </cell>
          <cell r="J6620" t="str">
            <v>ATRIBUÍDO SÃO PAULO</v>
          </cell>
          <cell r="K6620">
            <v>67.3</v>
          </cell>
        </row>
        <row r="6621">
          <cell r="G6621">
            <v>87825</v>
          </cell>
          <cell r="H6621" t="str">
            <v>REVESTIMENTO DECORATIVO MONOCAMADA EXECUTADO MANUALMENTE EM FACHADA DE UM EDIFÍCIO DE ESTRUTURA CONVENCIONAL E ACABAMENTO RASPADO. AF_03/2024</v>
          </cell>
          <cell r="I6621" t="str">
            <v>M2</v>
          </cell>
          <cell r="J6621" t="str">
            <v>ATRIBUÍDO SÃO PAULO</v>
          </cell>
          <cell r="K6621">
            <v>77.71</v>
          </cell>
        </row>
        <row r="6622">
          <cell r="G6622">
            <v>87827</v>
          </cell>
          <cell r="H6622" t="str">
            <v>REVESTIMENTO DECORATIVO MONOCAMADA EXECUTADO MANUALMENTE EM FACHADA DE UM EDIFÍCIO DE ALVENARIA ESTRUTURAL E ACABAMENTO RASPADO. AF_03/2024</v>
          </cell>
          <cell r="I6622" t="str">
            <v>M2</v>
          </cell>
          <cell r="J6622" t="str">
            <v>ATRIBUÍDO SÃO PAULO</v>
          </cell>
          <cell r="K6622">
            <v>93.61</v>
          </cell>
        </row>
        <row r="6623">
          <cell r="G6623">
            <v>87828</v>
          </cell>
          <cell r="H6623" t="str">
            <v>REVESTIMENTO DECORATIVO MONOCAMADA EXECUTADO COM EQUIPAMENTO DE PROJEÇÃO EM FACHADA DE UM EDIFÍCIO DE ESTRUTURA CONVENCIONAL E ACABAMENTO RASPADO. AF_03/2024</v>
          </cell>
          <cell r="I6623" t="str">
            <v>M2</v>
          </cell>
          <cell r="J6623" t="str">
            <v>ATRIBUÍDO SÃO PAULO</v>
          </cell>
          <cell r="K6623">
            <v>100.34</v>
          </cell>
        </row>
        <row r="6624">
          <cell r="G6624">
            <v>87829</v>
          </cell>
          <cell r="H6624" t="str">
            <v>REVESTIMENTO DECORATIVO MONOCAMADA EXECUTADO COM EQUIPAMENTO DE PROJEÇÃO EM FACHADA DE UM EDIFÍCIO DE ALVENARIA ESTRUTURAL E ACABAMENTO RASPADO. AF_03/2024</v>
          </cell>
          <cell r="I6624" t="str">
            <v>M2</v>
          </cell>
          <cell r="J6624" t="str">
            <v>ATRIBUÍDO SÃO PAULO</v>
          </cell>
          <cell r="K6624">
            <v>119.43</v>
          </cell>
        </row>
        <row r="6625">
          <cell r="G6625">
            <v>87831</v>
          </cell>
          <cell r="H6625" t="str">
            <v>REVESTIMENTO DECORATIVO MONOCAMADA EXECUTADO MANUALMENTE EM FACHADA DE UM EDIFÍCIO DE ESTRUTURA CONVENCIONAL E ACABAMENTO TRAVERTINO. AF_03/2024</v>
          </cell>
          <cell r="I6625" t="str">
            <v>M2</v>
          </cell>
          <cell r="J6625" t="str">
            <v>ATRIBUÍDO SÃO PAULO</v>
          </cell>
          <cell r="K6625">
            <v>73.2</v>
          </cell>
        </row>
        <row r="6626">
          <cell r="G6626">
            <v>87832</v>
          </cell>
          <cell r="H6626" t="str">
            <v>REVESTIMENTO DECORATIVO MONOCAMADA EXECUTADO MANUALMENTE EM FACHADA DE UM EDIFÍCIO DE ALVENARIA ESTRUTURAL E ACABAMENTO TRAVERTINO. AF_03/2024</v>
          </cell>
          <cell r="I6626" t="str">
            <v>M2</v>
          </cell>
          <cell r="J6626" t="str">
            <v>ATRIBUÍDO SÃO PAULO</v>
          </cell>
          <cell r="K6626">
            <v>89.05</v>
          </cell>
        </row>
        <row r="6627">
          <cell r="G6627">
            <v>87838</v>
          </cell>
          <cell r="H6627" t="str">
            <v>REVESTIMENTO DECORATIVO MONOCAMADA EXECUTADO COM EQUIPAMENTO DE PROJEÇÃO EM FACHADA DE UM EDIFÍCIO DE ESTRUTURA CONVENCIONAL E ACABAMENTO TRAVERTINO. AF_03/2024</v>
          </cell>
          <cell r="I6627" t="str">
            <v>M2</v>
          </cell>
          <cell r="J6627" t="str">
            <v>ATRIBUÍDO SÃO PAULO</v>
          </cell>
          <cell r="K6627">
            <v>48.01</v>
          </cell>
        </row>
        <row r="6628">
          <cell r="G6628">
            <v>87839</v>
          </cell>
          <cell r="H6628" t="str">
            <v>REVESTIMENTO DECORATIVO MONOCAMADA EXECUTADO COM EQUIPAMENTO DE PROJEÇÃO EM FACHADA DE UM EDIFÍCIO DE ALVENARIA ESTRUTURAL E ACABAMENTO TRAVERTINO. AF_03/2024</v>
          </cell>
          <cell r="I6628" t="str">
            <v>M2</v>
          </cell>
          <cell r="J6628" t="str">
            <v>ATRIBUÍDO SÃO PAULO</v>
          </cell>
          <cell r="K6628">
            <v>50.87</v>
          </cell>
        </row>
        <row r="6629">
          <cell r="G6629">
            <v>87840</v>
          </cell>
          <cell r="H6629" t="str">
            <v>MASSA ÚNICA, EM ARGAMASSA TRAÇO 1:2:8, PREPARO MECÂNICO, APLICADA MANUALMENTE EM TETO, E = 17,5MM, COM TALISCAS. AF_03/2024</v>
          </cell>
          <cell r="I6629" t="str">
            <v>M2</v>
          </cell>
          <cell r="J6629" t="str">
            <v>ATRIBUÍDO SÃO PAULO</v>
          </cell>
          <cell r="K6629">
            <v>76.47</v>
          </cell>
        </row>
        <row r="6630">
          <cell r="G6630">
            <v>87841</v>
          </cell>
          <cell r="H6630" t="str">
            <v>MASSA ÚNICA, EM ARGAMASSA TRAÇO 1:2:8, PREPARO MECÂNICO, APLICADA MANUALMENTE EM TETO, E = 10MM, COM TALISCAS. AF_03/2024</v>
          </cell>
          <cell r="I6630" t="str">
            <v>M2</v>
          </cell>
          <cell r="J6630" t="str">
            <v>ATRIBUÍDO SÃO PAULO</v>
          </cell>
          <cell r="K6630">
            <v>52.25</v>
          </cell>
        </row>
        <row r="6631">
          <cell r="G6631">
            <v>87850</v>
          </cell>
          <cell r="H6631" t="str">
            <v>EMBOÇO OU MASSA ÚNICA EM ARGAMASSA TRAÇO 1:2:8, PREPARO MECÂNICA COM BETONEIRA 400 L, APLICADA COM PROJETOR TIPO CANEQUINHA EM PANOS DE FACHADA COM PRESENÇA DE VÃOS, ESPESSURA DE 25 MM, ACESSO POR BALANCIM MANUAL. AF_08/2022</v>
          </cell>
          <cell r="I6631" t="str">
            <v>M2</v>
          </cell>
          <cell r="J6631" t="str">
            <v>ATRIBUÍDO SÃO PAULO</v>
          </cell>
          <cell r="K6631">
            <v>61.83</v>
          </cell>
        </row>
        <row r="6632">
          <cell r="G6632">
            <v>87851</v>
          </cell>
          <cell r="H6632" t="str">
            <v>EMBOÇO OU MASSA ÚNICA EM ARGAMASSA TRAÇO 1:2:8, PREPARO MECÂNICA COM BETONEIRA 400 L, APLICADA COM PROJETOR TIPO CANEQUINHA EM PANOS DE FACHADA COM PRESENÇA DE VÃOS, ESPESSURA DE 35 MM, ACESSO POR BALANCIM MANUAL. AF_08/2022</v>
          </cell>
          <cell r="I6632" t="str">
            <v>M2</v>
          </cell>
          <cell r="J6632" t="str">
            <v>ATRIBUÍDO SÃO PAULO</v>
          </cell>
          <cell r="K6632">
            <v>65.67</v>
          </cell>
        </row>
        <row r="6633">
          <cell r="G6633">
            <v>87852</v>
          </cell>
          <cell r="H6633" t="str">
            <v>EMBOÇO OU MASSA ÚNICA EM ARGAMASSA TRAÇO 1:2:8, PREPARO MECÂNICA COM BETONEIRA 400 L, APLICADA COM PROJETOR TIPO CANEQUINHA EM PANOS DE FACHADA COM PRESENÇA DE VÃOS, ESPESSURA DE 45 MM, ACESSO POR BALANCIM MANUAL. AF_08/2022</v>
          </cell>
          <cell r="I6633" t="str">
            <v>M2</v>
          </cell>
          <cell r="J6633" t="str">
            <v>COEFICIENTE DE REPRESENTATIVIDADE</v>
          </cell>
          <cell r="K6633">
            <v>100.14</v>
          </cell>
        </row>
        <row r="6634">
          <cell r="G6634">
            <v>87853</v>
          </cell>
          <cell r="H6634" t="str">
            <v>EMBOÇO OU MASSA ÚNICA EM ARGAMASSA TRAÇO 1:2:8, PREPARO MECÂNICA COM BETONEIRA 400 L, APLICADA COM PROJETOR TIPO CANEQUINHA EM PANOS DE FACHADA COM PRESENÇA DE VÃOS, ESPESSURA DE 50 MM, ACESSO POR BALANCIM MANUAL. AF_08/2022</v>
          </cell>
          <cell r="I6634" t="str">
            <v>M2</v>
          </cell>
          <cell r="J6634" t="str">
            <v>COEFICIENTE DE REPRESENTATIVIDADE</v>
          </cell>
          <cell r="K6634">
            <v>67.46</v>
          </cell>
        </row>
        <row r="6635">
          <cell r="G6635">
            <v>90406</v>
          </cell>
          <cell r="H6635" t="str">
            <v>EMBOÇO OU MASSA ÚNICA EM ARGAMASSA TRAÇO 1:2:8, PREPARO MECÂNICA COM BETONEIRA 400 L, APLICADA COM PROJETOR TIPO CANEQUINHA EM PANOS DE FACHADA SEM PRESENÇA DE VÃOS, ESPESSURA DE 25 MM, ACESSO POR BALANCIM MANUAL. AF_08/2022</v>
          </cell>
          <cell r="I6635" t="str">
            <v>M2</v>
          </cell>
          <cell r="J6635" t="str">
            <v>COEFICIENTE DE REPRESENTATIVIDADE</v>
          </cell>
          <cell r="K6635">
            <v>68.3</v>
          </cell>
        </row>
        <row r="6636">
          <cell r="G6636">
            <v>90408</v>
          </cell>
          <cell r="H6636" t="str">
            <v>EMBOÇO OU MASSA ÚNICA EM ARGAMASSA TRAÇO 1:2:8, PREPARO MECÂNICA COM BETONEIRA 400 L, APLICADA COM PROJETOR TIPO CANEQUINHA EM PANOS DE FACHADA SEM PRESENÇA DE VÃOS, ESPESSURA DE 35 MM, ACESSO POR BALANCIM MANUAL. AF_08/2022</v>
          </cell>
          <cell r="I6636" t="str">
            <v>M2</v>
          </cell>
          <cell r="J6636" t="str">
            <v>ATRIBUÍDO SÃO PAULO</v>
          </cell>
          <cell r="K6636">
            <v>73.11</v>
          </cell>
        </row>
        <row r="6637">
          <cell r="G6637">
            <v>104203</v>
          </cell>
          <cell r="H6637" t="str">
            <v>EMBOÇO OU MASSA ÚNICA EM ARGAMASSA TRAÇO 1:2:8, PREPARO MECÂNICA COM BETONEIRA 400 L, APLICADA COM PROJETOR TIPO CANEQUINHA EM PANOS DE FACHADA SEM PRESENÇA DE VÃOS, ESPESSURA DE 45 MM, ACESSO POR BALANCIM MANUAL. AF_08/2022</v>
          </cell>
          <cell r="I6637" t="str">
            <v>M2</v>
          </cell>
          <cell r="J6637" t="str">
            <v>COEFICIENTE DE REPRESENTATIVIDADE</v>
          </cell>
          <cell r="K6637">
            <v>117.11</v>
          </cell>
        </row>
        <row r="6638">
          <cell r="G6638">
            <v>104204</v>
          </cell>
          <cell r="H6638" t="str">
            <v>EMBOÇO OU MASSA ÚNICA EM ARGAMASSA TRAÇO 1:2:8, PREPARO MECÂNICA COM BETONEIRA 400 L, APLICADA COM PROJETOR TIPO CANEQUINHA EM PANOS DE FACHADA SEM PRESENÇA DE VÃOS, ESPESSURA DE 50 MM, ACESSO POR BALANCIM MANUAL. AF_08/2022</v>
          </cell>
          <cell r="I6638" t="str">
            <v>M2</v>
          </cell>
          <cell r="J6638" t="str">
            <v>COEFICIENTE DE REPRESENTATIVIDADE</v>
          </cell>
          <cell r="K6638">
            <v>74.61</v>
          </cell>
        </row>
        <row r="6639">
          <cell r="G6639">
            <v>104205</v>
          </cell>
          <cell r="H6639" t="str">
            <v>EMBOÇO OU MASSA ÚNICA EM ARGAMASSA TRAÇO 1:2:8, PREPARO MECÂNICA COM BETONEIRA 400 L, APLICADA COM PROJETOR TIPO CANEQUINHA EM SUPERFÍCIES EXTERNAS DA SACADA, ESPESSURA DE 25 MM, ACESSO POR BALANCIM MANUAL, SEM USO DE TELA METÁLICA. AF_08/2022</v>
          </cell>
          <cell r="I6639" t="str">
            <v>M2</v>
          </cell>
          <cell r="J6639" t="str">
            <v>COEFICIENTE DE REPRESENTATIVIDADE</v>
          </cell>
          <cell r="K6639">
            <v>79.91</v>
          </cell>
        </row>
        <row r="6640">
          <cell r="G6640">
            <v>104206</v>
          </cell>
          <cell r="H6640" t="str">
            <v>EMBOÇO OU MASSA ÚNICA EM ARGAMASSA TRAÇO 1:2:8, PREPARO MECÂNICA COM BETONEIRA 400 L, APLICADA COM PROJETOR TIPO CANEQUINHA EM SUPERFÍCIES EXTERNAS DA SACADA, ESPESSURA DE 35 MM, ACESSO POR BALANCIM MANUAL, SEM USO DE TELA METÁLICA. AF_08/2022</v>
          </cell>
          <cell r="I6640" t="str">
            <v>M2</v>
          </cell>
          <cell r="J6640" t="str">
            <v>ATRIBUÍDO SÃO PAULO</v>
          </cell>
          <cell r="K6640">
            <v>85.2</v>
          </cell>
        </row>
        <row r="6641">
          <cell r="G6641">
            <v>104207</v>
          </cell>
          <cell r="H6641" t="str">
            <v>EMBOÇO OU MASSA ÚNICA EM ARGAMASSA TRAÇO 1:2:8, PREPARO MECÂNICA COM BETONEIRA 400 L, APLICADA COM PROJETOR TIPO CANEQUINHA EM SUPERFÍCIES EXTERNAS DA SACADA, ESPESSURA DE 45 MM, ACESSO POR BALANCIM MANUAL, SEM USO DE TELA METÁLICA. AF_08/2022</v>
          </cell>
          <cell r="I6641" t="str">
            <v>M2</v>
          </cell>
          <cell r="J6641" t="str">
            <v>COEFICIENTE DE REPRESENTATIVIDADE</v>
          </cell>
          <cell r="K6641">
            <v>129.02</v>
          </cell>
        </row>
        <row r="6642">
          <cell r="G6642">
            <v>104208</v>
          </cell>
          <cell r="H6642" t="str">
            <v>EMBOÇO OU MASSA ÚNICA EM ARGAMASSA TRAÇO 1:2:8, PREPARO MECÂNICA COM BETONEIRA 400 L, APLICADA COM PROJETOR TIPO CANEQUINHA EM SUPERFÍCIES EXTERNAS DA SACADA, ESPESSURA DE 50 MM, ACESSO POR BALANCIM MANUAL, SEM USO DE TELA METÁLICA. AF_08/2022</v>
          </cell>
          <cell r="I6642" t="str">
            <v>M2</v>
          </cell>
          <cell r="J6642" t="str">
            <v>COEFICIENTE DE REPRESENTATIVIDADE</v>
          </cell>
          <cell r="K6642">
            <v>82.37</v>
          </cell>
        </row>
        <row r="6643">
          <cell r="G6643">
            <v>104209</v>
          </cell>
          <cell r="H6643" t="str">
            <v>EMBOÇO OU MASSA ÚNICA EM ARGAMASSA TRAÇO 1:2:8, PREPARO MECÂNICA COM BETONEIRA 400 L, APLICADA COM PROJETOR TIPO CANEQUINHA EM SUPERFÍCIES INTERNAS DA SACADA, ESPESSURA DE 25 MM,  SEM USO DE TELA METÁLICA. AF_08/2022</v>
          </cell>
          <cell r="I6643" t="str">
            <v>M2</v>
          </cell>
          <cell r="J6643" t="str">
            <v>COEFICIENTE DE REPRESENTATIVIDADE</v>
          </cell>
          <cell r="K6643">
            <v>36.7</v>
          </cell>
        </row>
        <row r="6644">
          <cell r="G6644">
            <v>104210</v>
          </cell>
          <cell r="H6644" t="str">
            <v>EMBOÇO OU MASSA ÚNICA EM ARGAMASSA TRAÇO 1:2:8, PREPARO MECÂNICA COM BETONEIRA 400 L, APLICADA COM PROJETOR TIPO CANEQUINHA EM SUPERFÍCIES INTERNAS DA SACADA, ESPESSURA DE 35 MM, SEM USO DE TELA METÁLICA. AF_08/2022</v>
          </cell>
          <cell r="I6644" t="str">
            <v>M2</v>
          </cell>
          <cell r="J6644" t="str">
            <v>ATRIBUÍDO SÃO PAULO</v>
          </cell>
          <cell r="K6644">
            <v>39.37</v>
          </cell>
        </row>
        <row r="6645">
          <cell r="G6645">
            <v>104211</v>
          </cell>
          <cell r="H6645" t="str">
            <v>EMBOÇO OU MASSA ÚNICA EM ARGAMASSA TRAÇO 1:2:8, PREPARO MECÂNICA COM BETONEIRA 400 L, APLICADA MANUALMENTE EM PANOS DE FACHADA COM PRESENÇA DE VÃOS, ESPESSURA DE 25 MM, ACESSO POR ANDAIME. AF_08/2022</v>
          </cell>
          <cell r="I6645" t="str">
            <v>M2</v>
          </cell>
          <cell r="J6645" t="str">
            <v>COEFICIENTE DE REPRESENTATIVIDADE</v>
          </cell>
          <cell r="K6645">
            <v>63.97</v>
          </cell>
        </row>
        <row r="6646">
          <cell r="G6646">
            <v>104212</v>
          </cell>
          <cell r="H6646" t="str">
            <v>EMBOÇO OU MASSA ÚNICA EM ARGAMASSA TRAÇO 1:2:8, PREPARO MANUAL, APLICADA MANUALMENTE EM PANOS DE FACHADA COM PRESENÇA DE VÃOS, ESPESSURA DE 25 MM, ACESSO POR ANDAIME. AF_08/2022</v>
          </cell>
          <cell r="I6646" t="str">
            <v>M2</v>
          </cell>
          <cell r="J6646" t="str">
            <v>COEFICIENTE DE REPRESENTATIVIDADE</v>
          </cell>
          <cell r="K6646">
            <v>39.85</v>
          </cell>
        </row>
        <row r="6647">
          <cell r="G6647">
            <v>104213</v>
          </cell>
          <cell r="H6647" t="str">
            <v>EMBOÇO OU MASSA ÚNICA EM ARGAMASSA INDUSTRIALIZADA, PREPARO MECÂNICA E APLICAÇÃO COM EQUIPAMENTO DE MISTURA E PROJEÇÃO DE 1,5 M3/H DE ARGAMASSA EM PANOS DE FACHADA COM PRESENÇA DE VÃOS, ESPESSURA DE 25 MM, ACESSO POR ANDAIME. AF_08/2022</v>
          </cell>
          <cell r="I6647" t="str">
            <v>M2</v>
          </cell>
          <cell r="J6647" t="str">
            <v>COEFICIENTE DE REPRESENTATIVIDADE</v>
          </cell>
          <cell r="K6647">
            <v>50.14</v>
          </cell>
        </row>
        <row r="6648">
          <cell r="G6648">
            <v>104214</v>
          </cell>
          <cell r="H6648" t="str">
            <v>EMBOÇO OU MASSA ÚNICA EM ARGAMASSA TRAÇO 1:2:8, PREPARO MECÂNICA COM BETONEIRA 400 L, APLICADA COM PROJETOR TIPO CANEQUINHA EM PANOS DE FACHADA COM PRESENÇA DE VÃOS, ESPESSURA DE 25 MM, ACESSO POR ANDAIME. AF_08/2022</v>
          </cell>
          <cell r="I6648" t="str">
            <v>M2</v>
          </cell>
          <cell r="J6648" t="str">
            <v>ATRIBUÍDO SÃO PAULO</v>
          </cell>
          <cell r="K6648">
            <v>53.72</v>
          </cell>
        </row>
        <row r="6649">
          <cell r="G6649">
            <v>104215</v>
          </cell>
          <cell r="H6649" t="str">
            <v>EMBOÇO OU MASSA ÚNICA EM ARGAMASSA TRAÇO 1:2:8, PREPARO MECÂNICA COM BETONEIRA 400 L, APLICADA MANUALMENTE EM PANOS DE FACHADA COM PRESENÇA DE VÃOS, ESPESSURA DE 35 MM, ACESSO POR ANDAIME. AF_08/2022</v>
          </cell>
          <cell r="I6649" t="str">
            <v>M2</v>
          </cell>
          <cell r="J6649" t="str">
            <v>COEFICIENTE DE REPRESENTATIVIDADE</v>
          </cell>
          <cell r="K6649">
            <v>86.57</v>
          </cell>
        </row>
        <row r="6650">
          <cell r="G6650">
            <v>104216</v>
          </cell>
          <cell r="H6650" t="str">
            <v>EMBOÇO OU MASSA ÚNICA EM ARGAMASSA TRAÇO 1:2:8, PREPARO MANUAL, APLICADA MANUALMENTE EM PANOS DE FACHADA COM PRESENÇA DE VÃOS, ESPESSURA DE 35 MM, ACESSO POR ANDAIME. AF_08/2022</v>
          </cell>
          <cell r="I6650" t="str">
            <v>M2</v>
          </cell>
          <cell r="J6650" t="str">
            <v>COEFICIENTE DE REPRESENTATIVIDADE</v>
          </cell>
          <cell r="K6650">
            <v>54.68</v>
          </cell>
        </row>
        <row r="6651">
          <cell r="G6651">
            <v>104217</v>
          </cell>
          <cell r="H6651" t="str">
            <v>EMBOÇO OU MASSA ÚNICA EM ARGAMASSA INDUSTRIALIZADA, PREPARO MECÂNICA E APLICAÇÃO COM EQUIPAMENTO DE MISTURA E PROJEÇÃO DE 1,5 M3/H DE ARGAMASSA EM PANOS DE FACHADA COM PRESENÇA DE VÃOS, ESPESSURA DE 35 MM, ACESSO POR ANDAIME. AF_08/2022</v>
          </cell>
          <cell r="I6651" t="str">
            <v>M2</v>
          </cell>
          <cell r="J6651" t="str">
            <v>COEFICIENTE DE REPRESENTATIVIDADE</v>
          </cell>
          <cell r="K6651">
            <v>56.19</v>
          </cell>
        </row>
        <row r="6652">
          <cell r="G6652">
            <v>104218</v>
          </cell>
          <cell r="H6652" t="str">
            <v>EMBOÇO OU MASSA ÚNICA EM ARGAMASSA TRAÇO 1:2:8, PREPARO MECÂNICA COM BETONEIRA 400 L, APLICADA COM PROJETOR TIPO CANEQUINHA EM PANOS DE FACHADA COM PRESENÇA DE VÃOS, ESPESSURA DE 35 MM, ACESSO POR ANDAIME. AF_08/2022</v>
          </cell>
          <cell r="I6652" t="str">
            <v>M2</v>
          </cell>
          <cell r="J6652" t="str">
            <v>ATRIBUÍDO SÃO PAULO</v>
          </cell>
          <cell r="K6652">
            <v>60.67</v>
          </cell>
        </row>
        <row r="6653">
          <cell r="G6653">
            <v>104219</v>
          </cell>
          <cell r="H6653" t="str">
            <v>EMBOÇO OU MASSA ÚNICA EM ARGAMASSA TRAÇO 1:2:8, PREPARO MECÂNICA COM BETONEIRA 400 L, APLICADA MANUALMENTE EM PANOS DE FACHADA COM PRESENÇA DE VÃOS, ESPESSURA DE 45 MM, ACESSO POR ANDAIME. AF_08/2022</v>
          </cell>
          <cell r="I6653" t="str">
            <v>M2</v>
          </cell>
          <cell r="J6653" t="str">
            <v>COEFICIENTE DE REPRESENTATIVIDADE</v>
          </cell>
          <cell r="K6653">
            <v>102.43</v>
          </cell>
        </row>
        <row r="6654">
          <cell r="G6654">
            <v>104220</v>
          </cell>
          <cell r="H6654" t="str">
            <v>EMBOÇO OU MASSA ÚNICA EM ARGAMASSA TRAÇO 1:2:8, PREPARO MANUAL, APLICADA MANUALMENTE EM PANOS DE FACHADA COM PRESENÇA DE VÃOS, ESPESSURA DE 45 MM, ACESSO POR ANDAIME. AF_08/2022</v>
          </cell>
          <cell r="I6654" t="str">
            <v>M2</v>
          </cell>
          <cell r="J6654" t="str">
            <v>COEFICIENTE DE REPRESENTATIVIDADE</v>
          </cell>
          <cell r="K6654">
            <v>61.41</v>
          </cell>
        </row>
        <row r="6655">
          <cell r="G6655">
            <v>104221</v>
          </cell>
          <cell r="H6655" t="str">
            <v>EMBOÇO OU MASSA ÚNICA EM ARGAMASSA INDUSTRIALIZADA, PREPARO MECÂNICA E APLICAÇÃO COM EQUIPAMENTO DE MISTURA E PROJEÇÃO DE 1,5 M3/H DE ARGAMASSA EM PANOS DE FACHADA COM PRESENÇA DE VÃOS, ESPESSURA DE 45 MM, ACESSO POR ANDAIME. AF_08/2022</v>
          </cell>
          <cell r="I6655" t="str">
            <v>M2</v>
          </cell>
          <cell r="J6655" t="str">
            <v>COEFICIENTE DE REPRESENTATIVIDADE</v>
          </cell>
          <cell r="K6655">
            <v>61.31</v>
          </cell>
        </row>
        <row r="6656">
          <cell r="G6656">
            <v>104222</v>
          </cell>
          <cell r="H6656" t="str">
            <v>EMBOÇO OU MASSA ÚNICA EM ARGAMASSA TRAÇO 1:2:8, PREPARO MECÂNICA COM BETONEIRA 400 L, APLICADA COM PROJETOR TIPO CANEQUINHA EM PANOS DE FACHADA COM PRESENÇA DE VÃOS, ESPESSURA DE 45 MM, ACESSO POR ANDAIME. AF_08/2022</v>
          </cell>
          <cell r="I6656" t="str">
            <v>M2</v>
          </cell>
          <cell r="J6656" t="str">
            <v>ATRIBUÍDO SÃO PAULO</v>
          </cell>
          <cell r="K6656">
            <v>66.25</v>
          </cell>
        </row>
        <row r="6657">
          <cell r="G6657">
            <v>104223</v>
          </cell>
          <cell r="H6657" t="str">
            <v>EMBOÇO OU MASSA ÚNICA EM ARGAMASSA TRAÇO 1:2:8, PREPARO MECÂNICA COM BETONEIRA 400 L, APLICADA MANUALMENTE EM PANOS DE FACHADA COM PRESENÇA DE VÃOS, ESPESSURA DE 50 MM, ACESSO POR ANDAIME. AF_08/2022</v>
          </cell>
          <cell r="I6657" t="str">
            <v>M2</v>
          </cell>
          <cell r="J6657" t="str">
            <v>COEFICIENTE DE REPRESENTATIVIDADE</v>
          </cell>
          <cell r="K6657">
            <v>109.83</v>
          </cell>
        </row>
        <row r="6658">
          <cell r="G6658">
            <v>104224</v>
          </cell>
          <cell r="H6658" t="str">
            <v>EMBOÇO OU MASSA ÚNICA EM ARGAMASSA TRAÇO 1:2:8, PREPARO MANUAL, APLICADA MANUALMENTE EM PANOS DE FACHADA COM PRESENÇA DE VÃOS, ESPESSURA DE 50 MM, ACESSO POR ANDAIME. AF_08/2022</v>
          </cell>
          <cell r="I6658" t="str">
            <v>M2</v>
          </cell>
          <cell r="J6658" t="str">
            <v>COEFICIENTE DE REPRESENTATIVIDADE</v>
          </cell>
          <cell r="K6658">
            <v>64.14</v>
          </cell>
        </row>
        <row r="6659">
          <cell r="G6659">
            <v>104225</v>
          </cell>
          <cell r="H6659" t="str">
            <v>EMBOÇO OU MASSA ÚNICA EM ARGAMASSA INDUSTRIALIZADA, PREPARO MECÂNICA E APLICAÇÃO COM EQUIPAMENTO DE MISTURA E PROJEÇÃO DE 1,5 M3/H DE ARGAMASSA EM PANOS DE FACHADA COM PRESENÇA DE VÃOS, ESPESSURA DE 50 MM, ACESSO POR ANDAIME. AF_08/2022</v>
          </cell>
          <cell r="I6659" t="str">
            <v>M2</v>
          </cell>
          <cell r="J6659" t="str">
            <v>COEFICIENTE DE REPRESENTATIVIDADE</v>
          </cell>
          <cell r="K6659">
            <v>64.82</v>
          </cell>
        </row>
        <row r="6660">
          <cell r="G6660">
            <v>104226</v>
          </cell>
          <cell r="H6660" t="str">
            <v>EMBOÇO OU MASSA ÚNICA EM ARGAMASSA TRAÇO 1:2:8, PREPARO MECÂNICA COM BETONEIRA 400 L, APLICADA COM PROJETOR TIPO CANEQUINHA EM PANOS DE FACHADA COM PRESENÇA DE VÃOS, ESPESSURA DE 50 MM, ACESSO POR ANDAIME. AF_08/2022</v>
          </cell>
          <cell r="I6660" t="str">
            <v>M2</v>
          </cell>
          <cell r="J6660" t="str">
            <v>ATRIBUÍDO SÃO PAULO</v>
          </cell>
          <cell r="K6660">
            <v>67.49</v>
          </cell>
        </row>
        <row r="6661">
          <cell r="G6661">
            <v>104227</v>
          </cell>
          <cell r="H6661" t="str">
            <v>EMBOÇO OU MASSA ÚNICA EM ARGAMASSA TRAÇO 1:2:8, PREPARO MECÂNICA COM BETONEIRA 400 L, APLICADA MANUALMENTE EM PANOS DE FACHADA SEM PRESENÇA DE VÃOS, ESPESSURA DE 25 MM, ACESSO POR ANDAIME. AF_08/2022</v>
          </cell>
          <cell r="I6661" t="str">
            <v>M2</v>
          </cell>
          <cell r="J6661" t="str">
            <v>COEFICIENTE DE REPRESENTATIVIDADE</v>
          </cell>
          <cell r="K6661">
            <v>89.33</v>
          </cell>
        </row>
        <row r="6662">
          <cell r="G6662">
            <v>104228</v>
          </cell>
          <cell r="H6662" t="str">
            <v>EMBOÇO OU MASSA ÚNICA EM ARGAMASSA TRAÇO 1:2:8, PREPARO MANUAL, APLICADA MANUALMENTE EM PANOS DE FACHADA SEM PRESENÇA DE VÃOS, ESPESSURA DE 25 MM, ACESSO POR ANDAIME. AF_08/2022</v>
          </cell>
          <cell r="I6662" t="str">
            <v>M2</v>
          </cell>
          <cell r="J6662" t="str">
            <v>COEFICIENTE DE REPRESENTATIVIDADE</v>
          </cell>
          <cell r="K6662">
            <v>71.06</v>
          </cell>
        </row>
        <row r="6663">
          <cell r="G6663">
            <v>104229</v>
          </cell>
          <cell r="H6663" t="str">
            <v>EMBOÇO OU MASSA ÚNICA EM ARGAMASSA INDUSTRIALIZADA, PREPARO MECÂNICA E APLICAÇÃO COM EQUIPAMENTO DE MISTURA E PROJEÇÃO DE 1,5 M3/H DE ARGAMASSA EM PANOS DE FACHADA SEM PRESENÇA DE VÃOS, ESPESSURA DE 25 MM, ACESSO POR ANDAIME. AF_08/2022</v>
          </cell>
          <cell r="I6663" t="str">
            <v>M2</v>
          </cell>
          <cell r="J6663" t="str">
            <v>COEFICIENTE DE REPRESENTATIVIDADE</v>
          </cell>
          <cell r="K6663">
            <v>78.26</v>
          </cell>
        </row>
        <row r="6664">
          <cell r="G6664">
            <v>104230</v>
          </cell>
          <cell r="H6664" t="str">
            <v>EMBOÇO OU MASSA ÚNICA EM ARGAMASSA TRAÇO 1:2:8, PREPARO MECÂNICA COM BETONEIRA 400 L, APLICADA COM PROJETOR TIPO CANEQUINHA EM PANOS DE FACHADA SEM PRESENÇA DE VÃOS, ESPESSURA DE 25 MM, ACESSO POR ANDAIME. AF_08/2022</v>
          </cell>
          <cell r="I6664" t="str">
            <v>M2</v>
          </cell>
          <cell r="J6664" t="str">
            <v>ATRIBUÍDO SÃO PAULO</v>
          </cell>
          <cell r="K6664">
            <v>81.84</v>
          </cell>
        </row>
        <row r="6665">
          <cell r="G6665">
            <v>104231</v>
          </cell>
          <cell r="H6665" t="str">
            <v>EMBOÇO OU MASSA ÚNICA EM ARGAMASSA TRAÇO 1:2:8, PREPARO MECÂNICA COM BETONEIRA 400 L, APLICADA MANUALMENTE EM PANOS DE FACHADA SEM PRESENÇA DE VÃOS, ESPESSURA DE 35 MM, ACESSO POR ANDAIME. AF_08/2022</v>
          </cell>
          <cell r="I6665" t="str">
            <v>M2</v>
          </cell>
          <cell r="J6665" t="str">
            <v>COEFICIENTE DE REPRESENTATIVIDADE</v>
          </cell>
          <cell r="K6665">
            <v>111.94</v>
          </cell>
        </row>
        <row r="6666">
          <cell r="G6666">
            <v>104232</v>
          </cell>
          <cell r="H6666" t="str">
            <v>EMBOÇO OU MASSA ÚNICA EM ARGAMASSA TRAÇO 1:2:8, PREPARO MANUAL, APLICADA MANUALMENTE EM PANOS DE FACHADA SEM PRESENÇA DE VÃOS, ESPESSURA DE 35 MM, ACESSO POR ANDAIME. AF_08/2022</v>
          </cell>
          <cell r="I6666" t="str">
            <v>M2</v>
          </cell>
          <cell r="J6666" t="str">
            <v>COEFICIENTE DE REPRESENTATIVIDADE</v>
          </cell>
          <cell r="K6666">
            <v>85.9</v>
          </cell>
        </row>
        <row r="6667">
          <cell r="G6667">
            <v>104233</v>
          </cell>
          <cell r="H6667" t="str">
            <v>EMBOÇO OU MASSA ÚNICA EM ARGAMASSA INDUSTRIALIZADA, PREPARO MECÂNICA E APLICAÇÃO COM EQUIPAMENTO DE MISTURA E PROJEÇÃO DE 1,5 M3/H DE ARGAMASSA EM PANOS DE FACHADA SEM PRESENÇA DE VÃOS, ESPESSURA DE 35 MM, ACESSO POR ANDAIME. AF_08/2022</v>
          </cell>
          <cell r="I6667" t="str">
            <v>M2</v>
          </cell>
          <cell r="J6667" t="str">
            <v>COEFICIENTE DE REPRESENTATIVIDADE</v>
          </cell>
          <cell r="K6667">
            <v>84.31</v>
          </cell>
        </row>
        <row r="6668">
          <cell r="G6668">
            <v>104234</v>
          </cell>
          <cell r="H6668" t="str">
            <v>EMBOÇO OU MASSA ÚNICA EM ARGAMASSA TRAÇO 1:2:8, PREPARO MECÂNICA COM BETONEIRA 400 L, APLICADA COM PROJETOR TIPO CANEQUINHA EM PANOS DE FACHADA SEM PRESENÇA DE VÃOS, ESPESSURA DE 35 MM, ACESSO POR ANDAIME. AF_08/2022</v>
          </cell>
          <cell r="I6668" t="str">
            <v>M2</v>
          </cell>
          <cell r="J6668" t="str">
            <v>ATRIBUÍDO SÃO PAULO</v>
          </cell>
          <cell r="K6668">
            <v>88.79</v>
          </cell>
        </row>
        <row r="6669">
          <cell r="G6669">
            <v>104235</v>
          </cell>
          <cell r="H6669" t="str">
            <v>EMBOÇO OU MASSA ÚNICA EM ARGAMASSA TRAÇO 1:2:8, PREPARO MECÂNICA COM BETONEIRA 400 L, APLICADA MANUALMENTE EM PANOS DE FACHADA SEM PRESENÇA DE VÃOS, ESPESSURA DE 45 MM, ACESSO POR ANDAIME. AF_08/2022</v>
          </cell>
          <cell r="I6669" t="str">
            <v>M2</v>
          </cell>
          <cell r="J6669" t="str">
            <v>COEFICIENTE DE REPRESENTATIVIDADE</v>
          </cell>
          <cell r="K6669">
            <v>127.8</v>
          </cell>
        </row>
        <row r="6670">
          <cell r="G6670">
            <v>104236</v>
          </cell>
          <cell r="H6670" t="str">
            <v>EMBOÇO OU MASSA ÚNICA EM ARGAMASSA TRAÇO 1:2:8, PREPARO MANUAL, APLICADA MANUALMENTE EM PANOS DE FACHADA SEM PRESENÇA DE VÃOS, ESPESSURA DE 45 MM, ACESSO POR ANDAIME. AF_08/2022</v>
          </cell>
          <cell r="I6670" t="str">
            <v>M2</v>
          </cell>
          <cell r="J6670" t="str">
            <v>COEFICIENTE DE REPRESENTATIVIDADE</v>
          </cell>
          <cell r="K6670">
            <v>92.63</v>
          </cell>
        </row>
        <row r="6671">
          <cell r="G6671">
            <v>104237</v>
          </cell>
          <cell r="H6671" t="str">
            <v>EMBOÇO OU MASSA ÚNICA EM ARGAMASSA INDUSTRIALIZADA, PREPARO MECÂNICA E APLICAÇÃO COM EQUIPAMENTO DE MISTURA E PROJEÇÃO DE 1,5 M3/H DE ARGAMASSA EM PANOS DE FACHADA SEM PRESENÇA DE VÃOS, ESPESSURA DE 45 MM, ACESSO POR ANDAIME. AF_08/2022</v>
          </cell>
          <cell r="I6671" t="str">
            <v>M2</v>
          </cell>
          <cell r="J6671" t="str">
            <v>COEFICIENTE DE REPRESENTATIVIDADE</v>
          </cell>
          <cell r="K6671">
            <v>108.27</v>
          </cell>
        </row>
        <row r="6672">
          <cell r="G6672">
            <v>104238</v>
          </cell>
          <cell r="H6672" t="str">
            <v>EMBOÇO OU MASSA ÚNICA EM ARGAMASSA TRAÇO 1:2:8, PREPARO MECÂNICA COM BETONEIRA 400 L, APLICADA COM PROJETOR TIPO CANEQUINHA EM PANOS DE FACHADA SEM PRESENÇA DE VÃOS, ESPESSURA DE 45 MM, ACESSO POR ANDAIME. AF_08/2022</v>
          </cell>
          <cell r="I6672" t="str">
            <v>M2</v>
          </cell>
          <cell r="J6672" t="str">
            <v>ATRIBUÍDO SÃO PAULO</v>
          </cell>
          <cell r="K6672">
            <v>113.21</v>
          </cell>
        </row>
        <row r="6673">
          <cell r="G6673">
            <v>104239</v>
          </cell>
          <cell r="H6673" t="str">
            <v>EMBOÇO OU MASSA ÚNICA EM ARGAMASSA TRAÇO 1:2:8, PREPARO MECÂNICA COM BETONEIRA 400 L, APLICADA MANUALMENTE EM PANOS DE FACHADA SEM PRESENÇA DE VÃOS, ESPESSURA DE 50 MM, ACESSO POR ANDAIME. AF_08/2022</v>
          </cell>
          <cell r="I6673" t="str">
            <v>M2</v>
          </cell>
          <cell r="J6673" t="str">
            <v>COEFICIENTE DE REPRESENTATIVIDADE</v>
          </cell>
          <cell r="K6673">
            <v>147.28</v>
          </cell>
        </row>
        <row r="6674">
          <cell r="G6674">
            <v>104240</v>
          </cell>
          <cell r="H6674" t="str">
            <v>EMBOÇO OU MASSA ÚNICA EM ARGAMASSA TRAÇO 1:2:8, PREPARO MANUAL, APLICADA MANUALMENTE EM PANOS DE FACHADA SEM PRESENÇA DE VÃOS, ESPESSURA DE 50 MM, ACESSO POR ANDAIME. AF_08/2022</v>
          </cell>
          <cell r="I6674" t="str">
            <v>M2</v>
          </cell>
          <cell r="J6674" t="str">
            <v>COEFICIENTE DE REPRESENTATIVIDADE</v>
          </cell>
          <cell r="K6674">
            <v>109.92</v>
          </cell>
        </row>
        <row r="6675">
          <cell r="G6675">
            <v>104241</v>
          </cell>
          <cell r="H6675" t="str">
            <v>EMBOÇO OU MASSA ÚNICA EM ARGAMASSA INDUSTRIALIZADA, PREPARO MECÂNICA E APLICAÇÃO COM EQUIPAMENTO DE MISTURA E PROJEÇÃO DE 1,5 M3/H DE ARGAMASSA EM PANOS DE FACHADA SEM PRESENÇA DE VÃOS, ESPESSURA DE 50 MM, ACESSO POR ANDAIME. AF_08/2022</v>
          </cell>
          <cell r="I6675" t="str">
            <v>M2</v>
          </cell>
          <cell r="J6675" t="str">
            <v>COEFICIENTE DE REPRESENTATIVIDADE</v>
          </cell>
          <cell r="K6675">
            <v>18.38</v>
          </cell>
        </row>
        <row r="6676">
          <cell r="G6676">
            <v>104242</v>
          </cell>
          <cell r="H6676" t="str">
            <v>EMBOÇO OU MASSA ÚNICA EM ARGAMASSA TRAÇO 1:2:8, PREPARO MECÂNICA COM BETONEIRA 400 L, APLICADA COM PROJETOR TIPO CANEQUINHA EM PANOS DE FACHADA SEM PRESENÇA DE VÃOS, ESPESSURA DE 50 MM, ACESSO POR ANDAIME. AF_08/2022</v>
          </cell>
          <cell r="I6676" t="str">
            <v>M2</v>
          </cell>
          <cell r="J6676" t="str">
            <v>ATRIBUÍDO SÃO PAULO</v>
          </cell>
          <cell r="K6676">
            <v>28.17</v>
          </cell>
        </row>
        <row r="6677">
          <cell r="G6677">
            <v>104243</v>
          </cell>
          <cell r="H6677" t="str">
            <v>EMBOÇO OU MASSA ÚNICA EM ARGAMASSA TRAÇO 1:2:8, PREPARO MECÂNICA COM BETONEIRA 400 L, APLICADA MANUALMENTE EM SUPERFÍCIES EXTERNAS DA SACADA, ESPESSURA DE 25 MM, ACESSO POR ANDAIME, SEM USO DE TELA METÁLICA. AF_08/2022</v>
          </cell>
          <cell r="I6677" t="str">
            <v>M2</v>
          </cell>
          <cell r="J6677" t="str">
            <v>COEFICIENTE DE REPRESENTATIVIDADE</v>
          </cell>
          <cell r="K6677">
            <v>33.8</v>
          </cell>
        </row>
        <row r="6678">
          <cell r="G6678">
            <v>104244</v>
          </cell>
          <cell r="H6678" t="str">
            <v>EMBOÇO OU MASSA ÚNICA EM ARGAMASSA TRAÇO 1:2:8, PREPARO MANUAL, APLICADA MANUALMENTE EM SUPERFÍCIES EXTERNAS DA SACADA, ESPESSURA DE 25 MM, ACESSO POR ANDAIME, SEM USO DE TELA METÁLICA. AF_08/2022</v>
          </cell>
          <cell r="I6678" t="str">
            <v>M2</v>
          </cell>
          <cell r="J6678" t="str">
            <v>COEFICIENTE DE REPRESENTATIVIDADE</v>
          </cell>
          <cell r="K6678">
            <v>29.04</v>
          </cell>
        </row>
        <row r="6679">
          <cell r="G6679">
            <v>104245</v>
          </cell>
          <cell r="H6679" t="str">
            <v>EMBOÇO OU MASSA ÚNICA EM ARGAMASSA INDUSTRIALIZADA, PREPARO MECÂNICO E APLICAÇÃO COM EQUIPAMENTO DE MISTURA E PROJEÇÃO DE 1,5 M3/H, NAS SUPERFÍCIES EXTERNAS DA SACADA, ESPESSURA DE 25 MM, ACESSO POR ANDAIME, SEM USO DE TELA METÁLICA. AF_08/2022</v>
          </cell>
          <cell r="I6679" t="str">
            <v>M2</v>
          </cell>
          <cell r="J6679" t="str">
            <v>COEFICIENTE DE REPRESENTATIVIDADE</v>
          </cell>
          <cell r="K6679">
            <v>38.82</v>
          </cell>
        </row>
        <row r="6680">
          <cell r="G6680">
            <v>104246</v>
          </cell>
          <cell r="H6680" t="str">
            <v>EMBOÇO OU MASSA ÚNICA EM ARGAMASSA TRAÇO 1:2:8, PREPARO MECÂNICA COM BETONEIRA 400 L, APLICADA COM PROJETOR TIPO CANEQUINHA EM SUPERFÍCIES EXTERNAS DA SACADA, ESPESSURA DE 25 MM, ACESSO POR ANDAIME, SEM USO DE TELA METÁLICA. AF_08/2022</v>
          </cell>
          <cell r="I6680" t="str">
            <v>M2</v>
          </cell>
          <cell r="J6680" t="str">
            <v>ATRIBUÍDO SÃO PAULO</v>
          </cell>
          <cell r="K6680">
            <v>44.45</v>
          </cell>
        </row>
        <row r="6681">
          <cell r="G6681">
            <v>104247</v>
          </cell>
          <cell r="H6681" t="str">
            <v>EMBOÇO OU MASSA ÚNICA EM ARGAMASSA TRAÇO 1:2:8, PREPARO MECÂNICA COM BETONEIRA 400 L, APLICADA MANUALMENTE EM SUPERFÍCIES EXTERNAS DA SACADA, ESPESSURA DE 35 MM, ACESSO POR ANDAIME, SEM USO DE TELA METÁLICA. AF_08/2022</v>
          </cell>
          <cell r="I6681" t="str">
            <v>M2</v>
          </cell>
          <cell r="J6681" t="str">
            <v>COEFICIENTE DE REPRESENTATIVIDADE</v>
          </cell>
          <cell r="K6681">
            <v>24.95</v>
          </cell>
        </row>
        <row r="6682">
          <cell r="G6682">
            <v>104248</v>
          </cell>
          <cell r="H6682" t="str">
            <v>EMBOÇO OU MASSA ÚNICA EM ARGAMASSA TRAÇO 1:2:8, PREPARO MANUAL, APLICADA MANUALMENTE EM SUPERFÍCIES EXTERNAS DA SACADA, ESPESSURA DE 35 MM, ACESSO POR ANDAIME, SEM USO DE TELA METÁLICA. AF_08/2022</v>
          </cell>
          <cell r="I6682" t="str">
            <v>M2</v>
          </cell>
          <cell r="J6682" t="str">
            <v>COEFICIENTE DE REPRESENTATIVIDADE</v>
          </cell>
          <cell r="K6682">
            <v>37.1</v>
          </cell>
        </row>
        <row r="6683">
          <cell r="G6683">
            <v>104249</v>
          </cell>
          <cell r="H6683" t="str">
            <v>EMBOÇO OU MASSA ÚNICA EM ARGAMASSA INDUSTRIALIZADA, PREPARO MECÂNICO E APLICAÇÃO COM EQUIPAMENTO DE MISTURA E PROJEÇÃO DE 1,5 M3/H, NAS SUPERFÍCIES EXTERNAS DA SACADA, ESPESSURA DE 35 MM, ACESSO POR ANDAIME, SEM USO DE TELA METÁLICA. AF_08/2022</v>
          </cell>
          <cell r="I6683" t="str">
            <v>M2</v>
          </cell>
          <cell r="J6683" t="str">
            <v>COEFICIENTE DE REPRESENTATIVIDADE</v>
          </cell>
          <cell r="K6683">
            <v>50.73</v>
          </cell>
        </row>
        <row r="6684">
          <cell r="G6684">
            <v>104250</v>
          </cell>
          <cell r="H6684" t="str">
            <v>EMBOÇO OU MASSA ÚNICA EM ARGAMASSA TRAÇO 1:2:8, PREPARO MECÂNICO COM BETONEIRA 400 L, APLICADA COM PROJETOR TIPO CANEQUINHA EM SUPERFÍCIES EXTERNAS DA SACADA, ESPESSURA DE 35 MM, ACESSO POR ANDAIME, SEM USO DE TELA METÁLICA. AF_08/2022</v>
          </cell>
          <cell r="I6684" t="str">
            <v>M2</v>
          </cell>
          <cell r="J6684" t="str">
            <v>COEFICIENTE DE REPRESENTATIVIDADE</v>
          </cell>
          <cell r="K6684">
            <v>59.18</v>
          </cell>
        </row>
        <row r="6685">
          <cell r="G6685">
            <v>104251</v>
          </cell>
          <cell r="H6685" t="str">
            <v>EMBOÇO OU MASSA ÚNICA EM ARGAMASSA TRAÇO 1:2:8, PREPARO MECÂNICO COM BETONEIRA 400 L, APLICADA MANUALMENTE EM SUPERFÍCIES EXTERNAS DA SACADA, ESPESSURA DE 45 MM, ACESSO POR ANDAIME, SEM USO DE TELA METÁLICA. AF_08/2022</v>
          </cell>
          <cell r="I6685" t="str">
            <v>M2</v>
          </cell>
          <cell r="J6685" t="str">
            <v>COEFICIENTE DE REPRESENTATIVIDADE</v>
          </cell>
          <cell r="K6685">
            <v>31.84</v>
          </cell>
        </row>
        <row r="6686">
          <cell r="G6686">
            <v>104252</v>
          </cell>
          <cell r="H6686" t="str">
            <v>EMBOÇO OU MASSA ÚNICA EM ARGAMASSA TRAÇO 1:2:8, PREPARO MANUAL, APLICADA MANUALMENTE EM SUPERFÍCIES EXTERNAS DA SACADA, ESPESSURA DE 45 MM, ACESSO POR ANDAIME, SEM USO DE TELA METÁLICA. AF_08/2022</v>
          </cell>
          <cell r="I6686" t="str">
            <v>M2</v>
          </cell>
          <cell r="J6686" t="str">
            <v>COEFICIENTE DE REPRESENTATIVIDADE</v>
          </cell>
          <cell r="K6686">
            <v>34.61</v>
          </cell>
        </row>
        <row r="6687">
          <cell r="G6687">
            <v>104253</v>
          </cell>
          <cell r="H6687" t="str">
            <v>EMBOÇO OU MASSA ÚNICA EM ARGAMASSA INDUSTRIALIZADA, PREPARO MECÂNICO E APLICAÇÃO COM EQUIPAMENTO DE MISTURA E PROJEÇÃO DE 1,5 M3/H, NAS SUPERFÍCIES EXTERNAS DA SACADA, ESPESSURA DE 45 MM, ACESSO POR ANDAIME, SEM USO DE TELA METÁLICA. AF_08/2022</v>
          </cell>
          <cell r="I6687" t="str">
            <v>M2</v>
          </cell>
          <cell r="J6687" t="str">
            <v>COEFICIENTE DE REPRESENTATIVIDADE</v>
          </cell>
          <cell r="K6687">
            <v>57.6</v>
          </cell>
        </row>
        <row r="6688">
          <cell r="G6688">
            <v>104254</v>
          </cell>
          <cell r="H6688" t="str">
            <v>EMBOÇO OU MASSA ÚNICA EM ARGAMASSA TRAÇO 1:2:8, PREPARO MECÂNICO COM BETONEIRA 400 L, APLICADA COM PROJETOR TIPO CANEQUINHA EM SUPERFÍCIES EXTERNAS DA SACADA, ESPESSURA DE 45 MM, ACESSO POR ANDAIME, SEM USO DE TELA METÁLICA. AF_08/2022</v>
          </cell>
          <cell r="I6688" t="str">
            <v>M2</v>
          </cell>
          <cell r="J6688" t="str">
            <v>COEFICIENTE DE REPRESENTATIVIDADE</v>
          </cell>
          <cell r="K6688">
            <v>44.67</v>
          </cell>
        </row>
        <row r="6689">
          <cell r="G6689">
            <v>104255</v>
          </cell>
          <cell r="H6689" t="str">
            <v>EMBOÇO OU MASSA ÚNICA EM ARGAMASSA TRAÇO 1:2:8, PREPARO MECÂNICO COM BETONEIRA 400 L, APLICADA MANUALMENTE EM SUPERFÍCIES EXTERNAS DA SACADA, ESPESSURA DE 50 MM, ACESSO POR ANDAIME, SEM USO DE TELA METÁLICA. AF_08/2022</v>
          </cell>
          <cell r="I6689" t="str">
            <v>M2</v>
          </cell>
          <cell r="J6689" t="str">
            <v>COEFICIENTE DE REPRESENTATIVIDADE</v>
          </cell>
          <cell r="K6689">
            <v>39.25</v>
          </cell>
        </row>
        <row r="6690">
          <cell r="G6690">
            <v>104256</v>
          </cell>
          <cell r="H6690" t="str">
            <v>EMBOÇO OU MASSA ÚNICA EM ARGAMASSA TRAÇO 1:2:8, PREPARO MANUAL, APLICADA MANUALMENTE EM SUPERFÍCIES EXTERNAS DA SACADA, ESPESSURA DE 50 MM, ACESSO POR ANDAIME, SEM USO DE TELA METÁLICA. AF_08/2022</v>
          </cell>
          <cell r="I6690" t="str">
            <v>M2</v>
          </cell>
          <cell r="J6690" t="str">
            <v>COEFICIENTE DE REPRESENTATIVIDADE</v>
          </cell>
          <cell r="K6690">
            <v>42.02</v>
          </cell>
        </row>
        <row r="6691">
          <cell r="G6691">
            <v>104257</v>
          </cell>
          <cell r="H6691" t="str">
            <v>EMBOÇO OU MASSA ÚNICA EM ARGAMASSA INDUSTRIALIZADA, PREPARO MECÂNICO E APLICAÇÃO COM EQUIPAMENTO DE MISTURA E PROJEÇÃO DE 1,5 M3/H, NAS SUPERFÍCIES EXTERNAS DA SACADA, ESPESSURA DE 50 MM, ACESSO POR ANDAIME, SEM USO DE TELA METÁLICA. AF_08/2022</v>
          </cell>
          <cell r="I6691" t="str">
            <v>M2</v>
          </cell>
          <cell r="J6691" t="str">
            <v>COEFICIENTE DE REPRESENTATIVIDADE</v>
          </cell>
          <cell r="K6691">
            <v>38.36</v>
          </cell>
        </row>
        <row r="6692">
          <cell r="G6692">
            <v>104258</v>
          </cell>
          <cell r="H6692" t="str">
            <v>EMBOÇO OU MASSA ÚNICA EM ARGAMASSA TRAÇO 1:2:8, PREPARO MECÂNICO COM BETONEIRA 400 L, APLICADA COM PROJETOR TIPO CANEQUINHA EM SUPERFÍCIES EXTERNAS DA SACADA, ESPESSURA DE 50 MM, ACESSO POR ANDAIME, SEM USO DE TELA METÁLICA. AF_08/2022</v>
          </cell>
          <cell r="I6692" t="str">
            <v>M2</v>
          </cell>
          <cell r="J6692" t="str">
            <v>COEFICIENTE DE REPRESENTATIVIDADE</v>
          </cell>
          <cell r="K6692">
            <v>21.97</v>
          </cell>
        </row>
        <row r="6693">
          <cell r="G6693">
            <v>104259</v>
          </cell>
          <cell r="H6693" t="str">
            <v>APLICAÇÃO MANUAL DE GESSO DESEMPENADO (SEM TALISCAS) EM TETO DE AMBIENTES COM PAREDES EM PÉ DIREITO DUPLO E ÁREA MAIOR QUE 10M², ESPESSURA DE 0,5CM. AF_03/2023</v>
          </cell>
          <cell r="I6693" t="str">
            <v>M2</v>
          </cell>
          <cell r="J6693" t="str">
            <v>COEFICIENTE DE REPRESENTATIVIDADE</v>
          </cell>
          <cell r="K6693">
            <v>23.73</v>
          </cell>
        </row>
        <row r="6694">
          <cell r="G6694">
            <v>104260</v>
          </cell>
          <cell r="H6694" t="str">
            <v>APLICAÇÃO MANUAL DE GESSO DESEMPENADO (SEM TALISCAS) EM TETO DE AMBIENTES COM PAREDES EM PÉ DIREITO DUPLO E ÁREA ENTRE 5M² E 10M², ESPESSURA DE 0,5CM. AF_03/2023</v>
          </cell>
          <cell r="I6694" t="str">
            <v>M2</v>
          </cell>
          <cell r="J6694" t="str">
            <v>COEFICIENTE DE REPRESENTATIVIDADE</v>
          </cell>
          <cell r="K6694">
            <v>37.59</v>
          </cell>
        </row>
        <row r="6695">
          <cell r="G6695">
            <v>104261</v>
          </cell>
          <cell r="H6695" t="str">
            <v>APLICAÇÃO MANUAL DE GESSO DESEMPENADO (SEM TALISCAS) EM TETO DE AMBIENTES COM PAREDES EM PÉ DIREITO DUPLO E ÁREA MENOR QUE 5M², ESPESSURA DE 0,5CM. AF_03/2023</v>
          </cell>
          <cell r="I6695" t="str">
            <v>M2</v>
          </cell>
          <cell r="J6695" t="str">
            <v>COEFICIENTE DE REPRESENTATIVIDADE</v>
          </cell>
          <cell r="K6695">
            <v>47.86</v>
          </cell>
        </row>
        <row r="6696">
          <cell r="G6696">
            <v>104262</v>
          </cell>
          <cell r="H6696" t="str">
            <v>APLICAÇÃO MANUAL DE GESSO DESEMPENADO (SEM TALISCAS) EM TETO DE AMBIENTES COM PAREDES EM PÉ DIREITO DUPLO E ÁREA MAIOR QUE 10M², ESPESSURA DE 1,0CM. AF_03/2023</v>
          </cell>
          <cell r="I6696" t="str">
            <v>M2</v>
          </cell>
          <cell r="J6696" t="str">
            <v>COEFICIENTE DE REPRESENTATIVIDADE</v>
          </cell>
          <cell r="K6696">
            <v>50.63</v>
          </cell>
        </row>
        <row r="6697">
          <cell r="G6697">
            <v>104263</v>
          </cell>
          <cell r="H6697" t="str">
            <v>APLICAÇÃO MANUAL DE GESSO DESEMPENADO (SEM TALISCAS) EM TETO DE AMBIENTES COM PAREDES EM PÉ DIREITO DUPLO E ÁREA ENTRE 5M² E 10M², ESPESSURA DE 1,0CM. AF_03/2023</v>
          </cell>
          <cell r="I6697" t="str">
            <v>M2</v>
          </cell>
          <cell r="J6697" t="str">
            <v>COEFICIENTE DE REPRESENTATIVIDADE</v>
          </cell>
          <cell r="K6697">
            <v>43.63</v>
          </cell>
        </row>
        <row r="6698">
          <cell r="G6698">
            <v>104264</v>
          </cell>
          <cell r="H6698" t="str">
            <v>APLICAÇÃO MANUAL DE GESSO DESEMPENADO (SEM TALISCAS) EM TETO DE AMBIENTES COM PAREDES EM PÉ DIREITO DUPLO E ÁREA MENOR QUE 5M², ESPESSURA DE 1,0CM. AF_03/2023</v>
          </cell>
          <cell r="I6698" t="str">
            <v>M2</v>
          </cell>
          <cell r="J6698" t="str">
            <v>COEFICIENTE DE REPRESENTATIVIDADE</v>
          </cell>
          <cell r="K6698">
            <v>46.4</v>
          </cell>
        </row>
        <row r="6699">
          <cell r="G6699">
            <v>104627</v>
          </cell>
          <cell r="H6699" t="str">
            <v>APLICAÇÃO MANUAL DE GESSO DESEMPENADO (SEM TALISCAS) EM PAREDES COM PÉ DIREITO DUPLO, ESPESSURA DE 0,5CM. AF_03/2023</v>
          </cell>
          <cell r="I6699" t="str">
            <v>M2</v>
          </cell>
          <cell r="J6699" t="str">
            <v>COEFICIENTE DE REPRESENTATIVIDADE</v>
          </cell>
          <cell r="K6699">
            <v>41.9</v>
          </cell>
        </row>
        <row r="6700">
          <cell r="G6700">
            <v>104628</v>
          </cell>
          <cell r="H6700" t="str">
            <v>APLICAÇÃO MANUAL DE GESSO DESEMPENADO (SEM TALISCAS) EM PAREDES COM PÉ DIREITO DUPLO, ESPESSURA DE 1,0CM. AF_03/2023</v>
          </cell>
          <cell r="I6700" t="str">
            <v>M2</v>
          </cell>
          <cell r="J6700" t="str">
            <v>COEFICIENTE DE REPRESENTATIVIDADE</v>
          </cell>
          <cell r="K6700">
            <v>41.13</v>
          </cell>
        </row>
        <row r="6701">
          <cell r="G6701">
            <v>104629</v>
          </cell>
          <cell r="H6701" t="str">
            <v>APLICAÇÃO MANUAL DE GESSO SARRAFEADO (COM TALISCAS) EM PAREDES COM PÉ DIREITO DUPLO, ESPESSURA DE 1,0CM. AF_03/2023</v>
          </cell>
          <cell r="I6701" t="str">
            <v>M2</v>
          </cell>
          <cell r="J6701" t="str">
            <v>COEFICIENTE DE REPRESENTATIVIDADE</v>
          </cell>
          <cell r="K6701">
            <v>36.22</v>
          </cell>
        </row>
        <row r="6702">
          <cell r="G6702">
            <v>104630</v>
          </cell>
          <cell r="H6702" t="str">
            <v>APLICAÇÃO MANUAL DE GESSO SARRAFEADO (COM TALISCAS) EM PAREDES COM PÉ DIREITO DUPLO, ESPESSURA DE 1,5CM. AF_03/2023</v>
          </cell>
          <cell r="I6702" t="str">
            <v>M2</v>
          </cell>
          <cell r="J6702" t="str">
            <v>COEFICIENTE DE REPRESENTATIVIDADE</v>
          </cell>
          <cell r="K6702">
            <v>37.98</v>
          </cell>
        </row>
        <row r="6703">
          <cell r="G6703">
            <v>104631</v>
          </cell>
          <cell r="H6703" t="str">
            <v>MASSA ÚNICA, EM ARGAMASSA TRAÇO 1:2:8, PREPARO MECÂNICO, APLICADA MANUALMENTE EM PAREDES INTERNAS DE AMBIENTES COM ÁREA MAIOR QUE 10M², E = 17,5MM, COM TALISCAS. AF_03/2024</v>
          </cell>
          <cell r="I6703" t="str">
            <v>M2</v>
          </cell>
          <cell r="J6703" t="str">
            <v>COEFICIENTE DE REPRESENTATIVIDADE</v>
          </cell>
          <cell r="K6703">
            <v>31.98</v>
          </cell>
        </row>
        <row r="6704">
          <cell r="G6704">
            <v>104632</v>
          </cell>
          <cell r="H6704" t="str">
            <v>MASSA ÚNICA, EM ARGAMASSA TRAÇO 1:2:8, PREPARO MANUAL, APLICADA MANUALMENTE EM PAREDES INTERNAS DE AMBIENTES COM ÁREA MAIOR QUE 10M², E = 17,5MM, COM TALISCAS. AF_03/2024</v>
          </cell>
          <cell r="I6704" t="str">
            <v>M2</v>
          </cell>
          <cell r="J6704" t="str">
            <v>COEFICIENTE DE REPRESENTATIVIDADE</v>
          </cell>
          <cell r="K6704">
            <v>33.74</v>
          </cell>
        </row>
        <row r="6705">
          <cell r="G6705">
            <v>104633</v>
          </cell>
          <cell r="H6705" t="str">
            <v>MASSA ÚNICA, EM ARGAMASSA INDUSTRIALIZADA, PREPARO MECÂNICO, APLICADA COM EQUIPAMENTO DE MISTURA E PROJEÇÃO DE ARGAMASSA EM PAREDES INTERNAS, E = 17,5MM, COM TALISCAS. AF_03/2024</v>
          </cell>
          <cell r="I6705" t="str">
            <v>M2</v>
          </cell>
          <cell r="J6705" t="str">
            <v>COEFICIENTE DE REPRESENTATIVIDADE</v>
          </cell>
          <cell r="K6705">
            <v>30.26</v>
          </cell>
        </row>
        <row r="6706">
          <cell r="G6706">
            <v>104634</v>
          </cell>
          <cell r="H6706" t="str">
            <v>EMBOÇO, EM ARGAMASSA TRAÇO 1:2:8, PREPARO MANUAL, APLICADO MANUALMENTE EM PAREDES INTERNAS DE AMBIENTES COM PÉ-DIREITO DUPLO E ÁREA ENTRE 5M² E 10M², E = 17,5MM, COM TALISCAS. AF_03/2024</v>
          </cell>
          <cell r="I6706" t="str">
            <v>M2</v>
          </cell>
          <cell r="J6706" t="str">
            <v>COEFICIENTE DE REPRESENTATIVIDADE</v>
          </cell>
          <cell r="K6706">
            <v>32.02</v>
          </cell>
        </row>
        <row r="6707">
          <cell r="G6707">
            <v>104635</v>
          </cell>
          <cell r="H6707" t="str">
            <v>MASSA ÚNICA, EM ARGAMASSA TRAÇO 1:2:8, PREPARO MECÂNICO, APLICADA MANUALMENTE EM PAREDES INTERNAS DE AMBIENTES COM PÉ-DIREITO DUPLO E ÁREA MAIOR QUE 10M², E = 17,5MM, COM TALISCAS. AF_03/2024</v>
          </cell>
          <cell r="I6707" t="str">
            <v>M2</v>
          </cell>
          <cell r="J6707" t="str">
            <v>COEFICIENTE DE REPRESENTATIVIDADE</v>
          </cell>
          <cell r="K6707">
            <v>27.61</v>
          </cell>
        </row>
        <row r="6708">
          <cell r="G6708">
            <v>104636</v>
          </cell>
          <cell r="H6708" t="str">
            <v>MASSA ÚNICA, EM ARGAMASSA TRAÇO 1:2:8, PREPARO MANUAL, APLICADA MANUALMENTE EM PAREDES INTERNAS DE AMBIENTES COM PÉ-DIREITO DUPLO E ÁREA MAIOR QUE 10M², E = 17,5MM, COM TALISCAS. AF_03/2024</v>
          </cell>
          <cell r="I6708" t="str">
            <v>M2</v>
          </cell>
          <cell r="J6708" t="str">
            <v>COEFICIENTE DE REPRESENTATIVIDADE</v>
          </cell>
          <cell r="K6708">
            <v>29.37</v>
          </cell>
        </row>
        <row r="6709">
          <cell r="G6709">
            <v>104951</v>
          </cell>
          <cell r="H6709" t="str">
            <v>EMBOÇO, EM ARGAMASSA TRAÇO 1:2:8, PREPARO MECÂNICO, APLICADO MANUALMENTE EM PAREDES INTERNAS DE AMBIENTES COM PÉ-DIREITO DUPLO E ÁREA MAIOR QUE 10M², E = 17,5MM, COM TALISCAS. AF_03/2024</v>
          </cell>
          <cell r="I6709" t="str">
            <v>M2</v>
          </cell>
          <cell r="J6709" t="str">
            <v>COEFICIENTE DE REPRESENTATIVIDADE</v>
          </cell>
          <cell r="K6709">
            <v>26.72</v>
          </cell>
        </row>
        <row r="6710">
          <cell r="G6710">
            <v>104952</v>
          </cell>
          <cell r="H6710" t="str">
            <v>MASSA ÚNICA, EM ARGAMASSA TRAÇO 1:2:8 PREPARO MECÂNICO, APLICADA MANUALMENTE EM PAREDES INTERNAS DE AMBIENTES COM ÁREA MAIOR QUE 10M², E = 10MM, COM TALISCAS. AF_03/2024</v>
          </cell>
          <cell r="I6710" t="str">
            <v>M2</v>
          </cell>
          <cell r="J6710" t="str">
            <v>COEFICIENTE DE REPRESENTATIVIDADE</v>
          </cell>
          <cell r="K6710">
            <v>28.48</v>
          </cell>
        </row>
        <row r="6711">
          <cell r="G6711">
            <v>104953</v>
          </cell>
          <cell r="H6711" t="str">
            <v>MASSA ÚNICA, EM ARGAMASSA TRAÇO 1:2:8 PREPARO MANUAL, APLICADA MANUALMENTE EM PAREDES INTERNAS DE AMBIENTES COM ÁREA MAIOR QUE 10M², E = 10MM, COM TALISCAS. AF_03/2024</v>
          </cell>
          <cell r="I6711" t="str">
            <v>M2</v>
          </cell>
          <cell r="J6711" t="str">
            <v>COEFICIENTE DE REPRESENTATIVIDADE</v>
          </cell>
          <cell r="K6711">
            <v>45.64</v>
          </cell>
        </row>
        <row r="6712">
          <cell r="G6712">
            <v>104954</v>
          </cell>
          <cell r="H6712" t="str">
            <v>MASSA ÚNICA, EM ARGAMASSA INDUSTRIALIZADA, PREPARO MECÂNICO, APLICADA COM EQUIPAMENTO DE MISTURA E PROJEÇÃO DE ARGAMASSA EM PAREDES INTERNAS, E = 10MM, COM TALISCAS. AF_03/2024</v>
          </cell>
          <cell r="I6712" t="str">
            <v>M2</v>
          </cell>
          <cell r="J6712" t="str">
            <v>COEFICIENTE DE REPRESENTATIVIDADE</v>
          </cell>
          <cell r="K6712">
            <v>34.16</v>
          </cell>
        </row>
        <row r="6713">
          <cell r="G6713">
            <v>104955</v>
          </cell>
          <cell r="H6713" t="str">
            <v>EMBOÇO, EM ARGAMASSA TRAÇO 1:2:8, PREPARO MECÂNICO, APLICADO MANUALMENTE EM PAREDES INTERNAS DE AMBIENTES COM PÉ-DIREITO DUPLO E ÁREA MENOR QUE 5M², E = 17,5MM, COM TALISCAS. AF_03/2024</v>
          </cell>
          <cell r="I6713" t="str">
            <v>M2</v>
          </cell>
          <cell r="J6713" t="str">
            <v>COEFICIENTE DE REPRESENTATIVIDADE</v>
          </cell>
          <cell r="K6713">
            <v>186.61</v>
          </cell>
        </row>
        <row r="6714">
          <cell r="G6714">
            <v>104956</v>
          </cell>
          <cell r="H6714" t="str">
            <v>EMBOÇO, EM ARGAMASSA TRAÇO 1:2:8, PREPARO MANUAL, APLICADO MANUALMENTE EM PAREDES INTERNAS DE AMBIENTES COM PÉ-DIREITO DUPLO E ÁREA MENOR QUE 5M², E = 17,5MM, COM TALISCAS. AF_03/2024</v>
          </cell>
          <cell r="I6714" t="str">
            <v>M2</v>
          </cell>
          <cell r="J6714" t="str">
            <v>COEFICIENTE DE REPRESENTATIVIDADE</v>
          </cell>
          <cell r="K6714">
            <v>137.68</v>
          </cell>
        </row>
        <row r="6715">
          <cell r="G6715">
            <v>104957</v>
          </cell>
          <cell r="H6715" t="str">
            <v>MASSA ÚNICA, EM ARGAMASSA TRAÇO 1:2:8, PREPARO MECÂNICO, APLICADA MANUALMENTE EM PAREDES INTERNAS DE AMBIENTES COM PÉ-DIREITO DUPLO E ÁREA ENTRE 5M² E 10M², E = 17,5MM, COM TALISCAS. AF_03/2024</v>
          </cell>
          <cell r="I6715" t="str">
            <v>M2</v>
          </cell>
          <cell r="J6715" t="str">
            <v>COEFICIENTE DE REPRESENTATIVIDADE</v>
          </cell>
          <cell r="K6715">
            <v>182.08</v>
          </cell>
        </row>
        <row r="6716">
          <cell r="G6716">
            <v>104958</v>
          </cell>
          <cell r="H6716" t="str">
            <v>MASSA ÚNICA, EM ARGAMASSA TRAÇO 1:2:8, PREPARO MANUAL, APLICADA MANUALMENTE EM PAREDES INTERNAS DE AMBIENTES COM PÉ-DIREITO DUPLO E ÁREA ENTRE 5M² E 10M², E = 17,5MM, COM TALISCAS. AF_03/2024</v>
          </cell>
          <cell r="I6716" t="str">
            <v>M2</v>
          </cell>
          <cell r="J6716" t="str">
            <v>COEFICIENTE DE REPRESENTATIVIDADE</v>
          </cell>
          <cell r="K6716">
            <v>133.24</v>
          </cell>
        </row>
        <row r="6717">
          <cell r="G6717">
            <v>104959</v>
          </cell>
          <cell r="H6717" t="str">
            <v>EMBOÇO, EM ARGAMASSA TRAÇO 1:2:8, PREPARO MECÂNICO, APLICADO MANUALMENTE EM PAREDES INTERNAS DE AMBIENTES COM PÉ-DIREITO DUPLO E ÁREA ENTRE 5M² E 10M², E = 17,5MM, COM TALISCAS. AF_03/2024</v>
          </cell>
          <cell r="I6717" t="str">
            <v>M2</v>
          </cell>
          <cell r="J6717" t="str">
            <v>COEFICIENTE DE REPRESENTATIVIDADE</v>
          </cell>
          <cell r="K6717">
            <v>260.86</v>
          </cell>
        </row>
        <row r="6718">
          <cell r="G6718">
            <v>104960</v>
          </cell>
          <cell r="H6718" t="str">
            <v>EMBOÇO, EM ARGAMASSA TRAÇO 1:2:8, PREPARO MANUAL, APLICADO MANUALMENTE EM PAREDES INTERNAS DE AMBIENTES COM PÉ-DIREITO DUPLO E ÁREA MAIOR QUE 10M², E = 17,5MM, COM TALISCAS. AF_03/2024</v>
          </cell>
          <cell r="I6718" t="str">
            <v>M2</v>
          </cell>
          <cell r="J6718" t="str">
            <v>COEFICIENTE DE REPRESENTATIVIDADE</v>
          </cell>
          <cell r="K6718">
            <v>313.23</v>
          </cell>
        </row>
        <row r="6719">
          <cell r="G6719">
            <v>104961</v>
          </cell>
          <cell r="H6719" t="str">
            <v>EMBOÇO, EM ARGAMASSA TRAÇO 1:2:8, PREPARO MECÂNICO, APLICADO MANUALMENTE EM PAREDES INTERNAS DE AMBIENTES COM PÉ-DIREITO DUPLO E ÁREA MENOR QUE 5M², E = 10MM, COM TALISCAS. AF_03/2024</v>
          </cell>
          <cell r="I6719" t="str">
            <v>M2</v>
          </cell>
          <cell r="J6719" t="str">
            <v>ATRIBUÍDO SÃO PAULO</v>
          </cell>
          <cell r="K6719">
            <v>54.75</v>
          </cell>
        </row>
        <row r="6720">
          <cell r="G6720">
            <v>104962</v>
          </cell>
          <cell r="H6720" t="str">
            <v>EMBOÇO, EM ARGAMASSA TRAÇO 1:2:8, PREPARO MANUAL, APLICADO MANUALMENTE EM PAREDES INTERNAS DE AMBIENTES COM PÉ-DIREITO DUPLO E ÁREA MENOR QUE 5M², E = 10MM, COM TALISCAS. AF_03/2024</v>
          </cell>
          <cell r="I6720" t="str">
            <v>M2</v>
          </cell>
          <cell r="J6720" t="str">
            <v>ATRIBUÍDO SÃO PAULO</v>
          </cell>
          <cell r="K6720">
            <v>59.56</v>
          </cell>
        </row>
        <row r="6721">
          <cell r="G6721">
            <v>104963</v>
          </cell>
          <cell r="H6721" t="str">
            <v>MASSA ÚNICA, EM ARGAMASSA TRAÇO 1:2:8, PREPARO MECÂNICO, APLICADA MANUALMENTE EM PAREDES INTERNAS DE AMBIENTES COM PÉ-DIREITO DUPLO E ÁREA ENTRE 5M² E 10M², E = 10MM, COM TALISCAS. AF_03/2024</v>
          </cell>
          <cell r="I6721" t="str">
            <v>M2</v>
          </cell>
          <cell r="J6721" t="str">
            <v>ATRIBUÍDO SÃO PAULO</v>
          </cell>
          <cell r="K6721">
            <v>58.33</v>
          </cell>
        </row>
        <row r="6722">
          <cell r="G6722">
            <v>104964</v>
          </cell>
          <cell r="H6722" t="str">
            <v>MASSA ÚNICA, EM ARGAMASSA TRAÇO 1:2:8, PREPARO MANUAL, APLICADA MANUALMENTE EM PAREDES INTERNAS DE AMBIENTES COM PÉ-DIREITO DUPLO E ÁREA ENTRE 5M² E 10M², E = 10MM, COM TALISCAS. AF_03/2024</v>
          </cell>
          <cell r="I6722" t="str">
            <v>M2</v>
          </cell>
          <cell r="J6722" t="str">
            <v>ATRIBUÍDO SÃO PAULO</v>
          </cell>
          <cell r="K6722">
            <v>63.22</v>
          </cell>
        </row>
        <row r="6723">
          <cell r="G6723">
            <v>104965</v>
          </cell>
          <cell r="H6723" t="str">
            <v>EMBOÇO, EM ARGAMASSA TRAÇO 1:2:8, PREPARO MECÂNICO, APLICADO MANUALMENTE EM PAREDES INTERNAS DE AMBIENTES COM PÉ-DIREITO DUPLO E ÁREA ENTRE 5M² E 10M², E = 10MM, COM TALISCAS. AF_03/2024</v>
          </cell>
          <cell r="I6723" t="str">
            <v>M2</v>
          </cell>
          <cell r="J6723" t="str">
            <v>COEFICIENTE DE REPRESENTATIVIDADE</v>
          </cell>
          <cell r="K6723">
            <v>61.19</v>
          </cell>
        </row>
        <row r="6724">
          <cell r="G6724">
            <v>104966</v>
          </cell>
          <cell r="H6724" t="str">
            <v>EMBOÇO, EM ARGAMASSA TRAÇO 1:2:8, PREPARO MANUAL, APLICADO MANUALMENTE EM PAREDES INTERNAS DE AMBIENTES COM PÉ-DIREITO DUPLO E ÁREA ENTRE 5M² E 10M², E = 10MM, COM TALISCAS. AF_03/2024</v>
          </cell>
          <cell r="I6724" t="str">
            <v>M2</v>
          </cell>
          <cell r="J6724" t="str">
            <v>COEFICIENTE DE REPRESENTATIVIDADE</v>
          </cell>
          <cell r="K6724">
            <v>67.67</v>
          </cell>
        </row>
        <row r="6725">
          <cell r="G6725">
            <v>104967</v>
          </cell>
          <cell r="H6725" t="str">
            <v>MASSA ÚNICA, EM ARGAMASSA TRAÇO 1:2:8, PREPARO MECÂNICO, APLICADA MANUALMENTE EM PAREDES INTERNAS DE AMBIENTES COM PÉ-DIREITO DUPLO ÁREA MAIOR QUE 10M², E = 10MM, COM TALISCAS. AF_03/2024</v>
          </cell>
          <cell r="I6725" t="str">
            <v>M2</v>
          </cell>
          <cell r="J6725" t="str">
            <v>COEFICIENTE DE REPRESENTATIVIDADE</v>
          </cell>
          <cell r="K6725">
            <v>341.38</v>
          </cell>
        </row>
        <row r="6726">
          <cell r="G6726">
            <v>104968</v>
          </cell>
          <cell r="H6726" t="str">
            <v>MASSA ÚNICA, EM ARGAMASSA TRAÇO 1:2:8, PREPARO MANUAL, APLICADA MANUALMENTE EM PAREDES INTERNAS DE AMBIENTES COM PÉ-DIREITO DUPLO ÁREA MAIOR QUE 10M², E = 10MM, COM TALISCAS. AF_03/2024</v>
          </cell>
          <cell r="I6726" t="str">
            <v>M2</v>
          </cell>
          <cell r="J6726" t="str">
            <v>COEFICIENTE DE REPRESENTATIVIDADE</v>
          </cell>
          <cell r="K6726">
            <v>410.56</v>
          </cell>
        </row>
        <row r="6727">
          <cell r="G6727">
            <v>104969</v>
          </cell>
          <cell r="H6727" t="str">
            <v>EMBOÇO, EM ARGAMASSA TRAÇO 1:2:8, PREPARO MECÂNICO, APLICADO MANUALMENTE EM PAREDES INTERNAS DE AMBIENTES COM PÉ-DIREITO DUPLO E ÁREA MAIOR QUE 10M², E = 10MM, COM TALISCAS. AF_03/2024</v>
          </cell>
          <cell r="I6727" t="str">
            <v>M2</v>
          </cell>
          <cell r="J6727" t="str">
            <v>COEFICIENTE DE REPRESENTATIVIDADE</v>
          </cell>
          <cell r="K6727">
            <v>86.53</v>
          </cell>
        </row>
        <row r="6728">
          <cell r="G6728">
            <v>104970</v>
          </cell>
          <cell r="H6728" t="str">
            <v>EMBOÇO, EM ARGAMASSA TRAÇO 1:2:8, PREPARO MANUAL, APLICADO MANUALMENTE EM PAREDES INTERNAS DE AMBIENTES COM PÉ-DIREITO DUPLO E ÁREA MAIOR QUE 10M², E = 10MM, COM TALISCAS. AF_03/2024</v>
          </cell>
          <cell r="I6728" t="str">
            <v>M2</v>
          </cell>
          <cell r="J6728" t="str">
            <v>COEFICIENTE DE REPRESENTATIVIDADE</v>
          </cell>
          <cell r="K6728">
            <v>87.17</v>
          </cell>
        </row>
        <row r="6729">
          <cell r="G6729">
            <v>104971</v>
          </cell>
          <cell r="H6729" t="str">
            <v>MASSA ÚNICA, EM ARGAMASSA TRAÇO 1:2:8, PREPARO MECÂNICO, APLICADA MANUALMENTE EM TETO DE AMBIENTES COM PAREDES EM PÉ-DIREITO DUPLO, E = 17,5MM, COM TALISCAS. AF_03/2024</v>
          </cell>
          <cell r="I6729" t="str">
            <v>M2</v>
          </cell>
          <cell r="J6729" t="str">
            <v>COEFICIENTE DE REPRESENTATIVIDADE</v>
          </cell>
          <cell r="K6729">
            <v>57.97</v>
          </cell>
        </row>
        <row r="6730">
          <cell r="G6730">
            <v>104972</v>
          </cell>
          <cell r="H6730" t="str">
            <v>MASSA ÚNICA, EM ARGAMASSA TRAÇO 1:2:8, PREPARO MECÂNICO, APLICADA MANUALMENTE EM TETO DE AMBIENTES COM PAREDES EM PÉ-DIREITO DUPLO, E = 10MM, COM TALISCAS. AF_03/2024</v>
          </cell>
          <cell r="I6730" t="str">
            <v>M2</v>
          </cell>
          <cell r="J6730" t="str">
            <v>COEFICIENTE DE REPRESENTATIVIDADE</v>
          </cell>
          <cell r="K6730">
            <v>64.26</v>
          </cell>
        </row>
        <row r="6731">
          <cell r="G6731">
            <v>104973</v>
          </cell>
          <cell r="H6731" t="str">
            <v>REVESTIMENTO DECORATIVO MONOCAMADA EXECUTADO MANUALMENTE EM FACHADA DE UM EDIFÍCIO DE ESTRUTURA CONVENCIONAL E ACABAMENTO CHAPISCADO/FLOCADO. AF_03/2024</v>
          </cell>
          <cell r="I6731" t="str">
            <v>M2</v>
          </cell>
          <cell r="J6731" t="str">
            <v>COEFICIENTE DE REPRESENTATIVIDADE</v>
          </cell>
          <cell r="K6731">
            <v>260.89</v>
          </cell>
        </row>
        <row r="6732">
          <cell r="G6732">
            <v>104974</v>
          </cell>
          <cell r="H6732" t="str">
            <v>REVESTIMENTO DECORATIVO MONOCAMADA EXECUTADO MANUALMENTE EM FACHADA DE UM EDIFÍCIO DE ALVENARIA ESTRUTURAL E ACABAMENTO CHAPISCADO/FLOCADO. AF_03/2024</v>
          </cell>
          <cell r="I6732" t="str">
            <v>M2</v>
          </cell>
          <cell r="J6732" t="str">
            <v>COEFICIENTE DE REPRESENTATIVIDADE</v>
          </cell>
          <cell r="K6732">
            <v>344.65</v>
          </cell>
        </row>
        <row r="6733">
          <cell r="G6733">
            <v>104975</v>
          </cell>
          <cell r="H6733" t="str">
            <v>REVESTIMENTO DECORATIVO MONOCAMADA EXECUTADO COM EQUIPAMENTO DE PROJEÇÃO EM FACHADA DE UM EDIFÍCIO DE ESTRUTURA CONVENCIONAL E ACABAMENTO CHAPISCADO/FLOCADO. AF_03/2024</v>
          </cell>
          <cell r="I6733" t="str">
            <v>M2</v>
          </cell>
          <cell r="J6733" t="str">
            <v>COEFICIENTE DE REPRESENTATIVIDADE</v>
          </cell>
          <cell r="K6733">
            <v>270.61</v>
          </cell>
        </row>
        <row r="6734">
          <cell r="G6734">
            <v>104976</v>
          </cell>
          <cell r="H6734" t="str">
            <v>REVESTIMENTO DECORATIVO MONOCAMADA EXECUTADO COM EQUIPAMENTO DE PROJEÇÃO EM FACHADA DE UM EDIFÍCIO DE ALVENARIA ESTRUTURAL E ACABAMENTO CHAPISCADO/FLOCADO. AF_03/2024</v>
          </cell>
          <cell r="I6734" t="str">
            <v>M2</v>
          </cell>
          <cell r="J6734" t="str">
            <v>COEFICIENTE DE REPRESENTATIVIDADE</v>
          </cell>
          <cell r="K6734">
            <v>354.37</v>
          </cell>
        </row>
        <row r="6735">
          <cell r="G6735">
            <v>104977</v>
          </cell>
          <cell r="H6735" t="str">
            <v>REVESTIMENTO CERÂMICO PARA PAREDES EXTERNAS EM PASTILHAS DE PORCELANA 5 X 5 CM (PLACAS DE 30 X 30 CM), ALINHADAS A PRUMO. AF_02/2023</v>
          </cell>
          <cell r="I6735" t="str">
            <v>M2</v>
          </cell>
          <cell r="J6735" t="str">
            <v>COEFICIENTE DE REPRESENTATIVIDADE</v>
          </cell>
          <cell r="K6735">
            <v>13.03</v>
          </cell>
        </row>
        <row r="6736">
          <cell r="G6736">
            <v>104978</v>
          </cell>
          <cell r="H6736" t="str">
            <v>REVESTIMENTO CERÂMICO PARA PAREDES EXTERNAS EM PASTILHAS DE PORCELANA 5 X 5 CM (PLACAS DE 30 X 30 CM), ALINHADAS A PRUMO, APLICADO EM SUPERFÍCIES INTERNAS DE SACADA. AF_02/2023</v>
          </cell>
          <cell r="I6736" t="str">
            <v>M2</v>
          </cell>
          <cell r="J6736" t="str">
            <v>COEFICIENTE DE REPRESENTATIVIDADE</v>
          </cell>
          <cell r="K6736">
            <v>110.21</v>
          </cell>
        </row>
        <row r="6737">
          <cell r="G6737">
            <v>105185</v>
          </cell>
          <cell r="H6737" t="str">
            <v>REVESTIMENTO CERÂMICO PARA PAREDES INTERNAS COM PLACAS TIPO ESMALTADA DE DIMENSÕES 20X20 CM APLICADAS NA ALTURA INTEIRA DAS PAREDES.  AF_02/2023_PE</v>
          </cell>
          <cell r="I6737" t="str">
            <v>M2</v>
          </cell>
          <cell r="J6737" t="str">
            <v>COEFICIENTE DE REPRESENTATIVIDADE</v>
          </cell>
          <cell r="K6737">
            <v>133.93</v>
          </cell>
        </row>
        <row r="6738">
          <cell r="G6738">
            <v>105186</v>
          </cell>
          <cell r="H6738" t="str">
            <v>REVESTIMENTO CERÂMICO PARA PAREDES INTERNAS COM PLACAS TIPO ESMALTADA DE DIMENSÕES 20X20 CM APLICADAS A MEIA ALTURA DAS PAREDES. AF_02/2023_PE</v>
          </cell>
          <cell r="I6738" t="str">
            <v>M2</v>
          </cell>
          <cell r="J6738" t="str">
            <v>COEFICIENTE DE REPRESENTATIVIDADE</v>
          </cell>
          <cell r="K6738">
            <v>40.56</v>
          </cell>
        </row>
        <row r="6739">
          <cell r="G6739">
            <v>105187</v>
          </cell>
          <cell r="H6739" t="str">
            <v>REVESTIMENTO CERÂMICO PARA PAREDES INTERNAS COM PLACAS TIPO ESMALTADA DE DIMENSÕES 25X35 CM APLICADAS NA ALTURA INTEIRA DAS PAREDES. AF_02/2023_PE</v>
          </cell>
          <cell r="I6739" t="str">
            <v>M2</v>
          </cell>
          <cell r="J6739" t="str">
            <v>COEFICIENTE DE REPRESENTATIVIDADE</v>
          </cell>
          <cell r="K6739">
            <v>161.54</v>
          </cell>
        </row>
        <row r="6740">
          <cell r="G6740">
            <v>105188</v>
          </cell>
          <cell r="H6740" t="str">
            <v>REVESTIMENTO CERÂMICO PARA PAREDES INTERNAS COM PLACAS TIPO ESMALTADA DE DIMENSÕES 25X35 CM APLICADAS A MEIA ALTURA DAS PAREDES. AF_02/2023_PE</v>
          </cell>
          <cell r="I6740" t="str">
            <v>M2</v>
          </cell>
          <cell r="J6740" t="str">
            <v>COEFICIENTE DE REPRESENTATIVIDADE</v>
          </cell>
          <cell r="K6740">
            <v>54.11</v>
          </cell>
        </row>
        <row r="6741">
          <cell r="G6741">
            <v>87244</v>
          </cell>
          <cell r="H6741" t="str">
            <v>REVESTIMENTO CERÂMICO PARA PAREDES INTERNAS COM PLACAS TIPO ESMALTADA DE DIMENSÕES 33X45 CM APLICADAS NA ALTURA INTEIRA DAS PAREDES. AF_02/2023_PE</v>
          </cell>
          <cell r="I6741" t="str">
            <v>M2</v>
          </cell>
          <cell r="J6741" t="str">
            <v>COEFICIENTE DE REPRESENTATIVIDADE</v>
          </cell>
          <cell r="K6741">
            <v>227.56</v>
          </cell>
        </row>
        <row r="6742">
          <cell r="G6742">
            <v>87245</v>
          </cell>
          <cell r="H6742" t="str">
            <v>REVESTIMENTO CERÂMICO PARA PAREDES INTERNAS COM PLACAS TIPO ESMALTADA DE DIMENSÕES 33X45 CM APLICADAS A MEIA ALTURA DAS PAREDES. AF_02/2023_PE</v>
          </cell>
          <cell r="I6742" t="str">
            <v>M2</v>
          </cell>
          <cell r="J6742" t="str">
            <v>COEFICIENTE DE REPRESENTATIVIDADE</v>
          </cell>
          <cell r="K6742">
            <v>48.49</v>
          </cell>
        </row>
        <row r="6743">
          <cell r="G6743">
            <v>87265</v>
          </cell>
          <cell r="H6743" t="str">
            <v>REVESTIMENTO CERÂMICO PARA PAREDES EXTERNAS EM PASTILHAS DE PORCELANA 2,5 X 2,5 CM (PLACAS DE 30 X 30 CM), ALINHADAS A PRUMO. AF_02/2023</v>
          </cell>
          <cell r="I6743" t="str">
            <v>M2</v>
          </cell>
          <cell r="J6743" t="str">
            <v>COEFICIENTE DE REPRESENTATIVIDADE</v>
          </cell>
          <cell r="K6743">
            <v>70.63</v>
          </cell>
        </row>
        <row r="6744">
          <cell r="G6744">
            <v>87267</v>
          </cell>
          <cell r="H6744" t="str">
            <v>REVESTIMENTO CERÂMICO PARA PAREDES EXTERNAS EM PASTILHAS DE PORCELANA 2,5 X 2,5 CM (PLACAS DE 30 X 30 CM), ALINHADAS A PRUMO, APLICADO EM SUPERFÍCIES INTERNAS DE SACADA. AF_02/2023</v>
          </cell>
          <cell r="I6744" t="str">
            <v>M2</v>
          </cell>
          <cell r="J6744" t="str">
            <v>COEFICIENTE DE REPRESENTATIVIDADE</v>
          </cell>
          <cell r="K6744">
            <v>43.93</v>
          </cell>
        </row>
        <row r="6745">
          <cell r="G6745">
            <v>87269</v>
          </cell>
          <cell r="H6745" t="str">
            <v>REVESTIMENTO CERÂMICO PARA PAREDES INTERNAS COM PLACAS TIPO ESMALTADA DE DIMENSÕES 60X60 CM APLICADAS NA ALTURA INTEIRA DAS PAREDES. AF_02/2023_PE</v>
          </cell>
          <cell r="I6745" t="str">
            <v>M2</v>
          </cell>
          <cell r="J6745" t="str">
            <v>COEFICIENTE DE REPRESENTATIVIDADE</v>
          </cell>
          <cell r="K6745">
            <v>71.86</v>
          </cell>
        </row>
        <row r="6746">
          <cell r="G6746">
            <v>87271</v>
          </cell>
          <cell r="H6746" t="str">
            <v>REVESTIMENTO CERÂMICO PARA PAREDES INTERNAS COM PLACAS TIPO ESMALTADA DE DIMENSÕES 60X60 CM APLICADAS A MEIA ALTURA DAS PAREDES. AF_02/2023_PE</v>
          </cell>
          <cell r="I6746" t="str">
            <v>M2</v>
          </cell>
          <cell r="J6746" t="str">
            <v>COEFICIENTE DE REPRESENTATIVIDADE</v>
          </cell>
          <cell r="K6746">
            <v>2.86</v>
          </cell>
        </row>
        <row r="6747">
          <cell r="G6747">
            <v>87273</v>
          </cell>
          <cell r="H6747" t="str">
            <v>REVESTIMENTO CERÂMICO PARA PAREDES INTERNAS COM PLACAS TIPO ESMALTADA DE DIMENSÕES 20X20 CM APLICADAS EM DIAGONAL, NA ALTURA INTEIRA DAS PAREDES. AF_02/2023_PE</v>
          </cell>
          <cell r="I6747" t="str">
            <v>M</v>
          </cell>
          <cell r="J6747" t="str">
            <v>COEFICIENTE DE REPRESENTATIVIDADE</v>
          </cell>
          <cell r="K6747">
            <v>27.33</v>
          </cell>
        </row>
        <row r="6748">
          <cell r="G6748">
            <v>87275</v>
          </cell>
          <cell r="H6748" t="str">
            <v>REVESTIMENTO CERÂMICO PARA PAREDES INTERNAS COM PLACAS TIPO ESMALTADA DE DIMENSÕES 20X20 CM APLICADAS EM DIAGONAL, A MEIA ALTURA DAS PAREDES. AF_02/2023_PE</v>
          </cell>
          <cell r="I6748" t="str">
            <v>M</v>
          </cell>
          <cell r="J6748" t="str">
            <v>COEFICIENTE DE REPRESENTATIVIDADE</v>
          </cell>
          <cell r="K6748">
            <v>55.21</v>
          </cell>
        </row>
        <row r="6749">
          <cell r="G6749">
            <v>88788</v>
          </cell>
          <cell r="H6749" t="str">
            <v>REVESTIMENTO CERÂMICO PARA PAREDES INTERNAS COM PLACAS TIPO PASTILHA DE DIMENSÕES 5 X 5 CM (PLACAS DE 30 X 30 CM) CM APLICADAS NA ALTURA INTEIRA DAS PAREDES. AF_02/2023</v>
          </cell>
          <cell r="I6749" t="str">
            <v>M</v>
          </cell>
          <cell r="J6749" t="str">
            <v>COEFICIENTE DE REPRESENTATIVIDADE</v>
          </cell>
          <cell r="K6749">
            <v>58.59</v>
          </cell>
        </row>
        <row r="6750">
          <cell r="G6750">
            <v>88789</v>
          </cell>
          <cell r="H6750" t="str">
            <v>REVESTIMENTO CERÂMICO PARA PAREDES INTERNAS COM PLACAS TIPO PASTILHA DE DIMENSÕES 2,5 X 2,5 CM (PLACAS DE 30 X 30 CM) CM APLICADAS NA ALTURA INTEIRA DAS PAREDES. AF_02/2023</v>
          </cell>
          <cell r="I6750" t="str">
            <v>M</v>
          </cell>
          <cell r="J6750" t="str">
            <v>COEFICIENTE DE REPRESENTATIVIDADE</v>
          </cell>
          <cell r="K6750">
            <v>61.32</v>
          </cell>
        </row>
        <row r="6751">
          <cell r="G6751">
            <v>104611</v>
          </cell>
          <cell r="H6751" t="str">
            <v>REVESTIMENTO CERÂMICO PARA PAREDES INTERNAS COM PLACAS TIPO PASTILHA DE DIMENSÕES 5 X 5 CM (PLACAS DE 30 X 30 CM) CM APLICADAS A MEIA ALTURA DAS PAREDES. AF_02/2023</v>
          </cell>
          <cell r="I6751" t="str">
            <v>M2</v>
          </cell>
          <cell r="J6751" t="str">
            <v>COEFICIENTE DE REPRESENTATIVIDADE</v>
          </cell>
          <cell r="K6751">
            <v>11.16</v>
          </cell>
        </row>
        <row r="6752">
          <cell r="G6752">
            <v>104612</v>
          </cell>
          <cell r="H6752" t="str">
            <v>REVESTIMENTO CERÂMICO PARA PAREDES INTERNAS COM PLACAS TIPO PASTILHA DE DIMENSÕES 2,5 X 2,5 CM (PLACAS DE 30 X 30 CM) CM APLICADAS A MEIA ALTURA DAS PAREDES. AF_02/2023</v>
          </cell>
          <cell r="I6752" t="str">
            <v>M</v>
          </cell>
          <cell r="J6752" t="str">
            <v>COEFICIENTE DE REPRESENTATIVIDADE</v>
          </cell>
          <cell r="K6752">
            <v>68.05</v>
          </cell>
        </row>
        <row r="6753">
          <cell r="G6753">
            <v>104613</v>
          </cell>
          <cell r="H6753" t="str">
            <v>RODAPÉ CERÂMICO DE 7CM DE ALTURA COM PLACAS TIPO ESMALTADA DE DIMENSÕES 80X80CM. AF_02/2023</v>
          </cell>
          <cell r="I6753" t="str">
            <v>M2</v>
          </cell>
          <cell r="J6753" t="str">
            <v>COEFICIENTE DE REPRESENTATIVIDADE</v>
          </cell>
          <cell r="K6753">
            <v>70.78</v>
          </cell>
        </row>
        <row r="6754">
          <cell r="G6754">
            <v>104614</v>
          </cell>
          <cell r="H6754" t="str">
            <v>PEITORIL LINEAR EM GRANITO OU MÁRMORE, L = 15CM, COMPRIMENTO DE ATÉ 2M, ASSENTADO COM ARGAMASSA 1:6 COM ADITIVO. AF_11/2020</v>
          </cell>
          <cell r="I6754" t="str">
            <v>M2</v>
          </cell>
          <cell r="J6754" t="str">
            <v>COEFICIENTE DE REPRESENTATIVIDADE</v>
          </cell>
          <cell r="K6754">
            <v>5.68</v>
          </cell>
        </row>
        <row r="6755">
          <cell r="G6755">
            <v>104615</v>
          </cell>
          <cell r="H6755" t="str">
            <v>CHAPIM SOBRE MUROS LINEARES, EM GRANITO OU MÁRMORE, L = 25 CM, ASSENTADO COM ARGAMASSA 1:6 COM ADITIVO. AF_11/2020</v>
          </cell>
          <cell r="I6755" t="str">
            <v>M2</v>
          </cell>
          <cell r="J6755" t="str">
            <v>COEFICIENTE DE REPRESENTATIVIDADE</v>
          </cell>
          <cell r="K6755">
            <v>7.65</v>
          </cell>
        </row>
        <row r="6756">
          <cell r="G6756">
            <v>104616</v>
          </cell>
          <cell r="H6756" t="str">
            <v>CHAPIM (RUFO CAPA) EM AÇO GALVANIZADO, CORTE 33. AF_11/2020</v>
          </cell>
          <cell r="I6756" t="str">
            <v>M2</v>
          </cell>
          <cell r="J6756" t="str">
            <v>COEFICIENTE DE REPRESENTATIVIDADE</v>
          </cell>
          <cell r="K6756">
            <v>2.13</v>
          </cell>
        </row>
        <row r="6757">
          <cell r="G6757">
            <v>104617</v>
          </cell>
          <cell r="H6757" t="str">
            <v>FORRO EM MADEIRA PINUS, PARA AMBIENTES RESIDENCIAIS, INCLUSIVE ESTRUTURA UNIDIRECIONAL DE FIXAÇÃO. AF_08/2023</v>
          </cell>
          <cell r="I6757" t="str">
            <v>M2</v>
          </cell>
          <cell r="J6757" t="str">
            <v>COEFICIENTE DE REPRESENTATIVIDADE</v>
          </cell>
          <cell r="K6757">
            <v>2.94</v>
          </cell>
        </row>
        <row r="6758">
          <cell r="G6758">
            <v>104618</v>
          </cell>
          <cell r="H6758" t="str">
            <v>ACABAMENTOS PARA FORRO (RODA-FORRO EM MADEIRA PINUS). AF_08/2023</v>
          </cell>
          <cell r="I6758" t="str">
            <v>M</v>
          </cell>
          <cell r="J6758" t="str">
            <v>COEFICIENTE DE REPRESENTATIVIDADE</v>
          </cell>
          <cell r="K6758">
            <v>6.87</v>
          </cell>
        </row>
        <row r="6759">
          <cell r="G6759">
            <v>104619</v>
          </cell>
          <cell r="H6759" t="str">
            <v>FORRO EM MADEIRA PINUS, PARA AMBIENTES RESIDENCIAIS E COMERCIAIS, INCLUSIVE ESTRUTURA BIDIRECIONAL DE FIXAÇÃO. AF_08/2023</v>
          </cell>
          <cell r="I6759" t="str">
            <v>M</v>
          </cell>
          <cell r="J6759" t="str">
            <v>COEFICIENTE DE REPRESENTATIVIDADE</v>
          </cell>
          <cell r="K6759">
            <v>2.63</v>
          </cell>
        </row>
        <row r="6760">
          <cell r="G6760">
            <v>101965</v>
          </cell>
          <cell r="H6760" t="str">
            <v>FORRO EM PLACAS DE GESSO, PARA AMBIENTES RESIDENCIAIS. AF_08/2023_PS</v>
          </cell>
          <cell r="I6760" t="str">
            <v>M2</v>
          </cell>
          <cell r="J6760" t="str">
            <v>COEFICIENTE DE REPRESENTATIVIDADE</v>
          </cell>
          <cell r="K6760">
            <v>4.64</v>
          </cell>
        </row>
        <row r="6761">
          <cell r="G6761">
            <v>101966</v>
          </cell>
          <cell r="H6761" t="str">
            <v>FORRO EM DRYWALL PARA AMBIENTES RESIDENCIAIS, INCLUSIVE ESTRUTURA UNIDIRECIONAL DE FIXAÇÃO. AF_08/2023_PS</v>
          </cell>
          <cell r="I6761" t="str">
            <v>M2</v>
          </cell>
          <cell r="J6761" t="str">
            <v>COEFICIENTE DE REPRESENTATIVIDADE</v>
          </cell>
          <cell r="K6761">
            <v>6.18</v>
          </cell>
        </row>
        <row r="6762">
          <cell r="G6762">
            <v>101979</v>
          </cell>
          <cell r="H6762" t="str">
            <v>FORRO EM PLACAS DE GESSO, PARA AMBIENTES COMERCIAIS. AF_08/2023_PS</v>
          </cell>
          <cell r="I6762" t="str">
            <v>M2</v>
          </cell>
          <cell r="J6762" t="str">
            <v>COEFICIENTE DE REPRESENTATIVIDADE</v>
          </cell>
          <cell r="K6762">
            <v>10.66</v>
          </cell>
        </row>
        <row r="6763">
          <cell r="G6763">
            <v>96112</v>
          </cell>
          <cell r="H6763" t="str">
            <v>FORRO EM DRYWALL, PARA AMBIENTES COMERCIAIS, INCLUSIVE ESTRUTURA BIRECIONAL DE FIXAÇÃO. AF_08/2023_PS</v>
          </cell>
          <cell r="I6763" t="str">
            <v>M</v>
          </cell>
          <cell r="J6763" t="str">
            <v>COEFICIENTE DE REPRESENTATIVIDADE</v>
          </cell>
          <cell r="K6763">
            <v>1.82</v>
          </cell>
        </row>
        <row r="6764">
          <cell r="G6764">
            <v>96122</v>
          </cell>
          <cell r="H6764" t="str">
            <v>ACABAMENTOS PARA FORRO (MOLDURA DE GESSO). AF_08/2023</v>
          </cell>
          <cell r="I6764" t="str">
            <v>M2</v>
          </cell>
          <cell r="J6764" t="str">
            <v>COEFICIENTE DE REPRESENTATIVIDADE</v>
          </cell>
          <cell r="K6764">
            <v>3.82</v>
          </cell>
        </row>
        <row r="6765">
          <cell r="G6765">
            <v>104756</v>
          </cell>
          <cell r="H6765" t="str">
            <v>ACABAMENTOS PARA FORRO (MOLDURA EM DRYWALL, COM LARGURA DE 15 CM). AF_08/2023_PS</v>
          </cell>
          <cell r="I6765" t="str">
            <v>M2</v>
          </cell>
          <cell r="J6765" t="str">
            <v>COEFICIENTE DE REPRESENTATIVIDADE</v>
          </cell>
          <cell r="K6765">
            <v>2.48</v>
          </cell>
        </row>
        <row r="6766">
          <cell r="G6766">
            <v>96109</v>
          </cell>
          <cell r="H6766" t="str">
            <v>ACABAMENTOS PARA FORRO (SANCA DE GESSO, MONTADA NA OBRA). AF_08/2023_PS</v>
          </cell>
          <cell r="I6766" t="str">
            <v>M2</v>
          </cell>
          <cell r="J6766" t="str">
            <v>COEFICIENTE DE REPRESENTATIVIDADE</v>
          </cell>
          <cell r="K6766">
            <v>10.21</v>
          </cell>
        </row>
        <row r="6767">
          <cell r="G6767">
            <v>96110</v>
          </cell>
          <cell r="H6767" t="str">
            <v>FORRO EM RÉGUAS DE PVC, FRISADO, PARA AMBIENTES RESIDENCIAIS, INCLUSIVE ESTRUTURA UNIDIRECIONAL DE FIXAÇÃO. AF_08/2023_PS</v>
          </cell>
          <cell r="I6767" t="str">
            <v>M2</v>
          </cell>
          <cell r="J6767" t="str">
            <v>COEFICIENTE DE REPRESENTATIVIDADE</v>
          </cell>
          <cell r="K6767">
            <v>9.22</v>
          </cell>
        </row>
        <row r="6768">
          <cell r="G6768">
            <v>96113</v>
          </cell>
          <cell r="H6768" t="str">
            <v>FORRO EM RÉGUAS DE PVC, FRISADO, PARA AMBIENTES COMERCIAIS, INCLUSIVE ESTRUTURA BIDIRECIONAL DE FIXAÇÃO. AF_08/2023_PS</v>
          </cell>
          <cell r="I6768" t="str">
            <v>M2</v>
          </cell>
          <cell r="J6768" t="str">
            <v>COEFICIENTE DE REPRESENTATIVIDADE</v>
          </cell>
          <cell r="K6768">
            <v>13.09</v>
          </cell>
        </row>
        <row r="6769">
          <cell r="G6769">
            <v>96114</v>
          </cell>
          <cell r="H6769" t="str">
            <v>ACABAMENTOS PARA FORRO (RODA-FORRO EM PERFIL METÁLICO E PLÁSTICO). AF_08/2023</v>
          </cell>
          <cell r="I6769" t="str">
            <v>M2</v>
          </cell>
          <cell r="J6769" t="str">
            <v>COEFICIENTE DE REPRESENTATIVIDADE</v>
          </cell>
          <cell r="K6769">
            <v>7.71</v>
          </cell>
        </row>
        <row r="6770">
          <cell r="G6770">
            <v>96120</v>
          </cell>
          <cell r="H6770" t="str">
            <v>FORRO EM RÉGUAS DE PVC, LISO, PARA AMBIENTES RESIDENCIAIS, INCLUSIVE ESTRUTURA UNIDIRECIONAL DE FIXAÇÃO. AF_08/2023_PS</v>
          </cell>
          <cell r="I6770" t="str">
            <v>M2</v>
          </cell>
          <cell r="J6770" t="str">
            <v>COEFICIENTE DE REPRESENTATIVIDADE</v>
          </cell>
          <cell r="K6770">
            <v>20.74</v>
          </cell>
        </row>
        <row r="6771">
          <cell r="G6771">
            <v>96123</v>
          </cell>
          <cell r="H6771" t="str">
            <v>FORRO EM RÉGUAS DE PVC, LISO, PARA AMBIENTES COMERCIAIS, INCLUSIVE ESTRUTURA BIDIRECIONAL DE FIXAÇÃO. AF_08/2023_PS</v>
          </cell>
          <cell r="I6771" t="str">
            <v>M2</v>
          </cell>
          <cell r="J6771" t="str">
            <v>COEFICIENTE DE REPRESENTATIVIDADE</v>
          </cell>
          <cell r="K6771">
            <v>19.11</v>
          </cell>
        </row>
        <row r="6772">
          <cell r="G6772">
            <v>99054</v>
          </cell>
          <cell r="H6772" t="str">
            <v>ESTUCAMENTO DE DENSIDADE BAIXA DE PANOS DE FACHADA DO SISTEMA DE PAREDES DE CONCRETO EM EDIFICAÇÕES DE MÚLTIPLOS PAVIMENTOS, ACESSO COM PLATAFORMA OU CADEIRINHA, UTILIZAÇÃO DE ARGAMASSA COLANTE. AF_10/2022</v>
          </cell>
          <cell r="I6772" t="str">
            <v>M2</v>
          </cell>
          <cell r="J6772" t="str">
            <v>COEFICIENTE DE REPRESENTATIVIDADE</v>
          </cell>
          <cell r="K6772">
            <v>16.41</v>
          </cell>
        </row>
        <row r="6773">
          <cell r="G6773">
            <v>96111</v>
          </cell>
          <cell r="H6773" t="str">
            <v>ESTUCAMENTO DE DENSIDADE BAIXA DE PANOS DE FACHADA DO SISTEMA DE PAREDES DE CONCRETO EM UNIDADES HABITACIONAIS DE PAVIMENTO ÚNICO, UTILIZAÇÃO DE ARGAMASSA COLANTE. AF_10/2022</v>
          </cell>
          <cell r="I6773" t="str">
            <v>M2</v>
          </cell>
          <cell r="J6773" t="str">
            <v>COEFICIENTE DE REPRESENTATIVIDADE</v>
          </cell>
          <cell r="K6773">
            <v>470.35</v>
          </cell>
        </row>
        <row r="6774">
          <cell r="G6774">
            <v>96116</v>
          </cell>
          <cell r="H6774" t="str">
            <v>ESTUCAMENTO DE DENSIDADE BAIXA NAS FACES INTERNAS DE PAREDES DO SISTEMA DE PAREDES DE CONCRETO, EM AMBIENTES COM ÁREA ENTRE 5 M² E 10 M², UTILIZAÇÃO DE ARGAMASSA COLANTE. AF_10/2022</v>
          </cell>
          <cell r="I6774" t="str">
            <v>M2</v>
          </cell>
          <cell r="J6774" t="str">
            <v>COEFICIENTE DE REPRESENTATIVIDADE</v>
          </cell>
          <cell r="K6774">
            <v>461.73</v>
          </cell>
        </row>
        <row r="6775">
          <cell r="G6775">
            <v>96121</v>
          </cell>
          <cell r="H6775" t="str">
            <v>ESTUCAMENTO PARA QUALQUER REVESTIMENTO, EM TETO DO SISTEMA DE PAREDES DE CONCRETO, EM AMBIENTES COM ÁREA ENTRE 5 M² E 10 M², UTILIZAÇÃO DE ARGAMASSA COLANTE. AF_10/2022</v>
          </cell>
          <cell r="I6775" t="str">
            <v>M2</v>
          </cell>
          <cell r="J6775" t="str">
            <v>COEFICIENTE DE REPRESENTATIVIDADE</v>
          </cell>
          <cell r="K6775">
            <v>485.78</v>
          </cell>
        </row>
        <row r="6776">
          <cell r="G6776">
            <v>96485</v>
          </cell>
          <cell r="H6776" t="str">
            <v>ESTUCAMENTO DE DENSIDADE ALTA NAS FACES INTERNAS DE PAREDES DO SISTEMA DE PAREDES DE CONCRETO, EM AMBIENTES COM ÁREA ENTRE 5 M² E 10 M², UTILIZAÇÃO DE ARGAMASSA COLANTE. AF_10/2022</v>
          </cell>
          <cell r="I6776" t="str">
            <v>M2</v>
          </cell>
          <cell r="J6776" t="str">
            <v>COEFICIENTE DE REPRESENTATIVIDADE</v>
          </cell>
          <cell r="K6776">
            <v>475.29</v>
          </cell>
        </row>
        <row r="6777">
          <cell r="G6777">
            <v>96486</v>
          </cell>
          <cell r="H6777" t="str">
            <v>ESTUCAMENTO PARA QUALQUER REVESTIMENTO, EM TETO DO SISTEMA DE PAREDES DE CONCRETO, EM AMBIENTES COM ÁREA MAIOR QUE 10 M², UTILIZAÇÃO DE ARGAMASSA COLANTE. AF_10/2022</v>
          </cell>
          <cell r="I6777" t="str">
            <v>M2</v>
          </cell>
          <cell r="J6777" t="str">
            <v>COEFICIENTE DE REPRESENTATIVIDADE</v>
          </cell>
          <cell r="K6777">
            <v>607.86</v>
          </cell>
        </row>
        <row r="6778">
          <cell r="G6778">
            <v>91515</v>
          </cell>
          <cell r="H6778" t="str">
            <v>ESTUCAMENTO PARA QUALQUER REVESTIMENTO, EM TETO DO SISTEMA DE PAREDES DE CONCRETO, EM AMBIENTES COM ÁREA MENOR QUE 5 M², UTILIZAÇÃO DE ARGAMASSA COLANTE. AF_10/2022</v>
          </cell>
          <cell r="I6778" t="str">
            <v>M2</v>
          </cell>
          <cell r="J6778" t="str">
            <v>COEFICIENTE DE REPRESENTATIVIDADE</v>
          </cell>
          <cell r="K6778">
            <v>587.68</v>
          </cell>
        </row>
        <row r="6779">
          <cell r="G6779">
            <v>91519</v>
          </cell>
          <cell r="H6779" t="str">
            <v>ESTUCAMENTO DE DENSIDADE ALTA NAS FACES INTERNAS DE PAREDES DO SISTEMA DE PAREDES DE CONCRETO, EM AMBIENTES COM ÁREA MAIOR QUE 10 M², UTILIZAÇÃO DE ARGAMASSA COLANTE. AF_10/2022</v>
          </cell>
          <cell r="I6779" t="str">
            <v>M2</v>
          </cell>
          <cell r="J6779" t="str">
            <v>COEFICIENTE DE REPRESENTATIVIDADE</v>
          </cell>
          <cell r="K6779">
            <v>589.88</v>
          </cell>
        </row>
        <row r="6780">
          <cell r="G6780">
            <v>91520</v>
          </cell>
          <cell r="H6780" t="str">
            <v>ESTUCAMENTO DE DENSIDADE ALTA NAS FACES INTERNAS DE PAREDES DO SISTEMA DE PAREDES DE CONCRETO, EM AMBIENTES COM ÁREA MENOR QUE 5 M², UTILIZAÇÃO DE ARGAMASSA COLANTE. AF_10/2022</v>
          </cell>
          <cell r="I6780" t="str">
            <v>M2</v>
          </cell>
          <cell r="J6780" t="str">
            <v>COEFICIENTE DE REPRESENTATIVIDADE</v>
          </cell>
          <cell r="K6780">
            <v>578.3</v>
          </cell>
        </row>
        <row r="6781">
          <cell r="G6781">
            <v>91522</v>
          </cell>
          <cell r="H6781" t="str">
            <v>ESTUCAMENTO DE DENSIDADE BAIXA NAS FACES INTERNAS DE PAREDES DO SISTEMA DE PAREDES DE CONCRETO, EM AMBIENTES COM ÁREA MAIOR QUE 10 M², UTILIZAÇÃO DE ARGAMASSA COLANTE. AF_10/2022</v>
          </cell>
          <cell r="I6781" t="str">
            <v>M2</v>
          </cell>
          <cell r="J6781" t="str">
            <v>COEFICIENTE DE REPRESENTATIVIDADE</v>
          </cell>
          <cell r="K6781">
            <v>604.26</v>
          </cell>
        </row>
        <row r="6782">
          <cell r="G6782">
            <v>91525</v>
          </cell>
          <cell r="H6782" t="str">
            <v>ESTUCAMENTO DE DENSIDADE BAIXA NAS FACES INTERNAS DE PAREDES DO SISTEMA DE PAREDES DE CONCRETO, EM AMBIENTES COM ÁREA MENOR QUE 5 M², UTILIZAÇÃO DE ARGAMASSA COLANTE. AF_10/2022</v>
          </cell>
          <cell r="I6782" t="str">
            <v>M2</v>
          </cell>
          <cell r="J6782" t="str">
            <v>COEFICIENTE DE REPRESENTATIVIDADE</v>
          </cell>
          <cell r="K6782">
            <v>576.18</v>
          </cell>
        </row>
        <row r="6783">
          <cell r="G6783">
            <v>104412</v>
          </cell>
          <cell r="H6783" t="str">
            <v>ESTUCAMENTO DE DENSIDADE BAIXA DE PANOS DE FACHADA DO SISTEMA DE PAREDES DE CONCRETO EM EDIFICAÇÕES DE MÚLTIPLOS PAVIMENTOS, ACESSO COM BALANCIM, UTILIZAÇÃO DE ARGAMASSA COLANTE. AF_10/2022</v>
          </cell>
          <cell r="I6783" t="str">
            <v>M2</v>
          </cell>
          <cell r="J6783" t="str">
            <v>COEFICIENTE DE REPRESENTATIVIDADE</v>
          </cell>
          <cell r="K6783">
            <v>593.69</v>
          </cell>
        </row>
        <row r="6784">
          <cell r="G6784">
            <v>104413</v>
          </cell>
          <cell r="H6784" t="str">
            <v>ESTUCAMENTO DE DENSIDADE BAIXA DE PANOS DE FACHADA DO SISTEMA DE PAREDES DE CONCRETO EM UNIDADES HABITACIONAIS DE DOIS PAVIMENTOS (SOBRADO), ACESSO COM ANDAIME FACHADEIRO, UTILIZAÇÃO DE ARGAMASSA COLANTE. AF_10/2022</v>
          </cell>
          <cell r="I6784" t="str">
            <v>M2</v>
          </cell>
          <cell r="J6784" t="str">
            <v>COEFICIENTE DE REPRESENTATIVIDADE</v>
          </cell>
          <cell r="K6784">
            <v>562.89</v>
          </cell>
        </row>
        <row r="6785">
          <cell r="G6785">
            <v>104414</v>
          </cell>
          <cell r="H6785" t="str">
            <v>ESTUCAMENTO DE DENSIDADE BAIXA DE PANOS DE FACHADA DO SISTEMA DE PAREDES DE CONCRETO EM UNIDADES HABITACIONAIS DE DOIS PAVIMENTOS (SOBRADO), ACESSO COM PLATAFORMA, UTILIZAÇÃO DE ARGAMASSA COLANTE. AF_10/2022</v>
          </cell>
          <cell r="I6785" t="str">
            <v>M3</v>
          </cell>
          <cell r="J6785" t="str">
            <v>COEFICIENTE DE REPRESENTATIVIDADE</v>
          </cell>
          <cell r="K6785">
            <v>705.28</v>
          </cell>
        </row>
        <row r="6786">
          <cell r="G6786">
            <v>104415</v>
          </cell>
          <cell r="H6786" t="str">
            <v>ESTUCAMENTO DE DENSIDADE ALTA DE PANOS DE FACHADA DO SISTEMA DE PAREDES DE CONCRETO EM EDIFICAÇÕES DE MÚLTIPLOS PAVIMENTOS, ACESSO COM PLATAFORMA OU CADEIRINHA, UTILIZAÇÃO DE ARGAMASSA COLANTE. AF_10/2022</v>
          </cell>
          <cell r="I6786" t="str">
            <v>M3</v>
          </cell>
          <cell r="J6786" t="str">
            <v>COEFICIENTE DE REPRESENTATIVIDADE</v>
          </cell>
          <cell r="K6786">
            <v>472.59</v>
          </cell>
        </row>
        <row r="6787">
          <cell r="G6787">
            <v>104416</v>
          </cell>
          <cell r="H6787" t="str">
            <v>ESTUCAMENTO DE DENSIDADE ALTA DE PANOS DE FACHADA DO SISTEMA DE PAREDES DE CONCRETO EM EDIFICAÇÕES DE MÚLTIPLOS PAVIMENTOS, ACESSO COM BALANCIM, UTILIZAÇÃO DE ARGAMASSA COLANTE. AF_10/2022</v>
          </cell>
          <cell r="I6787" t="str">
            <v>M3</v>
          </cell>
          <cell r="J6787" t="str">
            <v>COEFICIENTE DE REPRESENTATIVIDADE</v>
          </cell>
          <cell r="K6787">
            <v>640.66</v>
          </cell>
        </row>
        <row r="6788">
          <cell r="G6788">
            <v>104417</v>
          </cell>
          <cell r="H6788" t="str">
            <v>ESTUCAMENTO DE DENSIDADE ALTA DE PANOS DE FACHADA DO SISTEMA DE PAREDES DE CONCRETO EM UNIDADES HABITACIONAIS DE DOIS PAVIMENTOS (SOBRADO), ACESSO COM ANDAIME FACHADEIRO, UTILIZAÇÃO DE ARGAMASSA COLANTE. AF_10/2022</v>
          </cell>
          <cell r="I6788" t="str">
            <v>M3</v>
          </cell>
          <cell r="J6788" t="str">
            <v>COEFICIENTE DE REPRESENTATIVIDADE</v>
          </cell>
          <cell r="K6788">
            <v>629.22</v>
          </cell>
        </row>
        <row r="6789">
          <cell r="G6789">
            <v>104418</v>
          </cell>
          <cell r="H6789" t="str">
            <v>ESTUCAMENTO DE DENSIDADE ALTA DE PANOS DE FACHADA DO SISTEMA DE PAREDES DE CONCRETO EM UNIDADES HABITACIONAIS DE DOIS PAVIMENTOS (SOBRADO), ACESSO COM PLATAFORMA, UTILIZAÇÃO DE ARGAMASSA COLANTE. AF_10/2022</v>
          </cell>
          <cell r="I6789" t="str">
            <v>M3</v>
          </cell>
          <cell r="J6789" t="str">
            <v>COEFICIENTE DE REPRESENTATIVIDADE</v>
          </cell>
          <cell r="K6789">
            <v>583.95</v>
          </cell>
        </row>
        <row r="6790">
          <cell r="G6790">
            <v>104419</v>
          </cell>
          <cell r="H6790" t="str">
            <v>ESTUCAMENTO DE DENSIDADE ALTA DE PANOS DE FACHADA DO SISTEMA DE PAREDES DE CONCRETO EM UNIDADES HABITACIONAIS DE PAVIMENTO ÚNICO, UTILIZAÇÃO DE ARGAMASSA COLANTE. AF_10/2022</v>
          </cell>
          <cell r="I6790" t="str">
            <v>M3</v>
          </cell>
          <cell r="J6790" t="str">
            <v>COEFICIENTE DE REPRESENTATIVIDADE</v>
          </cell>
          <cell r="K6790">
            <v>584.35</v>
          </cell>
        </row>
        <row r="6791">
          <cell r="G6791">
            <v>104420</v>
          </cell>
          <cell r="H6791" t="str">
            <v>ARGAMASSA TRAÇO 1:7 (EM VOLUME DE CIMENTO E AREIA MÉDIA ÚMIDA) COM ADIÇÃO DE PLASTIFICANTE PARA EMBOÇO/MASSA ÚNICA/ASSENTAMENTO DE ALVENARIA DE VEDAÇÃO, PREPARO MECÂNICO COM BETONEIRA 400 L. AF_08/2019</v>
          </cell>
          <cell r="I6791" t="str">
            <v>M3</v>
          </cell>
          <cell r="J6791" t="str">
            <v>COEFICIENTE DE REPRESENTATIVIDADE</v>
          </cell>
          <cell r="K6791">
            <v>559.39</v>
          </cell>
        </row>
        <row r="6792">
          <cell r="G6792">
            <v>104421</v>
          </cell>
          <cell r="H6792" t="str">
            <v>ARGAMASSA TRAÇO 1:7 (EM VOLUME DE CIMENTO E AREIA MÉDIA ÚMIDA) COM ADIÇÃO DE PLASTIFICANTE PARA EMBOÇO/MASSA ÚNICA/ASSENTAMENTO DE ALVENARIA DE VEDAÇÃO, PREPARO MECÂNICO COM BETONEIRA 600 L. AF_08/2019</v>
          </cell>
          <cell r="I6792" t="str">
            <v>M3</v>
          </cell>
          <cell r="J6792" t="str">
            <v>COEFICIENTE DE REPRESENTATIVIDADE</v>
          </cell>
          <cell r="K6792">
            <v>546.96</v>
          </cell>
        </row>
        <row r="6793">
          <cell r="G6793">
            <v>104422</v>
          </cell>
          <cell r="H6793" t="str">
            <v>ARGAMASSA TRAÇO 1:6 (EM VOLUME DE CIMENTO E AREIA MÉDIA ÚMIDA) COM ADIÇÃO DE PLASTIFICANTE PARA EMBOÇO/MASSA ÚNICA/ASSENTAMENTO DE ALVENARIA DE VEDAÇÃO, PREPARO MECÂNICO COM BETONEIRA 400 L. AF_08/2019</v>
          </cell>
          <cell r="I6793" t="str">
            <v>M3</v>
          </cell>
          <cell r="J6793" t="str">
            <v>COEFICIENTE DE REPRESENTATIVIDADE</v>
          </cell>
          <cell r="K6793">
            <v>462.2</v>
          </cell>
        </row>
        <row r="6794">
          <cell r="G6794">
            <v>104423</v>
          </cell>
          <cell r="H6794" t="str">
            <v>ARGAMASSA TRAÇO 1:6 (EM VOLUME DE CIMENTO E AREIA MÉDIA ÚMIDA) COM ADIÇÃO DE PLASTIFICANTE PARA EMBOÇO/MASSA ÚNICA/ASSENTAMENTO DE ALVENARIA DE VEDAÇÃO, PREPARO MECÂNICO COM BETONEIRA 600 L. AF_08/2019</v>
          </cell>
          <cell r="I6794" t="str">
            <v>M3</v>
          </cell>
          <cell r="J6794" t="str">
            <v>COEFICIENTE DE REPRESENTATIVIDADE</v>
          </cell>
          <cell r="K6794">
            <v>450.18</v>
          </cell>
        </row>
        <row r="6795">
          <cell r="G6795">
            <v>104424</v>
          </cell>
          <cell r="H6795" t="str">
            <v>ARGAMASSA TRAÇO 1:1:6 (EM VOLUME DE CIMENTO, CAL E AREIA MÉDIA ÚMIDA) PARA EMBOÇO/MASSA ÚNICA/ASSENTAMENTO DE ALVENARIA DE VEDAÇÃO, PREPARO MECÂNICO COM BETONEIRA 400 L. AF_08/2019</v>
          </cell>
          <cell r="I6795" t="str">
            <v>M3</v>
          </cell>
          <cell r="J6795" t="str">
            <v>COEFICIENTE DE REPRESENTATIVIDADE</v>
          </cell>
          <cell r="K6795">
            <v>551.12</v>
          </cell>
        </row>
        <row r="6796">
          <cell r="G6796">
            <v>104425</v>
          </cell>
          <cell r="H6796" t="str">
            <v>ARGAMASSA TRAÇO 1:1:6 (EM VOLUME DE CIMENTO, CAL E AREIA MÉDIA ÚMIDA) PARA EMBOÇO/MASSA ÚNICA/ASSENTAMENTO DE ALVENARIA DE VEDAÇÃO, PREPARO MECÂNICO COM BETONEIRA 600 L. AF_08/2019</v>
          </cell>
          <cell r="I6796" t="str">
            <v>M3</v>
          </cell>
          <cell r="J6796" t="str">
            <v>COEFICIENTE DE REPRESENTATIVIDADE</v>
          </cell>
          <cell r="K6796">
            <v>540.91</v>
          </cell>
        </row>
        <row r="6797">
          <cell r="G6797">
            <v>87280</v>
          </cell>
          <cell r="H6797" t="str">
            <v>ARGAMASSA TRAÇO 1:1,5:7,5 (EM VOLUME DE CIMENTO, CAL E AREIA MÉDIA ÚMIDA) PARA EMBOÇO/MASSA ÚNICA/ASSENTAMENTO DE ALVENARIA DE VEDAÇÃO, PREPARO MECÂNICO COM BETONEIRA 400 L. AF_08/2019</v>
          </cell>
          <cell r="I6797" t="str">
            <v>M3</v>
          </cell>
          <cell r="J6797" t="str">
            <v>COEFICIENTE DE REPRESENTATIVIDADE</v>
          </cell>
          <cell r="K6797">
            <v>504.82</v>
          </cell>
        </row>
        <row r="6798">
          <cell r="G6798">
            <v>87281</v>
          </cell>
          <cell r="H6798" t="str">
            <v>ARGAMASSA TRAÇO 1:1,5:7,5 (EM VOLUME DE CIMENTO, CAL E AREIA MÉDIA ÚMIDA) PARA EMBOÇO/MASSA ÚNICA/ASSENTAMENTO DE ALVENARIA DE VEDAÇÃO, PREPARO MECÂNICO COM BETONEIRA 600 L. AF_08/2019</v>
          </cell>
          <cell r="I6798" t="str">
            <v>M3</v>
          </cell>
          <cell r="J6798" t="str">
            <v>COEFICIENTE DE REPRESENTATIVIDADE</v>
          </cell>
          <cell r="K6798">
            <v>487.23</v>
          </cell>
        </row>
        <row r="6799">
          <cell r="G6799">
            <v>87283</v>
          </cell>
          <cell r="H6799" t="str">
            <v>ARGAMASSA TRAÇO 1:2:8 (EM VOLUME DE CIMENTO, CAL E AREIA MÉDIA ÚMIDA) PARA EMBOÇO/MASSA ÚNICA/ASSENTAMENTO DE ALVENARIA DE VEDAÇÃO, PREPARO MECÂNICO COM BETONEIRA 400 L. AF_08/2019</v>
          </cell>
          <cell r="I6799" t="str">
            <v>M3</v>
          </cell>
          <cell r="J6799" t="str">
            <v>COEFICIENTE DE REPRESENTATIVIDADE</v>
          </cell>
          <cell r="K6799">
            <v>3134.37</v>
          </cell>
        </row>
        <row r="6800">
          <cell r="G6800">
            <v>87284</v>
          </cell>
          <cell r="H6800" t="str">
            <v>ARGAMASSA TRAÇO 1:2:9 (EM VOLUME DE CIMENTO, CAL E AREIA MÉDIA ÚMIDA) PARA EMBOÇO/MASSA ÚNICA/ASSENTAMENTO DE ALVENARIA DE VEDAÇÃO, PREPARO MECÂNICO COM BETONEIRA 600 L. AF_08/2019</v>
          </cell>
          <cell r="I6800" t="str">
            <v>M3</v>
          </cell>
          <cell r="J6800" t="str">
            <v>COEFICIENTE DE REPRESENTATIVIDADE</v>
          </cell>
          <cell r="K6800">
            <v>3136.57</v>
          </cell>
        </row>
        <row r="6801">
          <cell r="G6801">
            <v>87286</v>
          </cell>
          <cell r="H6801" t="str">
            <v>ARGAMASSA TRAÇO 1:3:12 (EM VOLUME DE CIMENTO, CAL E AREIA MÉDIA ÚMIDA) PARA EMBOÇO/MASSA ÚNICA/ASSENTAMENTO DE ALVENARIA DE VEDAÇÃO, PREPARO MECÂNICO COM BETONEIRA 400 L. AF_08/2019</v>
          </cell>
          <cell r="I6801" t="str">
            <v>M3</v>
          </cell>
          <cell r="J6801" t="str">
            <v>COEFICIENTE DE REPRESENTATIVIDADE</v>
          </cell>
          <cell r="K6801">
            <v>3237.91</v>
          </cell>
        </row>
        <row r="6802">
          <cell r="G6802">
            <v>87287</v>
          </cell>
          <cell r="H6802" t="str">
            <v>ARGAMASSA TRAÇO 1:3:12 (EM VOLUME DE CIMENTO, CAL E AREIA MÉDIA ÚMIDA) PARA EMBOÇO/MASSA ÚNICA/ASSENTAMENTO DE ALVENARIA DE VEDAÇÃO, PREPARO MECÂNICO COM BETONEIRA 600 L. AF_08/2019</v>
          </cell>
          <cell r="I6802" t="str">
            <v>M3</v>
          </cell>
          <cell r="J6802" t="str">
            <v>COEFICIENTE DE REPRESENTATIVIDADE</v>
          </cell>
          <cell r="K6802">
            <v>3232.45</v>
          </cell>
        </row>
        <row r="6803">
          <cell r="G6803">
            <v>87289</v>
          </cell>
          <cell r="H6803" t="str">
            <v>ARGAMASSA TRAÇO 1:3 (EM VOLUME DE CIMENTO E AREIA MÉDIA ÚMIDA) PARA CONTRAPISO, PREPARO MECÂNICO COM BETONEIRA 400 L. AF_08/2019</v>
          </cell>
          <cell r="I6803" t="str">
            <v>M3</v>
          </cell>
          <cell r="J6803" t="str">
            <v>COEFICIENTE DE REPRESENTATIVIDADE</v>
          </cell>
          <cell r="K6803">
            <v>3162.45</v>
          </cell>
        </row>
        <row r="6804">
          <cell r="G6804">
            <v>87290</v>
          </cell>
          <cell r="H6804" t="str">
            <v>ARGAMASSA TRAÇO 1:3 (EM VOLUME DE CIMENTO E AREIA MÉDIA ÚMIDA) PARA CONTRAPISO, PREPARO MECÂNICO COM BETONEIRA 600 L. AF_08/2019</v>
          </cell>
          <cell r="I6804" t="str">
            <v>M3</v>
          </cell>
          <cell r="J6804" t="str">
            <v>COEFICIENTE DE REPRESENTATIVIDADE</v>
          </cell>
          <cell r="K6804">
            <v>3164.98</v>
          </cell>
        </row>
        <row r="6805">
          <cell r="G6805">
            <v>87292</v>
          </cell>
          <cell r="H6805" t="str">
            <v>ARGAMASSA TRAÇO 1:4 (EM VOLUME DE CIMENTO E AREIA MÉDIA ÚMIDA) PARA CONTRAPISO, PREPARO MECÂNICO COM BETONEIRA 400 L. AF_08/2019</v>
          </cell>
          <cell r="I6805" t="str">
            <v>M3</v>
          </cell>
          <cell r="J6805" t="str">
            <v>COEFICIENTE DE REPRESENTATIVIDADE</v>
          </cell>
          <cell r="K6805">
            <v>495.17</v>
          </cell>
        </row>
        <row r="6806">
          <cell r="G6806">
            <v>87294</v>
          </cell>
          <cell r="H6806" t="str">
            <v>ARGAMASSA TRAÇO 1:4 (EM VOLUME DE CIMENTO E AREIA MÉDIA ÚMIDA) PARA CONTRAPISO, PREPARO MECÂNICO COM BETONEIRA 600 L. AF_08/2019</v>
          </cell>
          <cell r="I6806" t="str">
            <v>M3</v>
          </cell>
          <cell r="J6806" t="str">
            <v>COEFICIENTE DE REPRESENTATIVIDADE</v>
          </cell>
          <cell r="K6806">
            <v>431.51</v>
          </cell>
        </row>
        <row r="6807">
          <cell r="G6807">
            <v>87295</v>
          </cell>
          <cell r="H6807" t="str">
            <v>ARGAMASSA TRAÇO 1:5 (EM VOLUME DE CIMENTO E AREIA MÉDIA ÚMIDA) PARA CONTRAPISO, PREPARO MECÂNICO COM BETONEIRA 400 L. AF_08/2019</v>
          </cell>
          <cell r="I6807" t="str">
            <v>M3</v>
          </cell>
          <cell r="J6807" t="str">
            <v>COEFICIENTE DE REPRESENTATIVIDADE</v>
          </cell>
          <cell r="K6807">
            <v>528.74</v>
          </cell>
        </row>
        <row r="6808">
          <cell r="G6808">
            <v>87296</v>
          </cell>
          <cell r="H6808" t="str">
            <v>ARGAMASSA TRAÇO 1:5 (EM VOLUME DE CIMENTO E AREIA MÉDIA ÚMIDA) PARA CONTRAPISO, PREPARO MECÂNICO COM BETONEIRA 600 L. AF_08/2019</v>
          </cell>
          <cell r="I6808" t="str">
            <v>M3</v>
          </cell>
          <cell r="J6808" t="str">
            <v>COEFICIENTE DE REPRESENTATIVIDADE</v>
          </cell>
          <cell r="K6808">
            <v>456.85</v>
          </cell>
        </row>
        <row r="6809">
          <cell r="G6809">
            <v>87298</v>
          </cell>
          <cell r="H6809" t="str">
            <v>ARGAMASSA TRAÇO 1:6 (EM VOLUME DE CIMENTO E AREIA MÉDIA ÚMIDA) PARA CONTRAPISO, PREPARO MECÂNICO COM BETONEIRA 400 L. AF_08/2019</v>
          </cell>
          <cell r="I6809" t="str">
            <v>M3</v>
          </cell>
          <cell r="J6809" t="str">
            <v>COEFICIENTE DE REPRESENTATIVIDADE</v>
          </cell>
          <cell r="K6809">
            <v>631.8</v>
          </cell>
        </row>
        <row r="6810">
          <cell r="G6810">
            <v>87299</v>
          </cell>
          <cell r="H6810" t="str">
            <v>ARGAMASSA TRAÇO 1:6 (EM VOLUME DE CIMENTO E AREIA MÉDIA ÚMIDA) PARA CONTRAPISO, PREPARO MECÂNICO COM BETONEIRA 600 L. AF_08/2019</v>
          </cell>
          <cell r="I6810" t="str">
            <v>M3</v>
          </cell>
          <cell r="J6810" t="str">
            <v>COEFICIENTE DE REPRESENTATIVIDADE</v>
          </cell>
          <cell r="K6810">
            <v>565.65</v>
          </cell>
        </row>
        <row r="6811">
          <cell r="G6811">
            <v>87301</v>
          </cell>
          <cell r="H6811" t="str">
            <v>ARGAMASSA TRAÇO 1:5 (EM VOLUME DE CIMENTO E AREIA GROSSA ÚMIDA) PARA CHAPISCO CONVENCIONAL, PREPARO MECÂNICO COM BETONEIRA 400 L. AF_08/2019</v>
          </cell>
          <cell r="I6811" t="str">
            <v>M3</v>
          </cell>
          <cell r="J6811" t="str">
            <v>COEFICIENTE DE REPRESENTATIVIDADE</v>
          </cell>
          <cell r="K6811">
            <v>595</v>
          </cell>
        </row>
        <row r="6812">
          <cell r="G6812">
            <v>87302</v>
          </cell>
          <cell r="H6812" t="str">
            <v>ARGAMASSA TRAÇO 1:5 (EM VOLUME DE CIMENTO E AREIA GROSSA ÚMIDA) PARA CHAPISCO CONVENCIONAL, PREPARO MECÂNICO COM BETONEIRA 600 L. AF_08/2019</v>
          </cell>
          <cell r="I6812" t="str">
            <v>M3</v>
          </cell>
          <cell r="J6812" t="str">
            <v>COEFICIENTE DE REPRESENTATIVIDADE</v>
          </cell>
          <cell r="K6812">
            <v>554.01</v>
          </cell>
        </row>
        <row r="6813">
          <cell r="G6813">
            <v>87304</v>
          </cell>
          <cell r="H6813" t="str">
            <v>ARGAMASSA TRAÇO 1:3 (EM VOLUME DE CIMENTO E AREIA GROSSA ÚMIDA) PARA CHAPISCO CONVENCIONAL, PREPARO MECÂNICO COM BETONEIRA 400 L. AF_08/2019</v>
          </cell>
          <cell r="I6813" t="str">
            <v>M3</v>
          </cell>
          <cell r="J6813" t="str">
            <v>COEFICIENTE DE REPRESENTATIVIDADE</v>
          </cell>
          <cell r="K6813">
            <v>587.61</v>
          </cell>
        </row>
        <row r="6814">
          <cell r="G6814">
            <v>87305</v>
          </cell>
          <cell r="H6814" t="str">
            <v>ARGAMASSA TRAÇO 1:3 (EM VOLUME DE CIMENTO E AREIA GROSSA ÚMIDA) PARA CHAPISCO CONVENCIONAL, PREPARO MECÂNICO COM BETONEIRA 600 L. AF_08/2019</v>
          </cell>
          <cell r="I6814" t="str">
            <v>M3</v>
          </cell>
          <cell r="J6814" t="str">
            <v>COEFICIENTE DE REPRESENTATIVIDADE</v>
          </cell>
          <cell r="K6814">
            <v>573.1</v>
          </cell>
        </row>
        <row r="6815">
          <cell r="G6815">
            <v>87307</v>
          </cell>
          <cell r="H6815" t="str">
            <v>ARGAMASSA TRAÇO 1:4 (EM VOLUME DE CIMENTO E AREIA GROSSA ÚMIDA) PARA CHAPISCO CONVENCIONAL, PREPARO MECÂNICO COM BETONEIRA 400 L. AF_08/2019</v>
          </cell>
          <cell r="I6815" t="str">
            <v>M3</v>
          </cell>
          <cell r="J6815" t="str">
            <v>COEFICIENTE DE REPRESENTATIVIDADE</v>
          </cell>
          <cell r="K6815">
            <v>581.29</v>
          </cell>
        </row>
        <row r="6816">
          <cell r="G6816">
            <v>87308</v>
          </cell>
          <cell r="H6816" t="str">
            <v>ARGAMASSA TRAÇO 1:4 (EM VOLUME DE CIMENTO E AREIA GROSSA ÚMIDA) PARA CHAPISCO CONVENCIONAL, PREPARO MECÂNICO COM BETONEIRA 600 L. AF_08/2019</v>
          </cell>
          <cell r="I6816" t="str">
            <v>M3</v>
          </cell>
          <cell r="J6816" t="str">
            <v>COEFICIENTE DE REPRESENTATIVIDADE</v>
          </cell>
          <cell r="K6816">
            <v>560.4</v>
          </cell>
        </row>
        <row r="6817">
          <cell r="G6817">
            <v>87310</v>
          </cell>
          <cell r="H6817" t="str">
            <v>ARGAMASSA TRAÇO 1:5 (EM VOLUME DE CIMENTO E AREIA GROSSA ÚMIDA) COM ADIÇÃO DE EMULSÃO POLIMÉRICA PARA CHAPISCO ROLADO, PREPARO MECÂNICO COM BETONEIRA 400 L. AF_08/2019</v>
          </cell>
          <cell r="I6817" t="str">
            <v>M3</v>
          </cell>
          <cell r="J6817" t="str">
            <v>COEFICIENTE DE REPRESENTATIVIDADE</v>
          </cell>
          <cell r="K6817">
            <v>832.7</v>
          </cell>
        </row>
        <row r="6818">
          <cell r="G6818">
            <v>87311</v>
          </cell>
          <cell r="H6818" t="str">
            <v>ARGAMASSA TRAÇO 1:5 (EM VOLUME DE CIMENTO E AREIA GROSSA ÚMIDA) COM ADIÇÃO DE EMULSÃO POLIMÉRICA PARA CHAPISCO ROLADO, PREPARO MECÂNICO COM BETONEIRA 600 L. AF_08/2019</v>
          </cell>
          <cell r="I6818" t="str">
            <v>M3</v>
          </cell>
          <cell r="J6818" t="str">
            <v>COEFICIENTE DE REPRESENTATIVIDADE</v>
          </cell>
          <cell r="K6818">
            <v>704.14</v>
          </cell>
        </row>
        <row r="6819">
          <cell r="G6819">
            <v>87313</v>
          </cell>
          <cell r="H6819" t="str">
            <v>ARGAMASSA TRAÇO 1:3 (EM VOLUME DE CIMENTO E AREIA GROSSA ÚMIDA) COM ADIÇÃO DE EMULSÃO POLIMÉRICA PARA CHAPISCO ROLADO, PREPARO MECÂNICO COM BETONEIRA 400 L. AF_08/2019</v>
          </cell>
          <cell r="I6819" t="str">
            <v>M3</v>
          </cell>
          <cell r="J6819" t="str">
            <v>COEFICIENTE DE REPRESENTATIVIDADE</v>
          </cell>
          <cell r="K6819">
            <v>669.39</v>
          </cell>
        </row>
        <row r="6820">
          <cell r="G6820">
            <v>87314</v>
          </cell>
          <cell r="H6820" t="str">
            <v>ARGAMASSA TRAÇO 1:3 (EM VOLUME DE CIMENTO E AREIA GROSSA ÚMIDA) COM ADIÇÃO DE EMULSÃO POLIMÉRICA PARA CHAPISCO ROLADO, PREPARO MECÂNICO COM BETONEIRA 600 L. AF_08/2019</v>
          </cell>
          <cell r="I6820" t="str">
            <v>M3</v>
          </cell>
          <cell r="J6820" t="str">
            <v>COEFICIENTE DE REPRESENTATIVIDADE</v>
          </cell>
          <cell r="K6820">
            <v>715.38</v>
          </cell>
        </row>
        <row r="6821">
          <cell r="G6821">
            <v>87316</v>
          </cell>
          <cell r="H6821" t="str">
            <v>ARGAMASSA TRAÇO 1:4 (EM VOLUME DE CIMENTO E AREIA GROSSA ÚMIDA) COM ADIÇÃO DE EMULSÃO POLIMÉRICA PARA CHAPISCO ROLADO, PREPARO MECÂNICO COM BETONEIRA 400 L. AF_08/2019</v>
          </cell>
          <cell r="I6821" t="str">
            <v>M3</v>
          </cell>
          <cell r="J6821" t="str">
            <v>COEFICIENTE DE REPRESENTATIVIDADE</v>
          </cell>
          <cell r="K6821">
            <v>642.75</v>
          </cell>
        </row>
        <row r="6822">
          <cell r="G6822">
            <v>87317</v>
          </cell>
          <cell r="H6822" t="str">
            <v>ARGAMASSA TRAÇO 1:4 (EM VOLUME DE CIMENTO E AREIA GROSSA ÚMIDA) COM ADIÇÃO DE EMULSÃO POLIMÉRICA PARA CHAPISCO ROLADO, PREPARO MECÂNICO COM BETONEIRA 600 L. AF_08/2019</v>
          </cell>
          <cell r="I6822" t="str">
            <v>M3</v>
          </cell>
          <cell r="J6822" t="str">
            <v>COEFICIENTE DE REPRESENTATIVIDADE</v>
          </cell>
          <cell r="K6822">
            <v>600.18</v>
          </cell>
        </row>
        <row r="6823">
          <cell r="G6823">
            <v>87319</v>
          </cell>
          <cell r="H6823" t="str">
            <v>ARGAMASSA TRAÇO 1:7 (EM VOLUME DE CIMENTO E AREIA MÉDIA ÚMIDA) COM ADIÇÃO DE PLASTIFICANTE PARA EMBOÇO/MASSA ÚNICA/ASSENTAMENTO DE ALVENARIA DE VEDAÇÃO, PREPARO MECÂNICO COM MISTURADOR DE EIXO HORIZONTAL DE 300 KG. AF_08/2019</v>
          </cell>
          <cell r="I6823" t="str">
            <v>M3</v>
          </cell>
          <cell r="J6823" t="str">
            <v>COEFICIENTE DE REPRESENTATIVIDADE</v>
          </cell>
          <cell r="K6823">
            <v>646.45</v>
          </cell>
        </row>
        <row r="6824">
          <cell r="G6824">
            <v>87320</v>
          </cell>
          <cell r="H6824" t="str">
            <v>ARGAMASSA TRAÇO 1:7 (EM VOLUME DE CIMENTO E AREIA MÉDIA ÚMIDA) COM ADIÇÃO DE PLASTIFICANTE PARA EMBOÇO/MASSA ÚNICA/ASSENTAMENTO DE ALVENARIA DE VEDAÇÃO, PREPARO MECÂNICO COM MISTURADOR DE EIXO HORIZONTAL DE 600 KG. AF_08/2019</v>
          </cell>
          <cell r="I6824" t="str">
            <v>M3</v>
          </cell>
          <cell r="J6824" t="str">
            <v>COEFICIENTE DE REPRESENTATIVIDADE</v>
          </cell>
          <cell r="K6824">
            <v>586.62</v>
          </cell>
        </row>
        <row r="6825">
          <cell r="G6825">
            <v>87322</v>
          </cell>
          <cell r="H6825" t="str">
            <v>ARGAMASSA TRAÇO 1:6 (EM VOLUME DE CIMENTO E AREIA MÉDIA ÚMIDA) COM ADIÇÃO DE PLASTIFICANTE PARA EMBOÇO/MASSA ÚNICA/ASSENTAMENTO DE ALVENARIA DE VEDAÇÃO, PREPARO MECÂNICO COM MISTURADOR DE EIXO HORIZONTAL DE 300 KG. AF_08/2019</v>
          </cell>
          <cell r="I6825" t="str">
            <v>M3</v>
          </cell>
          <cell r="J6825" t="str">
            <v>COEFICIENTE DE REPRESENTATIVIDADE</v>
          </cell>
          <cell r="K6825">
            <v>552.39</v>
          </cell>
        </row>
        <row r="6826">
          <cell r="G6826">
            <v>87323</v>
          </cell>
          <cell r="H6826" t="str">
            <v>ARGAMASSA TRAÇO 1:6 (EM VOLUME DE CIMENTO E AREIA MÉDIA ÚMIDA) COM ADIÇÃO DE PLASTIFICANTE PARA EMBOÇO/MASSA ÚNICA/ASSENTAMENTO DE ALVENARIA DE VEDAÇÃO, PREPARO MECÂNICO COM MISTURADOR DE EIXO HORIZONTAL DE 600 KG. AF_08/2019</v>
          </cell>
          <cell r="I6826" t="str">
            <v>M3</v>
          </cell>
          <cell r="J6826" t="str">
            <v>COEFICIENTE DE REPRESENTATIVIDADE</v>
          </cell>
          <cell r="K6826">
            <v>595.14</v>
          </cell>
        </row>
        <row r="6827">
          <cell r="G6827">
            <v>87325</v>
          </cell>
          <cell r="H6827" t="str">
            <v>ARGAMASSA TRAÇO 1:1:6 (EM VOLUME DE CIMENTO, CAL E AREIA MÉDIA ÚMIDA) PARA EMBOÇO/MASSA ÚNICA/ASSENTAMENTO DE ALVENARIA DE VEDAÇÃO, PREPARO MECÂNICO COM MISTURADOR DE EIXO HORIZONTAL DE 300 KG. AF_08/2019</v>
          </cell>
          <cell r="I6827" t="str">
            <v>M3</v>
          </cell>
          <cell r="J6827" t="str">
            <v>COEFICIENTE DE REPRESENTATIVIDADE</v>
          </cell>
          <cell r="K6827">
            <v>514.48</v>
          </cell>
        </row>
        <row r="6828">
          <cell r="G6828">
            <v>87326</v>
          </cell>
          <cell r="H6828" t="str">
            <v>ARGAMASSA TRAÇO 1:1:6 (EM VOLUME DE CIMENTO, CAL E AREIA MÉDIA ÚMIDA) PARA EMBOÇO/MASSA ÚNICA/ASSENTAMENTO DE ALVENARIA DE VEDAÇÃO, PREPARO MECÂNICO COM MISTURADOR DE EIXO HORIZONTAL DE 600 KG. AF_08/2019</v>
          </cell>
          <cell r="I6828" t="str">
            <v>M3</v>
          </cell>
          <cell r="J6828" t="str">
            <v>COEFICIENTE DE REPRESENTATIVIDADE</v>
          </cell>
          <cell r="K6828">
            <v>510.71</v>
          </cell>
        </row>
        <row r="6829">
          <cell r="G6829">
            <v>87327</v>
          </cell>
          <cell r="H6829" t="str">
            <v>ARGAMASSA TRAÇO 1:1,5:7,5 (EM VOLUME DE CIMENTO, CAL E AREIA MÉDIA ÚMIDA) PARA EMBOÇO/MASSA ÚNICA/ASSENTAMENTO DE ALVENARIA DE VEDAÇÃO, PREPARO MECÂNICO COM MISTURADOR DE EIXO HORIZONTAL DE 300 KG. AF_08/2019</v>
          </cell>
          <cell r="I6829" t="str">
            <v>M3</v>
          </cell>
          <cell r="J6829" t="str">
            <v>COEFICIENTE DE REPRESENTATIVIDADE</v>
          </cell>
          <cell r="K6829">
            <v>433.74</v>
          </cell>
        </row>
        <row r="6830">
          <cell r="G6830">
            <v>87328</v>
          </cell>
          <cell r="H6830" t="str">
            <v>ARGAMASSA TRAÇO 1:1,5:7,5 (EM VOLUME DE CIMENTO, CAL E AREIA MÉDIA ÚMIDA) PARA EMBOÇO/MASSA ÚNICA/ASSENTAMENTO DE ALVENARIA DE VEDAÇÃO, PREPARO MECÂNICO COM MISTURADOR DE EIXO HORIZONTAL DE 600 KG. AF_08/2019</v>
          </cell>
          <cell r="I6830" t="str">
            <v>M3</v>
          </cell>
          <cell r="J6830" t="str">
            <v>COEFICIENTE DE REPRESENTATIVIDADE</v>
          </cell>
          <cell r="K6830">
            <v>636.15</v>
          </cell>
        </row>
        <row r="6831">
          <cell r="G6831">
            <v>87329</v>
          </cell>
          <cell r="H6831" t="str">
            <v>ARGAMASSA TRAÇO 1:2:8 (EM VOLUME DE CIMENTO, CAL E AREIA MÉDIA ÚMIDA) PARA EMBOÇO/MASSA ÚNICA/ASSENTAMENTO DE ALVENARIA DE VEDAÇÃO, PREPARO MECÂNICO COM MISTURADOR DE EIXO HORIZONTAL DE 300 KG. AF_08/2019</v>
          </cell>
          <cell r="I6831" t="str">
            <v>M3</v>
          </cell>
          <cell r="J6831" t="str">
            <v>COEFICIENTE DE REPRESENTATIVIDADE</v>
          </cell>
          <cell r="K6831">
            <v>556.41</v>
          </cell>
        </row>
        <row r="6832">
          <cell r="G6832">
            <v>87330</v>
          </cell>
          <cell r="H6832" t="str">
            <v>ARGAMASSA TRAÇO 1:2:8 (EM VOLUME DE CIMENTO, CAL E AREIA MÉDIA ÚMIDA) PARA EMBOÇO/MASSA ÚNICA/ASSENTAMENTO DE ALVENARIA DE VEDAÇÃO, PREPARO MECÂNICO COM MISTURADOR DE EIXO HORIZONTAL DE 600 KG. AF_08/2019</v>
          </cell>
          <cell r="I6832" t="str">
            <v>M3</v>
          </cell>
          <cell r="J6832" t="str">
            <v>COEFICIENTE DE REPRESENTATIVIDADE</v>
          </cell>
          <cell r="K6832">
            <v>518.63</v>
          </cell>
        </row>
        <row r="6833">
          <cell r="G6833">
            <v>87331</v>
          </cell>
          <cell r="H6833" t="str">
            <v>ARGAMASSA TRAÇO 1:2:9 (EM VOLUME DE CIMENTO, CAL E AREIA MÉDIA ÚMIDA) PARA EMBOÇO/MASSA ÚNICA/ASSENTAMENTO DE ALVENARIA DE VEDAÇÃO, PREPARO MECÂNICO COM MISTURADOR DE EIXO HORIZONTAL DE 300 KG. AF_08/2019</v>
          </cell>
          <cell r="I6833" t="str">
            <v>M3</v>
          </cell>
          <cell r="J6833" t="str">
            <v>COEFICIENTE DE REPRESENTATIVIDADE</v>
          </cell>
          <cell r="K6833">
            <v>545.22</v>
          </cell>
        </row>
        <row r="6834">
          <cell r="G6834">
            <v>87332</v>
          </cell>
          <cell r="H6834" t="str">
            <v>ARGAMASSA TRAÇO 1:3:12 (EM VOLUME DE CIMENTO, CAL E AREIA MÉDIA ÚMIDA) PARA EMBOÇO/MASSA ÚNICA/ASSENTAMENTO DE ALVENARIA DE VEDAÇÃO, PREPARO MECÂNICO COM MISTURADOR DE EIXO HORIZONTAL DE 600 KG. AF_08/2019</v>
          </cell>
          <cell r="I6834" t="str">
            <v>M3</v>
          </cell>
          <cell r="J6834" t="str">
            <v>COEFICIENTE DE REPRESENTATIVIDADE</v>
          </cell>
          <cell r="K6834">
            <v>491.73</v>
          </cell>
        </row>
        <row r="6835">
          <cell r="G6835">
            <v>87333</v>
          </cell>
          <cell r="H6835" t="str">
            <v>ARGAMASSA TRAÇO 1:3 (EM VOLUME DE CIMENTO E AREIA MÉDIA ÚMIDA) PARA CONTRAPISO, PREPARO MECÂNICO COM MISTURADOR DE EIXO HORIZONTAL DE 160 KG. AF_08/2019</v>
          </cell>
          <cell r="I6835" t="str">
            <v>M3</v>
          </cell>
          <cell r="J6835" t="str">
            <v>COEFICIENTE DE REPRESENTATIVIDADE</v>
          </cell>
          <cell r="K6835">
            <v>463.48</v>
          </cell>
        </row>
        <row r="6836">
          <cell r="G6836">
            <v>87334</v>
          </cell>
          <cell r="H6836" t="str">
            <v>ARGAMASSA TRAÇO 1:3 (EM VOLUME DE CIMENTO E AREIA MÉDIA ÚMIDA) PARA CONTRAPISO, PREPARO MECÂNICO COM MISTURADOR DE EIXO HORIZONTAL DE 300 KG. AF_08/2019</v>
          </cell>
          <cell r="I6836" t="str">
            <v>M3</v>
          </cell>
          <cell r="J6836" t="str">
            <v>COEFICIENTE DE REPRESENTATIVIDADE</v>
          </cell>
          <cell r="K6836">
            <v>3106.04</v>
          </cell>
        </row>
        <row r="6837">
          <cell r="G6837">
            <v>87335</v>
          </cell>
          <cell r="H6837" t="str">
            <v>ARGAMASSA TRAÇO 1:3 (EM VOLUME DE CIMENTO E AREIA MÉDIA ÚMIDA) PARA CONTRAPISO, PREPARO MECÂNICO COM MISTURADOR DE EIXO HORIZONTAL DE 600 KG. AF_08/2019</v>
          </cell>
          <cell r="I6837" t="str">
            <v>M3</v>
          </cell>
          <cell r="J6837" t="str">
            <v>COEFICIENTE DE REPRESENTATIVIDADE</v>
          </cell>
          <cell r="K6837">
            <v>3072.24</v>
          </cell>
        </row>
        <row r="6838">
          <cell r="G6838">
            <v>87336</v>
          </cell>
          <cell r="H6838" t="str">
            <v>ARGAMASSA TRAÇO 1:4 (EM VOLUME DE CIMENTO E AREIA MÉDIA ÚMIDA) PARA CONTRAPISO, PREPARO MECÂNICO COM MISTURADOR DE EIXO HORIZONTAL DE 160 KG. AF_08/2019</v>
          </cell>
          <cell r="I6838" t="str">
            <v>M3</v>
          </cell>
          <cell r="J6838" t="str">
            <v>COEFICIENTE DE REPRESENTATIVIDADE</v>
          </cell>
          <cell r="K6838">
            <v>3209.96</v>
          </cell>
        </row>
        <row r="6839">
          <cell r="G6839">
            <v>87337</v>
          </cell>
          <cell r="H6839" t="str">
            <v>ARGAMASSA TRAÇO 1:4 (EM VOLUME DE CIMENTO E AREIA MÉDIA ÚMIDA) PARA CONTRAPISO, PREPARO MECÂNICO COM MISTURADOR DE EIXO HORIZONTAL DE 300 KG. AF_08/2019</v>
          </cell>
          <cell r="I6839" t="str">
            <v>M3</v>
          </cell>
          <cell r="J6839" t="str">
            <v>COEFICIENTE DE REPRESENTATIVIDADE</v>
          </cell>
          <cell r="K6839">
            <v>3161.87</v>
          </cell>
        </row>
        <row r="6840">
          <cell r="G6840">
            <v>87338</v>
          </cell>
          <cell r="H6840" t="str">
            <v>ARGAMASSA TRAÇO 1:4 (EM VOLUME DE CIMENTO E AREIA MÉDIA ÚMIDA) PARA CONTRAPISO, PREPARO MECÂNICO COM MISTURADOR DE EIXO HORIZONTAL DE 600 KG. AF_08/2019</v>
          </cell>
          <cell r="I6840" t="str">
            <v>M3</v>
          </cell>
          <cell r="J6840" t="str">
            <v>COEFICIENTE DE REPRESENTATIVIDADE</v>
          </cell>
          <cell r="K6840">
            <v>3154.96</v>
          </cell>
        </row>
        <row r="6841">
          <cell r="G6841">
            <v>87339</v>
          </cell>
          <cell r="H6841" t="str">
            <v>ARGAMASSA TRAÇO 1:5 (EM VOLUME DE CIMENTO E AREIA MÉDIA ÚMIDA) PARA CONTRAPISO, PREPARO MECÂNICO COM MISTURADOR DE EIXO HORIZONTAL DE 160 KG. AF_08/2019</v>
          </cell>
          <cell r="I6841" t="str">
            <v>M3</v>
          </cell>
          <cell r="J6841" t="str">
            <v>COEFICIENTE DE REPRESENTATIVIDADE</v>
          </cell>
          <cell r="K6841">
            <v>3142.98</v>
          </cell>
        </row>
        <row r="6842">
          <cell r="G6842">
            <v>87340</v>
          </cell>
          <cell r="H6842" t="str">
            <v>ARGAMASSA TRAÇO 1:5 (EM VOLUME DE CIMENTO E AREIA MÉDIA ÚMIDA) PARA CONTRAPISO, PREPARO MECÂNICO COM MISTURADOR DE EIXO HORIZONTAL DE 300 KG. AF_08/2019</v>
          </cell>
          <cell r="I6842" t="str">
            <v>M3</v>
          </cell>
          <cell r="J6842" t="str">
            <v>COEFICIENTE DE REPRESENTATIVIDADE</v>
          </cell>
          <cell r="K6842">
            <v>3106.59</v>
          </cell>
        </row>
        <row r="6843">
          <cell r="G6843">
            <v>87341</v>
          </cell>
          <cell r="H6843" t="str">
            <v>ARGAMASSA TRAÇO 1:5 (EM VOLUME DE CIMENTO E AREIA MÉDIA ÚMIDA) PARA CONTRAPISO, PREPARO MECÂNICO COM MISTURADOR DE EIXO HORIZONTAL DE 600 KG. AF_08/2019</v>
          </cell>
          <cell r="I6843" t="str">
            <v>M3</v>
          </cell>
          <cell r="J6843" t="str">
            <v>COEFICIENTE DE REPRESENTATIVIDADE</v>
          </cell>
          <cell r="K6843">
            <v>554.25</v>
          </cell>
        </row>
        <row r="6844">
          <cell r="G6844">
            <v>87342</v>
          </cell>
          <cell r="H6844" t="str">
            <v>ARGAMASSA TRAÇO 1:6 (EM VOLUME DE CIMENTO E AREIA MÉDIA ÚMIDA) PARA CONTRAPISO, PREPARO MECÂNICO COM MISTURADOR DE EIXO HORIZONTAL DE 160 KG. AF_08/2019</v>
          </cell>
          <cell r="I6844" t="str">
            <v>M3</v>
          </cell>
          <cell r="J6844" t="str">
            <v>COEFICIENTE DE REPRESENTATIVIDADE</v>
          </cell>
          <cell r="K6844">
            <v>582.82</v>
          </cell>
        </row>
        <row r="6845">
          <cell r="G6845">
            <v>87343</v>
          </cell>
          <cell r="H6845" t="str">
            <v>ARGAMASSA TRAÇO 1:6 (EM VOLUME DE CIMENTO E AREIA MÉDIA ÚMIDA) PARA CONTRAPISO, PREPARO MECÂNICO COM MISTURADOR DE EIXO HORIZONTAL DE 600 KG. AF_08/2019</v>
          </cell>
          <cell r="I6845" t="str">
            <v>M3</v>
          </cell>
          <cell r="J6845" t="str">
            <v>COEFICIENTE DE REPRESENTATIVIDADE</v>
          </cell>
          <cell r="K6845">
            <v>690.61</v>
          </cell>
        </row>
        <row r="6846">
          <cell r="G6846">
            <v>87344</v>
          </cell>
          <cell r="H6846" t="str">
            <v>ARGAMASSA TRAÇO 1:5 (EM VOLUME DE CIMENTO E AREIA GROSSA ÚMIDA) PARA CHAPISCO CONVENCIONAL, PREPARO MECÂNICO COM MISTURADOR DE EIXO HORIZONTAL DE 300 KG. AF_08/2019</v>
          </cell>
          <cell r="I6846" t="str">
            <v>M3</v>
          </cell>
          <cell r="J6846" t="str">
            <v>COEFICIENTE DE REPRESENTATIVIDADE</v>
          </cell>
          <cell r="K6846">
            <v>676.71</v>
          </cell>
        </row>
        <row r="6847">
          <cell r="G6847">
            <v>87345</v>
          </cell>
          <cell r="H6847" t="str">
            <v>ARGAMASSA TRAÇO 1:5 (EM VOLUME DE CIMENTO E AREIA GROSSA ÚMIDA) PARA CHAPISCO CONVENCIONAL, PREPARO MECÂNICO COM MISTURADOR DE EIXO HORIZONTAL DE 600 KG. AF_08/2019</v>
          </cell>
          <cell r="I6847" t="str">
            <v>M3</v>
          </cell>
          <cell r="J6847" t="str">
            <v>COEFICIENTE DE REPRESENTATIVIDADE</v>
          </cell>
          <cell r="K6847">
            <v>695.27</v>
          </cell>
        </row>
        <row r="6848">
          <cell r="G6848">
            <v>87346</v>
          </cell>
          <cell r="H6848" t="str">
            <v>ARGAMASSA TRAÇO 1:3 (EM VOLUME DE CIMENTO E AREIA GROSSA ÚMIDA) PARA CHAPISCO CONVENCIONAL, PREPARO MECÂNICO COM MISTURADOR DE EIXO HORIZONTAL DE 160 KG. AF_08/2019</v>
          </cell>
          <cell r="I6848" t="str">
            <v>M3</v>
          </cell>
          <cell r="J6848" t="str">
            <v>COEFICIENTE DE REPRESENTATIVIDADE</v>
          </cell>
          <cell r="K6848">
            <v>670.01</v>
          </cell>
        </row>
        <row r="6849">
          <cell r="G6849">
            <v>87347</v>
          </cell>
          <cell r="H6849" t="str">
            <v>ARGAMASSA TRAÇO 1:3 (EM VOLUME DE CIMENTO E AREIA GROSSA ÚMIDA) PARA CHAPISCO CONVENCIONAL, PREPARO MECÂNICO COM MISTURADOR DE EIXO HORIZONTAL DE 300 KG. AF_08/2019</v>
          </cell>
          <cell r="I6849" t="str">
            <v>M3</v>
          </cell>
          <cell r="J6849" t="str">
            <v>COEFICIENTE DE REPRESENTATIVIDADE</v>
          </cell>
          <cell r="K6849">
            <v>660.53</v>
          </cell>
        </row>
        <row r="6850">
          <cell r="G6850">
            <v>87348</v>
          </cell>
          <cell r="H6850" t="str">
            <v>ARGAMASSA TRAÇO 1:3 (EM VOLUME DE CIMENTO E AREIA GROSSA ÚMIDA) PARA CHAPISCO CONVENCIONAL, PREPARO MECÂNICO COM MISTURADOR DE EIXO HORIZONTAL DE 600 KG. AF_08/2019</v>
          </cell>
          <cell r="I6850" t="str">
            <v>M3</v>
          </cell>
          <cell r="J6850" t="str">
            <v>COEFICIENTE DE REPRESENTATIVIDADE</v>
          </cell>
          <cell r="K6850">
            <v>806.69</v>
          </cell>
        </row>
        <row r="6851">
          <cell r="G6851">
            <v>87349</v>
          </cell>
          <cell r="H6851" t="str">
            <v>ARGAMASSA TRAÇO 1:4 (EM VOLUME DE CIMENTO E AREIA GROSSA ÚMIDA) PARA CHAPISCO CONVENCIONAL, PREPARO MECÂNICO COM MISTURADOR DE EIXO HORIZONTAL DE 160 KG. AF_08/2019</v>
          </cell>
          <cell r="I6851" t="str">
            <v>M3</v>
          </cell>
          <cell r="J6851" t="str">
            <v>COEFICIENTE DE REPRESENTATIVIDADE</v>
          </cell>
          <cell r="K6851">
            <v>725.18</v>
          </cell>
        </row>
        <row r="6852">
          <cell r="G6852">
            <v>87350</v>
          </cell>
          <cell r="H6852" t="str">
            <v>ARGAMASSA TRAÇO 1:4 (EM VOLUME DE CIMENTO E AREIA GROSSA ÚMIDA) PARA CHAPISCO CONVENCIONAL, PREPARO MECÂNICO COM MISTURADOR DE EIXO HORIZONTAL DE 300 KG. AF_08/2019</v>
          </cell>
          <cell r="I6852" t="str">
            <v>M3</v>
          </cell>
          <cell r="J6852" t="str">
            <v>COEFICIENTE DE REPRESENTATIVIDADE</v>
          </cell>
          <cell r="K6852">
            <v>678.46</v>
          </cell>
        </row>
        <row r="6853">
          <cell r="G6853">
            <v>87351</v>
          </cell>
          <cell r="H6853" t="str">
            <v>ARGAMASSA TRAÇO 1:4 (EM VOLUME DE CIMENTO E AREIA GROSSA ÚMIDA) PARA CHAPISCO CONVENCIONAL, PREPARO MECÂNICO COM MISTURADOR DE EIXO HORIZONTAL DE 600 KG. AF_08/2019</v>
          </cell>
          <cell r="I6853" t="str">
            <v>M3</v>
          </cell>
          <cell r="J6853" t="str">
            <v>COEFICIENTE DE REPRESENTATIVIDADE</v>
          </cell>
          <cell r="K6853">
            <v>648.48</v>
          </cell>
        </row>
        <row r="6854">
          <cell r="G6854">
            <v>87352</v>
          </cell>
          <cell r="H6854" t="str">
            <v>ARGAMASSA TRAÇO 1:5 (EM VOLUME DE CIMENTO E AREIA GROSSA ÚMIDA) COM ADIÇÃO DE EMULSÃO POLIMÉRICA PARA CHAPISCO ROLADO, PREPARO MECÂNICO COM MISTURADOR DE EIXO HORIZONTAL DE 300 KG. AF_08/2019</v>
          </cell>
          <cell r="I6854" t="str">
            <v>M3</v>
          </cell>
          <cell r="J6854" t="str">
            <v>COEFICIENTE DE REPRESENTATIVIDADE</v>
          </cell>
          <cell r="K6854">
            <v>556.28</v>
          </cell>
        </row>
        <row r="6855">
          <cell r="G6855">
            <v>87353</v>
          </cell>
          <cell r="H6855" t="str">
            <v>ARGAMASSA TRAÇO 1:5 (EM VOLUME DE CIMENTO E AREIA GROSSA ÚMIDA) COM ADIÇÃO DE EMULSÃO POLIMÉRICA PARA CHAPISCO ROLADO, PREPARO MECÂNICO COM MISTURADOR DE EIXO HORIZONTAL DE 600 KG. AF_08/2019</v>
          </cell>
          <cell r="I6855" t="str">
            <v>M3</v>
          </cell>
          <cell r="J6855" t="str">
            <v>COEFICIENTE DE REPRESENTATIVIDADE</v>
          </cell>
          <cell r="K6855">
            <v>649.17</v>
          </cell>
        </row>
        <row r="6856">
          <cell r="G6856">
            <v>87354</v>
          </cell>
          <cell r="H6856" t="str">
            <v>ARGAMASSA TRAÇO 1:3 (EM VOLUME DE CIMENTO E AREIA GROSSA ÚMIDA) COM ADIÇÃO DE EMULSÃO POLIMÉRICA PARA CHAPISCO ROLADO, PREPARO MECÂNICO COM MISTURADOR DE EIXO HORIZONTAL DE 160 KG. AF_08/2019</v>
          </cell>
          <cell r="I6856" t="str">
            <v>M3</v>
          </cell>
          <cell r="J6856" t="str">
            <v>COEFICIENTE DE REPRESENTATIVIDADE</v>
          </cell>
          <cell r="K6856">
            <v>589.23</v>
          </cell>
        </row>
        <row r="6857">
          <cell r="G6857">
            <v>87355</v>
          </cell>
          <cell r="H6857" t="str">
            <v>ARGAMASSA TRAÇO 1:3 (EM VOLUME DE CIMENTO E AREIA GROSSA ÚMIDA) COM ADIÇÃO DE EMULSÃO POLIMÉRICA PARA CHAPISCO ROLADO, PREPARO MECÂNICO COM MISTURADOR DE EIXO HORIZONTAL DE 300 KG. AF_08/2019</v>
          </cell>
          <cell r="I6857" t="str">
            <v>M3</v>
          </cell>
          <cell r="J6857" t="str">
            <v>COEFICIENTE DE REPRESENTATIVIDADE</v>
          </cell>
          <cell r="K6857">
            <v>3210.42</v>
          </cell>
        </row>
        <row r="6858">
          <cell r="G6858">
            <v>87356</v>
          </cell>
          <cell r="H6858" t="str">
            <v>ARGAMASSA TRAÇO 1:3 (EM VOLUME DE CIMENTO E AREIA GROSSA ÚMIDA) COM ADIÇÃO DE EMULSÃO POLIMÉRICA PARA CHAPISCO ROLADO, PREPARO MECÂNICO COM MISTURADOR DE EIXO HORIZONTAL DE 600 KG. AF_08/2019</v>
          </cell>
          <cell r="I6858" t="str">
            <v>M3</v>
          </cell>
          <cell r="J6858" t="str">
            <v>COEFICIENTE DE REPRESENTATIVIDADE</v>
          </cell>
          <cell r="K6858">
            <v>3299.3</v>
          </cell>
        </row>
        <row r="6859">
          <cell r="G6859">
            <v>87357</v>
          </cell>
          <cell r="H6859" t="str">
            <v>ARGAMASSA TRAÇO 1:4 (EM VOLUME DE CIMENTO E AREIA GROSSA ÚMIDA) COM ADIÇÃO DE EMULSÃO POLIMÉRICA PARA CHAPISCO ROLADO, PREPARO MECÂNICO COM MISTURADOR DE EIXO HORIZONTAL DE 300 KG. AF_08/2019</v>
          </cell>
          <cell r="I6859" t="str">
            <v>M3</v>
          </cell>
          <cell r="J6859" t="str">
            <v>COEFICIENTE DE REPRESENTATIVIDADE</v>
          </cell>
          <cell r="K6859">
            <v>3241.47</v>
          </cell>
        </row>
        <row r="6860">
          <cell r="G6860">
            <v>87358</v>
          </cell>
          <cell r="H6860" t="str">
            <v>ARGAMASSA TRAÇO 1:4 (EM VOLUME DE CIMENTO E AREIA GROSSA ÚMIDA) COM ADIÇÃO DE EMULSÃO POLIMÉRICA PARA CHAPISCO ROLADO, PREPARO MECÂNICO COM MISTURADOR DE EIXO HORIZONTAL DE 600 KG. AF_08/2019</v>
          </cell>
          <cell r="I6860" t="str">
            <v>M3</v>
          </cell>
          <cell r="J6860" t="str">
            <v>COEFICIENTE DE REPRESENTATIVIDADE</v>
          </cell>
          <cell r="K6860">
            <v>1544.9</v>
          </cell>
        </row>
        <row r="6861">
          <cell r="G6861">
            <v>87359</v>
          </cell>
          <cell r="H6861" t="str">
            <v>ARGAMASSA TRAÇO 1:7 (EM VOLUME DE CIMENTO E AREIA MÉDIA ÚMIDA) COM ADIÇÃO DE PLASTIFICANTE PARA EMBOÇO/MASSA ÚNICA/ASSENTAMENTO DE ALVENARIA DE VEDAÇÃO, PREPARO MANUAL. AF_08/2019</v>
          </cell>
          <cell r="I6861" t="str">
            <v>M3</v>
          </cell>
          <cell r="J6861" t="str">
            <v>COEFICIENTE DE REPRESENTATIVIDADE</v>
          </cell>
          <cell r="K6861">
            <v>1537.23</v>
          </cell>
        </row>
        <row r="6862">
          <cell r="G6862">
            <v>87360</v>
          </cell>
          <cell r="H6862" t="str">
            <v>ARGAMASSA TRAÇO 1:6 (EM VOLUME DE CIMENTO E AREIA MÉDIA ÚMIDA) COM ADIÇÃO DE PLASTIFICANTE PARA EMBOÇO/MASSA ÚNICA/ASSENTAMENTO DE ALVENARIA DE VEDAÇÃO, PREPARO MANUAL. AF_08/2019</v>
          </cell>
          <cell r="I6862" t="str">
            <v>M3</v>
          </cell>
          <cell r="J6862" t="str">
            <v>COEFICIENTE DE REPRESENTATIVIDADE</v>
          </cell>
          <cell r="K6862">
            <v>1524.37</v>
          </cell>
        </row>
        <row r="6863">
          <cell r="G6863">
            <v>87361</v>
          </cell>
          <cell r="H6863" t="str">
            <v>ARGAMASSA TRAÇO 1:1:6 (EM VOLUME DE CIMENTO, CAL E AREIA MÉDIA ÚMIDA) PARA EMBOÇO/MASSA ÚNICA/ASSENTAMENTO DE ALVENARIA DE VEDAÇÃO, PREPARO MANUAL. AF_08/2019</v>
          </cell>
          <cell r="I6863" t="str">
            <v>M3</v>
          </cell>
          <cell r="J6863" t="str">
            <v>COEFICIENTE DE REPRESENTATIVIDADE</v>
          </cell>
          <cell r="K6863">
            <v>1798.56</v>
          </cell>
        </row>
        <row r="6864">
          <cell r="G6864">
            <v>87362</v>
          </cell>
          <cell r="H6864" t="str">
            <v>ARGAMASSA TRAÇO 1:1,5:7,5 (EM VOLUME DE CIMENTO, CAL E AREIA MÉDIA ÚMIDA) PARA EMBOÇO/MASSA ÚNICA/ASSENTAMENTO DE ALVENARIA DE VEDAÇÃO, PREPARO MANUAL. AF_08/2019</v>
          </cell>
          <cell r="I6864" t="str">
            <v>M3</v>
          </cell>
          <cell r="J6864" t="str">
            <v>COEFICIENTE DE REPRESENTATIVIDADE</v>
          </cell>
          <cell r="K6864">
            <v>1785.03</v>
          </cell>
        </row>
        <row r="6865">
          <cell r="G6865">
            <v>87363</v>
          </cell>
          <cell r="H6865" t="str">
            <v>ARGAMASSA TRAÇO 1:2:8 (EM VOLUME DE CIMENTO, CAL E AREIA MÉDIA ÚMIDA) PARA EMBOÇO/MASSA ÚNICA/ASSENTAMENTO DE ALVENARIA DE VEDAÇÃO, PREPARO MANUAL. AF_08/2019</v>
          </cell>
          <cell r="I6865" t="str">
            <v>M3</v>
          </cell>
          <cell r="J6865" t="str">
            <v>COEFICIENTE DE REPRESENTATIVIDADE</v>
          </cell>
          <cell r="K6865">
            <v>1773.31</v>
          </cell>
        </row>
        <row r="6866">
          <cell r="G6866">
            <v>87364</v>
          </cell>
          <cell r="H6866" t="str">
            <v>ARGAMASSA TRAÇO 1:2:9 (EM VOLUME DE CIMENTO, CAL E AREIA MÉDIA ÚMIDA) PARA EMBOÇO/MASSA ÚNICA/ASSENTAMENTO DE ALVENARIA DE VEDAÇÃO, PREPARO MANUAL. AF_08/2019</v>
          </cell>
          <cell r="I6866" t="str">
            <v>M3</v>
          </cell>
          <cell r="J6866" t="str">
            <v>COEFICIENTE DE REPRESENTATIVIDADE</v>
          </cell>
          <cell r="K6866">
            <v>4280.6</v>
          </cell>
        </row>
        <row r="6867">
          <cell r="G6867">
            <v>87365</v>
          </cell>
          <cell r="H6867" t="str">
            <v>ARGAMASSA TRAÇO 1:3:12 (EM VOLUME DE CIMENTO, CAL E AREIA MÉDIA ÚMIDA) PARA EMBOÇO/MASSA ÚNICA/ASSENTAMENTO DE ALVENARIA DE VEDAÇÃO, PREPARO MANUAL. AF_08/2019</v>
          </cell>
          <cell r="I6867" t="str">
            <v>M3</v>
          </cell>
          <cell r="J6867" t="str">
            <v>COEFICIENTE DE REPRESENTATIVIDADE</v>
          </cell>
          <cell r="K6867">
            <v>4292.07</v>
          </cell>
        </row>
        <row r="6868">
          <cell r="G6868">
            <v>87366</v>
          </cell>
          <cell r="H6868" t="str">
            <v>ARGAMASSA TRAÇO 1:3 (EM VOLUME DE CIMENTO E AREIA MÉDIA ÚMIDA) PARA CONTRAPISO, PREPARO MANUAL. AF_08/2019</v>
          </cell>
          <cell r="I6868" t="str">
            <v>M3</v>
          </cell>
          <cell r="J6868" t="str">
            <v>COEFICIENTE DE REPRESENTATIVIDADE</v>
          </cell>
          <cell r="K6868">
            <v>4307.61</v>
          </cell>
        </row>
        <row r="6869">
          <cell r="G6869">
            <v>87367</v>
          </cell>
          <cell r="H6869" t="str">
            <v>ARGAMASSA TRAÇO 1:4 (EM VOLUME DE CIMENTO E AREIA MÉDIA ÚMIDA) PARA CONTRAPISO, PREPARO MANUAL. AF_08/2019</v>
          </cell>
          <cell r="I6869" t="str">
            <v>M3</v>
          </cell>
          <cell r="J6869" t="str">
            <v>COEFICIENTE DE REPRESENTATIVIDADE</v>
          </cell>
          <cell r="K6869">
            <v>4757.26</v>
          </cell>
        </row>
        <row r="6870">
          <cell r="G6870">
            <v>87368</v>
          </cell>
          <cell r="H6870" t="str">
            <v>ARGAMASSA TRAÇO 1:5 (EM VOLUME DE CIMENTO E AREIA MÉDIA ÚMIDA) PARA CONTRAPISO, PREPARO MANUAL. AF_08/2019</v>
          </cell>
          <cell r="I6870" t="str">
            <v>M3</v>
          </cell>
          <cell r="J6870" t="str">
            <v>COEFICIENTE DE REPRESENTATIVIDADE</v>
          </cell>
          <cell r="K6870">
            <v>4794.02</v>
          </cell>
        </row>
        <row r="6871">
          <cell r="G6871">
            <v>87369</v>
          </cell>
          <cell r="H6871" t="str">
            <v>ARGAMASSA TRAÇO 1:6 (EM VOLUME DE CIMENTO E AREIA MÉDIA ÚMIDA) PARA CONTRAPISO, PREPARO MANUAL. AF_08/2019</v>
          </cell>
          <cell r="I6871" t="str">
            <v>M3</v>
          </cell>
          <cell r="J6871" t="str">
            <v>COEFICIENTE DE REPRESENTATIVIDADE</v>
          </cell>
          <cell r="K6871">
            <v>4827.87</v>
          </cell>
        </row>
        <row r="6872">
          <cell r="G6872">
            <v>87370</v>
          </cell>
          <cell r="H6872" t="str">
            <v>ARGAMASSA TRAÇO 1:5 (EM VOLUME DE CIMENTO E AREIA GROSSA ÚMIDA) PARA CHAPISCO CONVENCIONAL, PREPARO MANUAL. AF_08/2019</v>
          </cell>
          <cell r="I6872" t="str">
            <v>M3</v>
          </cell>
          <cell r="J6872" t="str">
            <v>COEFICIENTE DE REPRESENTATIVIDADE</v>
          </cell>
          <cell r="K6872">
            <v>3017.34</v>
          </cell>
        </row>
        <row r="6873">
          <cell r="G6873">
            <v>87371</v>
          </cell>
          <cell r="H6873" t="str">
            <v>ARGAMASSA TRAÇO 1:3 (EM VOLUME DE CIMENTO E AREIA GROSSA ÚMIDA) PARA CHAPISCO CONVENCIONAL, PREPARO MANUAL. AF_08/2019</v>
          </cell>
          <cell r="I6873" t="str">
            <v>M3</v>
          </cell>
          <cell r="J6873" t="str">
            <v>COEFICIENTE DE REPRESENTATIVIDADE</v>
          </cell>
          <cell r="K6873">
            <v>3030.72</v>
          </cell>
        </row>
        <row r="6874">
          <cell r="G6874">
            <v>87372</v>
          </cell>
          <cell r="H6874" t="str">
            <v>ARGAMASSA TRAÇO 1:4 (EM VOLUME DE CIMENTO E AREIA GROSSA ÚMIDA) PARA CHAPISCO CONVENCIONAL, PREPARO MANUAL. AF_08/2019</v>
          </cell>
          <cell r="I6874" t="str">
            <v>M3</v>
          </cell>
          <cell r="J6874" t="str">
            <v>COEFICIENTE DE REPRESENTATIVIDADE</v>
          </cell>
          <cell r="K6874">
            <v>3042.25</v>
          </cell>
        </row>
        <row r="6875">
          <cell r="G6875">
            <v>87373</v>
          </cell>
          <cell r="H6875" t="str">
            <v>ARGAMASSA TRAÇO 1:5 (EM VOLUME DE CIMENTO E AREIA GROSSA ÚMIDA) COM ADIÇÃO DE EMULSÃO POLIMÉRICA PARA CHAPISCO ROLADO, PREPARO MANUAL. AF_08/2019</v>
          </cell>
          <cell r="I6875" t="str">
            <v>M3</v>
          </cell>
          <cell r="J6875" t="str">
            <v>COEFICIENTE DE REPRESENTATIVIDADE</v>
          </cell>
          <cell r="K6875">
            <v>1707.49</v>
          </cell>
        </row>
        <row r="6876">
          <cell r="G6876">
            <v>87374</v>
          </cell>
          <cell r="H6876" t="str">
            <v>ARGAMASSA TRAÇO 1:3 (EM VOLUME DE CIMENTO E AREIA GROSSA ÚMIDA) COM ADIÇÃO DE EMULSÃO POLIMÉRICA PARA CHAPISCO ROLADO, PREPARO MANUAL. AF_08/2019</v>
          </cell>
          <cell r="I6876" t="str">
            <v>M3</v>
          </cell>
          <cell r="J6876" t="str">
            <v>COEFICIENTE DE REPRESENTATIVIDADE</v>
          </cell>
          <cell r="K6876">
            <v>1960.11</v>
          </cell>
        </row>
        <row r="6877">
          <cell r="G6877">
            <v>87375</v>
          </cell>
          <cell r="H6877" t="str">
            <v>ARGAMASSA TRAÇO 1:4 (EM VOLUME DE CIMENTO E AREIA GROSSA ÚMIDA) COM ADIÇÃO DE EMULSÃO POLIMÉRICA PARA CHAPISCO ROLADO, PREPARO MANUAL. AF_08/2019</v>
          </cell>
          <cell r="I6877" t="str">
            <v>M3</v>
          </cell>
          <cell r="J6877" t="str">
            <v>COEFICIENTE DE REPRESENTATIVIDADE</v>
          </cell>
          <cell r="K6877">
            <v>5000.6</v>
          </cell>
        </row>
        <row r="6878">
          <cell r="G6878">
            <v>87376</v>
          </cell>
          <cell r="H6878" t="str">
            <v>ARGAMASSA INDUSTRIALIZADA MULTIUSO PARA REVESTIMENTOS E ASSENTAMENTO DA ALVENARIA, PREPARO COM MISTURADOR DE EIXO HORIZONTAL DE 160 KG. AF_08/2019</v>
          </cell>
          <cell r="I6878" t="str">
            <v>M3</v>
          </cell>
          <cell r="J6878" t="str">
            <v>COEFICIENTE DE REPRESENTATIVIDADE</v>
          </cell>
          <cell r="K6878">
            <v>3225.05</v>
          </cell>
        </row>
        <row r="6879">
          <cell r="G6879">
            <v>87377</v>
          </cell>
          <cell r="H6879" t="str">
            <v>ARGAMASSA INDUSTRIALIZADA MULTIUSO PARA REVESTIMENTOS E ASSENTAMENTO DA ALVENARIA, PREPARO COM MISTURADOR DE EIXO HORIZONTAL DE 300 KG. AF_08/2019</v>
          </cell>
          <cell r="I6879" t="str">
            <v>M3</v>
          </cell>
          <cell r="J6879" t="str">
            <v>COEFICIENTE DE REPRESENTATIVIDADE</v>
          </cell>
          <cell r="K6879">
            <v>4472.23</v>
          </cell>
        </row>
        <row r="6880">
          <cell r="G6880">
            <v>87378</v>
          </cell>
          <cell r="H6880" t="str">
            <v>ARGAMASSA INDUSTRIALIZADA MULTIUSO PARA REVESTIMENTOS E ASSENTAMENTO DA ALVENARIA, PREPARO COM MISTURADOR DE EIXO HORIZONTAL DE 600 KG. AF_08/2019</v>
          </cell>
          <cell r="I6880" t="str">
            <v>M3</v>
          </cell>
          <cell r="J6880" t="str">
            <v>COEFICIENTE DE REPRESENTATIVIDADE</v>
          </cell>
          <cell r="K6880">
            <v>4475.27</v>
          </cell>
        </row>
        <row r="6881">
          <cell r="G6881">
            <v>87379</v>
          </cell>
          <cell r="H6881" t="str">
            <v>ARGAMASSA PRONTA PARA CONTRAPISO, PREPARO COM MISTURADOR DE EIXO HORIZONTAL DE 160 KG. AF_08/2019</v>
          </cell>
          <cell r="I6881" t="str">
            <v>M3</v>
          </cell>
          <cell r="J6881" t="str">
            <v>COEFICIENTE DE REPRESENTATIVIDADE</v>
          </cell>
          <cell r="K6881">
            <v>1585.81</v>
          </cell>
        </row>
        <row r="6882">
          <cell r="G6882">
            <v>87380</v>
          </cell>
          <cell r="H6882" t="str">
            <v>ARGAMASSA PRONTA PARA CONTRAPISO, PREPARO COM MISTURADOR DE EIXO HORIZONTAL DE 300 KG. AF_08/2019</v>
          </cell>
          <cell r="I6882" t="str">
            <v>M3</v>
          </cell>
          <cell r="J6882" t="str">
            <v>COEFICIENTE DE REPRESENTATIVIDADE</v>
          </cell>
          <cell r="K6882">
            <v>1570.44</v>
          </cell>
        </row>
        <row r="6883">
          <cell r="G6883">
            <v>87381</v>
          </cell>
          <cell r="H6883" t="str">
            <v>ARGAMASSA PRONTA PARA CONTRAPISO, PREPARO COM MISTURADOR DE EIXO HORIZONTAL DE 600 KG. AF_08/2019</v>
          </cell>
          <cell r="I6883" t="str">
            <v>M3</v>
          </cell>
          <cell r="J6883" t="str">
            <v>COEFICIENTE DE REPRESENTATIVIDADE</v>
          </cell>
          <cell r="K6883">
            <v>889.41</v>
          </cell>
        </row>
        <row r="6884">
          <cell r="G6884">
            <v>87382</v>
          </cell>
          <cell r="H6884" t="str">
            <v>ARGAMASSA PARA REVESTIMENTO DECORATIVO MONOCAMADA (MONOCAPA), PREPARO COM MISTURADOR DE EIXO HORIZONTAL DE 160 KG. AF_08/2019</v>
          </cell>
          <cell r="I6884" t="str">
            <v>M3</v>
          </cell>
          <cell r="J6884" t="str">
            <v>COEFICIENTE DE REPRESENTATIVIDADE</v>
          </cell>
          <cell r="K6884">
            <v>582.52</v>
          </cell>
        </row>
        <row r="6885">
          <cell r="G6885">
            <v>87383</v>
          </cell>
          <cell r="H6885" t="str">
            <v>ARGAMASSA PARA REVESTIMENTO DECORATIVO MONOCAMADA (MONOCAPA), PREPARO COM MISTURADOR DE EIXO HORIZONTAL DE 300 KG. AF_08/2019</v>
          </cell>
          <cell r="I6885" t="str">
            <v>M3</v>
          </cell>
          <cell r="J6885" t="str">
            <v>COEFICIENTE DE REPRESENTATIVIDADE</v>
          </cell>
          <cell r="K6885">
            <v>653.73</v>
          </cell>
        </row>
        <row r="6886">
          <cell r="G6886">
            <v>87384</v>
          </cell>
          <cell r="H6886" t="str">
            <v>ARGAMASSA PARA REVESTIMENTO DECORATIVO MONOCAMADA (MONOCAPA), PREPARO COM MISTURADOR DE EIXO HORIZONTAL DE 600 KG. AF_08/2019</v>
          </cell>
          <cell r="I6886" t="str">
            <v>M3</v>
          </cell>
          <cell r="J6886" t="str">
            <v>COEFICIENTE DE REPRESENTATIVIDADE</v>
          </cell>
          <cell r="K6886">
            <v>587.37</v>
          </cell>
        </row>
        <row r="6887">
          <cell r="G6887">
            <v>87385</v>
          </cell>
          <cell r="H6887" t="str">
            <v>ARGAMASSA INDUSTRIALIZADA PARA CHAPISCO ROLADO, PREPARO COM MISTURADOR DE EIXO HORIZONTAL DE 160 KG. AF_08/2019</v>
          </cell>
          <cell r="I6887" t="str">
            <v>M3</v>
          </cell>
          <cell r="J6887" t="str">
            <v>COEFICIENTE DE REPRESENTATIVIDADE</v>
          </cell>
          <cell r="K6887">
            <v>664.94</v>
          </cell>
        </row>
        <row r="6888">
          <cell r="G6888">
            <v>87386</v>
          </cell>
          <cell r="H6888" t="str">
            <v>ARGAMASSA INDUSTRIALIZADA PARA CHAPISCO ROLADO, PREPARO COM MISTURADOR DE EIXO HORIZONTAL DE 300 KG. AF_08/2019</v>
          </cell>
          <cell r="I6888" t="str">
            <v>M3</v>
          </cell>
          <cell r="J6888" t="str">
            <v>COEFICIENTE DE REPRESENTATIVIDADE</v>
          </cell>
          <cell r="K6888">
            <v>508.96</v>
          </cell>
        </row>
        <row r="6889">
          <cell r="G6889">
            <v>87387</v>
          </cell>
          <cell r="H6889" t="str">
            <v>ARGAMASSA INDUSTRIALIZADA PARA CHAPISCO ROLADO, PREPARO COM MISTURADOR DE EIXO HORIZONTAL DE 600 KG. AF_08/2019</v>
          </cell>
          <cell r="I6889" t="str">
            <v>M3</v>
          </cell>
          <cell r="J6889" t="str">
            <v>COEFICIENTE DE REPRESENTATIVIDADE</v>
          </cell>
          <cell r="K6889">
            <v>599.16</v>
          </cell>
        </row>
        <row r="6890">
          <cell r="G6890">
            <v>87388</v>
          </cell>
          <cell r="H6890" t="str">
            <v>ARGAMASSA INDUSTRIALIZADA PARA CHAPISCO COLANTE, PREPARO COM MISTURADOR DE EIXO HORIZONTAL DE 160 KG. AF_08/2019</v>
          </cell>
          <cell r="I6890" t="str">
            <v>M3</v>
          </cell>
          <cell r="J6890" t="str">
            <v>COEFICIENTE DE REPRESENTATIVIDADE</v>
          </cell>
          <cell r="K6890">
            <v>572.26</v>
          </cell>
        </row>
        <row r="6891">
          <cell r="G6891">
            <v>87389</v>
          </cell>
          <cell r="H6891" t="str">
            <v>ARGAMASSA INDUSTRIALIZADA PARA CHAPISCO COLANTE, PREPARO COM MISTURADOR DE EIXO HORIZONTAL DE 300 KG. AF_08/2019</v>
          </cell>
          <cell r="I6891" t="str">
            <v>M3</v>
          </cell>
          <cell r="J6891" t="str">
            <v>COEFICIENTE DE REPRESENTATIVIDADE</v>
          </cell>
          <cell r="K6891">
            <v>609.44</v>
          </cell>
        </row>
        <row r="6892">
          <cell r="G6892">
            <v>87390</v>
          </cell>
          <cell r="H6892" t="str">
            <v>ARGAMASSA INDUSTRIALIZADA PARA CHAPISCO COLANTE, PREPARO COM MISTURADOR DE EIXO HORIZONTAL DE 600 KG. AF_08/2019</v>
          </cell>
          <cell r="I6892" t="str">
            <v>M3</v>
          </cell>
          <cell r="J6892" t="str">
            <v>COEFICIENTE DE REPRESENTATIVIDADE</v>
          </cell>
          <cell r="K6892">
            <v>569.9</v>
          </cell>
        </row>
        <row r="6893">
          <cell r="G6893">
            <v>87391</v>
          </cell>
          <cell r="H6893" t="str">
            <v>ARGAMASSA INDUSTRIALIZADA MULTIUSO PARA REVESTIMENTOS E ASSENTAMENTO DA ALVENARIA, PREPARO MANUAL. AF_08/2019</v>
          </cell>
          <cell r="I6893" t="str">
            <v>M3</v>
          </cell>
          <cell r="J6893" t="str">
            <v>COEFICIENTE DE REPRESENTATIVIDADE</v>
          </cell>
          <cell r="K6893">
            <v>548.14</v>
          </cell>
        </row>
        <row r="6894">
          <cell r="G6894">
            <v>87393</v>
          </cell>
          <cell r="H6894" t="str">
            <v>ARGAMASSA PRONTA PARA CONTRAPISO, PREPARO MANUAL. AF_08/2019</v>
          </cell>
          <cell r="I6894" t="str">
            <v>M3</v>
          </cell>
          <cell r="J6894" t="str">
            <v>COEFICIENTE DE REPRESENTATIVIDADE</v>
          </cell>
          <cell r="K6894">
            <v>717.99</v>
          </cell>
        </row>
        <row r="6895">
          <cell r="G6895">
            <v>87394</v>
          </cell>
          <cell r="H6895" t="str">
            <v>ARGAMASSA INDUSTRIALIZADA PARA CHAPISCO ROLADO, PREPARO MANUAL. AF_08/2019</v>
          </cell>
          <cell r="I6895" t="str">
            <v>M3</v>
          </cell>
          <cell r="J6895" t="str">
            <v>COEFICIENTE DE REPRESENTATIVIDADE</v>
          </cell>
          <cell r="K6895">
            <v>577.85</v>
          </cell>
        </row>
        <row r="6896">
          <cell r="G6896">
            <v>87395</v>
          </cell>
          <cell r="H6896" t="str">
            <v>ARGAMASSA INDUSTRIALIZADA PARA CHAPISCO COLANTE, PREPARO MANUAL. AF_08/2019</v>
          </cell>
          <cell r="I6896" t="str">
            <v>M3</v>
          </cell>
          <cell r="J6896" t="str">
            <v>COEFICIENTE DE REPRESENTATIVIDADE</v>
          </cell>
          <cell r="K6896">
            <v>528.91</v>
          </cell>
        </row>
        <row r="6897">
          <cell r="G6897">
            <v>87396</v>
          </cell>
          <cell r="H6897" t="str">
            <v>ARGAMASSA PARA REVESTIMENTO DECORATIVO MONOCAMADA (MONOCAPA), MISTURA E PROJEÇÃO DE 1,5 M3/H DE ARGAMASSA. AF_08/2019</v>
          </cell>
          <cell r="I6897" t="str">
            <v>M3</v>
          </cell>
          <cell r="J6897" t="str">
            <v>COEFICIENTE DE REPRESENTATIVIDADE</v>
          </cell>
          <cell r="K6897">
            <v>575.18</v>
          </cell>
        </row>
        <row r="6898">
          <cell r="G6898">
            <v>87397</v>
          </cell>
          <cell r="H6898" t="str">
            <v>ARGAMASSA PARA REVESTIMENTO DECORATIVO MONOCAMADA (MONOCAPA), MISTURA E PROJEÇÃO DE 2 M3/H DE ARGAMASSA. AF_08/2019</v>
          </cell>
          <cell r="I6898" t="str">
            <v>M3</v>
          </cell>
          <cell r="J6898" t="str">
            <v>COEFICIENTE DE REPRESENTATIVIDADE</v>
          </cell>
          <cell r="K6898">
            <v>524.79</v>
          </cell>
        </row>
        <row r="6899">
          <cell r="G6899">
            <v>87398</v>
          </cell>
          <cell r="H6899" t="str">
            <v>ARGAMASSA INDUSTRIALIZADA PARA REVESTIMENTOS, MISTURA E PROJEÇÃO DE 1,5 M³/H DE ARGAMASSA. AF_08/2019</v>
          </cell>
          <cell r="I6899" t="str">
            <v>M3</v>
          </cell>
          <cell r="J6899" t="str">
            <v>COEFICIENTE DE REPRESENTATIVIDADE</v>
          </cell>
          <cell r="K6899">
            <v>500.63</v>
          </cell>
        </row>
        <row r="6900">
          <cell r="G6900">
            <v>87399</v>
          </cell>
          <cell r="H6900" t="str">
            <v>ARGAMASSA INDUSTRIALIZADA PARA REVESTIMENTOS, MISTURA E PROJEÇÃO DE 2 M³/H DE ARGAMASSA. AF_08/2019</v>
          </cell>
          <cell r="I6900" t="str">
            <v>M3</v>
          </cell>
          <cell r="J6900" t="str">
            <v>COEFICIENTE DE REPRESENTATIVIDADE</v>
          </cell>
          <cell r="K6900">
            <v>723</v>
          </cell>
        </row>
        <row r="6901">
          <cell r="G6901">
            <v>87401</v>
          </cell>
          <cell r="H6901" t="str">
            <v>ARGAMASSA À BASE DE GESSO, MISTURA E PROJEÇÃO DE 1,5 M³/H DE ARGAMASSA. AF_08/2019</v>
          </cell>
          <cell r="I6901" t="str">
            <v>M3</v>
          </cell>
          <cell r="J6901" t="str">
            <v>COEFICIENTE DE REPRESENTATIVIDADE</v>
          </cell>
          <cell r="K6901">
            <v>788.51</v>
          </cell>
        </row>
        <row r="6902">
          <cell r="G6902">
            <v>87402</v>
          </cell>
          <cell r="H6902" t="str">
            <v>ARGAMASSA TRAÇO 1:0,5:4,5 (EM VOLUME DE CIMENTO, CAL E AREIA MÉDIA ÚMIDA), PREPARO MECÂNICO COM BETONEIRA 400 L. AF_08/2019</v>
          </cell>
          <cell r="I6902" t="str">
            <v>M3</v>
          </cell>
          <cell r="J6902" t="str">
            <v>COEFICIENTE DE REPRESENTATIVIDADE</v>
          </cell>
          <cell r="K6902">
            <v>710.33</v>
          </cell>
        </row>
        <row r="6903">
          <cell r="G6903">
            <v>87404</v>
          </cell>
          <cell r="H6903" t="str">
            <v>ARGAMASSA TRAÇO 1:0,5:4,5 (EM VOLUME DE CIMENTO, CAL E AREIA MÉDIA ÚMIDA) PARA ASSENTAMENTO DE ALVENARIA, PREPARO MANUAL. AF_08/2019</v>
          </cell>
          <cell r="I6903" t="str">
            <v>M3</v>
          </cell>
          <cell r="J6903" t="str">
            <v>COEFICIENTE DE REPRESENTATIVIDADE</v>
          </cell>
          <cell r="K6903">
            <v>690.97</v>
          </cell>
        </row>
        <row r="6904">
          <cell r="G6904">
            <v>87405</v>
          </cell>
          <cell r="H6904" t="str">
            <v>ARGAMASSA TRAÇO 1:3 (EM VOLUME DE CIMENTO E AREIA MÉDIA ÚMIDA), PREPARO MECÂNICO COM BETONEIRA 400 L. AF_08/2019</v>
          </cell>
          <cell r="I6904" t="str">
            <v>M3</v>
          </cell>
          <cell r="J6904" t="str">
            <v>COEFICIENTE DE REPRESENTATIVIDADE</v>
          </cell>
          <cell r="K6904">
            <v>798.13</v>
          </cell>
        </row>
        <row r="6905">
          <cell r="G6905">
            <v>87407</v>
          </cell>
          <cell r="H6905" t="str">
            <v>ARGAMASSA TRAÇO 1:3 (EM VOLUME DE CIMENTO E AREIA MÉDIA ÚMIDA), PREPARO MANUAL. AF_08/2019</v>
          </cell>
          <cell r="I6905" t="str">
            <v>M3</v>
          </cell>
          <cell r="J6905" t="str">
            <v>COEFICIENTE DE REPRESENTATIVIDADE</v>
          </cell>
          <cell r="K6905">
            <v>630.63</v>
          </cell>
        </row>
        <row r="6906">
          <cell r="G6906">
            <v>87408</v>
          </cell>
          <cell r="H6906" t="str">
            <v>ARGAMASSA TRAÇO 1:4 (CIMENTO E AREIA MÉDIA), PREPARO MECÂNICO COM BETONEIRA 400 L. AF_08/2019</v>
          </cell>
          <cell r="I6906" t="str">
            <v>M3</v>
          </cell>
          <cell r="J6906" t="str">
            <v>COEFICIENTE DE REPRESENTATIVIDADE</v>
          </cell>
          <cell r="K6906">
            <v>679.5</v>
          </cell>
        </row>
        <row r="6907">
          <cell r="G6907">
            <v>87410</v>
          </cell>
          <cell r="H6907" t="str">
            <v>ARGAMASSA TRAÇO 1:4 (EM VOLUME DE CIMENTO E AREIA MÉDIA ÚMIDA), PREPARO MANUAL. AF_08/2019</v>
          </cell>
          <cell r="I6907" t="str">
            <v>M3</v>
          </cell>
          <cell r="J6907" t="str">
            <v>COEFICIENTE DE REPRESENTATIVIDADE</v>
          </cell>
          <cell r="K6907">
            <v>630.12</v>
          </cell>
        </row>
        <row r="6908">
          <cell r="G6908">
            <v>88626</v>
          </cell>
          <cell r="H6908" t="str">
            <v>ARGAMASSA TRAÇO 1:2:9 (EM VOLUME DE CIMENTO, CAL E AREIA MÉDIA ÚMIDA) PARA EMBOÇO/MASSA ÚNICA/ASSENTAMENTO DE ALVENARIA DE VEDAÇÃO, PREPARO MECÂNICO COM BETONEIRA 400 L. AF_08/2019</v>
          </cell>
          <cell r="I6908" t="str">
            <v>M3</v>
          </cell>
          <cell r="J6908" t="str">
            <v>COEFICIENTE DE REPRESENTATIVIDADE</v>
          </cell>
          <cell r="K6908">
            <v>607.48</v>
          </cell>
        </row>
        <row r="6909">
          <cell r="G6909">
            <v>88627</v>
          </cell>
          <cell r="H6909" t="str">
            <v>ARGAMASSA TRAÇO 1:0,5:4,5  (EM VOLUME DE CIMENTO, CAL E AREIA MÉDIA ÚMIDA), PREPARO MECÂNICO COM MISTURADOR DE EIXO HORIZONTAL DE 160 KG. AF_08/2019</v>
          </cell>
          <cell r="I6909" t="str">
            <v>M3</v>
          </cell>
          <cell r="J6909" t="str">
            <v>COEFICIENTE DE REPRESENTATIVIDADE</v>
          </cell>
          <cell r="K6909">
            <v>711.91</v>
          </cell>
        </row>
        <row r="6910">
          <cell r="G6910">
            <v>88628</v>
          </cell>
          <cell r="H6910" t="str">
            <v>ARGAMASSA TRAÇO 1:0,5:4,5  (EM VOLUME DE CIMENTO, CAL E AREIA MÉDIA ÚMIDA), PREPARO MECÂNICO COM MISTURADOR DE EIXO HORIZONTAL DE 300 KG. AF_08/2019</v>
          </cell>
          <cell r="I6910" t="str">
            <v>M3</v>
          </cell>
          <cell r="J6910" t="str">
            <v>COEFICIENTE DE REPRESENTATIVIDADE</v>
          </cell>
          <cell r="K6910">
            <v>544.01</v>
          </cell>
        </row>
        <row r="6911">
          <cell r="G6911">
            <v>88629</v>
          </cell>
          <cell r="H6911" t="str">
            <v>ARGAMASSA TRAÇO 1:0,5:4,5  (EM VOLUME DE CIMENTO, CAL E AREIA MÉDIA ÚMIDA), PREPARO MECÂNICO COM MISTURADOR DE EIXO HORIZONTAL DE 600 KG. AF_08/2019</v>
          </cell>
          <cell r="I6911" t="str">
            <v>M3</v>
          </cell>
          <cell r="J6911" t="str">
            <v>COEFICIENTE DE REPRESENTATIVIDADE</v>
          </cell>
          <cell r="K6911">
            <v>571.78</v>
          </cell>
        </row>
        <row r="6912">
          <cell r="G6912">
            <v>88630</v>
          </cell>
          <cell r="H6912" t="str">
            <v>ARGAMASSA TRAÇO 1:3 (EM VOLUME DE CIMENTO E AREIA MÉDIA ÚMIDA), PREPARO MECÂNICO COM MISTURADOR DE EIXO HORIZONTAL DE 160 KG. AF_08/2019</v>
          </cell>
          <cell r="I6912" t="str">
            <v>M3</v>
          </cell>
          <cell r="J6912" t="str">
            <v>COEFICIENTE DE REPRESENTATIVIDADE</v>
          </cell>
          <cell r="K6912">
            <v>583.48</v>
          </cell>
        </row>
        <row r="6913">
          <cell r="G6913">
            <v>88631</v>
          </cell>
          <cell r="H6913" t="str">
            <v>ARGAMASSA TRAÇO 1:3 (EM VOLUME DE CIMENTO E AREIA MÉDIA ÚMIDA), PREPARO MECÂNICO COM MISTURADOR DE EIXO HORIZONTAL DE 300 KG. AF_08/2019</v>
          </cell>
          <cell r="I6913" t="str">
            <v>M3</v>
          </cell>
          <cell r="J6913" t="str">
            <v>COEFICIENTE DE REPRESENTATIVIDADE</v>
          </cell>
          <cell r="K6913">
            <v>519.76</v>
          </cell>
        </row>
        <row r="6914">
          <cell r="G6914">
            <v>88715</v>
          </cell>
          <cell r="H6914" t="str">
            <v>ARGAMASSA TRAÇO 1:3 (EM VOLUME DE CIMENTO E AREIA MÉDIA ÚMIDA), PREPARO MECÂNICO COM MISTURADOR DE EIXO HORIZONTAL DE 600 KG. AF_08/2019</v>
          </cell>
          <cell r="I6914" t="str">
            <v>M3</v>
          </cell>
          <cell r="J6914" t="str">
            <v>COEFICIENTE DE REPRESENTATIVIDADE</v>
          </cell>
          <cell r="K6914">
            <v>719.9</v>
          </cell>
        </row>
        <row r="6915">
          <cell r="G6915">
            <v>100464</v>
          </cell>
          <cell r="H6915" t="str">
            <v>ARGAMASSA TRAÇO 1:4 (EM VOLUME DE CIMENTO E AREIA MÉDIA ÚMIDA), PREPARO MECÂNICO COM MISTURADOR DE EIXO HORIZONTAL DE 160 KG. AF_08/2019</v>
          </cell>
          <cell r="I6915" t="str">
            <v>M3</v>
          </cell>
          <cell r="J6915" t="str">
            <v>COEFICIENTE DE REPRESENTATIVIDADE</v>
          </cell>
          <cell r="K6915">
            <v>628.2</v>
          </cell>
        </row>
        <row r="6916">
          <cell r="G6916">
            <v>100465</v>
          </cell>
          <cell r="H6916" t="str">
            <v>ARGAMASSA TRAÇO 1:4 (EM VOLUME DE CIMENTO E AREIA MÉDIA ÚMIDA), PREPARO MECÂNICO COM MISTURADOR DE EIXO HORIZONTAL DE 300 KG. AF_08/2019</v>
          </cell>
          <cell r="I6916" t="str">
            <v>M3</v>
          </cell>
          <cell r="J6916" t="str">
            <v>COEFICIENTE DE REPRESENTATIVIDADE</v>
          </cell>
          <cell r="K6916">
            <v>836.99</v>
          </cell>
        </row>
        <row r="6917">
          <cell r="G6917">
            <v>100466</v>
          </cell>
          <cell r="H6917" t="str">
            <v>ARGAMASSA TRAÇO 1:4 (EM VOLUME DE CIMENTO E AREIA MÉDIA ÚMIDA), PREPARO MECÂNICO COM MISTURADOR DE EIXO HORIZONTAL DE 600 KG. AF_08/2019</v>
          </cell>
          <cell r="I6917" t="str">
            <v>M3</v>
          </cell>
          <cell r="J6917" t="str">
            <v>COEFICIENTE DE REPRESENTATIVIDADE</v>
          </cell>
          <cell r="K6917">
            <v>27.61</v>
          </cell>
        </row>
        <row r="6918">
          <cell r="G6918">
            <v>100468</v>
          </cell>
          <cell r="H6918" t="str">
            <v>ARGAMASSA TRAÇO 1:3 (EM VOLUME DE CIMENTO E AREIA MÉDIA ÚMIDA) COM ADIÇÃO DE IMPERMEABILIZANTE, PREPARO MECÂNICO COM BETONEIRA 400 L. AF_08/2019</v>
          </cell>
          <cell r="I6918" t="str">
            <v>M3</v>
          </cell>
          <cell r="J6918" t="str">
            <v>COEFICIENTE DE REPRESENTATIVIDADE</v>
          </cell>
          <cell r="K6918">
            <v>44.43</v>
          </cell>
        </row>
        <row r="6919">
          <cell r="G6919">
            <v>100469</v>
          </cell>
          <cell r="H6919" t="str">
            <v>ARGAMASSA TRAÇO 1:3 (EM VOLUME DE CIMENTO E AREIA MÉDIA ÚMIDA) COM ADIÇÃO DE IMPERMEABILIZANTE, PREPARO MECÂNICO COM MISTURADOR DE EIXO HORIZONTAL DE 160 KG. AF_08/2019</v>
          </cell>
          <cell r="I6919" t="str">
            <v>M3</v>
          </cell>
          <cell r="J6919" t="str">
            <v>COEFICIENTE DE REPRESENTATIVIDADE</v>
          </cell>
          <cell r="K6919">
            <v>43.61</v>
          </cell>
        </row>
        <row r="6920">
          <cell r="G6920">
            <v>100470</v>
          </cell>
          <cell r="H6920" t="str">
            <v>ARGAMASSA TRAÇO 1:3 (EM VOLUME DE CIMENTO E AREIA MÉDIA ÚMIDA) COM ADIÇÃO DE IMPERMEABILIZANTE, PREPARO MECÂNICO COM MISTURADOR DE EIXO HORIZONTAL DE 300 KG. AF_08/2019</v>
          </cell>
          <cell r="I6920" t="str">
            <v>M3</v>
          </cell>
          <cell r="J6920" t="str">
            <v>COEFICIENTE DE REPRESENTATIVIDADE</v>
          </cell>
          <cell r="K6920">
            <v>0.68</v>
          </cell>
        </row>
        <row r="6921">
          <cell r="G6921">
            <v>100472</v>
          </cell>
          <cell r="H6921" t="str">
            <v>ARGAMASSA TRAÇO 1:3 (EM VOLUME DE CIMENTO E AREIA MÉDIA ÚMIDA) COM ADIÇÃO DE IMPERMEABILIZANTE, PREPARO MECÂNICO COM MISTURADOR DE EIXO HORIZONTAL DE 600 KG. AF_08/2019</v>
          </cell>
          <cell r="I6921" t="str">
            <v>M3</v>
          </cell>
          <cell r="J6921" t="str">
            <v>COEFICIENTE DE REPRESENTATIVIDADE</v>
          </cell>
          <cell r="K6921">
            <v>1.13</v>
          </cell>
        </row>
        <row r="6922">
          <cell r="G6922">
            <v>100473</v>
          </cell>
          <cell r="H6922" t="str">
            <v>ARGAMASSA TRAÇO 1:3 (EM VOLUME DE CIMENTO E AREIA MÉDIA ÚMIDA) COM ADIÇÃO DE IMPERMEABILIZANTE, PREPARO MANUAL. AF_08/2019</v>
          </cell>
          <cell r="I6922" t="str">
            <v>M3</v>
          </cell>
          <cell r="J6922" t="str">
            <v>COEFICIENTE DE REPRESENTATIVIDADE</v>
          </cell>
          <cell r="K6922">
            <v>1.7</v>
          </cell>
        </row>
        <row r="6923">
          <cell r="G6923">
            <v>100474</v>
          </cell>
          <cell r="H6923" t="str">
            <v>ARGAMASSA TRAÇO 1:4 (EM VOLUME DE CIMENTO E AREIA MÉDIA ÚMIDA) COM ADIÇÃO DE IMPERMEABILIZANTE, PREPARO MECÂNICO COM BETONEIRA 400 L. AF_08/2019</v>
          </cell>
          <cell r="I6923" t="str">
            <v>M3</v>
          </cell>
          <cell r="J6923" t="str">
            <v>COEFICIENTE DE REPRESENTATIVIDADE</v>
          </cell>
          <cell r="K6923">
            <v>0.23</v>
          </cell>
        </row>
        <row r="6924">
          <cell r="G6924">
            <v>100475</v>
          </cell>
          <cell r="H6924" t="str">
            <v>ARGAMASSA TRAÇO 1:4 (EM VOLUME DE CIMENTO E AREIA MÉDIA ÚMIDA) COM ADIÇÃO DE IMPERMEABILIZANTE, PREPARO MECÂNICO COM MISTURADOR DE EIXO HORIZONTAL DE 160 KG. AF_08/2019</v>
          </cell>
          <cell r="I6924" t="str">
            <v>M3</v>
          </cell>
          <cell r="J6924" t="str">
            <v>COLETADO</v>
          </cell>
          <cell r="K6924">
            <v>0.28</v>
          </cell>
        </row>
        <row r="6925">
          <cell r="G6925">
            <v>100477</v>
          </cell>
          <cell r="H6925" t="str">
            <v>ARGAMASSA TRAÇO 1:4 (EM VOLUME DE CIMENTO E AREIA MÉDIA ÚMIDA) COM ADIÇÃO DE IMPERMEABILIZANTE, PREPARO MECÂNICO COM MISTURADOR DE EIXO HORIZONTAL DE 300 KG. AF_08/2019</v>
          </cell>
          <cell r="I6925" t="str">
            <v>M3</v>
          </cell>
          <cell r="J6925" t="str">
            <v>COEFICIENTE DE REPRESENTATIVIDADE</v>
          </cell>
          <cell r="K6925">
            <v>0.34</v>
          </cell>
        </row>
        <row r="6926">
          <cell r="G6926">
            <v>100478</v>
          </cell>
          <cell r="H6926" t="str">
            <v>ARGAMASSA TRAÇO 1:4 (EM VOLUME DE CIMENTO E AREIA MÉDIA ÚMIDA) COM ADIÇÃO DE IMPERMEABILIZANTE, PREPARO MECÂNICO COM MISTURADOR DE EIXO HORIZONTAL DE 600 KG. AF_08/2019</v>
          </cell>
          <cell r="I6926" t="str">
            <v>M3</v>
          </cell>
          <cell r="J6926" t="str">
            <v>COLETADO</v>
          </cell>
          <cell r="K6926">
            <v>0.69</v>
          </cell>
        </row>
        <row r="6927">
          <cell r="G6927">
            <v>100479</v>
          </cell>
          <cell r="H6927" t="str">
            <v>ARGAMASSA TRAÇO 1:4 (EM VOLUME DE CIMENTO E AREIA MÉDIA ÚMIDA) COM ADIÇÃO DE IMPERMEABILIZANTE, PREPARO MANUAL. AF_08/2019</v>
          </cell>
          <cell r="I6927" t="str">
            <v>M3</v>
          </cell>
          <cell r="J6927" t="str">
            <v>COLETADO</v>
          </cell>
          <cell r="K6927">
            <v>0.8</v>
          </cell>
        </row>
        <row r="6928">
          <cell r="G6928">
            <v>100480</v>
          </cell>
          <cell r="H6928" t="str">
            <v>ARGAMASSA TRAÇO 1:2:9 (EM VOLUME DE CIMENTO, CAL E AREIA MÉDIA ÚMIDA) PARA EMBOÇO/MASSA ÚNICA/ASSENTAMENTO DE ALVENARIA DE VEDAÇÃO, PREPARO MECÂNICO COM MISTURADOR DE EIXO HORIZONTAL DE 600 KG. AF_08/2019</v>
          </cell>
          <cell r="I6928" t="str">
            <v>M3</v>
          </cell>
          <cell r="J6928" t="str">
            <v>COLETADO</v>
          </cell>
          <cell r="K6928">
            <v>0.95</v>
          </cell>
        </row>
        <row r="6929">
          <cell r="G6929">
            <v>100481</v>
          </cell>
          <cell r="H6929" t="str">
            <v>ARGAMASSA TRAÇO 1:0,5:4,5 (EM VOLUME DE CIMENTO, CAL E AREIA MÉDIA ÚMIDA), PREPARO MECÂNICO COM BETONEIRA 600 L. AF_08/2019</v>
          </cell>
          <cell r="I6929" t="str">
            <v>M3</v>
          </cell>
          <cell r="J6929" t="str">
            <v>COLETADO</v>
          </cell>
          <cell r="K6929">
            <v>0.1</v>
          </cell>
        </row>
        <row r="6930">
          <cell r="G6930">
            <v>100483</v>
          </cell>
          <cell r="H6930" t="str">
            <v>ARGAMASSA TRAÇO 1:3 (EM VOLUME DE CIMENTO E AREIA MÉDIA ÚMIDA), PREPARO MECÂNICO COM BETONEIRA 600 L. AF_08/2019</v>
          </cell>
          <cell r="I6930" t="str">
            <v>M3</v>
          </cell>
          <cell r="J6930" t="str">
            <v>COLETADO</v>
          </cell>
          <cell r="K6930">
            <v>1265.71</v>
          </cell>
        </row>
        <row r="6931">
          <cell r="G6931">
            <v>100484</v>
          </cell>
          <cell r="H6931" t="str">
            <v>ARGAMASSA TRAÇO 1:4 (EM VOLUME DE CIMENTO E AREIA MÉDIA ÚMIDA), PREPARO MECÂNICO COM BETONEIRA 600 L. AF_08/2019</v>
          </cell>
          <cell r="I6931" t="str">
            <v>M3</v>
          </cell>
          <cell r="J6931" t="str">
            <v>COLETADO</v>
          </cell>
          <cell r="K6931">
            <v>914.9</v>
          </cell>
        </row>
        <row r="6932">
          <cell r="G6932">
            <v>100485</v>
          </cell>
          <cell r="H6932" t="str">
            <v>ARGAMASSA TRAÇO 1:3 (EM VOLUME DE CIMENTO E AREIA MÉDIA ÚMIDA) COM ADIÇÃO DE IMPERMEABILIZANTE, PREPARO MECÂNICO COM BETONEIRA 600 L. AF_08/2019</v>
          </cell>
          <cell r="I6932" t="str">
            <v>KGXKM</v>
          </cell>
          <cell r="J6932" t="str">
            <v>COLETADO</v>
          </cell>
          <cell r="K6932">
            <v>463.25</v>
          </cell>
        </row>
        <row r="6933">
          <cell r="G6933">
            <v>100486</v>
          </cell>
          <cell r="H6933" t="str">
            <v>ARGAMASSA TRAÇO 1:4 (EM VOLUME DE CIMENTO E AREIA MÉDIA ÚMIDA) COM ADIÇÃO DE IMPERMEABILIZANTE, PREPARO MECÂNICO COM BETONEIRA 600 L. AF_08/2019</v>
          </cell>
          <cell r="I6933" t="str">
            <v>KGXKM</v>
          </cell>
          <cell r="J6933" t="str">
            <v>COLETADO</v>
          </cell>
          <cell r="K6933">
            <v>16.74</v>
          </cell>
        </row>
        <row r="6934">
          <cell r="G6934">
            <v>100487</v>
          </cell>
          <cell r="H6934" t="str">
            <v>ARGAMASSA TRAÇO 1:1,93 (EM VOLUME DE CIMENTO E AREIA MÉDIA ÚMIDA), FCK 20MPA, PREPARO MECÂNICO COM MISTURADOR DUPLO HORIZONTAL DE ALTA TURBULÊNCIA. AF_03/2020</v>
          </cell>
          <cell r="I6934" t="str">
            <v>KGXKM</v>
          </cell>
          <cell r="J6934" t="str">
            <v>COLETADO</v>
          </cell>
          <cell r="K6934">
            <v>8.37</v>
          </cell>
        </row>
        <row r="6935">
          <cell r="G6935">
            <v>100488</v>
          </cell>
          <cell r="H6935" t="str">
            <v>PENEIRAMENTO DE AREIA COM PENEIRA ELÉTRICA. AF_11/2015</v>
          </cell>
          <cell r="I6935" t="str">
            <v>KGXKM</v>
          </cell>
          <cell r="J6935" t="str">
            <v>ATRIBUÍDO SÃO PAULO</v>
          </cell>
          <cell r="K6935">
            <v>15.42</v>
          </cell>
        </row>
        <row r="6936">
          <cell r="G6936">
            <v>100489</v>
          </cell>
          <cell r="H6936" t="str">
            <v>PENEIRAMENTO DE AREIA COM PENEIRA MANUAL. AF_11/2015</v>
          </cell>
          <cell r="I6936" t="str">
            <v>KGXKM</v>
          </cell>
          <cell r="J6936" t="str">
            <v>COLETADO</v>
          </cell>
          <cell r="K6936">
            <v>5.95</v>
          </cell>
        </row>
        <row r="6937">
          <cell r="G6937">
            <v>100490</v>
          </cell>
          <cell r="H6937" t="str">
            <v>ENSACAMENTO DE AREIA. AF_11/2015</v>
          </cell>
          <cell r="I6937" t="str">
            <v>KGXKM</v>
          </cell>
          <cell r="J6937" t="str">
            <v>COLETADO</v>
          </cell>
          <cell r="K6937">
            <v>6.57</v>
          </cell>
        </row>
        <row r="6938">
          <cell r="G6938">
            <v>100491</v>
          </cell>
          <cell r="H6938" t="str">
            <v>TRANSPORTE HORIZONTAL MANUAL, DE SACOS DE 50 KG (UNIDADE: KGXKM). AF_07/2019</v>
          </cell>
          <cell r="I6938" t="str">
            <v>KGXKM</v>
          </cell>
          <cell r="J6938" t="str">
            <v>COEFICIENTE DE REPRESENTATIVIDADE</v>
          </cell>
          <cell r="K6938">
            <v>2.36</v>
          </cell>
        </row>
        <row r="6939">
          <cell r="G6939">
            <v>100492</v>
          </cell>
          <cell r="H6939" t="str">
            <v>TRANSPORTE HORIZONTAL MANUAL, DE SACOS DE 30 KG (UNIDADE: KGXKM). AF_07/2019</v>
          </cell>
          <cell r="I6939" t="str">
            <v>KGXKM</v>
          </cell>
          <cell r="J6939" t="str">
            <v>COLETADO</v>
          </cell>
          <cell r="K6939">
            <v>3.62</v>
          </cell>
        </row>
        <row r="6940">
          <cell r="G6940">
            <v>105515</v>
          </cell>
          <cell r="H6940" t="str">
            <v>TRANSPORTE HORIZONTAL MANUAL, DE SACOS DE 20 KG (UNIDADE: KGXKM). AF_07/2019</v>
          </cell>
          <cell r="I6940" t="str">
            <v>KGXKM</v>
          </cell>
          <cell r="J6940" t="str">
            <v>COLETADO</v>
          </cell>
          <cell r="K6940">
            <v>3.1</v>
          </cell>
        </row>
        <row r="6941">
          <cell r="G6941">
            <v>92121</v>
          </cell>
          <cell r="H6941" t="str">
            <v>TRANSPORTE HORIZONTAL COM CARRINHO PLATAFORMA, DE SACOS DE 50 KG (UNIDADE: KGXKM). AF_07/2019</v>
          </cell>
          <cell r="I6941" t="str">
            <v>KGXKM</v>
          </cell>
          <cell r="J6941" t="str">
            <v>COLETADO</v>
          </cell>
          <cell r="K6941">
            <v>0.83</v>
          </cell>
        </row>
        <row r="6942">
          <cell r="G6942">
            <v>92122</v>
          </cell>
          <cell r="H6942" t="str">
            <v>TRANSPORTE HORIZONTAL COM CARRINHO PLATAFORMA, DE SACOS DE 30 KG (UNIDADE: KGXKM). AF_07/2019</v>
          </cell>
          <cell r="I6942" t="str">
            <v>M3XKM</v>
          </cell>
          <cell r="J6942" t="str">
            <v>COLETADO</v>
          </cell>
          <cell r="K6942">
            <v>2.87</v>
          </cell>
        </row>
        <row r="6943">
          <cell r="G6943">
            <v>92123</v>
          </cell>
          <cell r="H6943" t="str">
            <v>TRANSPORTE HORIZONTAL COM CARRINHO PLATAFORMA, DE SACOS DE 20 KG (UNIDADE: KGXKM). AF_07/2019</v>
          </cell>
          <cell r="I6943" t="str">
            <v>M3XKM</v>
          </cell>
          <cell r="J6943" t="str">
            <v>COLETADO</v>
          </cell>
          <cell r="K6943">
            <v>1.95</v>
          </cell>
        </row>
        <row r="6944">
          <cell r="G6944">
            <v>100195</v>
          </cell>
          <cell r="H6944" t="str">
            <v>TRANSPORTE HORIZONTAL COM CARRINHO DE MÃO, DE SACOS DE 50 KG (UNIDADE: KGXKM). AF_07/2019</v>
          </cell>
          <cell r="I6944" t="str">
            <v>M3XKM</v>
          </cell>
          <cell r="J6944" t="str">
            <v>COLETADO</v>
          </cell>
          <cell r="K6944">
            <v>0.43</v>
          </cell>
        </row>
        <row r="6945">
          <cell r="G6945">
            <v>100196</v>
          </cell>
          <cell r="H6945" t="str">
            <v>TRANSPORTE HORIZONTAL COM CARRINHO DE MÃO, DE SACOS DE 30 KG (UNIDADE: KGXKM). AF_07/2019</v>
          </cell>
          <cell r="I6945" t="str">
            <v>UNXKM</v>
          </cell>
          <cell r="J6945" t="str">
            <v>COLETADO</v>
          </cell>
          <cell r="K6945">
            <v>24.05</v>
          </cell>
        </row>
        <row r="6946">
          <cell r="G6946">
            <v>100197</v>
          </cell>
          <cell r="H6946" t="str">
            <v>TRANSPORTE HORIZONTAL COM CARRINHO DE MÃO, DE SACOS DE 20 KG (UNIDADE: KGXKM). AF_07/2019</v>
          </cell>
          <cell r="I6946" t="str">
            <v>UNXKM</v>
          </cell>
          <cell r="J6946" t="str">
            <v>COLETADO</v>
          </cell>
          <cell r="K6946">
            <v>27.26</v>
          </cell>
        </row>
        <row r="6947">
          <cell r="G6947">
            <v>100198</v>
          </cell>
          <cell r="H6947" t="str">
            <v>TRANSPORTE HORIZONTAL COM MANIPULADOR TELESCÓPICO, DE PÁLETE DE SACOS (UNIDADE: KGXKM). AF_07/2019</v>
          </cell>
          <cell r="I6947" t="str">
            <v>UNXKM</v>
          </cell>
          <cell r="J6947" t="str">
            <v>COLETADO</v>
          </cell>
          <cell r="K6947">
            <v>10.33</v>
          </cell>
        </row>
        <row r="6948">
          <cell r="G6948">
            <v>100199</v>
          </cell>
          <cell r="H6948" t="str">
            <v>TRANSPORTE HORIZONTAL COM JERICA DE 60 L, DE MASSA/ GRANEL (UNIDADE: M3XKM). AF_07/2019</v>
          </cell>
          <cell r="I6948" t="str">
            <v>UNXKM</v>
          </cell>
          <cell r="J6948" t="str">
            <v>ATRIBUÍDO SÃO PAULO</v>
          </cell>
          <cell r="K6948">
            <v>4.83</v>
          </cell>
        </row>
        <row r="6949">
          <cell r="G6949">
            <v>100200</v>
          </cell>
          <cell r="H6949" t="str">
            <v>TRANSPORTE HORIZONTAL COM JERICA DE 90 L, DE MASSA/ GRANEL (UNIDADE: M3XKM). AF_07/2019</v>
          </cell>
          <cell r="I6949" t="str">
            <v>UNXKM</v>
          </cell>
          <cell r="J6949" t="str">
            <v>ATRIBUÍDO SÃO PAULO</v>
          </cell>
          <cell r="K6949">
            <v>2.87</v>
          </cell>
        </row>
        <row r="6950">
          <cell r="G6950">
            <v>100201</v>
          </cell>
          <cell r="H6950" t="str">
            <v>TRANSPORTE HORIZONTAL COM CARREGADEIRA, DE MASSA/ GRANEL (UNIDADE: M3XKM). AF_07/2019</v>
          </cell>
          <cell r="I6950" t="str">
            <v>UNXKM</v>
          </cell>
          <cell r="J6950" t="str">
            <v>ATRIBUÍDO SÃO PAULO</v>
          </cell>
          <cell r="K6950">
            <v>1.89</v>
          </cell>
        </row>
        <row r="6951">
          <cell r="G6951">
            <v>100202</v>
          </cell>
          <cell r="H6951" t="str">
            <v>TRANSPORTE HORIZONTAL MANUAL, DE BLOCOS VAZADOS DE CONCRETO OU CERÂMICO DE 19X19X39CM (UNIDADE: BLOCOXKM). AF_07/2019</v>
          </cell>
          <cell r="I6951" t="str">
            <v>UNXKM</v>
          </cell>
          <cell r="J6951" t="str">
            <v>COLETADO</v>
          </cell>
          <cell r="K6951">
            <v>0.59</v>
          </cell>
        </row>
        <row r="6952">
          <cell r="G6952">
            <v>100203</v>
          </cell>
          <cell r="H6952" t="str">
            <v>TRANSPORTE HORIZONTAL MANUAL, DE BLOCOS CERÂMICOS FURADOS NA HORIZONTAL DE 9X19X19CM (UNIDADE: BLOCOXKM). AF_07/2019</v>
          </cell>
          <cell r="I6952" t="str">
            <v>UNXKM</v>
          </cell>
          <cell r="J6952" t="str">
            <v>COLETADO</v>
          </cell>
          <cell r="K6952">
            <v>0.87</v>
          </cell>
        </row>
        <row r="6953">
          <cell r="G6953">
            <v>100204</v>
          </cell>
          <cell r="H6953" t="str">
            <v>TRANSPORTE HORIZONTAL COM CARRINHO DE MÃO, DE BLOCOS VAZADOS DE CONCRETO OU CERÂMICO DE 19X19X39CM (UNIDADE: BLOCOXKM). AF_07/2019</v>
          </cell>
          <cell r="I6953" t="str">
            <v>UNXKM</v>
          </cell>
          <cell r="J6953" t="str">
            <v>COLETADO</v>
          </cell>
          <cell r="K6953">
            <v>0.27</v>
          </cell>
        </row>
        <row r="6954">
          <cell r="G6954">
            <v>100205</v>
          </cell>
          <cell r="H6954" t="str">
            <v>TRANSPORTE HORIZONTAL COM CARRINHO DE MÃO, DE BLOCOS CERÂMICOS FURADOS NA HORIZONTAL DE 9X19X19CM (UNIDADE: BLOCOXKM). AF_07/2019</v>
          </cell>
          <cell r="I6954" t="str">
            <v>UNXKM</v>
          </cell>
          <cell r="J6954" t="str">
            <v>COLETADO</v>
          </cell>
          <cell r="K6954">
            <v>0.01</v>
          </cell>
        </row>
        <row r="6955">
          <cell r="G6955">
            <v>100206</v>
          </cell>
          <cell r="H6955" t="str">
            <v>TRANSPORTE HORIZONTAL COM CARRINHO PLATAFORMA, DE BLOCOS VAZADOS DE CONCRETO OU CERÂMICO DE 19X19X39CM (UNIDADE: BLOCOXKM). AF_07/2019</v>
          </cell>
          <cell r="I6955" t="str">
            <v>UNXKM</v>
          </cell>
          <cell r="J6955" t="str">
            <v>ATRIBUÍDO SÃO PAULO</v>
          </cell>
          <cell r="K6955">
            <v>0.02</v>
          </cell>
        </row>
        <row r="6956">
          <cell r="G6956">
            <v>100207</v>
          </cell>
          <cell r="H6956" t="str">
            <v>TRANSPORTE HORIZONTAL COM CARRINHO PLATAFORMA, DE BLOCOS CERÂMICOS FURADOS NA HORIZONTAL DE 9X19X19CM (UNIDADE: BLOCOXKM). AF_07/2019</v>
          </cell>
          <cell r="I6956" t="str">
            <v>UNXKM</v>
          </cell>
          <cell r="J6956" t="str">
            <v>COLETADO</v>
          </cell>
          <cell r="K6956">
            <v>0.03</v>
          </cell>
        </row>
        <row r="6957">
          <cell r="G6957">
            <v>100208</v>
          </cell>
          <cell r="H6957" t="str">
            <v>TRANSPORTE HORIZONTAL COM CARRINHO MINI PÁLETES, DE BLOCOS VAZADOS DE CONCRETO DE 19X19X39CM (UNIDADE: BLOCOXKM). AF_07/2019</v>
          </cell>
          <cell r="I6957" t="str">
            <v>M2XKM</v>
          </cell>
          <cell r="J6957" t="str">
            <v>COLETADO</v>
          </cell>
          <cell r="K6957">
            <v>0.31</v>
          </cell>
        </row>
        <row r="6958">
          <cell r="G6958">
            <v>100209</v>
          </cell>
          <cell r="H6958" t="str">
            <v>TRANSPORTE HORIZONTAL COM CARRINHO MINI PÁLETES, DE BLOCOS CERÂMICOS FURADOS NA VERTICAL DE 19X19X39CM (UNIDADE: BLOCOXKM). AF_07/2019</v>
          </cell>
          <cell r="I6958" t="str">
            <v>M2XKM</v>
          </cell>
          <cell r="J6958" t="str">
            <v>COLETADO</v>
          </cell>
          <cell r="K6958">
            <v>0.15</v>
          </cell>
        </row>
        <row r="6959">
          <cell r="G6959">
            <v>100210</v>
          </cell>
          <cell r="H6959" t="str">
            <v>TRANSPORTE HORIZONTAL COM CARRINHO MINI PÁLETES, DE BLOCOS CERÂMICOS FURADOS NA HORIZONTAL DE 9X19X19CM (UNIDADE: BLOCOXKM). AF_07/2019</v>
          </cell>
          <cell r="I6959" t="str">
            <v>M2XKM</v>
          </cell>
          <cell r="J6959" t="str">
            <v>ATRIBUÍDO SÃO PAULO</v>
          </cell>
          <cell r="K6959">
            <v>0.47</v>
          </cell>
        </row>
        <row r="6960">
          <cell r="G6960">
            <v>100211</v>
          </cell>
          <cell r="H6960" t="str">
            <v>TRANSPORTE HORIZONTAL COM MANIPULADOR TELESCÓPICO, DE BLOCOS VAZADOS DE CONCRETO DE 19X19X39CM (UNIDADE: BLOCOXKM). AF_07/2019</v>
          </cell>
          <cell r="I6960" t="str">
            <v>M2XKM</v>
          </cell>
          <cell r="J6960" t="str">
            <v>COLETADO</v>
          </cell>
          <cell r="K6960">
            <v>0.03</v>
          </cell>
        </row>
        <row r="6961">
          <cell r="G6961">
            <v>100212</v>
          </cell>
          <cell r="H6961" t="str">
            <v>TRANSPORTE HORIZONTAL COM MANIPULADOR TELESCÓPICO, DE BLOCOS CERÂMICOS FURADOS NA VERTICAL DE 19X19X39CM (UNIDADE: BLOCOXKM). AF_07/2019</v>
          </cell>
          <cell r="I6961" t="str">
            <v>M2XKM</v>
          </cell>
          <cell r="J6961" t="str">
            <v>COLETADO</v>
          </cell>
          <cell r="K6961">
            <v>2.39</v>
          </cell>
        </row>
        <row r="6962">
          <cell r="G6962">
            <v>100213</v>
          </cell>
          <cell r="H6962" t="str">
            <v>TRANSPORTE HORIZONTAL COM MANIPULADOR TELESCÓPICO, DE BLOCOS CERÂMICOS FURADOS NA HORIZONTAL DE 9X19X19CM (UNIDADE: BLOCOXKM). AF_07/2019</v>
          </cell>
          <cell r="I6962" t="str">
            <v>LXKM</v>
          </cell>
          <cell r="J6962" t="str">
            <v>COLETADO</v>
          </cell>
          <cell r="K6962">
            <v>2.87</v>
          </cell>
        </row>
        <row r="6963">
          <cell r="G6963">
            <v>100214</v>
          </cell>
          <cell r="H6963" t="str">
            <v>TRANSPORTE HORIZONTAL MANUAL, DE CAIXA COM REVESTIMENTO CERÂMICO (UNIDADE: M2XKM). AF_07/2019</v>
          </cell>
          <cell r="I6963" t="str">
            <v>LXKM</v>
          </cell>
          <cell r="J6963" t="str">
            <v>COLETADO</v>
          </cell>
          <cell r="K6963">
            <v>4.6</v>
          </cell>
        </row>
        <row r="6964">
          <cell r="G6964">
            <v>100215</v>
          </cell>
          <cell r="H6964" t="str">
            <v>TRANSPORTE HORIZONTAL COM CARRINHO DE MÃO, DE CAIXA COM REVESTIMENTO CERÂMICO (UNIDADE: M2XKM). AF_07/2019</v>
          </cell>
          <cell r="I6964" t="str">
            <v>LXKM</v>
          </cell>
          <cell r="J6964" t="str">
            <v>COLETADO</v>
          </cell>
          <cell r="K6964">
            <v>5.75</v>
          </cell>
        </row>
        <row r="6965">
          <cell r="G6965">
            <v>100216</v>
          </cell>
          <cell r="H6965" t="str">
            <v>TRANSPORTE HORIZONTAL COM CARRINHO PLATAFORMA, DE CAIXA COM REVESTIMENTO CERÂMICO (UNIDADE: M2XKM). AF_07/2019</v>
          </cell>
          <cell r="I6965" t="str">
            <v>LXKM</v>
          </cell>
          <cell r="J6965" t="str">
            <v>COLETADO</v>
          </cell>
          <cell r="K6965">
            <v>3.45</v>
          </cell>
        </row>
        <row r="6966">
          <cell r="G6966">
            <v>100217</v>
          </cell>
          <cell r="H6966" t="str">
            <v>TRANSPORTE HORIZONTAL COM CARRINHO MINI PÁLETES, DE CAIXA COM REVESTIMENTO CERÂMICO (UNIDADE: M2XKM). AF_07/2019</v>
          </cell>
          <cell r="I6966" t="str">
            <v>KG</v>
          </cell>
          <cell r="J6966" t="str">
            <v>COLETADO</v>
          </cell>
          <cell r="K6966">
            <v>5.75</v>
          </cell>
        </row>
        <row r="6967">
          <cell r="G6967">
            <v>100218</v>
          </cell>
          <cell r="H6967" t="str">
            <v>TRANSPORTE HORIZONTAL COM MANIPULADOR TELESCÓPICO, DE CAIXA COM REVESTIMENTO CERÂMICO (UNIDADE: M2XKM). AF_07/2019</v>
          </cell>
          <cell r="I6967" t="str">
            <v>KG</v>
          </cell>
          <cell r="J6967" t="str">
            <v>COLETADO</v>
          </cell>
          <cell r="K6967">
            <v>17</v>
          </cell>
        </row>
        <row r="6968">
          <cell r="G6968">
            <v>100219</v>
          </cell>
          <cell r="H6968" t="str">
            <v>TRANSPORTE HORIZONTAL MANUAL, DE LATA DE 18 LITROS (UNIDADE: LXKM). AF_07/2019</v>
          </cell>
          <cell r="I6968" t="str">
            <v>KG</v>
          </cell>
          <cell r="J6968" t="str">
            <v>COLETADO</v>
          </cell>
          <cell r="K6968">
            <v>2.76</v>
          </cell>
        </row>
        <row r="6969">
          <cell r="G6969">
            <v>100220</v>
          </cell>
          <cell r="H6969" t="str">
            <v>TRANSPORTE HORIZONTAL COM CARRINHO PLATAFORMA, DE LATA DE 18 LITROS (UNIDADE: LXKM). AF_07/2019</v>
          </cell>
          <cell r="I6969" t="str">
            <v>UN</v>
          </cell>
          <cell r="J6969" t="str">
            <v>COLETADO</v>
          </cell>
          <cell r="K6969">
            <v>3.45</v>
          </cell>
        </row>
        <row r="6970">
          <cell r="G6970">
            <v>100221</v>
          </cell>
          <cell r="H6970" t="str">
            <v>TRANSPORTE HORIZONTAL COM CARRINHO RACIONAL, DE LATA DE 18 LITROS (UNIDADE: LXKM). AF_07/2019</v>
          </cell>
          <cell r="I6970" t="str">
            <v>UN</v>
          </cell>
          <cell r="J6970" t="str">
            <v>COLETADO</v>
          </cell>
          <cell r="K6970">
            <v>6.9</v>
          </cell>
        </row>
        <row r="6971">
          <cell r="G6971">
            <v>100222</v>
          </cell>
          <cell r="H6971" t="str">
            <v>TRANSPORTE HORIZONTAL COM MANIPULADOR TELESCÓPICO, DE LATA DE 18 LITROS (UNIDADE: LXKM). AF_07/2019</v>
          </cell>
          <cell r="I6971" t="str">
            <v>M2</v>
          </cell>
          <cell r="J6971" t="str">
            <v>COLETADO</v>
          </cell>
          <cell r="K6971">
            <v>2.3</v>
          </cell>
        </row>
        <row r="6972">
          <cell r="G6972">
            <v>100223</v>
          </cell>
          <cell r="H6972" t="str">
            <v>TRANSPORTE VERTICAL MANUAL, 1 PAVIMENTO, DE SACOS DE 50 KG (UNIDADE: KG). AF_07/2019</v>
          </cell>
          <cell r="I6972" t="str">
            <v>L</v>
          </cell>
          <cell r="J6972" t="str">
            <v>COLETADO</v>
          </cell>
          <cell r="K6972">
            <v>2.87</v>
          </cell>
        </row>
        <row r="6973">
          <cell r="G6973">
            <v>100224</v>
          </cell>
          <cell r="H6973" t="str">
            <v>TRANSPORTE VERTICAL MANUAL, 1 PAVIMENTO, DE SACOS DE 30 KG (UNIDADE: KG). AF_07/2019</v>
          </cell>
          <cell r="I6973" t="str">
            <v>MXKM</v>
          </cell>
          <cell r="J6973" t="str">
            <v>COLETADO</v>
          </cell>
          <cell r="K6973">
            <v>11.33</v>
          </cell>
        </row>
        <row r="6974">
          <cell r="G6974">
            <v>100225</v>
          </cell>
          <cell r="H6974" t="str">
            <v>TRANSPORTE VERTICAL MANUAL, 1 PAVIMENTO, DE SACOS DE 20 KG (UNIDADE: KG). AF_07/2019</v>
          </cell>
          <cell r="I6974" t="str">
            <v>MXKM</v>
          </cell>
          <cell r="J6974" t="str">
            <v>COLETADO</v>
          </cell>
          <cell r="K6974">
            <v>2.3</v>
          </cell>
        </row>
        <row r="6975">
          <cell r="G6975">
            <v>100226</v>
          </cell>
          <cell r="H6975" t="str">
            <v>TRANSPORTE VERTICAL MANUAL, 1 PAVIMENTO, DE BLOCOS VAZADOS DE CONCRETO OU CERÂMICO DE 19X19X39CM (UNIDADE: BLOCO). AF_07/2019</v>
          </cell>
          <cell r="I6975" t="str">
            <v>MXKM</v>
          </cell>
          <cell r="J6975" t="str">
            <v>COLETADO</v>
          </cell>
          <cell r="K6975">
            <v>3.83</v>
          </cell>
        </row>
        <row r="6976">
          <cell r="G6976">
            <v>100227</v>
          </cell>
          <cell r="H6976" t="str">
            <v>TRANSPORTE VERTICAL MANUAL, 1 PAVIMENTO, DE BLOCOS CERÂMICOS FURADOS NA HORIZONTAL DE 9X19X19CM (UNIDADE: BLOCO). AF_07/2019</v>
          </cell>
          <cell r="I6976" t="str">
            <v>MXKM</v>
          </cell>
          <cell r="J6976" t="str">
            <v>COLETADO</v>
          </cell>
          <cell r="K6976">
            <v>11.33</v>
          </cell>
        </row>
        <row r="6977">
          <cell r="G6977">
            <v>100228</v>
          </cell>
          <cell r="H6977" t="str">
            <v>TRANSPORTE VERTICAL MANUAL, 1 PAVIMENTO, DE CAIXA COM REVESTIMENTO CERÂMICO (UNIDADE: M2). AF_07/2019</v>
          </cell>
          <cell r="I6977" t="str">
            <v>MXKM</v>
          </cell>
          <cell r="J6977" t="str">
            <v>COLETADO</v>
          </cell>
          <cell r="K6977">
            <v>17</v>
          </cell>
        </row>
        <row r="6978">
          <cell r="G6978">
            <v>100229</v>
          </cell>
          <cell r="H6978" t="str">
            <v>TRANSPORTE VERTICAL MANUAL, 1 PAVIMENTO, DE LATA DE 18 LITROS (UNIDADE: L). AF_07/2019</v>
          </cell>
          <cell r="I6978" t="str">
            <v>MXKM</v>
          </cell>
          <cell r="J6978" t="str">
            <v>COLETADO</v>
          </cell>
          <cell r="K6978">
            <v>22.67</v>
          </cell>
        </row>
        <row r="6979">
          <cell r="G6979">
            <v>100230</v>
          </cell>
          <cell r="H6979" t="str">
            <v>TRANSPORTE HORIZONTAL MANUAL, DE TUBO DE PVC SOLDÁVEL COM DIÂMETRO MENOR OU IGUAL A 60 MM (UNIDADE: MXKM). AF_07/2019</v>
          </cell>
          <cell r="I6979" t="str">
            <v>MXKM</v>
          </cell>
          <cell r="J6979" t="str">
            <v>COLETADO</v>
          </cell>
          <cell r="K6979">
            <v>34</v>
          </cell>
        </row>
        <row r="6980">
          <cell r="G6980">
            <v>100231</v>
          </cell>
          <cell r="H6980" t="str">
            <v>TRANSPORTE HORIZONTAL MANUAL, DE TUBO DE PVC SOLDÁVEL COM DIÂMETRO MAIOR QUE 60 MM E MENOR OU IGUAL A 85 MM (UNIDADE: MXKM). AF_07/2019</v>
          </cell>
          <cell r="I6980" t="str">
            <v>MXKM</v>
          </cell>
          <cell r="J6980" t="str">
            <v>COLETADO</v>
          </cell>
          <cell r="K6980">
            <v>11.5</v>
          </cell>
        </row>
        <row r="6981">
          <cell r="G6981">
            <v>100232</v>
          </cell>
          <cell r="H6981" t="str">
            <v>TRANSPORTE HORIZONTAL MANUAL, DE TUBO DE CPVC COM DIÂMETRO MENOR OU IGUAL A 73 MM (UNIDADE: MXKM). AF_07/2019</v>
          </cell>
          <cell r="I6981" t="str">
            <v>MXKM</v>
          </cell>
          <cell r="J6981" t="str">
            <v>COLETADO</v>
          </cell>
          <cell r="K6981">
            <v>7.67</v>
          </cell>
        </row>
        <row r="6982">
          <cell r="G6982">
            <v>100233</v>
          </cell>
          <cell r="H6982" t="str">
            <v>TRANSPORTE HORIZONTAL MANUAL, DE TUBO DE CPVC COM DIÂMETRO MAIOR QUE 73 MM E MENOR OU IGUAL A 89 MM (UNIDADE: MXKM). AF_07/2019</v>
          </cell>
          <cell r="I6982" t="str">
            <v>MXKM</v>
          </cell>
          <cell r="J6982" t="str">
            <v>COLETADO</v>
          </cell>
          <cell r="K6982">
            <v>4.6</v>
          </cell>
        </row>
        <row r="6983">
          <cell r="G6983">
            <v>100234</v>
          </cell>
          <cell r="H6983" t="str">
            <v>TRANSPORTE HORIZONTAL MANUAL, DE TUBO DE PPR - PN12 OU PN25 - COM DIÂMETRO MENOR OU IGUAL A 50 MM (UNIDADE: MXKM). AF_07/2019</v>
          </cell>
          <cell r="I6983" t="str">
            <v>MXKM</v>
          </cell>
          <cell r="J6983" t="str">
            <v>COLETADO</v>
          </cell>
          <cell r="K6983">
            <v>11.5</v>
          </cell>
        </row>
        <row r="6984">
          <cell r="G6984">
            <v>100235</v>
          </cell>
          <cell r="H6984" t="str">
            <v>TRANSPORTE HORIZONTAL MANUAL, DE TUBO DE PPR - PN12 OU PN25 - COM DIÂMETRO MAIOR QUE 50 MM E MENOR OU IGUAL A 75 MM (UNIDADE: MXKM). AF_07/2019</v>
          </cell>
          <cell r="I6984" t="str">
            <v>MXKM</v>
          </cell>
          <cell r="J6984" t="str">
            <v>COLETADO</v>
          </cell>
          <cell r="K6984">
            <v>22.67</v>
          </cell>
        </row>
        <row r="6985">
          <cell r="G6985">
            <v>100236</v>
          </cell>
          <cell r="H6985" t="str">
            <v>TRANSPORTE HORIZONTAL MANUAL, DE TUBO DE PPR - PN12 OU PN25 - COM DIÂMETRO MAIOR QUE 75 MM E MENOR OU IGUAL A 110 MM (UNIDADE: MXKM). AF_07/2019</v>
          </cell>
          <cell r="I6985" t="str">
            <v>MXKM</v>
          </cell>
          <cell r="J6985" t="str">
            <v>COLETADO</v>
          </cell>
          <cell r="K6985">
            <v>7.47</v>
          </cell>
        </row>
        <row r="6986">
          <cell r="G6986">
            <v>100237</v>
          </cell>
          <cell r="H6986" t="str">
            <v>TRANSPORTE HORIZONTAL MANUAL, DE TUBO DE COBRE - CLASSE E - COM DIÂMETRO MENOR OU IGUAL A 54 MM (UNIDADE: MXKM). AF_07/2019</v>
          </cell>
          <cell r="I6986" t="str">
            <v>MXKM</v>
          </cell>
          <cell r="J6986" t="str">
            <v>COLETADO</v>
          </cell>
          <cell r="K6986">
            <v>4.69</v>
          </cell>
        </row>
        <row r="6987">
          <cell r="G6987">
            <v>100238</v>
          </cell>
          <cell r="H6987" t="str">
            <v>TRANSPORTE HORIZONTAL MANUAL, DE TUBO DE COBRE - CLASSE E - COM DIÂMETRO MAIOR QUE 54 MM E MENOR OU IGUAL A 79 MM (UNIDADE: MXKM). AF_07/2019</v>
          </cell>
          <cell r="I6987" t="str">
            <v>MXKM</v>
          </cell>
          <cell r="J6987" t="str">
            <v>COLETADO</v>
          </cell>
          <cell r="K6987">
            <v>2.91</v>
          </cell>
        </row>
        <row r="6988">
          <cell r="G6988">
            <v>100239</v>
          </cell>
          <cell r="H6988" t="str">
            <v>TRANSPORTE HORIZONTAL MANUAL, DE TUBO DE COBRE - CLASSE E - COM DIÂMETRO MAIOR QUE 79 MM E MENOR OU IGUAL A 104 MM (UNIDADE: MXKM). AF_07/2019</v>
          </cell>
          <cell r="I6988" t="str">
            <v>MXKM</v>
          </cell>
          <cell r="J6988" t="str">
            <v>COLETADO</v>
          </cell>
          <cell r="K6988">
            <v>1.86</v>
          </cell>
        </row>
        <row r="6989">
          <cell r="G6989">
            <v>100240</v>
          </cell>
          <cell r="H6989" t="str">
            <v>TRANSPORTE HORIZONTAL MANUAL, DE TUBO DE PVC SÉRIE NORMAL - ESGOTO PREDIAL, OU REFORÇADO PARA ESGOTO OU ÁGUAS PLUVIAIS PREDIAL, COM DIÂMETRO MENOR OU IGUAL A 75 MM (UNIDADE: MXKM). AF_07/2019</v>
          </cell>
          <cell r="I6989" t="str">
            <v>MXKM</v>
          </cell>
          <cell r="J6989" t="str">
            <v>COLETADO</v>
          </cell>
          <cell r="K6989">
            <v>33.95</v>
          </cell>
        </row>
        <row r="6990">
          <cell r="G6990">
            <v>100241</v>
          </cell>
          <cell r="H6990" t="str">
            <v>TRANSPORTE HORIZONTAL MANUAL, DE TUBO DE PVC SÉRIE NORMAL - ESGOTO PREDIAL, OU REFORÇADO PARA ESGOTO OU ÁGUAS PLUVIAIS PREDIAL, COM DIÂMETRO MAIOR QUE 75 MM E MENOR OU IGUAL A 100 MM (UNIDADE: MXKM). AF_07/2019</v>
          </cell>
          <cell r="I6990" t="str">
            <v>MXKM</v>
          </cell>
          <cell r="J6990" t="str">
            <v>COLETADO</v>
          </cell>
          <cell r="K6990">
            <v>0.71</v>
          </cell>
        </row>
        <row r="6991">
          <cell r="G6991">
            <v>100242</v>
          </cell>
          <cell r="H6991" t="str">
            <v>TRANSPORTE HORIZONTAL MANUAL, DE TUBO DE PVC SÉRIE NORMAL - ESGOTO PREDIAL, OU REFORÇADO PARA ESGOTO OU ÁGUAS PLUVIAIS PREDIAL, COM DIÂMETRO MAIOR QUE 100 MM E MENOR OU IGUAL A 150 MM (UNIDADE: MXKM). AF_07/2019</v>
          </cell>
          <cell r="I6991" t="str">
            <v>MXKM</v>
          </cell>
          <cell r="J6991" t="str">
            <v>COLETADO</v>
          </cell>
          <cell r="K6991">
            <v>72.16</v>
          </cell>
        </row>
        <row r="6992">
          <cell r="G6992">
            <v>100243</v>
          </cell>
          <cell r="H6992" t="str">
            <v>TRANSPORTE HORIZONTAL MANUAL, DE TUBO DE AÇO CARBONO LEVE OU MÉDIO, PRETO OU GALVANIZADO, COM DIÂMETRO MENOR OU IGUAL A 20 MM (UNIDADE: MXKM). AF_07/2019</v>
          </cell>
          <cell r="I6992" t="str">
            <v>MXKM</v>
          </cell>
          <cell r="J6992" t="str">
            <v>COLETADO</v>
          </cell>
          <cell r="K6992">
            <v>1.43</v>
          </cell>
        </row>
        <row r="6993">
          <cell r="G6993">
            <v>100244</v>
          </cell>
          <cell r="H6993" t="str">
            <v>TRANSPORTE HORIZONTAL MANUAL, DE TUBO DE AÇO CARBONO LEVE OU MÉDIO, PRETO OU GALVANIZADO, COM DIÂMETRO MAIOR QUE 20 MM E MENOR OU IGUAL A 32 MM (UNIDADE: MXKM). AF_07/2019</v>
          </cell>
          <cell r="I6993" t="str">
            <v>MXKM</v>
          </cell>
          <cell r="J6993" t="str">
            <v>COLETADO</v>
          </cell>
          <cell r="K6993">
            <v>72.16</v>
          </cell>
        </row>
        <row r="6994">
          <cell r="G6994">
            <v>100245</v>
          </cell>
          <cell r="H6994" t="str">
            <v>TRANSPORTE HORIZONTAL MANUAL, DE TUBO DE AÇO CARBONO LEVE OU MÉDIO, PRETO OU GALVANIZADO, COM DIÂMETRO MAIOR QUE 32 MM E MENOR OU IGUAL A 65 MM (UNIDADE: MXKM). AF_07/2019</v>
          </cell>
          <cell r="I6994" t="str">
            <v>MXKM</v>
          </cell>
          <cell r="J6994" t="str">
            <v>COLETADO</v>
          </cell>
          <cell r="K6994">
            <v>1.43</v>
          </cell>
        </row>
        <row r="6995">
          <cell r="G6995">
            <v>100246</v>
          </cell>
          <cell r="H6995" t="str">
            <v>TRANSPORTE HORIZONTAL MANUAL, DE TUBO DE AÇO CARBONO LEVE OU MÉDIO, PRETO OU GALVANIZADO, COM DIÂMETRO MAIOR QUE 65 MM E MENOR OU IGUAL A 90 MM (UNIDADE: MXKM). AF_07/2019</v>
          </cell>
          <cell r="I6995" t="str">
            <v>MXKM</v>
          </cell>
          <cell r="J6995" t="str">
            <v>COLETADO</v>
          </cell>
          <cell r="K6995">
            <v>54.09</v>
          </cell>
        </row>
        <row r="6996">
          <cell r="G6996">
            <v>100247</v>
          </cell>
          <cell r="H6996" t="str">
            <v>TRANSPORTE HORIZONTAL MANUAL, DE TUBO DE AÇO CARBONO LEVE OU MÉDIO, PRETO OU GALVANIZADO, COM DIÂMETRO MAIOR QUE 90 MM E MENOR OU IGUAL A 125 MM (UNIDADE: MXKM). AF_07/2019</v>
          </cell>
          <cell r="I6996" t="str">
            <v>MXKM</v>
          </cell>
          <cell r="J6996" t="str">
            <v>COLETADO</v>
          </cell>
          <cell r="K6996">
            <v>54.12</v>
          </cell>
        </row>
        <row r="6997">
          <cell r="G6997">
            <v>100248</v>
          </cell>
          <cell r="H6997" t="str">
            <v>TRANSPORTE HORIZONTAL MANUAL, DE TUBO DE AÇO CARBONO LEVE OU MÉDIO, PRETO OU GALVANIZADO, COM DIÂMETRO MAIOR QUE 125 MM E MENOR OU IGUAL A 150 MM (UNIDADE: MXKM). AF_07/2019</v>
          </cell>
          <cell r="I6997" t="str">
            <v>KGXKM</v>
          </cell>
          <cell r="J6997" t="str">
            <v>COLETADO</v>
          </cell>
          <cell r="K6997">
            <v>1.07</v>
          </cell>
        </row>
        <row r="6998">
          <cell r="G6998">
            <v>100249</v>
          </cell>
          <cell r="H6998" t="str">
            <v>TRANSPORTE HORIZONTAL MANUAL, DE TÁBUAS DE MADEIRA COM SEÇÃO TRANSVERSAL DE 2,5 X 25 CM E 2,5 X 30 CM (UNIDADE: MXKM). AF_07/2019</v>
          </cell>
          <cell r="I6998" t="str">
            <v>KGXKM</v>
          </cell>
          <cell r="J6998" t="str">
            <v>COLETADO</v>
          </cell>
          <cell r="K6998">
            <v>2.82</v>
          </cell>
        </row>
        <row r="6999">
          <cell r="G6999">
            <v>100250</v>
          </cell>
          <cell r="H6999" t="str">
            <v>TRANSPORTE HORIZONTAL MANUAL, DE CAIBROS DE MADEIRA COM SEÇÃO TRANSVERSAL DE 7,5 X 6 CM E 6 X 8 CM (UNIDADE: MXKM). AF_07/2019</v>
          </cell>
          <cell r="I6999" t="str">
            <v>KGXKM</v>
          </cell>
          <cell r="J6999" t="str">
            <v>COLETADO</v>
          </cell>
          <cell r="K6999">
            <v>24.06</v>
          </cell>
        </row>
        <row r="7000">
          <cell r="G7000">
            <v>100251</v>
          </cell>
          <cell r="H7000" t="str">
            <v>TRANSPORTE HORIZONTAL MANUAL, DE RIPAS DE MADEIRA COM SEÇÃO TRANSVERSAL DE 1 X 5 CM E 2 X 5 CM (UNIDADE: MXKM). AF_07/2019</v>
          </cell>
          <cell r="I7000" t="str">
            <v>KGXKM</v>
          </cell>
          <cell r="J7000" t="str">
            <v>COLETADO</v>
          </cell>
          <cell r="K7000">
            <v>15.56</v>
          </cell>
        </row>
        <row r="7001">
          <cell r="G7001">
            <v>100252</v>
          </cell>
          <cell r="H7001" t="str">
            <v>TRANSPORTE HORIZONTAL MANUAL, DE VIGAS DE MADEIRA COM SEÇÃO TRANSVERSAL DE 5 X 12 CM (UNIDADE: MXKM). AF_07/2019</v>
          </cell>
          <cell r="I7001" t="str">
            <v>M2XKM</v>
          </cell>
          <cell r="J7001" t="str">
            <v>COLETADO</v>
          </cell>
          <cell r="K7001">
            <v>28.39</v>
          </cell>
        </row>
        <row r="7002">
          <cell r="G7002">
            <v>100253</v>
          </cell>
          <cell r="H7002" t="str">
            <v>TRANSPORTE HORIZONTAL MANUAL, DE VIGAS DE MADEIRA COM SEÇÃO TRANSVERSAL DE 6 X 16 CM (UNIDADE: MXKM). AF_07/2019</v>
          </cell>
          <cell r="I7002" t="str">
            <v>M2</v>
          </cell>
          <cell r="J7002" t="str">
            <v>COLETADO</v>
          </cell>
          <cell r="K7002">
            <v>1.82</v>
          </cell>
        </row>
        <row r="7003">
          <cell r="G7003">
            <v>100254</v>
          </cell>
          <cell r="H7003" t="str">
            <v>TRANSPORTE HORIZONTAL MANUAL, DE VERGALHÕES DE AÇO COM DIÂMETRO DE 5 MM (UNIDADE: KGXKM). AF_07/2019</v>
          </cell>
          <cell r="I7003" t="str">
            <v>UNXKM</v>
          </cell>
          <cell r="J7003" t="str">
            <v>COLETADO</v>
          </cell>
          <cell r="K7003">
            <v>34.52</v>
          </cell>
        </row>
        <row r="7004">
          <cell r="G7004">
            <v>100255</v>
          </cell>
          <cell r="H7004" t="str">
            <v>TRANSPORTE HORIZONTAL MANUAL, DE VERGALHÕES DE AÇO COM DIÂMETRO DE 6,3 MM (UNIDADE: KGXKM). AF_07/2019</v>
          </cell>
          <cell r="I7004" t="str">
            <v>UN</v>
          </cell>
          <cell r="J7004" t="str">
            <v>COLETADO</v>
          </cell>
          <cell r="K7004">
            <v>0.66</v>
          </cell>
        </row>
        <row r="7005">
          <cell r="G7005">
            <v>100256</v>
          </cell>
          <cell r="H7005" t="str">
            <v>TRANSPORTE HORIZONTAL MANUAL, DE VERGALHÕES DE AÇO COM DIÂMETRO DE 8 MM (UNIDADE: KGXKM). AF_07/2019</v>
          </cell>
          <cell r="I7005" t="str">
            <v>UNXKM</v>
          </cell>
          <cell r="J7005" t="str">
            <v>COLETADO</v>
          </cell>
          <cell r="K7005">
            <v>15.85</v>
          </cell>
        </row>
        <row r="7006">
          <cell r="G7006">
            <v>100257</v>
          </cell>
          <cell r="H7006" t="str">
            <v>TRANSPORTE HORIZONTAL MANUAL, DE VERGALHÕES DE AÇO COM DIÂMETRO DE 10 MM; 12,5 MM; 16 MM; 20 MM; 25 MM OU 32 MM (UNIDADE: KGXKM). AF_07/2019</v>
          </cell>
          <cell r="I7006" t="str">
            <v>UN</v>
          </cell>
          <cell r="J7006" t="str">
            <v>COLETADO</v>
          </cell>
          <cell r="K7006">
            <v>3.5</v>
          </cell>
        </row>
        <row r="7007">
          <cell r="G7007">
            <v>100258</v>
          </cell>
          <cell r="H7007" t="str">
            <v>TRANSPORTE HORIZONTAL MANUAL, DE JANELA (UNIDADE: M2XKM). AF_07/2019</v>
          </cell>
          <cell r="I7007" t="str">
            <v>UNXKM</v>
          </cell>
          <cell r="J7007" t="str">
            <v>COLETADO</v>
          </cell>
          <cell r="K7007">
            <v>135.2</v>
          </cell>
        </row>
        <row r="7008">
          <cell r="G7008">
            <v>100259</v>
          </cell>
          <cell r="H7008" t="str">
            <v>TRANSPORTE VERTICAL MANUAL, 1 PAVIMENTO, DE JANELA (UNIDADE: M2). AF_07/2019</v>
          </cell>
          <cell r="I7008" t="str">
            <v>M2XKM</v>
          </cell>
          <cell r="J7008" t="str">
            <v>ATRIBUÍDO SÃO PAULO</v>
          </cell>
          <cell r="K7008">
            <v>21.84</v>
          </cell>
        </row>
        <row r="7009">
          <cell r="G7009">
            <v>100260</v>
          </cell>
          <cell r="H7009" t="str">
            <v>TRANSPORTE HORIZONTAL MANUAL, DE PORTA (UNIDADE: UNIDXKM). AF_07/2019</v>
          </cell>
          <cell r="I7009" t="str">
            <v>M2</v>
          </cell>
          <cell r="J7009" t="str">
            <v>COLETADO</v>
          </cell>
          <cell r="K7009">
            <v>10.25</v>
          </cell>
        </row>
        <row r="7010">
          <cell r="G7010">
            <v>100261</v>
          </cell>
          <cell r="H7010" t="str">
            <v>TRANSPORTE VERTICAL MANUAL, 1 PAVIMENTO, DE PORTA (UNIDADE: UNID). AF_07/2019</v>
          </cell>
          <cell r="I7010" t="str">
            <v>KGXKM</v>
          </cell>
          <cell r="J7010" t="str">
            <v>COLETADO</v>
          </cell>
          <cell r="K7010">
            <v>36.32</v>
          </cell>
        </row>
        <row r="7011">
          <cell r="G7011">
            <v>100262</v>
          </cell>
          <cell r="H7011" t="str">
            <v>TRANSPORTE HORIZONTAL MANUAL, DE BANCADA DE MÁRMORE OU GRANITO PARA COZINHA/LAVATÓRIO OU MÁRMORE SINTÉTICO COM CUBA INTEGRADA (UNIDADE: UNIDXKM). AF_07/2019</v>
          </cell>
          <cell r="I7011" t="str">
            <v>M2XKM</v>
          </cell>
          <cell r="J7011" t="str">
            <v>COLETADO</v>
          </cell>
          <cell r="K7011">
            <v>11.83</v>
          </cell>
        </row>
        <row r="7012">
          <cell r="G7012">
            <v>100263</v>
          </cell>
          <cell r="H7012" t="str">
            <v>TRANSPORTE VERTICAL, BANCADA DE MÁRMORE OU GRANITO PARA COZINHA/LAVATÓRIO OU MÁRMORE SINTÉTICO COM CUBA INTEGRADA, MANUAL, 1 PAVIMENTO, (UNIDADE: UNID). AF_07/2019</v>
          </cell>
          <cell r="I7012" t="str">
            <v>M2XKM</v>
          </cell>
          <cell r="J7012" t="str">
            <v>ATRIBUÍDO SÃO PAULO</v>
          </cell>
          <cell r="K7012">
            <v>11.33</v>
          </cell>
        </row>
        <row r="7013">
          <cell r="G7013">
            <v>100264</v>
          </cell>
          <cell r="H7013" t="str">
            <v>TRANSPORTE HORIZONTAL COM CARRINHO PLATAFORMA, DE BANCADA DE MÁRMORE OU GRANITO PARA COZINHA/LAVATÓRIO OU MÁRMORE SINTÉTICO COM CUBA INTEGRADA (UNIDADE: UNIDXKM). AF_07/2019</v>
          </cell>
          <cell r="I7013" t="str">
            <v>M2XKM</v>
          </cell>
          <cell r="J7013" t="str">
            <v>COLETADO</v>
          </cell>
          <cell r="K7013">
            <v>0.46</v>
          </cell>
        </row>
        <row r="7014">
          <cell r="G7014">
            <v>100265</v>
          </cell>
          <cell r="H7014" t="str">
            <v>TRANSPORTE HORIZONTAL MANUAL, DE VIDRO (UNIDADE: M2XKM). AF_07/2019</v>
          </cell>
          <cell r="I7014" t="str">
            <v>M2XKM</v>
          </cell>
          <cell r="J7014" t="str">
            <v>COLETADO</v>
          </cell>
          <cell r="K7014">
            <v>1.79</v>
          </cell>
        </row>
        <row r="7015">
          <cell r="G7015">
            <v>100266</v>
          </cell>
          <cell r="H7015" t="str">
            <v>TRANSPORTE VERTICAL MANUAL, 1 PAVIMENTO, DE VIDRO (UNIDADE: M2). AF_07/2019</v>
          </cell>
          <cell r="I7015" t="str">
            <v>UNXKM</v>
          </cell>
          <cell r="J7015" t="str">
            <v>ATRIBUÍDO SÃO PAULO</v>
          </cell>
          <cell r="K7015">
            <v>4.7</v>
          </cell>
        </row>
        <row r="7016">
          <cell r="G7016">
            <v>100267</v>
          </cell>
          <cell r="H7016" t="str">
            <v>TRANSPORTE HORIZONTAL MANUAL, DE TELA DE AÇO (UNIDADE: KGXKM). AF_07/2019</v>
          </cell>
          <cell r="I7016" t="str">
            <v>UN</v>
          </cell>
          <cell r="J7016" t="str">
            <v>COLETADO</v>
          </cell>
          <cell r="K7016">
            <v>10.14</v>
          </cell>
        </row>
        <row r="7017">
          <cell r="G7017">
            <v>100268</v>
          </cell>
          <cell r="H7017" t="str">
            <v>TRANSPORTE HORIZONTAL MANUAL, DE COMPENSADO DE MADEIRA (UNIDADE: M2XKM). AF_07/2019</v>
          </cell>
          <cell r="I7017" t="str">
            <v>UNXKM</v>
          </cell>
          <cell r="J7017" t="str">
            <v>COLETADO</v>
          </cell>
          <cell r="K7017">
            <v>0.74</v>
          </cell>
        </row>
        <row r="7018">
          <cell r="G7018">
            <v>100269</v>
          </cell>
          <cell r="H7018" t="str">
            <v>TRANSPORTE HORIZONTAL MANUAL, DE TELHA TERMOACÚSTICA OU TELHA DE AÇO ZINCADO (UNIDADE: M2XKM). AF_07/2019</v>
          </cell>
          <cell r="I7018" t="str">
            <v>UNXKM</v>
          </cell>
          <cell r="J7018" t="str">
            <v>COLETADO</v>
          </cell>
          <cell r="K7018">
            <v>1.46</v>
          </cell>
        </row>
        <row r="7019">
          <cell r="G7019">
            <v>100270</v>
          </cell>
          <cell r="H7019" t="str">
            <v>TRANSPORTE HORIZONTAL MANUAL, DE TELHA DE FIBROCIMENTO OU TELHA ESTRUTURAL DE FIBROCIMENTO, CANALETE 90 OU KALHETÃO (UNIDADE: M2XKM). AF_07/2019</v>
          </cell>
          <cell r="I7019" t="str">
            <v>M2XKM</v>
          </cell>
          <cell r="J7019" t="str">
            <v>COLETADO</v>
          </cell>
          <cell r="K7019">
            <v>3.84</v>
          </cell>
        </row>
        <row r="7020">
          <cell r="G7020">
            <v>100271</v>
          </cell>
          <cell r="H7020" t="str">
            <v>TRANSPORTE HORIZONTAL COM MANIPULADOR TELESCÓPICO, DE TELHAS TERMOACÚSTICAS, FIBROCIMENTO, AÇO ZINCADO, FIBROCIMENTO ESTRUTURAL, CANALETE 90 OU KALHETÃO (UNIDADE: M2XKM). AF_07/2019</v>
          </cell>
          <cell r="I7020" t="str">
            <v>M2XKM</v>
          </cell>
          <cell r="J7020" t="str">
            <v>COLETADO</v>
          </cell>
          <cell r="K7020">
            <v>5.11</v>
          </cell>
        </row>
        <row r="7021">
          <cell r="G7021">
            <v>100272</v>
          </cell>
          <cell r="H7021" t="str">
            <v>TRANSPORTE HORIZONTAL MANUAL, DE BACIA SANITÁRIA, CAIXA ACOPLADA, TANQUE OU PIA (UNIDADE: UNIDXKM). AF_07/2019</v>
          </cell>
          <cell r="I7021" t="str">
            <v>M2XKM</v>
          </cell>
          <cell r="J7021" t="str">
            <v>COEFICIENTE DE REPRESENTATIVIDADE</v>
          </cell>
          <cell r="K7021">
            <v>6.41</v>
          </cell>
        </row>
        <row r="7022">
          <cell r="G7022">
            <v>100273</v>
          </cell>
          <cell r="H7022" t="str">
            <v>TRANSPORTE VERTICAL MANUAL, 1 PAVIMENTO, DE BACIA SANITÁRIA, CAIXA ACOPLADA, TANQUE OU PIA (UNIDADE: UNID). AF_07/2019</v>
          </cell>
          <cell r="I7022" t="str">
            <v>MXKM</v>
          </cell>
          <cell r="J7022" t="str">
            <v>COEFICIENTE DE REPRESENTATIVIDADE</v>
          </cell>
          <cell r="K7022">
            <v>3.05</v>
          </cell>
        </row>
        <row r="7023">
          <cell r="G7023">
            <v>100274</v>
          </cell>
          <cell r="H7023" t="str">
            <v>TRANSPORTE HORIZONTAL COM CARRINHO PLATAFORMA, DE BACIA SANITÁRIA, CAIXA ACOPLADA, TANQUE OU PIA (UNIDADE: UNIDXKM). AF_07/2019</v>
          </cell>
          <cell r="I7023" t="str">
            <v>MXKM</v>
          </cell>
          <cell r="J7023" t="str">
            <v>COLETADO</v>
          </cell>
          <cell r="K7023">
            <v>0.98</v>
          </cell>
        </row>
        <row r="7024">
          <cell r="G7024">
            <v>100275</v>
          </cell>
          <cell r="H7024" t="str">
            <v>TRANSPORTE HORIZONTAL COM MANIPULADOR TELESCÓPICO, DE BACIA SANITÁRIA, CAIXA ACOPLADA, TANQUE OU PIA (UNIDADE: UNIDXKM). AF_07/2019</v>
          </cell>
          <cell r="I7024" t="str">
            <v>MXKM</v>
          </cell>
          <cell r="J7024" t="str">
            <v>COEFICIENTE DE REPRESENTATIVIDADE</v>
          </cell>
          <cell r="K7024">
            <v>0.88</v>
          </cell>
        </row>
        <row r="7025">
          <cell r="G7025">
            <v>100276</v>
          </cell>
          <cell r="H7025" t="str">
            <v>TRANSPORTE HORIZONTAL MANUAL, DE TELHA DE CONCRETO OU CERÂMICA (UNIDADE: M2XKM). AF_07/2019</v>
          </cell>
          <cell r="I7025" t="str">
            <v>M2</v>
          </cell>
          <cell r="J7025" t="str">
            <v>COEFICIENTE DE REPRESENTATIVIDADE</v>
          </cell>
          <cell r="K7025">
            <v>1.71</v>
          </cell>
        </row>
        <row r="7026">
          <cell r="G7026">
            <v>100277</v>
          </cell>
          <cell r="H7026" t="str">
            <v>TRANSPORTE HORIZONTAL COM CARRINHO PLATAFORMA, DE TELHA DE CONCRETO OU CERÂMICA (UNIDADE: M2XKM). AF_07/2019</v>
          </cell>
          <cell r="I7026" t="str">
            <v>M2</v>
          </cell>
          <cell r="J7026" t="str">
            <v>COLETADO</v>
          </cell>
          <cell r="K7026">
            <v>9.31</v>
          </cell>
        </row>
        <row r="7027">
          <cell r="G7027">
            <v>100278</v>
          </cell>
          <cell r="H7027" t="str">
            <v>TRANSPORTE HORIZONTAL COM MANIPULADOR TELESCÓPICO, DE TELHA DE CONCRETO OU CERÂMICA (UNIDADE: M2XKM). AF_07/2019</v>
          </cell>
          <cell r="I7027" t="str">
            <v>M2</v>
          </cell>
          <cell r="J7027" t="str">
            <v>COEFICIENTE DE REPRESENTATIVIDADE</v>
          </cell>
          <cell r="K7027">
            <v>9.78</v>
          </cell>
        </row>
        <row r="7028">
          <cell r="G7028">
            <v>100279</v>
          </cell>
          <cell r="H7028" t="str">
            <v>TRANSPORTE HORIZONTAL MANUAL, DE BARRAMENTO BLINDADO (UNIDADE: MXKM). AF_07/2019</v>
          </cell>
          <cell r="I7028" t="str">
            <v>M2</v>
          </cell>
          <cell r="J7028" t="str">
            <v>COLETADO</v>
          </cell>
          <cell r="K7028">
            <v>6.55</v>
          </cell>
        </row>
        <row r="7029">
          <cell r="G7029">
            <v>100280</v>
          </cell>
          <cell r="H7029" t="str">
            <v>TRANSPORTE HORIZONTAL COM CARRINHO PLATAFORMA, DE BARRAMENTO BLINDADO (UNIDADE: MXKM). AF_07/2019</v>
          </cell>
          <cell r="I7029" t="str">
            <v>M2</v>
          </cell>
          <cell r="J7029" t="str">
            <v>COLETADO</v>
          </cell>
          <cell r="K7029">
            <v>6.55</v>
          </cell>
        </row>
        <row r="7030">
          <cell r="G7030">
            <v>100281</v>
          </cell>
          <cell r="H7030" t="str">
            <v>TRANSPORTE HORIZONTAL MANUAL, DE CALHA QUADRADA NÚMERO 24 - CORTE 33 (UNIDADE: MXKM). AF_07/2019</v>
          </cell>
          <cell r="I7030" t="str">
            <v>M2</v>
          </cell>
          <cell r="J7030" t="str">
            <v>COEFICIENTE DE REPRESENTATIVIDADE</v>
          </cell>
          <cell r="K7030">
            <v>14.68</v>
          </cell>
        </row>
        <row r="7031">
          <cell r="G7031">
            <v>100282</v>
          </cell>
          <cell r="H7031" t="str">
            <v>LIMPEZA DE PISO CERÂMICO OU PORCELANATO COM VASSOURA A SECO. AF_04/2019</v>
          </cell>
          <cell r="I7031" t="str">
            <v>M2</v>
          </cell>
          <cell r="J7031" t="str">
            <v>COEFICIENTE DE REPRESENTATIVIDADE</v>
          </cell>
          <cell r="K7031">
            <v>2.09</v>
          </cell>
        </row>
        <row r="7032">
          <cell r="G7032">
            <v>100283</v>
          </cell>
          <cell r="H7032" t="str">
            <v>LIMPEZA DE PISO CERÂMICO OU PORCELANATO COM PANO ÚMIDO. AF_04/2019</v>
          </cell>
          <cell r="I7032" t="str">
            <v>M2</v>
          </cell>
          <cell r="J7032" t="str">
            <v>COEFICIENTE DE REPRESENTATIVIDADE</v>
          </cell>
          <cell r="K7032">
            <v>3.32</v>
          </cell>
        </row>
        <row r="7033">
          <cell r="G7033">
            <v>100284</v>
          </cell>
          <cell r="H7033" t="str">
            <v>LIMPEZA DE PISO CERÂMICO OU PORCELANATO UTILIZANDO DETERGENTE NEUTRO E ESCOVAÇÃO MANUAL. AF_04/2019</v>
          </cell>
          <cell r="I7033" t="str">
            <v>M2</v>
          </cell>
          <cell r="J7033" t="str">
            <v>COEFICIENTE DE REPRESENTATIVIDADE</v>
          </cell>
          <cell r="K7033">
            <v>0.87</v>
          </cell>
        </row>
        <row r="7034">
          <cell r="G7034">
            <v>100285</v>
          </cell>
          <cell r="H7034" t="str">
            <v>LIMPEZA DE PISO CERÂMICO OU COM PEDRAS RÚSTICAS UTILIZANDO ÁCIDO MURIÁTICO. AF_04/2019</v>
          </cell>
          <cell r="I7034" t="str">
            <v>M2</v>
          </cell>
          <cell r="J7034" t="str">
            <v>COEFICIENTE DE REPRESENTATIVIDADE</v>
          </cell>
          <cell r="K7034">
            <v>2.39</v>
          </cell>
        </row>
        <row r="7035">
          <cell r="G7035">
            <v>100286</v>
          </cell>
          <cell r="H7035" t="str">
            <v>LIMPEZA DE REVESTIMENTO CERÂMICO EM PAREDE COM PANO ÚMIDO AF_04/2019</v>
          </cell>
          <cell r="I7035" t="str">
            <v>M2</v>
          </cell>
          <cell r="J7035" t="str">
            <v>COEFICIENTE DE REPRESENTATIVIDADE</v>
          </cell>
          <cell r="K7035">
            <v>2.52</v>
          </cell>
        </row>
        <row r="7036">
          <cell r="G7036">
            <v>100287</v>
          </cell>
          <cell r="H7036" t="str">
            <v>LIMPEZA DE REVESTIMENTO CERÂMICO EM PAREDE UTILIZANDO DETERGENTE NEUTRO E ESCOVAÇÃO MANUAL. AF_04/2019</v>
          </cell>
          <cell r="I7036" t="str">
            <v>M2</v>
          </cell>
          <cell r="J7036" t="str">
            <v>COEFICIENTE DE REPRESENTATIVIDADE</v>
          </cell>
          <cell r="K7036">
            <v>3.76</v>
          </cell>
        </row>
        <row r="7037">
          <cell r="G7037">
            <v>99802</v>
          </cell>
          <cell r="H7037" t="str">
            <v>LIMPEZA DE REVESTIMENTO CERÂMICO EM PAREDE UTILIZANDO ÁCIDO MURIÁTICO. AF_04/2019</v>
          </cell>
          <cell r="I7037" t="str">
            <v>M2</v>
          </cell>
          <cell r="J7037" t="str">
            <v>COEFICIENTE DE REPRESENTATIVIDADE</v>
          </cell>
          <cell r="K7037">
            <v>1.33</v>
          </cell>
        </row>
        <row r="7038">
          <cell r="G7038">
            <v>99803</v>
          </cell>
          <cell r="H7038" t="str">
            <v>LIMPEZA DE PISO DE LADRILHO HIDRÁULICO COM PANO ÚMIDO. AF_04/2019</v>
          </cell>
          <cell r="I7038" t="str">
            <v>UN</v>
          </cell>
          <cell r="J7038" t="str">
            <v>COEFICIENTE DE REPRESENTATIVIDADE</v>
          </cell>
          <cell r="K7038">
            <v>93.2</v>
          </cell>
        </row>
        <row r="7039">
          <cell r="G7039">
            <v>99804</v>
          </cell>
          <cell r="H7039" t="str">
            <v>LIMPEZA DE PISO DE MÁRMORE/GRANITO UTILIZANDO DETERGENTE NEUTRO E ESCOVAÇÃO MANUAL. AF_04/2019</v>
          </cell>
          <cell r="I7039" t="str">
            <v>UN</v>
          </cell>
          <cell r="J7039" t="str">
            <v>COLETADO</v>
          </cell>
          <cell r="K7039">
            <v>68.19</v>
          </cell>
        </row>
        <row r="7040">
          <cell r="G7040">
            <v>99805</v>
          </cell>
          <cell r="H7040" t="str">
            <v>LIMPEZA DE CONTRAPISO COM VASSOURA A SECO. AF_04/2019</v>
          </cell>
          <cell r="I7040" t="str">
            <v>UN</v>
          </cell>
          <cell r="J7040" t="str">
            <v>COEFICIENTE DE REPRESENTATIVIDADE</v>
          </cell>
          <cell r="K7040">
            <v>55.7</v>
          </cell>
        </row>
        <row r="7041">
          <cell r="G7041">
            <v>99806</v>
          </cell>
          <cell r="H7041" t="str">
            <v>LIMPEZA DE LADRILHO HIDRÁULICO EM PAREDE COM PANO ÚMIDO. AF_04/2019</v>
          </cell>
          <cell r="I7041" t="str">
            <v>UN</v>
          </cell>
          <cell r="J7041" t="str">
            <v>COEFICIENTE DE REPRESENTATIVIDADE</v>
          </cell>
          <cell r="K7041">
            <v>76.12</v>
          </cell>
        </row>
        <row r="7042">
          <cell r="G7042">
            <v>99807</v>
          </cell>
          <cell r="H7042" t="str">
            <v>LIMPEZA DE MÁRMORE/GRANITO EM PAREDE UTILIZANDO DETERGENTE NEUTRO E ESCOVAÇÃO MANUAL. AF_04/2019</v>
          </cell>
          <cell r="I7042" t="str">
            <v>M2</v>
          </cell>
          <cell r="J7042" t="str">
            <v>COEFICIENTE DE REPRESENTATIVIDADE</v>
          </cell>
          <cell r="K7042">
            <v>55.4</v>
          </cell>
        </row>
        <row r="7043">
          <cell r="G7043">
            <v>99808</v>
          </cell>
          <cell r="H7043" t="str">
            <v>LIMPEZA DE SUPERFÍCIE COM JATO DE ALTA PRESSÃO. AF_04/2019</v>
          </cell>
          <cell r="I7043" t="str">
            <v>M2</v>
          </cell>
          <cell r="J7043" t="str">
            <v>COLETADO</v>
          </cell>
          <cell r="K7043">
            <v>45.14</v>
          </cell>
        </row>
        <row r="7044">
          <cell r="G7044">
            <v>99809</v>
          </cell>
          <cell r="H7044" t="str">
            <v>LIMPEZA DE PIA INOX COM BANCADA DE PEDRA, INCLUSIVE METAIS CORRESPONDENTES. AF_04/2019</v>
          </cell>
          <cell r="I7044" t="str">
            <v>M2</v>
          </cell>
          <cell r="J7044" t="str">
            <v>COEFICIENTE DE REPRESENTATIVIDADE</v>
          </cell>
          <cell r="K7044">
            <v>109.35</v>
          </cell>
        </row>
        <row r="7045">
          <cell r="G7045">
            <v>99810</v>
          </cell>
          <cell r="H7045" t="str">
            <v>LIMPEZA DE TANQUE OU LAVATÓRIO DE LOUÇA ISOLADO, INCLUSIVE METAIS CORRESPONDENTES. AF_04/2019</v>
          </cell>
          <cell r="I7045" t="str">
            <v>M2</v>
          </cell>
          <cell r="J7045" t="str">
            <v>COEFICIENTE DE REPRESENTATIVIDADE</v>
          </cell>
          <cell r="K7045">
            <v>64.42</v>
          </cell>
        </row>
        <row r="7046">
          <cell r="G7046">
            <v>99811</v>
          </cell>
          <cell r="H7046" t="str">
            <v>LIMPEZA DE LAVATÓRIO DE LOUÇA COM BANCADA DE PEDRA, INCLUSIVE METAIS CORRESPONDENTES. AF_04/2019</v>
          </cell>
          <cell r="I7046" t="str">
            <v>M2</v>
          </cell>
          <cell r="J7046" t="str">
            <v>COEFICIENTE DE REPRESENTATIVIDADE</v>
          </cell>
          <cell r="K7046">
            <v>101.89</v>
          </cell>
        </row>
        <row r="7047">
          <cell r="G7047">
            <v>99812</v>
          </cell>
          <cell r="H7047" t="str">
            <v>LIMPEZA DE BACIA SANITÁRIA, BIDÊ OU MICTÓRIO EM LOUÇA, INCLUSIVE METAIS CORRESPONDENTES. AF_04/2019</v>
          </cell>
          <cell r="I7047" t="str">
            <v>M2</v>
          </cell>
          <cell r="J7047" t="str">
            <v>COEFICIENTE DE REPRESENTATIVIDADE</v>
          </cell>
          <cell r="K7047">
            <v>62.99</v>
          </cell>
        </row>
        <row r="7048">
          <cell r="G7048">
            <v>99813</v>
          </cell>
          <cell r="H7048" t="str">
            <v>LIMPEZA DE BANCADA DE PEDRA (MÁRMORE OU GRANITO). AF_04/2019</v>
          </cell>
          <cell r="I7048" t="str">
            <v>M2</v>
          </cell>
          <cell r="J7048" t="str">
            <v>COEFICIENTE DE REPRESENTATIVIDADE</v>
          </cell>
          <cell r="K7048">
            <v>72.87</v>
          </cell>
        </row>
        <row r="7049">
          <cell r="G7049">
            <v>99814</v>
          </cell>
          <cell r="H7049" t="str">
            <v>LIMPEZA DE JANELA INTEIRAMENTE DE VIDRO. AF_04/2019</v>
          </cell>
          <cell r="I7049" t="str">
            <v>M2</v>
          </cell>
          <cell r="J7049" t="str">
            <v>COEFICIENTE DE REPRESENTATIVIDADE</v>
          </cell>
          <cell r="K7049">
            <v>17.13</v>
          </cell>
        </row>
        <row r="7050">
          <cell r="G7050">
            <v>99815</v>
          </cell>
          <cell r="H7050" t="str">
            <v>LIMPEZA DE JANELA DE VIDRO COM CAIXILHO EM AÇO/ALUMÍNIO/PVC. AF_04/2019</v>
          </cell>
          <cell r="I7050" t="str">
            <v>M</v>
          </cell>
          <cell r="J7050" t="str">
            <v>COEFICIENTE DE REPRESENTATIVIDADE</v>
          </cell>
          <cell r="K7050">
            <v>138.2</v>
          </cell>
        </row>
        <row r="7051">
          <cell r="G7051">
            <v>99816</v>
          </cell>
          <cell r="H7051" t="str">
            <v>LIMPEZA DE PORTA DE MADEIRA. AF_04/2019</v>
          </cell>
          <cell r="I7051" t="str">
            <v>M</v>
          </cell>
          <cell r="J7051" t="str">
            <v>COEFICIENTE DE REPRESENTATIVIDADE</v>
          </cell>
          <cell r="K7051">
            <v>0.32</v>
          </cell>
        </row>
        <row r="7052">
          <cell r="G7052">
            <v>99817</v>
          </cell>
          <cell r="H7052" t="str">
            <v>LIMPEZA DE PORTA INTEIRAMENTE DE VIDRO. AF_04/2019</v>
          </cell>
          <cell r="I7052" t="str">
            <v>M</v>
          </cell>
          <cell r="J7052" t="str">
            <v>COEFICIENTE DE REPRESENTATIVIDADE</v>
          </cell>
          <cell r="K7052">
            <v>0.12</v>
          </cell>
        </row>
        <row r="7053">
          <cell r="G7053">
            <v>99818</v>
          </cell>
          <cell r="H7053" t="str">
            <v>LIMPEZA DE PORTA EM AÇO/ALUMÍNIO. AF_04/2019</v>
          </cell>
          <cell r="I7053" t="str">
            <v>M</v>
          </cell>
          <cell r="J7053" t="str">
            <v>COEFICIENTE DE REPRESENTATIVIDADE</v>
          </cell>
          <cell r="K7053">
            <v>0.09</v>
          </cell>
        </row>
        <row r="7054">
          <cell r="G7054">
            <v>99819</v>
          </cell>
          <cell r="H7054" t="str">
            <v>LIMPEZA DE PORTA DE VIDRO COM CAIXILHO EM AÇO/ ALUMÍNIO/ PVC. AF_04/2019</v>
          </cell>
          <cell r="I7054" t="str">
            <v>M</v>
          </cell>
          <cell r="J7054" t="str">
            <v>COEFICIENTE DE REPRESENTATIVIDADE</v>
          </cell>
          <cell r="K7054">
            <v>24.74</v>
          </cell>
        </row>
        <row r="7055">
          <cell r="G7055">
            <v>99820</v>
          </cell>
          <cell r="H7055" t="str">
            <v>LIMPEZA DE FORRO REMOVÍVEL COM PANO ÚMIDO. AF_04/2019</v>
          </cell>
          <cell r="I7055" t="str">
            <v>M</v>
          </cell>
          <cell r="J7055" t="str">
            <v>COEFICIENTE DE REPRESENTATIVIDADE</v>
          </cell>
          <cell r="K7055">
            <v>5.69</v>
          </cell>
        </row>
        <row r="7056">
          <cell r="G7056">
            <v>99821</v>
          </cell>
          <cell r="H7056" t="str">
            <v>GUARDA-CORPO FIXADO EM FÔRMA DE MADEIRA COM MONTANTES E TRAVESSÕES EM MADEIRA E FECHAMENTO EM PLACA COMPENSADO PARA EDIFÍCIOS COM ATÉ 2 PAVIMENTOS. AF_03/2024</v>
          </cell>
          <cell r="I7056" t="str">
            <v>M</v>
          </cell>
          <cell r="J7056" t="str">
            <v>COEFICIENTE DE REPRESENTATIVIDADE</v>
          </cell>
          <cell r="K7056">
            <v>16</v>
          </cell>
        </row>
        <row r="7057">
          <cell r="G7057">
            <v>99822</v>
          </cell>
          <cell r="H7057" t="str">
            <v>GUARDA-CORPO FIXADO EM FÔRMA DE MADEIRA COM MONTANTES E TRAVESSÕES EM MADEIRA E FECHAMENTO EM PLACA COMPENSADO PARA EDIFÍCIOS COM 3 PAVIMENTOS. AF_03/2024</v>
          </cell>
          <cell r="I7057" t="str">
            <v>M</v>
          </cell>
          <cell r="J7057" t="str">
            <v>COEFICIENTE DE REPRESENTATIVIDADE</v>
          </cell>
          <cell r="K7057">
            <v>22.29</v>
          </cell>
        </row>
        <row r="7058">
          <cell r="G7058">
            <v>99823</v>
          </cell>
          <cell r="H7058" t="str">
            <v>GUARDA-CORPO FIXADO EM FÔRMA DE MADEIRA COM MONTANTES E TRAVESSÕES EM MADEIRA E FECHAMENTO EM PLACA COMPENSADO PARA EDIFÍCIOS COM ALTURA IGUAL OU SUPERIOR A 4 PAVIMENTOS. AF_03/2024</v>
          </cell>
          <cell r="I7058" t="str">
            <v>M</v>
          </cell>
          <cell r="J7058" t="str">
            <v>COEFICIENTE DE REPRESENTATIVIDADE</v>
          </cell>
          <cell r="K7058">
            <v>10.67</v>
          </cell>
        </row>
        <row r="7059">
          <cell r="G7059">
            <v>99824</v>
          </cell>
          <cell r="H7059" t="str">
            <v>GUARDA-CORPO FIXADO EM FÔRMA DE MADEIRA COM MONTANTES E TRAVESSÕES EM MADEIRA PRÉ-MONTADOS PARA EDIFÍCIOS COM ATÉ 2 PAVIMENTOS. AF_03/2024</v>
          </cell>
          <cell r="I7059" t="str">
            <v>M</v>
          </cell>
          <cell r="J7059" t="str">
            <v>COEFICIENTE DE REPRESENTATIVIDADE</v>
          </cell>
          <cell r="K7059">
            <v>325.34</v>
          </cell>
        </row>
        <row r="7060">
          <cell r="G7060">
            <v>99825</v>
          </cell>
          <cell r="H7060" t="str">
            <v>GUARDA-CORPO FIXADO EM FÔRMA DE MADEIRA COM MONTANTES E TRAVESSÕES EM MADEIRA PRÉ-MONTADOS PARA EDIFÍCIOS COM 3 PAVIMENTOS. AF_03/2024</v>
          </cell>
          <cell r="I7060" t="str">
            <v>M2</v>
          </cell>
          <cell r="J7060" t="str">
            <v>COEFICIENTE DE REPRESENTATIVIDADE</v>
          </cell>
          <cell r="K7060">
            <v>770.22</v>
          </cell>
        </row>
        <row r="7061">
          <cell r="G7061">
            <v>99826</v>
          </cell>
          <cell r="H7061" t="str">
            <v>GUARDA-CORPO FIXADO EM FÔRMA DE MADEIRA COM MONTANTES E TRAVESSÕES EM MADEIRA PRÉ-MONTADOS PARA EDIFÍCIOS COM ALTURA IGUAL OU SUPERIOR A 4 PAVIMENTOS. AF_03/2024</v>
          </cell>
          <cell r="I7061" t="str">
            <v>M2</v>
          </cell>
          <cell r="J7061" t="str">
            <v>COEFICIENTE DE REPRESENTATIVIDADE</v>
          </cell>
          <cell r="K7061">
            <v>38.4</v>
          </cell>
        </row>
        <row r="7062">
          <cell r="G7062">
            <v>97013</v>
          </cell>
          <cell r="H7062" t="str">
            <v>GUARDA-CORPO EM LAJE PÓS-DESFÔRMA COM ESCORAS DE MADEIRA ESTRONCADAS NA ESTRUTURA, TRAVESSÕES DE MADEIRA E FECHAMENTO EM TELA DE POLIPROPILENO PARA EDIFÍCIOS COM ATÉ 4 PAVIMENTOS (1 MONTAGEM). AF_03/2024</v>
          </cell>
          <cell r="I7062" t="str">
            <v>M2</v>
          </cell>
          <cell r="J7062" t="str">
            <v>COEFICIENTE DE REPRESENTATIVIDADE</v>
          </cell>
          <cell r="K7062">
            <v>11.54</v>
          </cell>
        </row>
        <row r="7063">
          <cell r="G7063">
            <v>97014</v>
          </cell>
          <cell r="H7063" t="str">
            <v>GUARDA-CORPO EM LAJE PÓS-DESFÔRMA COM ESCORAS DE MADEIRA ESTRONCADAS NA ESTRUTURA, TRAVESSÕES DE MADEIRA E FECHAMENTO EM TELA DE POLIPROPILENO PARA EDIFÍCIOS ACIMA DE 4 PAVIMENTOS (2 MONTAGENS). AF_03/2024</v>
          </cell>
          <cell r="I7063" t="str">
            <v>M2</v>
          </cell>
          <cell r="J7063" t="str">
            <v>COEFICIENTE DE REPRESENTATIVIDADE</v>
          </cell>
          <cell r="K7063">
            <v>77.97</v>
          </cell>
        </row>
        <row r="7064">
          <cell r="G7064">
            <v>97015</v>
          </cell>
          <cell r="H7064" t="str">
            <v>GUARDA-CORPO EM LAJE PÓS-DESFÔRMA COM ESCORAS METÁLICAS ESTRONCADAS NA ESTRUTURA, TRAVESSÕES DE MADEIRA E FECHAMENTO EM TELA DE POLIPROPILENO PARA EDIFÍCIOS COM ATÉ 4 PAVIMENTOS (1 MONTAGEM). AF_03/2024_PS</v>
          </cell>
          <cell r="I7064" t="str">
            <v>M2</v>
          </cell>
          <cell r="J7064" t="str">
            <v>COEFICIENTE DE REPRESENTATIVIDADE</v>
          </cell>
          <cell r="K7064">
            <v>4132.19</v>
          </cell>
        </row>
        <row r="7065">
          <cell r="G7065">
            <v>97016</v>
          </cell>
          <cell r="H7065" t="str">
            <v>GUARDA-CORPO EM LAJE PÓS-DESFÔRMA COM ESCORAS METÁLICAS ESTRONCADAS NA ESTRUTURA, TRAVESSÕES DE MADEIRA E FECHAMENTO EM TELA DE POLIPROPILENO PARA EDIFÍCIOS ACIMA DE 4 PAVIMENTOS (2 MONTAGENS). AF_03/2024_PS</v>
          </cell>
          <cell r="I7065" t="str">
            <v>M2</v>
          </cell>
          <cell r="J7065" t="str">
            <v>COEFICIENTE DE REPRESENTATIVIDADE</v>
          </cell>
          <cell r="K7065">
            <v>54.74</v>
          </cell>
        </row>
        <row r="7066">
          <cell r="G7066">
            <v>97017</v>
          </cell>
          <cell r="H7066" t="str">
            <v>FECHAMENTO REMOVÍVEL DE VÃO DE PORTAS EM MADEIRA (VÃO DO ELEVADOR) - 1 MONTAGEM EM OBRA. AF_03/2024</v>
          </cell>
          <cell r="I7066" t="str">
            <v>UN</v>
          </cell>
          <cell r="J7066" t="str">
            <v>COEFICIENTE DE REPRESENTATIVIDADE</v>
          </cell>
          <cell r="K7066">
            <v>1774.8</v>
          </cell>
        </row>
        <row r="7067">
          <cell r="G7067">
            <v>97018</v>
          </cell>
          <cell r="H7067" t="str">
            <v>FECHAMENTO REMOVÍVEL DE ABERTURA DE CAIXILHO EM MADEIRA - 4 MONTAGENS EM OBRA. AF_03/2024</v>
          </cell>
          <cell r="I7067" t="str">
            <v>M2</v>
          </cell>
          <cell r="J7067" t="str">
            <v>COEFICIENTE DE REPRESENTATIVIDADE</v>
          </cell>
          <cell r="K7067">
            <v>2620.66</v>
          </cell>
        </row>
        <row r="7068">
          <cell r="G7068">
            <v>97031</v>
          </cell>
          <cell r="H7068" t="str">
            <v>FECHAMENTO REMOVÍVEL DE ABERTURA NO PISO EM MADEIRA - 1 MONTAGEM EM OBRA. AF_03/2024</v>
          </cell>
          <cell r="I7068" t="str">
            <v>M2</v>
          </cell>
          <cell r="J7068" t="str">
            <v>COEFICIENTE DE REPRESENTATIVIDADE</v>
          </cell>
          <cell r="K7068">
            <v>166.13</v>
          </cell>
        </row>
        <row r="7069">
          <cell r="G7069">
            <v>97032</v>
          </cell>
          <cell r="H7069" t="str">
            <v>PONTEIRAS DE PROTEÇÃO DE PONTAS E VERGALHÕES EXPOSTOS EM FUNDAÇÕES. AF_03/2024</v>
          </cell>
          <cell r="I7069" t="str">
            <v>M</v>
          </cell>
          <cell r="J7069" t="str">
            <v>COEFICIENTE DE REPRESENTATIVIDADE</v>
          </cell>
          <cell r="K7069">
            <v>16960.96</v>
          </cell>
        </row>
        <row r="7070">
          <cell r="G7070">
            <v>97033</v>
          </cell>
          <cell r="H7070" t="str">
            <v>PONTEIRAS DE PROTEÇÃO DE PONTAS E VERGALHÕES EXPOSTOS EM ESTRUTURAS DE CONCRETO ARMADO CONVENCIONAL. AF_03/2024</v>
          </cell>
          <cell r="I7070" t="str">
            <v>M3</v>
          </cell>
          <cell r="J7070" t="str">
            <v>ATRIBUÍDO SÃO PAULO</v>
          </cell>
          <cell r="K7070">
            <v>138.74</v>
          </cell>
        </row>
        <row r="7071">
          <cell r="G7071">
            <v>97034</v>
          </cell>
          <cell r="H7071" t="str">
            <v>PONTEIRAS DE PROTEÇÃO DE PONTAS E VERGALHÕES EXPOSTOS EM ALVENARIA ESTRUTURAL. AF_03/2024</v>
          </cell>
          <cell r="I7071" t="str">
            <v>M2</v>
          </cell>
          <cell r="J7071" t="str">
            <v>COEFICIENTE DE REPRESENTATIVIDADE</v>
          </cell>
          <cell r="K7071">
            <v>101.83</v>
          </cell>
        </row>
        <row r="7072">
          <cell r="G7072">
            <v>97039</v>
          </cell>
          <cell r="H7072" t="str">
            <v>INSTALAÇÃO DE SINALIZADOR NOTURNO LED. AF_03/2024</v>
          </cell>
          <cell r="I7072" t="str">
            <v>M</v>
          </cell>
          <cell r="J7072" t="str">
            <v>COEFICIENTE DE REPRESENTATIVIDADE</v>
          </cell>
          <cell r="K7072">
            <v>49.62</v>
          </cell>
        </row>
        <row r="7073">
          <cell r="G7073">
            <v>97040</v>
          </cell>
          <cell r="H7073" t="str">
            <v>COLOCAÇÃO DE TELA EM ANDAIME FACHADEIRO. AF_03/2024</v>
          </cell>
          <cell r="I7073" t="str">
            <v>UN</v>
          </cell>
          <cell r="J7073" t="str">
            <v>COEFICIENTE DE REPRESENTATIVIDADE</v>
          </cell>
          <cell r="K7073">
            <v>152.03</v>
          </cell>
        </row>
        <row r="7074">
          <cell r="G7074">
            <v>97041</v>
          </cell>
          <cell r="H7074" t="str">
            <v>MONTAGEM E DESMONTAGEM DE ANDAIME MODULAR FACHADEIRO, COM PISO METÁLICO, PARA EDIFÍCIOS COM MULTIPLOS PAVIMENTOS (EXCLUSIVE ANDAIME E LIMPEZA). AF_03/2024</v>
          </cell>
          <cell r="I7074" t="str">
            <v>M</v>
          </cell>
          <cell r="J7074" t="str">
            <v>COEFICIENTE DE REPRESENTATIVIDADE</v>
          </cell>
          <cell r="K7074">
            <v>93.3</v>
          </cell>
        </row>
        <row r="7075">
          <cell r="G7075">
            <v>97046</v>
          </cell>
          <cell r="H7075" t="str">
            <v>MONTAGEM E DESMONTAGEM DE ANDAIME TUBULAR TIPO "TORRE" (EXCLUSIVE ANDAIME E LIMPEZA). AF_03/2024</v>
          </cell>
          <cell r="I7075" t="str">
            <v>M</v>
          </cell>
          <cell r="J7075" t="str">
            <v>ATRIBUÍDO SÃO PAULO</v>
          </cell>
          <cell r="K7075">
            <v>53.23</v>
          </cell>
        </row>
        <row r="7076">
          <cell r="G7076">
            <v>97047</v>
          </cell>
          <cell r="H7076" t="str">
            <v>MONTAGEM E DESMONTAGEM DE ANDAIME MULTIDIRECIONAL (EXCLUSIVE ANDAIME E LIMPEZA). AF_03/2024</v>
          </cell>
          <cell r="I7076" t="str">
            <v>UN</v>
          </cell>
          <cell r="J7076" t="str">
            <v>COEFICIENTE DE REPRESENTATIVIDADE</v>
          </cell>
          <cell r="K7076">
            <v>498.75</v>
          </cell>
        </row>
        <row r="7077">
          <cell r="G7077">
            <v>97048</v>
          </cell>
          <cell r="H7077" t="str">
            <v>PROTEÇÃO DE PEDESTRES, INCLUSIVE MONTAGEM E DESMONTAGEM. AF_03/2024_PS</v>
          </cell>
          <cell r="I7077" t="str">
            <v>M</v>
          </cell>
          <cell r="J7077" t="str">
            <v>COLETADO</v>
          </cell>
          <cell r="K7077">
            <v>171.42</v>
          </cell>
        </row>
        <row r="7078">
          <cell r="G7078">
            <v>97054</v>
          </cell>
          <cell r="H7078" t="str">
            <v>PLATAFORMA DE PROTEÇÃO PRINCIPAL PARA ALVENARIA ESTRUTURAL PARA SER APOIADA EM ANDAIME, INCLUSIVE MONTAGEM E DESMONTAGEM. AF_03/2024</v>
          </cell>
          <cell r="I7078" t="str">
            <v>UN</v>
          </cell>
          <cell r="J7078" t="str">
            <v>COLETADO</v>
          </cell>
          <cell r="K7078">
            <v>232.29</v>
          </cell>
        </row>
        <row r="7079">
          <cell r="G7079">
            <v>97062</v>
          </cell>
          <cell r="H7079" t="str">
            <v>PROTEÇÃO DE ACESSO A CREMALHEIRA, COM CANCELA FIXADA EM LAJE - 1 MONTAGEM (EXCLUSO CANCELA). AF_03/2024</v>
          </cell>
          <cell r="I7079" t="str">
            <v>UN</v>
          </cell>
          <cell r="J7079" t="str">
            <v>COLETADO</v>
          </cell>
          <cell r="K7079">
            <v>79.83</v>
          </cell>
        </row>
        <row r="7080">
          <cell r="G7080">
            <v>97063</v>
          </cell>
          <cell r="H7080" t="str">
            <v>GUARDA-CORPO PARA POÇO DE CREMALHEIRA, COM MONTANTE METÁLICO FIXADO EM LAJE COM CHUMBADOR PARABOLT E FECHAMENTO EM PAINEL DE TELA METÁLICA (EXCLUSO PROTEÇÃO). AF_03/2024</v>
          </cell>
          <cell r="I7080" t="str">
            <v>M</v>
          </cell>
          <cell r="J7080" t="str">
            <v>COLETADO</v>
          </cell>
          <cell r="K7080">
            <v>10.07</v>
          </cell>
        </row>
        <row r="7081">
          <cell r="G7081">
            <v>97064</v>
          </cell>
          <cell r="H7081" t="str">
            <v>ASCENSÃO E DESCIDA DE ELEVADOR DE CREMALHEIRA. AF_03/2024</v>
          </cell>
          <cell r="I7081" t="str">
            <v>UN</v>
          </cell>
          <cell r="J7081" t="str">
            <v>COEFICIENTE DE REPRESENTATIVIDADE</v>
          </cell>
          <cell r="K7081">
            <v>2.34</v>
          </cell>
        </row>
        <row r="7082">
          <cell r="G7082">
            <v>97065</v>
          </cell>
          <cell r="H7082" t="str">
            <v>MONTAGEM E DESMONTAGEM DE MINI GRUA. AF_03/2024</v>
          </cell>
          <cell r="I7082" t="str">
            <v>M</v>
          </cell>
          <cell r="J7082" t="str">
            <v>COLETADO</v>
          </cell>
          <cell r="K7082">
            <v>20.49</v>
          </cell>
        </row>
        <row r="7083">
          <cell r="G7083">
            <v>97066</v>
          </cell>
          <cell r="H7083" t="str">
            <v>ASCENSÃO DE MINI GRUA. AF_03/2024</v>
          </cell>
          <cell r="I7083" t="str">
            <v>M3</v>
          </cell>
          <cell r="J7083" t="str">
            <v>COEFICIENTE DE REPRESENTATIVIDADE</v>
          </cell>
          <cell r="K7083">
            <v>6.32</v>
          </cell>
        </row>
        <row r="7084">
          <cell r="G7084">
            <v>97067</v>
          </cell>
          <cell r="H7084" t="str">
            <v>MONTAGEM E DESMONTAGEM DE TRECHO INICIAL DE ELEVADOR DE CREMALHEIRA, CABINE SIMPLES - EXCLUSO FUNDAÇÕES. AF_03/2024</v>
          </cell>
          <cell r="I7084" t="str">
            <v>M3</v>
          </cell>
          <cell r="J7084" t="str">
            <v>COLETADO</v>
          </cell>
          <cell r="K7084">
            <v>13.35</v>
          </cell>
        </row>
        <row r="7085">
          <cell r="G7085">
            <v>104989</v>
          </cell>
          <cell r="H7085" t="str">
            <v>MONTAGEM E DESMONTAGEM DE TRECHO INICIAL DE ELEVADOR DE CREMALHEIRA, CABINE DUPLA - EXCLUSO FUNDAÇÕES. AF_03/2024</v>
          </cell>
          <cell r="I7085" t="str">
            <v>M3</v>
          </cell>
          <cell r="J7085" t="str">
            <v>COEFICIENTE DE REPRESENTATIVIDADE</v>
          </cell>
          <cell r="K7085">
            <v>21.36</v>
          </cell>
        </row>
        <row r="7086">
          <cell r="G7086">
            <v>104990</v>
          </cell>
          <cell r="H7086" t="str">
            <v>ASCENSÃO DE GRUA ASCENSIONAL. AF_03/2024</v>
          </cell>
          <cell r="I7086" t="str">
            <v>M3</v>
          </cell>
          <cell r="J7086" t="str">
            <v>COLETADO</v>
          </cell>
          <cell r="K7086">
            <v>2.49</v>
          </cell>
        </row>
        <row r="7087">
          <cell r="G7087">
            <v>105103</v>
          </cell>
          <cell r="H7087" t="str">
            <v>MONTAGEM E DESMONTAGEM DO TRECHO INICIAL DE GRUA FIXA (ALTURA LIVRE) - EXCLUSO FUNDAÇÕES. AF_03/2024</v>
          </cell>
          <cell r="I7087" t="str">
            <v>M3</v>
          </cell>
          <cell r="J7087" t="str">
            <v>COEFICIENTE DE REPRESENTATIVIDADE</v>
          </cell>
          <cell r="K7087">
            <v>7.26</v>
          </cell>
        </row>
        <row r="7088">
          <cell r="G7088">
            <v>105104</v>
          </cell>
          <cell r="H7088" t="str">
            <v>ASCENSÃO E DESCIDA DE GRUA FIXA. AF_03/2024</v>
          </cell>
          <cell r="I7088" t="str">
            <v>M3</v>
          </cell>
          <cell r="J7088" t="str">
            <v>COEFICIENTE DE REPRESENTATIVIDADE</v>
          </cell>
          <cell r="K7088">
            <v>18.22</v>
          </cell>
        </row>
        <row r="7089">
          <cell r="G7089">
            <v>105105</v>
          </cell>
          <cell r="H7089" t="str">
            <v>DEMOLIÇÃO DE ALVENARIA DE BLOCO FURADO, DE FORMA MANUAL, COM REAPROVEITAMENTO. AF_09/2023</v>
          </cell>
          <cell r="I7089" t="str">
            <v>M3</v>
          </cell>
          <cell r="J7089" t="str">
            <v>COEFICIENTE DE REPRESENTATIVIDADE</v>
          </cell>
          <cell r="K7089">
            <v>1.69</v>
          </cell>
        </row>
        <row r="7090">
          <cell r="G7090">
            <v>105106</v>
          </cell>
          <cell r="H7090" t="str">
            <v>DEMOLIÇÃO DE ALVENARIA DE BLOCO FURADO, DE FORMA MANUAL, SEM REAPROVEITAMENTO. AF_09/2023</v>
          </cell>
          <cell r="I7090" t="str">
            <v>M3</v>
          </cell>
          <cell r="J7090" t="str">
            <v>COEFICIENTE DE REPRESENTATIVIDADE</v>
          </cell>
          <cell r="K7090">
            <v>2.62</v>
          </cell>
        </row>
        <row r="7091">
          <cell r="G7091">
            <v>105107</v>
          </cell>
          <cell r="H7091" t="str">
            <v>DEMOLIÇÃO DE ALVENARIA DE TIJOLO MACIÇO, DE FORMA MANUAL, COM REAPROVEITAMENTO. AF_09/2023</v>
          </cell>
          <cell r="I7091" t="str">
            <v>M3</v>
          </cell>
          <cell r="J7091" t="str">
            <v>COEFICIENTE DE REPRESENTATIVIDADE</v>
          </cell>
          <cell r="K7091">
            <v>2.42</v>
          </cell>
        </row>
        <row r="7092">
          <cell r="G7092">
            <v>105110</v>
          </cell>
          <cell r="H7092" t="str">
            <v>DEMOLIÇÃO DE ALVENARIA DE TIJOLO MACIÇO, DE FORMA MANUAL, SEM REAPROVEITAMENTO. AF_09/2023</v>
          </cell>
          <cell r="I7092" t="str">
            <v>M2</v>
          </cell>
          <cell r="J7092" t="str">
            <v>COEFICIENTE DE REPRESENTATIVIDADE</v>
          </cell>
          <cell r="K7092">
            <v>22.34</v>
          </cell>
        </row>
        <row r="7093">
          <cell r="G7093">
            <v>105111</v>
          </cell>
          <cell r="H7093" t="str">
            <v>DEMOLIÇÃO DE ALVENARIA PARA QUALQUER TIPO DE BLOCO, DE FORMA MECANIZADA, SEM REAPROVEITAMENTO. AF_09/2023</v>
          </cell>
          <cell r="I7093" t="str">
            <v>M</v>
          </cell>
          <cell r="J7093" t="str">
            <v>COEFICIENTE DE REPRESENTATIVIDADE</v>
          </cell>
          <cell r="K7093">
            <v>8.43</v>
          </cell>
        </row>
        <row r="7094">
          <cell r="G7094">
            <v>105112</v>
          </cell>
          <cell r="H7094" t="str">
            <v>DEMOLIÇÃO DE PILARES E VIGAS EM CONCRETO ARMADO, DE FORMA MANUAL, SEM REAPROVEITAMENTO. AF_09/2023</v>
          </cell>
          <cell r="I7094" t="str">
            <v>M2</v>
          </cell>
          <cell r="J7094" t="str">
            <v>COLETADO</v>
          </cell>
          <cell r="K7094">
            <v>21.79</v>
          </cell>
        </row>
        <row r="7095">
          <cell r="G7095">
            <v>97621</v>
          </cell>
          <cell r="H7095" t="str">
            <v>DEMOLIÇÃO DE PILARES E VIGAS EM CONCRETO ARMADO, DE FORMA MECANIZADA COM MARTELETE, SEM REAPROVEITAMENTO. AF_09/2023</v>
          </cell>
          <cell r="I7095" t="str">
            <v>M2</v>
          </cell>
          <cell r="J7095" t="str">
            <v>COEFICIENTE DE REPRESENTATIVIDADE</v>
          </cell>
          <cell r="K7095">
            <v>3.13</v>
          </cell>
        </row>
        <row r="7096">
          <cell r="G7096">
            <v>97622</v>
          </cell>
          <cell r="H7096" t="str">
            <v>DEMOLIÇÃO DE LAJES, EM CONCRETO ARMADO, DE FORMA MANUAL, SEM REAPROVEITAMENTO. AF_09/2023</v>
          </cell>
          <cell r="I7096" t="str">
            <v>M2</v>
          </cell>
          <cell r="J7096" t="str">
            <v>COEFICIENTE DE REPRESENTATIVIDADE</v>
          </cell>
          <cell r="K7096">
            <v>1.8</v>
          </cell>
        </row>
        <row r="7097">
          <cell r="G7097">
            <v>97623</v>
          </cell>
          <cell r="H7097" t="str">
            <v>DEMOLIÇÃO DE LAJES, EM CONCRETO ARMADO, DE FORMA MECANIZADA COM MARTELETE, SEM REAPROVEITAMENTO. AF_09/2023</v>
          </cell>
          <cell r="I7097" t="str">
            <v>M2</v>
          </cell>
          <cell r="J7097" t="str">
            <v>COEFICIENTE DE REPRESENTATIVIDADE</v>
          </cell>
          <cell r="K7097">
            <v>4.09</v>
          </cell>
        </row>
        <row r="7098">
          <cell r="G7098">
            <v>97624</v>
          </cell>
          <cell r="H7098" t="str">
            <v>DEMOLIÇÃO DE ARGAMASSAS, DE FORMA MANUAL, SEM REAPROVEITAMENTO. AF_09/2023</v>
          </cell>
          <cell r="I7098" t="str">
            <v>M2</v>
          </cell>
          <cell r="J7098" t="str">
            <v>COLETADO</v>
          </cell>
          <cell r="K7098">
            <v>6.76</v>
          </cell>
        </row>
        <row r="7099">
          <cell r="G7099">
            <v>97625</v>
          </cell>
          <cell r="H7099" t="str">
            <v>DEMOLIÇÃO DE RODAPÉ CERÂMICO, DE FORMA MANUAL, SEM REAPROVEITAMENTO. AF_09/2023</v>
          </cell>
          <cell r="I7099" t="str">
            <v>M2</v>
          </cell>
          <cell r="J7099" t="str">
            <v>COLETADO</v>
          </cell>
          <cell r="K7099">
            <v>73.77</v>
          </cell>
        </row>
        <row r="7100">
          <cell r="G7100">
            <v>97626</v>
          </cell>
          <cell r="H7100" t="str">
            <v>DEMOLIÇÃO DE REVESTIMENTO CERÂMICO, DE FORMA MANUAL, SEM REAPROVEITAMENTO. AF_09/2023</v>
          </cell>
          <cell r="I7100" t="str">
            <v>M2</v>
          </cell>
          <cell r="J7100" t="str">
            <v>COLETADO</v>
          </cell>
          <cell r="K7100">
            <v>167.24</v>
          </cell>
        </row>
        <row r="7101">
          <cell r="G7101">
            <v>97627</v>
          </cell>
          <cell r="H7101" t="str">
            <v>DEMOLIÇÃO DE REVESTIMENTO CERÂMICO, DE FORMA MECANIZADA COM MARTELETE, SEM REAPROVEITAMENTO. AF_09/2023</v>
          </cell>
          <cell r="I7101" t="str">
            <v>M2</v>
          </cell>
          <cell r="J7101" t="str">
            <v>COEFICIENTE DE REPRESENTATIVIDADE</v>
          </cell>
          <cell r="K7101">
            <v>141.29</v>
          </cell>
        </row>
        <row r="7102">
          <cell r="G7102">
            <v>97628</v>
          </cell>
          <cell r="H7102" t="str">
            <v>REMOÇÃO DE PISO DE BLOCO INTERTRAVADO OU DE PEDRA PORTUGUESA, DE FORMA MANUAL, COM REAPROVEITAMENTO. AF_09/2023</v>
          </cell>
          <cell r="I7102" t="str">
            <v>M2</v>
          </cell>
          <cell r="J7102" t="str">
            <v>COEFICIENTE DE REPRESENTATIVIDADE</v>
          </cell>
          <cell r="K7102">
            <v>171.88</v>
          </cell>
        </row>
        <row r="7103">
          <cell r="G7103">
            <v>97629</v>
          </cell>
          <cell r="H7103" t="str">
            <v>DEMOLIÇÃO PARCIAL DE PAVIMENTO ASFÁLTICO, DE FORMA MECANIZADA, SEM REAPROVEITAMENTO. AF_09/2023</v>
          </cell>
          <cell r="I7103" t="str">
            <v>M2</v>
          </cell>
          <cell r="J7103" t="str">
            <v>ATRIBUÍDO SÃO PAULO</v>
          </cell>
          <cell r="K7103">
            <v>38.76</v>
          </cell>
        </row>
        <row r="7104">
          <cell r="G7104">
            <v>97631</v>
          </cell>
          <cell r="H7104" t="str">
            <v>REMOÇÃO DE TAPUME/ CHAPAS METÁLICAS E DE MADEIRA, DE FORMA MANUAL, SEM REAPROVEITAMENTO. AF_09/2023</v>
          </cell>
          <cell r="I7104" t="str">
            <v>M2</v>
          </cell>
          <cell r="J7104" t="str">
            <v>COEFICIENTE DE REPRESENTATIVIDADE</v>
          </cell>
          <cell r="K7104">
            <v>345.14</v>
          </cell>
        </row>
        <row r="7105">
          <cell r="G7105">
            <v>97632</v>
          </cell>
          <cell r="H7105" t="str">
            <v>REMOÇÃO DE CHAPAS E PERFIS DE DRYWALL, DE FORMA MANUAL, SEM REAPROVEITAMENTO. AF_09/2023</v>
          </cell>
          <cell r="I7105" t="str">
            <v>M2</v>
          </cell>
          <cell r="J7105" t="str">
            <v>COEFICIENTE DE REPRESENTATIVIDADE</v>
          </cell>
          <cell r="K7105">
            <v>684.1</v>
          </cell>
        </row>
        <row r="7106">
          <cell r="G7106">
            <v>97633</v>
          </cell>
          <cell r="H7106" t="str">
            <v>REMOÇÃO DE PLACAS E PILARETES DE CONCRETO, DE FORMA MANUAL, SEM REAPROVEITAMENTO. AF_09/2023</v>
          </cell>
          <cell r="I7106" t="str">
            <v>M2</v>
          </cell>
          <cell r="J7106" t="str">
            <v>COEFICIENTE DE REPRESENTATIVIDADE</v>
          </cell>
          <cell r="K7106">
            <v>223.33</v>
          </cell>
        </row>
        <row r="7107">
          <cell r="G7107">
            <v>97634</v>
          </cell>
          <cell r="H7107" t="str">
            <v>REMOÇÃO DE FORROS DE DRYWALL, PVC E FIBROMINERAL, DE FORMA MANUAL, SEM REAPROVEITAMENTO. AF_09/2023</v>
          </cell>
          <cell r="I7107" t="str">
            <v>M2</v>
          </cell>
          <cell r="J7107" t="str">
            <v>ATRIBUÍDO SÃO PAULO</v>
          </cell>
          <cell r="K7107">
            <v>308.91</v>
          </cell>
        </row>
        <row r="7108">
          <cell r="G7108">
            <v>97635</v>
          </cell>
          <cell r="H7108" t="str">
            <v>REMOÇÃO DE FORRO DE GESSO, DE FORMA MANUAL, SEM REAPROVEITAMENTO. AF_09/2023</v>
          </cell>
          <cell r="I7108" t="str">
            <v>M2</v>
          </cell>
          <cell r="J7108" t="str">
            <v>ATRIBUÍDO SÃO PAULO</v>
          </cell>
          <cell r="K7108">
            <v>0.58</v>
          </cell>
        </row>
        <row r="7109">
          <cell r="G7109">
            <v>97636</v>
          </cell>
          <cell r="H7109" t="str">
            <v>REMOÇÃO DE TRAMA METÁLICA OU DE MADEIRA PARA FORRO, DE FORMA MANUAL, SEM REAPROVEITAMENTO. AF_09/2023</v>
          </cell>
          <cell r="I7109" t="str">
            <v>M2</v>
          </cell>
          <cell r="J7109" t="str">
            <v>COEFICIENTE DE REPRESENTATIVIDADE</v>
          </cell>
          <cell r="K7109">
            <v>0.62</v>
          </cell>
        </row>
        <row r="7110">
          <cell r="G7110">
            <v>97637</v>
          </cell>
          <cell r="H7110" t="str">
            <v>REMOÇÃO DE PISO DE MADEIRA (ASSOALHO E BARROTE), DE FORMA MANUAL, SEM REAPROVEITAMENTO. AF_09/2023</v>
          </cell>
          <cell r="I7110" t="str">
            <v>M2</v>
          </cell>
          <cell r="J7110" t="str">
            <v>COEFICIENTE DE REPRESENTATIVIDADE</v>
          </cell>
          <cell r="K7110">
            <v>0.44</v>
          </cell>
        </row>
        <row r="7111">
          <cell r="G7111">
            <v>97638</v>
          </cell>
          <cell r="H7111" t="str">
            <v>REMOÇÃO DE PORTAS, DE FORMA MANUAL, SEM REAPROVEITAMENTO. AF_09/2023</v>
          </cell>
          <cell r="I7111" t="str">
            <v>UN</v>
          </cell>
          <cell r="J7111" t="str">
            <v>COEFICIENTE DE REPRESENTATIVIDADE</v>
          </cell>
          <cell r="K7111">
            <v>11.12</v>
          </cell>
        </row>
        <row r="7112">
          <cell r="G7112">
            <v>97639</v>
          </cell>
          <cell r="H7112" t="str">
            <v>REMOÇÃO DE JANELAS, DE FORMA MANUAL, SEM REAPROVEITAMENTO. AF_09/2023</v>
          </cell>
          <cell r="I7112" t="str">
            <v>UN</v>
          </cell>
          <cell r="J7112" t="str">
            <v>ATRIBUÍDO SÃO PAULO</v>
          </cell>
          <cell r="K7112">
            <v>1.38</v>
          </cell>
        </row>
        <row r="7113">
          <cell r="G7113">
            <v>97640</v>
          </cell>
          <cell r="H7113" t="str">
            <v>REMOÇÃO DE TELHAS DE FIBROCIMENTO METÁLICA E CERÂMICA, DE FORMA MANUAL, SEM REAPROVEITAMENTO. AF_09/2023</v>
          </cell>
          <cell r="I7113" t="str">
            <v>UN</v>
          </cell>
          <cell r="J7113" t="str">
            <v>ATRIBUÍDO SÃO PAULO</v>
          </cell>
          <cell r="K7113">
            <v>1.59</v>
          </cell>
        </row>
        <row r="7114">
          <cell r="G7114">
            <v>97641</v>
          </cell>
          <cell r="H7114" t="str">
            <v>REMOÇÃO DE PROTEÇÃO TÉRMICA PARA COBERTURA EM EPS, DE FORMA MANUAL, SEM REAPROVEITAMENTO. AF_09/2023</v>
          </cell>
          <cell r="I7114" t="str">
            <v>UN</v>
          </cell>
          <cell r="J7114" t="str">
            <v>COLETADO</v>
          </cell>
          <cell r="K7114">
            <v>8.11</v>
          </cell>
        </row>
        <row r="7115">
          <cell r="G7115">
            <v>97642</v>
          </cell>
          <cell r="H7115" t="str">
            <v>REMOÇÃO DE TELHAS DE FIBROCIMENTO, METÁLICA E CERÂMICA, DE FORMA MECANIZADA, COM USO DE GUINDASTE, SEM REAPROVEITAMENTO. AF_09/2023</v>
          </cell>
          <cell r="I7115" t="str">
            <v>M2</v>
          </cell>
          <cell r="J7115" t="str">
            <v>COLETADO</v>
          </cell>
          <cell r="K7115">
            <v>174.66</v>
          </cell>
        </row>
        <row r="7116">
          <cell r="G7116">
            <v>97643</v>
          </cell>
          <cell r="H7116" t="str">
            <v>REMOÇÃO DE TRAMA DE MADEIRA PARA COBERTURA, DE FORMA MANUAL, SEM REAPROVEITAMENTO. AF_09/2023</v>
          </cell>
          <cell r="I7116" t="str">
            <v>UN</v>
          </cell>
          <cell r="J7116" t="str">
            <v>COLETADO</v>
          </cell>
          <cell r="K7116">
            <v>106.23</v>
          </cell>
        </row>
        <row r="7117">
          <cell r="G7117">
            <v>97644</v>
          </cell>
          <cell r="H7117" t="str">
            <v>REMOÇÃO DE TESOURAS DE MADEIRA, COM VÃO MENOR QUE 8M, DE FORMA MANUAL, SEM REAPROVEITAMENTO. AF_09/2023</v>
          </cell>
          <cell r="I7117" t="str">
            <v>UN</v>
          </cell>
          <cell r="J7117" t="str">
            <v>COLETADO</v>
          </cell>
          <cell r="K7117">
            <v>5.63</v>
          </cell>
        </row>
        <row r="7118">
          <cell r="G7118">
            <v>97645</v>
          </cell>
          <cell r="H7118" t="str">
            <v>REMOÇÃO DE TESOURAS DE MADEIRA, COM VÃO MAIOR OU IGUAL A 8M, DE FORMA MANUAL, SEM REAPROVEITAMENTO. AF_09/2023</v>
          </cell>
          <cell r="I7118" t="str">
            <v>UN</v>
          </cell>
          <cell r="J7118" t="str">
            <v>COLETADO</v>
          </cell>
          <cell r="K7118">
            <v>0.34</v>
          </cell>
        </row>
        <row r="7119">
          <cell r="G7119">
            <v>97647</v>
          </cell>
          <cell r="H7119" t="str">
            <v>REMOÇÃO DE TESOURAS DE MADEIRA, COM VÃO MENOR QUE 8M, DE FORMA MECANIZADA, COM REAPROVEITAMENTO. AF_09/2023</v>
          </cell>
          <cell r="I7119" t="str">
            <v>UN</v>
          </cell>
          <cell r="J7119" t="str">
            <v>COLETADO</v>
          </cell>
          <cell r="K7119">
            <v>0.47</v>
          </cell>
        </row>
        <row r="7120">
          <cell r="G7120">
            <v>97648</v>
          </cell>
          <cell r="H7120" t="str">
            <v>REMOÇÃO DE TESOURAS DE MADEIRA, COM VÃO MAIOR OU IGUAL A 8M, DE FORMA MECANIZADA, COM REAPROVEITAMENTO. AF_09/2023</v>
          </cell>
          <cell r="I7120" t="str">
            <v>UN</v>
          </cell>
          <cell r="J7120" t="str">
            <v>COLETADO</v>
          </cell>
          <cell r="K7120">
            <v>0.85</v>
          </cell>
        </row>
        <row r="7121">
          <cell r="G7121">
            <v>97649</v>
          </cell>
          <cell r="H7121" t="str">
            <v>REMOÇÃO DE TRAMA METÁLICA PARA COBERTURA, DE FORMA MANUAL, SEM REAPROVEITAMENTO. AF_09/2023</v>
          </cell>
          <cell r="I7121" t="str">
            <v>M</v>
          </cell>
          <cell r="J7121" t="str">
            <v>COLETADO</v>
          </cell>
          <cell r="K7121">
            <v>1.19</v>
          </cell>
        </row>
        <row r="7122">
          <cell r="G7122">
            <v>97650</v>
          </cell>
          <cell r="H7122" t="str">
            <v>REMOÇÃO DE TESOURAS METÁLICAS, COM VÃO MENOR QUE 8M, DE FORMA MANUAL, SEM REAPROVEITAMENTO. AF_09/2023</v>
          </cell>
          <cell r="I7122" t="str">
            <v>M</v>
          </cell>
          <cell r="J7122" t="str">
            <v>ATRIBUÍDO SÃO PAULO</v>
          </cell>
          <cell r="K7122">
            <v>13.28</v>
          </cell>
        </row>
        <row r="7123">
          <cell r="G7123">
            <v>97651</v>
          </cell>
          <cell r="H7123" t="str">
            <v>REMOÇÃO DE TESOURAS METÁLICAS, COM VÃO MAIOR OU IGUAL A 8M, DE FORMA MANUAL, SEM REAPROVEITAMENTO. AF_09/2023</v>
          </cell>
          <cell r="I7123" t="str">
            <v>UN</v>
          </cell>
          <cell r="J7123" t="str">
            <v>COEFICIENTE DE REPRESENTATIVIDADE</v>
          </cell>
          <cell r="K7123">
            <v>16.59</v>
          </cell>
        </row>
        <row r="7124">
          <cell r="G7124">
            <v>97652</v>
          </cell>
          <cell r="H7124" t="str">
            <v>REMOÇÃO DE TESOURAS METÁLICAS, COM VÃO MENOR QUE 8M, DE FORMA MECANIZADA, COM REAPROVEITAMENTO. AF_09/2023</v>
          </cell>
          <cell r="I7124" t="str">
            <v>UN</v>
          </cell>
          <cell r="J7124" t="str">
            <v>COLETADO</v>
          </cell>
          <cell r="K7124">
            <v>11.93</v>
          </cell>
        </row>
        <row r="7125">
          <cell r="G7125">
            <v>97653</v>
          </cell>
          <cell r="H7125" t="str">
            <v>REMOÇÃO DE TESOURAS METÁLICAS, COM VÃO MAIOR OU IGUAL A 8M, DE FORMA MECANIZADA, COM REAPROVEITAMENTO. AF_09/2023</v>
          </cell>
          <cell r="I7125" t="str">
            <v>UN</v>
          </cell>
          <cell r="J7125" t="str">
            <v>COLETADO</v>
          </cell>
          <cell r="K7125">
            <v>9.36</v>
          </cell>
        </row>
        <row r="7126">
          <cell r="G7126">
            <v>97654</v>
          </cell>
          <cell r="H7126" t="str">
            <v>REMOÇÃO DE INTERRUPTORES/TOMADAS ELÉTRICAS, DE FORMA MANUAL, SEM REAPROVEITAMENTO. AF_09/2023</v>
          </cell>
          <cell r="I7126" t="str">
            <v>UN</v>
          </cell>
          <cell r="J7126" t="str">
            <v>COLETADO</v>
          </cell>
          <cell r="K7126">
            <v>8.39</v>
          </cell>
        </row>
        <row r="7127">
          <cell r="G7127">
            <v>97655</v>
          </cell>
          <cell r="H7127" t="str">
            <v>REMOÇÃO DE CABOS ELÉTRICOS, COM SEÇÃO DE 10 MM², FORMA MANUAL, SEM REAPROVEITAMENTO. AF_09/2023</v>
          </cell>
          <cell r="I7127" t="str">
            <v>M3</v>
          </cell>
          <cell r="J7127" t="str">
            <v>COLETADO</v>
          </cell>
          <cell r="K7127">
            <v>12.73</v>
          </cell>
        </row>
        <row r="7128">
          <cell r="G7128">
            <v>97656</v>
          </cell>
          <cell r="H7128" t="str">
            <v>REMOÇÃO DE TUBULAÇÕES (TUBOS E CONEXÕES) DE ÁGUA FRIA, DE FORMA MANUAL, SEM REAPROVEITAMENTO. AF_09/2023</v>
          </cell>
          <cell r="I7128" t="str">
            <v>M3</v>
          </cell>
          <cell r="J7128" t="str">
            <v>ATRIBUÍDO SÃO PAULO</v>
          </cell>
          <cell r="K7128">
            <v>8.47</v>
          </cell>
        </row>
        <row r="7129">
          <cell r="G7129">
            <v>97657</v>
          </cell>
          <cell r="H7129" t="str">
            <v>REMOÇÃO DE LOUÇAS, DE FORMA MANUAL, SEM REAPROVEITAMENTO. AF_09/2023</v>
          </cell>
          <cell r="I7129" t="str">
            <v>M2</v>
          </cell>
          <cell r="J7129" t="str">
            <v>ATRIBUÍDO SÃO PAULO</v>
          </cell>
          <cell r="K7129">
            <v>4.09</v>
          </cell>
        </row>
        <row r="7130">
          <cell r="G7130">
            <v>97658</v>
          </cell>
          <cell r="H7130" t="str">
            <v>REMOÇÃO DE ACESSÓRIOS, DE FORMA MANUAL, SEM REAPROVEITAMENTO. AF_09/2023</v>
          </cell>
          <cell r="I7130" t="str">
            <v>M</v>
          </cell>
          <cell r="J7130" t="str">
            <v>COEFICIENTE DE REPRESENTATIVIDADE</v>
          </cell>
          <cell r="K7130">
            <v>154.77</v>
          </cell>
        </row>
        <row r="7131">
          <cell r="G7131">
            <v>97659</v>
          </cell>
          <cell r="H7131" t="str">
            <v>REMOÇÃO DE LUMINÁRIAS, DE FORMA MANUAL, SEM REAPROVEITAMENTO. AF_09/2023</v>
          </cell>
          <cell r="I7131" t="str">
            <v>M</v>
          </cell>
          <cell r="J7131" t="str">
            <v>COEFICIENTE DE REPRESENTATIVIDADE</v>
          </cell>
          <cell r="K7131">
            <v>65.26</v>
          </cell>
        </row>
        <row r="7132">
          <cell r="G7132">
            <v>97660</v>
          </cell>
          <cell r="H7132" t="str">
            <v>REMOÇÃO DE METAIS SANITÁRIOS, DE FORMA MANUAL, SEM REAPROVEITAMENTO. AF_09/2023</v>
          </cell>
          <cell r="I7132" t="str">
            <v>M</v>
          </cell>
          <cell r="J7132" t="str">
            <v>COLETADO</v>
          </cell>
          <cell r="K7132">
            <v>194.21</v>
          </cell>
        </row>
        <row r="7133">
          <cell r="G7133">
            <v>97661</v>
          </cell>
          <cell r="H7133" t="str">
            <v>DEMOLIÇÃO DE PISO DE CONCRETO SIMPLES, DE FORMA MANUAL, SEM REAPROVEITAMENTO. AF_09/2023</v>
          </cell>
          <cell r="I7133" t="str">
            <v>M</v>
          </cell>
          <cell r="J7133" t="str">
            <v>COEFICIENTE DE REPRESENTATIVIDADE</v>
          </cell>
          <cell r="K7133">
            <v>117.83</v>
          </cell>
        </row>
        <row r="7134">
          <cell r="G7134">
            <v>97662</v>
          </cell>
          <cell r="H7134" t="str">
            <v>DEMOLIÇÃO DE PISO DE CONCRETO SIMPLES, DE FORMA MECANIZADA COM MARTELETE, SEM REAPROVEITAMENTO. AF_09/2023</v>
          </cell>
          <cell r="I7134" t="str">
            <v>M</v>
          </cell>
          <cell r="J7134" t="str">
            <v>COEFICIENTE DE REPRESENTATIVIDADE</v>
          </cell>
          <cell r="K7134">
            <v>1.82</v>
          </cell>
        </row>
        <row r="7135">
          <cell r="G7135">
            <v>97663</v>
          </cell>
          <cell r="H7135" t="str">
            <v>DEMOLIÇÃO DE ARGAMASSAS, DE FORMA DE FORMA MECANIZADA COM MARTELETE, SEM REAPROVEITAMENTO. AF_09/2023</v>
          </cell>
          <cell r="I7135" t="str">
            <v>M</v>
          </cell>
          <cell r="J7135" t="str">
            <v>COEFICIENTE DE REPRESENTATIVIDADE</v>
          </cell>
          <cell r="K7135">
            <v>8.89</v>
          </cell>
        </row>
        <row r="7136">
          <cell r="G7136">
            <v>97664</v>
          </cell>
          <cell r="H7136" t="str">
            <v>REMOÇÃO DE CABOS ELÉTRICOS, COM SEÇÃO DE ATÉ 2,5 MM², DE FORMA MANUAL, SEM REAPROVEITAMENTO. AF_09/2023</v>
          </cell>
          <cell r="I7136" t="str">
            <v>UN</v>
          </cell>
          <cell r="J7136" t="str">
            <v>COEFICIENTE DE REPRESENTATIVIDADE</v>
          </cell>
          <cell r="K7136">
            <v>34</v>
          </cell>
        </row>
        <row r="7137">
          <cell r="G7137">
            <v>97665</v>
          </cell>
          <cell r="H7137" t="str">
            <v>REMOÇÃO DE CABOS ELÉTRICOS, COM SEÇÃO MAIOR QUE 2,5 MM² E MENOR QUE 10 MM², DE FORMA MANUAL, SEM REAPROVEITAMENTO. AF_09/2023</v>
          </cell>
          <cell r="I7137" t="str">
            <v>M2</v>
          </cell>
          <cell r="J7137" t="str">
            <v>COEFICIENTE DE REPRESENTATIVIDADE</v>
          </cell>
          <cell r="K7137">
            <v>79.94</v>
          </cell>
        </row>
        <row r="7138">
          <cell r="G7138">
            <v>97666</v>
          </cell>
          <cell r="H7138" t="str">
            <v>REMOÇÃO DE CABOS ELÉTRICOS, COM SEÇÃO DE 16 MM², FORMA MANUAL, SEM REAPROVEITAMENTO. AF_09/2023</v>
          </cell>
          <cell r="I7138" t="str">
            <v>M</v>
          </cell>
          <cell r="J7138" t="str">
            <v>COEFICIENTE DE REPRESENTATIVIDADE</v>
          </cell>
          <cell r="K7138">
            <v>0.51</v>
          </cell>
        </row>
        <row r="7139">
          <cell r="G7139">
            <v>104789</v>
          </cell>
          <cell r="H7139" t="str">
            <v>REMOÇÃO DE CABOS ELÉTRICOS, COM SEÇÃO DE 25 MM², FORMA MANUAL, SEM REAPROVEITAMENTO. AF_09/2023</v>
          </cell>
          <cell r="I7139" t="str">
            <v>M2</v>
          </cell>
          <cell r="J7139" t="str">
            <v>COEFICIENTE DE REPRESENTATIVIDADE</v>
          </cell>
          <cell r="K7139">
            <v>3.06</v>
          </cell>
        </row>
        <row r="7140">
          <cell r="G7140">
            <v>104790</v>
          </cell>
          <cell r="H7140" t="str">
            <v>DEMOLIÇÃO DE GUIAS, SARJETAS OU SARJETÕES, DE FORMA MECANIZADA, SEM REAPROVEITAMENTO. AF_09/2023</v>
          </cell>
          <cell r="I7140" t="str">
            <v>M2</v>
          </cell>
          <cell r="J7140" t="str">
            <v>COEFICIENTE DE REPRESENTATIVIDADE</v>
          </cell>
          <cell r="K7140">
            <v>2.62</v>
          </cell>
        </row>
        <row r="7141">
          <cell r="G7141">
            <v>104791</v>
          </cell>
          <cell r="H7141" t="str">
            <v>REMOÇAO DE GUIAS PRÉ-FABRICADAS DE CONCRETO, DE FORMA MECANIZADA, COM REAPROVEITAMENTO. AF_09/2023</v>
          </cell>
          <cell r="I7141" t="str">
            <v>M</v>
          </cell>
          <cell r="J7141" t="str">
            <v>ATRIBUÍDO SÃO PAULO</v>
          </cell>
          <cell r="K7141">
            <v>0.96</v>
          </cell>
        </row>
        <row r="7142">
          <cell r="G7142">
            <v>104792</v>
          </cell>
          <cell r="H7142" t="str">
            <v>REMOÇÃO DE SUPORTE METÁLICO OU DE MADEIRA PARA PLACAS DE SINALIZAÇÃO VIÁRIA, DE FORMA MANUAL, SEM REAPROVEITAMENTO. AF_09/2023</v>
          </cell>
          <cell r="I7142" t="str">
            <v>H</v>
          </cell>
          <cell r="J7142" t="str">
            <v>COEFICIENTE DE REPRESENTATIVIDADE</v>
          </cell>
          <cell r="K7142">
            <v>2.73</v>
          </cell>
        </row>
        <row r="7143">
          <cell r="G7143">
            <v>104793</v>
          </cell>
          <cell r="H7143" t="str">
            <v>REMOÇÃO DE PLACAS DE SINALIZAÇÃO VIÁRIA, DE FORMA MANUAL, SEM REAPROVEITAMENTO. AF_09/2023</v>
          </cell>
          <cell r="I7143" t="str">
            <v>M</v>
          </cell>
          <cell r="J7143" t="str">
            <v>COEFICIENTE DE REPRESENTATIVIDADE</v>
          </cell>
          <cell r="K7143">
            <v>2.36</v>
          </cell>
        </row>
        <row r="7144">
          <cell r="G7144">
            <v>104794</v>
          </cell>
          <cell r="H7144" t="str">
            <v>REMOÇÃO DE CERCAS E MOURÕES, DE FORMA MANUAL, SEM REAPROVEITAMENTO. AF_09/2023</v>
          </cell>
          <cell r="I7144" t="str">
            <v>UN</v>
          </cell>
          <cell r="J7144" t="str">
            <v>COEFICIENTE DE REPRESENTATIVIDADE</v>
          </cell>
          <cell r="K7144">
            <v>0.86</v>
          </cell>
        </row>
        <row r="7145">
          <cell r="G7145">
            <v>104795</v>
          </cell>
          <cell r="H7145" t="str">
            <v>REMOÇÃO DE ALAMBRADOS PARA QUADRAS POLIESPORTIVAS, ESTRUTURADO POR TUBOS DE AÇO GALVANIZADO, COM TELA DE ARAME GALVANIZADO, DE FORMA MANUAL, SEM REAPROVEITAMENTO. AF_09/2023</v>
          </cell>
          <cell r="I7145" t="str">
            <v>UN</v>
          </cell>
          <cell r="J7145" t="str">
            <v>COEFICIENTE DE REPRESENTATIVIDADE</v>
          </cell>
          <cell r="K7145">
            <v>2.03</v>
          </cell>
        </row>
        <row r="7146">
          <cell r="G7146">
            <v>104796</v>
          </cell>
          <cell r="H7146" t="str">
            <v>REMOÇÃO DE TELA DE ARAME GALVANIZADO DE ALAMBRADOS PARA QUADRAS POLIESPORTIVAS, DE FORMA MANUAL, SEM REMOÇÃO DA ESTRUTURA DE SUSTENTAÇÃO, SEM REAPROVEITAMENTO. AF_09/2023</v>
          </cell>
          <cell r="I7146" t="str">
            <v>UN</v>
          </cell>
          <cell r="J7146" t="str">
            <v>COEFICIENTE DE REPRESENTATIVIDADE</v>
          </cell>
          <cell r="K7146">
            <v>1.77</v>
          </cell>
        </row>
        <row r="7147">
          <cell r="G7147">
            <v>104797</v>
          </cell>
          <cell r="H7147" t="str">
            <v>REMOÇÃO CALHAS E RUFOS, DE FORMA MANUAL, SEM REAPROVEITAMENTO. AF_09/2023</v>
          </cell>
          <cell r="I7147" t="str">
            <v>M</v>
          </cell>
          <cell r="J7147" t="str">
            <v>COEFICIENTE DE REPRESENTATIVIDADE</v>
          </cell>
          <cell r="K7147">
            <v>0.64</v>
          </cell>
        </row>
        <row r="7148">
          <cell r="G7148">
            <v>104798</v>
          </cell>
          <cell r="H7148" t="str">
            <v>SERVIÇOS TÉCNICOS ESPECIALIZADOS PARA ACOMPANHAMENTO DE EXECUÇÃO DE FUNDAÇÕES PROFUNDAS E ESTRUTURAS DE CONTENÇÃO</v>
          </cell>
          <cell r="I7148" t="str">
            <v>UN</v>
          </cell>
          <cell r="J7148" t="str">
            <v>COEFICIENTE DE REPRESENTATIVIDADE</v>
          </cell>
          <cell r="K7148">
            <v>1.81</v>
          </cell>
        </row>
        <row r="7149">
          <cell r="G7149">
            <v>104799</v>
          </cell>
          <cell r="H7149" t="str">
            <v>LOCAÇÃO CONVENCIONAL DE OBRA, UTILIZANDO GABARITO DE TÁBUAS CORRIDAS PONTALETADAS A CADA 2,00M -  2 UTILIZAÇÕES. AF_03/2024</v>
          </cell>
          <cell r="I7149" t="str">
            <v>M</v>
          </cell>
          <cell r="J7149" t="str">
            <v>COEFICIENTE DE REPRESENTATIVIDADE</v>
          </cell>
          <cell r="K7149">
            <v>1.56</v>
          </cell>
        </row>
        <row r="7150">
          <cell r="G7150">
            <v>104800</v>
          </cell>
          <cell r="H7150" t="str">
            <v>LOCAÇÃO COM CAVALETE COM ALTURA DE 1,00 M - 2 UTILIZAÇÕES. AF_03/2024</v>
          </cell>
          <cell r="I7150" t="str">
            <v>M</v>
          </cell>
          <cell r="J7150" t="str">
            <v>COEFICIENTE DE REPRESENTATIVIDADE</v>
          </cell>
          <cell r="K7150">
            <v>0.58</v>
          </cell>
        </row>
        <row r="7151">
          <cell r="G7151">
            <v>104801</v>
          </cell>
          <cell r="H7151" t="str">
            <v>LOCAÇÃO COM CAVALETE COM ALTURA DE 0,50 M - 2 UTILIZAÇÕES. AF_03/2024</v>
          </cell>
          <cell r="I7151" t="str">
            <v>M3XKM</v>
          </cell>
          <cell r="J7151" t="str">
            <v>COEFICIENTE DE REPRESENTATIVIDADE</v>
          </cell>
          <cell r="K7151">
            <v>2.32</v>
          </cell>
        </row>
        <row r="7152">
          <cell r="G7152">
            <v>104802</v>
          </cell>
          <cell r="H7152" t="str">
            <v>MARCAÇÃO DE PONTOS EM GABARITO OU CAVALETE. AF_03/2024</v>
          </cell>
          <cell r="I7152" t="str">
            <v>M3XKM</v>
          </cell>
          <cell r="J7152" t="str">
            <v>COEFICIENTE DE REPRESENTATIVIDADE</v>
          </cell>
          <cell r="K7152">
            <v>2.01</v>
          </cell>
        </row>
        <row r="7153">
          <cell r="G7153">
            <v>104803</v>
          </cell>
          <cell r="H7153" t="str">
            <v>LOCAÇÃO DE REDE DE ÁGUA OU ESGOTO. AF_03/2024</v>
          </cell>
          <cell r="I7153" t="str">
            <v>M3XKM</v>
          </cell>
          <cell r="J7153" t="str">
            <v>COEFICIENTE DE REPRESENTATIVIDADE</v>
          </cell>
          <cell r="K7153">
            <v>0.75</v>
          </cell>
        </row>
        <row r="7154">
          <cell r="G7154">
            <v>95967</v>
          </cell>
          <cell r="H7154" t="str">
            <v>LOCAÇÃO DE PRAÇAS EM PONTALETEAMENTO. AF_03/2024</v>
          </cell>
          <cell r="I7154" t="str">
            <v>M3XKM</v>
          </cell>
          <cell r="J7154" t="str">
            <v>COEFICIENTE DE REPRESENTATIVIDADE</v>
          </cell>
          <cell r="K7154">
            <v>1.56</v>
          </cell>
        </row>
        <row r="7155">
          <cell r="G7155">
            <v>99059</v>
          </cell>
          <cell r="H7155" t="str">
            <v>LOCAÇÃO CONVENCIONAL DE OBRA, UTILIZANDO GABARITO DE TÁBUAS CORRIDAS PONTALETADAS A CADA 1,50M -  2 UTILIZAÇÕES. AF_03/2024</v>
          </cell>
          <cell r="I7155" t="str">
            <v>M3XKM</v>
          </cell>
          <cell r="J7155" t="str">
            <v>COEFICIENTE DE REPRESENTATIVIDADE</v>
          </cell>
          <cell r="K7155">
            <v>1.35</v>
          </cell>
        </row>
        <row r="7156">
          <cell r="G7156">
            <v>99060</v>
          </cell>
          <cell r="H7156" t="str">
            <v>EXECUÇÃO DE LINHAS DE REFERÊNCIA EM GABARITO OU CAVALETE. AF_03/2024</v>
          </cell>
          <cell r="I7156" t="str">
            <v>M3XKM</v>
          </cell>
          <cell r="J7156" t="str">
            <v>COEFICIENTE DE REPRESENTATIVIDADE</v>
          </cell>
          <cell r="K7156">
            <v>0.47</v>
          </cell>
        </row>
        <row r="7157">
          <cell r="G7157">
            <v>99061</v>
          </cell>
          <cell r="H7157" t="str">
            <v>TRANSPORTE COM CAMINHÃO BASCULANTE DE 10 M³, EM VIA URBANA EM LEITO NATURAL (UNIDADE: M3XKM). AF_07/2020</v>
          </cell>
          <cell r="I7157" t="str">
            <v>TXKM</v>
          </cell>
          <cell r="J7157" t="str">
            <v>COEFICIENTE DE REPRESENTATIVIDADE</v>
          </cell>
          <cell r="K7157">
            <v>2.41</v>
          </cell>
        </row>
        <row r="7158">
          <cell r="G7158">
            <v>99062</v>
          </cell>
          <cell r="H7158" t="str">
            <v>TRANSPORTE COM CAMINHÃO BASCULANTE DE 10 M³, EM VIA URBANA EM REVESTIMENTO PRIMÁRIO (UNIDADE: M3XKM). AF_07/2020</v>
          </cell>
          <cell r="I7158" t="str">
            <v>TXKM</v>
          </cell>
          <cell r="J7158" t="str">
            <v>COEFICIENTE DE REPRESENTATIVIDADE</v>
          </cell>
          <cell r="K7158">
            <v>2.14</v>
          </cell>
        </row>
        <row r="7159">
          <cell r="G7159">
            <v>99063</v>
          </cell>
          <cell r="H7159" t="str">
            <v>TRANSPORTE COM CAMINHÃO BASCULANTE DE 10 M³, EM VIA URBANA PAVIMENTADA, ADICIONAL PARA DMT EXCEDENTE A 30 KM (UNIDADE: M3XKM). AF_07/2020</v>
          </cell>
          <cell r="I7159" t="str">
            <v>TXKM</v>
          </cell>
          <cell r="J7159" t="str">
            <v>COEFICIENTE DE REPRESENTATIVIDADE</v>
          </cell>
          <cell r="K7159">
            <v>1.84</v>
          </cell>
        </row>
        <row r="7160">
          <cell r="G7160">
            <v>105007</v>
          </cell>
          <cell r="H7160" t="str">
            <v>TRANSPORTE COM CAMINHÃO BASCULANTE DE 14 M³, EM VIA URBANA EM LEITO NATURAL (UNIDADE: M3XKM). AF_07/2020</v>
          </cell>
          <cell r="I7160" t="str">
            <v>TXKM</v>
          </cell>
          <cell r="J7160" t="str">
            <v>COEFICIENTE DE REPRESENTATIVIDADE</v>
          </cell>
          <cell r="K7160">
            <v>1.63</v>
          </cell>
        </row>
        <row r="7161">
          <cell r="G7161">
            <v>105009</v>
          </cell>
          <cell r="H7161" t="str">
            <v>TRANSPORTE COM CAMINHÃO BASCULANTE DE 14 M³, EM VIA URBANA EM REVESTIMENTO PRIMÁRIO (UNIDADE: M3XKM). AF_07/2020</v>
          </cell>
          <cell r="I7161" t="str">
            <v>TXKM</v>
          </cell>
          <cell r="J7161" t="str">
            <v>COEFICIENTE DE REPRESENTATIVIDADE</v>
          </cell>
          <cell r="K7161">
            <v>1.44</v>
          </cell>
        </row>
        <row r="7162">
          <cell r="G7162">
            <v>105011</v>
          </cell>
          <cell r="H7162" t="str">
            <v>TRANSPORTE COM CAMINHÃO BASCULANTE DE 14 M³, EM VIA URBANA PAVIMENTADA, ADICIONAL PARA DMT EXCEDENTE A 30 KM (UNIDADE: M3XKM). AF_07/2020</v>
          </cell>
          <cell r="I7162" t="str">
            <v>TXKM</v>
          </cell>
          <cell r="J7162" t="str">
            <v>COEFICIENTE DE REPRESENTATIVIDADE</v>
          </cell>
          <cell r="K7162">
            <v>1.23</v>
          </cell>
        </row>
        <row r="7163">
          <cell r="G7163">
            <v>93588</v>
          </cell>
          <cell r="H7163" t="str">
            <v>TRANSPORTE COM CAMINHÃO BASCULANTE DE 10 M³, EM VIA URBANA EM LEITO NATURAL (UNIDADE: TXKM). AF_07/2020</v>
          </cell>
          <cell r="I7163" t="str">
            <v>M3XKM</v>
          </cell>
          <cell r="J7163" t="str">
            <v>COEFICIENTE DE REPRESENTATIVIDADE</v>
          </cell>
          <cell r="K7163">
            <v>3.64</v>
          </cell>
        </row>
        <row r="7164">
          <cell r="G7164">
            <v>93589</v>
          </cell>
          <cell r="H7164" t="str">
            <v>TRANSPORTE COM CAMINHÃO BASCULANTE DE 10 M³, EM VIA URBANA EM REVESTIMENTO PRIMÁRIO (UNIDADE: TXKM). AF_07/2020</v>
          </cell>
          <cell r="I7164" t="str">
            <v>M3XKM</v>
          </cell>
          <cell r="J7164" t="str">
            <v>COEFICIENTE DE REPRESENTATIVIDADE</v>
          </cell>
          <cell r="K7164">
            <v>3.16</v>
          </cell>
        </row>
        <row r="7165">
          <cell r="G7165">
            <v>93590</v>
          </cell>
          <cell r="H7165" t="str">
            <v>TRANSPORTE COM CAMINHÃO BASCULANTE DE 10 M³, EM VIA URBANA PAVIMENTADA, ADICIONAL PARA DMT EXCEDENTE A 30 KM (UNIDADE: TXKM). AF_07/2020</v>
          </cell>
          <cell r="I7165" t="str">
            <v>M3XKM</v>
          </cell>
          <cell r="J7165" t="str">
            <v>COEFICIENTE DE REPRESENTATIVIDADE</v>
          </cell>
          <cell r="K7165">
            <v>2.9</v>
          </cell>
        </row>
        <row r="7166">
          <cell r="G7166">
            <v>93591</v>
          </cell>
          <cell r="H7166" t="str">
            <v>TRANSPORTE COM CAMINHÃO BASCULANTE DE 14 M³, EM VIA URBANA EM LEITO NATURAL (UNIDADE: TXKM). AF_07/2020</v>
          </cell>
          <cell r="I7166" t="str">
            <v>TXKM</v>
          </cell>
          <cell r="J7166" t="str">
            <v>COEFICIENTE DE REPRESENTATIVIDADE</v>
          </cell>
          <cell r="K7166">
            <v>1.15</v>
          </cell>
        </row>
        <row r="7167">
          <cell r="G7167">
            <v>93592</v>
          </cell>
          <cell r="H7167" t="str">
            <v>TRANSPORTE COM CAMINHÃO BASCULANTE DE 14 M³, EM VIA URBANA EM REVESTIMENTO PRIMÁRIO (UNIDADE: TXKM). AF_07/2020</v>
          </cell>
          <cell r="I7167" t="str">
            <v>TXKM</v>
          </cell>
          <cell r="J7167" t="str">
            <v>COEFICIENTE DE REPRESENTATIVIDADE</v>
          </cell>
          <cell r="K7167">
            <v>8.7</v>
          </cell>
        </row>
        <row r="7168">
          <cell r="G7168">
            <v>93593</v>
          </cell>
          <cell r="H7168" t="str">
            <v>TRANSPORTE COM CAMINHÃO BASCULANTE DE 14 M³, EM VIA URBANA PAVIMENTADA, ADICIONAL PARA DMT EXCEDENTE A 30 KM (UNIDADE: TXKM). AF_07/2020</v>
          </cell>
          <cell r="I7168" t="str">
            <v>TXKM</v>
          </cell>
          <cell r="J7168" t="str">
            <v>COEFICIENTE DE REPRESENTATIVIDADE</v>
          </cell>
          <cell r="K7168">
            <v>7.28</v>
          </cell>
        </row>
        <row r="7169">
          <cell r="G7169">
            <v>93594</v>
          </cell>
          <cell r="H7169" t="str">
            <v>TRANSPORTE COM CAMINHÃO BASCULANTE DE 18 M³, EM VIA URBANA EM LEITO NATURAL (UNIDADE: M3XKM). AF_07/2020</v>
          </cell>
          <cell r="I7169" t="str">
            <v>M3XKM</v>
          </cell>
          <cell r="J7169" t="str">
            <v>COEFICIENTE DE REPRESENTATIVIDADE</v>
          </cell>
          <cell r="K7169">
            <v>6.53</v>
          </cell>
        </row>
        <row r="7170">
          <cell r="G7170">
            <v>93595</v>
          </cell>
          <cell r="H7170" t="str">
            <v>TRANSPORTE COM CAMINHÃO BASCULANTE DE 18 M³, EM VIA URBANA EM REVESTIMENTO PRIMÁRIO (UNIDADE: M3XKM). AF_07/2020</v>
          </cell>
          <cell r="I7170" t="str">
            <v>M3XKM</v>
          </cell>
          <cell r="J7170" t="str">
            <v>COEFICIENTE DE REPRESENTATIVIDADE</v>
          </cell>
          <cell r="K7170">
            <v>5.58</v>
          </cell>
        </row>
        <row r="7171">
          <cell r="G7171">
            <v>93596</v>
          </cell>
          <cell r="H7171" t="str">
            <v>TRANSPORTE COM CAMINHÃO BASCULANTE DE 18 M³, EM VIA URBANA PAVIMENTADA, ADICIONAL PARA DMT EXCEDENTE A 30 KM (UNIDADE: M3XKM). AF_07/2020</v>
          </cell>
          <cell r="I7171" t="str">
            <v>M3XKM</v>
          </cell>
          <cell r="J7171" t="str">
            <v>COEFICIENTE DE REPRESENTATIVIDADE</v>
          </cell>
          <cell r="K7171">
            <v>5.8</v>
          </cell>
        </row>
        <row r="7172">
          <cell r="G7172">
            <v>93597</v>
          </cell>
          <cell r="H7172" t="str">
            <v>TRANSPORTE COM CAMINHÃO BASCULANTE DE 18 M³, EM VIA URBANA EM LEITO NATURAL (UNIDADE: TXKM). AF_07/2020</v>
          </cell>
          <cell r="I7172" t="str">
            <v>TXKM</v>
          </cell>
          <cell r="J7172" t="str">
            <v>COEFICIENTE DE REPRESENTATIVIDADE</v>
          </cell>
          <cell r="K7172">
            <v>4.87</v>
          </cell>
        </row>
        <row r="7173">
          <cell r="G7173">
            <v>93598</v>
          </cell>
          <cell r="H7173" t="str">
            <v>TRANSPORTE COM CAMINHÃO BASCULANTE DE 18 M³, EM VIA URBANA EM REVESTIMENTO PRIMÁRIO (UNIDADE: TXKM). AF_07/2020</v>
          </cell>
          <cell r="I7173" t="str">
            <v>TXKM</v>
          </cell>
          <cell r="J7173" t="str">
            <v>COEFICIENTE DE REPRESENTATIVIDADE</v>
          </cell>
          <cell r="K7173">
            <v>4.33</v>
          </cell>
        </row>
        <row r="7174">
          <cell r="G7174">
            <v>93599</v>
          </cell>
          <cell r="H7174" t="str">
            <v>TRANSPORTE COM CAMINHÃO BASCULANTE DE 18 M³, EM VIA URBANA PAVIMENTADA, ADICIONAL PARA DMT EXCEDENTE A 30 KM (UNIDADE: TXKM). AF_07/2020</v>
          </cell>
          <cell r="I7174" t="str">
            <v>TXKM</v>
          </cell>
          <cell r="J7174" t="str">
            <v>COEFICIENTE DE REPRESENTATIVIDADE</v>
          </cell>
          <cell r="K7174">
            <v>3.72</v>
          </cell>
        </row>
        <row r="7175">
          <cell r="G7175">
            <v>95425</v>
          </cell>
          <cell r="H7175" t="str">
            <v>TRANSPORTE COM CAMINHÃO BASCULANTE DE 10 M³, EM VIA URBANA PAVIMENTADA, DMT ATÉ 30 KM (UNIDADE: M3XKM). AF_07/2020</v>
          </cell>
          <cell r="I7175" t="str">
            <v>M3XKM</v>
          </cell>
          <cell r="J7175" t="str">
            <v>COEFICIENTE DE REPRESENTATIVIDADE</v>
          </cell>
          <cell r="K7175">
            <v>2.73</v>
          </cell>
        </row>
        <row r="7176">
          <cell r="G7176">
            <v>95426</v>
          </cell>
          <cell r="H7176" t="str">
            <v>TRANSPORTE COM CAMINHÃO BASCULANTE DE 14 M³, EM VIA URBANA PAVIMENTADA, DMT ATÉ 30 KM (UNIDADE: M3XKM). AF_07/2020</v>
          </cell>
          <cell r="I7176" t="str">
            <v>M3XKM</v>
          </cell>
          <cell r="J7176" t="str">
            <v>COEFICIENTE DE REPRESENTATIVIDADE</v>
          </cell>
          <cell r="K7176">
            <v>2.36</v>
          </cell>
        </row>
        <row r="7177">
          <cell r="G7177">
            <v>95427</v>
          </cell>
          <cell r="H7177" t="str">
            <v>TRANSPORTE COM CAMINHÃO BASCULANTE DE 18 M³, EM VIA URBANA PAVIMENTADA, DMT ATÉ 30 KM (UNIDADE: M3XKM). AF_07/2020</v>
          </cell>
          <cell r="I7177" t="str">
            <v>M3XKM</v>
          </cell>
          <cell r="J7177" t="str">
            <v>COEFICIENTE DE REPRESENTATIVIDADE</v>
          </cell>
          <cell r="K7177">
            <v>2.17</v>
          </cell>
        </row>
        <row r="7178">
          <cell r="G7178">
            <v>95428</v>
          </cell>
          <cell r="H7178" t="str">
            <v>TRANSPORTE COM CAMINHÃO BASCULANTE DE 10 M³, EM VIA URBANA PAVIMENTADA, DMT ATÉ 30 KM (UNIDADE: TXKM). AF_07/2020</v>
          </cell>
          <cell r="I7178" t="str">
            <v>M3XKM</v>
          </cell>
          <cell r="J7178" t="str">
            <v>COEFICIENTE DE REPRESENTATIVIDADE</v>
          </cell>
          <cell r="K7178">
            <v>0.86</v>
          </cell>
        </row>
        <row r="7179">
          <cell r="G7179">
            <v>95429</v>
          </cell>
          <cell r="H7179" t="str">
            <v>TRANSPORTE COM CAMINHÃO BASCULANTE DE 14 M³, EM VIA URBANA PAVIMENTADA, DMT ATÉ 30 KM (UNIDADE: TXKM). AF_07/2020</v>
          </cell>
          <cell r="I7179" t="str">
            <v>M3XKM</v>
          </cell>
          <cell r="J7179" t="str">
            <v>COEFICIENTE DE REPRESENTATIVIDADE</v>
          </cell>
          <cell r="K7179">
            <v>6.5</v>
          </cell>
        </row>
        <row r="7180">
          <cell r="G7180">
            <v>95430</v>
          </cell>
          <cell r="H7180" t="str">
            <v>TRANSPORTE COM CAMINHÃO BASCULANTE DE 18 M³, EM VIA URBANA PAVIMENTADA, DMT ATÉ 30 KM (UNIDADE: TXKM). AF_07/2020</v>
          </cell>
          <cell r="I7180" t="str">
            <v>M3XKM</v>
          </cell>
          <cell r="J7180" t="str">
            <v>COEFICIENTE DE REPRESENTATIVIDADE</v>
          </cell>
          <cell r="K7180">
            <v>3.49</v>
          </cell>
        </row>
        <row r="7181">
          <cell r="G7181">
            <v>95875</v>
          </cell>
          <cell r="H7181" t="str">
            <v>TRANSPORTE COM CAMINHÃO BASCULANTE DE 6 M³, EM VIA URBANA EM LEITO NATURAL (UNIDADE: M3XKM). AF_07/2020</v>
          </cell>
          <cell r="I7181" t="str">
            <v>M3XKM</v>
          </cell>
          <cell r="J7181" t="str">
            <v>COEFICIENTE DE REPRESENTATIVIDADE</v>
          </cell>
          <cell r="K7181">
            <v>3.01</v>
          </cell>
        </row>
        <row r="7182">
          <cell r="G7182">
            <v>95876</v>
          </cell>
          <cell r="H7182" t="str">
            <v>TRANSPORTE COM CAMINHÃO BASCULANTE DE 6 M³, EM VIA URBANA EM REVESTIMENTO PRIMÁRIO (UNIDADE: M3XKM). AF_07/2020</v>
          </cell>
          <cell r="I7182" t="str">
            <v>M3XKM</v>
          </cell>
          <cell r="J7182" t="str">
            <v>COEFICIENTE DE REPRESENTATIVIDADE</v>
          </cell>
          <cell r="K7182">
            <v>2.77</v>
          </cell>
        </row>
        <row r="7183">
          <cell r="G7183">
            <v>95877</v>
          </cell>
          <cell r="H7183" t="str">
            <v>TRANSPORTE COM CAMINHÃO BASCULANTE DE 6 M³, EM VIA URBANA PAVIMENTADA, DMT ATÉ 30 KM (UNIDADE: M3XKM). AF_07/2020</v>
          </cell>
          <cell r="I7183" t="str">
            <v>TXKM</v>
          </cell>
          <cell r="J7183" t="str">
            <v>COEFICIENTE DE REPRESENTATIVIDADE</v>
          </cell>
          <cell r="K7183">
            <v>1.1</v>
          </cell>
        </row>
        <row r="7184">
          <cell r="G7184">
            <v>95878</v>
          </cell>
          <cell r="H7184" t="str">
            <v>TRANSPORTE COM CAMINHÃO BASCULANTE DE 6 M³, EM VIA URBANA PAVIMENTADA, ADICIONAL PARA DMT EXCEDENTE A 30 KM (UNIDADE: M3XKM). AF_07/2020</v>
          </cell>
          <cell r="I7184" t="str">
            <v>TXKM</v>
          </cell>
          <cell r="J7184" t="str">
            <v>COEFICIENTE DE REPRESENTATIVIDADE</v>
          </cell>
          <cell r="K7184">
            <v>8.29</v>
          </cell>
        </row>
        <row r="7185">
          <cell r="G7185">
            <v>95879</v>
          </cell>
          <cell r="H7185" t="str">
            <v>TRANSPORTE COM CAMINHÃO BASCULANTE DE 6 M³, EM VIA INTERNA (DENTRO DO CANTEIRO - UNIDADE: M3XKM). AF_07/2020</v>
          </cell>
          <cell r="I7185" t="str">
            <v>TXKM</v>
          </cell>
          <cell r="J7185" t="str">
            <v>COEFICIENTE DE REPRESENTATIVIDADE</v>
          </cell>
          <cell r="K7185">
            <v>4.75</v>
          </cell>
        </row>
        <row r="7186">
          <cell r="G7186">
            <v>95880</v>
          </cell>
          <cell r="H7186" t="str">
            <v>TRANSPORTE COM CAMINHÃO BASCULANTE DE 10 M³, EM VIA INTERNA (DENTRO DO CANTEIRO - UNIDADE: M3XKM). AF_07/2020</v>
          </cell>
          <cell r="I7186" t="str">
            <v>TXKM</v>
          </cell>
          <cell r="J7186" t="str">
            <v>ATRIBUÍDO SÃO PAULO</v>
          </cell>
          <cell r="K7186">
            <v>4.12</v>
          </cell>
        </row>
        <row r="7187">
          <cell r="G7187">
            <v>97912</v>
          </cell>
          <cell r="H7187" t="str">
            <v>TRANSPORTE COM CAMINHÃO BASCULANTE DE 14 M³, EM VIA INTERNA (DENTRO DO CANTEIRO - UNIDADE:M3XKM). AF_07/2020</v>
          </cell>
          <cell r="I7187" t="str">
            <v>TXKM</v>
          </cell>
          <cell r="J7187" t="str">
            <v>ATRIBUÍDO SÃO PAULO</v>
          </cell>
          <cell r="K7187">
            <v>3.77</v>
          </cell>
        </row>
        <row r="7188">
          <cell r="G7188">
            <v>97913</v>
          </cell>
          <cell r="H7188" t="str">
            <v>TRANSPORTE COM CAMINHÃO BASCULANTE DE 18 M³, EM VIA INTERNA (DENTRO DO CANTEIRO - UNIDADE: M3XKM). AF_07/2020</v>
          </cell>
          <cell r="I7188" t="str">
            <v>TXKM</v>
          </cell>
          <cell r="J7188" t="str">
            <v>ATRIBUÍDO SÃO PAULO</v>
          </cell>
          <cell r="K7188">
            <v>1.51</v>
          </cell>
        </row>
        <row r="7189">
          <cell r="G7189">
            <v>97914</v>
          </cell>
          <cell r="H7189" t="str">
            <v>TRANSPORTE COM CAMINHÃO BASCULANTE DE 6 M³, EM VIA INTERNA (DENTRO DO CANTEIRO - UNIDADE: TXKM). AF_07/2020</v>
          </cell>
          <cell r="I7189" t="str">
            <v>TXKM</v>
          </cell>
          <cell r="J7189" t="str">
            <v>ATRIBUÍDO SÃO PAULO</v>
          </cell>
          <cell r="K7189">
            <v>11.33</v>
          </cell>
        </row>
        <row r="7190">
          <cell r="G7190">
            <v>97915</v>
          </cell>
          <cell r="H7190" t="str">
            <v>TRANSPORTE COM CAMINHÃO BASCULANTE DE 10 M³, EM VIA INTERNA A OBRA (UNIDADE: TXKM). AF_07/2020</v>
          </cell>
          <cell r="I7190" t="str">
            <v>TXKM</v>
          </cell>
          <cell r="J7190" t="str">
            <v>ATRIBUÍDO SÃO PAULO</v>
          </cell>
          <cell r="K7190">
            <v>3.53</v>
          </cell>
        </row>
        <row r="7191">
          <cell r="G7191">
            <v>100937</v>
          </cell>
          <cell r="H7191" t="str">
            <v>TRANSPORTE COM CAMINHÃO BASCULANTE DE 14 M³, EM VIA INTERNA (DENTRO DO CANTEIRO - UNIDADE: TXKM). AF_07/2020</v>
          </cell>
          <cell r="I7191" t="str">
            <v>TXKM</v>
          </cell>
          <cell r="J7191" t="str">
            <v>ATRIBUÍDO SÃO PAULO</v>
          </cell>
          <cell r="K7191">
            <v>3.06</v>
          </cell>
        </row>
        <row r="7192">
          <cell r="G7192">
            <v>100938</v>
          </cell>
          <cell r="H7192" t="str">
            <v>TRANSPORTE COM CAMINHÃO BASCULANTE DE 18 M³, EM VIA INTERNA (DENTRO DO CANTEIRO - UNIDADE: TXKM). AF_07/2020</v>
          </cell>
          <cell r="I7192" t="str">
            <v>TXKM</v>
          </cell>
          <cell r="J7192" t="str">
            <v>ATRIBUÍDO SÃO PAULO</v>
          </cell>
          <cell r="K7192">
            <v>2.79</v>
          </cell>
        </row>
        <row r="7193">
          <cell r="G7193">
            <v>100939</v>
          </cell>
          <cell r="H7193" t="str">
            <v>TRANSPORTE COM CAMINHÃO CARROCERIA 9T, EM VIA URBANA EM LEITO NATURAL (UNIDADE: TXKM). AF_07/2020</v>
          </cell>
          <cell r="I7193" t="str">
            <v>TXKM</v>
          </cell>
          <cell r="J7193" t="str">
            <v>ATRIBUÍDO SÃO PAULO</v>
          </cell>
          <cell r="K7193">
            <v>1.1</v>
          </cell>
        </row>
        <row r="7194">
          <cell r="G7194">
            <v>100940</v>
          </cell>
          <cell r="H7194" t="str">
            <v>TRANSPORTE COM CAMINHÃO CARROCERIA 9T, EM VIA URBANA EM REVESTIMENTO PRIMÁRIO (UNIDADE: TXKM). AF_07/2020</v>
          </cell>
          <cell r="I7194" t="str">
            <v>TXKM</v>
          </cell>
          <cell r="J7194" t="str">
            <v>ATRIBUÍDO SÃO PAULO</v>
          </cell>
          <cell r="K7194">
            <v>8.48</v>
          </cell>
        </row>
        <row r="7195">
          <cell r="G7195">
            <v>100941</v>
          </cell>
          <cell r="H7195" t="str">
            <v>TRANSPORTE COM CAMINHÃO CARROCERIA 9T, EM VIA URBANA PAVIMENTADA, DMT ATÉ 30KM (UNIDADE: TXKM). AF_07/2020</v>
          </cell>
          <cell r="I7195" t="str">
            <v>TXKM</v>
          </cell>
          <cell r="J7195" t="str">
            <v>ATRIBUÍDO SÃO PAULO</v>
          </cell>
          <cell r="K7195">
            <v>8.76</v>
          </cell>
        </row>
        <row r="7196">
          <cell r="G7196">
            <v>100942</v>
          </cell>
          <cell r="H7196" t="str">
            <v>TRANSPORTE COM CAMINHÃO CARROCERIA 9T, EM VIA URBANA PAVIMENTADA, ADICIONAL PARA DMT EXCEDENTE A 30 KM (UNIDADE: TXKM). AF_07/2020</v>
          </cell>
          <cell r="I7196" t="str">
            <v>TXKM</v>
          </cell>
          <cell r="J7196" t="str">
            <v>ATRIBUÍDO SÃO PAULO</v>
          </cell>
          <cell r="K7196">
            <v>8.43</v>
          </cell>
        </row>
        <row r="7197">
          <cell r="G7197">
            <v>100943</v>
          </cell>
          <cell r="H7197" t="str">
            <v>TRANSPORTE COM CAMINHÃO CARROCERIA 9T, EM VIA INTERNA (DENTRO DO CANTEIRO - UNIDADE: TXKM). AF_07/2020</v>
          </cell>
          <cell r="I7197" t="str">
            <v>M3XKM</v>
          </cell>
          <cell r="J7197" t="str">
            <v>ATRIBUÍDO SÃO PAULO</v>
          </cell>
          <cell r="K7197">
            <v>8.61</v>
          </cell>
        </row>
        <row r="7198">
          <cell r="G7198">
            <v>100944</v>
          </cell>
          <cell r="H7198" t="str">
            <v>TRANSPORTE COM CAMINHÃO CARROCERIA COM GUINDAUTO (MUNCK),  MOMENTO MÁXIMO DE CARGA 11,7 TM, EM VIA URBANA EM LEITO NATURAL (UNIDADE: TXKM). AF_07/2020</v>
          </cell>
          <cell r="I7198" t="str">
            <v>M3XKM</v>
          </cell>
          <cell r="J7198" t="str">
            <v>ATRIBUÍDO SÃO PAULO</v>
          </cell>
          <cell r="K7198">
            <v>1.74</v>
          </cell>
        </row>
        <row r="7199">
          <cell r="G7199">
            <v>100945</v>
          </cell>
          <cell r="H7199" t="str">
            <v>TRANSPORTE COM CAMINHÃO CARROCERIA COM GUINDAUTO (MUNCK),  MOMENTO MÁXIMO DE CARGA 11,7 TM, EM VIA URBANA EM REVESTIMENTO PRIMÁRIO (UNIDADE: TXKM). AF_07/2020</v>
          </cell>
          <cell r="I7199" t="str">
            <v>M3XKM</v>
          </cell>
          <cell r="J7199" t="str">
            <v>ATRIBUÍDO SÃO PAULO</v>
          </cell>
          <cell r="K7199">
            <v>1.49</v>
          </cell>
        </row>
        <row r="7200">
          <cell r="G7200">
            <v>100946</v>
          </cell>
          <cell r="H7200" t="str">
            <v>TRANSPORTE COM CAMINHÃO CARROCERIA COM GUINDAUTO (MUNCK),  MOMENTO MÁXIMO DE CARGA 11,7 TM, EM VIA URBANA PAVIMENTADA, DMT ATÉ 30KM (UNIDADE: TXKM). AF_07/2020</v>
          </cell>
          <cell r="I7200" t="str">
            <v>M3XKM</v>
          </cell>
          <cell r="J7200" t="str">
            <v>ATRIBUÍDO SÃO PAULO</v>
          </cell>
          <cell r="K7200">
            <v>2.27</v>
          </cell>
        </row>
        <row r="7201">
          <cell r="G7201">
            <v>100947</v>
          </cell>
          <cell r="H7201" t="str">
            <v>TRANSPORTE COM CAMINHÃO CARROCERIA COM GUINDAUTO (MUNCK),  MOMENTO MÁXIMO DE CARGA 11,7 TM, EM VIA URBANA PAVIMENTADA, ADICIONAL PARA DMT EXCEDENTE A 30 KM (UNIDADE: TXKM). AF_07/2020</v>
          </cell>
          <cell r="I7201" t="str">
            <v>M3XKM</v>
          </cell>
          <cell r="J7201" t="str">
            <v>COEFICIENTE DE REPRESENTATIVIDADE</v>
          </cell>
          <cell r="K7201">
            <v>1.92</v>
          </cell>
        </row>
        <row r="7202">
          <cell r="G7202">
            <v>100948</v>
          </cell>
          <cell r="H7202" t="str">
            <v>TRANSPORTE COM CAMINHÃO CARROCERIA COM GUINDAUTO (MUNCK),  MOMENTO MÁXIMO DE CARGA 11,7 TM, EM VIA INTERNA (DENTRO DO CANTEIRO - UNIDADE: TXKM). AF_07/2020</v>
          </cell>
          <cell r="I7202" t="str">
            <v>M3XKM</v>
          </cell>
          <cell r="J7202" t="str">
            <v>COEFICIENTE DE REPRESENTATIVIDADE</v>
          </cell>
          <cell r="K7202">
            <v>1.39</v>
          </cell>
        </row>
        <row r="7203">
          <cell r="G7203">
            <v>100949</v>
          </cell>
          <cell r="H7203" t="str">
            <v>TRANSPORTE COM CAMINHÃO PIPA DE 6 M³, EM VIA URBANA EM LEITO NATURAL (UNIDADE: M3XKM). AF_07/2020</v>
          </cell>
          <cell r="I7203" t="str">
            <v>M3XKM</v>
          </cell>
          <cell r="J7203" t="str">
            <v>COEFICIENTE DE REPRESENTATIVIDADE</v>
          </cell>
          <cell r="K7203">
            <v>0.54</v>
          </cell>
        </row>
        <row r="7204">
          <cell r="G7204">
            <v>100950</v>
          </cell>
          <cell r="H7204" t="str">
            <v>TRANSPORTE COM CAMINHÃO PIPA DE 6 M³, EM VIA URBANA EM REVESTIMENTO PRIMÁRIO (UNIDADE: M3XKM). AF_07/2020</v>
          </cell>
          <cell r="I7204" t="str">
            <v>M3XKM</v>
          </cell>
          <cell r="J7204" t="str">
            <v>ATRIBUÍDO SÃO PAULO</v>
          </cell>
          <cell r="K7204">
            <v>1.79</v>
          </cell>
        </row>
        <row r="7205">
          <cell r="G7205">
            <v>100951</v>
          </cell>
          <cell r="H7205" t="str">
            <v>TRANSPORTE COM CAMINHÃO PIPA DE 6 M³, EM VIA URBANA PAVIMENTADA, DMT ATÉ 30KM (UNIDADE: M3XKM). AF_07/2020</v>
          </cell>
          <cell r="I7205" t="str">
            <v>M3XKM</v>
          </cell>
          <cell r="J7205" t="str">
            <v>ATRIBUÍDO SÃO PAULO</v>
          </cell>
          <cell r="K7205">
            <v>0.72</v>
          </cell>
        </row>
        <row r="7206">
          <cell r="G7206">
            <v>100952</v>
          </cell>
          <cell r="H7206" t="str">
            <v>TRANSPORTE COM CAMINHÃO PIPA DE 6 M³, EM VIA URBANA PAVIMENTADA, ADICIONAL PARA DMT EXCEDENTE A 30 KM (UNIDADE: M3XKM). AF_07/2020</v>
          </cell>
          <cell r="I7206" t="str">
            <v>M3XKM</v>
          </cell>
          <cell r="J7206" t="str">
            <v>ATRIBUÍDO SÃO PAULO</v>
          </cell>
          <cell r="K7206">
            <v>538.66</v>
          </cell>
        </row>
        <row r="7207">
          <cell r="G7207">
            <v>100953</v>
          </cell>
          <cell r="H7207" t="str">
            <v>TRANSPORTE COM CAMINHÃO PIPA DE 6 M³, EM VIA INTERNA (DENTRO DO CANTEIRO - UNIDADE: M3XKM). AF_07/2020</v>
          </cell>
          <cell r="I7207" t="str">
            <v>M3</v>
          </cell>
          <cell r="J7207" t="str">
            <v>ATRIBUÍDO SÃO PAULO</v>
          </cell>
          <cell r="K7207">
            <v>156.93</v>
          </cell>
        </row>
        <row r="7208">
          <cell r="G7208">
            <v>100954</v>
          </cell>
          <cell r="H7208" t="str">
            <v>TRANSPORTE COM CAMINHÃO PIPA DE 10 M³, EM VIA URBANA EM LEITO NATURAL (UNIDADE: M3XKM). AF_07/2020</v>
          </cell>
          <cell r="I7208" t="str">
            <v>M3</v>
          </cell>
          <cell r="J7208" t="str">
            <v>ATRIBUÍDO SÃO PAULO</v>
          </cell>
          <cell r="K7208">
            <v>267.35</v>
          </cell>
        </row>
        <row r="7209">
          <cell r="G7209">
            <v>100955</v>
          </cell>
          <cell r="H7209" t="str">
            <v>TRANSPORTE COM CAMINHÃO PIPA DE 10 M³, EM VIA URBANA EM REVESTIMENTO PRIMÁRIO (UNIDADE: M3XKM). AF_07/2020</v>
          </cell>
          <cell r="I7209" t="str">
            <v>M3</v>
          </cell>
          <cell r="J7209" t="str">
            <v>ATRIBUÍDO SÃO PAULO</v>
          </cell>
          <cell r="K7209">
            <v>8.44</v>
          </cell>
        </row>
        <row r="7210">
          <cell r="G7210">
            <v>100956</v>
          </cell>
          <cell r="H7210" t="str">
            <v>TRANSPORTE COM CAMINHÃO PIPA DE 10 M³, EM VIA URBANA PAVIMENTADA, DMT ATÉ 30KM (UNIDADE: M3XKM). AF_07/2020</v>
          </cell>
          <cell r="I7210" t="str">
            <v>TXKM</v>
          </cell>
          <cell r="J7210" t="str">
            <v>ATRIBUÍDO SÃO PAULO</v>
          </cell>
          <cell r="K7210">
            <v>7.53</v>
          </cell>
        </row>
        <row r="7211">
          <cell r="G7211">
            <v>100957</v>
          </cell>
          <cell r="H7211" t="str">
            <v>TRANSPORTE COM CAMINHÃO PIPA DE 10 M³, EM VIA URBANA PAVIMENTADA, ADICIONAL PARA DMT EXCEDENTE A 30 KM (UNIDADE: M3XKM). AF_07/2020</v>
          </cell>
          <cell r="I7211" t="str">
            <v>TXKM</v>
          </cell>
          <cell r="J7211" t="str">
            <v>ATRIBUÍDO SÃO PAULO</v>
          </cell>
          <cell r="K7211">
            <v>6.8</v>
          </cell>
        </row>
        <row r="7212">
          <cell r="G7212">
            <v>100958</v>
          </cell>
          <cell r="H7212" t="str">
            <v>TRANSPORTE COM CAMINHÃO PIPA DE 10 M³, EM VIA INTERNA (DENTRO DO CANTEIRO - UNIDADE: M3XKM). AF_07/2020</v>
          </cell>
          <cell r="I7212" t="str">
            <v>TXKM</v>
          </cell>
          <cell r="J7212" t="str">
            <v>COEFICIENTE DE REPRESENTATIVIDADE</v>
          </cell>
          <cell r="K7212">
            <v>6.62</v>
          </cell>
        </row>
        <row r="7213">
          <cell r="G7213">
            <v>100959</v>
          </cell>
          <cell r="H7213" t="str">
            <v>CARGA, MANOBRA E DESCARGA DE SOLOS E MATERIAIS GRANULARES EM CAMINHÃO BASCULANTE 6 M³ - CARGA COM PÁ CARREGADEIRA (CAÇAMBA DE 1,7 A 2,8 M³ / 128 HP) E DESCARGA LIVRE (UNIDADE: M3). AF_07/2020</v>
          </cell>
          <cell r="I7213" t="str">
            <v>TXKM</v>
          </cell>
          <cell r="J7213" t="str">
            <v>COEFICIENTE DE REPRESENTATIVIDADE</v>
          </cell>
          <cell r="K7213">
            <v>6.27</v>
          </cell>
        </row>
        <row r="7214">
          <cell r="G7214">
            <v>100960</v>
          </cell>
          <cell r="H7214" t="str">
            <v>CARGA, MANOBRA E DESCARGA DE SOLOS E MATERIAIS GRANULARES EM CAMINHÃO BASCULANTE 10 M³ - CARGA COM PÁ CARREGADEIRA (CAÇAMBA DE 1,7 A 2,8 M³ / 128 HP) E DESCARGA LIVRE (UNIDADE: M3). AF_07/2020</v>
          </cell>
          <cell r="I7214" t="str">
            <v>TXKM</v>
          </cell>
          <cell r="J7214" t="str">
            <v>COEFICIENTE DE REPRESENTATIVIDADE</v>
          </cell>
          <cell r="K7214">
            <v>9.15</v>
          </cell>
        </row>
        <row r="7215">
          <cell r="G7215">
            <v>100961</v>
          </cell>
          <cell r="H7215" t="str">
            <v>CARGA, MANOBRA E DESCARGA DE SOLOS E MATERIAIS GRANULARES EM CAMINHÃO BASCULANTE 14 M³ - CARGA COM PÁ CARREGADEIRA (CAÇAMBA DE 1,7 A 2,8 M³ / 128 HP) E DESCARGA LIVRE (UNIDADE: M3). AF_07/2020</v>
          </cell>
          <cell r="I7215" t="str">
            <v>TXKM</v>
          </cell>
          <cell r="J7215" t="str">
            <v>COEFICIENTE DE REPRESENTATIVIDADE</v>
          </cell>
          <cell r="K7215">
            <v>8.77</v>
          </cell>
        </row>
        <row r="7216">
          <cell r="G7216">
            <v>100962</v>
          </cell>
          <cell r="H7216" t="str">
            <v>TRANSPORTE COM CAMINHÃO TANQUE DE TRANSPORTE DE MATERIAL ASFÁLTICO DE 30000 L, EM VIA URBANA EM  LEITO NATURAL (UNIDADE: TXKM). AF_07/2020</v>
          </cell>
          <cell r="I7216" t="str">
            <v>TXKM</v>
          </cell>
          <cell r="J7216" t="str">
            <v>COEFICIENTE DE REPRESENTATIVIDADE</v>
          </cell>
          <cell r="K7216">
            <v>8.94</v>
          </cell>
        </row>
        <row r="7217">
          <cell r="G7217">
            <v>100963</v>
          </cell>
          <cell r="H7217" t="str">
            <v>TRANSPORTE COM CAMINHÃO TANQUE DE TRANSPORTE DE MATERIAL ASFÁLTICO DE 30000 L, EM VIA URBANA EM  REVESTIMENTO PRIMÁRIO (UNIDADE: TXKM). AF_07/2020</v>
          </cell>
          <cell r="I7217" t="str">
            <v>TXKM</v>
          </cell>
          <cell r="J7217" t="str">
            <v>COEFICIENTE DE REPRESENTATIVIDADE</v>
          </cell>
          <cell r="K7217">
            <v>8.76</v>
          </cell>
        </row>
        <row r="7218">
          <cell r="G7218">
            <v>100964</v>
          </cell>
          <cell r="H7218" t="str">
            <v>TRANSPORTE COM CAMINHÃO TANQUE DE TRANSPORTE DE MATERIAL ASFÁLTICO DE 20000 L, EM VIA URBANA EM LEITO NATURAL (UNIDADE: TXKM). AF_07/2020</v>
          </cell>
          <cell r="I7218" t="str">
            <v>T</v>
          </cell>
          <cell r="J7218" t="str">
            <v>COEFICIENTE DE REPRESENTATIVIDADE</v>
          </cell>
          <cell r="K7218">
            <v>7.33</v>
          </cell>
        </row>
        <row r="7219">
          <cell r="G7219">
            <v>100973</v>
          </cell>
          <cell r="H7219" t="str">
            <v>TRANSPORTE COM CAMINHÃO TANQUE DE TRANSPORTE DE MATERIAL ASFÁLTICO DE 20000 L, EM VIA URBANA EM  REVESTIMENTO PRIMÁRIO (UNIDADE: TXKM). AF_07/2020</v>
          </cell>
          <cell r="I7219" t="str">
            <v>T</v>
          </cell>
          <cell r="J7219" t="str">
            <v>COEFICIENTE DE REPRESENTATIVIDADE</v>
          </cell>
          <cell r="K7219">
            <v>8.84</v>
          </cell>
        </row>
        <row r="7220">
          <cell r="G7220">
            <v>100974</v>
          </cell>
          <cell r="H7220" t="str">
            <v>TRANSPORTE COM CAMINHÃO TANQUE DE TRANSPORTE DE MATERIAL ASFÁLTICO DE 30000 L, EM VIA URBANA PAVIMENTADA, DMT ATÉ 30KM (UNIDADE: TXKM). AF_07/2020</v>
          </cell>
          <cell r="I7220" t="str">
            <v>T</v>
          </cell>
          <cell r="J7220" t="str">
            <v>COEFICIENTE DE REPRESENTATIVIDADE</v>
          </cell>
          <cell r="K7220">
            <v>10.36</v>
          </cell>
        </row>
        <row r="7221">
          <cell r="G7221">
            <v>100975</v>
          </cell>
          <cell r="H7221" t="str">
            <v>TRANSPORTE COM CAMINHÃO TANQUE DE TRANSPORTE DE MATERIAL ASFÁLTICO DE 30000 L, EM VIA URBANA PAVIMENTADA, ADICIONAL PARA DMT EXCEDENTE A 30 KM (UNIDADE: TXKM). AF_07/2020</v>
          </cell>
          <cell r="I7221" t="str">
            <v>M3</v>
          </cell>
          <cell r="J7221" t="str">
            <v>COEFICIENTE DE REPRESENTATIVIDADE</v>
          </cell>
          <cell r="K7221">
            <v>10.99</v>
          </cell>
        </row>
        <row r="7222">
          <cell r="G7222">
            <v>100965</v>
          </cell>
          <cell r="H7222" t="str">
            <v>TRANSPORTE COM CAMINHÃO TANQUE DE TRANSPORTE DE MATERIAL ASFÁLTICO DE 20000 L, EM VIA URBANA PAVIMENTADA, DMT ATÉ 30KM (UNIDADE: TXKM). AF_07/2020</v>
          </cell>
          <cell r="I7222" t="str">
            <v>M3</v>
          </cell>
          <cell r="J7222" t="str">
            <v>COEFICIENTE DE REPRESENTATIVIDADE</v>
          </cell>
          <cell r="K7222">
            <v>5.85</v>
          </cell>
        </row>
        <row r="7223">
          <cell r="G7223">
            <v>100966</v>
          </cell>
          <cell r="H7223" t="str">
            <v>TRANSPORTE COM CAMINHÃO TANQUE DE TRANSPORTE DE MATERIAL ASFÁLTICO DE 20000 L, EM VIA URBANA PAVIMENTADA, ADICIONAL PARA DMT EXCEDENTE A 30 KM (UNIDADE: TXKM). AF_07/2020</v>
          </cell>
          <cell r="I7223" t="str">
            <v>M3</v>
          </cell>
          <cell r="J7223" t="str">
            <v>COEFICIENTE DE REPRESENTATIVIDADE</v>
          </cell>
          <cell r="K7223">
            <v>5.63</v>
          </cell>
        </row>
        <row r="7224">
          <cell r="G7224">
            <v>100969</v>
          </cell>
          <cell r="H7224" t="str">
            <v>CARGA, MANOBRA E DESCARGA MANUAL DE TUBOS PLÁSTICOS, DN MENOR OU IGUAL A 100 MM, EM CAMINHÃO CARROCERIA 9T. AF_07/2020</v>
          </cell>
          <cell r="I7224" t="str">
            <v>M3</v>
          </cell>
          <cell r="J7224" t="str">
            <v>COEFICIENTE DE REPRESENTATIVIDADE</v>
          </cell>
          <cell r="K7224">
            <v>5.76</v>
          </cell>
        </row>
        <row r="7225">
          <cell r="G7225">
            <v>100970</v>
          </cell>
          <cell r="H7225" t="str">
            <v>CARGA, MANOBRA E DESCARGA MANUAL DE TUBOS PLÁSTICOS, DN 200 MM, EM CAMINHÃO CARROCERIA 9T. AF_07/2020</v>
          </cell>
          <cell r="I7225" t="str">
            <v>M3</v>
          </cell>
          <cell r="J7225" t="str">
            <v>COEFICIENTE DE REPRESENTATIVIDADE</v>
          </cell>
          <cell r="K7225">
            <v>5.62</v>
          </cell>
        </row>
        <row r="7226">
          <cell r="G7226">
            <v>102330</v>
          </cell>
          <cell r="H7226" t="str">
            <v>CARGA, MANOBRA E DESCARGA MANUAL DE TUBOS PLÁSTICOS, DN 150 MM, EM CAMINHÃO CARROCERIA 9T. AF_06/2021</v>
          </cell>
          <cell r="I7226" t="str">
            <v>M3</v>
          </cell>
          <cell r="J7226" t="str">
            <v>COEFICIENTE DE REPRESENTATIVIDADE</v>
          </cell>
          <cell r="K7226">
            <v>5.02</v>
          </cell>
        </row>
        <row r="7227">
          <cell r="G7227">
            <v>102331</v>
          </cell>
          <cell r="H7227" t="str">
            <v>CARGA, MANOBRA E DESCARGA DE SOLOS E MATERIAIS GRANULARES EM CAMINHÃO BASCULANTE 18 M³ - CARGA COM PÁ CARREGADEIRA (CAÇAMBA DE 1,7 A 2,8 M³ / 128 HP) E DESCARGA LIVRE (UNIDADE: M3). AF_07/2020</v>
          </cell>
          <cell r="I7227" t="str">
            <v>M3</v>
          </cell>
          <cell r="J7227" t="str">
            <v>COEFICIENTE DE REPRESENTATIVIDADE</v>
          </cell>
          <cell r="K7227">
            <v>4.51</v>
          </cell>
        </row>
        <row r="7228">
          <cell r="G7228">
            <v>102332</v>
          </cell>
          <cell r="H7228" t="str">
            <v>CARGA, MANOBRA E DESCARGA DE SOLOS E MATERIAIS GRANULARES EM CAMINHÃO BASCULANTE 6 M³ - CARGA COM ESCAVADEIRA HIDRÁULICA (CAÇAMBA DE 1,20 M³ / 155 HP) E DESCARGA LIVRE (UNIDADE: M3). AF_07/2020</v>
          </cell>
          <cell r="I7228" t="str">
            <v>M3</v>
          </cell>
          <cell r="J7228" t="str">
            <v>COEFICIENTE DE REPRESENTATIVIDADE</v>
          </cell>
          <cell r="K7228">
            <v>4.43</v>
          </cell>
        </row>
        <row r="7229">
          <cell r="G7229">
            <v>102333</v>
          </cell>
          <cell r="H7229" t="str">
            <v>CARGA, MANOBRA E DESCARGA DE SOLOS E MATERIAIS GRANULARES EM CAMINHÃO BASCULANTE 10 M³ - CARGA COM ESCAVADEIRA HIDRÁULICA (CAÇAMBA DE 1,20 M³ / 155 HP) E DESCARGA LIVRE (UNIDADE: M3). AF_07/2020</v>
          </cell>
          <cell r="I7229" t="str">
            <v>M3</v>
          </cell>
          <cell r="J7229" t="str">
            <v>COEFICIENTE DE REPRESENTATIVIDADE</v>
          </cell>
          <cell r="K7229">
            <v>4.17</v>
          </cell>
        </row>
        <row r="7230">
          <cell r="G7230">
            <v>101019</v>
          </cell>
          <cell r="H7230" t="str">
            <v>CARGA, MANOBRA E DESCARGA DE SOLOS E MATERIAIS GRANULARES EM CAMINHÃO BASCULANTE 14 M³ - CARGA COM ESCAVADEIRA HIDRÁULICA (CAÇAMBA DE 1,20 M³ / 155 HP) E DESCARGA LIVRE (UNIDADE: M3). AF_07/2020</v>
          </cell>
          <cell r="I7230" t="str">
            <v>M3</v>
          </cell>
          <cell r="J7230" t="str">
            <v>COEFICIENTE DE REPRESENTATIVIDADE</v>
          </cell>
          <cell r="K7230">
            <v>6.12</v>
          </cell>
        </row>
        <row r="7231">
          <cell r="G7231">
            <v>101479</v>
          </cell>
          <cell r="H7231" t="str">
            <v>CARGA, MANOBRA E DESCARGA DE SOLOS E MATERIAIS GRANULARES EM CAMINHÃO BASCULANTE 18 M³ - CARGA COM ESCAVADEIRA HIDRÁULICA (CAÇAMBA DE 1,20 M³ / 155 HP) E DESCARGA LIVRE (UNIDADE: M3). AF_07/2020</v>
          </cell>
          <cell r="I7231" t="str">
            <v>M3</v>
          </cell>
          <cell r="J7231" t="str">
            <v>COEFICIENTE DE REPRESENTATIVIDADE</v>
          </cell>
          <cell r="K7231">
            <v>5.86</v>
          </cell>
        </row>
        <row r="7232">
          <cell r="G7232">
            <v>102568</v>
          </cell>
          <cell r="H7232" t="str">
            <v>CARGA, MANOBRA E DESCARGA DE ENTULHO EM CAMINHÃO BASCULANTE 6 M³ - CARGA COM ESCAVADEIRA HIDRÁULICA  (CAÇAMBA DE 0,80 M³ / 111 HP) E DESCARGA LIVRE (UNIDADE: M3). AF_07/2020</v>
          </cell>
          <cell r="I7232" t="str">
            <v>M3</v>
          </cell>
          <cell r="J7232" t="str">
            <v>COEFICIENTE DE REPRESENTATIVIDADE</v>
          </cell>
          <cell r="K7232">
            <v>5.98</v>
          </cell>
        </row>
        <row r="7233">
          <cell r="G7233">
            <v>100976</v>
          </cell>
          <cell r="H7233" t="str">
            <v>CARGA, MANOBRA E DESCARGA DE ENTULHO EM CAMINHÃO BASCULANTE 10 M³ - CARGA COM ESCAVADEIRA HIDRÁULICA  (CAÇAMBA DE 0,80 M³ / 111 HP) E DESCARGA LIVRE (UNIDADE: M3). AF_07/2020</v>
          </cell>
          <cell r="I7233" t="str">
            <v>M3</v>
          </cell>
          <cell r="J7233" t="str">
            <v>COEFICIENTE DE REPRESENTATIVIDADE</v>
          </cell>
          <cell r="K7233">
            <v>5.84</v>
          </cell>
        </row>
        <row r="7234">
          <cell r="G7234">
            <v>100977</v>
          </cell>
          <cell r="H7234" t="str">
            <v>CARGA, MANOBRA E DESCARGA DE ENTULHO EM CAMINHÃO BASCULANTE 14 M³ - CARGA COM ESCAVADEIRA HIDRÁULICA  (CAÇAMBA DE 0,80 M³ / 111 HP) E DESCARGA LIVRE (UNIDADE: M3). AF_07/2020</v>
          </cell>
          <cell r="I7234" t="str">
            <v>T</v>
          </cell>
          <cell r="J7234" t="str">
            <v>COEFICIENTE DE REPRESENTATIVIDADE</v>
          </cell>
          <cell r="K7234">
            <v>4.89</v>
          </cell>
        </row>
        <row r="7235">
          <cell r="G7235">
            <v>100978</v>
          </cell>
          <cell r="H7235" t="str">
            <v>CARGA, MANOBRA E DESCARGA DE ENTULHO EM CAMINHÃO BASCULANTE 18 M³ - CARGA COM ESCAVADEIRA HIDRÁULICA  (CAÇAMBA DE 0,80 M³ / 111 HP) E DESCARGA LIVRE (UNIDADE: M3). AF_07/2020</v>
          </cell>
          <cell r="I7235" t="str">
            <v>T</v>
          </cell>
          <cell r="J7235" t="str">
            <v>COEFICIENTE DE REPRESENTATIVIDADE</v>
          </cell>
          <cell r="K7235">
            <v>5.87</v>
          </cell>
        </row>
        <row r="7236">
          <cell r="G7236">
            <v>100979</v>
          </cell>
          <cell r="H7236" t="str">
            <v>CARGA DE MISTURA ASFÁLTICA EM CAMINHÃO BASCULANTE 6 M³ (UNIDADE: M3). AF_07/2020</v>
          </cell>
          <cell r="I7236" t="str">
            <v>T</v>
          </cell>
          <cell r="J7236" t="str">
            <v>COEFICIENTE DE REPRESENTATIVIDADE</v>
          </cell>
          <cell r="K7236">
            <v>6.9</v>
          </cell>
        </row>
        <row r="7237">
          <cell r="G7237">
            <v>100980</v>
          </cell>
          <cell r="H7237" t="str">
            <v>CARGA DE MISTURA ASFÁLTICA EM CAMINHÃO BASCULANTE 10 M³ (UNIDADE: M3). AF_07/2020</v>
          </cell>
          <cell r="I7237" t="str">
            <v>T</v>
          </cell>
          <cell r="J7237" t="str">
            <v>COEFICIENTE DE REPRESENTATIVIDADE</v>
          </cell>
          <cell r="K7237">
            <v>7.32</v>
          </cell>
        </row>
        <row r="7238">
          <cell r="G7238">
            <v>100981</v>
          </cell>
          <cell r="H7238" t="str">
            <v>CARGA DE MISTURA ASFÁLTICA EM CAMINHÃO BASCULANTE 14 M³ (UNIDADE: M3). AF_07/2020</v>
          </cell>
          <cell r="I7238" t="str">
            <v>T</v>
          </cell>
          <cell r="J7238" t="str">
            <v>COEFICIENTE DE REPRESENTATIVIDADE</v>
          </cell>
          <cell r="K7238">
            <v>18.08</v>
          </cell>
        </row>
        <row r="7239">
          <cell r="G7239">
            <v>100982</v>
          </cell>
          <cell r="H7239" t="str">
            <v>CARGA DE MISTURA ASFÁLTICA EM CAMINHÃO BASCULANTE 18 M³ (UNIDADE: M3). AF_07/2020</v>
          </cell>
          <cell r="I7239" t="str">
            <v>T</v>
          </cell>
          <cell r="J7239" t="str">
            <v>COEFICIENTE DE REPRESENTATIVIDADE</v>
          </cell>
          <cell r="K7239">
            <v>20.11</v>
          </cell>
        </row>
        <row r="7240">
          <cell r="G7240">
            <v>100983</v>
          </cell>
          <cell r="H7240" t="str">
            <v>CARGA, MANOBRA E DESCARGA DE SOLOS E MATERIAIS GRANULARES EM CAMINHÃO BASCULANTE 6 M³ - CARGA COM PÁ CARREGADEIRA (CAÇAMBA DE 1,7 A 2,8 M³ / 128 HP) E DESCARGA LIVRE (UNIDADE: T). AF_07/2020</v>
          </cell>
          <cell r="I7240" t="str">
            <v>T</v>
          </cell>
          <cell r="J7240" t="str">
            <v>COEFICIENTE DE REPRESENTATIVIDADE</v>
          </cell>
          <cell r="K7240">
            <v>5.25</v>
          </cell>
        </row>
        <row r="7241">
          <cell r="G7241">
            <v>100984</v>
          </cell>
          <cell r="H7241" t="str">
            <v>CARGA, MANOBRA E DESCARGA DE SOLOS E MATERIAIS GRANULARES EM CAMINHÃO BASCULANTE 10 M³ - CARGA COM PÁ CARREGADEIRA (CAÇAMBA DE 1,7 A 2,8 M³ / 128 HP) E DESCARGA LIVRE (UNIDADE: T). AF_07/2020</v>
          </cell>
          <cell r="I7241" t="str">
            <v>T</v>
          </cell>
          <cell r="J7241" t="str">
            <v>COEFICIENTE DE REPRESENTATIVIDADE</v>
          </cell>
          <cell r="K7241">
            <v>5.32</v>
          </cell>
        </row>
        <row r="7242">
          <cell r="G7242">
            <v>100985</v>
          </cell>
          <cell r="H7242" t="str">
            <v>CARGA, MANOBRA E DESCARGA DE SOLOS E MATERIAIS GRANULARES EM CAMINHÃO BASCULANTE 14 M³ - CARGA COM PÁ CARREGADEIRA (CAÇAMBA DE 1,7 A 2,8 M³ / 128 HP) E DESCARGA LIVRE (UNIDADE: T). AF_07/2020</v>
          </cell>
          <cell r="I7242" t="str">
            <v>T</v>
          </cell>
          <cell r="J7242" t="str">
            <v>COEFICIENTE DE REPRESENTATIVIDADE</v>
          </cell>
          <cell r="K7242">
            <v>41.98</v>
          </cell>
        </row>
        <row r="7243">
          <cell r="G7243">
            <v>100986</v>
          </cell>
          <cell r="H7243" t="str">
            <v>CARGA, MANOBRA E DESCARGA DE SOLOS E MATERIAIS GRANULARES EM CAMINHÃO BASCULANTE 18 M³ - CARGA COM PÁ CARREGADEIRA (CAÇAMBA DE 1,7 A 2,8 M³ / 128 HP) E DESCARGA LIVRE (UNIDADE: T). AF_07/2020</v>
          </cell>
          <cell r="I7243" t="str">
            <v>T</v>
          </cell>
          <cell r="J7243" t="str">
            <v>COEFICIENTE DE REPRESENTATIVIDADE</v>
          </cell>
          <cell r="K7243">
            <v>26.44</v>
          </cell>
        </row>
        <row r="7244">
          <cell r="G7244">
            <v>100987</v>
          </cell>
          <cell r="H7244" t="str">
            <v>CARGA, MANOBRA E DESCARGA DE SOLOS E MATERIAIS GRANULARES EM CAMINHÃO BASCULANTE 6 M³ - CARGA COM ESCAVADEIRA HIDRÁULICA (CAÇAMBA DE 1,20 M³ / 155 HP) E DESCARGA LIVRE (UNIDADE: T). AF_07/2020</v>
          </cell>
          <cell r="I7244" t="str">
            <v>T</v>
          </cell>
          <cell r="J7244" t="str">
            <v>ATRIBUÍDO SÃO PAULO</v>
          </cell>
          <cell r="K7244">
            <v>43.17</v>
          </cell>
        </row>
        <row r="7245">
          <cell r="G7245">
            <v>100988</v>
          </cell>
          <cell r="H7245" t="str">
            <v>CARGA, MANOBRA E DESCARGA DE SOLOS E MATERIAIS GRANULARES EM CAMINHÃO BASCULANTE 10 M³ - CARGA COM ESCAVADEIRA HIDRÁULICA (CAÇAMBA DE 1,20 M³ / 155 HP) E DESCARGA LIVRE (UNIDADE: T). AF_07/2020</v>
          </cell>
          <cell r="I7245" t="str">
            <v>T</v>
          </cell>
          <cell r="J7245" t="str">
            <v>ATRIBUÍDO SÃO PAULO</v>
          </cell>
          <cell r="K7245">
            <v>39.56</v>
          </cell>
        </row>
        <row r="7246">
          <cell r="G7246">
            <v>100989</v>
          </cell>
          <cell r="H7246" t="str">
            <v>CARGA, MANOBRA E DESCARGA DE SOLOS E MATERIAIS GRANULARES EM CAMINHÃO BASCULANTE 14 M³ - CARGA COM ESCAVADEIRA HIDRÁULICA (CAÇAMBA DE 1,20 M³ / 155 HP) E DESCARGA LIVRE (UNIDADE: T). AF_07/2020</v>
          </cell>
          <cell r="I7246" t="str">
            <v>T</v>
          </cell>
          <cell r="J7246" t="str">
            <v>ATRIBUÍDO SÃO PAULO</v>
          </cell>
          <cell r="K7246">
            <v>32.49</v>
          </cell>
        </row>
        <row r="7247">
          <cell r="G7247">
            <v>100990</v>
          </cell>
          <cell r="H7247" t="str">
            <v>CARGA, MANOBRA E DESCARGA DE SOLOS E MATERIAIS GRANULARES EM CAMINHÃO BASCULANTE 18 M³ - CARGA COM ESCAVADEIRA HIDRÁULICA (CAÇAMBA DE 1,20 M³ / 155 HP) E DESCARGA LIVRE (UNIDADE: T). AF_07/2020</v>
          </cell>
          <cell r="I7247" t="str">
            <v>T</v>
          </cell>
          <cell r="J7247" t="str">
            <v>ATRIBUÍDO SÃO PAULO</v>
          </cell>
          <cell r="K7247">
            <v>37.61</v>
          </cell>
        </row>
        <row r="7248">
          <cell r="G7248">
            <v>100991</v>
          </cell>
          <cell r="H7248" t="str">
            <v>CARGA, MANOBRA E DESCARGA DE ENTULHO EM CAMINHÃO BASCULANTE 6 M³ - CARGA COM ESCAVADEIRA HIDRÁULICA  (CAÇAMBA DE 0,80 M³ / 111 HP) E DESCARGA LIVRE (UNIDADE: T). AF_07/2020</v>
          </cell>
          <cell r="I7248" t="str">
            <v>T</v>
          </cell>
          <cell r="J7248" t="str">
            <v>ATRIBUÍDO SÃO PAULO</v>
          </cell>
          <cell r="K7248">
            <v>28.52</v>
          </cell>
        </row>
        <row r="7249">
          <cell r="G7249">
            <v>100992</v>
          </cell>
          <cell r="H7249" t="str">
            <v>CARGA, MANOBRA E DESCARGA DE ENTULHO EM CAMINHÃO BASCULANTE 10 M³ - CARGA COM ESCAVADEIRA HIDRÁULICA  (CAÇAMBA DE 0,80 M³ / 111 HP) E DESCARGA LIVRE (UNIDADE: T). AF_07/2020</v>
          </cell>
          <cell r="I7249" t="str">
            <v>T</v>
          </cell>
          <cell r="J7249" t="str">
            <v>ATRIBUÍDO SÃO PAULO</v>
          </cell>
          <cell r="K7249">
            <v>23.43</v>
          </cell>
        </row>
        <row r="7250">
          <cell r="G7250">
            <v>100993</v>
          </cell>
          <cell r="H7250" t="str">
            <v>CARGA, MANOBRA E DESCARGA DE ENTULHO EM CAMINHÃO BASCULANTE 14 M³ - CARGA COM ESCAVADEIRA HIDRÁULICA  (CAÇAMBA DE 0,80 M³ / 111 HP) E DESCARGA LIVRE (UNIDADE: T). AF_07/2020</v>
          </cell>
          <cell r="I7250" t="str">
            <v>M3</v>
          </cell>
          <cell r="J7250" t="str">
            <v>ATRIBUÍDO SÃO PAULO</v>
          </cell>
          <cell r="K7250">
            <v>43.3</v>
          </cell>
        </row>
        <row r="7251">
          <cell r="G7251">
            <v>100994</v>
          </cell>
          <cell r="H7251" t="str">
            <v>CARGA, MANOBRA E DESCARGA DE ENTULHO EM CAMINHÃO BASCULANTE 18 M³ - CARGA COM ESCAVADEIRA HIDRÁULICA  (CAÇAMBA DE 0,80 M³ / 111 HP) E DESCARGA LIVRE (UNIDADE: T). AF_07/2020</v>
          </cell>
          <cell r="I7251" t="str">
            <v>M3</v>
          </cell>
          <cell r="J7251" t="str">
            <v>ATRIBUÍDO SÃO PAULO</v>
          </cell>
          <cell r="K7251">
            <v>33.26</v>
          </cell>
        </row>
        <row r="7252">
          <cell r="G7252">
            <v>100995</v>
          </cell>
          <cell r="H7252" t="str">
            <v>CARGA DE MISTURA ASFÁLTICA EM CAMINHÃO BASCULANTE 6 M³ (UNIDADE: T). AF_07/2020</v>
          </cell>
          <cell r="I7252" t="str">
            <v>M3</v>
          </cell>
          <cell r="J7252" t="str">
            <v>ATRIBUÍDO SÃO PAULO</v>
          </cell>
          <cell r="K7252">
            <v>25.43</v>
          </cell>
        </row>
        <row r="7253">
          <cell r="G7253">
            <v>100996</v>
          </cell>
          <cell r="H7253" t="str">
            <v>CARGA DE MISTURA ASFÁLTICA EM CAMINHÃO BASCULANTE 10 M³ (UNIDADE: T). AF_07/2020</v>
          </cell>
          <cell r="I7253" t="str">
            <v>M3</v>
          </cell>
          <cell r="J7253" t="str">
            <v>ATRIBUÍDO SÃO PAULO</v>
          </cell>
          <cell r="K7253">
            <v>20.68</v>
          </cell>
        </row>
        <row r="7254">
          <cell r="G7254">
            <v>100997</v>
          </cell>
          <cell r="H7254" t="str">
            <v>CARGA DE MISTURA ASFÁLTICA EM CAMINHÃO BASCULANTE 14 M³ (UNIDADE: T). AF_07/2020</v>
          </cell>
          <cell r="I7254" t="str">
            <v>T</v>
          </cell>
          <cell r="J7254" t="str">
            <v>ATRIBUÍDO SÃO PAULO</v>
          </cell>
          <cell r="K7254">
            <v>17.31</v>
          </cell>
        </row>
        <row r="7255">
          <cell r="G7255">
            <v>100998</v>
          </cell>
          <cell r="H7255" t="str">
            <v>CARGA DE MISTURA ASFÁLTICA EM CAMINHÃO BASCULANTE 18 M³ (UNIDADE: T). AF_07/2020</v>
          </cell>
          <cell r="I7255" t="str">
            <v>T</v>
          </cell>
          <cell r="J7255" t="str">
            <v>ATRIBUÍDO SÃO PAULO</v>
          </cell>
          <cell r="K7255">
            <v>15.83</v>
          </cell>
        </row>
        <row r="7256">
          <cell r="G7256">
            <v>100999</v>
          </cell>
          <cell r="H7256" t="str">
            <v>CARGA, MANOBRA E DESCARGA DE ÁGUA EM CAMINHÃO PIPA 6 M³. AF_07/2020</v>
          </cell>
          <cell r="I7256" t="str">
            <v>T</v>
          </cell>
          <cell r="J7256" t="str">
            <v>ATRIBUÍDO SÃO PAULO</v>
          </cell>
          <cell r="K7256">
            <v>35.44</v>
          </cell>
        </row>
        <row r="7257">
          <cell r="G7257">
            <v>101000</v>
          </cell>
          <cell r="H7257" t="str">
            <v>CARGA, MANOBRA E DESCARGA DE ÁGUA EM CAMINHÃO PIPA 10 M³. AF_07/2020</v>
          </cell>
          <cell r="I7257" t="str">
            <v>T</v>
          </cell>
          <cell r="J7257" t="str">
            <v>ATRIBUÍDO SÃO PAULO</v>
          </cell>
          <cell r="K7257">
            <v>28.13</v>
          </cell>
        </row>
        <row r="7258">
          <cell r="G7258">
            <v>101001</v>
          </cell>
          <cell r="H7258" t="str">
            <v>CARGA DE ÁGUA EM CAMINHÃO PIPA 6 M³. AF_07/2020</v>
          </cell>
          <cell r="I7258" t="str">
            <v>T</v>
          </cell>
          <cell r="J7258" t="str">
            <v>ATRIBUÍDO SÃO PAULO</v>
          </cell>
          <cell r="K7258">
            <v>24.12</v>
          </cell>
        </row>
        <row r="7259">
          <cell r="G7259">
            <v>101002</v>
          </cell>
          <cell r="H7259" t="str">
            <v>CARGA DE ÁGUA EM CAMINHÃO PIPA 10 M³. AF_07/2020</v>
          </cell>
          <cell r="I7259" t="str">
            <v>T</v>
          </cell>
          <cell r="J7259" t="str">
            <v>ATRIBUÍDO SÃO PAULO</v>
          </cell>
          <cell r="K7259">
            <v>18.78</v>
          </cell>
        </row>
        <row r="7260">
          <cell r="G7260">
            <v>101003</v>
          </cell>
          <cell r="H7260" t="str">
            <v>CARGA, MANOBRA E DESCARGA DE POSTE DE CONCRETO EM CAMINHÃO CARROCERIA COM GUINDAUTO (MUNCK) 11,7 TM. AF_07/2020</v>
          </cell>
          <cell r="I7260" t="str">
            <v>T</v>
          </cell>
          <cell r="J7260" t="str">
            <v>ATRIBUÍDO SÃO PAULO</v>
          </cell>
          <cell r="K7260">
            <v>27.04</v>
          </cell>
        </row>
        <row r="7261">
          <cell r="G7261">
            <v>101004</v>
          </cell>
          <cell r="H7261" t="str">
            <v>CARGA, MANOBRA E DESCARGA DE PERFIL METÁLICO EM CAMINHÃO CARROCERIA COM GUINDAUTO (MUNCK) 11,7 TM. AF_07/2020</v>
          </cell>
          <cell r="I7261" t="str">
            <v>T</v>
          </cell>
          <cell r="J7261" t="str">
            <v>ATRIBUÍDO SÃO PAULO</v>
          </cell>
          <cell r="K7261">
            <v>19.34</v>
          </cell>
        </row>
        <row r="7262">
          <cell r="G7262">
            <v>101005</v>
          </cell>
          <cell r="H7262" t="str">
            <v>CARGA, MANOBRA E DESCARGA DE TUBOS DE CONCRETO, DN MENOR OU IGUAL A 300 MM, EM CAMINHÃO CARROCERIA COM GUINDAUTO (MUNCK) 11,7 TM. AF_07/2020</v>
          </cell>
          <cell r="I7262" t="str">
            <v>T</v>
          </cell>
          <cell r="J7262" t="str">
            <v>ATRIBUÍDO SÃO PAULO</v>
          </cell>
          <cell r="K7262">
            <v>17.16</v>
          </cell>
        </row>
        <row r="7263">
          <cell r="G7263">
            <v>101006</v>
          </cell>
          <cell r="H7263" t="str">
            <v>CARGA, MANOBRA E DESCARGA DE TUBOS DE CONCRETO, DN 400 MM, EM CAMINHÃO CARROCERIA COM GUINDAUTO (MUNCK) 11,7 TM. AF_07/2020</v>
          </cell>
          <cell r="I7263" t="str">
            <v>T</v>
          </cell>
          <cell r="J7263" t="str">
            <v>ATRIBUÍDO SÃO PAULO</v>
          </cell>
          <cell r="K7263">
            <v>15.3</v>
          </cell>
        </row>
        <row r="7264">
          <cell r="G7264">
            <v>101007</v>
          </cell>
          <cell r="H7264" t="str">
            <v>CARGA, MANOBRA E DESCARGA DE TUBOS DE CONCRETO, DN 500 MM, EM CAMINHÃO CARROCERIA COM GUINDAUTO (MUNCK) 11,7 TM. AF_07/2020</v>
          </cell>
          <cell r="I7264" t="str">
            <v>T</v>
          </cell>
          <cell r="J7264" t="str">
            <v>ATRIBUÍDO SÃO PAULO</v>
          </cell>
          <cell r="K7264">
            <v>12.54</v>
          </cell>
        </row>
        <row r="7265">
          <cell r="G7265">
            <v>101008</v>
          </cell>
          <cell r="H7265" t="str">
            <v>CARGA, MANOBRA E DESCARGA DE TUBOS METÁLICOS, DN MENOR OU IGUAL A 150 MM, EM CAMINHÃO CARROCERIA COM GUINDAUTO (MUNCK) 11,7 TM. AF_07/2020</v>
          </cell>
          <cell r="I7265" t="str">
            <v>T</v>
          </cell>
          <cell r="J7265" t="str">
            <v>ATRIBUÍDO SÃO PAULO</v>
          </cell>
          <cell r="K7265">
            <v>10.66</v>
          </cell>
        </row>
        <row r="7266">
          <cell r="G7266">
            <v>101009</v>
          </cell>
          <cell r="H7266" t="str">
            <v>CARGA, MANOBRA E DESCARGA DE TUBOS METÁLICOS, DN 200 MM, EM CAMINHÃO CARROCERIA COM GUINDAUTO (MUNCK) 11,7 TM. AF_07/2020</v>
          </cell>
          <cell r="I7266" t="str">
            <v>T</v>
          </cell>
          <cell r="J7266" t="str">
            <v>ATRIBUÍDO SÃO PAULO</v>
          </cell>
          <cell r="K7266">
            <v>63.37</v>
          </cell>
        </row>
        <row r="7267">
          <cell r="G7267">
            <v>101010</v>
          </cell>
          <cell r="H7267" t="str">
            <v>CARGA, MANOBRA E DESCARGA DE TUBOS METÁLICOS, DN 250 MM, EM CAMINHÃO CARROCERIA COM GUINDAUTO (MUNCK) 11,7 TM. AF_07/2020</v>
          </cell>
          <cell r="I7267" t="str">
            <v>T</v>
          </cell>
          <cell r="J7267" t="str">
            <v>ATRIBUÍDO SÃO PAULO</v>
          </cell>
          <cell r="K7267">
            <v>45.78</v>
          </cell>
        </row>
        <row r="7268">
          <cell r="G7268">
            <v>101013</v>
          </cell>
          <cell r="H7268" t="str">
            <v>CARGA, MANOBRA E DESCARGA DE TUBOS DE CONCRETO, DN 600 MM, EM CAMINHÃO CARROCERIA COM GUINDAUTO (MUNCK) 11,7 TM. AF_07/2020</v>
          </cell>
          <cell r="I7268" t="str">
            <v>T</v>
          </cell>
          <cell r="J7268" t="str">
            <v>ATRIBUÍDO SÃO PAULO</v>
          </cell>
          <cell r="K7268">
            <v>34.21</v>
          </cell>
        </row>
        <row r="7269">
          <cell r="G7269">
            <v>101014</v>
          </cell>
          <cell r="H7269" t="str">
            <v>CARGA, MANOBRA E DESCARGA DE TUBOS DE CONCRETO, DN 700 MM, EM CAMINHÃO CARROCERIA COM GUINDAUTO (MUNCK) 11,7 TM. AF_07/2020</v>
          </cell>
          <cell r="I7269" t="str">
            <v>T</v>
          </cell>
          <cell r="J7269" t="str">
            <v>ATRIBUÍDO SÃO PAULO</v>
          </cell>
          <cell r="K7269">
            <v>35.51</v>
          </cell>
        </row>
        <row r="7270">
          <cell r="G7270">
            <v>101015</v>
          </cell>
          <cell r="H7270" t="str">
            <v>CARGA, MANOBRA E DESCARGA DE TUBOS DE CONCRETO, DN 800 MM, EM CAMINHÃO CARROCERIA COM GUINDAUTO (MUNCK) 11,7 TM. AF_07/2020</v>
          </cell>
          <cell r="I7270" t="str">
            <v>T</v>
          </cell>
          <cell r="J7270" t="str">
            <v>ATRIBUÍDO SÃO PAULO</v>
          </cell>
          <cell r="K7270">
            <v>184.03</v>
          </cell>
        </row>
        <row r="7271">
          <cell r="G7271">
            <v>101016</v>
          </cell>
          <cell r="H7271" t="str">
            <v>CARGA, MANOBRA E DESCARGA DE TUBOS DE CONCRETO, DN 900 MM, EM CAMINHÃO CARROCERIA COM GUINDAUTO (MUNCK) 11,7 TM. AF_07/2020</v>
          </cell>
          <cell r="I7271" t="str">
            <v>T</v>
          </cell>
          <cell r="J7271" t="str">
            <v>ATRIBUÍDO SÃO PAULO</v>
          </cell>
          <cell r="K7271">
            <v>141.26</v>
          </cell>
        </row>
        <row r="7272">
          <cell r="G7272">
            <v>101017</v>
          </cell>
          <cell r="H7272" t="str">
            <v>CARGA, MANOBRA E DESCARGA DE TUBOS DE CONCRETO, DN 1000 MM, EM CAMINHÃO CARROCERIA COM GUINDAUTO (MUNCK) 11,7 TM. AF_07/2020</v>
          </cell>
          <cell r="I7272" t="str">
            <v>T</v>
          </cell>
          <cell r="J7272" t="str">
            <v>ATRIBUÍDO SÃO PAULO</v>
          </cell>
          <cell r="K7272">
            <v>127.25</v>
          </cell>
        </row>
        <row r="7273">
          <cell r="G7273">
            <v>101018</v>
          </cell>
          <cell r="H7273" t="str">
            <v>CARGA, MANOBRA E DESCARGA DE TUBOS DE CONCRETO, DN 1200 MM, EM CAMINHÃO CARROCERIA COM GUINDAUTO (MUNCK) 11,7 TM. AF_07/2020</v>
          </cell>
          <cell r="I7273" t="str">
            <v>T</v>
          </cell>
          <cell r="J7273" t="str">
            <v>ATRIBUÍDO SÃO PAULO</v>
          </cell>
          <cell r="K7273">
            <v>93.17</v>
          </cell>
        </row>
        <row r="7274">
          <cell r="G7274">
            <v>101463</v>
          </cell>
          <cell r="H7274" t="str">
            <v>CARGA, MANOBRA E DESCARGA DE TUBOS METÁLICOS, DN 300 MM, EM CAMINHÃO CARROCERIA COM GUINDAUTO (MUNCK) 11,7 TM. AF_07/2020</v>
          </cell>
          <cell r="I7274" t="str">
            <v>T</v>
          </cell>
          <cell r="J7274" t="str">
            <v>ATRIBUÍDO SÃO PAULO</v>
          </cell>
          <cell r="K7274">
            <v>80.61</v>
          </cell>
        </row>
        <row r="7275">
          <cell r="G7275">
            <v>101464</v>
          </cell>
          <cell r="H7275" t="str">
            <v>CARGA, MANOBRA E DESCARGA DE TUBOS METÁLICOS, DN 350 MM, EM CAMINHÃO CARROCERIA COM GUINDAUTO (MUNCK) 11,7 TM. AF_07/2020</v>
          </cell>
          <cell r="I7275" t="str">
            <v>T</v>
          </cell>
          <cell r="J7275" t="str">
            <v>ATRIBUÍDO SÃO PAULO</v>
          </cell>
          <cell r="K7275">
            <v>5.54</v>
          </cell>
        </row>
        <row r="7276">
          <cell r="G7276">
            <v>101465</v>
          </cell>
          <cell r="H7276" t="str">
            <v>CARGA, MANOBRA E DESCARGA DE TUBOS METÁLICOS, DN 400 MM, EM CAMINHÃO CARROCERIA COM GUINDAUTO (MUNCK) 11,7 TM. AF_07/2020</v>
          </cell>
          <cell r="I7276" t="str">
            <v>T</v>
          </cell>
          <cell r="J7276" t="str">
            <v>ATRIBUÍDO SÃO PAULO</v>
          </cell>
          <cell r="K7276">
            <v>79.85</v>
          </cell>
        </row>
        <row r="7277">
          <cell r="G7277">
            <v>101466</v>
          </cell>
          <cell r="H7277" t="str">
            <v>CARGA, MANOBRA E DESCARGA DE TUBOS METÁLICOS, DN 500 MM, EM CAMINHÃO CARROCERIA COM GUINDAUTO (MUNCK) 11,7 TM. AF_07/2020</v>
          </cell>
          <cell r="I7277" t="str">
            <v>T</v>
          </cell>
          <cell r="J7277" t="str">
            <v>ATRIBUÍDO SÃO PAULO</v>
          </cell>
          <cell r="K7277">
            <v>79.18</v>
          </cell>
        </row>
        <row r="7278">
          <cell r="G7278">
            <v>101467</v>
          </cell>
          <cell r="H7278" t="str">
            <v>CARGA, MANOBRA E DESCARGA DE TUBOS METÁLICOS, DN 600 MM, EM CAMINHÃO CARROCERIA COM GUINDAUTO (MUNCK) 11,7 TM. AF_07/2020</v>
          </cell>
          <cell r="I7278" t="str">
            <v>T</v>
          </cell>
          <cell r="J7278" t="str">
            <v>ATRIBUÍDO SÃO PAULO</v>
          </cell>
          <cell r="K7278">
            <v>79.51</v>
          </cell>
        </row>
        <row r="7279">
          <cell r="G7279">
            <v>101468</v>
          </cell>
          <cell r="H7279" t="str">
            <v>CARGA, MANOBRA E DESCARGA DE TUBOS METÁLICOS, DN 700 MM, EM CAMINHÃO CARROCERIA COM GUINDAUTO (MUNCK) 11,7 TM. AF_07/2020</v>
          </cell>
          <cell r="I7279" t="str">
            <v>T</v>
          </cell>
          <cell r="J7279" t="str">
            <v>ATRIBUÍDO SÃO PAULO</v>
          </cell>
          <cell r="K7279">
            <v>77.04</v>
          </cell>
        </row>
        <row r="7280">
          <cell r="G7280">
            <v>101469</v>
          </cell>
          <cell r="H7280" t="str">
            <v>CARGA, MANOBRA E DESCARGA DE TUBOS METÁLICOS, DN 800 MM, EM CAMINHÃO CARROCERIA COM GUINDAUTO (MUNCK) 11,7 TM. AF_07/2020</v>
          </cell>
          <cell r="I7280" t="str">
            <v>T</v>
          </cell>
          <cell r="J7280" t="str">
            <v>ATRIBUÍDO SÃO PAULO</v>
          </cell>
          <cell r="K7280">
            <v>70.69</v>
          </cell>
        </row>
        <row r="7281">
          <cell r="G7281">
            <v>101470</v>
          </cell>
          <cell r="H7281" t="str">
            <v>CARGA, MANOBRA E DESCARGA DE TUBOS METÁLICOS, DN 900 MM, EM CAMINHÃO CARROCERIA COM GUINDAUTO (MUNCK) 11,7 TM. AF_07/2020</v>
          </cell>
          <cell r="I7281" t="str">
            <v>T</v>
          </cell>
          <cell r="J7281" t="str">
            <v>COEFICIENTE DE REPRESENTATIVIDADE</v>
          </cell>
          <cell r="K7281">
            <v>71.02</v>
          </cell>
        </row>
        <row r="7282">
          <cell r="G7282">
            <v>101471</v>
          </cell>
          <cell r="H7282" t="str">
            <v>CARGA, MANOBRA E DESCARGA DE TUBOS METÁLICOS, DN 1000 MM, EM CAMINHÃO CARROCERIA COM GUINDAUTO (MUNCK) 11,7 TM. AF_07/2020</v>
          </cell>
          <cell r="I7282" t="str">
            <v>T</v>
          </cell>
          <cell r="J7282" t="str">
            <v>COEFICIENTE DE REPRESENTATIVIDADE</v>
          </cell>
          <cell r="K7282">
            <v>137.52</v>
          </cell>
        </row>
        <row r="7283">
          <cell r="G7283">
            <v>101472</v>
          </cell>
          <cell r="H7283" t="str">
            <v>CARGA, MANOBRA E DESCARGA DE TUBOS METÁLICOS, DN 1200 MM, EM CAMINHÃO CARROCERIA COM GUINDAUTO (MUNCK) 11,7 TM. AF_07/2020</v>
          </cell>
          <cell r="I7283" t="str">
            <v>T</v>
          </cell>
          <cell r="J7283" t="str">
            <v>COEFICIENTE DE REPRESENTATIVIDADE</v>
          </cell>
          <cell r="K7283">
            <v>101.53</v>
          </cell>
        </row>
        <row r="7284">
          <cell r="G7284">
            <v>101473</v>
          </cell>
          <cell r="H7284" t="str">
            <v>CARGA, MANOBRA E DESCARGA DE TUBOS PLÁSTICOS, DN 250 MM, EM CAMINHÃO CARROCERIA COM GUINDAUTO (MUNCK) 11,7 TM. AF_07/2020</v>
          </cell>
          <cell r="I7284" t="str">
            <v>T</v>
          </cell>
          <cell r="J7284" t="str">
            <v>COEFICIENTE DE REPRESENTATIVIDADE</v>
          </cell>
          <cell r="K7284">
            <v>102.37</v>
          </cell>
        </row>
        <row r="7285">
          <cell r="G7285">
            <v>101474</v>
          </cell>
          <cell r="H7285" t="str">
            <v>CARGA, MANOBRA E DESCARGA DE TUBOS PLÁSTICOS, DN 300 MM, EM CAMINHÃO CARROCERIA COM GUINDAUTO (MUNCK) 11,7 TM. AF_07/2020</v>
          </cell>
          <cell r="I7285" t="str">
            <v>T</v>
          </cell>
          <cell r="J7285" t="str">
            <v>COEFICIENTE DE REPRESENTATIVIDADE</v>
          </cell>
          <cell r="K7285">
            <v>63.02</v>
          </cell>
        </row>
        <row r="7286">
          <cell r="G7286">
            <v>101475</v>
          </cell>
          <cell r="H7286" t="str">
            <v>CARGA, MANOBRA E DESCARGA DE TUBOS PLÁSTICOS, DN 400 MM, EM CAMINHÃO CARROCERIA COM GUINDAUTO (MUNCK) 11,7 TM. AF_07/2020</v>
          </cell>
          <cell r="I7286" t="str">
            <v>T</v>
          </cell>
          <cell r="J7286" t="str">
            <v>COEFICIENTE DE REPRESENTATIVIDADE</v>
          </cell>
          <cell r="K7286">
            <v>75.22</v>
          </cell>
        </row>
        <row r="7287">
          <cell r="G7287">
            <v>101476</v>
          </cell>
          <cell r="H7287" t="str">
            <v>CARGA, MANOBRA E DESCARGA DE TUBOS PLÁSTICOS, DN 500 MM, EM CAMINHÃO CARROCERIA COM GUINDAUTO (MUNCK) 11,7 TM. AF_07/2020</v>
          </cell>
          <cell r="I7287" t="str">
            <v>M</v>
          </cell>
          <cell r="J7287" t="str">
            <v>COEFICIENTE DE REPRESENTATIVIDADE</v>
          </cell>
          <cell r="K7287">
            <v>37.69</v>
          </cell>
        </row>
        <row r="7288">
          <cell r="G7288">
            <v>101477</v>
          </cell>
          <cell r="H7288" t="str">
            <v>CARGA, MANOBRA E DESCARGA DE TUBOS PLÁSTICOS, DN 600 MM, EM CAMINHÃO CARROCERIA COM GUINDAUTO (MUNCK) 11,7 TM. AF_07/2020</v>
          </cell>
          <cell r="I7288" t="str">
            <v>M</v>
          </cell>
          <cell r="J7288" t="str">
            <v>COEFICIENTE DE REPRESENTATIVIDADE</v>
          </cell>
          <cell r="K7288">
            <v>36.85</v>
          </cell>
        </row>
        <row r="7289">
          <cell r="G7289">
            <v>101478</v>
          </cell>
          <cell r="H7289" t="str">
            <v>CARGA, MANOBRA E DESCARGA DE TUBOS PLÁSTICOS, DN 750 MM, EM CAMINHÃO CARROCERIA COM GUINDAUTO (MUNCK) 11,7 TM. AF_07/2020</v>
          </cell>
          <cell r="I7289" t="str">
            <v>M</v>
          </cell>
          <cell r="J7289" t="str">
            <v>COEFICIENTE DE REPRESENTATIVIDADE</v>
          </cell>
          <cell r="K7289">
            <v>37.18</v>
          </cell>
        </row>
        <row r="7290">
          <cell r="G7290">
            <v>101480</v>
          </cell>
          <cell r="H7290" t="str">
            <v>CARGA, MANOBRA E DESCARGA DE TUBOS PLÁSTICOS, DN 900 MM, EM CAMINHÃO CARROCERIA COM GUINDAUTO (MUNCK) 11,7 TM. AF_07/2020</v>
          </cell>
          <cell r="I7290" t="str">
            <v>M</v>
          </cell>
          <cell r="J7290" t="str">
            <v>COEFICIENTE DE REPRESENTATIVIDADE</v>
          </cell>
          <cell r="K7290">
            <v>37.69</v>
          </cell>
        </row>
        <row r="7291">
          <cell r="G7291">
            <v>101481</v>
          </cell>
          <cell r="H7291" t="str">
            <v>CARGA, MANOBRA E DESCARGA DE TUBOS PLÁSTICOS, DN 1000 MM, EM CAMINHÃO CARROCERIA COM GUINDAUTO (MUNCK) 11,7 TM. AF_07/2020</v>
          </cell>
          <cell r="I7291" t="str">
            <v>M</v>
          </cell>
          <cell r="J7291" t="str">
            <v>COEFICIENTE DE REPRESENTATIVIDADE</v>
          </cell>
          <cell r="K7291">
            <v>163.52</v>
          </cell>
        </row>
        <row r="7292">
          <cell r="G7292">
            <v>101482</v>
          </cell>
          <cell r="H7292" t="str">
            <v>CARGA, MANOBRA E DESCARGA DE TUBOS PLÁSTICOS, DN 1200 MM, EM CAMINHÃO CARROCERIA COM GUINDAUTO (MUNCK) 11,7 TM. AF_07/2020</v>
          </cell>
          <cell r="I7292" t="str">
            <v>M</v>
          </cell>
          <cell r="J7292" t="str">
            <v>COEFICIENTE DE REPRESENTATIVIDADE</v>
          </cell>
          <cell r="K7292">
            <v>173.53</v>
          </cell>
        </row>
        <row r="7293">
          <cell r="G7293">
            <v>101483</v>
          </cell>
          <cell r="H7293" t="str">
            <v>RECOMPOSIÇÃO PARCIAL DE ARAME FARPADO Nº 14 CLASSE 250, FIXADO EM CERCA COM MOURÕES DE CONCRETO - FORNECIMENTO E INSTALAÇÃO. AF_05/2020</v>
          </cell>
          <cell r="I7293" t="str">
            <v>M</v>
          </cell>
          <cell r="J7293" t="str">
            <v>COEFICIENTE DE REPRESENTATIVIDADE</v>
          </cell>
          <cell r="K7293">
            <v>191.87</v>
          </cell>
        </row>
        <row r="7294">
          <cell r="G7294">
            <v>101484</v>
          </cell>
          <cell r="H7294" t="str">
            <v>CERCA COM MOURÕES DE CONCRETO, RETO, H=3,00 M, ESPAÇAMENTO DE 2,5 M, CRAVADOS 0,5 M, COM 4 FIOS DE ARAME FARPADO Nº 14 CLASSE 250 - FORNECIMENTO E INSTALAÇÃO. AF_05/2020</v>
          </cell>
          <cell r="I7294" t="str">
            <v>M</v>
          </cell>
          <cell r="J7294" t="str">
            <v>COEFICIENTE DE REPRESENTATIVIDADE</v>
          </cell>
          <cell r="K7294">
            <v>63.58</v>
          </cell>
        </row>
        <row r="7295">
          <cell r="G7295">
            <v>101485</v>
          </cell>
          <cell r="H7295" t="str">
            <v>CERCA COM MOURÕES DE CONCRETO, RETO, H=3,00 M, ESPAÇAMENTO DE 2,5 M, CRAVADOS 0,5 M, COM 4 FIOS DE ARAME DE AÇO OVALADO 15X17 - FORNECIMENTO E INSTALAÇÃO. AF_05/2020</v>
          </cell>
          <cell r="I7295" t="str">
            <v>M</v>
          </cell>
          <cell r="J7295" t="str">
            <v>COEFICIENTE DE REPRESENTATIVIDADE</v>
          </cell>
          <cell r="K7295">
            <v>98.58</v>
          </cell>
        </row>
        <row r="7296">
          <cell r="G7296">
            <v>101486</v>
          </cell>
          <cell r="H7296" t="str">
            <v>CERCA COM MOURÕES DE CONCRETO, RETO, H=3,00 M, ESPAÇAMENTO DE 2,5 M, CRAVADOS 0,5 M, COM 4 FIOS DE ARAME MISTO - FORNECIMENTO E INSTALAÇÃO. AF_05/2020</v>
          </cell>
          <cell r="I7296" t="str">
            <v>M</v>
          </cell>
          <cell r="J7296" t="str">
            <v>COEFICIENTE DE REPRESENTATIVIDADE</v>
          </cell>
          <cell r="K7296">
            <v>180.5</v>
          </cell>
        </row>
        <row r="7297">
          <cell r="G7297">
            <v>101487</v>
          </cell>
          <cell r="H7297" t="str">
            <v>CERCA COM MOURÕES DE CONCRETO, RETO, H=2,30 M, ESPAÇAMENTO DE 2,5 M, CRAVADOS 0,5 M, COM 4 FIOS DE ARAME FARPADO Nº 14 CLASSE 250 - FORNECIMENTO E INSTALAÇÃO. AF_05/2020</v>
          </cell>
          <cell r="I7297" t="str">
            <v>M</v>
          </cell>
          <cell r="J7297" t="str">
            <v>COEFICIENTE DE REPRESENTATIVIDADE</v>
          </cell>
          <cell r="K7297">
            <v>331.13</v>
          </cell>
        </row>
        <row r="7298">
          <cell r="G7298">
            <v>101488</v>
          </cell>
          <cell r="H7298" t="str">
            <v>CERCA COM MOURÕES DE CONCRETO, RETO, H=2,30 M, ESPAÇAMENTO DE 2,5 M, CRAVADOS 0,5 M, COM 4 FIOS DE ARAME DE AÇO OVALADO 15X17 - FORNECIMENTO E INSTALAÇÃO. AF_05/2020</v>
          </cell>
          <cell r="I7298" t="str">
            <v>M</v>
          </cell>
          <cell r="J7298" t="str">
            <v>COEFICIENTE DE REPRESENTATIVIDADE</v>
          </cell>
          <cell r="K7298">
            <v>3.19</v>
          </cell>
        </row>
        <row r="7299">
          <cell r="G7299">
            <v>101188</v>
          </cell>
          <cell r="H7299" t="str">
            <v>CERCA COM MOURÕES DE CONCRETO, RETO, H=2,30 M, ESPAÇAMENTO DE 2,5 M, CRAVADOS 0,5 M, COM 4 FIOS DE ARAME MISTO - FORNECIMENTO E INSTALAÇÃO. AF_05/2020</v>
          </cell>
          <cell r="I7299" t="str">
            <v>M</v>
          </cell>
          <cell r="J7299" t="str">
            <v>COEFICIENTE DE REPRESENTATIVIDADE</v>
          </cell>
          <cell r="K7299">
            <v>6.17</v>
          </cell>
        </row>
        <row r="7300">
          <cell r="G7300">
            <v>101189</v>
          </cell>
          <cell r="H7300" t="str">
            <v>CERCA COM MOURÕES DE CONCRETO, SEÇÃO "T" PONTA INCLINADA, 10X10 CM, ESPAÇAMENTO DE 2,5 M, CRAVADOS 0,5 M, COM 11 FIOS DE ARAME FARPADO Nº 14 - FORNECIMENTO E INSTALAÇÃO. AF_05/2020</v>
          </cell>
          <cell r="I7300" t="str">
            <v>M</v>
          </cell>
          <cell r="J7300" t="str">
            <v>COEFICIENTE DE REPRESENTATIVIDADE</v>
          </cell>
          <cell r="K7300">
            <v>0.29</v>
          </cell>
        </row>
        <row r="7301">
          <cell r="G7301">
            <v>101190</v>
          </cell>
          <cell r="H7301" t="str">
            <v>CERCA COM MOURÕES DE CONCRETO, SEÇÃO "T" PONTA INCLINADA, 10X10 CM, ESPAÇAMENTO DE 2,5 M, CRAVADOS 0,5 M, COM 11 FIOS DE ARAME DE AÇO OVALADO 15X17 - FORNECIMENTO E INSTALAÇÃO. AF_05/2020</v>
          </cell>
          <cell r="I7301" t="str">
            <v>M</v>
          </cell>
          <cell r="J7301" t="str">
            <v>COEFICIENTE DE REPRESENTATIVIDADE</v>
          </cell>
          <cell r="K7301">
            <v>165.79</v>
          </cell>
        </row>
        <row r="7302">
          <cell r="G7302">
            <v>101191</v>
          </cell>
          <cell r="H7302" t="str">
            <v>CERCA COM MOURÕES DE CONCRETO, SEÇÃO "T" PONTA INCLINADA, 10X10CM, ESPAÇAMENTO DE 2,5M, CRAVADOS 0,5M, COM 11 FIOS DE ARAME MISTO - FORNECIMENTO E INSTALAÇÃO. AF_05/2020</v>
          </cell>
          <cell r="I7302" t="str">
            <v>M</v>
          </cell>
          <cell r="J7302" t="str">
            <v>COEFICIENTE DE REPRESENTATIVIDADE</v>
          </cell>
          <cell r="K7302">
            <v>3.95</v>
          </cell>
        </row>
        <row r="7303">
          <cell r="G7303">
            <v>101192</v>
          </cell>
          <cell r="H7303" t="str">
            <v>CERCA COM MOURÕES DE MADEIRA, 7,5X7,5 CM, ESPAÇAMENTO DE 2,5 M, ALTURA LIVRE DE 2 M, CRAVADOS 0,5 M, COM 4 FIOS DE ARAME FARPADO Nº 14 CLASSE 250 - FORNECIMENTO E INSTALAÇÃO. AF_05/2020</v>
          </cell>
          <cell r="I7303" t="str">
            <v>M2</v>
          </cell>
          <cell r="J7303" t="str">
            <v>ATRIBUÍDO SÃO PAULO</v>
          </cell>
          <cell r="K7303">
            <v>4</v>
          </cell>
        </row>
        <row r="7304">
          <cell r="G7304">
            <v>101193</v>
          </cell>
          <cell r="H7304" t="str">
            <v>CERCA COM MOURÕES DE MADEIRA, 7,5X7,5 CM, ESPAÇAMENTO DE 2,5 M, ALTURA LIVRE DE 2 M, CRAVADOS 0,5 M, COM 8 FIOS DE ARAME FARPADO Nº 14 CLASSE 250 - FORNECIMENTO E INSTALAÇÃO. AF_05/2020</v>
          </cell>
          <cell r="I7304" t="str">
            <v>M2</v>
          </cell>
          <cell r="J7304" t="str">
            <v>COEFICIENTE DE REPRESENTATIVIDADE</v>
          </cell>
          <cell r="K7304">
            <v>22.98</v>
          </cell>
        </row>
        <row r="7305">
          <cell r="G7305">
            <v>101194</v>
          </cell>
          <cell r="H7305" t="str">
            <v>CERCA COM MOURÕES DE MADEIRA ROLIÇA, DIÂMETRO 11 CM, ESPAÇAMENTO DE 2,5 M, ALTURA LIVRE DE 1,7 M, CRAVADOS 0,5 M, COM 5 FIOS DE ARAME FARPADO Nº 14 CLASSE 250 - FORNECIMENTO E INSTALAÇÃO. AF_05/2020</v>
          </cell>
          <cell r="I7305" t="str">
            <v>M2</v>
          </cell>
          <cell r="J7305" t="str">
            <v>COEFICIENTE DE REPRESENTATIVIDADE</v>
          </cell>
          <cell r="K7305">
            <v>13.86</v>
          </cell>
        </row>
        <row r="7306">
          <cell r="G7306">
            <v>101197</v>
          </cell>
          <cell r="H7306" t="str">
            <v>CERCA COM MOURÕES DE MADEIRA ROLIÇA, DIÂMETRO 11 CM, ESPAÇAMENTO DE 2,5 M, ALTURA LIVRE DE 1,7 M, CRAVADOS 0,5 M, COM 5 FIOS DE ARAME DE AÇO OVALADO 15X17 - FORNECIMENTO E INSTALAÇÃO. AF_05/2020</v>
          </cell>
          <cell r="I7306" t="str">
            <v>UN</v>
          </cell>
          <cell r="J7306" t="str">
            <v>COEFICIENTE DE REPRESENTATIVIDADE</v>
          </cell>
          <cell r="K7306">
            <v>93.28</v>
          </cell>
        </row>
        <row r="7307">
          <cell r="G7307">
            <v>101198</v>
          </cell>
          <cell r="H7307" t="str">
            <v>CERCA COM MOURÕES DE MADEIRA ROLIÇA, DIÂMETRO 11 CM, ESPAÇAMENTO DE 2,5 M, ALTURA LIVRE DE 1,7 M, CRAVADOS 0,5 M, COM 5 FIOS DE ARAME MISTO - FORNECIMENTO E INSTALAÇÃO. AF_05/2020</v>
          </cell>
          <cell r="I7307" t="str">
            <v>UN</v>
          </cell>
          <cell r="J7307" t="str">
            <v>COEFICIENTE DE REPRESENTATIVIDADE</v>
          </cell>
          <cell r="K7307">
            <v>18.15</v>
          </cell>
        </row>
        <row r="7308">
          <cell r="G7308">
            <v>101199</v>
          </cell>
          <cell r="H7308" t="str">
            <v>PORTÃO COM MOURÕES DE MADEIRA ROLIÇA, DIÂMETRO 11 CM, COM 5 FIOS DE ARAME FARPADO Nº 14 CLASSE 250, SEM DOBRADIÇAS - FORNECIMENTO E INSTALAÇÃO. AF_05/2020</v>
          </cell>
          <cell r="I7308" t="str">
            <v>UN</v>
          </cell>
          <cell r="J7308" t="str">
            <v>COLETADO</v>
          </cell>
          <cell r="K7308">
            <v>1393.5</v>
          </cell>
        </row>
        <row r="7309">
          <cell r="G7309">
            <v>101200</v>
          </cell>
          <cell r="H7309" t="str">
            <v>ALAMBRADO PARA QUADRA POLIESPORTIVA, ESTRUTURADO POR TUBOS DE ACO GALVANIZADO, (MONTANTES COM DIAMETRO 2", TRAVESSAS E ESCORAS COM DIÂMETRO 1 ¼"), COM TELA DE ARAME GALVANIZADO, FIO 14 BWG E MALHA QUADRADA 5X5CM (EXCETO MURETA). AF_03/2021</v>
          </cell>
          <cell r="I7309" t="str">
            <v>UN</v>
          </cell>
          <cell r="J7309" t="str">
            <v>COEFICIENTE DE REPRESENTATIVIDADE</v>
          </cell>
          <cell r="K7309">
            <v>1427.15</v>
          </cell>
        </row>
        <row r="7310">
          <cell r="G7310">
            <v>101201</v>
          </cell>
          <cell r="H7310" t="str">
            <v>ALAMBRADO PARA QUADRA POLIESPORTIVA, ESTRUTURADO POR TUBOS DE ACO GALVANIZADO, (MONTANTES COM DIAMETRO 2", TRAVESSAS E ESCORAS COM DIÂMETRO 1 ¼"), COM TELA DE ARAME GALVANIZADO, FIO 12 BWG E MALHA QUADRADA 5X5CM (EXCETO MURETA). AF_03/2021</v>
          </cell>
          <cell r="I7310" t="str">
            <v>M2</v>
          </cell>
          <cell r="J7310" t="str">
            <v>COEFICIENTE DE REPRESENTATIVIDADE</v>
          </cell>
          <cell r="K7310">
            <v>674.9</v>
          </cell>
        </row>
        <row r="7311">
          <cell r="G7311">
            <v>101202</v>
          </cell>
          <cell r="H7311" t="str">
            <v>ALAMBRADO PARA QUADRA POLIESPORTIVA, ESTRUTURADO POR TUBOS DE ACO GALVANIZADO, (MONTANTES COM DIAMETRO 2", TRAVESSAS E ESCORAS COM DIÂMETRO 1 ¼"), COM TELA DE ARAME GALVANIZADO, FIO 10 BWG E MALHA QUADRADA 5X5CM (EXCETO MURETA). AF_03/2021</v>
          </cell>
          <cell r="I7311" t="str">
            <v>M2</v>
          </cell>
          <cell r="J7311" t="str">
            <v>COEFICIENTE DE REPRESENTATIVIDADE</v>
          </cell>
          <cell r="K7311">
            <v>1077.46</v>
          </cell>
        </row>
        <row r="7312">
          <cell r="G7312">
            <v>101203</v>
          </cell>
          <cell r="H7312" t="str">
            <v>PLANTIO DE ARBUSTO OU  CERCA VIVA. AF_07/2024</v>
          </cell>
          <cell r="I7312" t="str">
            <v>M2</v>
          </cell>
          <cell r="J7312" t="str">
            <v>COEFICIENTE DE REPRESENTATIVIDADE</v>
          </cell>
          <cell r="K7312">
            <v>115.59</v>
          </cell>
        </row>
        <row r="7313">
          <cell r="G7313">
            <v>101204</v>
          </cell>
          <cell r="H7313" t="str">
            <v>PLANTIO DE ÁRVORE ORNAMENTAL COM ALTURA DE MUDA MENOR OU IGUAL A 2,00 M . AF_07/2024</v>
          </cell>
          <cell r="I7313" t="str">
            <v>M</v>
          </cell>
          <cell r="J7313" t="str">
            <v>COEFICIENTE DE REPRESENTATIVIDADE</v>
          </cell>
          <cell r="K7313">
            <v>190.12</v>
          </cell>
        </row>
        <row r="7314">
          <cell r="G7314">
            <v>101205</v>
          </cell>
          <cell r="H7314" t="str">
            <v>PLANTIO DE ÁRVORE ORNAMENTAL COM ALTURA DE MUDA MAIOR QUE 2,00 M E MENOR OU IGUAL A 4,00 M . AF_07/2024</v>
          </cell>
          <cell r="I7314" t="str">
            <v>M2</v>
          </cell>
          <cell r="J7314" t="str">
            <v>COEFICIENTE DE REPRESENTATIVIDADE</v>
          </cell>
          <cell r="K7314">
            <v>6140.88</v>
          </cell>
        </row>
        <row r="7315">
          <cell r="G7315">
            <v>102362</v>
          </cell>
          <cell r="H7315" t="str">
            <v>PLANTIO DE PALMEIRA COM ALTURA DE MUDA MENOR OU IGUAL A 2,00 M . AF_07/2024</v>
          </cell>
          <cell r="I7315" t="str">
            <v>M2</v>
          </cell>
          <cell r="J7315" t="str">
            <v>COEFICIENTE DE REPRESENTATIVIDADE</v>
          </cell>
          <cell r="K7315">
            <v>6481.65</v>
          </cell>
        </row>
        <row r="7316">
          <cell r="G7316">
            <v>102363</v>
          </cell>
          <cell r="H7316" t="str">
            <v>REVOLVIMENTO E LIMPEZA MANUAL DE SOLO. AF_07/2024</v>
          </cell>
          <cell r="I7316" t="str">
            <v>M2</v>
          </cell>
          <cell r="J7316" t="str">
            <v>COEFICIENTE DE REPRESENTATIVIDADE</v>
          </cell>
          <cell r="K7316">
            <v>4868.37</v>
          </cell>
        </row>
        <row r="7317">
          <cell r="G7317">
            <v>102364</v>
          </cell>
          <cell r="H7317" t="str">
            <v>APLICAÇÃO DE ADUBO EM SOLO. AF_07/2024</v>
          </cell>
          <cell r="I7317" t="str">
            <v>M2</v>
          </cell>
          <cell r="J7317" t="str">
            <v>ATRIBUÍDO SÃO PAULO</v>
          </cell>
          <cell r="K7317">
            <v>5236.31</v>
          </cell>
        </row>
        <row r="7318">
          <cell r="G7318">
            <v>98509</v>
          </cell>
          <cell r="H7318" t="str">
            <v>APLICAÇÃO DE CALCÁRIO PARA CORREÇÃO DO PH DO SOLO. AF_07/2024</v>
          </cell>
          <cell r="I7318" t="str">
            <v>M2</v>
          </cell>
          <cell r="J7318" t="str">
            <v>COEFICIENTE DE REPRESENTATIVIDADE</v>
          </cell>
          <cell r="K7318">
            <v>2623.39</v>
          </cell>
        </row>
        <row r="7319">
          <cell r="G7319">
            <v>98510</v>
          </cell>
          <cell r="H7319" t="str">
            <v>ALAMBRADO EM MOURÕES DE CONCRETO, COM TELA DE ARAME GALVANIZADO (INCLUSIVE MURETA EM CONCRETO). AF_05/2018</v>
          </cell>
          <cell r="I7319" t="str">
            <v>M2</v>
          </cell>
          <cell r="J7319" t="str">
            <v>ATRIBUÍDO SÃO PAULO</v>
          </cell>
          <cell r="K7319">
            <v>4079.2</v>
          </cell>
        </row>
        <row r="7320">
          <cell r="G7320">
            <v>98511</v>
          </cell>
          <cell r="H7320" t="str">
            <v>LIMPEZA MANUAL DE VEGETAÇÃO EM TERRENO COM ENXADA. AF_03/2024</v>
          </cell>
          <cell r="I7320" t="str">
            <v>M</v>
          </cell>
          <cell r="J7320" t="str">
            <v>ATRIBUÍDO SÃO PAULO</v>
          </cell>
          <cell r="K7320">
            <v>2377.9</v>
          </cell>
        </row>
        <row r="7321">
          <cell r="G7321">
            <v>98516</v>
          </cell>
          <cell r="H7321" t="str">
            <v>ESPALHAMENTO DE TERRA VEGETAL PARA O PLANTIO. AF_07/2024</v>
          </cell>
          <cell r="I7321" t="str">
            <v>M</v>
          </cell>
          <cell r="J7321" t="str">
            <v>ATRIBUÍDO SÃO PAULO</v>
          </cell>
          <cell r="K7321">
            <v>2531.54</v>
          </cell>
        </row>
        <row r="7322">
          <cell r="G7322">
            <v>98519</v>
          </cell>
          <cell r="H7322" t="str">
            <v>PLANTIO DE GRAMA EM PAVIMENTO CONCREGRAMA. AF_07/2024</v>
          </cell>
          <cell r="I7322" t="str">
            <v>UN</v>
          </cell>
          <cell r="J7322" t="str">
            <v>ATRIBUÍDO SÃO PAULO</v>
          </cell>
          <cell r="K7322">
            <v>1950.27</v>
          </cell>
        </row>
        <row r="7323">
          <cell r="G7323">
            <v>98520</v>
          </cell>
          <cell r="H7323" t="str">
            <v>PLANTIO DE GRAMA BATATAIS EM PLACAS. AF_07/2024</v>
          </cell>
          <cell r="I7323" t="str">
            <v>UN</v>
          </cell>
          <cell r="J7323" t="str">
            <v>ATRIBUÍDO SÃO PAULO</v>
          </cell>
          <cell r="K7323">
            <v>2808.24</v>
          </cell>
        </row>
        <row r="7324">
          <cell r="G7324">
            <v>98521</v>
          </cell>
          <cell r="H7324" t="str">
            <v>PLANTIO DE FORRAÇÃO. AF_07/2024</v>
          </cell>
          <cell r="I7324" t="str">
            <v>M2</v>
          </cell>
          <cell r="J7324" t="str">
            <v>ATRIBUÍDO SÃO PAULO</v>
          </cell>
          <cell r="K7324">
            <v>2191.45</v>
          </cell>
        </row>
        <row r="7325">
          <cell r="G7325">
            <v>98522</v>
          </cell>
          <cell r="H7325" t="str">
            <v>PLANTIO DE GRAMA ESMERALDA OU SÃO CARLOS OU CURITIBANA, EM PLACAS. AF_07/2024</v>
          </cell>
          <cell r="I7325" t="str">
            <v>M2</v>
          </cell>
          <cell r="J7325" t="str">
            <v>ATRIBUÍDO SÃO PAULO</v>
          </cell>
          <cell r="K7325">
            <v>4090.64</v>
          </cell>
        </row>
        <row r="7326">
          <cell r="G7326">
            <v>98524</v>
          </cell>
          <cell r="H7326" t="str">
            <v>RAMPA DE ACESSIBILIDADE PARA ACESSO A EDIFICAÇÕES COM INCLINAÇÃO DE 8,33% EM CONCRETO MOLDADO IN LOCO, COM LARGURA DE 1,20M, FCK 25MPA, NÃO ARMADA, COM JUNTA A CADA 2M COM CORTE À SECO. AF_03/2024_PA</v>
          </cell>
          <cell r="I7326" t="str">
            <v>UN</v>
          </cell>
          <cell r="J7326" t="str">
            <v>ATRIBUÍDO SÃO PAULO</v>
          </cell>
          <cell r="K7326">
            <v>2389.34</v>
          </cell>
        </row>
        <row r="7327">
          <cell r="G7327">
            <v>105521</v>
          </cell>
          <cell r="H7327" t="str">
            <v>RAMPA DE ACESSIBILIDADE PARA ACESSO A EDIFICAÇÕES COM INCLINAÇÃO DE 8,33% EM CONCRETO MOLDADO IN LOCO, COM LARGURA DE 1,50M, FCK 25MPA, NÃO ARMADA, COM JUNTA A CADA 2M COM CORTE À SECO. AF_03/2024_PA</v>
          </cell>
          <cell r="I7327" t="str">
            <v>UN</v>
          </cell>
          <cell r="J7327" t="str">
            <v>ATRIBUÍDO SÃO PAULO</v>
          </cell>
          <cell r="K7327">
            <v>2542.98</v>
          </cell>
        </row>
        <row r="7328">
          <cell r="G7328">
            <v>98503</v>
          </cell>
          <cell r="H7328" t="str">
            <v>RAMPA DE ACESSIBILIDADE EM CONCRETO MOLDADO IN LOCO, EM CALÇADA NOVA COM LARGURA MAIOR OU IGUAL À 3,00 M, FCK 25MPA, COM PISO PODOTÁTIL. AF_03/2024</v>
          </cell>
          <cell r="I7328" t="str">
            <v>UN</v>
          </cell>
          <cell r="J7328" t="str">
            <v>ATRIBUÍDO SÃO PAULO</v>
          </cell>
          <cell r="K7328">
            <v>1961.71</v>
          </cell>
        </row>
        <row r="7329">
          <cell r="G7329">
            <v>98504</v>
          </cell>
          <cell r="H7329" t="str">
            <v>RAMPA DE ACESSIBILIDADE EM CONCRETO MOLDADO IN LOCO, EM CALÇADA PRÉ EXISTENTE COM LARGURA MAIOR OU IGUAL À 3,00 M, FCK 25MPA, COM PISO PODOTÁTIL. AF_03/2024</v>
          </cell>
          <cell r="I7329" t="str">
            <v>UN</v>
          </cell>
          <cell r="J7329" t="str">
            <v>ATRIBUÍDO SÃO PAULO</v>
          </cell>
          <cell r="K7329">
            <v>2819.68</v>
          </cell>
        </row>
        <row r="7330">
          <cell r="G7330">
            <v>98505</v>
          </cell>
          <cell r="H7330" t="str">
            <v>RAMPA DE ACESSIBILIDADE EM CONCRETO MOLDADO IN LOCO, EM CALÇADA NOVA COM LARGURA MENOR À 3,00 M, FCK 25MPA, COM PISO PODOTÁTIL. AF_03/2024</v>
          </cell>
          <cell r="I7330" t="str">
            <v>UN</v>
          </cell>
          <cell r="J7330" t="str">
            <v>ATRIBUÍDO SÃO PAULO</v>
          </cell>
          <cell r="K7330">
            <v>2287.64</v>
          </cell>
        </row>
        <row r="7331">
          <cell r="G7331">
            <v>103946</v>
          </cell>
          <cell r="H7331" t="str">
            <v>RAMPA DE ACESSIBILIDADE EM CONCRETO MOLDADO IN LOCO, EM CALÇADA PRÉ EXISTENTE COM LARGURA MENOR À 3,00 M, FCK 25MPA, COM PISO PODOTÁTIL. AF_03/2024</v>
          </cell>
          <cell r="I7331" t="str">
            <v>UN</v>
          </cell>
          <cell r="J7331" t="str">
            <v>ATRIBUÍDO SÃO PAULO</v>
          </cell>
          <cell r="K7331">
            <v>1244.31</v>
          </cell>
        </row>
        <row r="7332">
          <cell r="G7332">
            <v>105000</v>
          </cell>
          <cell r="H7332" t="str">
            <v>INSTALAÇÃO DE ESQUI TRIPLO, EM TUBO DE AÇO CARBONO - EQUIPAMENTO DE GINÁSTICA PARA ACADEMIA AO AR LIVRE / ACADEMIA DA TERCEIRA IDADE - ATI, INSTALADO SOBRE PISO DE CONCRETO EXISTENTE. AF_10/2021</v>
          </cell>
          <cell r="I7332" t="str">
            <v>UN</v>
          </cell>
          <cell r="J7332" t="str">
            <v>ATRIBUÍDO SÃO PAULO</v>
          </cell>
          <cell r="K7332">
            <v>1330.29</v>
          </cell>
        </row>
        <row r="7333">
          <cell r="G7333">
            <v>105001</v>
          </cell>
          <cell r="H7333" t="str">
            <v>INSTALAÇÃO DE MULTIEXERCITADOR COM SEIS FUNÇÕES, EM TUBO DE AÇO CARBONO - EQUIPAMENTO DE GINÁSTICA PARA ACADEMIA AO AR LIVRE / ACADEMIA DA TERCEIRA IDADE - ATI, INSTALADO SOBRE PISO DE CONCRETO EXISTENTE. AF_10/2021</v>
          </cell>
          <cell r="I7333" t="str">
            <v>UN</v>
          </cell>
          <cell r="J7333" t="str">
            <v>ATRIBUÍDO SÃO PAULO</v>
          </cell>
          <cell r="K7333">
            <v>1284</v>
          </cell>
        </row>
        <row r="7334">
          <cell r="G7334">
            <v>105002</v>
          </cell>
          <cell r="H7334" t="str">
            <v>INSTALAÇÃO DE SIMULADOR DE CAMINHADA TRIPLO, EM TUBO DE AÇO CARBONO - EQUIPAMENTO DE GINÁSTICA PARA ACADEMIA AO AR LIVRE / ACADEMIA DA TERCEIRA IDADE - ATI, INSTALADO SOBRE PISO DE CONCRETO EXISTENTE. AF_10/2021</v>
          </cell>
          <cell r="I7334" t="str">
            <v>UN</v>
          </cell>
          <cell r="J7334" t="str">
            <v>ATRIBUÍDO SÃO PAULO</v>
          </cell>
          <cell r="K7334">
            <v>339.22</v>
          </cell>
        </row>
        <row r="7335">
          <cell r="G7335">
            <v>105003</v>
          </cell>
          <cell r="H7335" t="str">
            <v>INSTALAÇÃO DE SIMULADOR DE CAVALGADA TRIPLO, EM TUBO DE AÇO CARBONO - EQUIPAMENTO DE GINÁSTICA PARA ACADEMIA AO AR LIVRE / ACADEMIA DA TERCEIRA IDADE - ATI, INSTALADO SOBRE PISO DE CONCRETO EXISTENTE. AF_10/2021</v>
          </cell>
          <cell r="I7335" t="str">
            <v>UN</v>
          </cell>
          <cell r="J7335" t="str">
            <v>ATRIBUÍDO SÃO PAULO</v>
          </cell>
          <cell r="K7335">
            <v>331.33</v>
          </cell>
        </row>
        <row r="7336">
          <cell r="G7336">
            <v>105004</v>
          </cell>
          <cell r="H7336" t="str">
            <v>INSTALAÇÃO DE SIMULADOR DE REMO INDIVIDUAL, EM TUBO DE AÇO CARBONO - EQUIPAMENTO DE GINÁSTICA PARA ACADEMIA AO AR LIVRE / ACADEMIA DA TERCEIRA IDADE - ATI, INSTALADO SOBRE PISO DE CONCRETO EXISTENTE. AF_10/2021</v>
          </cell>
          <cell r="I7336" t="str">
            <v>UN</v>
          </cell>
          <cell r="J7336" t="str">
            <v>ATRIBUÍDO SÃO PAULO</v>
          </cell>
          <cell r="K7336">
            <v>3153.64</v>
          </cell>
        </row>
        <row r="7337">
          <cell r="G7337">
            <v>105005</v>
          </cell>
          <cell r="H7337" t="str">
            <v>INSTALAÇÃO DE PRESSÃO DE PERNAS TRIPLO, EM TUBO DE AÇO CARBONO - EQUIPAMENTO DE GINÁSTICA PARA ACADEMIA AO AR LIVRE / ACADEMIA DA TERCEIRA IDADE - ATI, INSTALADO SOBRE SOLO. AF_10/2021</v>
          </cell>
          <cell r="I7337" t="str">
            <v>UN</v>
          </cell>
          <cell r="J7337" t="str">
            <v>ATRIBUÍDO SÃO PAULO</v>
          </cell>
          <cell r="K7337">
            <v>0.64</v>
          </cell>
        </row>
        <row r="7338">
          <cell r="G7338">
            <v>103185</v>
          </cell>
          <cell r="H7338" t="str">
            <v>INSTALAÇÃO DE ALONGADOR COM TRÊS ALTURAS, EM TUBO DE AÇO CARBONO - EQUIPAMENTO DE GINASTICA PARA ACADEMIA AO AR LIVRE / ACADEMIA DA TERCEIRA IDADE - ATI, INSTALADO SOBRE SOLO. AF_10/2021</v>
          </cell>
          <cell r="I7338" t="str">
            <v>UN</v>
          </cell>
          <cell r="J7338" t="str">
            <v>ATRIBUÍDO SÃO PAULO</v>
          </cell>
          <cell r="K7338">
            <v>127.36</v>
          </cell>
        </row>
        <row r="7339">
          <cell r="G7339">
            <v>103186</v>
          </cell>
          <cell r="H7339" t="str">
            <v>INSTALAÇÃO DE ROTAÇÃO DIAGONAL DUPLA, APARELHO TRIPLO, EM TUBO DE AÇO CARBONO - EQUIPAMENTO DE GINÁSTICA PARA ACADEMIA AO AR LIVRE / ACADEMIA DA TERCEIRA IDADE - ATI, INSTALADO SOBRE SOLO. AF_10/2021</v>
          </cell>
          <cell r="I7339" t="str">
            <v>UN</v>
          </cell>
          <cell r="J7339" t="str">
            <v>ATRIBUÍDO SÃO PAULO</v>
          </cell>
          <cell r="K7339">
            <v>211.37</v>
          </cell>
        </row>
        <row r="7340">
          <cell r="G7340">
            <v>103187</v>
          </cell>
          <cell r="H7340" t="str">
            <v>INSTALAÇÃO DE ROTAÇÃO VERTICAL DUPLO, EM TUBO DE AÇO CARBONO - EQUIPAMENTO DE GINÁSTICA PARA ACADEMIA AO AR LIVRE / ACADEMIA DA TERCEIRA IDADE - ATI, INSTALADO SOBRE SOLO. AF_10/2021</v>
          </cell>
          <cell r="I7340" t="str">
            <v>UN</v>
          </cell>
          <cell r="J7340" t="str">
            <v>COEFICIENTE DE REPRESENTATIVIDADE</v>
          </cell>
          <cell r="K7340">
            <v>278.58</v>
          </cell>
        </row>
        <row r="7341">
          <cell r="G7341">
            <v>103188</v>
          </cell>
          <cell r="H7341" t="str">
            <v>INSTALAÇÃO DE SURF DUPLO, EM TUBO DE AÇO CARBONO - EQUIPAMENTO DE GINÁSTICA PARA ACADEMIA AO AR LIVRE / ACADEMIA DA TERCEIRA IDADE - ATI, INSTALADO SOBRE SOLO. AF_10/2021</v>
          </cell>
          <cell r="I7341" t="str">
            <v>UN</v>
          </cell>
          <cell r="J7341" t="str">
            <v>COEFICIENTE DE REPRESENTATIVIDADE</v>
          </cell>
          <cell r="K7341">
            <v>65.01</v>
          </cell>
        </row>
        <row r="7342">
          <cell r="G7342">
            <v>103189</v>
          </cell>
          <cell r="H7342" t="str">
            <v>INSTALAÇÃO DE PLACA ORIENTATIVA SOBRE EXERCÍCIOS, 2,00M X 1,00M, EM TUBO DE AÇO CARBONO - PARA ACADEMIA AO AR LIVRE / ACADEMIA DA TERCEIRA IDADE - ATI, INSTALADO SOBRE SOLO. AF_10/2021</v>
          </cell>
          <cell r="I7342" t="str">
            <v>UN</v>
          </cell>
          <cell r="J7342" t="str">
            <v>COEFICIENTE DE REPRESENTATIVIDADE</v>
          </cell>
          <cell r="K7342">
            <v>127.6</v>
          </cell>
        </row>
        <row r="7343">
          <cell r="G7343">
            <v>103190</v>
          </cell>
          <cell r="H7343" t="str">
            <v>INSTALAÇÃO DE PRESSÃO DE PERNAS TRIPLO, EM TUBO DE AÇO CARBONO - EQUIPAMENTO DE GINÁSTICA PARA ACADEMIA AO AR LIVRE / ACADEMIA DA TERCEIRA IDADE - ATI, INSTALADO SOBRE PISO DE CONCRETO EXISTENTE. AF_10/2021</v>
          </cell>
          <cell r="I7343" t="str">
            <v>UN</v>
          </cell>
          <cell r="J7343" t="str">
            <v>COEFICIENTE DE REPRESENTATIVIDADE</v>
          </cell>
          <cell r="K7343">
            <v>359.54</v>
          </cell>
        </row>
        <row r="7344">
          <cell r="G7344">
            <v>103191</v>
          </cell>
          <cell r="H7344" t="str">
            <v>INSTALAÇÃO DE ALONGADOR COM TRÊS ALTURAS, EM TUBO DE AÇO CARBONO - EQUIPAMENTO DE GINÁSTICA PARA ACADEMIA AO AR LIVRE / ACADEMIA DA TERCEIRA IDADE - ATI, INSTALADO SOBRE PISO DE CONCRETO EXISTENTE. AF_10/2021</v>
          </cell>
          <cell r="I7344" t="str">
            <v>UN</v>
          </cell>
          <cell r="J7344" t="str">
            <v>COEFICIENTE DE REPRESENTATIVIDADE</v>
          </cell>
          <cell r="K7344">
            <v>28.79</v>
          </cell>
        </row>
        <row r="7345">
          <cell r="G7345">
            <v>103192</v>
          </cell>
          <cell r="H7345" t="str">
            <v>INSTALAÇÃO DE ROTAÇÃO DIAGONAL DUPLA, APARELHO TRIPLO, EM TUBO DE AÇO CARBONO - EQUIPAMENTO DE GINÁSTICA PARA ACADEMIA AO AR LIVRE / ACADEMIA DA TERCEIRA IDADE - ATI, INSTALADO SOBRE PISO DE CONCRETO EXISTENTE. AF_10/2021</v>
          </cell>
          <cell r="I7345" t="str">
            <v>UN</v>
          </cell>
          <cell r="J7345" t="str">
            <v>COEFICIENTE DE REPRESENTATIVIDADE</v>
          </cell>
          <cell r="K7345">
            <v>107.38</v>
          </cell>
        </row>
        <row r="7346">
          <cell r="G7346">
            <v>103193</v>
          </cell>
          <cell r="H7346" t="str">
            <v>INSTALAÇÃO DE ROTAÇÃO VERTICAL DUPLO, EM TUBO DE ACO CARBONO - EQUIPAMENTO DE GINASTICA PARA ACADEMIA AO AR LIVRE / ACADEMIA DA TERCEIRA IDADE - ATI, INSTALADO SOBRE PISO DE CONCRETO EXISTENTE. AF_10/2021</v>
          </cell>
          <cell r="I7346" t="str">
            <v>M2</v>
          </cell>
          <cell r="J7346" t="str">
            <v>COEFICIENTE DE REPRESENTATIVIDADE</v>
          </cell>
          <cell r="K7346">
            <v>297.38</v>
          </cell>
        </row>
        <row r="7347">
          <cell r="G7347">
            <v>103194</v>
          </cell>
          <cell r="H7347" t="str">
            <v>INSTALAÇÃO DE SURF DUPLO, EM TUBO DE AÇO CARBONO - EQUIPAMENTO DE GINÁSTICA PARA ACADEMIA AO AR LIVRE / ACADEMIA DA TERCEIRA IDADE - ATI, INSTALADO SOBRE PISO DE CONCRETO EXISTENTE. AF_10/2021</v>
          </cell>
          <cell r="I7347" t="str">
            <v>M2</v>
          </cell>
          <cell r="J7347" t="str">
            <v>COEFICIENTE DE REPRESENTATIVIDADE</v>
          </cell>
          <cell r="K7347">
            <v>619.99</v>
          </cell>
        </row>
        <row r="7348">
          <cell r="G7348">
            <v>103195</v>
          </cell>
          <cell r="H7348" t="str">
            <v>INSTALAÇÃO DE PLACA ORIENTATIVA SOBRE EXERCÍCIOS, 2,00M X 1,00M, EM TUBO DE AÇO CARBONO - PARA ACADEMIA AO AR LIVRE / ACADEMIA DA TERCEIRA IDADE - ATI, INSTALADO SOBRE PISO DE CONCRETO EXISTENTE. AF_10/2021</v>
          </cell>
          <cell r="I7348" t="str">
            <v>UN</v>
          </cell>
          <cell r="J7348" t="str">
            <v>COEFICIENTE DE REPRESENTATIVIDADE</v>
          </cell>
          <cell r="K7348">
            <v>20.4</v>
          </cell>
        </row>
        <row r="7349">
          <cell r="G7349">
            <v>103205</v>
          </cell>
          <cell r="H7349" t="str">
            <v>INSTALAÇÃO DE BANCO METÁLICO COM ENCOSTO, 1,60 M DE COMPRIMENTO, EM TUBO DE AÇO CARBONO COM PINTURA ELETROSTÁTICA, SOBRE PISO DE CONCRETO EXISTENTE. AF_11/2021</v>
          </cell>
          <cell r="I7349" t="str">
            <v>M2</v>
          </cell>
          <cell r="J7349" t="str">
            <v>ATRIBUÍDO SÃO PAULO</v>
          </cell>
          <cell r="K7349">
            <v>20.32</v>
          </cell>
        </row>
        <row r="7350">
          <cell r="G7350">
            <v>103206</v>
          </cell>
          <cell r="H7350" t="str">
            <v>INSTALAÇÃO DE LIXEIRA METÁLICA DUPLA, CAPACIDADE DE 60 L, EM TUBO DE AÇO CARBONO E CESTOS EM CHAPA DE AÇO COM PINTURA ELETROSTÁTICA, SOBRE PISO DE CONCRETO EXISTENTE. AF_11/2021</v>
          </cell>
          <cell r="I7350" t="str">
            <v>UN</v>
          </cell>
          <cell r="J7350" t="str">
            <v>ATRIBUÍDO SÃO PAULO</v>
          </cell>
          <cell r="K7350">
            <v>19.21</v>
          </cell>
        </row>
        <row r="7351">
          <cell r="G7351">
            <v>103207</v>
          </cell>
          <cell r="H7351" t="str">
            <v>INSTALAÇÃO DE LIXEIRA METÁLICA DUPLA, CAPACIDADE DE 60 L, EM TUBO DE AÇO CARBONO E CESTOS EM CHAPA DE AÇO COM PINTURA ELETROSTÁTICA, SOBRE SOLO. AF_11/2021</v>
          </cell>
          <cell r="I7351" t="str">
            <v>UN</v>
          </cell>
          <cell r="J7351" t="str">
            <v>ATRIBUÍDO SÃO PAULO</v>
          </cell>
          <cell r="K7351">
            <v>21.6</v>
          </cell>
        </row>
        <row r="7352">
          <cell r="G7352">
            <v>103208</v>
          </cell>
          <cell r="H7352" t="str">
            <v>INSTALAÇÃO DE PERGOLADO DE MADEIRA, EM MAÇARANDUBA, ANGELIM OU EQUIVALENTE DA REGIÃO, FIXADO COM CONCRETO SOBRE PISO DE CONCRETO EXISTENTE. AF_11/2021</v>
          </cell>
          <cell r="I7352" t="str">
            <v>UN</v>
          </cell>
          <cell r="J7352" t="str">
            <v>ATRIBUÍDO SÃO PAULO</v>
          </cell>
          <cell r="K7352">
            <v>20.46</v>
          </cell>
        </row>
        <row r="7353">
          <cell r="G7353">
            <v>103209</v>
          </cell>
          <cell r="H7353" t="str">
            <v>INSTALAÇÃO DE PERGOLADO DE MADEIRA, EM MAÇARANDUBA, ANGELIM OU EQUIVALENTE DA REGIÃO, FIXADO COM CONCRETO SOBRE SOLO. AF_11/2021</v>
          </cell>
          <cell r="I7353" t="str">
            <v>UN</v>
          </cell>
          <cell r="J7353" t="str">
            <v>ATRIBUÍDO SÃO PAULO</v>
          </cell>
          <cell r="K7353">
            <v>21.48</v>
          </cell>
        </row>
        <row r="7354">
          <cell r="G7354">
            <v>103210</v>
          </cell>
          <cell r="H7354" t="str">
            <v>PAR DE TABELAS DE BASQUETE DE COMPENSADO NAVAL, COM AROS E REDES - FORNECIMENTO E INSTALAÇÃO. AF_03/2022</v>
          </cell>
          <cell r="I7354" t="str">
            <v>UN</v>
          </cell>
          <cell r="J7354" t="str">
            <v>COEFICIENTE DE REPRESENTATIVIDADE</v>
          </cell>
          <cell r="K7354">
            <v>25.06</v>
          </cell>
        </row>
        <row r="7355">
          <cell r="G7355">
            <v>103304</v>
          </cell>
          <cell r="H7355" t="str">
            <v>LIMPEZA MECANIZADA DE CAMADA VEGETAL, VEGETAÇÃO E PEQUENAS ÁRVORES (DIÂMETRO DE TRONCO MENOR QUE 0,20 M), COM TRATOR DE ESTEIRAS. AF_03/2024</v>
          </cell>
          <cell r="I7355" t="str">
            <v>UN</v>
          </cell>
          <cell r="J7355" t="str">
            <v>COEFICIENTE DE REPRESENTATIVIDADE</v>
          </cell>
          <cell r="K7355">
            <v>19.83</v>
          </cell>
        </row>
        <row r="7356">
          <cell r="G7356">
            <v>103307</v>
          </cell>
          <cell r="H7356" t="str">
            <v>REMOÇÃO DE RAÍZES REMANESCENTES DE TRONCO DE ÁRVORE COM DIÂMETRO MAIOR OU IGUAL A 0,20 M E MENOR QUE 0,40 M. AF_03/2024</v>
          </cell>
          <cell r="I7356" t="str">
            <v>UN</v>
          </cell>
          <cell r="J7356" t="str">
            <v>COEFICIENTE DE REPRESENTATIVIDADE</v>
          </cell>
          <cell r="K7356">
            <v>20.82</v>
          </cell>
        </row>
        <row r="7357">
          <cell r="G7357">
            <v>103310</v>
          </cell>
          <cell r="H7357" t="str">
            <v>REMOÇÃO DE RAÍZES REMANESCENTES DE TRONCO DE ÁRVORE COM DIÂMETRO MAIOR OU IGUAL A 0,40 M E MENOR QUE 0,60 M. AF_03/2024</v>
          </cell>
          <cell r="I7357" t="str">
            <v>UN</v>
          </cell>
          <cell r="J7357" t="str">
            <v>COEFICIENTE DE REPRESENTATIVIDADE</v>
          </cell>
          <cell r="K7357">
            <v>19.82</v>
          </cell>
        </row>
        <row r="7358">
          <cell r="G7358">
            <v>103314</v>
          </cell>
          <cell r="H7358" t="str">
            <v>REMOÇÃO DE RAÍZES REMANESCENTES DE TRONCO DE ÁRVORE COM DIÂMETRO MAIOR OU IGUAL A 0,60 M. AF_03/2024</v>
          </cell>
          <cell r="I7358" t="str">
            <v>UN</v>
          </cell>
          <cell r="J7358" t="str">
            <v>COEFICIENTE DE REPRESENTATIVIDADE</v>
          </cell>
          <cell r="K7358">
            <v>26.58</v>
          </cell>
        </row>
        <row r="7359">
          <cell r="G7359">
            <v>103315</v>
          </cell>
          <cell r="H7359" t="str">
            <v>CORTE RASO E RECORTE DE ÁRVORE COM DIÂMETRO DE TRONCO MAIOR OU IGUAL A 0,20 M E MENOR QUE 0,40 M. AF_03/2024</v>
          </cell>
          <cell r="I7359" t="str">
            <v>UN</v>
          </cell>
          <cell r="J7359" t="str">
            <v>COEFICIENTE DE REPRESENTATIVIDADE</v>
          </cell>
          <cell r="K7359">
            <v>19.21</v>
          </cell>
        </row>
        <row r="7360">
          <cell r="G7360">
            <v>103769</v>
          </cell>
          <cell r="H7360" t="str">
            <v>CORTE RASO E RECORTE DE ÁRVORE COM DIÂMETRO DE TRONCO MAIOR OU IGUAL A 0,40 M E MENOR QUE 0,60 M. AF_03/2024</v>
          </cell>
          <cell r="I7360" t="str">
            <v>H</v>
          </cell>
          <cell r="J7360" t="str">
            <v>COEFICIENTE DE REPRESENTATIVIDADE</v>
          </cell>
          <cell r="K7360">
            <v>20.4</v>
          </cell>
        </row>
        <row r="7361">
          <cell r="G7361">
            <v>98525</v>
          </cell>
          <cell r="H7361" t="str">
            <v>CORTE RASO E RECORTE DE ÁRVORE COM DIÂMETRO DE TRONCO MAIOR OU IGUAL A 0,60 M. AF_03/2024</v>
          </cell>
          <cell r="I7361" t="str">
            <v>H</v>
          </cell>
          <cell r="J7361" t="str">
            <v>COEFICIENTE DE REPRESENTATIVIDADE</v>
          </cell>
          <cell r="K7361">
            <v>18.68</v>
          </cell>
        </row>
        <row r="7362">
          <cell r="G7362">
            <v>98526</v>
          </cell>
          <cell r="H7362" t="str">
            <v>PODA EM ALTURA DE ÁRVORE COM DIÂMETRO DE TRONCO MENOR QUE 0,20 M. AF_03/2024</v>
          </cell>
          <cell r="I7362" t="str">
            <v>H</v>
          </cell>
          <cell r="J7362" t="str">
            <v>COEFICIENTE DE REPRESENTATIVIDADE</v>
          </cell>
          <cell r="K7362">
            <v>18.52</v>
          </cell>
        </row>
        <row r="7363">
          <cell r="G7363">
            <v>98527</v>
          </cell>
          <cell r="H7363" t="str">
            <v>PODA EM ALTURA DE ÁRVORE COM DIÂMETRO DE TRONCO MAIOR OU IGUAL A 0,20 M E MENOR QUE 0,40 M. AF_03/2024</v>
          </cell>
          <cell r="I7363" t="str">
            <v>H</v>
          </cell>
          <cell r="J7363" t="str">
            <v>COEFICIENTE DE REPRESENTATIVIDADE</v>
          </cell>
          <cell r="K7363">
            <v>31.67</v>
          </cell>
        </row>
        <row r="7364">
          <cell r="G7364">
            <v>98528</v>
          </cell>
          <cell r="H7364" t="str">
            <v>PODA EM ALTURA DE ÁRVORE COM DIÂMETRO DE TRONCO MAIOR OU IGUAL A 0,40 M E MENOR QUE 0,60 M. AF_03/2024</v>
          </cell>
          <cell r="I7364" t="str">
            <v>H</v>
          </cell>
          <cell r="J7364" t="str">
            <v>COEFICIENTE DE REPRESENTATIVIDADE</v>
          </cell>
          <cell r="K7364">
            <v>26.74</v>
          </cell>
        </row>
        <row r="7365">
          <cell r="G7365">
            <v>98529</v>
          </cell>
          <cell r="H7365" t="str">
            <v>PODA EM ALTURA DE ÁRVORE COM DIÂMETRO DE TRONCO MAIOR OU IGUAL A 0,60 M. AF_03/2024</v>
          </cell>
          <cell r="I7365" t="str">
            <v>H</v>
          </cell>
          <cell r="J7365" t="str">
            <v>COEFICIENTE DE REPRESENTATIVIDADE</v>
          </cell>
          <cell r="K7365">
            <v>22.16</v>
          </cell>
        </row>
        <row r="7366">
          <cell r="G7366">
            <v>98530</v>
          </cell>
          <cell r="H7366" t="str">
            <v>AJUDANTE DE ARMADOR COM ENCARGOS COMPLEMENTARES</v>
          </cell>
          <cell r="I7366" t="str">
            <v>H</v>
          </cell>
          <cell r="J7366" t="str">
            <v>COEFICIENTE DE REPRESENTATIVIDADE</v>
          </cell>
          <cell r="K7366">
            <v>19.61</v>
          </cell>
        </row>
        <row r="7367">
          <cell r="G7367">
            <v>98531</v>
          </cell>
          <cell r="H7367" t="str">
            <v>AJUDANTE DE CARPINTEIRO COM ENCARGOS COMPLEMENTARES</v>
          </cell>
          <cell r="I7367" t="str">
            <v>H</v>
          </cell>
          <cell r="J7367" t="str">
            <v>COEFICIENTE DE REPRESENTATIVIDADE</v>
          </cell>
          <cell r="K7367">
            <v>28.05</v>
          </cell>
        </row>
        <row r="7368">
          <cell r="G7368">
            <v>98532</v>
          </cell>
          <cell r="H7368" t="str">
            <v>AJUDANTE DE ESTRUTURA METÁLICA COM ENCARGOS COMPLEMENTARES</v>
          </cell>
          <cell r="I7368" t="str">
            <v>H</v>
          </cell>
          <cell r="J7368" t="str">
            <v>COEFICIENTE DE REPRESENTATIVIDADE</v>
          </cell>
          <cell r="K7368">
            <v>24.92</v>
          </cell>
        </row>
        <row r="7369">
          <cell r="G7369">
            <v>98533</v>
          </cell>
          <cell r="H7369" t="str">
            <v>AJUDANTE DE OPERAÇÃO EM GERAL COM ENCARGOS COMPLEMENTARES</v>
          </cell>
          <cell r="I7369" t="str">
            <v>H</v>
          </cell>
          <cell r="J7369" t="str">
            <v>COEFICIENTE DE REPRESENTATIVIDADE</v>
          </cell>
          <cell r="K7369">
            <v>27.1</v>
          </cell>
        </row>
        <row r="7370">
          <cell r="G7370">
            <v>98534</v>
          </cell>
          <cell r="H7370" t="str">
            <v>AJUDANTE DE PEDREIRO COM ENCARGOS COMPLEMENTARES</v>
          </cell>
          <cell r="I7370" t="str">
            <v>H</v>
          </cell>
          <cell r="J7370" t="str">
            <v>COEFICIENTE DE REPRESENTATIVIDADE</v>
          </cell>
          <cell r="K7370">
            <v>25.61</v>
          </cell>
        </row>
        <row r="7371">
          <cell r="G7371">
            <v>98535</v>
          </cell>
          <cell r="H7371" t="str">
            <v>AJUDANTE ESPECIALIZADO COM ENCARGOS COMPLEMENTARES</v>
          </cell>
          <cell r="I7371" t="str">
            <v>H</v>
          </cell>
          <cell r="J7371" t="str">
            <v>COEFICIENTE DE REPRESENTATIVIDADE</v>
          </cell>
          <cell r="K7371">
            <v>36.43</v>
          </cell>
        </row>
        <row r="7372">
          <cell r="G7372">
            <v>88238</v>
          </cell>
          <cell r="H7372" t="str">
            <v>ARMADOR COM ENCARGOS COMPLEMENTARES</v>
          </cell>
          <cell r="I7372" t="str">
            <v>H</v>
          </cell>
          <cell r="J7372" t="str">
            <v>COEFICIENTE DE REPRESENTATIVIDADE</v>
          </cell>
          <cell r="K7372">
            <v>24.51</v>
          </cell>
        </row>
        <row r="7373">
          <cell r="G7373">
            <v>88239</v>
          </cell>
          <cell r="H7373" t="str">
            <v>ASSENTADOR DE TUBOS COM ENCARGOS COMPLEMENTARES</v>
          </cell>
          <cell r="I7373" t="str">
            <v>H</v>
          </cell>
          <cell r="J7373" t="str">
            <v>COEFICIENTE DE REPRESENTATIVIDADE</v>
          </cell>
          <cell r="K7373">
            <v>25.62</v>
          </cell>
        </row>
        <row r="7374">
          <cell r="G7374">
            <v>88240</v>
          </cell>
          <cell r="H7374" t="str">
            <v>AUXILIAR DE ELETRICISTA COM ENCARGOS COMPLEMENTARES</v>
          </cell>
          <cell r="I7374" t="str">
            <v>H</v>
          </cell>
          <cell r="J7374" t="str">
            <v>COLETADO</v>
          </cell>
          <cell r="K7374">
            <v>25.27</v>
          </cell>
        </row>
        <row r="7375">
          <cell r="G7375">
            <v>88241</v>
          </cell>
          <cell r="H7375" t="str">
            <v>AUXILIAR DE ENCANADOR OU BOMBEIRO HIDRÁULICO COM ENCARGOS COMPLEMENTARES</v>
          </cell>
          <cell r="I7375" t="str">
            <v>H</v>
          </cell>
          <cell r="J7375" t="str">
            <v>COEFICIENTE DE REPRESENTATIVIDADE</v>
          </cell>
          <cell r="K7375">
            <v>25.57</v>
          </cell>
        </row>
        <row r="7376">
          <cell r="G7376">
            <v>88242</v>
          </cell>
          <cell r="H7376" t="str">
            <v>AUXILIAR DE LABORATÓRIO COM ENCARGOS COMPLEMENTARES</v>
          </cell>
          <cell r="I7376" t="str">
            <v>H</v>
          </cell>
          <cell r="J7376" t="str">
            <v>COLETADO</v>
          </cell>
          <cell r="K7376">
            <v>25.01</v>
          </cell>
        </row>
        <row r="7377">
          <cell r="G7377">
            <v>88243</v>
          </cell>
          <cell r="H7377" t="str">
            <v>AUXILIAR DE MECÂNICO COM ENCARGOS COMPLEMENTARES</v>
          </cell>
          <cell r="I7377" t="str">
            <v>H</v>
          </cell>
          <cell r="J7377" t="str">
            <v>COEFICIENTE DE REPRESENTATIVIDADE</v>
          </cell>
          <cell r="K7377">
            <v>26.26</v>
          </cell>
        </row>
        <row r="7378">
          <cell r="G7378">
            <v>88245</v>
          </cell>
          <cell r="H7378" t="str">
            <v>AUXILIAR DE SERRALHEIRO COM ENCARGOS COMPLEMENTARES</v>
          </cell>
          <cell r="I7378" t="str">
            <v>H</v>
          </cell>
          <cell r="J7378" t="str">
            <v>COLETADO</v>
          </cell>
          <cell r="K7378">
            <v>31.86</v>
          </cell>
        </row>
        <row r="7379">
          <cell r="G7379">
            <v>88246</v>
          </cell>
          <cell r="H7379" t="str">
            <v>AUXILIAR DE SERVIÇOS GERAIS COM ENCARGOS COMPLEMENTARES</v>
          </cell>
          <cell r="I7379" t="str">
            <v>H</v>
          </cell>
          <cell r="J7379" t="str">
            <v>COEFICIENTE DE REPRESENTATIVIDADE</v>
          </cell>
          <cell r="K7379">
            <v>21.1</v>
          </cell>
        </row>
        <row r="7380">
          <cell r="G7380">
            <v>88247</v>
          </cell>
          <cell r="H7380" t="str">
            <v>AUXILIAR DE TOPÓGRAFO COM ENCARGOS COMPLEMENTARES</v>
          </cell>
          <cell r="I7380" t="str">
            <v>H</v>
          </cell>
          <cell r="J7380" t="str">
            <v>COEFICIENTE DE REPRESENTATIVIDADE</v>
          </cell>
          <cell r="K7380">
            <v>21.91</v>
          </cell>
        </row>
        <row r="7381">
          <cell r="G7381">
            <v>88248</v>
          </cell>
          <cell r="H7381" t="str">
            <v>AUXILIAR TÉCNICO DE ENGENHARIA COM ENCARGOS COMPLEMENTARES</v>
          </cell>
          <cell r="I7381" t="str">
            <v>H</v>
          </cell>
          <cell r="J7381" t="str">
            <v>COEFICIENTE DE REPRESENTATIVIDADE</v>
          </cell>
          <cell r="K7381">
            <v>28.47</v>
          </cell>
        </row>
        <row r="7382">
          <cell r="G7382">
            <v>88249</v>
          </cell>
          <cell r="H7382" t="str">
            <v>AZULEJISTA OU LADRILHISTA COM ENCARGOS COMPLEMENTARES</v>
          </cell>
          <cell r="I7382" t="str">
            <v>H</v>
          </cell>
          <cell r="J7382" t="str">
            <v>COEFICIENTE DE REPRESENTATIVIDADE</v>
          </cell>
          <cell r="K7382">
            <v>27.51</v>
          </cell>
        </row>
        <row r="7383">
          <cell r="G7383">
            <v>88250</v>
          </cell>
          <cell r="H7383" t="str">
            <v>BLASTER, DINAMITADOR OU CABO DE FOGO COM ENCARGOS COMPLEMENTARES</v>
          </cell>
          <cell r="I7383" t="str">
            <v>H</v>
          </cell>
          <cell r="J7383" t="str">
            <v>COEFICIENTE DE REPRESENTATIVIDADE</v>
          </cell>
          <cell r="K7383">
            <v>26.66</v>
          </cell>
        </row>
        <row r="7384">
          <cell r="G7384">
            <v>88251</v>
          </cell>
          <cell r="H7384" t="str">
            <v>CALCETEIRO COM ENCARGOS COMPLEMENTARES</v>
          </cell>
          <cell r="I7384" t="str">
            <v>H</v>
          </cell>
          <cell r="J7384" t="str">
            <v>COEFICIENTE DE REPRESENTATIVIDADE</v>
          </cell>
          <cell r="K7384">
            <v>31.98</v>
          </cell>
        </row>
        <row r="7385">
          <cell r="G7385">
            <v>88252</v>
          </cell>
          <cell r="H7385" t="str">
            <v>CARPINTEIRO DE ESQUADRIA COM ENCARGOS COMPLEMENTARES</v>
          </cell>
          <cell r="I7385" t="str">
            <v>H</v>
          </cell>
          <cell r="J7385" t="str">
            <v>COEFICIENTE DE REPRESENTATIVIDADE</v>
          </cell>
          <cell r="K7385">
            <v>23.98</v>
          </cell>
        </row>
        <row r="7386">
          <cell r="G7386">
            <v>88253</v>
          </cell>
          <cell r="H7386" t="str">
            <v>CARPINTEIRO DE FORMAS COM ENCARGOS COMPLEMENTARES</v>
          </cell>
          <cell r="I7386" t="str">
            <v>H</v>
          </cell>
          <cell r="J7386" t="str">
            <v>COEFICIENTE DE REPRESENTATIVIDADE</v>
          </cell>
          <cell r="K7386">
            <v>29.62</v>
          </cell>
        </row>
        <row r="7387">
          <cell r="G7387">
            <v>88255</v>
          </cell>
          <cell r="H7387" t="str">
            <v>CAVOUQUEIRO OU OPERADOR PERFURATRIZ/ROMPEDOR COM ENCARGOS COMPLEMENTARES</v>
          </cell>
          <cell r="I7387" t="str">
            <v>H</v>
          </cell>
          <cell r="J7387" t="str">
            <v>COEFICIENTE DE REPRESENTATIVIDADE</v>
          </cell>
          <cell r="K7387">
            <v>16.5</v>
          </cell>
        </row>
        <row r="7388">
          <cell r="G7388">
            <v>88256</v>
          </cell>
          <cell r="H7388" t="str">
            <v>ELETRICISTA COM ENCARGOS COMPLEMENTARES</v>
          </cell>
          <cell r="I7388" t="str">
            <v>H</v>
          </cell>
          <cell r="J7388" t="str">
            <v>COEFICIENTE DE REPRESENTATIVIDADE</v>
          </cell>
          <cell r="K7388">
            <v>26.74</v>
          </cell>
        </row>
        <row r="7389">
          <cell r="G7389">
            <v>88257</v>
          </cell>
          <cell r="H7389" t="str">
            <v>ELETROTÉCNICO COM ENCARGOS COMPLEMENTARES</v>
          </cell>
          <cell r="I7389" t="str">
            <v>H</v>
          </cell>
          <cell r="J7389" t="str">
            <v>COLETADO</v>
          </cell>
          <cell r="K7389">
            <v>22.45</v>
          </cell>
        </row>
        <row r="7390">
          <cell r="G7390">
            <v>88260</v>
          </cell>
          <cell r="H7390" t="str">
            <v>ENCANADOR OU BOMBEIRO HIDRÁULICO COM ENCARGOS COMPLEMENTARES</v>
          </cell>
          <cell r="I7390" t="str">
            <v>H</v>
          </cell>
          <cell r="J7390" t="str">
            <v>COEFICIENTE DE REPRESENTATIVIDADE</v>
          </cell>
          <cell r="K7390">
            <v>26.74</v>
          </cell>
        </row>
        <row r="7391">
          <cell r="G7391">
            <v>88261</v>
          </cell>
          <cell r="H7391" t="str">
            <v>GESSEIRO COM ENCARGOS COMPLEMENTARES</v>
          </cell>
          <cell r="I7391" t="str">
            <v>H</v>
          </cell>
          <cell r="J7391" t="str">
            <v>COEFICIENTE DE REPRESENTATIVIDADE</v>
          </cell>
          <cell r="K7391">
            <v>32.64</v>
          </cell>
        </row>
        <row r="7392">
          <cell r="G7392">
            <v>88262</v>
          </cell>
          <cell r="H7392" t="str">
            <v>IMPERMEABILIZADOR COM ENCARGOS COMPLEMENTARES</v>
          </cell>
          <cell r="I7392" t="str">
            <v>H</v>
          </cell>
          <cell r="J7392" t="str">
            <v>COEFICIENTE DE REPRESENTATIVIDADE</v>
          </cell>
          <cell r="K7392">
            <v>22.85</v>
          </cell>
        </row>
        <row r="7393">
          <cell r="G7393">
            <v>88263</v>
          </cell>
          <cell r="H7393" t="str">
            <v>MACARIQUEIRO COM ENCARGOS COMPLEMENTARES</v>
          </cell>
          <cell r="I7393" t="str">
            <v>H</v>
          </cell>
          <cell r="J7393" t="str">
            <v>COEFICIENTE DE REPRESENTATIVIDADE</v>
          </cell>
          <cell r="K7393">
            <v>31.59</v>
          </cell>
        </row>
        <row r="7394">
          <cell r="G7394">
            <v>88264</v>
          </cell>
          <cell r="H7394" t="str">
            <v>MARCENEIRO COM ENCARGOS COMPLEMENTARES</v>
          </cell>
          <cell r="I7394" t="str">
            <v>H</v>
          </cell>
          <cell r="J7394" t="str">
            <v>COEFICIENTE DE REPRESENTATIVIDADE</v>
          </cell>
          <cell r="K7394">
            <v>30.3</v>
          </cell>
        </row>
        <row r="7395">
          <cell r="G7395">
            <v>88266</v>
          </cell>
          <cell r="H7395" t="str">
            <v>MARMORISTA/GRANITEIRO COM ENCARGOS COMPLEMENTARES</v>
          </cell>
          <cell r="I7395" t="str">
            <v>H</v>
          </cell>
          <cell r="J7395" t="str">
            <v>COEFICIENTE DE REPRESENTATIVIDADE</v>
          </cell>
          <cell r="K7395">
            <v>22.35</v>
          </cell>
        </row>
        <row r="7396">
          <cell r="G7396">
            <v>88267</v>
          </cell>
          <cell r="H7396" t="str">
            <v>MECÃNICO DE EQUIPAMENTOS PESADOS COM ENCARGOS COMPLEMENTARES</v>
          </cell>
          <cell r="I7396" t="str">
            <v>H</v>
          </cell>
          <cell r="J7396" t="str">
            <v>COEFICIENTE DE REPRESENTATIVIDADE</v>
          </cell>
          <cell r="K7396">
            <v>34.06</v>
          </cell>
        </row>
        <row r="7397">
          <cell r="G7397">
            <v>88269</v>
          </cell>
          <cell r="H7397" t="str">
            <v>MONTADOR (TUBO AÇO/EQUIPAMENTOS) COM ENCARGOS COMPLEMENTARES</v>
          </cell>
          <cell r="I7397" t="str">
            <v>H</v>
          </cell>
          <cell r="J7397" t="str">
            <v>COLETADO</v>
          </cell>
          <cell r="K7397">
            <v>34.06</v>
          </cell>
        </row>
        <row r="7398">
          <cell r="G7398">
            <v>88270</v>
          </cell>
          <cell r="H7398" t="str">
            <v>MONTADOR DE ESTRUTURA METÁLICA COM ENCARGOS COMPLEMENTARES</v>
          </cell>
          <cell r="I7398" t="str">
            <v>H</v>
          </cell>
          <cell r="J7398" t="str">
            <v>COEFICIENTE DE REPRESENTATIVIDADE</v>
          </cell>
          <cell r="K7398">
            <v>26.74</v>
          </cell>
        </row>
        <row r="7399">
          <cell r="G7399">
            <v>88272</v>
          </cell>
          <cell r="H7399" t="str">
            <v>MONTADOR ELETROMECÃNICO COM ENCARGOS COMPLEMENTARES</v>
          </cell>
          <cell r="I7399" t="str">
            <v>H</v>
          </cell>
          <cell r="J7399" t="str">
            <v>COEFICIENTE DE REPRESENTATIVIDADE</v>
          </cell>
          <cell r="K7399">
            <v>26.74</v>
          </cell>
        </row>
        <row r="7400">
          <cell r="G7400">
            <v>88273</v>
          </cell>
          <cell r="H7400" t="str">
            <v>MOTORISTA DE BASCULANTE COM ENCARGOS COMPLEMENTARES</v>
          </cell>
          <cell r="I7400" t="str">
            <v>H</v>
          </cell>
          <cell r="J7400" t="str">
            <v>COEFICIENTE DE REPRESENTATIVIDADE</v>
          </cell>
          <cell r="K7400">
            <v>21.29</v>
          </cell>
        </row>
        <row r="7401">
          <cell r="G7401">
            <v>88274</v>
          </cell>
          <cell r="H7401" t="str">
            <v>MOTORISTA DE CAMINHÃO COM ENCARGOS COMPLEMENTARES</v>
          </cell>
          <cell r="I7401" t="str">
            <v>H</v>
          </cell>
          <cell r="J7401" t="str">
            <v>COEFICIENTE DE REPRESENTATIVIDADE</v>
          </cell>
          <cell r="K7401">
            <v>34.06</v>
          </cell>
        </row>
        <row r="7402">
          <cell r="G7402">
            <v>88275</v>
          </cell>
          <cell r="H7402" t="str">
            <v>MOTORISTA DE CAMINHÃO E CARRETA COM ENCARGOS COMPLEMENTARES</v>
          </cell>
          <cell r="I7402" t="str">
            <v>H</v>
          </cell>
          <cell r="J7402" t="str">
            <v>COEFICIENTE DE REPRESENTATIVIDADE</v>
          </cell>
          <cell r="K7402">
            <v>24.63</v>
          </cell>
        </row>
        <row r="7403">
          <cell r="G7403">
            <v>88277</v>
          </cell>
          <cell r="H7403" t="str">
            <v>MOTORISTA DE VEÍCULO LEVE COM ENCARGOS COMPLEMENTARES</v>
          </cell>
          <cell r="I7403" t="str">
            <v>H</v>
          </cell>
          <cell r="J7403" t="str">
            <v>COEFICIENTE DE REPRESENTATIVIDADE</v>
          </cell>
          <cell r="K7403">
            <v>24.48</v>
          </cell>
        </row>
        <row r="7404">
          <cell r="G7404">
            <v>88278</v>
          </cell>
          <cell r="H7404" t="str">
            <v>MOTORISTA OPERADOR DE MUNCK COM ENCARGOS COMPLEMENTARES</v>
          </cell>
          <cell r="I7404" t="str">
            <v>H</v>
          </cell>
          <cell r="J7404" t="str">
            <v>COEFICIENTE DE REPRESENTATIVIDADE</v>
          </cell>
          <cell r="K7404">
            <v>25.13</v>
          </cell>
        </row>
        <row r="7405">
          <cell r="G7405">
            <v>88279</v>
          </cell>
          <cell r="H7405" t="str">
            <v>NIVELADOR COM ENCARGOS COMPLEMENTARES</v>
          </cell>
          <cell r="I7405" t="str">
            <v>H</v>
          </cell>
          <cell r="J7405" t="str">
            <v>COEFICIENTE DE REPRESENTATIVIDADE</v>
          </cell>
          <cell r="K7405">
            <v>25.27</v>
          </cell>
        </row>
        <row r="7406">
          <cell r="G7406">
            <v>88281</v>
          </cell>
          <cell r="H7406" t="str">
            <v>OPERADOR DE BETONEIRA (CAMINHÃO) COM ENCARGOS COMPLEMENTARES</v>
          </cell>
          <cell r="I7406" t="str">
            <v>H</v>
          </cell>
          <cell r="J7406" t="str">
            <v>COEFICIENTE DE REPRESENTATIVIDADE</v>
          </cell>
          <cell r="K7406">
            <v>26.77</v>
          </cell>
        </row>
        <row r="7407">
          <cell r="G7407">
            <v>88282</v>
          </cell>
          <cell r="H7407" t="str">
            <v>OPERADOR DE COMPRESSOR OU COMPRESSORISTA COM ENCARGOS COMPLEMENTARES</v>
          </cell>
          <cell r="I7407" t="str">
            <v>H</v>
          </cell>
          <cell r="J7407" t="str">
            <v>COEFICIENTE DE REPRESENTATIVIDADE</v>
          </cell>
          <cell r="K7407">
            <v>26.22</v>
          </cell>
        </row>
        <row r="7408">
          <cell r="G7408">
            <v>88283</v>
          </cell>
          <cell r="H7408" t="str">
            <v>OPERADOR DE DEMARCADORA DE FAIXAS COM ENCARGOS COMPLEMENTARES</v>
          </cell>
          <cell r="I7408" t="str">
            <v>H</v>
          </cell>
          <cell r="J7408" t="str">
            <v>COEFICIENTE DE REPRESENTATIVIDADE</v>
          </cell>
          <cell r="K7408">
            <v>26.77</v>
          </cell>
        </row>
        <row r="7409">
          <cell r="G7409">
            <v>88284</v>
          </cell>
          <cell r="H7409" t="str">
            <v>OPERADOR DE ESCAVADEIRA COM ENCARGOS COMPLEMENTARES</v>
          </cell>
          <cell r="I7409" t="str">
            <v>H</v>
          </cell>
          <cell r="J7409" t="str">
            <v>COEFICIENTE DE REPRESENTATIVIDADE</v>
          </cell>
          <cell r="K7409">
            <v>22.95</v>
          </cell>
        </row>
        <row r="7410">
          <cell r="G7410">
            <v>88286</v>
          </cell>
          <cell r="H7410" t="str">
            <v>OPERADOR DE GUINCHO COM ENCARGOS COMPLEMENTARES</v>
          </cell>
          <cell r="I7410" t="str">
            <v>H</v>
          </cell>
          <cell r="J7410" t="str">
            <v>COEFICIENTE DE REPRESENTATIVIDADE</v>
          </cell>
          <cell r="K7410">
            <v>18.32</v>
          </cell>
        </row>
        <row r="7411">
          <cell r="G7411">
            <v>88288</v>
          </cell>
          <cell r="H7411" t="str">
            <v>OPERADOR DE GUINDASTE COM ENCARGOS COMPLEMENTARES</v>
          </cell>
          <cell r="I7411" t="str">
            <v>H</v>
          </cell>
          <cell r="J7411" t="str">
            <v>COLETADO</v>
          </cell>
          <cell r="K7411">
            <v>25.06</v>
          </cell>
        </row>
        <row r="7412">
          <cell r="G7412">
            <v>88291</v>
          </cell>
          <cell r="H7412" t="str">
            <v>OPERADOR DE MÁQUINAS E EQUIPAMENTOS COM ENCARGOS COMPLEMENTARES</v>
          </cell>
          <cell r="I7412" t="str">
            <v>H</v>
          </cell>
          <cell r="J7412" t="str">
            <v>COLETADO</v>
          </cell>
          <cell r="K7412">
            <v>18.53</v>
          </cell>
        </row>
        <row r="7413">
          <cell r="G7413">
            <v>88292</v>
          </cell>
          <cell r="H7413" t="str">
            <v>OPERADOR DE MARTELETE OU MARTELETEIRO COM ENCARGOS COMPLEMENTARES</v>
          </cell>
          <cell r="I7413" t="str">
            <v>H</v>
          </cell>
          <cell r="J7413" t="str">
            <v>COEFICIENTE DE REPRESENTATIVIDADE</v>
          </cell>
          <cell r="K7413">
            <v>27.6</v>
          </cell>
        </row>
        <row r="7414">
          <cell r="G7414">
            <v>88293</v>
          </cell>
          <cell r="H7414" t="str">
            <v>OPERADOR DE MOTO-ESCREIPER COM ENCARGOS COMPLEMENTARES</v>
          </cell>
          <cell r="I7414" t="str">
            <v>H</v>
          </cell>
          <cell r="J7414" t="str">
            <v>COEFICIENTE DE REPRESENTATIVIDADE</v>
          </cell>
          <cell r="K7414">
            <v>35.08</v>
          </cell>
        </row>
        <row r="7415">
          <cell r="G7415">
            <v>88294</v>
          </cell>
          <cell r="H7415" t="str">
            <v>OPERADOR DE MOTONIVELADORA COM ENCARGOS COMPLEMENTARES</v>
          </cell>
          <cell r="I7415" t="str">
            <v>H</v>
          </cell>
          <cell r="J7415" t="str">
            <v>COEFICIENTE DE REPRESENTATIVIDADE</v>
          </cell>
          <cell r="K7415">
            <v>33.42</v>
          </cell>
        </row>
        <row r="7416">
          <cell r="G7416">
            <v>88295</v>
          </cell>
          <cell r="H7416" t="str">
            <v>OPERADOR DE PÁ CARREGADEIRA COM ENCARGOS COMPLEMENTARES</v>
          </cell>
          <cell r="I7416" t="str">
            <v>H</v>
          </cell>
          <cell r="J7416" t="str">
            <v>COEFICIENTE DE REPRESENTATIVIDADE</v>
          </cell>
          <cell r="K7416">
            <v>22.79</v>
          </cell>
        </row>
        <row r="7417">
          <cell r="G7417">
            <v>88296</v>
          </cell>
          <cell r="H7417" t="str">
            <v>OPERADOR DE PAVIMENTADORA COM ENCARGOS COMPLEMENTARES</v>
          </cell>
          <cell r="I7417" t="str">
            <v>H</v>
          </cell>
          <cell r="J7417" t="str">
            <v>COEFICIENTE DE REPRESENTATIVIDADE</v>
          </cell>
          <cell r="K7417">
            <v>24.68</v>
          </cell>
        </row>
        <row r="7418">
          <cell r="G7418">
            <v>88297</v>
          </cell>
          <cell r="H7418" t="str">
            <v>OPERADOR DE ROLO COMPACTADOR COM ENCARGOS COMPLEMENTARES</v>
          </cell>
          <cell r="I7418" t="str">
            <v>H</v>
          </cell>
          <cell r="J7418" t="str">
            <v>COLETADO</v>
          </cell>
          <cell r="K7418">
            <v>30.3</v>
          </cell>
        </row>
        <row r="7419">
          <cell r="G7419">
            <v>88298</v>
          </cell>
          <cell r="H7419" t="str">
            <v>OPERADOR DE USINA DE ASFALTO, DE SOLOS OU DE CONCRETO COM ENCARGOS COMPLEMENTARES</v>
          </cell>
          <cell r="I7419" t="str">
            <v>H</v>
          </cell>
          <cell r="J7419" t="str">
            <v>COLETADO</v>
          </cell>
          <cell r="K7419">
            <v>20.44</v>
          </cell>
        </row>
        <row r="7420">
          <cell r="G7420">
            <v>88299</v>
          </cell>
          <cell r="H7420" t="str">
            <v>OPERADOR JATO DE AREIA OU JATISTA COM ENCARGOS COMPLEMENTARES</v>
          </cell>
          <cell r="I7420" t="str">
            <v>H</v>
          </cell>
          <cell r="J7420" t="str">
            <v>COEFICIENTE DE REPRESENTATIVIDADE</v>
          </cell>
          <cell r="K7420">
            <v>22.68</v>
          </cell>
        </row>
        <row r="7421">
          <cell r="G7421">
            <v>88300</v>
          </cell>
          <cell r="H7421" t="str">
            <v>OPERADOR PARA BATE ESTACAS COM ENCARGOS COMPLEMENTARES</v>
          </cell>
          <cell r="I7421" t="str">
            <v>H</v>
          </cell>
          <cell r="J7421" t="str">
            <v>COEFICIENTE DE REPRESENTATIVIDADE</v>
          </cell>
          <cell r="K7421">
            <v>21.53</v>
          </cell>
        </row>
        <row r="7422">
          <cell r="G7422">
            <v>88301</v>
          </cell>
          <cell r="H7422" t="str">
            <v>PASTILHEIRO COM ENCARGOS COMPLEMENTARES</v>
          </cell>
          <cell r="I7422" t="str">
            <v>H</v>
          </cell>
          <cell r="J7422" t="str">
            <v>COEFICIENTE DE REPRESENTATIVIDADE</v>
          </cell>
          <cell r="K7422">
            <v>21.15</v>
          </cell>
        </row>
        <row r="7423">
          <cell r="G7423">
            <v>88302</v>
          </cell>
          <cell r="H7423" t="str">
            <v>PEDREIRO COM ENCARGOS COMPLEMENTARES</v>
          </cell>
          <cell r="I7423" t="str">
            <v>H</v>
          </cell>
          <cell r="J7423" t="str">
            <v>COEFICIENTE DE REPRESENTATIVIDADE</v>
          </cell>
          <cell r="K7423">
            <v>18.96</v>
          </cell>
        </row>
        <row r="7424">
          <cell r="G7424">
            <v>88303</v>
          </cell>
          <cell r="H7424" t="str">
            <v>PINTOR COM ENCARGOS COMPLEMENTARES</v>
          </cell>
          <cell r="I7424" t="str">
            <v>H</v>
          </cell>
          <cell r="J7424" t="str">
            <v>COEFICIENTE DE REPRESENTATIVIDADE</v>
          </cell>
          <cell r="K7424">
            <v>99.09</v>
          </cell>
        </row>
        <row r="7425">
          <cell r="G7425">
            <v>88304</v>
          </cell>
          <cell r="H7425" t="str">
            <v>PINTOR DE LETREIROS COM ENCARGOS COMPLEMENTARES</v>
          </cell>
          <cell r="I7425" t="str">
            <v>H</v>
          </cell>
          <cell r="J7425" t="str">
            <v>COEFICIENTE DE REPRESENTATIVIDADE</v>
          </cell>
          <cell r="K7425">
            <v>104.43</v>
          </cell>
        </row>
        <row r="7426">
          <cell r="G7426">
            <v>88306</v>
          </cell>
          <cell r="H7426" t="str">
            <v>PINTOR PARA TINTA EPÓXI COM ENCARGOS COMPLEMENTARES</v>
          </cell>
          <cell r="I7426" t="str">
            <v>H</v>
          </cell>
          <cell r="J7426" t="str">
            <v>COEFICIENTE DE REPRESENTATIVIDADE</v>
          </cell>
          <cell r="K7426">
            <v>107.67</v>
          </cell>
        </row>
        <row r="7427">
          <cell r="G7427">
            <v>88307</v>
          </cell>
          <cell r="H7427" t="str">
            <v>POCEIRO COM ENCARGOS COMPLEMENTARES</v>
          </cell>
          <cell r="I7427" t="str">
            <v>H</v>
          </cell>
          <cell r="J7427" t="str">
            <v>COEFICIENTE DE REPRESENTATIVIDADE</v>
          </cell>
          <cell r="K7427">
            <v>17.82</v>
          </cell>
        </row>
        <row r="7428">
          <cell r="G7428">
            <v>88308</v>
          </cell>
          <cell r="H7428" t="str">
            <v>RASTELEIRO COM ENCARGOS COMPLEMENTARES</v>
          </cell>
          <cell r="I7428" t="str">
            <v>H</v>
          </cell>
          <cell r="J7428" t="str">
            <v>COLETADO</v>
          </cell>
          <cell r="K7428">
            <v>39.01</v>
          </cell>
        </row>
        <row r="7429">
          <cell r="G7429">
            <v>88309</v>
          </cell>
          <cell r="H7429" t="str">
            <v>SERRALHEIRO COM ENCARGOS COMPLEMENTARES</v>
          </cell>
          <cell r="I7429" t="str">
            <v>H</v>
          </cell>
          <cell r="J7429" t="str">
            <v>COEFICIENTE DE REPRESENTATIVIDADE</v>
          </cell>
          <cell r="K7429">
            <v>48.34</v>
          </cell>
        </row>
        <row r="7430">
          <cell r="G7430">
            <v>88310</v>
          </cell>
          <cell r="H7430" t="str">
            <v>SERVENTE COM ENCARGOS COMPLEMENTARES</v>
          </cell>
          <cell r="I7430" t="str">
            <v>H</v>
          </cell>
          <cell r="J7430" t="str">
            <v>COEFICIENTE DE REPRESENTATIVIDADE</v>
          </cell>
          <cell r="K7430">
            <v>102.97</v>
          </cell>
        </row>
        <row r="7431">
          <cell r="G7431">
            <v>88311</v>
          </cell>
          <cell r="H7431" t="str">
            <v>SOLDADOR COM ENCARGOS COMPLEMENTARES</v>
          </cell>
          <cell r="I7431" t="str">
            <v>H</v>
          </cell>
          <cell r="J7431" t="str">
            <v>COEFICIENTE DE REPRESENTATIVIDADE</v>
          </cell>
          <cell r="K7431">
            <v>106.43</v>
          </cell>
        </row>
        <row r="7432">
          <cell r="G7432">
            <v>88312</v>
          </cell>
          <cell r="H7432" t="str">
            <v>SOLDADOR A (PARA SOLDA A SER TESTADA COM RAIOS "X") COM ENCARGOS COMPLEMENTARES</v>
          </cell>
          <cell r="I7432" t="str">
            <v>H</v>
          </cell>
          <cell r="J7432" t="str">
            <v>COEFICIENTE DE REPRESENTATIVIDADE</v>
          </cell>
          <cell r="K7432">
            <v>132.63</v>
          </cell>
        </row>
        <row r="7433">
          <cell r="G7433">
            <v>88313</v>
          </cell>
          <cell r="H7433" t="str">
            <v>TÉCNICO DE LABORATÓRIO COM ENCARGOS COMPLEMENTARES</v>
          </cell>
          <cell r="I7433" t="str">
            <v>H</v>
          </cell>
          <cell r="J7433" t="str">
            <v>COEFICIENTE DE REPRESENTATIVIDADE</v>
          </cell>
          <cell r="K7433">
            <v>77.14</v>
          </cell>
        </row>
        <row r="7434">
          <cell r="G7434">
            <v>88314</v>
          </cell>
          <cell r="H7434" t="str">
            <v>TÉCNICO DE SONDAGEM COM ENCARGOS COMPLEMENTARES</v>
          </cell>
          <cell r="I7434" t="str">
            <v>H</v>
          </cell>
          <cell r="J7434" t="str">
            <v>COEFICIENTE DE REPRESENTATIVIDADE</v>
          </cell>
          <cell r="K7434">
            <v>38.56</v>
          </cell>
        </row>
        <row r="7435">
          <cell r="G7435">
            <v>88315</v>
          </cell>
          <cell r="H7435" t="str">
            <v>TELHADISTA COM ENCARGOS COMPLEMENTARES</v>
          </cell>
          <cell r="I7435" t="str">
            <v>H</v>
          </cell>
          <cell r="J7435" t="str">
            <v>COLETADO</v>
          </cell>
          <cell r="K7435">
            <v>4757.75</v>
          </cell>
        </row>
        <row r="7436">
          <cell r="G7436">
            <v>88316</v>
          </cell>
          <cell r="H7436" t="str">
            <v>TRATORISTA COM ENCARGOS COMPLEMENTARES</v>
          </cell>
          <cell r="I7436" t="str">
            <v>H</v>
          </cell>
          <cell r="J7436" t="str">
            <v>COLETADO</v>
          </cell>
          <cell r="K7436">
            <v>6902.23</v>
          </cell>
        </row>
        <row r="7437">
          <cell r="G7437">
            <v>88317</v>
          </cell>
          <cell r="H7437" t="str">
            <v>VIDRACEIRO COM ENCARGOS COMPLEMENTARES</v>
          </cell>
          <cell r="I7437" t="str">
            <v>H</v>
          </cell>
          <cell r="J7437" t="str">
            <v>COEFICIENTE DE REPRESENTATIVIDADE</v>
          </cell>
          <cell r="K7437">
            <v>3753.4</v>
          </cell>
        </row>
        <row r="7438">
          <cell r="G7438">
            <v>88318</v>
          </cell>
          <cell r="H7438" t="str">
            <v>OPERADOR DE BETONEIRA ESTACIONÁRIA/MISTURADOR COM ENCARGOS COMPLEMENTARES</v>
          </cell>
          <cell r="I7438" t="str">
            <v>H</v>
          </cell>
          <cell r="J7438" t="str">
            <v>COEFICIENTE DE REPRESENTATIVIDADE</v>
          </cell>
          <cell r="K7438">
            <v>3357.54</v>
          </cell>
        </row>
        <row r="7439">
          <cell r="G7439">
            <v>88321</v>
          </cell>
          <cell r="H7439" t="str">
            <v>JARDINEIRO COM ENCARGOS COMPLEMENTARES</v>
          </cell>
          <cell r="I7439" t="str">
            <v>H</v>
          </cell>
          <cell r="J7439" t="str">
            <v>COEFICIENTE DE REPRESENTATIVIDADE</v>
          </cell>
          <cell r="K7439">
            <v>18125.39</v>
          </cell>
        </row>
        <row r="7440">
          <cell r="G7440">
            <v>88322</v>
          </cell>
          <cell r="H7440" t="str">
            <v>ALMOXARIFE COM ENCARGOS COMPLEMENTARES</v>
          </cell>
          <cell r="I7440" t="str">
            <v>H</v>
          </cell>
          <cell r="J7440" t="str">
            <v>COLETADO</v>
          </cell>
          <cell r="K7440">
            <v>3167.42</v>
          </cell>
        </row>
        <row r="7441">
          <cell r="G7441">
            <v>88323</v>
          </cell>
          <cell r="H7441" t="str">
            <v>APONTADOR OU APROPRIADOR COM ENCARGOS COMPLEMENTARES</v>
          </cell>
          <cell r="I7441" t="str">
            <v>H</v>
          </cell>
          <cell r="J7441" t="str">
            <v>COEFICIENTE DE REPRESENTATIVIDADE</v>
          </cell>
          <cell r="K7441">
            <v>18736.14</v>
          </cell>
        </row>
        <row r="7442">
          <cell r="G7442">
            <v>88324</v>
          </cell>
          <cell r="H7442" t="str">
            <v>ARQUITETO DE OBRA JUNIOR COM ENCARGOS COMPLEMENTARES</v>
          </cell>
          <cell r="I7442" t="str">
            <v>H</v>
          </cell>
          <cell r="J7442" t="str">
            <v>COEFICIENTE DE REPRESENTATIVIDADE</v>
          </cell>
          <cell r="K7442">
            <v>23337.96</v>
          </cell>
        </row>
        <row r="7443">
          <cell r="G7443">
            <v>88325</v>
          </cell>
          <cell r="H7443" t="str">
            <v>ARQUITETO DE OBRA PLENO COM ENCARGOS COMPLEMENTARES</v>
          </cell>
          <cell r="I7443" t="str">
            <v>H</v>
          </cell>
          <cell r="J7443" t="str">
            <v>COEFICIENTE DE REPRESENTATIVIDADE</v>
          </cell>
          <cell r="K7443">
            <v>17478.15</v>
          </cell>
        </row>
        <row r="7444">
          <cell r="G7444">
            <v>88377</v>
          </cell>
          <cell r="H7444" t="str">
            <v>ARQUITETO DE OBRA SENIOR COM ENCARGOS COMPLEMENTARES</v>
          </cell>
          <cell r="I7444" t="str">
            <v>H</v>
          </cell>
          <cell r="J7444" t="str">
            <v>COEFICIENTE DE REPRESENTATIVIDADE</v>
          </cell>
          <cell r="K7444">
            <v>18417.92</v>
          </cell>
        </row>
        <row r="7445">
          <cell r="G7445">
            <v>88441</v>
          </cell>
          <cell r="H7445" t="str">
            <v>AUXILIAR DE ESCRITORIO COM ENCARGOS COMPLEMENTARES</v>
          </cell>
          <cell r="I7445" t="str">
            <v>H</v>
          </cell>
          <cell r="J7445" t="str">
            <v>COEFICIENTE DE REPRESENTATIVIDADE</v>
          </cell>
          <cell r="K7445">
            <v>18987.13</v>
          </cell>
        </row>
        <row r="7446">
          <cell r="G7446">
            <v>90766</v>
          </cell>
          <cell r="H7446" t="str">
            <v>DESENHISTA PROJETISTA COM ENCARGOS COMPLEMENTARES</v>
          </cell>
          <cell r="I7446" t="str">
            <v>H</v>
          </cell>
          <cell r="J7446" t="str">
            <v>COEFICIENTE DE REPRESENTATIVIDADE</v>
          </cell>
          <cell r="K7446">
            <v>8518.03</v>
          </cell>
        </row>
        <row r="7447">
          <cell r="G7447">
            <v>90767</v>
          </cell>
          <cell r="H7447" t="str">
            <v>ENCARREGADO GERAL COM ENCARGOS COMPLEMENTARES</v>
          </cell>
          <cell r="I7447" t="str">
            <v>MES</v>
          </cell>
          <cell r="J7447" t="str">
            <v>COEFICIENTE DE REPRESENTATIVIDADE</v>
          </cell>
          <cell r="K7447">
            <v>13570.34</v>
          </cell>
        </row>
        <row r="7448">
          <cell r="G7448">
            <v>90768</v>
          </cell>
          <cell r="H7448" t="str">
            <v>ENGENHEIRO CIVIL DE OBRA JUNIOR COM ENCARGOS COMPLEMENTARES</v>
          </cell>
          <cell r="I7448" t="str">
            <v>MES</v>
          </cell>
          <cell r="J7448" t="str">
            <v>COEFICIENTE DE REPRESENTATIVIDADE</v>
          </cell>
          <cell r="K7448">
            <v>6815.85</v>
          </cell>
        </row>
        <row r="7449">
          <cell r="G7449">
            <v>90769</v>
          </cell>
          <cell r="H7449" t="str">
            <v>ENGENHEIRO CIVIL DE OBRA PLENO COM ENCARGOS COMPLEMENTARES</v>
          </cell>
          <cell r="I7449" t="str">
            <v>MES</v>
          </cell>
          <cell r="J7449" t="str">
            <v>COEFICIENTE DE REPRESENTATIVIDADE</v>
          </cell>
          <cell r="K7449">
            <v>0.18</v>
          </cell>
        </row>
        <row r="7450">
          <cell r="G7450">
            <v>90770</v>
          </cell>
          <cell r="H7450" t="str">
            <v>ENGENHEIRO CIVIL DE OBRA SENIOR COM ENCARGOS COMPLEMENTARES</v>
          </cell>
          <cell r="I7450" t="str">
            <v>MES</v>
          </cell>
          <cell r="J7450" t="str">
            <v>COEFICIENTE DE REPRESENTATIVIDADE</v>
          </cell>
          <cell r="K7450">
            <v>0.24</v>
          </cell>
        </row>
        <row r="7451">
          <cell r="G7451">
            <v>90772</v>
          </cell>
          <cell r="H7451" t="str">
            <v>MESTRE DE OBRAS COM ENCARGOS COMPLEMENTARES</v>
          </cell>
          <cell r="I7451" t="str">
            <v>MES</v>
          </cell>
          <cell r="J7451" t="str">
            <v>COEFICIENTE DE REPRESENTATIVIDADE</v>
          </cell>
          <cell r="K7451">
            <v>0.18</v>
          </cell>
        </row>
        <row r="7452">
          <cell r="G7452">
            <v>90775</v>
          </cell>
          <cell r="H7452" t="str">
            <v>TOPOGRAFO COM ENCARGOS COMPLEMENTARES</v>
          </cell>
          <cell r="I7452" t="str">
            <v>MES</v>
          </cell>
          <cell r="J7452" t="str">
            <v>COEFICIENTE DE REPRESENTATIVIDADE</v>
          </cell>
          <cell r="K7452">
            <v>0.2</v>
          </cell>
        </row>
        <row r="7453">
          <cell r="G7453">
            <v>90776</v>
          </cell>
          <cell r="H7453" t="str">
            <v>MOTORISTA DE CAMINHAO COM ENCARGOS COMPLEMENTARES</v>
          </cell>
          <cell r="I7453" t="str">
            <v>MES</v>
          </cell>
          <cell r="J7453" t="str">
            <v>COEFICIENTE DE REPRESENTATIVIDADE</v>
          </cell>
          <cell r="K7453">
            <v>0.24</v>
          </cell>
        </row>
        <row r="7454">
          <cell r="G7454">
            <v>90777</v>
          </cell>
          <cell r="H7454" t="str">
            <v>DESENHISTA PROJETISTA COM ENCARGOS COMPLEMENTARES</v>
          </cell>
          <cell r="I7454" t="str">
            <v>MES</v>
          </cell>
          <cell r="J7454" t="str">
            <v>COEFICIENTE DE REPRESENTATIVIDADE</v>
          </cell>
          <cell r="K7454">
            <v>0.2</v>
          </cell>
        </row>
        <row r="7455">
          <cell r="G7455">
            <v>90778</v>
          </cell>
          <cell r="H7455" t="str">
            <v>ALMOXARIFE COM ENCARGOS COMPLEMENTARES</v>
          </cell>
          <cell r="I7455" t="str">
            <v>MES</v>
          </cell>
          <cell r="J7455" t="str">
            <v>COEFICIENTE DE REPRESENTATIVIDADE</v>
          </cell>
          <cell r="K7455">
            <v>0.24</v>
          </cell>
        </row>
        <row r="7456">
          <cell r="G7456">
            <v>90779</v>
          </cell>
          <cell r="H7456" t="str">
            <v>APONTADOR OU APROPRIADOR COM ENCARGOS COMPLEMENTARES</v>
          </cell>
          <cell r="I7456" t="str">
            <v>MES</v>
          </cell>
          <cell r="J7456" t="str">
            <v>COEFICIENTE DE REPRESENTATIVIDADE</v>
          </cell>
          <cell r="K7456">
            <v>0.25</v>
          </cell>
        </row>
        <row r="7457">
          <cell r="G7457">
            <v>90780</v>
          </cell>
          <cell r="H7457" t="str">
            <v>ENGENHEIRO CIVIL DE OBRA JUNIOR COM ENCARGOS COMPLEMENTARES</v>
          </cell>
          <cell r="I7457" t="str">
            <v>MES</v>
          </cell>
          <cell r="J7457" t="str">
            <v>COEFICIENTE DE REPRESENTATIVIDADE</v>
          </cell>
          <cell r="K7457">
            <v>0.61</v>
          </cell>
        </row>
        <row r="7458">
          <cell r="G7458">
            <v>90781</v>
          </cell>
          <cell r="H7458" t="str">
            <v>AUXILIAR DE ESCRITORIO COM ENCARGOS COMPLEMENTARES</v>
          </cell>
          <cell r="I7458" t="str">
            <v>MES</v>
          </cell>
          <cell r="J7458" t="str">
            <v>COEFICIENTE DE REPRESENTATIVIDADE</v>
          </cell>
          <cell r="K7458">
            <v>0.29</v>
          </cell>
        </row>
        <row r="7459">
          <cell r="G7459">
            <v>93558</v>
          </cell>
          <cell r="H7459" t="str">
            <v>ENGENHEIRO CIVIL DE OBRA PLENO COM ENCARGOS COMPLEMENTARES</v>
          </cell>
          <cell r="I7459" t="str">
            <v>MES</v>
          </cell>
          <cell r="J7459" t="str">
            <v>COEFICIENTE DE REPRESENTATIVIDADE</v>
          </cell>
          <cell r="K7459">
            <v>0.23</v>
          </cell>
        </row>
        <row r="7460">
          <cell r="G7460">
            <v>93561</v>
          </cell>
          <cell r="H7460" t="str">
            <v>ENGENHEIRO CIVIL DE OBRA SENIOR COM ENCARGOS COMPLEMENTARES</v>
          </cell>
          <cell r="I7460" t="str">
            <v>MES</v>
          </cell>
          <cell r="J7460" t="str">
            <v>COEFICIENTE DE REPRESENTATIVIDADE</v>
          </cell>
          <cell r="K7460">
            <v>0.18</v>
          </cell>
        </row>
        <row r="7461">
          <cell r="G7461">
            <v>93563</v>
          </cell>
          <cell r="H7461" t="str">
            <v>ARQUITETO JUNIOR COM ENCARGOS COMPLEMENTARES</v>
          </cell>
          <cell r="I7461" t="str">
            <v>H</v>
          </cell>
          <cell r="J7461" t="str">
            <v>COEFICIENTE DE REPRESENTATIVIDADE</v>
          </cell>
          <cell r="K7461">
            <v>0.18</v>
          </cell>
        </row>
        <row r="7462">
          <cell r="G7462">
            <v>93564</v>
          </cell>
          <cell r="H7462" t="str">
            <v>ARQUITETO PLENO COM ENCARGOS COMPLEMENTARES</v>
          </cell>
          <cell r="I7462" t="str">
            <v>H</v>
          </cell>
          <cell r="J7462" t="str">
            <v>COEFICIENTE DE REPRESENTATIVIDADE</v>
          </cell>
          <cell r="K7462">
            <v>0.16</v>
          </cell>
        </row>
        <row r="7463">
          <cell r="G7463">
            <v>93565</v>
          </cell>
          <cell r="H7463" t="str">
            <v>ARQUITETO SENIOR COM ENCARGOS COMPLEMENTARES</v>
          </cell>
          <cell r="I7463" t="str">
            <v>H</v>
          </cell>
          <cell r="J7463" t="str">
            <v>COEFICIENTE DE REPRESENTATIVIDADE</v>
          </cell>
          <cell r="K7463">
            <v>0.15</v>
          </cell>
        </row>
        <row r="7464">
          <cell r="G7464">
            <v>93566</v>
          </cell>
          <cell r="H7464" t="str">
            <v>ENCARREGADO GERAL DE OBRAS COM ENCARGOS COMPLEMENTARES</v>
          </cell>
          <cell r="I7464" t="str">
            <v>H</v>
          </cell>
          <cell r="J7464" t="str">
            <v>COEFICIENTE DE REPRESENTATIVIDADE</v>
          </cell>
          <cell r="K7464">
            <v>0.28</v>
          </cell>
        </row>
        <row r="7465">
          <cell r="G7465">
            <v>93567</v>
          </cell>
          <cell r="H7465" t="str">
            <v>MESTRE DE OBRAS COM ENCARGOS COMPLEMENTARES</v>
          </cell>
          <cell r="I7465" t="str">
            <v>H</v>
          </cell>
          <cell r="J7465" t="str">
            <v>COEFICIENTE DE REPRESENTATIVIDADE</v>
          </cell>
          <cell r="K7465">
            <v>0.34</v>
          </cell>
        </row>
        <row r="7466">
          <cell r="G7466">
            <v>93568</v>
          </cell>
          <cell r="H7466" t="str">
            <v>TOPOGRAFO COM ENCARGOS COMPLEMENTARES</v>
          </cell>
          <cell r="I7466" t="str">
            <v>H</v>
          </cell>
          <cell r="J7466" t="str">
            <v>COEFICIENTE DE REPRESENTATIVIDADE</v>
          </cell>
          <cell r="K7466">
            <v>0.35</v>
          </cell>
        </row>
        <row r="7467">
          <cell r="G7467">
            <v>93569</v>
          </cell>
          <cell r="H7467" t="str">
            <v>CURSO DE CAPACITAÇÃO PARA AJUDANTE DE ARMADOR (ENCARGOS COMPLEMENTARES) - HORISTA</v>
          </cell>
          <cell r="I7467" t="str">
            <v>H</v>
          </cell>
          <cell r="J7467" t="str">
            <v>COEFICIENTE DE REPRESENTATIVIDADE</v>
          </cell>
          <cell r="K7467">
            <v>0.17</v>
          </cell>
        </row>
        <row r="7468">
          <cell r="G7468">
            <v>93570</v>
          </cell>
          <cell r="H7468" t="str">
            <v>CURSO DE CAPACITAÇÃO PARA AJUDANTE DE CARPINTEIRO (ENCARGOS COMPLEMENTARES) - HORISTA</v>
          </cell>
          <cell r="I7468" t="str">
            <v>H</v>
          </cell>
          <cell r="J7468" t="str">
            <v>COEFICIENTE DE REPRESENTATIVIDADE</v>
          </cell>
          <cell r="K7468">
            <v>0.37</v>
          </cell>
        </row>
        <row r="7469">
          <cell r="G7469">
            <v>93571</v>
          </cell>
          <cell r="H7469" t="str">
            <v>CURSO DE CAPACITAÇÃO PARA AJUDANTE DE ESTRUTURA METÁLICA (ENCARGOS COMPLEMENTARES) - HORISTA</v>
          </cell>
          <cell r="I7469" t="str">
            <v>H</v>
          </cell>
          <cell r="J7469" t="str">
            <v>COEFICIENTE DE REPRESENTATIVIDADE</v>
          </cell>
          <cell r="K7469">
            <v>0.24</v>
          </cell>
        </row>
        <row r="7470">
          <cell r="G7470">
            <v>93572</v>
          </cell>
          <cell r="H7470" t="str">
            <v>CURSO DE CAPACITAÇÃO PARA AJUDANTE DE OPERAÇÃO EM GERAL (ENCARGOS COMPLEMENTARES) - HORISTA</v>
          </cell>
          <cell r="I7470" t="str">
            <v>H</v>
          </cell>
          <cell r="J7470" t="str">
            <v>COEFICIENTE DE REPRESENTATIVIDADE</v>
          </cell>
          <cell r="K7470">
            <v>0.29</v>
          </cell>
        </row>
        <row r="7471">
          <cell r="G7471">
            <v>94295</v>
          </cell>
          <cell r="H7471" t="str">
            <v>CURSO DE CAPACITAÇÃO PARA AJUDANTE DE PEDREIRO (ENCARGOS COMPLEMENTARES) - HORISTA</v>
          </cell>
          <cell r="I7471" t="str">
            <v>H</v>
          </cell>
          <cell r="J7471" t="str">
            <v>COEFICIENTE DE REPRESENTATIVIDADE</v>
          </cell>
          <cell r="K7471">
            <v>0.8</v>
          </cell>
        </row>
        <row r="7472">
          <cell r="G7472">
            <v>94296</v>
          </cell>
          <cell r="H7472" t="str">
            <v>CURSO DE CAPACITAÇÃO PARA AJUDANTE ESPECIALIZADO (ENCARGOS COMPLEMENTARES) - HORISTA</v>
          </cell>
          <cell r="I7472" t="str">
            <v>H</v>
          </cell>
          <cell r="J7472" t="str">
            <v>COEFICIENTE DE REPRESENTATIVIDADE</v>
          </cell>
          <cell r="K7472">
            <v>1.04</v>
          </cell>
        </row>
        <row r="7473">
          <cell r="G7473">
            <v>95308</v>
          </cell>
          <cell r="H7473" t="str">
            <v>CURSO DE CAPACITAÇÃO PARA ARMADOR (ENCARGOS COMPLEMENTARES) - HORISTA</v>
          </cell>
          <cell r="I7473" t="str">
            <v>H</v>
          </cell>
          <cell r="J7473" t="str">
            <v>COEFICIENTE DE REPRESENTATIVIDADE</v>
          </cell>
          <cell r="K7473">
            <v>0.38</v>
          </cell>
        </row>
        <row r="7474">
          <cell r="G7474">
            <v>95309</v>
          </cell>
          <cell r="H7474" t="str">
            <v>CURSO DE CAPACITAÇÃO PARA ASSENTADOR DE TUBOS (ENCARGOS COMPLEMENTARES) - HORISTA</v>
          </cell>
          <cell r="I7474" t="str">
            <v>H</v>
          </cell>
          <cell r="J7474" t="str">
            <v>COEFICIENTE DE REPRESENTATIVIDADE</v>
          </cell>
          <cell r="K7474">
            <v>0.25</v>
          </cell>
        </row>
        <row r="7475">
          <cell r="G7475">
            <v>95310</v>
          </cell>
          <cell r="H7475" t="str">
            <v>CURSO DE CAPACITAÇÃO PARA AUXILIAR DE ELETRICISTA (ENCARGOS COMPLEMENTARES) - HORISTA</v>
          </cell>
          <cell r="I7475" t="str">
            <v>H</v>
          </cell>
          <cell r="J7475" t="str">
            <v>COLETADO</v>
          </cell>
          <cell r="K7475">
            <v>0.45</v>
          </cell>
        </row>
        <row r="7476">
          <cell r="G7476">
            <v>95311</v>
          </cell>
          <cell r="H7476" t="str">
            <v>CURSO DE CAPACITAÇÃO PARA AUXILIAR DE ENCANADOR OU BOMBEIRO HIDRÁULICO (ENCARGOS COMPLEMENTARES) - HORISTA</v>
          </cell>
          <cell r="I7476" t="str">
            <v>H</v>
          </cell>
          <cell r="J7476" t="str">
            <v>COEFICIENTE DE REPRESENTATIVIDADE</v>
          </cell>
          <cell r="K7476">
            <v>0.37</v>
          </cell>
        </row>
        <row r="7477">
          <cell r="G7477">
            <v>95312</v>
          </cell>
          <cell r="H7477" t="str">
            <v>CURSO DE CAPACITAÇÃO PARA AUXILIAR DE LABORATÓRIO (ENCARGOS COMPLEMENTARES) - HORISTA</v>
          </cell>
          <cell r="I7477" t="str">
            <v>H</v>
          </cell>
          <cell r="J7477" t="str">
            <v>COLETADO</v>
          </cell>
          <cell r="K7477">
            <v>0.31</v>
          </cell>
        </row>
        <row r="7478">
          <cell r="G7478">
            <v>95313</v>
          </cell>
          <cell r="H7478" t="str">
            <v>CURSO DE CAPACITAÇÃO PARA AUXILIAR DE MECÂNICO (ENCARGOS COMPLEMENTARES) - HORISTA</v>
          </cell>
          <cell r="I7478" t="str">
            <v>H</v>
          </cell>
          <cell r="J7478" t="str">
            <v>COEFICIENTE DE REPRESENTATIVIDADE</v>
          </cell>
          <cell r="K7478">
            <v>0.33</v>
          </cell>
        </row>
        <row r="7479">
          <cell r="G7479">
            <v>95314</v>
          </cell>
          <cell r="H7479" t="str">
            <v>CURSO DE CAPACITAÇÃO PARA AUXILIAR DE SERRALHEIRO (ENCARGOS COMPLEMENTARES) - HORISTA</v>
          </cell>
          <cell r="I7479" t="str">
            <v>H</v>
          </cell>
          <cell r="J7479" t="str">
            <v>COLETADO</v>
          </cell>
          <cell r="K7479">
            <v>0.25</v>
          </cell>
        </row>
        <row r="7480">
          <cell r="G7480">
            <v>95315</v>
          </cell>
          <cell r="H7480" t="str">
            <v>CURSO DE CAPACITAÇÃO PARA AUXILIAR DE SERVIÇOS GERAIS (ENCARGOS COMPLEMENTARES) - HORISTA</v>
          </cell>
          <cell r="I7480" t="str">
            <v>H</v>
          </cell>
          <cell r="J7480" t="str">
            <v>COEFICIENTE DE REPRESENTATIVIDADE</v>
          </cell>
          <cell r="K7480">
            <v>0.27</v>
          </cell>
        </row>
        <row r="7481">
          <cell r="G7481">
            <v>95316</v>
          </cell>
          <cell r="H7481" t="str">
            <v>CURSO DE CAPACITAÇÃO PARA AUXILIAR DE TOPÓGRAFO (ENCARGOS COMPLEMENTARES) - HORISTA</v>
          </cell>
          <cell r="I7481" t="str">
            <v>H</v>
          </cell>
          <cell r="J7481" t="str">
            <v>COEFICIENTE DE REPRESENTATIVIDADE</v>
          </cell>
          <cell r="K7481">
            <v>0.22</v>
          </cell>
        </row>
        <row r="7482">
          <cell r="G7482">
            <v>95317</v>
          </cell>
          <cell r="H7482" t="str">
            <v>CURSO DE CAPACITAÇÃO PARA AUXILIAR TÉCNICO DE ENGENHARIA (ENCARGOS COMPLEMENTARES) - HORISTA</v>
          </cell>
          <cell r="I7482" t="str">
            <v>H</v>
          </cell>
          <cell r="J7482" t="str">
            <v>COEFICIENTE DE REPRESENTATIVIDADE</v>
          </cell>
          <cell r="K7482">
            <v>0.77</v>
          </cell>
        </row>
        <row r="7483">
          <cell r="G7483">
            <v>95318</v>
          </cell>
          <cell r="H7483" t="str">
            <v>CURSO DE CAPACITAÇÃO PARA AZULEJISTA OU LADRILHISTA (ENCARGOS COMPLEMENTARES) - HORISTA</v>
          </cell>
          <cell r="I7483" t="str">
            <v>H</v>
          </cell>
          <cell r="J7483" t="str">
            <v>COEFICIENTE DE REPRESENTATIVIDADE</v>
          </cell>
          <cell r="K7483">
            <v>0.13</v>
          </cell>
        </row>
        <row r="7484">
          <cell r="G7484">
            <v>95319</v>
          </cell>
          <cell r="H7484" t="str">
            <v>CURSO DE CAPACITAÇÃO PARA BLASTER, DINAMITADOR OU CABO DE FOGO (ENCARGOS COMPLEMENTARES) - HORISTA</v>
          </cell>
          <cell r="I7484" t="str">
            <v>H</v>
          </cell>
          <cell r="J7484" t="str">
            <v>COEFICIENTE DE REPRESENTATIVIDADE</v>
          </cell>
          <cell r="K7484">
            <v>0.12</v>
          </cell>
        </row>
        <row r="7485">
          <cell r="G7485">
            <v>95320</v>
          </cell>
          <cell r="H7485" t="str">
            <v>CURSO DE CAPACITAÇÃO PARA CALCETEIRO (ENCARGOS COMPLEMENTARES) - HORISTA</v>
          </cell>
          <cell r="I7485" t="str">
            <v>H</v>
          </cell>
          <cell r="J7485" t="str">
            <v>COEFICIENTE DE REPRESENTATIVIDADE</v>
          </cell>
          <cell r="K7485">
            <v>0.15</v>
          </cell>
        </row>
        <row r="7486">
          <cell r="G7486">
            <v>95321</v>
          </cell>
          <cell r="H7486" t="str">
            <v>CURSO DE CAPACITAÇÃO PARA CARPINTEIRO DE ESQUADRIA (ENCARGOS COMPLEMENTARES) - HORISTA</v>
          </cell>
          <cell r="I7486" t="str">
            <v>H</v>
          </cell>
          <cell r="J7486" t="str">
            <v>COEFICIENTE DE REPRESENTATIVIDADE</v>
          </cell>
          <cell r="K7486">
            <v>0.11</v>
          </cell>
        </row>
        <row r="7487">
          <cell r="G7487">
            <v>95322</v>
          </cell>
          <cell r="H7487" t="str">
            <v>CURSO DE CAPACITAÇÃO PARA CARPINTEIRO DE FÔRMAS (ENCARGOS COMPLEMENTARES) - HORISTA</v>
          </cell>
          <cell r="I7487" t="str">
            <v>H</v>
          </cell>
          <cell r="J7487" t="str">
            <v>COEFICIENTE DE REPRESENTATIVIDADE</v>
          </cell>
          <cell r="K7487">
            <v>0.45</v>
          </cell>
        </row>
        <row r="7488">
          <cell r="G7488">
            <v>95323</v>
          </cell>
          <cell r="H7488" t="str">
            <v>CURSO DE CAPACITAÇÃO PARA CAVOUQUEIRO OU OPERADOR PERFURATRIZ/ROMPEDOR (ENCARGOS COMPLEMENTARES) - HORISTA</v>
          </cell>
          <cell r="I7488" t="str">
            <v>H</v>
          </cell>
          <cell r="J7488" t="str">
            <v>COEFICIENTE DE REPRESENTATIVIDADE</v>
          </cell>
          <cell r="K7488">
            <v>0.13</v>
          </cell>
        </row>
        <row r="7489">
          <cell r="G7489">
            <v>95324</v>
          </cell>
          <cell r="H7489" t="str">
            <v>CURSO DE CAPACITAÇÃO PARA ELETRICISTA (ENCARGOS COMPLEMENTARES) - HORISTA</v>
          </cell>
          <cell r="I7489" t="str">
            <v>H</v>
          </cell>
          <cell r="J7489" t="str">
            <v>COEFICIENTE DE REPRESENTATIVIDADE</v>
          </cell>
          <cell r="K7489">
            <v>0.2</v>
          </cell>
        </row>
        <row r="7490">
          <cell r="G7490">
            <v>95325</v>
          </cell>
          <cell r="H7490" t="str">
            <v>CURSO DE CAPACITAÇÃO PARA ELETROTÉCNICO (ENCARGOS COMPLEMENTARES) - HORISTA</v>
          </cell>
          <cell r="I7490" t="str">
            <v>H</v>
          </cell>
          <cell r="J7490" t="str">
            <v>COLETADO</v>
          </cell>
          <cell r="K7490">
            <v>0.16</v>
          </cell>
        </row>
        <row r="7491">
          <cell r="G7491">
            <v>95328</v>
          </cell>
          <cell r="H7491" t="str">
            <v>CURSO DE CAPACITAÇÃO PARA ENCANADOR OU BOMBEIRO HIDRÁULICO (ENCARGOS COMPLEMENTARES) - HORISTA</v>
          </cell>
          <cell r="I7491" t="str">
            <v>H</v>
          </cell>
          <cell r="J7491" t="str">
            <v>COEFICIENTE DE REPRESENTATIVIDADE</v>
          </cell>
          <cell r="K7491">
            <v>0.2</v>
          </cell>
        </row>
        <row r="7492">
          <cell r="G7492">
            <v>95329</v>
          </cell>
          <cell r="H7492" t="str">
            <v>CURSO DE CAPACITAÇÃO PARA GESSEIRO (ENCARGOS COMPLEMENTARES) - HORISTA</v>
          </cell>
          <cell r="I7492" t="str">
            <v>H</v>
          </cell>
          <cell r="J7492" t="str">
            <v>COEFICIENTE DE REPRESENTATIVIDADE</v>
          </cell>
          <cell r="K7492">
            <v>0.36</v>
          </cell>
        </row>
        <row r="7493">
          <cell r="G7493">
            <v>95330</v>
          </cell>
          <cell r="H7493" t="str">
            <v>CURSO DE CAPACITAÇÃO PARA IMPERMEABILIZADOR (ENCARGOS COMPLEMENTARES) - HORISTA</v>
          </cell>
          <cell r="I7493" t="str">
            <v>H</v>
          </cell>
          <cell r="J7493" t="str">
            <v>COEFICIENTE DE REPRESENTATIVIDADE</v>
          </cell>
          <cell r="K7493">
            <v>0.33</v>
          </cell>
        </row>
        <row r="7494">
          <cell r="G7494">
            <v>95331</v>
          </cell>
          <cell r="H7494" t="str">
            <v>CURSO DE CAPACITAÇÃO PARA MAÇARIQUEIRO (ENCARGOS COMPLEMENTARES) - HORISTA</v>
          </cell>
          <cell r="I7494" t="str">
            <v>H</v>
          </cell>
          <cell r="J7494" t="str">
            <v>COEFICIENTE DE REPRESENTATIVIDADE</v>
          </cell>
          <cell r="K7494">
            <v>0.49</v>
          </cell>
        </row>
        <row r="7495">
          <cell r="G7495">
            <v>95332</v>
          </cell>
          <cell r="H7495" t="str">
            <v>CURSO DE CAPACITAÇÃO PARA MARCENEIRO (ENCARGOS COMPLEMENTARES) - HORISTA</v>
          </cell>
          <cell r="I7495" t="str">
            <v>H</v>
          </cell>
          <cell r="J7495" t="str">
            <v>COEFICIENTE DE REPRESENTATIVIDADE</v>
          </cell>
          <cell r="K7495">
            <v>0.33</v>
          </cell>
        </row>
        <row r="7496">
          <cell r="G7496">
            <v>95334</v>
          </cell>
          <cell r="H7496" t="str">
            <v>CURSO DE CAPACITAÇÃO PARA MARMORISTA/GRANITEIRO (ENCARGOS COMPLEMENTARES) - HORISTA</v>
          </cell>
          <cell r="I7496" t="str">
            <v>H</v>
          </cell>
          <cell r="J7496" t="str">
            <v>COEFICIENTE DE REPRESENTATIVIDADE</v>
          </cell>
          <cell r="K7496">
            <v>0.16</v>
          </cell>
        </row>
        <row r="7497">
          <cell r="G7497">
            <v>95335</v>
          </cell>
          <cell r="H7497" t="str">
            <v>CURSO DE CAPACITAÇÃO PARA MECÂNICO DE EQUIPAMENTOS PESADOS (ENCARGOS COMPLEMENTARES) - HORISTA</v>
          </cell>
          <cell r="I7497" t="str">
            <v>H</v>
          </cell>
          <cell r="J7497" t="str">
            <v>COEFICIENTE DE REPRESENTATIVIDADE</v>
          </cell>
          <cell r="K7497">
            <v>0.27</v>
          </cell>
        </row>
        <row r="7498">
          <cell r="G7498">
            <v>95337</v>
          </cell>
          <cell r="H7498" t="str">
            <v>CURSO DE CAPACITAÇÃO PARA MONTADOR  DE TUBO AÇO/EQUIPAMENTOS (ENCARGOS COMPLEMENTARES) - HORISTA</v>
          </cell>
          <cell r="I7498" t="str">
            <v>H</v>
          </cell>
          <cell r="J7498" t="str">
            <v>COLETADO</v>
          </cell>
          <cell r="K7498">
            <v>0.27</v>
          </cell>
        </row>
        <row r="7499">
          <cell r="G7499">
            <v>95338</v>
          </cell>
          <cell r="H7499" t="str">
            <v>CURSO DE CAPACITAÇÃO PARA MONTADOR DE ESTRUTURA METÁLICA (ENCARGOS COMPLEMENTARES) - HORISTA</v>
          </cell>
          <cell r="I7499" t="str">
            <v>H</v>
          </cell>
          <cell r="J7499" t="str">
            <v>COEFICIENTE DE REPRESENTATIVIDADE</v>
          </cell>
          <cell r="K7499">
            <v>0.2</v>
          </cell>
        </row>
        <row r="7500">
          <cell r="G7500">
            <v>95339</v>
          </cell>
          <cell r="H7500" t="str">
            <v>CURSO DE CAPACITAÇÃO PARA MONTADOR ELETROMECÂNICO (ENCARGOS COMPLEMENTARES) - HORISTA</v>
          </cell>
          <cell r="I7500" t="str">
            <v>H</v>
          </cell>
          <cell r="J7500" t="str">
            <v>COEFICIENTE DE REPRESENTATIVIDADE</v>
          </cell>
          <cell r="K7500">
            <v>0.2</v>
          </cell>
        </row>
        <row r="7501">
          <cell r="G7501">
            <v>95340</v>
          </cell>
          <cell r="H7501" t="str">
            <v>CURSO DE CAPACITAÇÃO PARA MOTORISTA DE BASCULANTE (ENCARGOS COMPLEMENTARES) - HORISTA</v>
          </cell>
          <cell r="I7501" t="str">
            <v>H</v>
          </cell>
          <cell r="J7501" t="str">
            <v>COEFICIENTE DE REPRESENTATIVIDADE</v>
          </cell>
          <cell r="K7501">
            <v>0.15</v>
          </cell>
        </row>
        <row r="7502">
          <cell r="G7502">
            <v>95341</v>
          </cell>
          <cell r="H7502" t="str">
            <v>CURSO DE CAPACITAÇÃO PARA MOTORISTA DE CAMINHÃO (ENCARGOS COMPLEMENTARES) - HORISTA</v>
          </cell>
          <cell r="I7502" t="str">
            <v>H</v>
          </cell>
          <cell r="J7502" t="str">
            <v>COEFICIENTE DE REPRESENTATIVIDADE</v>
          </cell>
          <cell r="K7502">
            <v>0.27</v>
          </cell>
        </row>
        <row r="7503">
          <cell r="G7503">
            <v>95342</v>
          </cell>
          <cell r="H7503" t="str">
            <v>CURSO DE CAPACITAÇÃO PARA MOTORISTA DE CAMINHÃO E CARRETA (ENCARGOS COMPLEMENTARES) - HORISTA</v>
          </cell>
          <cell r="I7503" t="str">
            <v>H</v>
          </cell>
          <cell r="J7503" t="str">
            <v>COEFICIENTE DE REPRESENTATIVIDADE</v>
          </cell>
          <cell r="K7503">
            <v>0.25</v>
          </cell>
        </row>
        <row r="7504">
          <cell r="G7504">
            <v>95343</v>
          </cell>
          <cell r="H7504" t="str">
            <v>CURSO DE CAPACITAÇÃO PARA MOTORISTA DE VEÍCULO LEVE (ENCARGOS COMPLEMENTARES) - HORISTA</v>
          </cell>
          <cell r="I7504" t="str">
            <v>H</v>
          </cell>
          <cell r="J7504" t="str">
            <v>COEFICIENTE DE REPRESENTATIVIDADE</v>
          </cell>
          <cell r="K7504">
            <v>0.18</v>
          </cell>
        </row>
        <row r="7505">
          <cell r="G7505">
            <v>95344</v>
          </cell>
          <cell r="H7505" t="str">
            <v>CURSO DE CAPACITAÇÃO PARA MOTORISTA OPERADOR DE MUNCK (ENCARGOS COMPLEMENTARES) - HORISTA</v>
          </cell>
          <cell r="I7505" t="str">
            <v>H</v>
          </cell>
          <cell r="J7505" t="str">
            <v>COEFICIENTE DE REPRESENTATIVIDADE</v>
          </cell>
          <cell r="K7505">
            <v>0.31</v>
          </cell>
        </row>
        <row r="7506">
          <cell r="G7506">
            <v>95345</v>
          </cell>
          <cell r="H7506" t="str">
            <v>CURSO DE CAPACITAÇÃO PARA NIVELADOR (ENCARGOS COMPLEMENTARES) - HORISTA</v>
          </cell>
          <cell r="I7506" t="str">
            <v>H</v>
          </cell>
          <cell r="J7506" t="str">
            <v>COEFICIENTE DE REPRESENTATIVIDADE</v>
          </cell>
          <cell r="K7506">
            <v>0.45</v>
          </cell>
        </row>
        <row r="7507">
          <cell r="G7507">
            <v>95346</v>
          </cell>
          <cell r="H7507" t="str">
            <v>CURSO DE CAPACITAÇÃO PARA OPERADOR DE BETONEIRA (CAMINHÃO) (ENCARGOS COMPLEMENTARES) - HORISTA</v>
          </cell>
          <cell r="I7507" t="str">
            <v>H</v>
          </cell>
          <cell r="J7507" t="str">
            <v>COEFICIENTE DE REPRESENTATIVIDADE</v>
          </cell>
          <cell r="K7507">
            <v>0.31</v>
          </cell>
        </row>
        <row r="7508">
          <cell r="G7508">
            <v>95347</v>
          </cell>
          <cell r="H7508" t="str">
            <v>CURSO DE CAPACITAÇÃO PARA OPERADOR DE COMPRESSOR OU COMPRESSORISTA (ENCARGOS COMPLEMENTARES) - HORISTA</v>
          </cell>
          <cell r="I7508" t="str">
            <v>H</v>
          </cell>
          <cell r="J7508" t="str">
            <v>COEFICIENTE DE REPRESENTATIVIDADE</v>
          </cell>
          <cell r="K7508">
            <v>0.31</v>
          </cell>
        </row>
        <row r="7509">
          <cell r="G7509">
            <v>95348</v>
          </cell>
          <cell r="H7509" t="str">
            <v>CURSO DE CAPACITAÇÃO PARA OPERADOR DE DEMARCADORA DE FAIXAS (ENCARGOS COMPLEMENTARES) - HORISTA</v>
          </cell>
          <cell r="I7509" t="str">
            <v>H</v>
          </cell>
          <cell r="J7509" t="str">
            <v>COEFICIENTE DE REPRESENTATIVIDADE</v>
          </cell>
          <cell r="K7509">
            <v>0.31</v>
          </cell>
        </row>
        <row r="7510">
          <cell r="G7510">
            <v>95349</v>
          </cell>
          <cell r="H7510" t="str">
            <v>CURSO DE CAPACITAÇÃO PARA OPERADOR DE ESCAVADEIRA (ENCARGOS COMPLEMENTARES) - HORISTA</v>
          </cell>
          <cell r="I7510" t="str">
            <v>H</v>
          </cell>
          <cell r="J7510" t="str">
            <v>COEFICIENTE DE REPRESENTATIVIDADE</v>
          </cell>
          <cell r="K7510">
            <v>0.43</v>
          </cell>
        </row>
        <row r="7511">
          <cell r="G7511">
            <v>95351</v>
          </cell>
          <cell r="H7511" t="str">
            <v>CURSO DE CAPACITAÇÃO PARA OPERADOR DE GUINCHO (ENCARGOS COMPLEMENTARES) - HORISTA</v>
          </cell>
          <cell r="I7511" t="str">
            <v>H</v>
          </cell>
          <cell r="J7511" t="str">
            <v>COEFICIENTE DE REPRESENTATIVIDADE</v>
          </cell>
          <cell r="K7511">
            <v>0.07</v>
          </cell>
        </row>
        <row r="7512">
          <cell r="G7512">
            <v>95352</v>
          </cell>
          <cell r="H7512" t="str">
            <v>CURSO DE CAPACITAÇÃO PARA OPERADOR DE GUINDASTE (ENCARGOS COMPLEMENTARES) - HORISTA</v>
          </cell>
          <cell r="I7512" t="str">
            <v>H</v>
          </cell>
          <cell r="J7512" t="str">
            <v>COLETADO</v>
          </cell>
          <cell r="K7512">
            <v>0.24</v>
          </cell>
        </row>
        <row r="7513">
          <cell r="G7513">
            <v>95354</v>
          </cell>
          <cell r="H7513" t="str">
            <v>CURSO DE CAPACITAÇÃO PARA OPERADOR DE MÁQUINAS E EQUIPAMENTOS (ENCARGOS COMPLEMENTARES) - HORISTA</v>
          </cell>
          <cell r="I7513" t="str">
            <v>H</v>
          </cell>
          <cell r="J7513" t="str">
            <v>COLETADO</v>
          </cell>
          <cell r="K7513">
            <v>0.3</v>
          </cell>
        </row>
        <row r="7514">
          <cell r="G7514">
            <v>95355</v>
          </cell>
          <cell r="H7514" t="str">
            <v>CURSO DE CAPACITAÇÃO PARA OPERADOR DE MARTELETE OU MARTELETEIRO (ENCARGOS COMPLEMENTARES) - HORISTA</v>
          </cell>
          <cell r="I7514" t="str">
            <v>H</v>
          </cell>
          <cell r="J7514" t="str">
            <v>COEFICIENTE DE REPRESENTATIVIDADE</v>
          </cell>
          <cell r="K7514">
            <v>0.27</v>
          </cell>
        </row>
        <row r="7515">
          <cell r="G7515">
            <v>95356</v>
          </cell>
          <cell r="H7515" t="str">
            <v>CURSO DE CAPACITAÇÃO PARA OPERADOR DE MOTO-ESCREIPER (ENCARGOS COMPLEMENTARES) - HORISTA</v>
          </cell>
          <cell r="I7515" t="str">
            <v>H</v>
          </cell>
          <cell r="J7515" t="str">
            <v>COEFICIENTE DE REPRESENTATIVIDADE</v>
          </cell>
          <cell r="K7515">
            <v>0.36</v>
          </cell>
        </row>
        <row r="7516">
          <cell r="G7516">
            <v>95357</v>
          </cell>
          <cell r="H7516" t="str">
            <v>CURSO DE CAPACITAÇÃO PARA OPERADOR DE MOTONIVELADORA (ENCARGOS COMPLEMENTARES) - HORISTA</v>
          </cell>
          <cell r="I7516" t="str">
            <v>H</v>
          </cell>
          <cell r="J7516" t="str">
            <v>COEFICIENTE DE REPRESENTATIVIDADE</v>
          </cell>
          <cell r="K7516">
            <v>0.29</v>
          </cell>
        </row>
        <row r="7517">
          <cell r="G7517">
            <v>95358</v>
          </cell>
          <cell r="H7517" t="str">
            <v>CURSO DE CAPACITAÇÃO PARA OPERADOR DE PÁ CARREGADEIRA (ENCARGOS COMPLEMENTARES) - HORISTA</v>
          </cell>
          <cell r="I7517" t="str">
            <v>H</v>
          </cell>
          <cell r="J7517" t="str">
            <v>COEFICIENTE DE REPRESENTATIVIDADE</v>
          </cell>
          <cell r="K7517">
            <v>0.26</v>
          </cell>
        </row>
        <row r="7518">
          <cell r="G7518">
            <v>95359</v>
          </cell>
          <cell r="H7518" t="str">
            <v>CURSO DE CAPACITAÇÃO PARA OPERADOR DE PAVIMENTADORA (ENCARGOS COMPLEMENTARES) - HORISTA</v>
          </cell>
          <cell r="I7518" t="str">
            <v>H</v>
          </cell>
          <cell r="J7518" t="str">
            <v>COEFICIENTE DE REPRESENTATIVIDADE</v>
          </cell>
          <cell r="K7518">
            <v>0.24</v>
          </cell>
        </row>
        <row r="7519">
          <cell r="G7519">
            <v>95360</v>
          </cell>
          <cell r="H7519" t="str">
            <v>CURSO DE CAPACITAÇÃO PARA OPERADOR DE ROLO COMPACTADOR (ENCARGOS COMPLEMENTARES) - HORISTA</v>
          </cell>
          <cell r="I7519" t="str">
            <v>H</v>
          </cell>
          <cell r="J7519" t="str">
            <v>COLETADO</v>
          </cell>
          <cell r="K7519">
            <v>0.33</v>
          </cell>
        </row>
        <row r="7520">
          <cell r="G7520">
            <v>95361</v>
          </cell>
          <cell r="H7520" t="str">
            <v>CURSO DE CAPACITAÇÃO PARA OPERADOR DE USINA DE ASFALTO, DE SOLOS OU DE CONCRETO (ENCARGOS COMPLEMENTARES) - HORISTA</v>
          </cell>
          <cell r="I7520" t="str">
            <v>H</v>
          </cell>
          <cell r="J7520" t="str">
            <v>COLETADO</v>
          </cell>
          <cell r="K7520">
            <v>0.24</v>
          </cell>
        </row>
        <row r="7521">
          <cell r="G7521">
            <v>95362</v>
          </cell>
          <cell r="H7521" t="str">
            <v>CURSO DE CAPACITAÇÃO PARA OPERADOR JATO DE AREIA OU JATISTA (ENCARGOS COMPLEMENTARES) - HORISTA</v>
          </cell>
          <cell r="I7521" t="str">
            <v>H</v>
          </cell>
          <cell r="J7521" t="str">
            <v>COEFICIENTE DE REPRESENTATIVIDADE</v>
          </cell>
          <cell r="K7521">
            <v>0.16</v>
          </cell>
        </row>
        <row r="7522">
          <cell r="G7522">
            <v>95363</v>
          </cell>
          <cell r="H7522" t="str">
            <v>CURSO DE CAPACITAÇÃO PARA OPERADOR PARA BATE ESTACAS (ENCARGOS COMPLEMENTARES) - HORISTA</v>
          </cell>
          <cell r="I7522" t="str">
            <v>H</v>
          </cell>
          <cell r="J7522" t="str">
            <v>COEFICIENTE DE REPRESENTATIVIDADE</v>
          </cell>
          <cell r="K7522">
            <v>0.09</v>
          </cell>
        </row>
        <row r="7523">
          <cell r="G7523">
            <v>95364</v>
          </cell>
          <cell r="H7523" t="str">
            <v>CURSO DE CAPACITAÇÃO PARA PASTILHEIRO (ENCARGOS COMPLEMENTARES) - HORISTA</v>
          </cell>
          <cell r="I7523" t="str">
            <v>H</v>
          </cell>
          <cell r="J7523" t="str">
            <v>COEFICIENTE DE REPRESENTATIVIDADE</v>
          </cell>
          <cell r="K7523">
            <v>0.11</v>
          </cell>
        </row>
        <row r="7524">
          <cell r="G7524">
            <v>95365</v>
          </cell>
          <cell r="H7524" t="str">
            <v>CURSO DE CAPACITAÇÃO PARA PEDREIRO (ENCARGOS COMPLEMENTARES) - HORISTA</v>
          </cell>
          <cell r="I7524" t="str">
            <v>H</v>
          </cell>
          <cell r="J7524" t="str">
            <v>COEFICIENTE DE REPRESENTATIVIDADE</v>
          </cell>
          <cell r="K7524">
            <v>0.39</v>
          </cell>
        </row>
        <row r="7525">
          <cell r="G7525">
            <v>95366</v>
          </cell>
          <cell r="H7525" t="str">
            <v>CURSO DE CAPACITAÇÃO PARA PINTOR (ENCARGOS COMPLEMENTARES) - HORISTA</v>
          </cell>
          <cell r="I7525" t="str">
            <v>H</v>
          </cell>
          <cell r="J7525" t="str">
            <v>COEFICIENTE DE REPRESENTATIVIDADE</v>
          </cell>
          <cell r="K7525">
            <v>0.91</v>
          </cell>
        </row>
        <row r="7526">
          <cell r="G7526">
            <v>95367</v>
          </cell>
          <cell r="H7526" t="str">
            <v>CURSO DE CAPACITAÇÃO PARA PINTOR DE LETREIROS (ENCARGOS COMPLEMENTARES) - HORISTA</v>
          </cell>
          <cell r="I7526" t="str">
            <v>H</v>
          </cell>
          <cell r="J7526" t="str">
            <v>COEFICIENTE DE REPRESENTATIVIDADE</v>
          </cell>
          <cell r="K7526">
            <v>0.96</v>
          </cell>
        </row>
        <row r="7527">
          <cell r="G7527">
            <v>95368</v>
          </cell>
          <cell r="H7527" t="str">
            <v>CURSO DE CAPACITAÇÃO PARA PINTOR PARA TINTA EPÓXI (ENCARGOS COMPLEMENTARES) - HORISTA</v>
          </cell>
          <cell r="I7527" t="str">
            <v>H</v>
          </cell>
          <cell r="J7527" t="str">
            <v>COEFICIENTE DE REPRESENTATIVIDADE</v>
          </cell>
          <cell r="K7527">
            <v>1</v>
          </cell>
        </row>
        <row r="7528">
          <cell r="G7528">
            <v>95369</v>
          </cell>
          <cell r="H7528" t="str">
            <v>CURSO DE CAPACITAÇÃO PARA POCEIRO (ENCARGOS COMPLEMENTARES) - HORISTA</v>
          </cell>
          <cell r="I7528" t="str">
            <v>H</v>
          </cell>
          <cell r="J7528" t="str">
            <v>COEFICIENTE DE REPRESENTATIVIDADE</v>
          </cell>
          <cell r="K7528">
            <v>0.09</v>
          </cell>
        </row>
        <row r="7529">
          <cell r="G7529">
            <v>95370</v>
          </cell>
          <cell r="H7529" t="str">
            <v>CURSO DE CAPACITAÇÃO PARA RASTELEIRO (ENCARGOS COMPLEMENTARES) - HORISTA</v>
          </cell>
          <cell r="I7529" t="str">
            <v>H</v>
          </cell>
          <cell r="J7529" t="str">
            <v>COLETADO</v>
          </cell>
          <cell r="K7529">
            <v>0.21</v>
          </cell>
        </row>
        <row r="7530">
          <cell r="G7530">
            <v>95371</v>
          </cell>
          <cell r="H7530" t="str">
            <v>CURSO DE CAPACITAÇÃO PARA SERRALHEIRO (ENCARGOS COMPLEMENTARES) - HORISTA</v>
          </cell>
          <cell r="I7530" t="str">
            <v>H</v>
          </cell>
          <cell r="J7530" t="str">
            <v>COEFICIENTE DE REPRESENTATIVIDADE</v>
          </cell>
          <cell r="K7530">
            <v>1.08</v>
          </cell>
        </row>
        <row r="7531">
          <cell r="G7531">
            <v>95372</v>
          </cell>
          <cell r="H7531" t="str">
            <v>CURSO DE CAPACITAÇÃO PARA SERVENTE (ENCARGOS COMPLEMENTARES) - HORISTA</v>
          </cell>
          <cell r="I7531" t="str">
            <v>H</v>
          </cell>
          <cell r="J7531" t="str">
            <v>COEFICIENTE DE REPRESENTATIVIDADE</v>
          </cell>
          <cell r="K7531">
            <v>1.68</v>
          </cell>
        </row>
        <row r="7532">
          <cell r="G7532">
            <v>95373</v>
          </cell>
          <cell r="H7532" t="str">
            <v>CURSO DE CAPACITAÇÃO PARA SOLDADOR (ENCARGOS COMPLEMENTARES) - HORISTA</v>
          </cell>
          <cell r="I7532" t="str">
            <v>H</v>
          </cell>
          <cell r="J7532" t="str">
            <v>COEFICIENTE DE REPRESENTATIVIDADE</v>
          </cell>
          <cell r="K7532">
            <v>1.74</v>
          </cell>
        </row>
        <row r="7533">
          <cell r="G7533">
            <v>95374</v>
          </cell>
          <cell r="H7533" t="str">
            <v>CURSO DE CAPACITAÇÃO PARA SOLDADOR A (PARA SOLDA A SER TESTADA COM RAIOS  X ) (ENCARGOS COMPLEMENTARES) - HORISTA</v>
          </cell>
          <cell r="I7533" t="str">
            <v>H</v>
          </cell>
          <cell r="J7533" t="str">
            <v>COEFICIENTE DE REPRESENTATIVIDADE</v>
          </cell>
          <cell r="K7533">
            <v>2.18</v>
          </cell>
        </row>
        <row r="7534">
          <cell r="G7534">
            <v>95375</v>
          </cell>
          <cell r="H7534" t="str">
            <v>CURSO DE CAPACITAÇÃO PARA TÉCNICO DE LABORATÓRIO (ENCARGOS COMPLEMENTARES) - HORISTA</v>
          </cell>
          <cell r="I7534" t="str">
            <v>H</v>
          </cell>
          <cell r="J7534" t="str">
            <v>COEFICIENTE DE REPRESENTATIVIDADE</v>
          </cell>
          <cell r="K7534">
            <v>1.77</v>
          </cell>
        </row>
        <row r="7535">
          <cell r="G7535">
            <v>95376</v>
          </cell>
          <cell r="H7535" t="str">
            <v>CURSO DE CAPACITAÇÃO PARA TÉCNICO DE SONDAGEM (ENCARGOS COMPLEMENTARES) - HORISTA</v>
          </cell>
          <cell r="I7535" t="str">
            <v>H</v>
          </cell>
          <cell r="J7535" t="str">
            <v>COEFICIENTE DE REPRESENTATIVIDADE</v>
          </cell>
          <cell r="K7535">
            <v>0.34</v>
          </cell>
        </row>
        <row r="7536">
          <cell r="G7536">
            <v>95377</v>
          </cell>
          <cell r="H7536" t="str">
            <v>CURSO DE CAPACITAÇÃO PARA TELHADISTA (ENCARGOS COMPLEMENTARES) - HORISTA</v>
          </cell>
          <cell r="I7536" t="str">
            <v>H</v>
          </cell>
          <cell r="J7536" t="str">
            <v>COLETADO</v>
          </cell>
          <cell r="K7536">
            <v>16.79</v>
          </cell>
        </row>
        <row r="7537">
          <cell r="G7537">
            <v>95378</v>
          </cell>
          <cell r="H7537" t="str">
            <v>CURSO DE CAPACITAÇÃO PARA TRATORISTA (ENCARGOS COMPLEMENTARES) - HORISTA</v>
          </cell>
          <cell r="I7537" t="str">
            <v>H</v>
          </cell>
          <cell r="J7537" t="str">
            <v>COLETADO</v>
          </cell>
          <cell r="K7537">
            <v>28.33</v>
          </cell>
        </row>
        <row r="7538">
          <cell r="G7538">
            <v>95379</v>
          </cell>
          <cell r="H7538" t="str">
            <v>CURSO DE CAPACITAÇÃO PARA VIDRACEIRO (ENCARGOS COMPLEMENTARES) - HORISTA</v>
          </cell>
          <cell r="I7538" t="str">
            <v>H</v>
          </cell>
          <cell r="J7538" t="str">
            <v>COEFICIENTE DE REPRESENTATIVIDADE</v>
          </cell>
          <cell r="K7538">
            <v>14.54</v>
          </cell>
        </row>
        <row r="7539">
          <cell r="G7539">
            <v>95380</v>
          </cell>
          <cell r="H7539" t="str">
            <v>CURSO DE CAPACITAÇÃO PARA OPERADOR DE BETONEIRA ESTACIONÁRIA/MISTURADOR (ENCARGOS COMPLEMENTARES) - HORISTA</v>
          </cell>
          <cell r="I7539" t="str">
            <v>H</v>
          </cell>
          <cell r="J7539" t="str">
            <v>COEFICIENTE DE REPRESENTATIVIDADE</v>
          </cell>
          <cell r="K7539">
            <v>52.7</v>
          </cell>
        </row>
        <row r="7540">
          <cell r="G7540">
            <v>95383</v>
          </cell>
          <cell r="H7540" t="str">
            <v>CURSO DE CAPACITAÇÃO PARA JARDINEIRO (ENCARGOS COMPLEMENTARES) - HORISTA</v>
          </cell>
          <cell r="I7540" t="str">
            <v>H</v>
          </cell>
          <cell r="J7540" t="str">
            <v>COEFICIENTE DE REPRESENTATIVIDADE</v>
          </cell>
          <cell r="K7540">
            <v>222.43</v>
          </cell>
        </row>
        <row r="7541">
          <cell r="G7541">
            <v>95384</v>
          </cell>
          <cell r="H7541" t="str">
            <v>CURSO DE CAPACITAÇÃO PARA ALMOXARIFE (ENCARGOS COMPLEMENTARES) - HORISTA</v>
          </cell>
          <cell r="I7541" t="str">
            <v>H</v>
          </cell>
          <cell r="J7541" t="str">
            <v>COLETADO</v>
          </cell>
          <cell r="K7541">
            <v>11.98</v>
          </cell>
        </row>
        <row r="7542">
          <cell r="G7542">
            <v>95385</v>
          </cell>
          <cell r="H7542" t="str">
            <v>CURSO DE CAPACITAÇÃO PARA APONTADOR OU APROPRIADOR (ENCARGOS COMPLEMENTARES) - HORISTA</v>
          </cell>
          <cell r="I7542" t="str">
            <v>H</v>
          </cell>
          <cell r="J7542" t="str">
            <v>COEFICIENTE DE REPRESENTATIVIDADE</v>
          </cell>
          <cell r="K7542">
            <v>230.1</v>
          </cell>
        </row>
        <row r="7543">
          <cell r="G7543">
            <v>95386</v>
          </cell>
          <cell r="H7543" t="str">
            <v>CURSO DE CAPACITAÇÃO PARA ARQUITETO DE OBRA JÚNIOR (ENCARGOS COMPLEMENTARES) - HORISTA</v>
          </cell>
          <cell r="I7543" t="str">
            <v>H</v>
          </cell>
          <cell r="J7543" t="str">
            <v>COEFICIENTE DE REPRESENTATIVIDADE</v>
          </cell>
          <cell r="K7543">
            <v>287.85</v>
          </cell>
        </row>
        <row r="7544">
          <cell r="G7544">
            <v>95387</v>
          </cell>
          <cell r="H7544" t="str">
            <v>CURSO DE CAPACITAÇÃO PARA ARQUITETO DE OBRA PLENO (ENCARGOS COMPLEMENTARES) - HORISTA</v>
          </cell>
          <cell r="I7544" t="str">
            <v>H</v>
          </cell>
          <cell r="J7544" t="str">
            <v>COEFICIENTE DE REPRESENTATIVIDADE</v>
          </cell>
          <cell r="K7544">
            <v>121.39</v>
          </cell>
        </row>
        <row r="7545">
          <cell r="G7545">
            <v>95389</v>
          </cell>
          <cell r="H7545" t="str">
            <v>CURSO DE CAPACITAÇÃO PARA ARQUITETO DE OBRA SÊNIOR (ENCARGOS COMPLEMENTARES) - HORISTA</v>
          </cell>
          <cell r="I7545" t="str">
            <v>H</v>
          </cell>
          <cell r="J7545" t="str">
            <v>COEFICIENTE DE REPRESENTATIVIDADE</v>
          </cell>
          <cell r="K7545">
            <v>128.07</v>
          </cell>
        </row>
        <row r="7546">
          <cell r="G7546">
            <v>95390</v>
          </cell>
          <cell r="H7546" t="str">
            <v>CURSO DE CAPACITAÇÃO PARA AUXILIAR DE ESCRITÓRIO (ENCARGOS COMPLEMENTARES) - HORISTA</v>
          </cell>
          <cell r="I7546" t="str">
            <v>H</v>
          </cell>
          <cell r="J7546" t="str">
            <v>COEFICIENTE DE REPRESENTATIVIDADE</v>
          </cell>
          <cell r="K7546">
            <v>132.12</v>
          </cell>
        </row>
        <row r="7547">
          <cell r="G7547">
            <v>95392</v>
          </cell>
          <cell r="H7547" t="str">
            <v>CURSO DE CAPACITAÇÃO PARA DESENHISTA PROJETISTA (ENCARGOS COMPLEMENTARES) - HORISTA</v>
          </cell>
          <cell r="I7547" t="str">
            <v>H</v>
          </cell>
          <cell r="J7547" t="str">
            <v>COEFICIENTE DE REPRESENTATIVIDADE</v>
          </cell>
          <cell r="K7547">
            <v>143.52</v>
          </cell>
        </row>
        <row r="7548">
          <cell r="G7548">
            <v>95393</v>
          </cell>
          <cell r="H7548" t="str">
            <v>CURSO DE CAPACITAÇÃO PARA ENCARREGADO GERAL (ENCARGOS COMPLEMENTARES) - HORISTA</v>
          </cell>
          <cell r="I7548" t="str">
            <v>MES</v>
          </cell>
          <cell r="J7548" t="str">
            <v>COEFICIENTE DE REPRESENTATIVIDADE</v>
          </cell>
          <cell r="K7548">
            <v>234.12</v>
          </cell>
        </row>
        <row r="7549">
          <cell r="G7549">
            <v>95394</v>
          </cell>
          <cell r="H7549" t="str">
            <v>CURSO DE CAPACITAÇÃO PARA ENGENHEIRO CIVIL DE OBRA JÚNIOR (ENCARGOS COMPLEMENTARES) - HORISTA</v>
          </cell>
          <cell r="I7549" t="str">
            <v>MES</v>
          </cell>
          <cell r="J7549" t="str">
            <v>COEFICIENTE DE REPRESENTATIVIDADE</v>
          </cell>
          <cell r="K7549">
            <v>45.57</v>
          </cell>
        </row>
        <row r="7550">
          <cell r="G7550">
            <v>95395</v>
          </cell>
          <cell r="H7550" t="str">
            <v>CURSO DE CAPACITAÇÃO PARA ENGENHEIRO CIVIL DE OBRA PLENO (ENCARGOS COMPLEMENTARES) - HORISTA</v>
          </cell>
          <cell r="I7550" t="str">
            <v>MES</v>
          </cell>
          <cell r="J7550" t="str">
            <v>COEFICIENTE DE REPRESENTATIVIDADE</v>
          </cell>
          <cell r="K7550">
            <v>0.08</v>
          </cell>
        </row>
        <row r="7551">
          <cell r="G7551">
            <v>95396</v>
          </cell>
          <cell r="H7551" t="str">
            <v>CURSO DE CAPACITAÇÃO PARA ENGENHEIRO CIVIL DE OBRA SÊNIOR (ENCARGOS COMPLEMENTARES) - HORISTA</v>
          </cell>
          <cell r="I7551" t="str">
            <v>MES</v>
          </cell>
          <cell r="J7551" t="str">
            <v>COEFICIENTE DE REPRESENTATIVIDADE</v>
          </cell>
          <cell r="K7551">
            <v>21</v>
          </cell>
        </row>
        <row r="7552">
          <cell r="G7552">
            <v>95398</v>
          </cell>
          <cell r="H7552" t="str">
            <v>CURSO DE CAPACITAÇÃO PARA MESTRE DE OBRAS (ENCARGOS COMPLEMENTARES) - HORISTA</v>
          </cell>
          <cell r="I7552" t="str">
            <v>MES</v>
          </cell>
          <cell r="J7552" t="str">
            <v>COEFICIENTE DE REPRESENTATIVIDADE</v>
          </cell>
          <cell r="K7552">
            <v>0.24</v>
          </cell>
        </row>
        <row r="7553">
          <cell r="G7553">
            <v>95400</v>
          </cell>
          <cell r="H7553" t="str">
            <v>CURSO DE CAPACITAÇÃO PARA TOPÓGRAFO (ENCARGOS COMPLEMENTARES) - HORISTA</v>
          </cell>
          <cell r="I7553" t="str">
            <v>MES</v>
          </cell>
          <cell r="J7553" t="str">
            <v>COEFICIENTE DE REPRESENTATIVIDADE</v>
          </cell>
          <cell r="K7553">
            <v>0.21</v>
          </cell>
        </row>
        <row r="7554">
          <cell r="G7554">
            <v>95401</v>
          </cell>
          <cell r="H7554" t="str">
            <v>CURSO DE CAPACITAÇÃO  PARA MOTORISTA DE CAMINHÃO (ENCARGOS COMPLEMENTARES) - MENSALISTA</v>
          </cell>
          <cell r="I7554" t="str">
            <v>MES</v>
          </cell>
          <cell r="J7554" t="str">
            <v>COEFICIENTE DE REPRESENTATIVIDADE</v>
          </cell>
          <cell r="K7554">
            <v>0.52</v>
          </cell>
        </row>
        <row r="7555">
          <cell r="G7555">
            <v>95402</v>
          </cell>
          <cell r="H7555" t="str">
            <v>CURSO DE CAPACITAÇÃO PARA DESENHISTA PROJETISTA (ENCARGOS COMPLEMENTARES) - MENSALISTA</v>
          </cell>
          <cell r="I7555" t="str">
            <v>MES</v>
          </cell>
          <cell r="J7555" t="str">
            <v>COEFICIENTE DE REPRESENTATIVIDADE</v>
          </cell>
          <cell r="K7555">
            <v>0.64</v>
          </cell>
        </row>
        <row r="7556">
          <cell r="G7556">
            <v>95403</v>
          </cell>
          <cell r="H7556" t="str">
            <v>CURSO DE CAPACITAÇÃO PARA ALMOXARIFE (ENCARGOS COMPLEMENTARES) - MENSALISTA</v>
          </cell>
          <cell r="I7556" t="str">
            <v>MES</v>
          </cell>
          <cell r="J7556" t="str">
            <v>COEFICIENTE DE REPRESENTATIVIDADE</v>
          </cell>
          <cell r="K7556">
            <v>0.63</v>
          </cell>
        </row>
        <row r="7557">
          <cell r="G7557">
            <v>95404</v>
          </cell>
          <cell r="H7557" t="str">
            <v>CURSO DE CAPACITAÇÃO PARA APONTADOR OU APROPRIADOR (ENCARGOS COMPLEMENTARES) - MENSALISTA</v>
          </cell>
          <cell r="I7557" t="str">
            <v>MES</v>
          </cell>
          <cell r="J7557" t="str">
            <v>COEFICIENTE DE REPRESENTATIVIDADE</v>
          </cell>
          <cell r="K7557">
            <v>22.1</v>
          </cell>
        </row>
        <row r="7558">
          <cell r="G7558">
            <v>95405</v>
          </cell>
          <cell r="H7558" t="str">
            <v>CURSO DE CAPACITAÇÃO PARA ENGENHEIRO CIVIL DE OBRA JÚNIOR (ENCARGOS COMPLEMENTARES) - MENSALISTA</v>
          </cell>
          <cell r="I7558" t="str">
            <v>MES</v>
          </cell>
          <cell r="J7558" t="str">
            <v>COEFICIENTE DE REPRESENTATIVIDADE</v>
          </cell>
          <cell r="K7558">
            <v>18.89</v>
          </cell>
        </row>
        <row r="7559">
          <cell r="G7559">
            <v>95406</v>
          </cell>
          <cell r="H7559" t="str">
            <v>CURSO DE CAPACITAÇÃO PARA AUXILIAR DE ESCRITÓRIO (ENCARGOS COMPLEMENTARES) - MENSALISTA</v>
          </cell>
          <cell r="I7559" t="str">
            <v>MES</v>
          </cell>
          <cell r="J7559" t="str">
            <v>COEFICIENTE DE REPRESENTATIVIDADE</v>
          </cell>
          <cell r="K7559">
            <v>21.35</v>
          </cell>
        </row>
        <row r="7560">
          <cell r="G7560">
            <v>95408</v>
          </cell>
          <cell r="H7560" t="str">
            <v>CURSO DE CAPACITAÇÃO PARA ENGENHEIRO CIVIL DE OBRA PLENO (ENCARGOS COMPLEMENTARES) - MENSALISTA</v>
          </cell>
          <cell r="I7560" t="str">
            <v>MES</v>
          </cell>
          <cell r="J7560" t="str">
            <v>COEFICIENTE DE REPRESENTATIVIDADE</v>
          </cell>
          <cell r="K7560">
            <v>26.96</v>
          </cell>
        </row>
        <row r="7561">
          <cell r="G7561">
            <v>95411</v>
          </cell>
          <cell r="H7561" t="str">
            <v>CURSO DE CAPACITAÇÃO PARA ENGENHEIRO CIVIL DE OBRA SÊNIOR (ENCARGOS COMPLEMENTARES) - MENSALISTA</v>
          </cell>
          <cell r="I7561" t="str">
            <v>MES</v>
          </cell>
          <cell r="J7561" t="str">
            <v>COEFICIENTE DE REPRESENTATIVIDADE</v>
          </cell>
          <cell r="K7561">
            <v>33.65</v>
          </cell>
        </row>
        <row r="7562">
          <cell r="G7562">
            <v>95413</v>
          </cell>
          <cell r="H7562" t="str">
            <v>CURSO DE CAPACITAÇÃO PARA ARQUITETO JÚNIOR (ENCARGOS COMPLEMENTARES) - MENSALISTA</v>
          </cell>
          <cell r="I7562" t="str">
            <v>H</v>
          </cell>
          <cell r="J7562" t="str">
            <v>COEFICIENTE DE REPRESENTATIVIDADE</v>
          </cell>
          <cell r="K7562">
            <v>84.18</v>
          </cell>
        </row>
        <row r="7563">
          <cell r="G7563">
            <v>95414</v>
          </cell>
          <cell r="H7563" t="str">
            <v>CURSO DE CAPACITAÇÃO PARA ARQUITETO PLENO (ENCARGOS COMPLEMENTARES) - MENSALISTA</v>
          </cell>
          <cell r="I7563" t="str">
            <v>H</v>
          </cell>
          <cell r="J7563" t="str">
            <v>COEFICIENTE DE REPRESENTATIVIDADE</v>
          </cell>
          <cell r="K7563">
            <v>5937.46</v>
          </cell>
        </row>
        <row r="7564">
          <cell r="G7564">
            <v>95415</v>
          </cell>
          <cell r="H7564" t="str">
            <v>CURSO DE CAPACITAÇÃO PARA ARQUITETO SÊNIOR (ENCARGOS COMPLEMENTARES) - MENSALISTA</v>
          </cell>
          <cell r="I7564" t="str">
            <v>H</v>
          </cell>
          <cell r="J7564" t="str">
            <v>COEFICIENTE DE REPRESENTATIVIDADE</v>
          </cell>
          <cell r="K7564">
            <v>31.22</v>
          </cell>
        </row>
        <row r="7565">
          <cell r="G7565">
            <v>95416</v>
          </cell>
          <cell r="H7565" t="str">
            <v>CURSO DE CAPACITAÇÃO PARA ENCARREGADO GERAL DE OBRAS (ENCARGOS COMPLEMENTARES) - MENSALISTA</v>
          </cell>
          <cell r="I7565" t="str">
            <v>H</v>
          </cell>
          <cell r="J7565" t="str">
            <v>COEFICIENTE DE REPRESENTATIVIDADE</v>
          </cell>
          <cell r="K7565">
            <v>5525.51</v>
          </cell>
        </row>
        <row r="7566">
          <cell r="G7566">
            <v>95417</v>
          </cell>
          <cell r="H7566" t="str">
            <v>CURSO DE CAPACITAÇÃO PARA MESTRE DE OBRAS (ENCARGOS COMPLEMENTARES) - MENSALISTA</v>
          </cell>
          <cell r="I7566" t="str">
            <v>H</v>
          </cell>
          <cell r="J7566" t="str">
            <v>COEFICIENTE DE REPRESENTATIVIDADE</v>
          </cell>
          <cell r="K7566">
            <v>0.58</v>
          </cell>
        </row>
        <row r="7567">
          <cell r="G7567">
            <v>95418</v>
          </cell>
          <cell r="H7567" t="str">
            <v>CURSO DE CAPACITAÇÃO PARA TOPÓGRAFO (ENCARGOS COMPLEMENTARES) - MENSALISTA</v>
          </cell>
          <cell r="I7567" t="str">
            <v>H</v>
          </cell>
          <cell r="J7567" t="str">
            <v>COEFICIENTE DE REPRESENTATIVIDADE</v>
          </cell>
          <cell r="K7567">
            <v>77.9</v>
          </cell>
        </row>
        <row r="7568">
          <cell r="G7568">
            <v>95419</v>
          </cell>
          <cell r="H7568" t="str">
            <v>CURSO DE CAPACITAÇÃO PARA VIGIA DIURNO (ENCARGOS COMPLEMENTARES) - HORISTA</v>
          </cell>
          <cell r="I7568" t="str">
            <v>H</v>
          </cell>
          <cell r="J7568" t="str">
            <v>COEFICIENTE DE REPRESENTATIVIDADE</v>
          </cell>
          <cell r="K7568">
            <v>24.95</v>
          </cell>
        </row>
        <row r="7569">
          <cell r="G7569">
            <v>95420</v>
          </cell>
          <cell r="H7569" t="str">
            <v>VIGIA DIURNO COM ENCARGOS COMPLEMENTARES</v>
          </cell>
          <cell r="I7569" t="str">
            <v>H</v>
          </cell>
          <cell r="J7569" t="str">
            <v>COEFICIENTE DE REPRESENTATIVIDADE</v>
          </cell>
          <cell r="K7569">
            <v>80.67</v>
          </cell>
        </row>
        <row r="7570">
          <cell r="G7570">
            <v>95421</v>
          </cell>
          <cell r="H7570" t="str">
            <v>CURSO DE CAPACITAÇÃO PARA AJUDANTE DE PINTOR (ENCARGOS COMPLEMENTARES) - HORISTA</v>
          </cell>
          <cell r="I7570" t="str">
            <v>H</v>
          </cell>
          <cell r="J7570" t="str">
            <v>COEFICIENTE DE REPRESENTATIVIDADE</v>
          </cell>
          <cell r="K7570">
            <v>24.95</v>
          </cell>
        </row>
        <row r="7571">
          <cell r="G7571">
            <v>95422</v>
          </cell>
          <cell r="H7571" t="str">
            <v>CURSO DE CAPACITAÇÃO PARA AUXILIAR DE AZULEJISTA (ENCARGOS COMPLEMENTARES) - HORISTA</v>
          </cell>
          <cell r="I7571" t="str">
            <v>H</v>
          </cell>
          <cell r="J7571" t="str">
            <v>COEFICIENTE DE REPRESENTATIVIDADE</v>
          </cell>
          <cell r="K7571">
            <v>27.04</v>
          </cell>
        </row>
        <row r="7572">
          <cell r="G7572">
            <v>95423</v>
          </cell>
          <cell r="H7572" t="str">
            <v>CURSO DE CAPACITAÇÃO PARA MONTADOR DE ELETROELETRONICOS (ENCARGOS COMPLEMENTARES) - HORISTA</v>
          </cell>
          <cell r="I7572" t="str">
            <v>H</v>
          </cell>
          <cell r="J7572" t="str">
            <v>COEFICIENTE DE REPRESENTATIVIDADE</v>
          </cell>
          <cell r="K7572">
            <v>31.9</v>
          </cell>
        </row>
        <row r="7573">
          <cell r="G7573">
            <v>95424</v>
          </cell>
          <cell r="H7573" t="str">
            <v>CURSO DE CAPACITAÇÃO PARA MECÂNICO DE REFRIGERAÇÃO (ENCARGOS COMPLEMENTARES) - HORISTA</v>
          </cell>
          <cell r="I7573" t="str">
            <v>H</v>
          </cell>
          <cell r="J7573" t="str">
            <v>COEFICIENTE DE REPRESENTATIVIDADE</v>
          </cell>
          <cell r="K7573">
            <v>24.95</v>
          </cell>
        </row>
        <row r="7574">
          <cell r="G7574">
            <v>100288</v>
          </cell>
          <cell r="H7574" t="str">
            <v>CURSO DE CAPACITAÇÃO PARA TÉCNICO EM SEGURANÇA DO TRABALHO (ENCARGOS COMPLEMENTARES) - HORISTA</v>
          </cell>
          <cell r="I7574" t="str">
            <v>MES</v>
          </cell>
          <cell r="J7574" t="str">
            <v>COEFICIENTE DE REPRESENTATIVIDADE</v>
          </cell>
          <cell r="K7574">
            <v>27.04</v>
          </cell>
        </row>
        <row r="7575">
          <cell r="G7575">
            <v>100289</v>
          </cell>
          <cell r="H7575" t="str">
            <v>AJUDANTE DE PINTOR COM ENCARGOS COMPLEMENTARES</v>
          </cell>
          <cell r="I7575" t="str">
            <v>MES</v>
          </cell>
          <cell r="J7575" t="str">
            <v>COEFICIENTE DE REPRESENTATIVIDADE</v>
          </cell>
          <cell r="K7575">
            <v>33</v>
          </cell>
        </row>
        <row r="7576">
          <cell r="G7576">
            <v>100291</v>
          </cell>
          <cell r="H7576" t="str">
            <v>AUXILIAR DE AZULEJISTA COM ENCARGOS COMPLEMENTARES</v>
          </cell>
          <cell r="I7576" t="str">
            <v>H</v>
          </cell>
          <cell r="J7576" t="str">
            <v>COEFICIENTE DE REPRESENTATIVIDADE</v>
          </cell>
          <cell r="K7576">
            <v>33.11</v>
          </cell>
        </row>
        <row r="7577">
          <cell r="G7577">
            <v>100293</v>
          </cell>
          <cell r="H7577" t="str">
            <v>MONTADOR DE ELETROELETRÔNICOS COM ENCARGOS COMPLEMENTARES</v>
          </cell>
          <cell r="I7577" t="str">
            <v>MES</v>
          </cell>
          <cell r="J7577" t="str">
            <v>COEFICIENTE DE REPRESENTATIVIDADE</v>
          </cell>
          <cell r="K7577">
            <v>28.42</v>
          </cell>
        </row>
        <row r="7578">
          <cell r="G7578">
            <v>100295</v>
          </cell>
          <cell r="H7578" t="str">
            <v>MECÂNICO DE REFRIGERAÇÃO COM ENCARGOS COMPLEMENTARES</v>
          </cell>
          <cell r="I7578" t="str">
            <v>H</v>
          </cell>
          <cell r="J7578" t="str">
            <v>COEFICIENTE DE REPRESENTATIVIDADE</v>
          </cell>
          <cell r="K7578">
            <v>38.88</v>
          </cell>
        </row>
        <row r="7579">
          <cell r="G7579">
            <v>100298</v>
          </cell>
          <cell r="H7579" t="str">
            <v>TÉCNICO EM SEGURANÇA DO TRABALHO COM ENCARGOS COMPLEMENTARES</v>
          </cell>
          <cell r="I7579" t="str">
            <v>MES</v>
          </cell>
          <cell r="J7579" t="str">
            <v>COEFICIENTE DE REPRESENTATIVIDADE</v>
          </cell>
          <cell r="K7579">
            <v>30.49</v>
          </cell>
        </row>
        <row r="7580">
          <cell r="G7580">
            <v>100299</v>
          </cell>
          <cell r="H7580" t="str">
            <v>CURSO DE CAPACITAÇÃO PARA TÉCNICO EM SEGURANÇA DO TRABALHO (ENCARGOS COMPLEMENTARES) - MENSALISTA</v>
          </cell>
          <cell r="I7580" t="str">
            <v>MES</v>
          </cell>
          <cell r="J7580" t="str">
            <v>COEFICIENTE DE REPRESENTATIVIDADE</v>
          </cell>
          <cell r="K7580">
            <v>24.95</v>
          </cell>
        </row>
        <row r="7581">
          <cell r="G7581">
            <v>100301</v>
          </cell>
          <cell r="H7581" t="str">
            <v>TÉCNICO EM SEGURANÇA DO TRABALHO COM ENCARGOS COMPLEMENTARES</v>
          </cell>
          <cell r="I7581" t="str">
            <v>MES</v>
          </cell>
          <cell r="J7581" t="str">
            <v>COEFICIENTE DE REPRESENTATIVIDADE</v>
          </cell>
          <cell r="K7581">
            <v>31.9</v>
          </cell>
        </row>
        <row r="7582">
          <cell r="G7582">
            <v>100303</v>
          </cell>
          <cell r="H7582" t="str">
            <v>TECNICO DE EDIFICACOES COM ENCARGOS COMPLEMENTARES</v>
          </cell>
          <cell r="I7582" t="str">
            <v>MES</v>
          </cell>
          <cell r="J7582" t="str">
            <v>COEFICIENTE DE REPRESENTATIVIDADE</v>
          </cell>
          <cell r="K7582">
            <v>22.17</v>
          </cell>
        </row>
        <row r="7583">
          <cell r="G7583">
            <v>100307</v>
          </cell>
          <cell r="H7583" t="str">
            <v>TECNICO DE EDIFICACOES COM ENCARGOS COMPLEMENTARES</v>
          </cell>
          <cell r="I7583" t="str">
            <v>MES</v>
          </cell>
          <cell r="J7583" t="str">
            <v>COEFICIENTE DE REPRESENTATIVIDADE</v>
          </cell>
          <cell r="K7583">
            <v>20.5</v>
          </cell>
        </row>
        <row r="7584">
          <cell r="G7584">
            <v>100308</v>
          </cell>
          <cell r="H7584" t="str">
            <v>CURSO DE CAPACITAÇÃO PARA TECNICO DE EDIFICACOES (ENCARGOS COMPLEMENTARES) - HORISTA</v>
          </cell>
          <cell r="I7584" t="str">
            <v>MES</v>
          </cell>
          <cell r="J7584" t="str">
            <v>COEFICIENTE DE REPRESENTATIVIDADE</v>
          </cell>
          <cell r="K7584">
            <v>36.99</v>
          </cell>
        </row>
        <row r="7585">
          <cell r="G7585">
            <v>100309</v>
          </cell>
          <cell r="H7585" t="str">
            <v>CURSO DE CAPACITAÇÃO PARA TECNICO DE EDIFICACOES (ENCARGOS COMPLEMENTARES) - MENSALISTA</v>
          </cell>
          <cell r="I7585" t="str">
            <v>MES</v>
          </cell>
          <cell r="J7585" t="str">
            <v>COEFICIENTE DE REPRESENTATIVIDADE</v>
          </cell>
          <cell r="K7585">
            <v>69.62</v>
          </cell>
        </row>
        <row r="7586">
          <cell r="G7586">
            <v>100315</v>
          </cell>
          <cell r="H7586" t="str">
            <v>CURSO DE CAPACITAÇÃO PARA AJUDANTE DE ARMADOR (ENCARGOS COMPLEMENTARES) - MENSALISTA</v>
          </cell>
          <cell r="I7586" t="str">
            <v>MES</v>
          </cell>
          <cell r="J7586" t="str">
            <v>COEFICIENTE DE REPRESENTATIVIDADE</v>
          </cell>
          <cell r="K7586">
            <v>45.76</v>
          </cell>
        </row>
        <row r="7587">
          <cell r="G7587">
            <v>100321</v>
          </cell>
          <cell r="H7587" t="str">
            <v>CURSO DE CAPACITAÇÃO PARA AJUDANTE DE ELETRICISTA (ENCARGOS COMPLEMENTARES) - MENSALISTA</v>
          </cell>
          <cell r="I7587" t="str">
            <v>MES</v>
          </cell>
          <cell r="J7587" t="str">
            <v>COEFICIENTE DE REPRESENTATIVIDADE</v>
          </cell>
          <cell r="K7587">
            <v>46.49</v>
          </cell>
        </row>
        <row r="7588">
          <cell r="G7588">
            <v>100533</v>
          </cell>
          <cell r="H7588" t="str">
            <v>CURSO DE CAPACITAÇÃO PARA AJUDANTE DE ESTRUTURAS METÁLICAS(ENCARGOS COMPLEMENTARES) - MENSALISTA</v>
          </cell>
          <cell r="I7588" t="str">
            <v>MES</v>
          </cell>
          <cell r="J7588" t="str">
            <v>COEFICIENTE DE REPRESENTATIVIDADE</v>
          </cell>
          <cell r="K7588">
            <v>23.57</v>
          </cell>
        </row>
        <row r="7589">
          <cell r="G7589">
            <v>100534</v>
          </cell>
          <cell r="H7589" t="str">
            <v>CURSO DE CAPACITAÇÃO PARA AJUDANTE DE OPERAÇÃO EM GERAL (ENCARGOS COMPLEMENTARES) - MENSALISTA</v>
          </cell>
          <cell r="I7589" t="str">
            <v>MES</v>
          </cell>
          <cell r="J7589" t="str">
            <v>COEFICIENTE DE REPRESENTATIVIDADE</v>
          </cell>
          <cell r="K7589">
            <v>29.62</v>
          </cell>
        </row>
        <row r="7590">
          <cell r="G7590">
            <v>100535</v>
          </cell>
          <cell r="H7590" t="str">
            <v>CURSO DE CAPACITAÇÃO PARA AJUDANTE DE PINTOR (ENCARGOS COMPLEMENTARES) - MENSALISTA</v>
          </cell>
          <cell r="I7590" t="str">
            <v>MES</v>
          </cell>
          <cell r="J7590" t="str">
            <v>COEFICIENTE DE REPRESENTATIVIDADE</v>
          </cell>
          <cell r="K7590">
            <v>31.9</v>
          </cell>
        </row>
        <row r="7591">
          <cell r="G7591">
            <v>100536</v>
          </cell>
          <cell r="H7591" t="str">
            <v>CURSO DE CAPACITAÇÃO PARA AJUDANTE DE SERRALHEIRO (ENCARGOS COMPLEMENTARES) - MENSALISTA</v>
          </cell>
          <cell r="I7591" t="str">
            <v>MES</v>
          </cell>
          <cell r="J7591" t="str">
            <v>COEFICIENTE DE REPRESENTATIVIDADE</v>
          </cell>
          <cell r="K7591">
            <v>48.94</v>
          </cell>
        </row>
        <row r="7592">
          <cell r="G7592">
            <v>101286</v>
          </cell>
          <cell r="H7592" t="str">
            <v>CURSO DE CAPACITAÇÃO PARA AJUDANTE ESPECIALIZADO (ENCARGOS COMPLEMENTARES) - MENSALISTA</v>
          </cell>
          <cell r="I7592" t="str">
            <v>MES</v>
          </cell>
          <cell r="J7592" t="str">
            <v>COEFICIENTE DE REPRESENTATIVIDADE</v>
          </cell>
          <cell r="K7592">
            <v>33</v>
          </cell>
        </row>
        <row r="7593">
          <cell r="G7593">
            <v>101287</v>
          </cell>
          <cell r="H7593" t="str">
            <v>CURSO DE CAPACITAÇÃO PARA ARMADOR (ENCARGOS COMPLEMENTARES) - MENSALISTA</v>
          </cell>
          <cell r="I7593" t="str">
            <v>MES</v>
          </cell>
          <cell r="J7593" t="str">
            <v>COEFICIENTE DE REPRESENTATIVIDADE</v>
          </cell>
          <cell r="K7593">
            <v>38.61</v>
          </cell>
        </row>
        <row r="7594">
          <cell r="G7594">
            <v>101288</v>
          </cell>
          <cell r="H7594" t="str">
            <v>CURSO DE CAPACITAÇÃO PARA ASSENTADOR DE MANILHA (ENCARGOS COMPLEMENTARES) - MENSALISTA</v>
          </cell>
          <cell r="I7594" t="str">
            <v>MES</v>
          </cell>
          <cell r="J7594" t="str">
            <v>COEFICIENTE DE REPRESENTATIVIDADE</v>
          </cell>
          <cell r="K7594">
            <v>106.72</v>
          </cell>
        </row>
        <row r="7595">
          <cell r="G7595">
            <v>101289</v>
          </cell>
          <cell r="H7595" t="str">
            <v>CURSO DE CAPACITAÇÃO PARA AUXILIAR DE AZULEJISTA (ENCARGOS COMPLEMENTARES) - MENSALISTA</v>
          </cell>
          <cell r="I7595" t="str">
            <v>MES</v>
          </cell>
          <cell r="J7595" t="str">
            <v>COEFICIENTE DE REPRESENTATIVIDADE</v>
          </cell>
          <cell r="K7595">
            <v>137.98</v>
          </cell>
        </row>
        <row r="7596">
          <cell r="G7596">
            <v>101290</v>
          </cell>
          <cell r="H7596" t="str">
            <v>CURSO DE CAPACITAÇÃO PARA AUXILIAR DE ENCANADOR OU BOMBEIRO HIDRÁULICO (ENCARGOS COMPLEMENTARES) - MENSALISTA</v>
          </cell>
          <cell r="I7596" t="str">
            <v>MES</v>
          </cell>
          <cell r="J7596" t="str">
            <v>COEFICIENTE DE REPRESENTATIVIDADE</v>
          </cell>
          <cell r="K7596">
            <v>51.43</v>
          </cell>
        </row>
        <row r="7597">
          <cell r="G7597">
            <v>101291</v>
          </cell>
          <cell r="H7597" t="str">
            <v>CURSO DE CAPACITAÇÃO PARA AUXILIAR DE LABORATORISTA (ENCARGOS COMPLEMENTARES) - MENSALISTA</v>
          </cell>
          <cell r="I7597" t="str">
            <v>MES</v>
          </cell>
          <cell r="J7597" t="str">
            <v>COEFICIENTE DE REPRESENTATIVIDADE</v>
          </cell>
          <cell r="K7597">
            <v>27.43</v>
          </cell>
        </row>
        <row r="7598">
          <cell r="G7598">
            <v>101292</v>
          </cell>
          <cell r="H7598" t="str">
            <v>CURSO DE CAPACITAÇÃO PARA AUXILIAR DE MECANICO (ENCARGOS COMPLEMENTARES) - MENSALISTA</v>
          </cell>
          <cell r="I7598" t="str">
            <v>MES</v>
          </cell>
          <cell r="J7598" t="str">
            <v>COEFICIENTE DE REPRESENTATIVIDADE</v>
          </cell>
          <cell r="K7598">
            <v>33.98</v>
          </cell>
        </row>
        <row r="7599">
          <cell r="G7599">
            <v>101293</v>
          </cell>
          <cell r="H7599" t="str">
            <v>CURSO DE CAPACITAÇÃO PARA AUXILIAR DE PEDREIRO (ENCARGOS COMPLEMENTARES) - MENSALISTA</v>
          </cell>
          <cell r="I7599" t="str">
            <v>MES</v>
          </cell>
          <cell r="J7599" t="str">
            <v>COEFICIENTE DE REPRESENTATIVIDADE</v>
          </cell>
          <cell r="K7599">
            <v>60.63</v>
          </cell>
        </row>
        <row r="7600">
          <cell r="G7600">
            <v>101294</v>
          </cell>
          <cell r="H7600" t="str">
            <v>CURSO DE CAPACITAÇÃO PARA AUXILIAR DE SERVIÇOS GERAIS (ENCARGOS COMPLEMENTARES) - MENSALISTA</v>
          </cell>
          <cell r="I7600" t="str">
            <v>MES</v>
          </cell>
          <cell r="J7600" t="str">
            <v>COEFICIENTE DE REPRESENTATIVIDADE</v>
          </cell>
          <cell r="K7600">
            <v>17.45</v>
          </cell>
        </row>
        <row r="7601">
          <cell r="G7601">
            <v>101295</v>
          </cell>
          <cell r="H7601" t="str">
            <v>CURSO DE CAPACITAÇÃO PARA AUXILIAR DE TOPÓGRAFO (ENCARGOS COMPLEMENTARES) - MENSALISTA</v>
          </cell>
          <cell r="I7601" t="str">
            <v>MES</v>
          </cell>
          <cell r="J7601" t="str">
            <v>COEFICIENTE DE REPRESENTATIVIDADE</v>
          </cell>
          <cell r="K7601">
            <v>35.93</v>
          </cell>
        </row>
        <row r="7602">
          <cell r="G7602">
            <v>101296</v>
          </cell>
          <cell r="H7602" t="str">
            <v>CURSO DE CAPACITAÇÃO PARA AUXILIAR TÉCNICO DE ENGENHARIA (ENCARGOS COMPLEMENTARES) - MENSALISTA</v>
          </cell>
          <cell r="I7602" t="str">
            <v>MES</v>
          </cell>
          <cell r="J7602" t="str">
            <v>COEFICIENTE DE REPRESENTATIVIDADE</v>
          </cell>
          <cell r="K7602">
            <v>11.93</v>
          </cell>
        </row>
        <row r="7603">
          <cell r="G7603">
            <v>101297</v>
          </cell>
          <cell r="H7603" t="str">
            <v>CURSO DE CAPACITAÇÃO PARA MONTADOR DE ELETROELETRONICOS(ENCARGOS COMPLEMENTARES) - MENSALISTA</v>
          </cell>
          <cell r="I7603" t="str">
            <v>MES</v>
          </cell>
          <cell r="J7603" t="str">
            <v>COEFICIENTE DE REPRESENTATIVIDADE</v>
          </cell>
          <cell r="K7603">
            <v>20.88</v>
          </cell>
        </row>
        <row r="7604">
          <cell r="G7604">
            <v>101298</v>
          </cell>
          <cell r="H7604" t="str">
            <v>CURSO DE CAPACITAÇÃO PARA AZULEJISTA OU LADRILHISTA (ENCARGOS COMPLEMENTARES) - MENSALISTA</v>
          </cell>
          <cell r="I7604" t="str">
            <v>MES</v>
          </cell>
          <cell r="J7604" t="str">
            <v>COEFICIENTE DE REPRESENTATIVIDADE</v>
          </cell>
          <cell r="K7604">
            <v>49.89</v>
          </cell>
        </row>
        <row r="7605">
          <cell r="G7605">
            <v>101299</v>
          </cell>
          <cell r="H7605" t="str">
            <v>CURSO DE CAPACITAÇÃO PARA BLASTER, DINAMITADOR OU CABO DE FORÇA (ENCARGOS COMPLEMENTARES) - MENSALISTA</v>
          </cell>
          <cell r="I7605" t="str">
            <v>MES</v>
          </cell>
          <cell r="J7605" t="str">
            <v>COEFICIENTE DE REPRESENTATIVIDADE</v>
          </cell>
          <cell r="K7605">
            <v>42.25</v>
          </cell>
        </row>
        <row r="7606">
          <cell r="G7606">
            <v>101300</v>
          </cell>
          <cell r="H7606" t="str">
            <v>CURSO DE CAPACITAÇÃO PARA CALCETEIRO (ENCARGOS COMPLEMENTARES) - MENSALISTA</v>
          </cell>
          <cell r="I7606" t="str">
            <v>MES</v>
          </cell>
          <cell r="J7606" t="str">
            <v>COEFICIENTE DE REPRESENTATIVIDADE</v>
          </cell>
          <cell r="K7606">
            <v>44.72</v>
          </cell>
        </row>
        <row r="7607">
          <cell r="G7607">
            <v>101301</v>
          </cell>
          <cell r="H7607" t="str">
            <v>CURSO DE CAPACITAÇÃO PARA MONTADOR DE ESTRUTURAS METALICAS (ENCARGOS COMPLEMENTARES) - MENSALISTA</v>
          </cell>
          <cell r="I7607" t="str">
            <v>MES</v>
          </cell>
          <cell r="J7607" t="str">
            <v>COEFICIENTE DE REPRESENTATIVIDADE</v>
          </cell>
          <cell r="K7607">
            <v>14.73</v>
          </cell>
        </row>
        <row r="7608">
          <cell r="G7608">
            <v>101302</v>
          </cell>
          <cell r="H7608" t="str">
            <v>CURSO DE CAPACITAÇÃO PARA CARPINTEIRO AUXILIAR (ENCARGOS COMPLEMENTARES) - MENSALISTA</v>
          </cell>
          <cell r="I7608" t="str">
            <v>MES</v>
          </cell>
          <cell r="J7608" t="str">
            <v>COEFICIENTE DE REPRESENTATIVIDADE</v>
          </cell>
          <cell r="K7608">
            <v>33.88</v>
          </cell>
        </row>
        <row r="7609">
          <cell r="G7609">
            <v>101303</v>
          </cell>
          <cell r="H7609" t="str">
            <v>CURSO DE CAPACITAÇÃO PARA CARPINTEIRO DE ESQUADRIAS (ENCARGOS COMPLEMENTARES) - MENSALISTA</v>
          </cell>
          <cell r="I7609" t="str">
            <v>MES</v>
          </cell>
          <cell r="J7609" t="str">
            <v>COEFICIENTE DE REPRESENTATIVIDADE</v>
          </cell>
          <cell r="K7609">
            <v>85.46</v>
          </cell>
        </row>
        <row r="7610">
          <cell r="G7610">
            <v>101304</v>
          </cell>
          <cell r="H7610" t="str">
            <v>CURSO DE CAPACITAÇÃO PARA CARPINTEIRO DE FORMAS (ENCARGOS COMPLEMENTARES) - MENSALISTA</v>
          </cell>
          <cell r="I7610" t="str">
            <v>MES</v>
          </cell>
          <cell r="J7610" t="str">
            <v>COEFICIENTE DE REPRESENTATIVIDADE</v>
          </cell>
          <cell r="K7610">
            <v>60.61</v>
          </cell>
        </row>
        <row r="7611">
          <cell r="G7611">
            <v>101305</v>
          </cell>
          <cell r="H7611" t="str">
            <v>CURSO DE CAPACITAÇÃO PARA CAVOUQUEIRO OU OPERADOR DE PERFURATRIZ (ENCARGOS COMPLEMENTARES) - MENSALISTA</v>
          </cell>
          <cell r="I7611" t="str">
            <v>MES</v>
          </cell>
          <cell r="J7611" t="str">
            <v>COEFICIENTE DE REPRESENTATIVIDADE</v>
          </cell>
          <cell r="K7611">
            <v>17.97</v>
          </cell>
        </row>
        <row r="7612">
          <cell r="G7612">
            <v>101307</v>
          </cell>
          <cell r="H7612" t="str">
            <v>CURSO DE CAPACITAÇÃO PARA ELETRICISTA (ENCARGOS COMPLEMENTARES) - MENSALISTA</v>
          </cell>
          <cell r="I7612" t="str">
            <v>MES</v>
          </cell>
          <cell r="J7612" t="str">
            <v>COEFICIENTE DE REPRESENTATIVIDADE</v>
          </cell>
          <cell r="K7612">
            <v>24.63</v>
          </cell>
        </row>
        <row r="7613">
          <cell r="G7613">
            <v>101308</v>
          </cell>
          <cell r="H7613" t="str">
            <v>CURSO DE CAPACITAÇÃO PARA ELETROTÉCNICO (ENCARGOS COMPLEMENTARES) - MENSALISTA</v>
          </cell>
          <cell r="I7613" t="str">
            <v>MES</v>
          </cell>
          <cell r="J7613" t="str">
            <v>COEFICIENTE DE REPRESENTATIVIDADE</v>
          </cell>
          <cell r="K7613">
            <v>27.45</v>
          </cell>
        </row>
        <row r="7614">
          <cell r="G7614">
            <v>101309</v>
          </cell>
          <cell r="H7614" t="str">
            <v>CURSO DE CAPACITAÇÃO PARA ENCANADOR OU BOMBEIRO HIDRÁULICO (ENCARGOS COMPLEMENTARES) - MENSALISTA</v>
          </cell>
          <cell r="I7614" t="str">
            <v>MES</v>
          </cell>
          <cell r="J7614" t="str">
            <v>COEFICIENTE DE REPRESENTATIVIDADE</v>
          </cell>
          <cell r="K7614">
            <v>22.37</v>
          </cell>
        </row>
        <row r="7615">
          <cell r="G7615">
            <v>101310</v>
          </cell>
          <cell r="H7615" t="str">
            <v>CURSO DE CAPACITAÇÃO PARA MONTADOR DE MAQUINAS (ENCARGOS COMPLEMENTARES) - MENSALISTA</v>
          </cell>
          <cell r="I7615" t="str">
            <v>MES</v>
          </cell>
          <cell r="J7615" t="str">
            <v>COEFICIENTE DE REPRESENTATIVIDADE</v>
          </cell>
          <cell r="K7615">
            <v>22.09</v>
          </cell>
        </row>
        <row r="7616">
          <cell r="G7616">
            <v>101311</v>
          </cell>
          <cell r="H7616" t="str">
            <v>CURSO DE CAPACITAÇÃO PARA GESSEIRO (ENCARGOS COMPLEMENTARES) - MENSALISTA</v>
          </cell>
          <cell r="I7616" t="str">
            <v>MES</v>
          </cell>
          <cell r="J7616" t="str">
            <v>COEFICIENTE DE REPRESENTATIVIDADE</v>
          </cell>
          <cell r="K7616">
            <v>27.45</v>
          </cell>
        </row>
        <row r="7617">
          <cell r="G7617">
            <v>101312</v>
          </cell>
          <cell r="H7617" t="str">
            <v>CURSO DE CAPACITAÇÃO PARA IMPERMEABILIZADOR (ENCARGOS COMPLEMENTARES) - MENSALISTA</v>
          </cell>
          <cell r="I7617" t="str">
            <v>MES</v>
          </cell>
          <cell r="J7617" t="str">
            <v>COEFICIENTE DE REPRESENTATIVIDADE</v>
          </cell>
          <cell r="K7617">
            <v>48.18</v>
          </cell>
        </row>
        <row r="7618">
          <cell r="G7618">
            <v>101313</v>
          </cell>
          <cell r="H7618" t="str">
            <v>CURSO DE CAPACITAÇÃO PARA MOTORISTA DE CAMINHAO-BASCULANTE (ENCARGOS COMPLEMENTARES) - MENSALISTA</v>
          </cell>
          <cell r="I7618" t="str">
            <v>MES</v>
          </cell>
          <cell r="J7618" t="str">
            <v>COEFICIENTE DE REPRESENTATIVIDADE</v>
          </cell>
          <cell r="K7618">
            <v>44.06</v>
          </cell>
        </row>
        <row r="7619">
          <cell r="G7619">
            <v>101315</v>
          </cell>
          <cell r="H7619" t="str">
            <v>CURSO DE CAPACITAÇÃO PARA INSTALADOR DE TUBULAÇÕES (ENCARGOS COMPLEMENTARES) - MENSALISTA</v>
          </cell>
          <cell r="I7619" t="str">
            <v>MES</v>
          </cell>
          <cell r="J7619" t="str">
            <v>COEFICIENTE DE REPRESENTATIVIDADE</v>
          </cell>
          <cell r="K7619">
            <v>65.42</v>
          </cell>
        </row>
        <row r="7620">
          <cell r="G7620">
            <v>101316</v>
          </cell>
          <cell r="H7620" t="str">
            <v>CURSO DE CAPACITAÇÃO PARA JARDINEIRO (ENCARGOS COMPLEMENTARES) - MENSALISTA</v>
          </cell>
          <cell r="I7620" t="str">
            <v>MES</v>
          </cell>
          <cell r="J7620" t="str">
            <v>COEFICIENTE DE REPRESENTATIVIDADE</v>
          </cell>
          <cell r="K7620">
            <v>34.34</v>
          </cell>
        </row>
        <row r="7621">
          <cell r="G7621">
            <v>101320</v>
          </cell>
          <cell r="H7621" t="str">
            <v>CURSO DE CAPACITAÇÃO PARA MOTORISTA DE CAMINHAO-CARRETA (ENCARGOS COMPLEMENTARES) - MENSALISTA</v>
          </cell>
          <cell r="I7621" t="str">
            <v>MES</v>
          </cell>
          <cell r="J7621" t="str">
            <v>COEFICIENTE DE REPRESENTATIVIDADE</v>
          </cell>
          <cell r="K7621">
            <v>44.13</v>
          </cell>
        </row>
        <row r="7622">
          <cell r="G7622">
            <v>101322</v>
          </cell>
          <cell r="H7622" t="str">
            <v>CURSO DE CAPACITAÇÃO PARA MAÇARIQUEIRO (ENCARGOS COMPLEMENTARES) - MENSALISTA</v>
          </cell>
          <cell r="I7622" t="str">
            <v>MES</v>
          </cell>
          <cell r="J7622" t="str">
            <v>COEFICIENTE DE REPRESENTATIVIDADE</v>
          </cell>
          <cell r="K7622">
            <v>21.97</v>
          </cell>
        </row>
        <row r="7623">
          <cell r="G7623">
            <v>101323</v>
          </cell>
          <cell r="H7623" t="str">
            <v>CURSO DE CAPACITAÇÃO PARA MARCENEIRO (ENCARGOS COMPLEMENTARES) - MENSALISTA</v>
          </cell>
          <cell r="I7623" t="str">
            <v>MES</v>
          </cell>
          <cell r="J7623" t="str">
            <v>COEFICIENTE DE REPRESENTATIVIDADE</v>
          </cell>
          <cell r="K7623">
            <v>36.63</v>
          </cell>
        </row>
        <row r="7624">
          <cell r="G7624">
            <v>101324</v>
          </cell>
          <cell r="H7624" t="str">
            <v>CURSO DE CAPACITAÇÃO PARA MARMORISTA / GRANITEIRO (ENCARGOS COMPLEMENTARES) - MENSALISTA</v>
          </cell>
          <cell r="I7624" t="str">
            <v>MES</v>
          </cell>
          <cell r="J7624" t="str">
            <v>COEFICIENTE DE REPRESENTATIVIDADE</v>
          </cell>
          <cell r="K7624">
            <v>36.63</v>
          </cell>
        </row>
        <row r="7625">
          <cell r="G7625">
            <v>101325</v>
          </cell>
          <cell r="H7625" t="str">
            <v>CURSO DE CAPACITAÇÃO PARA MOTORISTA DE CARRO DE PASSEIO (ENCARGOS COMPLEMENTARES) - MENSALISTA</v>
          </cell>
          <cell r="I7625" t="str">
            <v>MES</v>
          </cell>
          <cell r="J7625" t="str">
            <v>COEFICIENTE DE REPRESENTATIVIDADE</v>
          </cell>
          <cell r="K7625">
            <v>27.45</v>
          </cell>
        </row>
        <row r="7626">
          <cell r="G7626">
            <v>101326</v>
          </cell>
          <cell r="H7626" t="str">
            <v>CURSO DE CAPACITAÇÃO PARA MECÂNICO DE EQUIPAMENTOS PESADOS (ENCARGOS COMPLEMENTARES) - MENSALISTA</v>
          </cell>
          <cell r="I7626" t="str">
            <v>MES</v>
          </cell>
          <cell r="J7626" t="str">
            <v>COEFICIENTE DE REPRESENTATIVIDADE</v>
          </cell>
          <cell r="K7626">
            <v>27.45</v>
          </cell>
        </row>
        <row r="7627">
          <cell r="G7627">
            <v>101328</v>
          </cell>
          <cell r="H7627" t="str">
            <v>CURSO DE CAPACITAÇÃO PARA MECÂNICO DE REFRIGERAÇÃO (ENCARGOS COMPLEMENTARES) - MENSALISTA</v>
          </cell>
          <cell r="I7627" t="str">
            <v>MES</v>
          </cell>
          <cell r="J7627" t="str">
            <v>COEFICIENTE DE REPRESENTATIVIDADE</v>
          </cell>
          <cell r="K7627">
            <v>20.64</v>
          </cell>
        </row>
        <row r="7628">
          <cell r="G7628">
            <v>101329</v>
          </cell>
          <cell r="H7628" t="str">
            <v>CURSO DE CAPACITAÇÃO PARA MOTORISTA OPERADOR DE CAMINHAO COM MUNCK (ENCARGOS COMPLEMENTARES) - MENSALISTA</v>
          </cell>
          <cell r="I7628" t="str">
            <v>MES</v>
          </cell>
          <cell r="J7628" t="str">
            <v>COEFICIENTE DE REPRESENTATIVIDADE</v>
          </cell>
          <cell r="K7628">
            <v>36.63</v>
          </cell>
        </row>
        <row r="7629">
          <cell r="G7629">
            <v>101330</v>
          </cell>
          <cell r="H7629" t="str">
            <v>CURSO DE CAPACITAÇÃO PARA NIVELADOR (ENCARGOS COMPLEMENTARES) - MENSALISTA</v>
          </cell>
          <cell r="I7629" t="str">
            <v>MES</v>
          </cell>
          <cell r="J7629" t="str">
            <v>COEFICIENTE DE REPRESENTATIVIDADE</v>
          </cell>
          <cell r="K7629">
            <v>42.21</v>
          </cell>
        </row>
        <row r="7630">
          <cell r="G7630">
            <v>101331</v>
          </cell>
          <cell r="H7630" t="str">
            <v>CURSO DE CAPACITAÇÃO PARA OPERADOR DE BATE-ESTACAS (ENCARGOS COMPLEMENTARES) - MENSALISTA</v>
          </cell>
          <cell r="I7630" t="str">
            <v>MES</v>
          </cell>
          <cell r="J7630" t="str">
            <v>COEFICIENTE DE REPRESENTATIVIDADE</v>
          </cell>
          <cell r="K7630">
            <v>60.63</v>
          </cell>
        </row>
        <row r="7631">
          <cell r="G7631">
            <v>101332</v>
          </cell>
          <cell r="H7631" t="str">
            <v>CURSO DE CAPACITAÇÃO PARA OPERADOR DE BETONEIRA (ENCARGOS COMPLEMENTARES) - MENSALISTA</v>
          </cell>
          <cell r="I7631" t="str">
            <v>MES</v>
          </cell>
          <cell r="J7631" t="str">
            <v>COEFICIENTE DE REPRESENTATIVIDADE</v>
          </cell>
          <cell r="K7631">
            <v>42.2</v>
          </cell>
        </row>
        <row r="7632">
          <cell r="G7632">
            <v>101333</v>
          </cell>
          <cell r="H7632" t="str">
            <v>CURSO DE CAPACITAÇÃO PARA OPERADOR DE BETONEIRA ESTACIONARIA / MISTURADOR (ENCARGOS COMPLEMENTARES) - MENSALISTA</v>
          </cell>
          <cell r="I7632" t="str">
            <v>MES</v>
          </cell>
          <cell r="J7632" t="str">
            <v>COEFICIENTE DE REPRESENTATIVIDADE</v>
          </cell>
          <cell r="K7632">
            <v>40.98</v>
          </cell>
        </row>
        <row r="7633">
          <cell r="G7633">
            <v>101334</v>
          </cell>
          <cell r="H7633" t="str">
            <v>CURSO DE CAPACITAÇÃO PARA OPERADOR DE COMPRESSOR DE AR OU COMPRESSORISTA (ENCARGOS COMPLEMENTARES) - MENSALISTA</v>
          </cell>
          <cell r="I7633" t="str">
            <v>MES</v>
          </cell>
          <cell r="J7633" t="str">
            <v>COEFICIENTE DE REPRESENTATIVIDADE</v>
          </cell>
          <cell r="K7633">
            <v>42.2</v>
          </cell>
        </row>
        <row r="7634">
          <cell r="G7634">
            <v>101336</v>
          </cell>
          <cell r="H7634" t="str">
            <v>CURSO DE CAPACITAÇÃO PARA OPERADOR DE DEMARCADORA DE FAIXAS DE TRAFEGO (ENCARGOS COMPLEMENTARES) - MENSALISTA</v>
          </cell>
          <cell r="I7634" t="str">
            <v>MES</v>
          </cell>
          <cell r="J7634" t="str">
            <v>COEFICIENTE DE REPRESENTATIVIDADE</v>
          </cell>
          <cell r="K7634">
            <v>57.06</v>
          </cell>
        </row>
        <row r="7635">
          <cell r="G7635">
            <v>101337</v>
          </cell>
          <cell r="H7635" t="str">
            <v>CURSO DE CAPACITAÇÃO PARA OPERADOR DE ESCAVADEIRA (ENCARGOS COMPLEMENTARES) - MENSALISTA</v>
          </cell>
          <cell r="I7635" t="str">
            <v>MES</v>
          </cell>
          <cell r="J7635" t="str">
            <v>COEFICIENTE DE REPRESENTATIVIDADE</v>
          </cell>
          <cell r="K7635">
            <v>33</v>
          </cell>
        </row>
        <row r="7636">
          <cell r="G7636">
            <v>101338</v>
          </cell>
          <cell r="H7636" t="str">
            <v>CURSO DE CAPACITAÇÃO PARA OPERADOR DE GUINCHO OU GUINCHEIRO (ENCARGOS COMPLEMENTARES) - MENSALISTA</v>
          </cell>
          <cell r="I7636" t="str">
            <v>MES</v>
          </cell>
          <cell r="J7636" t="str">
            <v>COEFICIENTE DE REPRESENTATIVIDADE</v>
          </cell>
          <cell r="K7636">
            <v>39.77</v>
          </cell>
        </row>
        <row r="7637">
          <cell r="G7637">
            <v>101339</v>
          </cell>
          <cell r="H7637" t="str">
            <v>CURSO DE CAPACITAÇÃO PARA OPERADOR DE GUINDASTE (ENCARGOS COMPLEMENTARES) - MENSALISTA</v>
          </cell>
          <cell r="I7637" t="str">
            <v>MES</v>
          </cell>
          <cell r="J7637" t="str">
            <v>COEFICIENTE DE REPRESENTATIVIDADE</v>
          </cell>
          <cell r="K7637">
            <v>35.71</v>
          </cell>
        </row>
        <row r="7638">
          <cell r="G7638">
            <v>101340</v>
          </cell>
          <cell r="H7638" t="str">
            <v>CURSO DE CAPACITAÇÃO PARA OPERADOR DE JATO ABRASIVO OU JATISTA (ENCARGOS COMPLEMENTARES) - MENSALISTA</v>
          </cell>
          <cell r="I7638" t="str">
            <v>MES</v>
          </cell>
          <cell r="J7638" t="str">
            <v>COEFICIENTE DE REPRESENTATIVIDADE</v>
          </cell>
          <cell r="K7638">
            <v>48.69</v>
          </cell>
        </row>
        <row r="7639">
          <cell r="G7639">
            <v>101341</v>
          </cell>
          <cell r="H7639" t="str">
            <v>CURSO DE CAPACITAÇÃO PARA OPERADOR DE MAQUINAS E TRATORES DIVERSOS (ENCARGOS COMPLEMENTARES) - MENSALISTA</v>
          </cell>
          <cell r="I7639" t="str">
            <v>MES</v>
          </cell>
          <cell r="J7639" t="str">
            <v>COEFICIENTE DE REPRESENTATIVIDADE</v>
          </cell>
          <cell r="K7639">
            <v>39.06</v>
          </cell>
        </row>
        <row r="7640">
          <cell r="G7640">
            <v>101342</v>
          </cell>
          <cell r="H7640" t="str">
            <v>CURSO DE CAPACITAÇÃO PARA OPERADOR DE MARTELETE OU MARTELETEIRO (ENCARGOS COMPLEMENTARES) - MENSALISTA</v>
          </cell>
          <cell r="I7640" t="str">
            <v>MES</v>
          </cell>
          <cell r="J7640" t="str">
            <v>COEFICIENTE DE REPRESENTATIVIDADE</v>
          </cell>
          <cell r="K7640">
            <v>35.59</v>
          </cell>
        </row>
        <row r="7641">
          <cell r="G7641">
            <v>101343</v>
          </cell>
          <cell r="H7641" t="str">
            <v>CURSO DE CAPACITAÇÃO PARA OPERADOR DE MOTO SCRAPER (ENCARGOS COMPLEMENTARES) - MENSALISTA</v>
          </cell>
          <cell r="I7641" t="str">
            <v>MES</v>
          </cell>
          <cell r="J7641" t="str">
            <v>COEFICIENTE DE REPRESENTATIVIDADE</v>
          </cell>
          <cell r="K7641">
            <v>32.61</v>
          </cell>
        </row>
        <row r="7642">
          <cell r="G7642">
            <v>101344</v>
          </cell>
          <cell r="H7642" t="str">
            <v>CURSO DE CAPACITAÇÃO PARA OPERADOR DE MOTONIVELADORA (ENCARGOS COMPLEMENTARES) - MENSALISTA</v>
          </cell>
          <cell r="I7642" t="str">
            <v>MES</v>
          </cell>
          <cell r="J7642" t="str">
            <v>COEFICIENTE DE REPRESENTATIVIDADE</v>
          </cell>
          <cell r="K7642">
            <v>31.88</v>
          </cell>
        </row>
        <row r="7643">
          <cell r="G7643">
            <v>101345</v>
          </cell>
          <cell r="H7643" t="str">
            <v>CURSO DE CAPACITAÇÃO PARA OPERADOR DE PA CARREGADEIRA (ENCARGOS COMPLEMENTARES) - MENSALISTA</v>
          </cell>
          <cell r="I7643" t="str">
            <v>MES</v>
          </cell>
          <cell r="J7643" t="str">
            <v>COEFICIENTE DE REPRESENTATIVIDADE</v>
          </cell>
          <cell r="K7643">
            <v>11.63</v>
          </cell>
        </row>
        <row r="7644">
          <cell r="G7644">
            <v>101346</v>
          </cell>
          <cell r="H7644" t="str">
            <v>CURSO DE CAPACITAÇÃO PARA OPERADOR DE PAVIMENTADORA / MESA VIBROACABADORA (ENCARGOS COMPLEMENTARES) - MENSALISTA</v>
          </cell>
          <cell r="I7644" t="str">
            <v>MES</v>
          </cell>
          <cell r="J7644" t="str">
            <v>COEFICIENTE DE REPRESENTATIVIDADE</v>
          </cell>
          <cell r="K7644">
            <v>3667.79</v>
          </cell>
        </row>
        <row r="7645">
          <cell r="G7645">
            <v>101347</v>
          </cell>
          <cell r="H7645" t="str">
            <v>CURSO DE CAPACITAÇÃO PARA OPERADOR DE ROLO COMPACTADOR (ENCARGOS COMPLEMENTARES) - MENSALISTA</v>
          </cell>
          <cell r="I7645" t="str">
            <v>MES</v>
          </cell>
          <cell r="J7645" t="str">
            <v>COEFICIENTE DE REPRESENTATIVIDADE</v>
          </cell>
          <cell r="K7645">
            <v>3721.09</v>
          </cell>
        </row>
        <row r="7646">
          <cell r="G7646">
            <v>101348</v>
          </cell>
          <cell r="H7646" t="str">
            <v>CURSO DE CAPACITAÇÃO PARA OPERADOR DE USINA DE ASFALTO, DE SOLOS OU DE CONCRETO (ENCARGOS COMPLEMENTARES) - MENSALISTA</v>
          </cell>
          <cell r="I7646" t="str">
            <v>MES</v>
          </cell>
          <cell r="J7646" t="str">
            <v>COEFICIENTE DE REPRESENTATIVIDADE</v>
          </cell>
          <cell r="K7646">
            <v>3442.21</v>
          </cell>
        </row>
        <row r="7647">
          <cell r="G7647">
            <v>101349</v>
          </cell>
          <cell r="H7647" t="str">
            <v>CURSO DE CAPACITAÇÃO PARA PASTILHEIRO (ENCARGOS COMPLEMENTARES) - MENSALISTA</v>
          </cell>
          <cell r="I7647" t="str">
            <v>MES</v>
          </cell>
          <cell r="J7647" t="str">
            <v>COEFICIENTE DE REPRESENTATIVIDADE</v>
          </cell>
          <cell r="K7647">
            <v>3880.28</v>
          </cell>
        </row>
        <row r="7648">
          <cell r="G7648">
            <v>101350</v>
          </cell>
          <cell r="H7648" t="str">
            <v>CURSO DE CAPACITAÇÃO PARA PEDREIRO (ENCARGOS COMPLEMENTARES) - MENSALISTA</v>
          </cell>
          <cell r="I7648" t="str">
            <v>MES</v>
          </cell>
          <cell r="J7648" t="str">
            <v>COEFICIENTE DE REPRESENTATIVIDADE</v>
          </cell>
          <cell r="K7648">
            <v>3982.9</v>
          </cell>
        </row>
        <row r="7649">
          <cell r="G7649">
            <v>101351</v>
          </cell>
          <cell r="H7649" t="str">
            <v>CURSO DE CAPACITAÇÃO PARA PINTOR (ENCARGOS COMPLEMENTARES) - MENSALISTA</v>
          </cell>
          <cell r="I7649" t="str">
            <v>MES</v>
          </cell>
          <cell r="J7649" t="str">
            <v>COEFICIENTE DE REPRESENTATIVIDADE</v>
          </cell>
          <cell r="K7649">
            <v>3667.79</v>
          </cell>
        </row>
        <row r="7650">
          <cell r="G7650">
            <v>101352</v>
          </cell>
          <cell r="H7650" t="str">
            <v>CURSO DE CAPACITAÇÃO PARA PINTOR DE LETREIROS (ENCARGOS COMPLEMENTARES) - MENSALISTA</v>
          </cell>
          <cell r="I7650" t="str">
            <v>MES</v>
          </cell>
          <cell r="J7650" t="str">
            <v>COEFICIENTE DE REPRESENTATIVIDADE</v>
          </cell>
          <cell r="K7650">
            <v>3856.68</v>
          </cell>
        </row>
        <row r="7651">
          <cell r="G7651">
            <v>101353</v>
          </cell>
          <cell r="H7651" t="str">
            <v>CURSO DE CAPACITAÇÃO PARA PINTOR PARA TINTA EPOXI (ENCARGOS COMPLEMENTARES) - MENSALISTA</v>
          </cell>
          <cell r="I7651" t="str">
            <v>MES</v>
          </cell>
          <cell r="J7651" t="str">
            <v>COEFICIENTE DE REPRESENTATIVIDADE</v>
          </cell>
          <cell r="K7651">
            <v>4486.21</v>
          </cell>
        </row>
        <row r="7652">
          <cell r="G7652">
            <v>101355</v>
          </cell>
          <cell r="H7652" t="str">
            <v>CURSO DE CAPACITAÇÃO PARA POCEIRO / ESCAVADOR DE VALAS E TUBULOES (ENCARGOS COMPLEMENTARES) - MENSALISTA</v>
          </cell>
          <cell r="I7652" t="str">
            <v>MES</v>
          </cell>
          <cell r="J7652" t="str">
            <v>COEFICIENTE DE REPRESENTATIVIDADE</v>
          </cell>
          <cell r="K7652">
            <v>3545.61</v>
          </cell>
        </row>
        <row r="7653">
          <cell r="G7653">
            <v>101356</v>
          </cell>
          <cell r="H7653" t="str">
            <v>CURSO DE CAPACITAÇÃO PARA SERRALHEIRO (ENCARGOS COMPLEMENTARES) - MENSALISTA</v>
          </cell>
          <cell r="I7653" t="str">
            <v>MES</v>
          </cell>
          <cell r="J7653" t="str">
            <v>COEFICIENTE DE REPRESENTATIVIDADE</v>
          </cell>
          <cell r="K7653">
            <v>3397.72</v>
          </cell>
        </row>
        <row r="7654">
          <cell r="G7654">
            <v>101357</v>
          </cell>
          <cell r="H7654" t="str">
            <v>CURSO DE CAPACITAÇÃO PARA SERVENTE DE OBRAS (ENCARGOS COMPLEMENTARES) - MENSALISTA</v>
          </cell>
          <cell r="I7654" t="str">
            <v>MES</v>
          </cell>
          <cell r="J7654" t="str">
            <v>COEFICIENTE DE REPRESENTATIVIDADE</v>
          </cell>
          <cell r="K7654">
            <v>3551.64</v>
          </cell>
        </row>
        <row r="7655">
          <cell r="G7655">
            <v>101358</v>
          </cell>
          <cell r="H7655" t="str">
            <v>CURSO DE CAPACITAÇÃO PARA SOLDADOR (ENCARGOS COMPLEMENTARES) - MENSALISTA</v>
          </cell>
          <cell r="I7655" t="str">
            <v>MES</v>
          </cell>
          <cell r="J7655" t="str">
            <v>COEFICIENTE DE REPRESENTATIVIDADE</v>
          </cell>
          <cell r="K7655">
            <v>4707.87</v>
          </cell>
        </row>
        <row r="7656">
          <cell r="G7656">
            <v>101359</v>
          </cell>
          <cell r="H7656" t="str">
            <v>CURSO DE CAPACITAÇÃO PARA SOLDADOR ELETRICO (ENCARGOS COMPLEMENTARES) - MENSALISTA</v>
          </cell>
          <cell r="I7656" t="str">
            <v>MES</v>
          </cell>
          <cell r="J7656" t="str">
            <v>COEFICIENTE DE REPRESENTATIVIDADE</v>
          </cell>
          <cell r="K7656">
            <v>3442.21</v>
          </cell>
        </row>
        <row r="7657">
          <cell r="G7657">
            <v>101360</v>
          </cell>
          <cell r="H7657" t="str">
            <v>CURSO DE CAPACITAÇÃO PARA TECNICO EM LABORATORIO E CAMPO DE CONSTRUCAO CIVIL (ENCARGOS COMPLEMENTARES) - MENSALISTA</v>
          </cell>
          <cell r="I7657" t="str">
            <v>MES</v>
          </cell>
          <cell r="J7657" t="str">
            <v>COEFICIENTE DE REPRESENTATIVIDADE</v>
          </cell>
          <cell r="K7657">
            <v>3674.74</v>
          </cell>
        </row>
        <row r="7658">
          <cell r="G7658">
            <v>101361</v>
          </cell>
          <cell r="H7658" t="str">
            <v>CURSO DE CAPACITAÇÃO PARA TECNICO EM SONDAGEM (ENCARGOS COMPLEMENTARES) - MENSALISTA</v>
          </cell>
          <cell r="I7658" t="str">
            <v>MES</v>
          </cell>
          <cell r="J7658" t="str">
            <v>COEFICIENTE DE REPRESENTATIVIDADE</v>
          </cell>
          <cell r="K7658">
            <v>3361.87</v>
          </cell>
        </row>
        <row r="7659">
          <cell r="G7659">
            <v>101363</v>
          </cell>
          <cell r="H7659" t="str">
            <v>CURSO DE CAPACITAÇÃO PARA TELHADOR (ENCARGOS COMPLEMENTARES) - MENSALISTA</v>
          </cell>
          <cell r="I7659" t="str">
            <v>MES</v>
          </cell>
          <cell r="J7659" t="str">
            <v>COEFICIENTE DE REPRESENTATIVIDADE</v>
          </cell>
          <cell r="K7659">
            <v>3290.12</v>
          </cell>
        </row>
        <row r="7660">
          <cell r="G7660">
            <v>101364</v>
          </cell>
          <cell r="H7660" t="str">
            <v>CURSO DE CAPACITAÇÃO PARA VIDRACEIRO (ENCARGOS COMPLEMENTARES) - MENSALISTA</v>
          </cell>
          <cell r="I7660" t="str">
            <v>MES</v>
          </cell>
          <cell r="J7660" t="str">
            <v>COEFICIENTE DE REPRESENTATIVIDADE</v>
          </cell>
          <cell r="K7660">
            <v>5605.87</v>
          </cell>
        </row>
        <row r="7661">
          <cell r="G7661">
            <v>101365</v>
          </cell>
          <cell r="H7661" t="str">
            <v>CURSO DE CAPACITAÇÃO PARA VIGIA DIURNO (ENCARGOS COMPLEMENTARES) - MENSALISTA</v>
          </cell>
          <cell r="I7661" t="str">
            <v>MES</v>
          </cell>
          <cell r="J7661" t="str">
            <v>COEFICIENTE DE REPRESENTATIVIDADE</v>
          </cell>
          <cell r="K7661">
            <v>4779.07</v>
          </cell>
        </row>
        <row r="7662">
          <cell r="G7662">
            <v>101366</v>
          </cell>
          <cell r="H7662" t="str">
            <v>AJUDANTE DE ARMADOR COM ENCARGOS COMPLEMENTARES</v>
          </cell>
          <cell r="I7662" t="str">
            <v>MES</v>
          </cell>
          <cell r="J7662" t="str">
            <v>COEFICIENTE DE REPRESENTATIVIDADE</v>
          </cell>
          <cell r="K7662">
            <v>3954.9</v>
          </cell>
        </row>
        <row r="7663">
          <cell r="G7663">
            <v>101368</v>
          </cell>
          <cell r="H7663" t="str">
            <v>AJUDANTE DE ELETRICISTA COM ENCARGOS COMPLEMENTARES</v>
          </cell>
          <cell r="I7663" t="str">
            <v>MES</v>
          </cell>
          <cell r="J7663" t="str">
            <v>COEFICIENTE DE REPRESENTATIVIDADE</v>
          </cell>
          <cell r="K7663">
            <v>3527.77</v>
          </cell>
        </row>
        <row r="7664">
          <cell r="G7664">
            <v>101369</v>
          </cell>
          <cell r="H7664" t="str">
            <v>AJUDANTE DE ESTRUTURAS METÁLICAS COM ENCARGOS COMPLEMENTARES</v>
          </cell>
          <cell r="I7664" t="str">
            <v>MES</v>
          </cell>
          <cell r="J7664" t="str">
            <v>COEFICIENTE DE REPRESENTATIVIDADE</v>
          </cell>
          <cell r="K7664">
            <v>3648.41</v>
          </cell>
        </row>
        <row r="7665">
          <cell r="G7665">
            <v>101370</v>
          </cell>
          <cell r="H7665" t="str">
            <v>AJUDANTE DE OPERAÇÃO EM GERAL COM ENCARGOS COMPLEMENTARES</v>
          </cell>
          <cell r="I7665" t="str">
            <v>MES</v>
          </cell>
          <cell r="J7665" t="str">
            <v>COEFICIENTE DE REPRESENTATIVIDADE</v>
          </cell>
          <cell r="K7665">
            <v>5005.81</v>
          </cell>
        </row>
        <row r="7666">
          <cell r="G7666">
            <v>101371</v>
          </cell>
          <cell r="H7666" t="str">
            <v>AJUDANTE DE PINTOR COM ENCARGOS COMPLEMENTARES</v>
          </cell>
          <cell r="I7666" t="str">
            <v>MES</v>
          </cell>
          <cell r="J7666" t="str">
            <v>COEFICIENTE DE REPRESENTATIVIDADE</v>
          </cell>
          <cell r="K7666">
            <v>4459.88</v>
          </cell>
        </row>
        <row r="7667">
          <cell r="G7667">
            <v>101372</v>
          </cell>
          <cell r="H7667" t="str">
            <v>AJUDANTE DE SERRALHEIRO COM ENCARGOS COMPLEMENTARES</v>
          </cell>
          <cell r="I7667" t="str">
            <v>MES</v>
          </cell>
          <cell r="J7667" t="str">
            <v>COEFICIENTE DE REPRESENTATIVIDADE</v>
          </cell>
          <cell r="K7667">
            <v>4830.85</v>
          </cell>
        </row>
        <row r="7668">
          <cell r="G7668">
            <v>101374</v>
          </cell>
          <cell r="H7668" t="str">
            <v>AJUDANTE ESPECIALIZADO COM ENCARGOS COMPLEMENTARES</v>
          </cell>
          <cell r="I7668" t="str">
            <v>MES</v>
          </cell>
          <cell r="J7668" t="str">
            <v>COEFICIENTE DE REPRESENTATIVIDADE</v>
          </cell>
          <cell r="K7668">
            <v>4557.51</v>
          </cell>
        </row>
        <row r="7669">
          <cell r="G7669">
            <v>101375</v>
          </cell>
          <cell r="H7669" t="str">
            <v>ARMADOR COM ENCARGOS COMPLEMENTARES</v>
          </cell>
          <cell r="I7669" t="str">
            <v>MES</v>
          </cell>
          <cell r="J7669" t="str">
            <v>COEFICIENTE DE REPRESENTATIVIDADE</v>
          </cell>
          <cell r="K7669">
            <v>6457.47</v>
          </cell>
        </row>
        <row r="7670">
          <cell r="G7670">
            <v>101376</v>
          </cell>
          <cell r="H7670" t="str">
            <v>ASSENTADOR DE MANILHAS COM ENCARGOS COMPLEMENTARES</v>
          </cell>
          <cell r="I7670" t="str">
            <v>MES</v>
          </cell>
          <cell r="J7670" t="str">
            <v>COEFICIENTE DE REPRESENTATIVIDADE</v>
          </cell>
          <cell r="K7670">
            <v>4374.56</v>
          </cell>
        </row>
        <row r="7671">
          <cell r="G7671">
            <v>101377</v>
          </cell>
          <cell r="H7671" t="str">
            <v>AUXILIAR DE AZULEJISTA COM ENCARGOS COMPLEMENTARES</v>
          </cell>
          <cell r="I7671" t="str">
            <v>MES</v>
          </cell>
          <cell r="J7671" t="str">
            <v>COEFICIENTE DE REPRESENTATIVIDADE</v>
          </cell>
          <cell r="K7671">
            <v>4586.11</v>
          </cell>
        </row>
        <row r="7672">
          <cell r="G7672">
            <v>101378</v>
          </cell>
          <cell r="H7672" t="str">
            <v>AUXILIAR DE ENCANADOR OU BOMBEIRO HIDRÁULICO COM ENCARGOS COMPLEMENTARES</v>
          </cell>
          <cell r="I7672" t="str">
            <v>MES</v>
          </cell>
          <cell r="J7672" t="str">
            <v>COEFICIENTE DE REPRESENTATIVIDADE</v>
          </cell>
          <cell r="K7672">
            <v>4513.84</v>
          </cell>
        </row>
        <row r="7673">
          <cell r="G7673">
            <v>101379</v>
          </cell>
          <cell r="H7673" t="str">
            <v>AUXILIAR DE LABORATORISTA DE SOLOS E DE CONCRETO COM ENCARGOS COMPLEMENTARES</v>
          </cell>
          <cell r="I7673" t="str">
            <v>MES</v>
          </cell>
          <cell r="J7673" t="str">
            <v>COEFICIENTE DE REPRESENTATIVIDADE</v>
          </cell>
          <cell r="K7673">
            <v>3770</v>
          </cell>
        </row>
        <row r="7674">
          <cell r="G7674">
            <v>101380</v>
          </cell>
          <cell r="H7674" t="str">
            <v>AUXILIAR DE MECÂNICO COM ENCARGOS COMPLEMENTARES</v>
          </cell>
          <cell r="I7674" t="str">
            <v>MES</v>
          </cell>
          <cell r="J7674" t="str">
            <v>COEFICIENTE DE REPRESENTATIVIDADE</v>
          </cell>
          <cell r="K7674">
            <v>3869.87</v>
          </cell>
        </row>
        <row r="7675">
          <cell r="G7675">
            <v>101381</v>
          </cell>
          <cell r="H7675" t="str">
            <v>AUXILIAR DE PEDREIRO COM ENCARGOS COMPLEMENTARES</v>
          </cell>
          <cell r="I7675" t="str">
            <v>MES</v>
          </cell>
          <cell r="J7675" t="str">
            <v>COEFICIENTE DE REPRESENTATIVIDADE</v>
          </cell>
          <cell r="K7675">
            <v>4585.12</v>
          </cell>
        </row>
        <row r="7676">
          <cell r="G7676">
            <v>101382</v>
          </cell>
          <cell r="H7676" t="str">
            <v>AUXILIAR DE SERVIÇOS GERAIS COM ENCARGOS COMPLEMENTARES</v>
          </cell>
          <cell r="I7676" t="str">
            <v>MES</v>
          </cell>
          <cell r="J7676" t="str">
            <v>COEFICIENTE DE REPRESENTATIVIDADE</v>
          </cell>
          <cell r="K7676">
            <v>4473.44</v>
          </cell>
        </row>
        <row r="7677">
          <cell r="G7677">
            <v>101383</v>
          </cell>
          <cell r="H7677" t="str">
            <v>AUXILIAR DE TOPÓGRAFO COM ENCARGOS COMPLEMENTARES</v>
          </cell>
          <cell r="I7677" t="str">
            <v>MES</v>
          </cell>
          <cell r="J7677" t="str">
            <v>COEFICIENTE DE REPRESENTATIVIDADE</v>
          </cell>
          <cell r="K7677">
            <v>4696.57</v>
          </cell>
        </row>
        <row r="7678">
          <cell r="G7678">
            <v>101384</v>
          </cell>
          <cell r="H7678" t="str">
            <v>AUXILIAR TÉCNICO / ASSISTENTE DE ENGENHARIA COM ENCARGOS COMPLEMENTARES</v>
          </cell>
          <cell r="I7678" t="str">
            <v>MES</v>
          </cell>
          <cell r="J7678" t="str">
            <v>COEFICIENTE DE REPRESENTATIVIDADE</v>
          </cell>
          <cell r="K7678">
            <v>5672.83</v>
          </cell>
        </row>
        <row r="7679">
          <cell r="G7679">
            <v>101385</v>
          </cell>
          <cell r="H7679" t="str">
            <v>AZULEJISTA OU LADRILHEIRO COM ENCARGOS COMPLEMENTARES</v>
          </cell>
          <cell r="I7679" t="str">
            <v>MES</v>
          </cell>
          <cell r="J7679" t="str">
            <v>COEFICIENTE DE REPRESENTATIVIDADE</v>
          </cell>
          <cell r="K7679">
            <v>4803.53</v>
          </cell>
        </row>
        <row r="7680">
          <cell r="G7680">
            <v>101386</v>
          </cell>
          <cell r="H7680" t="str">
            <v>BLASTER, DINAMITADOR OU CABO DE FORÇA COM ENCARGOS COMPLEMENTARES</v>
          </cell>
          <cell r="I7680" t="str">
            <v>MES</v>
          </cell>
          <cell r="J7680" t="str">
            <v>COEFICIENTE DE REPRESENTATIVIDADE</v>
          </cell>
          <cell r="K7680">
            <v>3818.37</v>
          </cell>
        </row>
        <row r="7681">
          <cell r="G7681">
            <v>101387</v>
          </cell>
          <cell r="H7681" t="str">
            <v>CALCETEIRO COM ENCARGOS COMPLEMENTARES</v>
          </cell>
          <cell r="I7681" t="str">
            <v>MES</v>
          </cell>
          <cell r="J7681" t="str">
            <v>COEFICIENTE DE REPRESENTATIVIDADE</v>
          </cell>
          <cell r="K7681">
            <v>3917.16</v>
          </cell>
        </row>
        <row r="7682">
          <cell r="G7682">
            <v>101388</v>
          </cell>
          <cell r="H7682" t="str">
            <v>CARPINTEIRO AUXILIAR COM ENCARGOS COMPLEMENTARES</v>
          </cell>
          <cell r="I7682" t="str">
            <v>MES</v>
          </cell>
          <cell r="J7682" t="str">
            <v>COEFICIENTE DE REPRESENTATIVIDADE</v>
          </cell>
          <cell r="K7682">
            <v>4989.69</v>
          </cell>
        </row>
        <row r="7683">
          <cell r="G7683">
            <v>101389</v>
          </cell>
          <cell r="H7683" t="str">
            <v>CARPINTEIRO DE ESQUADRIAS COM ENCARGOS COMPLEMENTARES</v>
          </cell>
          <cell r="I7683" t="str">
            <v>MES</v>
          </cell>
          <cell r="J7683" t="str">
            <v>COEFICIENTE DE REPRESENTATIVIDADE</v>
          </cell>
          <cell r="K7683">
            <v>4908.71</v>
          </cell>
        </row>
        <row r="7684">
          <cell r="G7684">
            <v>101390</v>
          </cell>
          <cell r="H7684" t="str">
            <v>CARPINTEIRO DE FORMAS COM ENCARGOS COMPLEMENTARES</v>
          </cell>
          <cell r="I7684" t="str">
            <v>MES</v>
          </cell>
          <cell r="J7684" t="str">
            <v>COEFICIENTE DE REPRESENTATIVIDADE</v>
          </cell>
          <cell r="K7684">
            <v>5696.62</v>
          </cell>
        </row>
        <row r="7685">
          <cell r="G7685">
            <v>101391</v>
          </cell>
          <cell r="H7685" t="str">
            <v>CAVOUQUEIRO OU OPERADOR DE PERFURATRIZ COM ENCARGOS COMPLEMENTARES</v>
          </cell>
          <cell r="I7685" t="str">
            <v>MES</v>
          </cell>
          <cell r="J7685" t="str">
            <v>COEFICIENTE DE REPRESENTATIVIDADE</v>
          </cell>
          <cell r="K7685">
            <v>4287.09</v>
          </cell>
        </row>
        <row r="7686">
          <cell r="G7686">
            <v>101392</v>
          </cell>
          <cell r="H7686" t="str">
            <v>ELETRICISTA COM ENCARGOS COMPLEMENTARES</v>
          </cell>
          <cell r="I7686" t="str">
            <v>MES</v>
          </cell>
          <cell r="J7686" t="str">
            <v>COEFICIENTE DE REPRESENTATIVIDADE</v>
          </cell>
          <cell r="K7686">
            <v>5266.89</v>
          </cell>
        </row>
        <row r="7687">
          <cell r="G7687">
            <v>101394</v>
          </cell>
          <cell r="H7687" t="str">
            <v>ELETROTÉCNICO COM ENCARGOS COMPLEMENTARES</v>
          </cell>
          <cell r="I7687" t="str">
            <v>MES</v>
          </cell>
          <cell r="J7687" t="str">
            <v>COEFICIENTE DE REPRESENTATIVIDADE</v>
          </cell>
          <cell r="K7687">
            <v>2933.24</v>
          </cell>
        </row>
        <row r="7688">
          <cell r="G7688">
            <v>101395</v>
          </cell>
          <cell r="H7688" t="str">
            <v>ENCANADOR OU BOMBEIRO HIDRÁULICO COM ENCARGOS COMPLEMENTARES</v>
          </cell>
          <cell r="I7688" t="str">
            <v>MES</v>
          </cell>
          <cell r="J7688" t="str">
            <v>COEFICIENTE DE REPRESENTATIVIDADE</v>
          </cell>
          <cell r="K7688">
            <v>4372.47</v>
          </cell>
        </row>
        <row r="7689">
          <cell r="G7689">
            <v>101396</v>
          </cell>
          <cell r="H7689" t="str">
            <v>GESSEIRO COM ENCARGOS COMPLEMENTARES</v>
          </cell>
          <cell r="I7689" t="str">
            <v>MES</v>
          </cell>
          <cell r="J7689" t="str">
            <v>COEFICIENTE DE REPRESENTATIVIDADE</v>
          </cell>
          <cell r="K7689">
            <v>4768.7</v>
          </cell>
        </row>
        <row r="7690">
          <cell r="G7690">
            <v>101397</v>
          </cell>
          <cell r="H7690" t="str">
            <v>IMPERMEABILIZADOR COM ENCARGOS COMPLEMENTARES</v>
          </cell>
          <cell r="I7690" t="str">
            <v>MES</v>
          </cell>
          <cell r="J7690" t="str">
            <v>COEFICIENTE DE REPRESENTATIVIDADE</v>
          </cell>
          <cell r="K7690">
            <v>4054.36</v>
          </cell>
        </row>
        <row r="7691">
          <cell r="G7691">
            <v>101398</v>
          </cell>
          <cell r="H7691" t="str">
            <v>INSTALADOR DE TUBULAÇÕES COM ENCARGOS COMPLEMENTARES</v>
          </cell>
          <cell r="I7691" t="str">
            <v>MES</v>
          </cell>
          <cell r="J7691" t="str">
            <v>COEFICIENTE DE REPRESENTATIVIDADE</v>
          </cell>
          <cell r="K7691">
            <v>4014.59</v>
          </cell>
        </row>
        <row r="7692">
          <cell r="G7692">
            <v>101399</v>
          </cell>
          <cell r="H7692" t="str">
            <v>JARDINEIRO COM ENCARGOS COMPLEMENTARES</v>
          </cell>
          <cell r="I7692" t="str">
            <v>MES</v>
          </cell>
          <cell r="J7692" t="str">
            <v>COEFICIENTE DE REPRESENTATIVIDADE</v>
          </cell>
          <cell r="K7692">
            <v>4768.7</v>
          </cell>
        </row>
        <row r="7693">
          <cell r="G7693">
            <v>101401</v>
          </cell>
          <cell r="H7693" t="str">
            <v>MAÇARIQUEIRO COM ENCARGOS COMPLEMENTARES</v>
          </cell>
          <cell r="I7693" t="str">
            <v>MES</v>
          </cell>
          <cell r="J7693" t="str">
            <v>COEFICIENTE DE REPRESENTATIVIDADE</v>
          </cell>
          <cell r="K7693">
            <v>5802.95</v>
          </cell>
        </row>
        <row r="7694">
          <cell r="G7694">
            <v>101402</v>
          </cell>
          <cell r="H7694" t="str">
            <v>MARCENEIRO COM ENCARGOS COMPLEMENTARES</v>
          </cell>
          <cell r="I7694" t="str">
            <v>MES</v>
          </cell>
          <cell r="J7694" t="str">
            <v>COEFICIENTE DE REPRESENTATIVIDADE</v>
          </cell>
          <cell r="K7694">
            <v>4076.05</v>
          </cell>
        </row>
        <row r="7695">
          <cell r="G7695">
            <v>101407</v>
          </cell>
          <cell r="H7695" t="str">
            <v>MARMORISTA / GRANITEIRO COM ENCARGOS COMPLEMENTARES</v>
          </cell>
          <cell r="I7695" t="str">
            <v>MES</v>
          </cell>
          <cell r="J7695" t="str">
            <v>COEFICIENTE DE REPRESENTATIVIDADE</v>
          </cell>
          <cell r="K7695">
            <v>5612.47</v>
          </cell>
        </row>
        <row r="7696">
          <cell r="G7696">
            <v>101408</v>
          </cell>
          <cell r="H7696" t="str">
            <v>MECÂNICO DE EQUIPAMENTOS PESADOS COM ENCARGOS COMPLEMENTARES</v>
          </cell>
          <cell r="I7696" t="str">
            <v>MES</v>
          </cell>
          <cell r="J7696" t="str">
            <v>COEFICIENTE DE REPRESENTATIVIDADE</v>
          </cell>
          <cell r="K7696">
            <v>4396.49</v>
          </cell>
        </row>
        <row r="7697">
          <cell r="G7697">
            <v>101409</v>
          </cell>
          <cell r="H7697" t="str">
            <v>MECÂNICO DE REFRIGERAÇÃO COM ENCARGOS COMPLEMENTARES</v>
          </cell>
          <cell r="I7697" t="str">
            <v>MES</v>
          </cell>
          <cell r="J7697" t="str">
            <v>COEFICIENTE DE REPRESENTATIVIDADE</v>
          </cell>
          <cell r="K7697">
            <v>5391.49</v>
          </cell>
        </row>
        <row r="7698">
          <cell r="G7698">
            <v>101410</v>
          </cell>
          <cell r="H7698" t="str">
            <v>MONTADOR DE ELETROELETRÔNICO COM ENCARGOS COMPLEMENTARES</v>
          </cell>
          <cell r="I7698" t="str">
            <v>MES</v>
          </cell>
          <cell r="J7698" t="str">
            <v>COEFICIENTE DE REPRESENTATIVIDADE</v>
          </cell>
          <cell r="K7698">
            <v>3998.48</v>
          </cell>
        </row>
        <row r="7699">
          <cell r="G7699">
            <v>101412</v>
          </cell>
          <cell r="H7699" t="str">
            <v>MONTADOR DE ESTRUTURAS METÁLICAS COM ENCARGOS COMPLEMENTARES</v>
          </cell>
          <cell r="I7699" t="str">
            <v>MES</v>
          </cell>
          <cell r="J7699" t="str">
            <v>COEFICIENTE DE REPRESENTATIVIDADE</v>
          </cell>
          <cell r="K7699">
            <v>6060.6</v>
          </cell>
        </row>
        <row r="7700">
          <cell r="G7700">
            <v>101413</v>
          </cell>
          <cell r="H7700" t="str">
            <v>MONTADOR DE MÁQUINAS COM ENCARGOS COMPLEMENTARES</v>
          </cell>
          <cell r="I7700" t="str">
            <v>MES</v>
          </cell>
          <cell r="J7700" t="str">
            <v>COEFICIENTE DE REPRESENTATIVIDADE</v>
          </cell>
          <cell r="K7700">
            <v>6060.6</v>
          </cell>
        </row>
        <row r="7701">
          <cell r="G7701">
            <v>101414</v>
          </cell>
          <cell r="H7701" t="str">
            <v>MOTORISTA DE CAMINHÃO BASCULANTE COM ENCARGOS COMPLEMENTARES</v>
          </cell>
          <cell r="I7701" t="str">
            <v>MES</v>
          </cell>
          <cell r="J7701" t="str">
            <v>COEFICIENTE DE REPRESENTATIVIDADE</v>
          </cell>
          <cell r="K7701">
            <v>4768.7</v>
          </cell>
        </row>
        <row r="7702">
          <cell r="G7702">
            <v>101415</v>
          </cell>
          <cell r="H7702" t="str">
            <v>MOTORISTA DE CAMINHÃO CARRETA COM ENCARGOS COMPLEMENTARES</v>
          </cell>
          <cell r="I7702" t="str">
            <v>MES</v>
          </cell>
          <cell r="J7702" t="str">
            <v>COEFICIENTE DE REPRESENTATIVIDADE</v>
          </cell>
          <cell r="K7702">
            <v>4768.7</v>
          </cell>
        </row>
        <row r="7703">
          <cell r="G7703">
            <v>101416</v>
          </cell>
          <cell r="H7703" t="str">
            <v>MOTORISTA DE CARRO DE PASSEIO COM ENCARGOS COMPLEMENTARES</v>
          </cell>
          <cell r="I7703" t="str">
            <v>MES</v>
          </cell>
          <cell r="J7703" t="str">
            <v>COEFICIENTE DE REPRESENTATIVIDADE</v>
          </cell>
          <cell r="K7703">
            <v>3811.18</v>
          </cell>
        </row>
        <row r="7704">
          <cell r="G7704">
            <v>101417</v>
          </cell>
          <cell r="H7704" t="str">
            <v>MOTORISTA OPERADOR DE CAMINHÃO COM MUNCK COM ENCARGOS COMPLEMENTARES</v>
          </cell>
          <cell r="I7704" t="str">
            <v>MES</v>
          </cell>
          <cell r="J7704" t="str">
            <v>COEFICIENTE DE REPRESENTATIVIDADE</v>
          </cell>
          <cell r="K7704">
            <v>6060.6</v>
          </cell>
        </row>
        <row r="7705">
          <cell r="G7705">
            <v>101418</v>
          </cell>
          <cell r="H7705" t="str">
            <v>NIVELADOR  COM ENCARGOS COMPLEMENTARES</v>
          </cell>
          <cell r="I7705" t="str">
            <v>MES</v>
          </cell>
          <cell r="J7705" t="str">
            <v>COEFICIENTE DE REPRESENTATIVIDADE</v>
          </cell>
          <cell r="K7705">
            <v>4495.91</v>
          </cell>
        </row>
        <row r="7706">
          <cell r="G7706">
            <v>101419</v>
          </cell>
          <cell r="H7706" t="str">
            <v>OPERADOR DE BATE-ESTACA COM ENCARGOS COMPLEMENTARES</v>
          </cell>
          <cell r="I7706" t="str">
            <v>MES</v>
          </cell>
          <cell r="J7706" t="str">
            <v>COEFICIENTE DE REPRESENTATIVIDADE</v>
          </cell>
          <cell r="K7706">
            <v>4513.84</v>
          </cell>
        </row>
        <row r="7707">
          <cell r="G7707">
            <v>101420</v>
          </cell>
          <cell r="H7707" t="str">
            <v>OPERADOR DE BETONEIRA (CAMINHÃO) COM ENCARGOS COMPLEMENTARES</v>
          </cell>
          <cell r="I7707" t="str">
            <v>MES</v>
          </cell>
          <cell r="J7707" t="str">
            <v>COEFICIENTE DE REPRESENTATIVIDADE</v>
          </cell>
          <cell r="K7707">
            <v>4803.57</v>
          </cell>
        </row>
        <row r="7708">
          <cell r="G7708">
            <v>101421</v>
          </cell>
          <cell r="H7708" t="str">
            <v>OPERADOR DE BETONEIRA ESTACIONÁRIA COM ENCARGOS COMPLEMENTARES</v>
          </cell>
          <cell r="I7708" t="str">
            <v>MES</v>
          </cell>
          <cell r="J7708" t="str">
            <v>COEFICIENTE DE REPRESENTATIVIDADE</v>
          </cell>
          <cell r="K7708">
            <v>4706.28</v>
          </cell>
        </row>
        <row r="7709">
          <cell r="G7709">
            <v>101422</v>
          </cell>
          <cell r="H7709" t="str">
            <v>OPERADOR DE COMPRESSOR DE AR OU COMPRESSORISTA COM ENCARGOS COMPLEMENTARES</v>
          </cell>
          <cell r="I7709" t="str">
            <v>MES</v>
          </cell>
          <cell r="J7709" t="str">
            <v>COEFICIENTE DE REPRESENTATIVIDADE</v>
          </cell>
          <cell r="K7709">
            <v>4803.57</v>
          </cell>
        </row>
        <row r="7710">
          <cell r="G7710">
            <v>101424</v>
          </cell>
          <cell r="H7710" t="str">
            <v>OPERADOR DE DEMARCADORA DE FAIXAS DE TRÁFEGO COM ENCARGOS COMPLEMENTARES</v>
          </cell>
          <cell r="I7710" t="str">
            <v>MES</v>
          </cell>
          <cell r="J7710" t="str">
            <v>COEFICIENTE DE REPRESENTATIVIDADE</v>
          </cell>
          <cell r="K7710">
            <v>4089.05</v>
          </cell>
        </row>
        <row r="7711">
          <cell r="G7711">
            <v>101425</v>
          </cell>
          <cell r="H7711" t="str">
            <v>OPERADOR DE ESCAVADEIRA COM ENCARGOS COMPLEMENTARES</v>
          </cell>
          <cell r="I7711" t="str">
            <v>MES</v>
          </cell>
          <cell r="J7711" t="str">
            <v>COEFICIENTE DE REPRESENTATIVIDADE</v>
          </cell>
          <cell r="K7711">
            <v>4486.21</v>
          </cell>
        </row>
        <row r="7712">
          <cell r="G7712">
            <v>101426</v>
          </cell>
          <cell r="H7712" t="str">
            <v>OPERADOR DE GUINCHO OU GUINCHEIRO COM ENCARGOS COMPLEMENTARES</v>
          </cell>
          <cell r="I7712" t="str">
            <v>MES</v>
          </cell>
          <cell r="J7712" t="str">
            <v>COEFICIENTE DE REPRESENTATIVIDADE</v>
          </cell>
          <cell r="K7712">
            <v>3327.24</v>
          </cell>
        </row>
        <row r="7713">
          <cell r="G7713">
            <v>101427</v>
          </cell>
          <cell r="H7713" t="str">
            <v>OPERADOR DE GUINDASTE COM ENCARGOS COMPLEMENTARES</v>
          </cell>
          <cell r="I7713" t="str">
            <v>MES</v>
          </cell>
          <cell r="J7713" t="str">
            <v>COEFICIENTE DE REPRESENTATIVIDADE</v>
          </cell>
          <cell r="K7713">
            <v>4943.25</v>
          </cell>
        </row>
        <row r="7714">
          <cell r="G7714">
            <v>101428</v>
          </cell>
          <cell r="H7714" t="str">
            <v>OPERADOR DE JATO ABRASIVO OU JATISTA COM ENCARGOS COMPLEMENTARES</v>
          </cell>
          <cell r="I7714" t="str">
            <v>MES</v>
          </cell>
          <cell r="J7714" t="str">
            <v>COEFICIENTE DE REPRESENTATIVIDADE</v>
          </cell>
          <cell r="K7714">
            <v>6262.37</v>
          </cell>
        </row>
        <row r="7715">
          <cell r="G7715">
            <v>101429</v>
          </cell>
          <cell r="H7715" t="str">
            <v>OPERADOR DE MÁQUINAS E TRATORES DIVERSOS COM ENCARGOS COMPLEMENTARES</v>
          </cell>
          <cell r="I7715" t="str">
            <v>MES</v>
          </cell>
          <cell r="J7715" t="str">
            <v>COEFICIENTE DE REPRESENTATIVIDADE</v>
          </cell>
          <cell r="K7715">
            <v>5913.46</v>
          </cell>
        </row>
        <row r="7716">
          <cell r="G7716">
            <v>101430</v>
          </cell>
          <cell r="H7716" t="str">
            <v>OPERADOR DE MARTELETE OU MARTELETEIRO COM ENCARGOS COMPLEMENTARES</v>
          </cell>
          <cell r="I7716" t="str">
            <v>MES</v>
          </cell>
          <cell r="J7716" t="str">
            <v>COEFICIENTE DE REPRESENTATIVIDADE</v>
          </cell>
          <cell r="K7716">
            <v>4523.55</v>
          </cell>
        </row>
        <row r="7717">
          <cell r="G7717">
            <v>101431</v>
          </cell>
          <cell r="H7717" t="str">
            <v>OPERADOR DE MOTO SCRAPER COM ENCARGOS COMPLEMENTARES</v>
          </cell>
          <cell r="I7717" t="str">
            <v>MES</v>
          </cell>
          <cell r="J7717" t="str">
            <v>COEFICIENTE DE REPRESENTATIVIDADE</v>
          </cell>
          <cell r="K7717">
            <v>4420.02</v>
          </cell>
        </row>
        <row r="7718">
          <cell r="G7718">
            <v>101432</v>
          </cell>
          <cell r="H7718" t="str">
            <v>OPERADOR DE MOTONIVELADORA COM ENCARGOS COMPLEMENTARES</v>
          </cell>
          <cell r="I7718" t="str">
            <v>MES</v>
          </cell>
          <cell r="J7718" t="str">
            <v>COEFICIENTE DE REPRESENTATIVIDADE</v>
          </cell>
          <cell r="K7718">
            <v>3673.1</v>
          </cell>
        </row>
        <row r="7719">
          <cell r="G7719">
            <v>101433</v>
          </cell>
          <cell r="H7719" t="str">
            <v>OPERADOR DE PÁ CARREGADEIRA COM ENCARGOS COMPLEMENTARES</v>
          </cell>
          <cell r="I7719" t="str">
            <v>MES</v>
          </cell>
          <cell r="J7719" t="str">
            <v>COEFICIENTE DE REPRESENTATIVIDADE</v>
          </cell>
          <cell r="K7719">
            <v>3776.46</v>
          </cell>
        </row>
        <row r="7720">
          <cell r="G7720">
            <v>101434</v>
          </cell>
          <cell r="H7720" t="str">
            <v>OPERADOR DE PAVIMENTADORA / MESA VIBROACABADORA COM ENCARGOS COMPLEMENTARES</v>
          </cell>
          <cell r="I7720" t="str">
            <v>MES</v>
          </cell>
          <cell r="J7720" t="str">
            <v>COEFICIENTE DE REPRESENTATIVIDADE</v>
          </cell>
          <cell r="K7720">
            <v>6060.6</v>
          </cell>
        </row>
        <row r="7721">
          <cell r="G7721">
            <v>101435</v>
          </cell>
          <cell r="H7721" t="str">
            <v>OPERADOR DE ROLO COMPACTADOR COM ENCARGOS COMPLEMENTARES</v>
          </cell>
          <cell r="I7721" t="str">
            <v>MES</v>
          </cell>
          <cell r="J7721" t="str">
            <v>COEFICIENTE DE REPRESENTATIVIDADE</v>
          </cell>
          <cell r="K7721">
            <v>4495.91</v>
          </cell>
        </row>
        <row r="7722">
          <cell r="G7722">
            <v>101436</v>
          </cell>
          <cell r="H7722" t="str">
            <v>OPERADOR DE USINA DE ASFALTO, DE SOLOS OU DE CONCRETO COM ENCARGOS COMPLEMENTARES</v>
          </cell>
          <cell r="I7722" t="str">
            <v>MES</v>
          </cell>
          <cell r="J7722" t="str">
            <v>COEFICIENTE DE REPRESENTATIVIDADE</v>
          </cell>
          <cell r="K7722">
            <v>4513.84</v>
          </cell>
        </row>
        <row r="7723">
          <cell r="G7723">
            <v>101437</v>
          </cell>
          <cell r="H7723" t="str">
            <v>PASTILHEIRO COM ENCARGOS COMPLEMENTARES</v>
          </cell>
          <cell r="I7723" t="str">
            <v>MES</v>
          </cell>
          <cell r="J7723" t="str">
            <v>COEFICIENTE DE REPRESENTATIVIDADE</v>
          </cell>
          <cell r="K7723">
            <v>4803.57</v>
          </cell>
        </row>
        <row r="7724">
          <cell r="G7724">
            <v>101438</v>
          </cell>
          <cell r="H7724" t="str">
            <v>PEDREIRO COM ENCARGOS COMPLEMENTARES</v>
          </cell>
          <cell r="I7724" t="str">
            <v>MES</v>
          </cell>
          <cell r="J7724" t="str">
            <v>COEFICIENTE DE REPRESENTATIVIDADE</v>
          </cell>
          <cell r="K7724">
            <v>4706.28</v>
          </cell>
        </row>
        <row r="7725">
          <cell r="G7725">
            <v>101439</v>
          </cell>
          <cell r="H7725" t="str">
            <v>PINTOR COM ENCARGOS COMPLEMENTARES</v>
          </cell>
          <cell r="I7725" t="str">
            <v>MES</v>
          </cell>
          <cell r="J7725" t="str">
            <v>COEFICIENTE DE REPRESENTATIVIDADE</v>
          </cell>
          <cell r="K7725">
            <v>4803.57</v>
          </cell>
        </row>
        <row r="7726">
          <cell r="G7726">
            <v>101440</v>
          </cell>
          <cell r="H7726" t="str">
            <v>PINTOR DE LETREIROS COM ENCARGOS COMPLEMENTARES</v>
          </cell>
          <cell r="I7726" t="str">
            <v>MES</v>
          </cell>
          <cell r="J7726">
            <v>13.72</v>
          </cell>
          <cell r="K7726">
            <v>4089.05</v>
          </cell>
        </row>
        <row r="7727">
          <cell r="G7727">
            <v>101441</v>
          </cell>
          <cell r="H7727" t="str">
            <v>PINTOR PARA TINTA EPÓXI COM ENCARGOS COMPLEMENTARES</v>
          </cell>
          <cell r="I7727" t="str">
            <v>MES</v>
          </cell>
          <cell r="J7727">
            <v>15.39</v>
          </cell>
          <cell r="K7727">
            <v>4486.21</v>
          </cell>
        </row>
        <row r="7728">
          <cell r="G7728">
            <v>101443</v>
          </cell>
          <cell r="H7728" t="str">
            <v>POCEIRO / ESCAVADOR DE VALAS COM ENCARGOS COMPLEMENTARES</v>
          </cell>
          <cell r="I7728" t="str">
            <v>MES</v>
          </cell>
          <cell r="J7728">
            <v>17.11</v>
          </cell>
          <cell r="K7728">
            <v>3327.24</v>
          </cell>
        </row>
        <row r="7729">
          <cell r="G7729">
            <v>101444</v>
          </cell>
          <cell r="H7729" t="str">
            <v>SERRALHEIRO COM ENCARGOS COMPLEMENTARES</v>
          </cell>
          <cell r="I7729" t="str">
            <v>MES</v>
          </cell>
          <cell r="J7729">
            <v>21.5</v>
          </cell>
          <cell r="K7729">
            <v>4943.25</v>
          </cell>
        </row>
        <row r="7730">
          <cell r="G7730">
            <v>101445</v>
          </cell>
          <cell r="H7730" t="str">
            <v>SERVENTE DE OBRAS COM ENCARGOS COMPLEMENTARES</v>
          </cell>
          <cell r="I7730" t="str">
            <v>MES</v>
          </cell>
          <cell r="J7730">
            <v>25.34</v>
          </cell>
          <cell r="K7730">
            <v>6262.37</v>
          </cell>
        </row>
        <row r="7731">
          <cell r="G7731">
            <v>101446</v>
          </cell>
          <cell r="H7731" t="str">
            <v>SOLDADOR COM ENCARGOS COMPLEMENTARES</v>
          </cell>
          <cell r="I7731" t="str">
            <v>MES</v>
          </cell>
          <cell r="J7731">
            <v>28.9</v>
          </cell>
          <cell r="K7731">
            <v>5913.46</v>
          </cell>
        </row>
        <row r="7732">
          <cell r="G7732">
            <v>101447</v>
          </cell>
          <cell r="H7732" t="str">
            <v>SOLDADOR ELÉTRICO COM ENCARGOS COMPLEMENTARES</v>
          </cell>
          <cell r="I7732" t="str">
            <v>COEFICIENTE DE REPRESENTATIVIDADE</v>
          </cell>
          <cell r="J7732">
            <v>32.65</v>
          </cell>
          <cell r="K7732">
            <v>4523.55</v>
          </cell>
        </row>
        <row r="7733">
          <cell r="G7733">
            <v>101448</v>
          </cell>
          <cell r="H7733" t="str">
            <v>TÉCNICO DE LABORATÓRIO E CAMPO DE CONSTRUÇÃO COM ENCARGOS COMPLEMENTARES</v>
          </cell>
          <cell r="I7733" t="str">
            <v>COEFICIENTE DE REPRESENTATIVIDADE</v>
          </cell>
          <cell r="J7733">
            <v>36.41</v>
          </cell>
          <cell r="K7733">
            <v>4420.02</v>
          </cell>
        </row>
        <row r="7734">
          <cell r="G7734">
            <v>101449</v>
          </cell>
          <cell r="H7734" t="str">
            <v>TÉCNICO EM SONDAGEM COM ENCARGOS COMPLEMENTARES</v>
          </cell>
          <cell r="I7734" t="str">
            <v>COEFICIENTE DE REPRESENTATIVIDADE</v>
          </cell>
          <cell r="J7734">
            <v>40.2</v>
          </cell>
          <cell r="K7734">
            <v>3673.1</v>
          </cell>
        </row>
        <row r="7735">
          <cell r="G7735">
            <v>101451</v>
          </cell>
          <cell r="H7735" t="str">
            <v>TELHADOR COM ENCARGOS COMPLEMENTARES</v>
          </cell>
          <cell r="I7735" t="str">
            <v>COEFICIENTE DE REPRESENTATIVIDADE</v>
          </cell>
          <cell r="J7735">
            <v>48.1</v>
          </cell>
          <cell r="K7735">
            <v>3776.46</v>
          </cell>
        </row>
        <row r="7736">
          <cell r="G7736">
            <v>101452</v>
          </cell>
          <cell r="H7736" t="str">
            <v>VIDRACEIRO COM ENCARGOS COMPLEMENTARES</v>
          </cell>
          <cell r="I7736" t="str">
            <v>COEFICIENTE DE REPRESENTATIVIDADE</v>
          </cell>
          <cell r="J7736">
            <v>3.46</v>
          </cell>
        </row>
        <row r="7737">
          <cell r="G7737">
            <v>101453</v>
          </cell>
          <cell r="H7737" t="str">
            <v>VIGIA DIURNO COM ENCARGOS COMPLEMENTARES</v>
          </cell>
          <cell r="I7737" t="str">
            <v>COEFICIENTE DE REPRESENTATIVIDADE</v>
          </cell>
          <cell r="J7737">
            <v>4.02</v>
          </cell>
        </row>
        <row r="7738">
          <cell r="G7738">
            <v>101454</v>
          </cell>
          <cell r="H7738" t="str">
            <v>M</v>
          </cell>
          <cell r="I7738" t="str">
            <v>COEFICIENTE DE REPRESENTATIVIDADE</v>
          </cell>
          <cell r="J7738">
            <v>5.38</v>
          </cell>
        </row>
        <row r="7739">
          <cell r="G7739">
            <v>101456</v>
          </cell>
          <cell r="H7739" t="str">
            <v>M</v>
          </cell>
          <cell r="I7739" t="str">
            <v>COEFICIENTE DE REPRESENTATIVIDADE</v>
          </cell>
          <cell r="J7739">
            <v>6.75</v>
          </cell>
        </row>
        <row r="7740">
          <cell r="G7740">
            <v>101457</v>
          </cell>
          <cell r="H7740" t="str">
            <v>M</v>
          </cell>
          <cell r="I7740" t="str">
            <v>COEFICIENTE DE REPRESENTATIVIDADE</v>
          </cell>
          <cell r="J7740">
            <v>8.12</v>
          </cell>
        </row>
        <row r="7741">
          <cell r="G7741">
            <v>101458</v>
          </cell>
          <cell r="H7741" t="str">
            <v>M</v>
          </cell>
          <cell r="I7741" t="str">
            <v>COEFICIENTE DE REPRESENTATIVIDADE</v>
          </cell>
          <cell r="J7741">
            <v>9.52</v>
          </cell>
        </row>
        <row r="7742">
          <cell r="G7742">
            <v>101459</v>
          </cell>
          <cell r="H7742" t="str">
            <v>M</v>
          </cell>
          <cell r="I7742" t="str">
            <v>COEFICIENTE DE REPRESENTATIVIDADE</v>
          </cell>
          <cell r="J7742">
            <v>10.9</v>
          </cell>
        </row>
        <row r="7743">
          <cell r="G7743">
            <v>101460</v>
          </cell>
          <cell r="H7743" t="str">
            <v>M</v>
          </cell>
          <cell r="I7743" t="str">
            <v>COEFICIENTE DE REPRESENTATIVIDADE</v>
          </cell>
          <cell r="J7743">
            <v>12.29</v>
          </cell>
        </row>
        <row r="7744">
          <cell r="G7744" t="str">
            <v>ASSENTAMENTO DE TUBO DE FERRO FUNDIDO PARA REDE DE ÁGUA, DN 350 MM, JUNTA ELÁSTICA, INSTALADO EM LOCAL COM NÍVEL ALTO DE INTERFERÊNCIAS (NÃO INCLUI FORNECIMENTO). AF_05/2024</v>
          </cell>
          <cell r="H7744" t="str">
            <v>M</v>
          </cell>
          <cell r="I7744" t="str">
            <v>COEFICIENTE DE REPRESENTATIVIDADE</v>
          </cell>
          <cell r="J7744">
            <v>13.7</v>
          </cell>
        </row>
        <row r="7745">
          <cell r="G7745" t="str">
            <v>ASSENTAMENTO DE TUBO DE FERRO FUNDIDO PARA REDE DE ÁGUA, DN 400 MM, JUNTA ELÁSTICA, INSTALADO EM LOCAL COM NÍVEL ALTO DE INTERFERÊNCIAS (NÃO INCLUI FORNECIMENTO). AF_05/2024</v>
          </cell>
          <cell r="H7745" t="str">
            <v>M</v>
          </cell>
          <cell r="I7745" t="str">
            <v>COEFICIENTE DE REPRESENTATIVIDADE</v>
          </cell>
          <cell r="J7745">
            <v>16.91</v>
          </cell>
        </row>
        <row r="7746">
          <cell r="G7746" t="str">
            <v>ASSENTAMENTO DE TUBO DE FERRO FUNDIDO PARA REDE DE ÁGUA, DN 450 MM, JUNTA ELÁSTICA, INSTALADO EM LOCAL COM NÍVEL ALTO DE INTERFERÊNCIAS (NÃO INCLUI FORNECIMENTO). AF_05/2024</v>
          </cell>
          <cell r="H7746" t="str">
            <v>M</v>
          </cell>
          <cell r="I7746" t="str">
            <v>COEFICIENTE DE REPRESENTATIVIDADE</v>
          </cell>
          <cell r="J7746">
            <v>19.99</v>
          </cell>
        </row>
        <row r="7747">
          <cell r="G7747" t="str">
            <v>ASSENTAMENTO DE TUBO DE FERRO FUNDIDO PARA REDE DE ÁGUA, DN 500 MM, JUNTA ELÁSTICA, INSTALADO EM LOCAL COM NÍVEL ALTO DE INTERFERÊNCIAS (NÃO INCLUI FORNECIMENTO). AF_05/2024</v>
          </cell>
          <cell r="H7747" t="str">
            <v>M</v>
          </cell>
          <cell r="I7747" t="str">
            <v>COEFICIENTE DE REPRESENTATIVIDADE</v>
          </cell>
          <cell r="J7747">
            <v>22.83</v>
          </cell>
        </row>
        <row r="7748">
          <cell r="G7748" t="str">
            <v>ASSENTAMENTO DE TUBO DE FERRO FUNDIDO PARA REDE DE ÁGUA, DN 600 MM, JUNTA ELÁSTICA, INSTALADO EM LOCAL COM NÍVEL ALTO DE INTERFERÊNCIAS (NÃO INCLUI FORNECIMENTO). AF_05/2024</v>
          </cell>
          <cell r="H7748" t="str">
            <v>M</v>
          </cell>
          <cell r="I7748" t="str">
            <v>COEFICIENTE DE REPRESENTATIVIDADE</v>
          </cell>
          <cell r="J7748">
            <v>25.83</v>
          </cell>
        </row>
        <row r="7749">
          <cell r="G7749" t="str">
            <v>ASSENTAMENTO DE TUBO DE FERRO FUNDIDO PARA REDE DE ÁGUA, DN 700 MM, JUNTA ELÁSTICA, INSTALADO EM LOCAL COM NÍVEL ALTO DE INTERFERÊNCIAS (NÃO INCLUI FORNECIMENTO). AF_05/2024</v>
          </cell>
          <cell r="H7749" t="str">
            <v>M</v>
          </cell>
          <cell r="I7749" t="str">
            <v>COEFICIENTE DE REPRESENTATIVIDADE</v>
          </cell>
          <cell r="J7749">
            <v>28.85</v>
          </cell>
        </row>
        <row r="7750">
          <cell r="G7750" t="str">
            <v>ASSENTAMENTO DE TUBO DE FERRO FUNDIDO PARA REDE DE ÁGUA, DN 900 MM, JUNTA ELÁSTICA, INSTALADO EM LOCAL COM NÍVEL ALTO DE INTERFERÊNCIAS (NÃO INCLUI FORNECIMENTO). AF_05/2024</v>
          </cell>
          <cell r="H7750" t="str">
            <v>M</v>
          </cell>
          <cell r="I7750" t="str">
            <v>COEFICIENTE DE REPRESENTATIVIDADE</v>
          </cell>
          <cell r="J7750">
            <v>16.76</v>
          </cell>
        </row>
        <row r="7751">
          <cell r="G7751" t="str">
            <v>ASSENTAMENTO DE TUBO DE FERRO FUNDIDO PARA REDE DE ÁGUA, DN 1200 MM, JUNTA ELÁSTICA, INSTALADO EM LOCAL COM NÍVEL ALTO DE INTERFERÊNCIAS (NÃO INCLUI FORNECIMENTO). AF_05/2024</v>
          </cell>
          <cell r="H7751" t="str">
            <v>M</v>
          </cell>
          <cell r="I7751" t="str">
            <v>COEFICIENTE DE REPRESENTATIVIDADE</v>
          </cell>
          <cell r="J7751">
            <v>43.4</v>
          </cell>
        </row>
        <row r="7752">
          <cell r="G7752" t="str">
            <v>ASSENTAMENTO DE TUBO DE FERRO FUNDIDO PARA REDE DE ÁGUA, DN 200 MM, JUNTA ELÁSTICA, INSTALADO EM LOCAL COM NÍVEL BAIXO DE INTERFERÊNCIAS (NÃO INCLUI FORNECIMENTO). AF_05/2024</v>
          </cell>
          <cell r="H7752" t="str">
            <v>M</v>
          </cell>
          <cell r="I7752" t="str">
            <v>COEFICIENTE DE REPRESENTATIVIDADE</v>
          </cell>
          <cell r="J7752">
            <v>54.25</v>
          </cell>
        </row>
        <row r="7753">
          <cell r="G7753" t="str">
            <v>ASSENTAMENTO DE TUBO DE FERRO FUNDIDO PARA REDE DE ÁGUA, DN 250 MM, JUNTA ELÁSTICA, INSTALADO EM LOCAL COM NÍVEL BAIXO DE INTERFERÊNCIAS (NÃO INCLUI FORNECIMENTO). AF_05/2024</v>
          </cell>
          <cell r="H7753" t="str">
            <v>M</v>
          </cell>
          <cell r="I7753" t="str">
            <v>COEFICIENTE DE REPRESENTATIVIDADE</v>
          </cell>
          <cell r="J7753">
            <v>67.99</v>
          </cell>
        </row>
        <row r="7754">
          <cell r="G7754" t="str">
            <v>ASSENTAMENTO DE TUBO DE FERRO FUNDIDO PARA REDE DE ÁGUA, DN 300 MM, JUNTA ELÁSTICA, INSTALADO EM LOCAL COM NÍVEL BAIXO DE INTERFERÊNCIAS (NÃO INCLUI FORNECIMENTO). AF_05/2024</v>
          </cell>
          <cell r="H7754" t="str">
            <v>UN</v>
          </cell>
          <cell r="I7754" t="str">
            <v>COEFICIENTE DE REPRESENTATIVIDADE</v>
          </cell>
          <cell r="J7754">
            <v>80.21</v>
          </cell>
        </row>
        <row r="7755">
          <cell r="G7755" t="str">
            <v>ASSENTAMENTO DE TUBO DE FERRO FUNDIDO PARA REDE DE ÁGUA, DN 450 MM, JUNTA ELÁSTICA, INSTALADO EM LOCAL COM NÍVEL BAIXO DE INTERFERÊNCIAS (NÃO INCLUI FORNECIMENTO). AF_05/2024</v>
          </cell>
          <cell r="H7755" t="str">
            <v>UN</v>
          </cell>
          <cell r="I7755" t="str">
            <v>COEFICIENTE DE REPRESENTATIVIDADE</v>
          </cell>
          <cell r="J7755">
            <v>37.2</v>
          </cell>
        </row>
        <row r="7756">
          <cell r="G7756" t="str">
            <v>ASSENTAMENTO DE TUBO DE FERRO FUNDIDO PARA REDE DE ÁGUA, DN 500 MM, JUNTA ELÁSTICA, INSTALADO EM LOCAL COM NÍVEL BAIXO DE INTERFERÊNCIAS (NÃO INCLUI FORNECIMENTO). AF_05/2024</v>
          </cell>
          <cell r="H7756" t="str">
            <v>UN</v>
          </cell>
          <cell r="I7756" t="str">
            <v>COEFICIENTE DE REPRESENTATIVIDADE</v>
          </cell>
          <cell r="J7756">
            <v>12.82</v>
          </cell>
        </row>
        <row r="7757">
          <cell r="G7757" t="str">
            <v>ASSENTAMENTO DE TUBO DE FERRO FUNDIDO PARA REDE DE ÁGUA, DN 900 MM, JUNTA ELÁSTICA, INSTALADO EM LOCAL COM NÍVEL BAIXO DE INTERFERÊNCIAS (NÃO INCLUI FORNECIMENTO). AF_05/2024</v>
          </cell>
          <cell r="H7757" t="str">
            <v>UN</v>
          </cell>
          <cell r="I7757" t="str">
            <v>COEFICIENTE DE REPRESENTATIVIDADE</v>
          </cell>
          <cell r="J7757">
            <v>73.05</v>
          </cell>
        </row>
        <row r="7758">
          <cell r="G7758" t="str">
            <v>ASSENTAMENTO DE TUBO DE FERRO FUNDIDO PARA REDE DE ÁGUA, DN 1000 MM, JUNTA ELÁSTICA, INSTALADO EM LOCAL COM NÍVEL BAIXO DE INTERFERÊNCIAS (NÃO INCLUI FORNECIMENTO). AF_05/2024</v>
          </cell>
          <cell r="H7758" t="str">
            <v>UN</v>
          </cell>
          <cell r="I7758" t="str">
            <v>COEFICIENTE DE REPRESENTATIVIDADE</v>
          </cell>
          <cell r="J7758">
            <v>20.89</v>
          </cell>
        </row>
        <row r="7759">
          <cell r="G7759" t="str">
            <v>ASSENTAMENTO DE TUBO DE FERRO FUNDIDO PARA REDE DE ÁGUA, DN 1200 MM, JUNTA ELÁSTICA, INSTALADO EM LOCAL COM NÍVEL BAIXO DE INTERFERÊNCIAS (NÃO INCLUI FORNECIMENTO). AF_05/2024</v>
          </cell>
          <cell r="H7759" t="str">
            <v>UN</v>
          </cell>
          <cell r="I7759" t="str">
            <v>COEFICIENTE DE REPRESENTATIVIDADE</v>
          </cell>
          <cell r="J7759">
            <v>23.96</v>
          </cell>
        </row>
        <row r="7760">
          <cell r="G7760" t="str">
            <v>ASSENTAMENTO DE CONEXÃO 2 ACESSOS INCLINADOS DE FERRO FUNDIDO PARA REDE DE ÁGUA, DN 80, JUNTA ELÁSTICA, INSTALADO EM LOCAL COM NÍVEL ALTO DE INTERFERÊNCIAS (NÃO INCLUI FORNECIMENTO). AF_05/2024</v>
          </cell>
          <cell r="H7760" t="str">
            <v>UN</v>
          </cell>
          <cell r="I7760" t="str">
            <v>COEFICIENTE DE REPRESENTATIVIDADE</v>
          </cell>
          <cell r="J7760">
            <v>54.11</v>
          </cell>
        </row>
        <row r="7761">
          <cell r="G7761" t="str">
            <v>ASSENTAMENTO DE CONEXÃO 2 ACESSOS INCLINADOS DE FERRO FUNDIDO PARA REDE DE ÁGUA, DN 150, JUNTA ELÁSTICA, INSTALADO EM LOCAL COM NÍVEL ALTO DE INTERFERÊNCIAS (NÃO INCLUI FORNECIMENTO). AF_05/2024</v>
          </cell>
          <cell r="H7761" t="str">
            <v>UN</v>
          </cell>
          <cell r="I7761" t="str">
            <v>COEFICIENTE DE REPRESENTATIVIDADE</v>
          </cell>
          <cell r="J7761">
            <v>102.05</v>
          </cell>
        </row>
        <row r="7762">
          <cell r="G7762" t="str">
            <v>ASSENTAMENTO DE CONEXÃO 2 ACESSOS INCLINADOS DE FERRO FUNDIDO PARA REDE DE ÁGUA, DN 300, JUNTA ELÁSTICA, INSTALADO EM LOCAL COM NÍVEL ALTO DE INTERFERÊNCIAS (NÃO INCLUI FORNECIMENTO). AF_05/2024</v>
          </cell>
          <cell r="H7762" t="str">
            <v>UN</v>
          </cell>
          <cell r="I7762" t="str">
            <v>COEFICIENTE DE REPRESENTATIVIDADE</v>
          </cell>
          <cell r="J7762">
            <v>66.9</v>
          </cell>
        </row>
        <row r="7763">
          <cell r="G7763" t="str">
            <v>ASSENTAMENTO DE CONEXÃO 2 ACESSOS INCLINADOS DE FERRO FUNDIDO PARA REDE DE ÁGUA, DN 350, JUNTA ELÁSTICA, INSTALADO EM LOCAL COM NÍVEL ALTO DE INTERFERÊNCIAS (NÃO INCLUI FORNECIMENTO). AF_05/2024</v>
          </cell>
          <cell r="H7763" t="str">
            <v>UN</v>
          </cell>
          <cell r="I7763" t="str">
            <v>COEFICIENTE DE REPRESENTATIVIDADE</v>
          </cell>
          <cell r="J7763">
            <v>74.55</v>
          </cell>
        </row>
        <row r="7764">
          <cell r="G7764" t="str">
            <v>ASSENTAMENTO DE CONEXÃO 2 ACESSOS ALINHADOS DE FERRO FUNDIDO PARA REDE DE ÁGUA, DN 400, JUNTA ELÁSTICA, INSTALADO EM LOCAL COM NÍVEL BAIXO DE INTERFERÊNCIAS (NÃO INCLUI FORNECIMENTO). AF_05/2024</v>
          </cell>
          <cell r="H7764" t="str">
            <v>UN</v>
          </cell>
          <cell r="I7764" t="str">
            <v>COEFICIENTE DE REPRESENTATIVIDADE</v>
          </cell>
          <cell r="J7764">
            <v>158.12</v>
          </cell>
        </row>
        <row r="7765">
          <cell r="G7765" t="str">
            <v>ASSENTAMENTO DE CONEXÃO 2 ACESSOS ALINHADOS DE FERRO FUNDIDO PARA REDE DE ÁGUA, DN 450, JUNTA ELÁSTICA, INSTALADO EM LOCAL COM NÍVEL BAIXO DE INTERFERÊNCIAS (NÃO INCLUI FORNECIMENTO). AF_05/2024</v>
          </cell>
          <cell r="H7765" t="str">
            <v>UN</v>
          </cell>
          <cell r="I7765" t="str">
            <v>COEFICIENTE DE REPRESENTATIVIDADE</v>
          </cell>
          <cell r="J7765">
            <v>11.44</v>
          </cell>
        </row>
        <row r="7766">
          <cell r="G7766" t="str">
            <v>ASSENTAMENTO DE CONEXÃO 2 ACESSOS ALINHADOS DE FERRO FUNDIDO PARA REDE DE ÁGUA, DN 600, JUNTA ELÁSTICA, INSTALADO EM LOCAL COM NÍVEL BAIXO DE INTERFERÊNCIAS (NÃO INCLUI FORNECIMENTO). AF_05/2024</v>
          </cell>
          <cell r="H7766" t="str">
            <v>UN</v>
          </cell>
          <cell r="I7766" t="str">
            <v>COEFICIENTE DE REPRESENTATIVIDADE</v>
          </cell>
          <cell r="J7766">
            <v>92.26</v>
          </cell>
        </row>
        <row r="7767">
          <cell r="G7767" t="str">
            <v>ASSENTAMENTO DE CONEXÃO 2 ACESSOS ALINHADOS DE FERRO FUNDIDO PARA REDE DE ÁGUA, DN 800, JUNTA ELÁSTICA, INSTALADO EM LOCAL COM NÍVEL BAIXO DE INTERFERÊNCIAS (NÃO INCLUI FORNECIMENTO). AF_05/2024</v>
          </cell>
          <cell r="H7767" t="str">
            <v>UN</v>
          </cell>
          <cell r="I7767" t="str">
            <v>COEFICIENTE DE REPRESENTATIVIDADE</v>
          </cell>
          <cell r="J7767">
            <v>29.72</v>
          </cell>
        </row>
        <row r="7768">
          <cell r="G7768" t="str">
            <v>ASSENTAMENTO DE CONEXÃO 2 ACESSOS ALINHADOS DE FERRO FUNDIDO PARA REDE DE ÁGUA, DN 1000, JUNTA ELÁSTICA, INSTALADO EM LOCAL COM NÍVEL BAIXO DE INTERFERÊNCIAS (NÃO INCLUI FORNECIMENTO). AF_05/2024</v>
          </cell>
          <cell r="H7768" t="str">
            <v>UN</v>
          </cell>
          <cell r="I7768" t="str">
            <v>COEFICIENTE DE REPRESENTATIVIDADE</v>
          </cell>
          <cell r="J7768">
            <v>62.79</v>
          </cell>
        </row>
        <row r="7769">
          <cell r="G7769" t="str">
            <v>ASSENTAMENTO DE CONEXÃO 2 ACESSOS INCLINADOS DE FERRO FUNDIDO PARA REDE DE ÁGUA, DN 80, JUNTA ELÁSTICA, INSTALADO EM LOCAL COM NÍVEL BAIXO DE INTERFERÊNCIAS (NÃO INCLUI FORNECIMENTO). AF_05/2024</v>
          </cell>
          <cell r="H7769" t="str">
            <v>UN</v>
          </cell>
          <cell r="I7769" t="str">
            <v>COEFICIENTE DE REPRESENTATIVIDADE</v>
          </cell>
          <cell r="J7769">
            <v>58.76</v>
          </cell>
        </row>
        <row r="7770">
          <cell r="G7770" t="str">
            <v>ASSENTAMENTO DE CONEXÃO 2 ACESSOS INCLINADOS DE FERRO FUNDIDO PARA REDE DE ÁGUA, DN 500, JUNTA ELÁSTICA, INSTALADO EM LOCAL COM NÍVEL ALTO DE INTERFERÊNCIAS (NÃO INCLUI FORNECIMENTO). AF_05/2024</v>
          </cell>
          <cell r="H7770" t="str">
            <v>UN</v>
          </cell>
          <cell r="I7770" t="str">
            <v>ATRIBUÍDO SÃO PAULO</v>
          </cell>
          <cell r="J7770">
            <v>122.8</v>
          </cell>
        </row>
        <row r="7771">
          <cell r="G7771" t="str">
            <v>ASSENTAMENTO DE CONEXÃO 2 ACESSOS INCLINADOS DE FERRO FUNDIDO PARA REDE DE ÁGUA, DN 800, JUNTA ELÁSTICA, INSTALADO EM LOCAL COM NÍVEL ALTO DE INTERFERÊNCIAS (NÃO INCLUI FORNECIMENTO). AF_05/2024</v>
          </cell>
          <cell r="H7771" t="str">
            <v>UN</v>
          </cell>
          <cell r="I7771" t="str">
            <v>COEFICIENTE DE REPRESENTATIVIDADE</v>
          </cell>
          <cell r="J7771">
            <v>96.51</v>
          </cell>
        </row>
        <row r="7772">
          <cell r="G7772" t="str">
            <v>ASSENTAMENTO DE CONEXÃO 2 ACESSOS INCLINADOS DE FERRO FUNDIDO PARA REDE DE ÁGUA, DN 900, JUNTA ELÁSTICA, INSTALADO EM LOCAL COM NÍVEL ALTO DE INTERFERÊNCIAS (NÃO INCLUI FORNECIMENTO). AF_05/2024</v>
          </cell>
          <cell r="H7772" t="str">
            <v>UN</v>
          </cell>
          <cell r="I7772" t="str">
            <v>COEFICIENTE DE REPRESENTATIVIDADE</v>
          </cell>
          <cell r="J7772">
            <v>111.03</v>
          </cell>
        </row>
        <row r="7773">
          <cell r="G7773" t="str">
            <v>ASSENTAMENTO DE CONEXÃO 2 ACESSOS INCLINADOS DE FERRO FUNDIDO PARA REDE DE ÁGUA, DN 1200, JUNTA ELÁSTICA, INSTALADO EM LOCAL COM NÍVEL ALTO DE INTERFERÊNCIAS (NÃO INCLUI FORNECIMENTO). AF_05/2024</v>
          </cell>
          <cell r="H7773" t="str">
            <v>UN</v>
          </cell>
          <cell r="I7773" t="str">
            <v>COEFICIENTE DE REPRESENTATIVIDADE</v>
          </cell>
          <cell r="J7773">
            <v>144.12</v>
          </cell>
        </row>
        <row r="7774">
          <cell r="G7774" t="str">
            <v>ASSENTAMENTO DE CONEXÃO 3 ACESSOS DE FERRO FUNDIDO PARA REDE DE ÁGUA, DN 100, JUNTA ELÁSTICA, INSTALADO EM LOCAL COM NÍVEL ALTO DE INTERFERÊNCIAS (NÃO INCLUI FORNECIMENTO). AF_05/2024</v>
          </cell>
          <cell r="H7774" t="str">
            <v>UN</v>
          </cell>
          <cell r="I7774" t="str">
            <v>COEFICIENTE DE REPRESENTATIVIDADE</v>
          </cell>
          <cell r="J7774">
            <v>67.41</v>
          </cell>
        </row>
        <row r="7775">
          <cell r="G7775" t="str">
            <v>ASSENTAMENTO DE CONEXÃO 3 ACESSOS DE FERRO FUNDIDO PARA REDE DE ÁGUA, DN 200, JUNTA ELÁSTICA, INSTALADO EM LOCAL COM NÍVEL ALTO DE INTERFERÊNCIAS (NÃO INCLUI FORNECIMENTO). AF_05/2024</v>
          </cell>
          <cell r="H7775" t="str">
            <v>UN</v>
          </cell>
          <cell r="I7775" t="str">
            <v>COEFICIENTE DE REPRESENTATIVIDADE</v>
          </cell>
          <cell r="J7775">
            <v>454.33</v>
          </cell>
        </row>
        <row r="7776">
          <cell r="G7776" t="str">
            <v>ASSENTAMENTO DE CONEXÃO 2 ACESSOS INCLINADOS DE FERRO FUNDIDO PARA REDE DE ÁGUA, DN 150, JUNTA ELÁSTICA, INSTALADO EM LOCAL COM NÍVEL BAIXO DE INTERFERÊNCIAS (NÃO INCLUI FORNECIMENTO). AF_05/2024</v>
          </cell>
          <cell r="H7776" t="str">
            <v>UN</v>
          </cell>
          <cell r="I7776" t="str">
            <v>COEFICIENTE DE REPRESENTATIVIDADE</v>
          </cell>
          <cell r="J7776">
            <v>8.78</v>
          </cell>
        </row>
        <row r="7777">
          <cell r="G7777" t="str">
            <v>ASSENTAMENTO DE CONEXÃO 2 ACESSOS INCLINADOS DE FERRO FUNDIDO PARA REDE DE ÁGUA, DN 200, JUNTA ELÁSTICA, INSTALADO EM LOCAL COM NÍVEL BAIXO DE INTERFERÊNCIAS (NÃO INCLUI FORNECIMENTO). AF_05/2024</v>
          </cell>
          <cell r="H7777" t="str">
            <v>UN</v>
          </cell>
          <cell r="I7777" t="str">
            <v>COEFICIENTE DE REPRESENTATIVIDADE</v>
          </cell>
          <cell r="J7777">
            <v>3.8</v>
          </cell>
        </row>
        <row r="7778">
          <cell r="G7778" t="str">
            <v>ASSENTAMENTO DE CONEXÃO 2 ACESSOS INCLINADOS DE FERRO FUNDIDO PARA REDE DE ÁGUA, DN 250, JUNTA ELÁSTICA, INSTALADO EM LOCAL COM NÍVEL BAIXO DE INTERFERÊNCIAS (NÃO INCLUI FORNECIMENTO). AF_05/2024</v>
          </cell>
          <cell r="H7778" t="str">
            <v>UN</v>
          </cell>
          <cell r="I7778" t="str">
            <v>COEFICIENTE DE REPRESENTATIVIDADE</v>
          </cell>
          <cell r="J7778">
            <v>4.33</v>
          </cell>
        </row>
        <row r="7779">
          <cell r="G7779" t="str">
            <v>ASSENTAMENTO DE CONEXÃO 2 ACESSOS INCLINADOS DE FERRO FUNDIDO PARA REDE DE ÁGUA, DN 300, JUNTA ELÁSTICA, INSTALADO EM LOCAL COM NÍVEL BAIXO DE INTERFERÊNCIAS (NÃO INCLUI FORNECIMENTO). AF_05/2024</v>
          </cell>
          <cell r="H7779" t="str">
            <v>UN</v>
          </cell>
          <cell r="I7779" t="str">
            <v>COEFICIENTE DE REPRESENTATIVIDADE</v>
          </cell>
          <cell r="J7779">
            <v>4.87</v>
          </cell>
        </row>
        <row r="7780">
          <cell r="G7780" t="str">
            <v>ASSENTAMENTO DE CONEXÃO 2 ACESSOS INCLINADOS DE FERRO FUNDIDO PARA REDE DE ÁGUA, DN 400, JUNTA ELÁSTICA, INSTALADO EM LOCAL COM NÍVEL BAIXO DE INTERFERÊNCIAS (NÃO INCLUI FORNECIMENTO). AF_05/2024</v>
          </cell>
          <cell r="H7780" t="str">
            <v>UN</v>
          </cell>
          <cell r="I7780" t="str">
            <v>COEFICIENTE DE REPRESENTATIVIDADE</v>
          </cell>
          <cell r="J7780">
            <v>15.97</v>
          </cell>
        </row>
        <row r="7781">
          <cell r="G7781" t="str">
            <v>ASSENTAMENTO DE CONEXÃO 2 ACESSOS INCLINADOS DE FERRO FUNDIDO PARA REDE DE ÁGUA, DN 500, JUNTA ELÁSTICA, INSTALADO EM LOCAL COM NÍVEL BAIXO DE INTERFERÊNCIAS (NÃO INCLUI FORNECIMENTO). AF_05/2024</v>
          </cell>
          <cell r="H7781" t="str">
            <v>UN</v>
          </cell>
          <cell r="I7781" t="str">
            <v>COEFICIENTE DE REPRESENTATIVIDADE</v>
          </cell>
          <cell r="J7781">
            <v>1182.06</v>
          </cell>
        </row>
        <row r="7782">
          <cell r="G7782" t="str">
            <v>ASSENTAMENTO DE CONEXÃO 2 ACESSOS INCLINADOS DE FERRO FUNDIDO PARA REDE DE ÁGUA, DN 700, JUNTA ELÁSTICA, INSTALADO EM LOCAL COM NÍVEL BAIXO DE INTERFERÊNCIAS (NÃO INCLUI FORNECIMENTO). AF_05/2024</v>
          </cell>
          <cell r="H7782" t="str">
            <v>UN</v>
          </cell>
          <cell r="I7782" t="str">
            <v>COEFICIENTE DE REPRESENTATIVIDADE</v>
          </cell>
          <cell r="J7782">
            <v>2506.08</v>
          </cell>
        </row>
        <row r="7783">
          <cell r="G7783" t="str">
            <v>ASSENTAMENTO DE CONEXÃO 2 ACESSOS ALINHADOS DE FERRO FUNDIDO PARA REDE DE ÁGUA, DN 350, JUNTA ELÁSTICA, INSTALADO EM LOCAL COM NÍVEL BAIXO DE INTERFERÊNCIAS (NÃO INCLUI FORNECIMENTO). AF_05/2024</v>
          </cell>
          <cell r="H7783" t="str">
            <v>UN</v>
          </cell>
          <cell r="I7783" t="str">
            <v>COEFICIENTE DE REPRESENTATIVIDADE</v>
          </cell>
          <cell r="J7783">
            <v>3.56</v>
          </cell>
        </row>
        <row r="7784">
          <cell r="G7784" t="str">
            <v>ASSENTAMENTO DE CONEXÃO 3 ACESSOS DE FERRO FUNDIDO PARA REDE DE ÁGUA, DN 250, JUNTA ELÁSTICA, INSTALADO EM LOCAL COM NÍVEL BAIXO DE INTERFERÊNCIAS (NÃO INCLUI FORNECIMENTO). AF_05/2024</v>
          </cell>
          <cell r="H7784" t="str">
            <v>UN</v>
          </cell>
          <cell r="I7784" t="str">
            <v>COEFICIENTE DE REPRESENTATIVIDADE</v>
          </cell>
          <cell r="J7784">
            <v>88.01</v>
          </cell>
        </row>
        <row r="7785">
          <cell r="G7785" t="str">
            <v>ASSENTAMENTO DE CONEXÃO 3 ACESSOS DE FERRO FUNDIDO PARA REDE DE ÁGUA, DN 400, JUNTA ELÁSTICA, INSTALADO EM LOCAL COM NÍVEL BAIXO DE INTERFERÊNCIAS (NÃO INCLUI FORNECIMENTO). AF_05/2024</v>
          </cell>
          <cell r="H7785" t="str">
            <v>M</v>
          </cell>
          <cell r="I7785" t="str">
            <v>COEFICIENTE DE REPRESENTATIVIDADE</v>
          </cell>
          <cell r="J7785">
            <v>42.59</v>
          </cell>
        </row>
        <row r="7786">
          <cell r="G7786" t="str">
            <v>ASSENTAMENTO DE CONEXÃO 3 ACESSOS DE FERRO FUNDIDO PARA REDE DE ÁGUA, DN 450, JUNTA ELÁSTICA, INSTALADO EM LOCAL COM NÍVEL BAIXO DE INTERFERÊNCIAS (NÃO INCLUI FORNECIMENTO). AF_05/2024</v>
          </cell>
          <cell r="H7786" t="str">
            <v>M</v>
          </cell>
          <cell r="I7786" t="str">
            <v>COEFICIENTE DE REPRESENTATIVIDADE</v>
          </cell>
          <cell r="J7786">
            <v>40.39</v>
          </cell>
        </row>
        <row r="7787">
          <cell r="G7787" t="str">
            <v>ASSENTAMENTO DE CONEXÃO 2 ACESSOS INCLINADOS DE FERRO FUNDIDO PARA REDE DE ÁGUA, DN 800, JUNTA ELÁSTICA, INSTALADO EM LOCAL COM NÍVEL BAIXO DE INTERFERÊNCIAS (NÃO INCLUI FORNECIMENTO). AF_05/2024</v>
          </cell>
          <cell r="H7787" t="str">
            <v>M</v>
          </cell>
          <cell r="I7787" t="str">
            <v>COEFICIENTE DE REPRESENTATIVIDADE</v>
          </cell>
          <cell r="J7787">
            <v>4.43</v>
          </cell>
        </row>
        <row r="7788">
          <cell r="G7788" t="str">
            <v>ASSENTAMENTO DE CONEXÃO 2 ACESSOS INCLINADOS DE FERRO FUNDIDO PARA REDE DE ÁGUA, DN 1000, JUNTA ELÁSTICA, INSTALADO EM LOCAL COM NÍVEL BAIXO DE INTERFERÊNCIAS (NÃO INCLUI FORNECIMENTO). AF_05/2024</v>
          </cell>
          <cell r="H7788" t="str">
            <v>M</v>
          </cell>
          <cell r="I7788" t="str">
            <v>COEFICIENTE DE REPRESENTATIVIDADE</v>
          </cell>
          <cell r="J7788">
            <v>5.22</v>
          </cell>
        </row>
        <row r="7789">
          <cell r="G7789" t="str">
            <v>ASSENTAMENTO DE CONEXÃO 3 ACESSOS DE FERRO FUNDIDO PARA REDE DE ÁGUA, DN 80, JUNTA ELÁSTICA, INSTALADO EM LOCAL COM NÍVEL BAIXO DE INTERFERÊNCIAS (NÃO INCLUI FORNECIMENTO). AF_05/2024</v>
          </cell>
          <cell r="H7789" t="str">
            <v>M</v>
          </cell>
          <cell r="I7789" t="str">
            <v>COEFICIENTE DE REPRESENTATIVIDADE</v>
          </cell>
          <cell r="J7789">
            <v>8.64</v>
          </cell>
        </row>
        <row r="7790">
          <cell r="G7790" t="str">
            <v>ASSENTAMENTO DE CONEXÃO 3 ACESSOS DE FERRO FUNDIDO PARA REDE DE ÁGUA, DN 400, JUNTA ELÁSTICA, INSTALADO EM LOCAL COM NÍVEL ALTO DE INTERFERÊNCIAS (NÃO INCLUI FORNECIMENTO). AF_05/2024</v>
          </cell>
          <cell r="H7790" t="str">
            <v>M</v>
          </cell>
          <cell r="I7790" t="str">
            <v>COEFICIENTE DE REPRESENTATIVIDADE</v>
          </cell>
          <cell r="J7790">
            <v>62.24</v>
          </cell>
        </row>
        <row r="7791">
          <cell r="G7791" t="str">
            <v>ASSENTAMENTO DE CONEXÃO 3 ACESSOS DE FERRO FUNDIDO PARA REDE DE ÁGUA, DN 450, JUNTA ELÁSTICA, INSTALADO EM LOCAL COM NÍVEL ALTO DE INTERFERÊNCIAS (NÃO INCLUI FORNECIMENTO). AF_05/2024</v>
          </cell>
          <cell r="H7791" t="str">
            <v>M</v>
          </cell>
          <cell r="I7791" t="str">
            <v>COEFICIENTE DE REPRESENTATIVIDADE</v>
          </cell>
          <cell r="J7791">
            <v>24.68</v>
          </cell>
        </row>
        <row r="7792">
          <cell r="G7792" t="str">
            <v>ASSENTAMENTO DE CONEXÃO 3 ACESSOS DE FERRO FUNDIDO PARA REDE DE ÁGUA, DN 500, JUNTA ELÁSTICA, INSTALADO EM LOCAL COM NÍVEL ALTO DE INTERFERÊNCIAS (NÃO INCLUI FORNECIMENTO). AF_05/2024</v>
          </cell>
          <cell r="H7792" t="str">
            <v>M</v>
          </cell>
          <cell r="I7792" t="str">
            <v>COEFICIENTE DE REPRESENTATIVIDADE</v>
          </cell>
          <cell r="J7792">
            <v>7.58</v>
          </cell>
        </row>
        <row r="7793">
          <cell r="G7793" t="str">
            <v>ASSENTAMENTO DE CONEXÃO 3 ACESSOS DE FERRO FUNDIDO PARA REDE DE ÁGUA, DN 600, JUNTA ELÁSTICA, INSTALADO EM LOCAL COM NÍVEL ALTO DE INTERFERÊNCIAS (NÃO INCLUI FORNECIMENTO). AF_05/2024</v>
          </cell>
          <cell r="H7793" t="str">
            <v>M</v>
          </cell>
          <cell r="I7793" t="str">
            <v>COEFICIENTE DE REPRESENTATIVIDADE</v>
          </cell>
          <cell r="J7793">
            <v>8.8</v>
          </cell>
        </row>
        <row r="7794">
          <cell r="G7794" t="str">
            <v>ASSENTAMENTO DE CONEXÃO 3 ACESSOS DE FERRO FUNDIDO PARA REDE DE ÁGUA, DN 700, JUNTA ELÁSTICA, INSTALADO EM LOCAL COM NÍVEL ALTO DE INTERFERÊNCIAS (NÃO INCLUI FORNECIMENTO). AF_05/2024</v>
          </cell>
          <cell r="H7794" t="str">
            <v>M</v>
          </cell>
          <cell r="I7794" t="str">
            <v>COEFICIENTE DE REPRESENTATIVIDADE</v>
          </cell>
          <cell r="J7794">
            <v>144.89</v>
          </cell>
        </row>
        <row r="7795">
          <cell r="G7795" t="str">
            <v>ASSENTAMENTO DE CONEXÃO 3 ACESSOS DE FERRO FUNDIDO PARA REDE DE ÁGUA, DN 800, JUNTA ELÁSTICA, INSTALADO EM LOCAL COM NÍVEL ALTO DE INTERFERÊNCIAS (NÃO INCLUI FORNECIMENTO). AF_05/2024</v>
          </cell>
          <cell r="H7795" t="str">
            <v>M</v>
          </cell>
          <cell r="I7795" t="str">
            <v>COEFICIENTE DE REPRESENTATIVIDADE</v>
          </cell>
          <cell r="J7795">
            <v>115.82</v>
          </cell>
        </row>
        <row r="7796">
          <cell r="G7796" t="str">
            <v>ASSENTAMENTO DE CONEXÃO 3 ACESSOS DE FERRO FUNDIDO PARA REDE DE ÁGUA, DN 1200, JUNTA ELÁSTICA, INSTALADO EM LOCAL COM NÍVEL ALTO DE INTERFERÊNCIAS (NÃO INCLUI FORNECIMENTO). AF_05/2024</v>
          </cell>
          <cell r="H7796" t="str">
            <v>M</v>
          </cell>
          <cell r="I7796" t="str">
            <v>COEFICIENTE DE REPRESENTATIVIDADE</v>
          </cell>
          <cell r="J7796">
            <v>216.99</v>
          </cell>
        </row>
        <row r="7797">
          <cell r="G7797" t="str">
            <v>FORNECIMENTO E ASSENTAMENTO DE TE RANHURADO EM FERRO FUNDIDO, DN 80 (3") PARA REDE DE ÁGUA, INSTALADO EM LOCAL COM NÍVEL ALTO DE INTERFERÊNCIAS (INCLUI FORNECIMENTO). AF_05/2024</v>
          </cell>
          <cell r="H7797" t="str">
            <v>UN</v>
          </cell>
          <cell r="I7797" t="str">
            <v>COEFICIENTE DE REPRESENTATIVIDADE</v>
          </cell>
          <cell r="J7797">
            <v>18.68</v>
          </cell>
        </row>
        <row r="7798">
          <cell r="G7798" t="str">
            <v>ASSENTAMENTO DE CONEXÃO 2 ACESSOS ALINHADOS DE FERRO FUNDIDO PARA REDE DE ÁGUA, DN 100, JUNTA ELÁSTICA, INSTALADO EM LOCAL COM NÍVEL ALTO DE INTERFERÊNCIAS (NÃO INCLUI FORNECIMENTO). AF_05/2024</v>
          </cell>
          <cell r="H7798" t="str">
            <v>UN</v>
          </cell>
          <cell r="I7798" t="str">
            <v>COEFICIENTE DE REPRESENTATIVIDADE</v>
          </cell>
          <cell r="J7798">
            <v>499.24</v>
          </cell>
        </row>
        <row r="7799">
          <cell r="G7799" t="str">
            <v>ASSENTAMENTO DE CONEXÃO 2 ACESSOS ALINHADOS DE FERRO FUNDIDO PARA REDE DE ÁGUA, DN 1000, JUNTA ELÁSTICA, INSTALADO EM LOCAL COM NÍVEL ALTO DE INTERFERÊNCIAS (NÃO INCLUI FORNECIMENTO). AF_05/2024</v>
          </cell>
          <cell r="H7799" t="str">
            <v>UN</v>
          </cell>
          <cell r="I7799" t="str">
            <v>COEFICIENTE DE REPRESENTATIVIDADE</v>
          </cell>
          <cell r="J7799">
            <v>55.98</v>
          </cell>
        </row>
        <row r="7800">
          <cell r="G7800" t="str">
            <v>ASSENTAMENTO DE CONEXÃO 2 ACESSOS INCLINADOS DE FERRO FUNDIDO PARA REDE DE ÁGUA, DN 900, JUNTA ELÁSTICA, INSTALADO EM LOCAL COM NÍVEL BAIXO DE INTERFERÊNCIAS (NÃO INCLUI FORNECIMENTO). AF_05/2024</v>
          </cell>
          <cell r="H7800" t="str">
            <v>M</v>
          </cell>
          <cell r="I7800" t="str">
            <v>COEFICIENTE DE REPRESENTATIVIDADE</v>
          </cell>
          <cell r="J7800">
            <v>411.38</v>
          </cell>
        </row>
        <row r="7801">
          <cell r="G7801" t="str">
            <v>ASSENTAMENTO DE CONEXÃO 3 ACESSOS DE FERRO FUNDIDO PARA REDE DE ÁGUA, DN 800, JUNTA ELÁSTICA, INSTALADO EM LOCAL COM NÍVEL BAIXO DE INTERFERÊNCIAS (NÃO INCLUI FORNECIMENTO). AF_05/2024</v>
          </cell>
          <cell r="H7801" t="str">
            <v>M</v>
          </cell>
          <cell r="I7801" t="str">
            <v>COEFICIENTE DE REPRESENTATIVIDADE</v>
          </cell>
          <cell r="J7801">
            <v>35.1</v>
          </cell>
        </row>
        <row r="7802">
          <cell r="G7802" t="str">
            <v>ASSENTAMENTO DE CONEXÃO 2 ACESSOS ALINHADOS DE FERRO FUNDIDO PARA REDE DE ÁGUA, DN 250, JUNTA ELÁSTICA, INSTALADO EM LOCAL COM NÍVEL ALTO DE INTERFERÊNCIAS (NÃO INCLUI FORNECIMENTO). AF_05/2024</v>
          </cell>
          <cell r="H7802" t="str">
            <v>M</v>
          </cell>
          <cell r="I7802" t="str">
            <v>COEFICIENTE DE REPRESENTATIVIDADE</v>
          </cell>
          <cell r="J7802">
            <v>679.47</v>
          </cell>
        </row>
      </sheetData>
      <sheetData sheetId="3">
        <row r="9">
          <cell r="A9" t="str">
            <v>01.01.21</v>
          </cell>
          <cell r="B9" t="str">
            <v>SUDECAP</v>
          </cell>
          <cell r="C9" t="str">
            <v>PEITORIL DE MARMORE BRANCO, E= 2 CM</v>
          </cell>
        </row>
        <row r="9">
          <cell r="E9">
            <v>332.4</v>
          </cell>
        </row>
        <row r="10">
          <cell r="A10" t="str">
            <v>01.01.22</v>
          </cell>
          <cell r="B10" t="str">
            <v>SUDECAP</v>
          </cell>
          <cell r="C10" t="str">
            <v>PEITORIL DE MARMORE BRANCO, E= 3 CM</v>
          </cell>
        </row>
        <row r="10">
          <cell r="E10">
            <v>206.46</v>
          </cell>
        </row>
        <row r="11">
          <cell r="A11" t="str">
            <v>01.01.23</v>
          </cell>
          <cell r="B11" t="str">
            <v>SUDECAP</v>
          </cell>
          <cell r="C11" t="str">
            <v>PEITORIL DE ARDOSIA,  E= 2 CM</v>
          </cell>
          <cell r="D11" t="str">
            <v>H</v>
          </cell>
          <cell r="E11">
            <v>481.95</v>
          </cell>
        </row>
        <row r="12">
          <cell r="A12" t="str">
            <v>01.02</v>
          </cell>
          <cell r="B12" t="str">
            <v>SUDECAP</v>
          </cell>
          <cell r="C12" t="str">
            <v>PEITORIL DE CONCRETO</v>
          </cell>
          <cell r="D12" t="str">
            <v>H</v>
          </cell>
          <cell r="E12">
            <v>87.1</v>
          </cell>
        </row>
        <row r="13">
          <cell r="A13" t="str">
            <v>01.02.10</v>
          </cell>
          <cell r="B13" t="str">
            <v>SUDECAP</v>
          </cell>
          <cell r="C13" t="str">
            <v>FCK &gt;= 20 MPA, L= 20 CM</v>
          </cell>
        </row>
        <row r="13">
          <cell r="E13">
            <v>317.73</v>
          </cell>
        </row>
        <row r="14">
          <cell r="A14" t="str">
            <v>01.02.30</v>
          </cell>
          <cell r="B14" t="str">
            <v>SUDECAP</v>
          </cell>
          <cell r="C14" t="str">
            <v>FCK &gt;= 20 MPA, L= 25 CM</v>
          </cell>
          <cell r="D14" t="str">
            <v>H</v>
          </cell>
          <cell r="E14">
            <v>650</v>
          </cell>
        </row>
        <row r="15">
          <cell r="A15" t="str">
            <v>01.02.31</v>
          </cell>
          <cell r="B15" t="str">
            <v>SUDECAP</v>
          </cell>
          <cell r="C15" t="str">
            <v>FCK &gt;= 20 MPA, L= 36 CM</v>
          </cell>
          <cell r="D15" t="str">
            <v>H</v>
          </cell>
          <cell r="E15">
            <v>729</v>
          </cell>
        </row>
        <row r="16">
          <cell r="A16" t="str">
            <v>01.02.32</v>
          </cell>
          <cell r="B16" t="str">
            <v>SUDECAP</v>
          </cell>
          <cell r="C16" t="str">
            <v>FCK &gt;= 20 MPA, L= 40 CM</v>
          </cell>
        </row>
        <row r="16">
          <cell r="E16">
            <v>129.9</v>
          </cell>
        </row>
        <row r="17">
          <cell r="A17" t="str">
            <v>01.02.35</v>
          </cell>
          <cell r="B17" t="str">
            <v>SUDECAP</v>
          </cell>
          <cell r="C17" t="str">
            <v>FCK &gt;= 20 MPA, L= 56 CM</v>
          </cell>
          <cell r="D17" t="str">
            <v>H</v>
          </cell>
          <cell r="E17">
            <v>101.99</v>
          </cell>
        </row>
        <row r="18">
          <cell r="A18" t="str">
            <v>01.02.36</v>
          </cell>
          <cell r="B18" t="str">
            <v>SUDECAP</v>
          </cell>
          <cell r="C18" t="str">
            <v>FCK &gt;= 20 MPA, P/ J1, COM C=2,20M</v>
          </cell>
        </row>
        <row r="18">
          <cell r="E18">
            <v>382.01</v>
          </cell>
        </row>
        <row r="19">
          <cell r="A19" t="str">
            <v>01.02.37</v>
          </cell>
          <cell r="B19" t="str">
            <v>SUDECAP</v>
          </cell>
          <cell r="C19" t="str">
            <v>FCK &gt;= 20 MPA, P/ J7, COM C=3,20M</v>
          </cell>
          <cell r="D19" t="str">
            <v>H</v>
          </cell>
          <cell r="E19">
            <v>119.9</v>
          </cell>
        </row>
        <row r="20">
          <cell r="A20" t="str">
            <v>01.02.38</v>
          </cell>
          <cell r="B20" t="str">
            <v>SUDECAP</v>
          </cell>
          <cell r="C20" t="str">
            <v>LANÇAMENTO ESPALHAMENTO E COMPACTAÇÃO DE SOLOS EM ÁREA DE PASSEIOS</v>
          </cell>
        </row>
        <row r="20">
          <cell r="E20">
            <v>392.5</v>
          </cell>
        </row>
        <row r="21">
          <cell r="A21" t="str">
            <v>01.02.40</v>
          </cell>
          <cell r="B21" t="str">
            <v>SUDECAP</v>
          </cell>
          <cell r="C21" t="str">
            <v>SOLO EM AREA DE PASSEIO</v>
          </cell>
        </row>
        <row r="21">
          <cell r="E21">
            <v>1387.82</v>
          </cell>
        </row>
        <row r="22">
          <cell r="A22" t="str">
            <v>01.02.41</v>
          </cell>
          <cell r="B22" t="str">
            <v>SUDECAP</v>
          </cell>
          <cell r="C22" t="str">
            <v>VIDROS, ESPELHOS E ACESSORIOS</v>
          </cell>
          <cell r="D22" t="str">
            <v>H</v>
          </cell>
          <cell r="E22">
            <v>988.78</v>
          </cell>
        </row>
        <row r="23">
          <cell r="A23" t="str">
            <v>01.02.45</v>
          </cell>
          <cell r="B23" t="str">
            <v>SUDECAP</v>
          </cell>
          <cell r="C23" t="str">
            <v>VIDROS</v>
          </cell>
        </row>
        <row r="23">
          <cell r="E23">
            <v>1518.3</v>
          </cell>
        </row>
        <row r="24">
          <cell r="A24" t="str">
            <v>01.02.46</v>
          </cell>
          <cell r="B24" t="str">
            <v>SUDECAP</v>
          </cell>
          <cell r="C24" t="str">
            <v>VIDRO LISO INCOLOR, E = 4 MM, EM ESQUADRIA DE ALUMÍNIO OU PVC, FIXADO COM BAGUETE, FORNECIMENTO E INSTALAÇÃO REF 102162</v>
          </cell>
          <cell r="D24" t="str">
            <v>H</v>
          </cell>
          <cell r="E24">
            <v>65.69</v>
          </cell>
        </row>
        <row r="25">
          <cell r="A25" t="str">
            <v>01.02.47</v>
          </cell>
          <cell r="B25" t="str">
            <v>SUDECAP</v>
          </cell>
        </row>
        <row r="25">
          <cell r="E25">
            <v>2688</v>
          </cell>
        </row>
        <row r="26">
          <cell r="A26" t="str">
            <v>01.02.48</v>
          </cell>
          <cell r="B26" t="str">
            <v>SUDECAP</v>
          </cell>
          <cell r="C26" t="str">
            <v>VIDRO LISO INCOLOR, E = 5 MM, EM ESQUADRIA DE ALUMÍNIO OU PVC, FIXADO COM BAGUETE, FORNECIMENTO E INSTALAÇÃO REF 102164</v>
          </cell>
        </row>
        <row r="26">
          <cell r="E26">
            <v>34.9</v>
          </cell>
        </row>
        <row r="27">
          <cell r="A27" t="str">
            <v>01.03</v>
          </cell>
          <cell r="B27" t="str">
            <v>SUDECAP</v>
          </cell>
        </row>
        <row r="27">
          <cell r="D27" t="str">
            <v>H</v>
          </cell>
          <cell r="E27">
            <v>112.11</v>
          </cell>
        </row>
        <row r="28">
          <cell r="A28" t="str">
            <v>01.03.01</v>
          </cell>
          <cell r="B28" t="str">
            <v>SUDECAP</v>
          </cell>
          <cell r="C28" t="str">
            <v>VIDRO LISO INCOLOR, E = 6 MM, EM ESQUADRIA DE ALUMÍNIO OU PVC, FIXADO COM BAGUETE, FORNECIMENTO E INSTALAÇÃO REF 102166</v>
          </cell>
        </row>
        <row r="28">
          <cell r="E28">
            <v>34.06</v>
          </cell>
        </row>
        <row r="29">
          <cell r="A29" t="str">
            <v>01.03.02</v>
          </cell>
          <cell r="B29" t="str">
            <v>SUDECAP</v>
          </cell>
        </row>
        <row r="29">
          <cell r="D29" t="str">
            <v>H</v>
          </cell>
          <cell r="E29">
            <v>21.99</v>
          </cell>
        </row>
        <row r="30">
          <cell r="A30" t="str">
            <v>01.03.03</v>
          </cell>
          <cell r="B30" t="str">
            <v>SUDECAP</v>
          </cell>
          <cell r="C30" t="str">
            <v>VIDRO IMPRESSO, E = 4 MM, EM ESQUADRIA DE ALUMÍNIO OU PVC, FIXADO COM BAGUETE, FORNECIMENTO E INSTALAÇÃO REF 102170</v>
          </cell>
        </row>
        <row r="30">
          <cell r="E30">
            <v>30.17</v>
          </cell>
        </row>
        <row r="31">
          <cell r="A31" t="str">
            <v>01.04</v>
          </cell>
          <cell r="B31" t="str">
            <v>SUDECAP</v>
          </cell>
        </row>
        <row r="31">
          <cell r="E31">
            <v>17.9</v>
          </cell>
        </row>
        <row r="32">
          <cell r="A32" t="str">
            <v>01.04.01</v>
          </cell>
          <cell r="B32" t="str">
            <v>SUDECAP</v>
          </cell>
          <cell r="C32" t="str">
            <v>VIDRO ARAMADO, E = 6 MM, EM ESQUADRIA DE ALUMÍNIO OU PVC, FIXADO COM BAGUETE, FORNECIMENTO E INSTALAÇÃO REF 102171</v>
          </cell>
          <cell r="D32" t="str">
            <v>H</v>
          </cell>
          <cell r="E32">
            <v>21.42</v>
          </cell>
        </row>
        <row r="33">
          <cell r="A33" t="str">
            <v>01.04.03</v>
          </cell>
          <cell r="B33" t="str">
            <v>SUDECAP</v>
          </cell>
        </row>
        <row r="33">
          <cell r="E33">
            <v>23.21</v>
          </cell>
        </row>
        <row r="34">
          <cell r="A34" t="str">
            <v>01.04.05</v>
          </cell>
          <cell r="B34" t="str">
            <v>SUDECAP</v>
          </cell>
          <cell r="C34" t="str">
            <v>VIDRO ARAMADO, E = 7 MM, EM ESQUADRIA DE ALUMÍNIO OU PVC, FIXADO COM BAGUETE, FORNECIMENTO E INSTALAÇÃO REF 102172</v>
          </cell>
          <cell r="D34" t="str">
            <v>H</v>
          </cell>
          <cell r="E34">
            <v>25.79</v>
          </cell>
        </row>
        <row r="35">
          <cell r="A35" t="str">
            <v>01.04.06</v>
          </cell>
          <cell r="B35" t="str">
            <v>SUDECAP</v>
          </cell>
        </row>
        <row r="35">
          <cell r="E35">
            <v>41.36</v>
          </cell>
        </row>
        <row r="36">
          <cell r="A36" t="str">
            <v>01.04.07</v>
          </cell>
          <cell r="B36" t="str">
            <v>SUDECAP</v>
          </cell>
          <cell r="C36" t="str">
            <v>VIDRO LAMINADO, E = 8 MM, FIXADO COM SILICONE ESTRUTURAL EM CORTINA DE VIDRO, FORNECIMENTO E INSTALAÇÃO ADP REF 102173</v>
          </cell>
          <cell r="D36" t="str">
            <v>H</v>
          </cell>
          <cell r="E36">
            <v>599</v>
          </cell>
        </row>
        <row r="37">
          <cell r="A37" t="str">
            <v>01.04.09</v>
          </cell>
          <cell r="B37" t="str">
            <v>SUDECAP</v>
          </cell>
        </row>
        <row r="37">
          <cell r="E37">
            <v>1292</v>
          </cell>
        </row>
        <row r="38">
          <cell r="A38" t="str">
            <v>01.04.10</v>
          </cell>
          <cell r="B38" t="str">
            <v>SUDECAP</v>
          </cell>
          <cell r="C38" t="str">
            <v>VIDRO LAMINADO, E = 12 MM, FIXADO COM SILICONE ESTRUTURAL EM CORTINA DE VIDRO, FORNECIMENTO E INSTALAÇÃO ADP REF 102174</v>
          </cell>
          <cell r="D38" t="str">
            <v>H</v>
          </cell>
          <cell r="E38">
            <v>9.02</v>
          </cell>
        </row>
        <row r="39">
          <cell r="A39" t="str">
            <v>01.04.11</v>
          </cell>
          <cell r="B39" t="str">
            <v>SUDECAP</v>
          </cell>
        </row>
        <row r="39">
          <cell r="E39">
            <v>6.5</v>
          </cell>
        </row>
        <row r="40">
          <cell r="A40" t="str">
            <v>01.04.16</v>
          </cell>
          <cell r="B40" t="str">
            <v>SUDECAP</v>
          </cell>
          <cell r="C40" t="str">
            <v>VIDRO LAMINADO, E = 15 MM, FIXADO COM SILICONE ESTRUTURAL EM CORTINA DE VIDRO, FORNECIMENTO E INSTALAÇÃO ADP REF 102175</v>
          </cell>
          <cell r="D40" t="str">
            <v>H</v>
          </cell>
          <cell r="E40">
            <v>55.98</v>
          </cell>
        </row>
        <row r="41">
          <cell r="A41" t="str">
            <v>01.04.17</v>
          </cell>
          <cell r="B41" t="str">
            <v>SUDECAP</v>
          </cell>
        </row>
        <row r="41">
          <cell r="D41" t="str">
            <v>H</v>
          </cell>
          <cell r="E41">
            <v>54.54</v>
          </cell>
        </row>
        <row r="42">
          <cell r="A42" t="str">
            <v>01.04.18</v>
          </cell>
          <cell r="B42" t="str">
            <v>SUDECAP</v>
          </cell>
          <cell r="C42" t="str">
            <v>VIDRO LAMINADO, E = 8 MM, ENCAIXADO EM PERFIL U, FORNECIMENTO E INSTALAÇÃO ADP REF 102176</v>
          </cell>
          <cell r="D42" t="str">
            <v>H</v>
          </cell>
          <cell r="E42">
            <v>43.78</v>
          </cell>
        </row>
        <row r="43">
          <cell r="A43" t="str">
            <v>01.04.19</v>
          </cell>
          <cell r="B43" t="str">
            <v>SUDECAP</v>
          </cell>
          <cell r="C43" t="str">
            <v>VIDRO LAMINADO, E = 12 MM, ENCAIXADO EM PERFIL U, FORNECIMENTO E INSTALAÇÃO ADP REF 102177</v>
          </cell>
          <cell r="D43" t="str">
            <v>H</v>
          </cell>
          <cell r="E43">
            <v>42.75</v>
          </cell>
        </row>
        <row r="44">
          <cell r="A44" t="str">
            <v>01.04.20</v>
          </cell>
          <cell r="B44" t="str">
            <v>SUDECAP</v>
          </cell>
          <cell r="C44" t="str">
            <v>VIDRO LAMINADO, E = 15 MM, ENCAIXADO EM PERFIL U, FORNECIMENTO E INSTALAÇÃO REF 102178</v>
          </cell>
        </row>
        <row r="44">
          <cell r="E44">
            <v>66.9</v>
          </cell>
        </row>
        <row r="45">
          <cell r="A45" t="str">
            <v>01.06</v>
          </cell>
          <cell r="B45" t="str">
            <v>SUDECAP</v>
          </cell>
          <cell r="C45" t="str">
            <v>VIDRO TEMPERADO, E = 6 MM, ENCAIXADO EM PERFIL U, FORNECIMENTO E INSTALAÇÃO REF 102179</v>
          </cell>
          <cell r="D45" t="str">
            <v>H</v>
          </cell>
          <cell r="E45">
            <v>43.53</v>
          </cell>
        </row>
        <row r="46">
          <cell r="A46" t="str">
            <v>01.06.01</v>
          </cell>
          <cell r="B46" t="str">
            <v>SUDECAP</v>
          </cell>
          <cell r="C46" t="str">
            <v>VIDRO TEMPERADO, E = 8 MM, ENCAIXADO EM PERFIL U, FORNECIMENTO E INSTALAÇÃO REF 102180</v>
          </cell>
          <cell r="D46" t="str">
            <v>H</v>
          </cell>
          <cell r="E46">
            <v>83.06</v>
          </cell>
        </row>
        <row r="47">
          <cell r="A47" t="str">
            <v>01.06.05</v>
          </cell>
          <cell r="B47" t="str">
            <v>SUDECAP</v>
          </cell>
          <cell r="C47" t="str">
            <v>VIDRO TEMPERADO, E = 10 MM, ENCAIXADO EM PERFIL U, FORNECIMENTO E INSTALAÇÃO REF 102181</v>
          </cell>
          <cell r="D47" t="str">
            <v>H</v>
          </cell>
          <cell r="E47">
            <v>9.9</v>
          </cell>
        </row>
        <row r="48">
          <cell r="A48" t="str">
            <v>01.07</v>
          </cell>
          <cell r="B48" t="str">
            <v>SUDECAP</v>
          </cell>
          <cell r="C48" t="str">
            <v>ESPELHOS</v>
          </cell>
          <cell r="D48" t="str">
            <v>H</v>
          </cell>
          <cell r="E48">
            <v>4.34</v>
          </cell>
        </row>
        <row r="49">
          <cell r="A49" t="str">
            <v>01.07.02</v>
          </cell>
          <cell r="B49" t="str">
            <v>SUDECAP</v>
          </cell>
          <cell r="C49" t="str">
            <v>ESPELHO CRISTAL, E = 4 MM, APARAFUSADO, ÁREA MENOR OU IGUAL A 1,0 M2, FORNECIMENTO E INSTALAÇÃO REF 102143</v>
          </cell>
        </row>
        <row r="49">
          <cell r="E49">
            <v>5.25</v>
          </cell>
        </row>
        <row r="50">
          <cell r="A50" t="str">
            <v>01.08</v>
          </cell>
          <cell r="B50" t="str">
            <v>SUDECAP</v>
          </cell>
        </row>
        <row r="50">
          <cell r="D50" t="str">
            <v>H</v>
          </cell>
          <cell r="E50">
            <v>7.6</v>
          </cell>
        </row>
        <row r="51">
          <cell r="A51" t="str">
            <v>01.08.01</v>
          </cell>
          <cell r="B51" t="str">
            <v>SUDECAP</v>
          </cell>
          <cell r="C51" t="str">
            <v>ESPELHO CRISTAL, E = 4 MM, ADERIDO COM ADESIVO FIXA-ESPELHO E FITA DUPLA-FACE, FORNECIMENTO E INSTALAÇÃO ADP REF 102146</v>
          </cell>
          <cell r="D51" t="str">
            <v>H</v>
          </cell>
          <cell r="E51">
            <v>9.71</v>
          </cell>
        </row>
        <row r="52">
          <cell r="A52" t="str">
            <v>01.08.02</v>
          </cell>
          <cell r="B52" t="str">
            <v>SUDECAP</v>
          </cell>
        </row>
        <row r="52">
          <cell r="D52" t="str">
            <v>H</v>
          </cell>
          <cell r="E52">
            <v>1.28</v>
          </cell>
        </row>
        <row r="53">
          <cell r="A53" t="str">
            <v>01.08.03</v>
          </cell>
          <cell r="B53" t="str">
            <v>SUDECAP</v>
          </cell>
          <cell r="C53" t="str">
            <v>ESPELHO CRISTAL, E = 4 MM, ADERIDO COM ADESIVO FIXA-ESPELHO, FORNECIMENTO E INSTALAÇÃO ADP REF 102147</v>
          </cell>
          <cell r="D53" t="str">
            <v>H</v>
          </cell>
          <cell r="E53">
            <v>1.06</v>
          </cell>
        </row>
        <row r="54">
          <cell r="A54" t="str">
            <v>01.08.04</v>
          </cell>
          <cell r="B54" t="str">
            <v>SUDECAP</v>
          </cell>
          <cell r="C54" t="str">
            <v>PINTURA</v>
          </cell>
          <cell r="D54" t="str">
            <v>H</v>
          </cell>
          <cell r="E54">
            <v>1.98</v>
          </cell>
        </row>
        <row r="55">
          <cell r="A55" t="str">
            <v>01.08.20</v>
          </cell>
          <cell r="B55" t="str">
            <v>SUDECAP</v>
          </cell>
          <cell r="C55" t="str">
            <v>PINTURA EXTERNA</v>
          </cell>
          <cell r="D55" t="str">
            <v>H</v>
          </cell>
          <cell r="E55">
            <v>2.6</v>
          </cell>
        </row>
        <row r="56">
          <cell r="A56" t="str">
            <v>01.08.21</v>
          </cell>
          <cell r="B56" t="str">
            <v>SUDECAP</v>
          </cell>
          <cell r="C56" t="str">
            <v>EMASSAMENTO COM MASSA ACRÍLICA E LIXAMENTO EM PAREDES EXTERNAS, UMA DEMÃO, ADP REF 96130</v>
          </cell>
        </row>
        <row r="56">
          <cell r="E56">
            <v>2.57</v>
          </cell>
        </row>
        <row r="57">
          <cell r="A57" t="str">
            <v>01.09</v>
          </cell>
          <cell r="B57" t="str">
            <v>SUDECAP</v>
          </cell>
          <cell r="C57" t="str">
            <v>EMASSAMENTO COM MASSA ACRÍLICA E LIXAMENTO EM PAREDES EXTERNAS, DUAS DEMÃOS, ADP REF 96135</v>
          </cell>
          <cell r="D57" t="str">
            <v>H</v>
          </cell>
          <cell r="E57">
            <v>4.6</v>
          </cell>
        </row>
        <row r="58">
          <cell r="A58" t="str">
            <v>01.09.01</v>
          </cell>
          <cell r="B58" t="str">
            <v>SUDECAP</v>
          </cell>
          <cell r="C58" t="str">
            <v>APLICAÇÃO MANUAL DE FUNDO SELADOR ACRÍLICO EM PAREDES EXTERNAS REF 88415</v>
          </cell>
          <cell r="D58" t="str">
            <v>H</v>
          </cell>
          <cell r="E58">
            <v>3.09</v>
          </cell>
        </row>
        <row r="59">
          <cell r="A59" t="str">
            <v>01.09.02</v>
          </cell>
          <cell r="B59" t="str">
            <v>SUDECAP</v>
          </cell>
          <cell r="C59" t="str">
            <v>APLICAÇÃO MANUAL DE FUNDO PREPARADOR DE SUPERFÍCIE EM PAREDES EXTERNAS REF 88415</v>
          </cell>
        </row>
        <row r="59">
          <cell r="E59">
            <v>3.84</v>
          </cell>
        </row>
        <row r="60">
          <cell r="A60" t="str">
            <v>01.09.03</v>
          </cell>
          <cell r="B60" t="str">
            <v>SUDECAP</v>
          </cell>
          <cell r="C60" t="str">
            <v>PINTURA COM TINTA ACRÍLICA FOSCA EM PAREDES EXTERNAS, APLICAÇÃO MANUAL, DUAS DEMÃOS REF 95626</v>
          </cell>
          <cell r="D60" t="str">
            <v>H</v>
          </cell>
          <cell r="E60">
            <v>4.37</v>
          </cell>
        </row>
        <row r="61">
          <cell r="A61" t="str">
            <v>01.09.11</v>
          </cell>
          <cell r="B61" t="str">
            <v>SUDECAP</v>
          </cell>
          <cell r="C61" t="str">
            <v>PINTURA COM TINTA ACRÍLICA SEMI BRILHO EM PAREDES EXTERNAS, APLICAÇÃO MANUAL, DUAS DEMÃOS REF 95626</v>
          </cell>
          <cell r="D61" t="str">
            <v>H</v>
          </cell>
          <cell r="E61">
            <v>6.5</v>
          </cell>
        </row>
        <row r="62">
          <cell r="A62" t="str">
            <v>01.09.12</v>
          </cell>
          <cell r="B62" t="str">
            <v>SUDECAP</v>
          </cell>
          <cell r="C62" t="str">
            <v>PINTURA COM ESMALTE SINTÉTICO ALTO BRILHO EM PAREDES EXTERNAS, APLICAÇÃO MANUAL, DUAS DEMÃOS REF 95626</v>
          </cell>
        </row>
        <row r="62">
          <cell r="E62">
            <v>10</v>
          </cell>
        </row>
        <row r="63">
          <cell r="A63" t="str">
            <v>01.09.14</v>
          </cell>
          <cell r="B63" t="str">
            <v>SUDECAP</v>
          </cell>
        </row>
        <row r="63">
          <cell r="E63">
            <v>12.98</v>
          </cell>
        </row>
        <row r="64">
          <cell r="A64" t="str">
            <v>01.09.15</v>
          </cell>
          <cell r="B64" t="str">
            <v>SUDECAP</v>
          </cell>
          <cell r="C64" t="str">
            <v>PINTURA INTERNA</v>
          </cell>
        </row>
        <row r="64">
          <cell r="E64">
            <v>31.18</v>
          </cell>
        </row>
        <row r="65">
          <cell r="A65" t="str">
            <v>01.09.17</v>
          </cell>
          <cell r="B65" t="str">
            <v>SUDECAP</v>
          </cell>
          <cell r="C65" t="str">
            <v>EMASSAMENTO COM MASSA PVA E LIXAMENTO EM TETOS DE ÁREAS INTERNAS, UMA DEMÃO REF 88494</v>
          </cell>
          <cell r="D65" t="str">
            <v>UND</v>
          </cell>
          <cell r="E65">
            <v>44.43</v>
          </cell>
        </row>
        <row r="66">
          <cell r="A66" t="str">
            <v>01.09.18</v>
          </cell>
          <cell r="B66" t="str">
            <v>SUDECAP</v>
          </cell>
          <cell r="C66" t="str">
            <v>EMASSAMENTO COM MASSA PVA E LIXAMENTO EM TETOS DE ÁREAS INTERNAS, DUAS DEMÃOS REF 88496</v>
          </cell>
          <cell r="D66" t="str">
            <v>H</v>
          </cell>
          <cell r="E66">
            <v>52.6</v>
          </cell>
        </row>
        <row r="67">
          <cell r="A67" t="str">
            <v>01.09.19</v>
          </cell>
          <cell r="B67" t="str">
            <v>SUDECAP</v>
          </cell>
          <cell r="C67" t="str">
            <v>EMASSAMENTO COM MASSA PVA E LIXAMENTO EM PAREDES INTERNAS, UMA DEMÃO REF 88495</v>
          </cell>
          <cell r="D67" t="str">
            <v>H</v>
          </cell>
          <cell r="E67">
            <v>72</v>
          </cell>
        </row>
        <row r="68">
          <cell r="A68" t="str">
            <v>01.09.20</v>
          </cell>
          <cell r="B68" t="str">
            <v>SUDECAP</v>
          </cell>
          <cell r="C68" t="str">
            <v>EMASSAMENTO COM MASSA PVA E LIXAMENTO EM PAREDES INTERNAS, DUAS DEMÃOS REF 88497</v>
          </cell>
          <cell r="D68" t="str">
            <v>H</v>
          </cell>
          <cell r="E68">
            <v>100.84</v>
          </cell>
        </row>
        <row r="69">
          <cell r="A69" t="str">
            <v>01.09.21</v>
          </cell>
          <cell r="B69" t="str">
            <v>SUDECAP</v>
          </cell>
          <cell r="C69" t="str">
            <v>APLICAÇÃO MANUAL DE FUNDO SELADOR ACRÍLICO EM TETOS DE ÁREAS INTERNAS REF 88484</v>
          </cell>
          <cell r="D69" t="str">
            <v>H</v>
          </cell>
          <cell r="E69">
            <v>2.43</v>
          </cell>
        </row>
        <row r="70">
          <cell r="A70" t="str">
            <v>01.09.22</v>
          </cell>
          <cell r="B70" t="str">
            <v>SUDECAP</v>
          </cell>
          <cell r="C70" t="str">
            <v>APLICAÇÃO MANUAL DE FUNDO SELADOR ACRÍLICO EM PAREDES INTERNAS REF 88485</v>
          </cell>
          <cell r="D70" t="str">
            <v>H</v>
          </cell>
          <cell r="E70">
            <v>3.53</v>
          </cell>
        </row>
        <row r="71">
          <cell r="A71" t="str">
            <v>01.09.23</v>
          </cell>
          <cell r="B71" t="str">
            <v>SUDECAP</v>
          </cell>
          <cell r="C71" t="str">
            <v>APLICAÇÃO MANUAL DE FUNDO PREPARADOR EM TETOS DE ÁREAS INTERNAS REF 88484</v>
          </cell>
          <cell r="D71" t="str">
            <v>H</v>
          </cell>
          <cell r="E71">
            <v>4.74</v>
          </cell>
        </row>
        <row r="72">
          <cell r="A72" t="str">
            <v>01.09.24</v>
          </cell>
          <cell r="B72" t="str">
            <v>SUDECAP</v>
          </cell>
          <cell r="C72" t="str">
            <v>APLICAÇÃO MANUAL DE FUNDO PREPARADOR EM PAREDES INTERNAS REF 88485</v>
          </cell>
          <cell r="D72" t="str">
            <v>H</v>
          </cell>
          <cell r="E72">
            <v>18.44</v>
          </cell>
        </row>
        <row r="73">
          <cell r="A73" t="str">
            <v>01.09.25</v>
          </cell>
          <cell r="B73" t="str">
            <v>SUDECAP</v>
          </cell>
          <cell r="C73" t="str">
            <v>PINTURA COM TINTA ACRÍLICA FOSCA EM TETOS DE ÁREAS INTERNAS, APLICAÇÃO MANUAL, DUAS DEMÃOS REF 88488</v>
          </cell>
          <cell r="D73" t="str">
            <v>H</v>
          </cell>
          <cell r="E73">
            <v>30.27</v>
          </cell>
        </row>
        <row r="74">
          <cell r="A74" t="str">
            <v>01.09.26</v>
          </cell>
          <cell r="B74" t="str">
            <v>SUDECAP</v>
          </cell>
          <cell r="C74" t="str">
            <v>PINTURA COM TINTA ACRÍLICA FOSCA EM PAREDES INTERNAS, APLICAÇÃO MANUAL, DUAS DEMÃOS REF 88489</v>
          </cell>
          <cell r="D74" t="str">
            <v>H</v>
          </cell>
          <cell r="E74">
            <v>43.05</v>
          </cell>
        </row>
        <row r="75">
          <cell r="A75" t="str">
            <v>01.09.27</v>
          </cell>
          <cell r="B75" t="str">
            <v>SUDECAP</v>
          </cell>
          <cell r="C75" t="str">
            <v>PINTURA COM TINTA ACRÍLICA SEMI BRILHO EM TETOS DE ÁREAS INTERNAS, APLICAÇÃO MANUAL, DUAS DEMÃOS REF 88488</v>
          </cell>
          <cell r="D75" t="str">
            <v>H</v>
          </cell>
          <cell r="E75">
            <v>44.33</v>
          </cell>
        </row>
        <row r="76">
          <cell r="A76" t="str">
            <v>01.10</v>
          </cell>
          <cell r="B76" t="str">
            <v>SUDECAP</v>
          </cell>
        </row>
        <row r="76">
          <cell r="D76" t="str">
            <v>H</v>
          </cell>
          <cell r="E76">
            <v>9.87</v>
          </cell>
        </row>
        <row r="77">
          <cell r="A77" t="str">
            <v>01.10.01</v>
          </cell>
          <cell r="B77" t="str">
            <v>SUDECAP</v>
          </cell>
          <cell r="C77" t="str">
            <v>PINTURA COM TINTA ACRÍLICA SEMI BRILHO EM PAREDES INTERNAS, APLICAÇÃO MANUAL, DUAS DEMÃOS REF 88489</v>
          </cell>
          <cell r="D77" t="str">
            <v>H</v>
          </cell>
          <cell r="E77">
            <v>14.8</v>
          </cell>
        </row>
        <row r="78">
          <cell r="A78" t="str">
            <v>01.10.02</v>
          </cell>
          <cell r="B78" t="str">
            <v>SUDECAP</v>
          </cell>
          <cell r="C78" t="str">
            <v>PINTURA COM ESMALTE SINTÉTICO ACETINADO EM PAREDES INTERNAS, APLICAÇÃO MANUAL, DUAS DEMÃOS REF 88489</v>
          </cell>
          <cell r="D78" t="str">
            <v>H</v>
          </cell>
          <cell r="E78">
            <v>64.07</v>
          </cell>
        </row>
        <row r="79">
          <cell r="A79" t="str">
            <v>01.11</v>
          </cell>
          <cell r="B79" t="str">
            <v>SUDECAP</v>
          </cell>
          <cell r="C79" t="str">
            <v>PINTURA DE PISO</v>
          </cell>
          <cell r="D79" t="str">
            <v>H</v>
          </cell>
          <cell r="E79">
            <v>14.26</v>
          </cell>
        </row>
        <row r="80">
          <cell r="A80" t="str">
            <v>01.11.01</v>
          </cell>
          <cell r="B80" t="str">
            <v>SUDECAP</v>
          </cell>
          <cell r="C80" t="str">
            <v>PREPARO DO PISO CIMENTADO PARA PINTURA - LIXAMENTO E LIMPEZA REF 102488</v>
          </cell>
          <cell r="D80" t="str">
            <v>H</v>
          </cell>
          <cell r="E80">
            <v>4.73</v>
          </cell>
        </row>
        <row r="81">
          <cell r="A81" t="str">
            <v>01.11.02</v>
          </cell>
          <cell r="B81" t="str">
            <v>SUDECAP</v>
          </cell>
          <cell r="C81" t="str">
            <v>PINTURA DE PISO COM TINTA EPÓXI, APLICAÇÃO MANUAL, 2 DEMÃOS, INCLUSO PRIMER EPÓXI REF 102494</v>
          </cell>
          <cell r="D81" t="str">
            <v>H</v>
          </cell>
          <cell r="E81">
            <v>15.02</v>
          </cell>
        </row>
        <row r="82">
          <cell r="A82" t="str">
            <v>01.11.03</v>
          </cell>
          <cell r="B82" t="str">
            <v>SUDECAP</v>
          </cell>
          <cell r="C82" t="str">
            <v>PINTURA DE PISO COM TINTA ACRÍLICA, APLICAÇÃO MANUAL, 2 DEMÃOS, INCLUSO FUNDO PREPARADOR REF 102491</v>
          </cell>
          <cell r="D82" t="str">
            <v>H</v>
          </cell>
          <cell r="E82">
            <v>45.86</v>
          </cell>
        </row>
        <row r="83">
          <cell r="A83" t="str">
            <v>01.11.04</v>
          </cell>
          <cell r="B83" t="str">
            <v>SUDECAP</v>
          </cell>
          <cell r="C83" t="str">
            <v>PINTURA DE PISO COM TINTA ACRÍLICA, APLICAÇÃO MANUAL, 3 DEMÃOS, INCLUSO FUNDO PREPARADOR REF 102492</v>
          </cell>
          <cell r="D83" t="str">
            <v>H</v>
          </cell>
          <cell r="E83">
            <v>5.2</v>
          </cell>
        </row>
        <row r="84">
          <cell r="A84" t="str">
            <v>01.11.05</v>
          </cell>
          <cell r="B84" t="str">
            <v>SUDECAP</v>
          </cell>
          <cell r="C84" t="str">
            <v>PINTURA DE MEIO FIO, COM TINTA ACRÍLICA, DUAS DEMÃOS</v>
          </cell>
          <cell r="D84" t="str">
            <v>H</v>
          </cell>
          <cell r="E84">
            <v>17.6</v>
          </cell>
        </row>
        <row r="85">
          <cell r="A85" t="str">
            <v>01.11.06</v>
          </cell>
          <cell r="B85" t="str">
            <v>SUDECAP</v>
          </cell>
          <cell r="C85" t="str">
            <v>PINTURA METÁLICA</v>
          </cell>
          <cell r="D85" t="str">
            <v>H</v>
          </cell>
          <cell r="E85">
            <v>59.95</v>
          </cell>
        </row>
        <row r="86">
          <cell r="A86" t="str">
            <v>01.11.07</v>
          </cell>
          <cell r="B86" t="str">
            <v>SUDECAP</v>
          </cell>
          <cell r="C86" t="str">
            <v>PREPARO DA SUPERFÍCIE METÁLICA PARA PINTURA - LIXAMENTO MANUAL REF 100717</v>
          </cell>
          <cell r="D86" t="str">
            <v>H</v>
          </cell>
          <cell r="E86">
            <v>14.2</v>
          </cell>
        </row>
        <row r="87">
          <cell r="A87" t="str">
            <v>01.11.08</v>
          </cell>
          <cell r="B87" t="str">
            <v>SUDECAP</v>
          </cell>
          <cell r="C87" t="str">
            <v>APLICAÇÃO MANUAL DE FUNDO (TIPO ZARCÃO) EM SUPERFÍCIES METÁLICAS (POR DEMÃO) REF 100722</v>
          </cell>
          <cell r="D87" t="str">
            <v>H</v>
          </cell>
          <cell r="E87">
            <v>29.95</v>
          </cell>
        </row>
        <row r="88">
          <cell r="A88" t="str">
            <v>01.12</v>
          </cell>
          <cell r="B88" t="str">
            <v>SUDECAP</v>
          </cell>
          <cell r="C88" t="str">
            <v>PINTURA COM ESMALTE SINTÉTICO FOSCO 2 EM 1 (FUNDO E ACABAMENTO) EM SUPERFÍCIE METÁLICA, APLICAÇÃO MANUAL, (POR DEMÃO) REF 100726</v>
          </cell>
          <cell r="D88" t="str">
            <v>H</v>
          </cell>
          <cell r="E88">
            <v>74.5</v>
          </cell>
        </row>
        <row r="89">
          <cell r="A89" t="str">
            <v>01.12.01</v>
          </cell>
          <cell r="B89" t="str">
            <v>SUDECAP</v>
          </cell>
        </row>
        <row r="89">
          <cell r="D89" t="str">
            <v>H</v>
          </cell>
          <cell r="E89">
            <v>2.06</v>
          </cell>
        </row>
        <row r="90">
          <cell r="A90" t="str">
            <v>01.12.02</v>
          </cell>
          <cell r="B90" t="str">
            <v>SUDECAP</v>
          </cell>
          <cell r="C90" t="str">
            <v>PINTURA COM ESMALTE SINTÉTICO FOSCO EM SUPERFÍCIE METÁLICA, APLICAÇÃO MANUAL, DUAS DEMÃOS REF 100762</v>
          </cell>
          <cell r="D90" t="str">
            <v>H</v>
          </cell>
          <cell r="E90">
            <v>10.9</v>
          </cell>
        </row>
        <row r="91">
          <cell r="A91" t="str">
            <v>01.12.03</v>
          </cell>
          <cell r="B91" t="str">
            <v>SUDECAP</v>
          </cell>
          <cell r="C91" t="str">
            <v>PINTURA COM ESMALTE SINTÉTICO ACETINADO EM SUPERFÍCIE METÁLICA, EXCETO PERFIL, APLICAÇÃO MANUAL, DUAS DEMÃOS REF 100758</v>
          </cell>
          <cell r="D91" t="str">
            <v>H</v>
          </cell>
          <cell r="E91">
            <v>29.06</v>
          </cell>
        </row>
        <row r="92">
          <cell r="A92" t="str">
            <v>01.12.04</v>
          </cell>
          <cell r="B92" t="str">
            <v>SUDECAP</v>
          </cell>
        </row>
        <row r="92">
          <cell r="D92" t="str">
            <v>H</v>
          </cell>
          <cell r="E92">
            <v>54.7</v>
          </cell>
        </row>
        <row r="93">
          <cell r="A93" t="str">
            <v>01.12.05</v>
          </cell>
          <cell r="B93" t="str">
            <v>SUDECAP</v>
          </cell>
          <cell r="C93" t="str">
            <v>PINTURA COM ESMALTE SINTÉTICO ALTO BRILHO EM SUPERFÍCIE METÁLICA, EXCETO PERFIL, APLICAÇÃO MANUAL, DUAS DEMÃOS REF 100760</v>
          </cell>
          <cell r="D93" t="str">
            <v>H</v>
          </cell>
          <cell r="E93">
            <v>22.52</v>
          </cell>
        </row>
        <row r="94">
          <cell r="A94" t="str">
            <v>01.12.06</v>
          </cell>
          <cell r="B94" t="str">
            <v>SUDECAP</v>
          </cell>
        </row>
        <row r="94">
          <cell r="D94" t="str">
            <v>H</v>
          </cell>
          <cell r="E94">
            <v>40.6</v>
          </cell>
        </row>
        <row r="95">
          <cell r="A95" t="str">
            <v>01.13</v>
          </cell>
          <cell r="B95" t="str">
            <v>SUDECAP</v>
          </cell>
          <cell r="C95" t="str">
            <v>PINTURA EM MADEIRA</v>
          </cell>
          <cell r="D95" t="str">
            <v>H</v>
          </cell>
          <cell r="E95">
            <v>44.4</v>
          </cell>
        </row>
        <row r="96">
          <cell r="A96" t="str">
            <v>01.13.01</v>
          </cell>
          <cell r="B96" t="str">
            <v>SUDECAP</v>
          </cell>
          <cell r="C96" t="str">
            <v>PREPARO DE SUPERFÍCIE DE MADEIRA PARA PINTURA - LIXAMENTO MANUAL REF 102193</v>
          </cell>
          <cell r="D96" t="str">
            <v>H</v>
          </cell>
          <cell r="E96">
            <v>0.5</v>
          </cell>
        </row>
        <row r="97">
          <cell r="A97" t="str">
            <v>01.13.02</v>
          </cell>
          <cell r="B97" t="str">
            <v>SUDECAP</v>
          </cell>
          <cell r="C97" t="str">
            <v>LIXAMENTO + APLICAÇÃO DE FUNDO PREPARADOR EM SUPERFÍCIE DE MADEIRA REF 102197</v>
          </cell>
          <cell r="D97" t="str">
            <v>H</v>
          </cell>
          <cell r="E97">
            <v>1.5</v>
          </cell>
        </row>
        <row r="98">
          <cell r="A98" t="str">
            <v>01.13.03</v>
          </cell>
          <cell r="B98" t="str">
            <v>SUDECAP</v>
          </cell>
          <cell r="C98" t="str">
            <v>LIXAMENTO + APLICAÇÃO DE MASSA ACRÍLICA EM SUPERFÍCIE DE MADEIRA REF 102201</v>
          </cell>
          <cell r="D98" t="str">
            <v>H</v>
          </cell>
          <cell r="E98">
            <v>4.76</v>
          </cell>
        </row>
        <row r="99">
          <cell r="B99" t="str">
            <v>SUDECAP</v>
          </cell>
          <cell r="C99" t="str">
            <v>APLICAÇÃO MANUAL DE VERNIZ SINTÉTICO EM SUPERFÍCIES DE MADEIRA, DUAS DEMÃOS REF 102213</v>
          </cell>
          <cell r="D99" t="str">
            <v>H</v>
          </cell>
          <cell r="E99">
            <v>4.5</v>
          </cell>
        </row>
        <row r="100">
          <cell r="A100" t="str">
            <v>01.13.04</v>
          </cell>
          <cell r="B100" t="str">
            <v>SUDECAP</v>
          </cell>
          <cell r="C100" t="str">
            <v>APLICAÇÃO MANUAL DE VERNIZ POLIURETÂNICO EM SUPERFÍCIES DE MADEIRA, DUAS DEMÃOS REF 102215</v>
          </cell>
          <cell r="D100" t="str">
            <v>H</v>
          </cell>
          <cell r="E100">
            <v>0.53</v>
          </cell>
        </row>
        <row r="101">
          <cell r="A101" t="str">
            <v>01.13.05</v>
          </cell>
          <cell r="B101" t="str">
            <v>SUDECAP</v>
          </cell>
          <cell r="C101" t="str">
            <v>APLICAÇÃO MANUAL DE PINTURA IMUNIZANTE EM SUPERFÍCIES DE MADEIRA, DUAS DEMÃOS REF 102234</v>
          </cell>
          <cell r="D101" t="str">
            <v>H</v>
          </cell>
          <cell r="E101">
            <v>0.1</v>
          </cell>
        </row>
        <row r="102">
          <cell r="A102" t="str">
            <v>01.13.06</v>
          </cell>
          <cell r="B102" t="str">
            <v>SUDECAP</v>
          </cell>
          <cell r="C102" t="str">
            <v>PINTURA COM ESMALTE SINTÉTICO FOSCO EM SUPERFÍCIE DE MADEIRA, APLICAÇÃO MANUAL, DUAS DEMÃOS REF 102218</v>
          </cell>
          <cell r="D102" t="str">
            <v>H</v>
          </cell>
          <cell r="E102">
            <v>0.19</v>
          </cell>
        </row>
        <row r="103">
          <cell r="A103" t="str">
            <v>01.13.07</v>
          </cell>
          <cell r="B103" t="str">
            <v>SUDECAP</v>
          </cell>
        </row>
        <row r="103">
          <cell r="D103" t="str">
            <v>H</v>
          </cell>
          <cell r="E103">
            <v>0.14</v>
          </cell>
        </row>
        <row r="104">
          <cell r="A104" t="str">
            <v>01.14</v>
          </cell>
          <cell r="B104" t="str">
            <v>SUDECAP</v>
          </cell>
          <cell r="C104" t="str">
            <v>PINTURA COM ESMALTE SINTÉTICO ACETINADO EM SUPERFÍCIE DE MADEIRA, APLICAÇÃO MANUAL, DUAS DEMÃOS REF 102219</v>
          </cell>
          <cell r="D104" t="str">
            <v>H</v>
          </cell>
          <cell r="E104">
            <v>0.16</v>
          </cell>
        </row>
        <row r="105">
          <cell r="A105" t="str">
            <v>01.14.01</v>
          </cell>
          <cell r="B105" t="str">
            <v>SUDECAP</v>
          </cell>
        </row>
        <row r="105">
          <cell r="D105" t="str">
            <v>H</v>
          </cell>
          <cell r="E105">
            <v>0.19</v>
          </cell>
        </row>
        <row r="106">
          <cell r="A106" t="str">
            <v>01.14.02</v>
          </cell>
          <cell r="B106" t="str">
            <v>SUDECAP</v>
          </cell>
          <cell r="C106" t="str">
            <v>PINTURA COM ESMALTE SINTÉTICO ALTO BRILHO EM SUPERFÍCIE DE MADEIRA, APLICAÇÃO MANUAL, DUAS DEMÃOS REF 102220</v>
          </cell>
          <cell r="D106" t="str">
            <v>H</v>
          </cell>
          <cell r="E106">
            <v>0.35</v>
          </cell>
        </row>
        <row r="107">
          <cell r="A107" t="str">
            <v>01.14.03</v>
          </cell>
          <cell r="B107" t="str">
            <v>SUDECAP</v>
          </cell>
        </row>
        <row r="107">
          <cell r="D107" t="str">
            <v>H</v>
          </cell>
          <cell r="E107">
            <v>1.01</v>
          </cell>
        </row>
        <row r="108">
          <cell r="A108" t="str">
            <v>01.14.04</v>
          </cell>
          <cell r="B108" t="str">
            <v>SUDECAP</v>
          </cell>
          <cell r="C108" t="str">
            <v>TRATAMENTO (SUPERF.CONCR.PEDRAS ALVENARIA/CERAMICOS)</v>
          </cell>
          <cell r="D108" t="str">
            <v>H</v>
          </cell>
          <cell r="E108">
            <v>0.65</v>
          </cell>
        </row>
        <row r="109">
          <cell r="A109" t="str">
            <v>01.14.05</v>
          </cell>
          <cell r="B109" t="str">
            <v>SUDECAP</v>
          </cell>
          <cell r="C109" t="str">
            <v>POLIMENTO INCLUS. ESTUCAMENTO DE CONCRETO APARENTE</v>
          </cell>
          <cell r="D109" t="str">
            <v>H</v>
          </cell>
          <cell r="E109">
            <v>0.26</v>
          </cell>
        </row>
        <row r="110">
          <cell r="A110" t="str">
            <v>01.14.06</v>
          </cell>
          <cell r="B110" t="str">
            <v>SUDECAP</v>
          </cell>
          <cell r="C110" t="str">
            <v>VERNIZ ACRILICO SOBRE CONCRETO APARENTE A 2 DEMAOS</v>
          </cell>
          <cell r="D110" t="str">
            <v>H</v>
          </cell>
          <cell r="E110">
            <v>1.44</v>
          </cell>
        </row>
        <row r="111">
          <cell r="A111" t="str">
            <v>01.14.32</v>
          </cell>
          <cell r="B111" t="str">
            <v>SUDECAP</v>
          </cell>
          <cell r="C111" t="str">
            <v>SILICONE SOBRE CONCRETO</v>
          </cell>
          <cell r="D111" t="str">
            <v>H</v>
          </cell>
          <cell r="E111">
            <v>3.05</v>
          </cell>
        </row>
        <row r="112">
          <cell r="A112" t="str">
            <v>01.14.33</v>
          </cell>
          <cell r="B112" t="str">
            <v>SUDECAP</v>
          </cell>
          <cell r="C112" t="str">
            <v>SILICONE SOBRE  ALVENARIA, PEDRA OU CERAMICOS</v>
          </cell>
          <cell r="D112" t="str">
            <v>H</v>
          </cell>
          <cell r="E112">
            <v>3.05</v>
          </cell>
        </row>
        <row r="113">
          <cell r="A113" t="str">
            <v>01.14.34</v>
          </cell>
          <cell r="B113" t="str">
            <v>SUDECAP</v>
          </cell>
          <cell r="C113" t="str">
            <v>SERVICOS DIVERSOS</v>
          </cell>
          <cell r="D113" t="str">
            <v>H</v>
          </cell>
          <cell r="E113">
            <v>25.5</v>
          </cell>
        </row>
        <row r="114">
          <cell r="A114" t="str">
            <v>01.14.40</v>
          </cell>
          <cell r="B114" t="str">
            <v>SUDECAP</v>
          </cell>
          <cell r="C114" t="str">
            <v>EQUIPAMENTOS ESPORTIVOS</v>
          </cell>
          <cell r="D114" t="str">
            <v>H</v>
          </cell>
          <cell r="E114">
            <v>91.5</v>
          </cell>
        </row>
        <row r="115">
          <cell r="A115" t="str">
            <v>01.14.41</v>
          </cell>
          <cell r="B115" t="str">
            <v>SUDECAP</v>
          </cell>
          <cell r="C115" t="str">
            <v>TRAVE FUTEBOL SALAO F.G. D=76MM C/REDE NYLON DUPLO</v>
          </cell>
          <cell r="D115" t="str">
            <v>H</v>
          </cell>
          <cell r="E115">
            <v>187.46</v>
          </cell>
        </row>
        <row r="116">
          <cell r="A116" t="str">
            <v>01.14.42</v>
          </cell>
          <cell r="B116" t="str">
            <v>SUDECAP</v>
          </cell>
          <cell r="C116" t="str">
            <v>TRAVE FUTEBOL CAMPO F.G. D=100MM REDE NYLON DUPLO</v>
          </cell>
          <cell r="D116" t="str">
            <v>H</v>
          </cell>
          <cell r="E116">
            <v>384.01</v>
          </cell>
        </row>
        <row r="117">
          <cell r="A117" t="str">
            <v>01.14.43</v>
          </cell>
          <cell r="B117" t="str">
            <v>SUDECAP</v>
          </cell>
          <cell r="C117" t="str">
            <v>REDE VOLEY COM MASTROS DE TUBOS F.G. D=76MM</v>
          </cell>
          <cell r="D117" t="str">
            <v>H</v>
          </cell>
          <cell r="E117">
            <v>547.45</v>
          </cell>
        </row>
        <row r="118">
          <cell r="A118" t="str">
            <v>01.14.44</v>
          </cell>
          <cell r="B118" t="str">
            <v>SUDECAP</v>
          </cell>
          <cell r="C118" t="str">
            <v>REDE DE PETECA COM MASTROS DE TUBOS F.G. D=76MM</v>
          </cell>
          <cell r="D118" t="str">
            <v>H</v>
          </cell>
          <cell r="E118">
            <v>215.77</v>
          </cell>
        </row>
        <row r="119">
          <cell r="A119" t="str">
            <v>01.14.45</v>
          </cell>
          <cell r="B119" t="str">
            <v>SUDECAP</v>
          </cell>
          <cell r="C119" t="str">
            <v>TABELA BASQUETE OFICIAL C/ESTR. SUPORTE PISO</v>
          </cell>
          <cell r="D119" t="str">
            <v>H</v>
          </cell>
          <cell r="E119">
            <v>5.6</v>
          </cell>
        </row>
        <row r="120">
          <cell r="A120" t="str">
            <v>01.14.46</v>
          </cell>
          <cell r="B120" t="str">
            <v>SUDECAP</v>
          </cell>
          <cell r="C120" t="str">
            <v>PLACAS</v>
          </cell>
          <cell r="D120" t="str">
            <v>H</v>
          </cell>
          <cell r="E120">
            <v>0.9</v>
          </cell>
        </row>
        <row r="121">
          <cell r="A121" t="str">
            <v>01.14.47</v>
          </cell>
          <cell r="B121" t="str">
            <v>SUDECAP</v>
          </cell>
          <cell r="C121" t="str">
            <v>DE DENOMINAÇAO DE RUA, EM FERRO ESMALTADO 45X20 CM</v>
          </cell>
          <cell r="D121" t="str">
            <v>H</v>
          </cell>
          <cell r="E121">
            <v>2.64</v>
          </cell>
        </row>
        <row r="122">
          <cell r="A122" t="str">
            <v>01.14.48</v>
          </cell>
          <cell r="B122" t="str">
            <v>SUDECAP</v>
          </cell>
          <cell r="C122" t="str">
            <v>DE INAUGURAÇAO, EM ALUMINIO FUNDIDO 60 X 40 CM</v>
          </cell>
          <cell r="D122" t="str">
            <v>H</v>
          </cell>
          <cell r="E122">
            <v>490.04</v>
          </cell>
        </row>
        <row r="123">
          <cell r="A123" t="str">
            <v>01.14.49</v>
          </cell>
          <cell r="B123" t="str">
            <v>SUDECAP</v>
          </cell>
          <cell r="C123" t="str">
            <v>DE ALUMINIO FUNDIDO 3 X 3 CM C/ NUMERAÇAO DE PORTA</v>
          </cell>
          <cell r="D123" t="str">
            <v>H</v>
          </cell>
          <cell r="E123">
            <v>145.5</v>
          </cell>
        </row>
        <row r="124">
          <cell r="A124" t="str">
            <v>01.14.50</v>
          </cell>
          <cell r="B124" t="str">
            <v>SUDECAP</v>
          </cell>
          <cell r="C124" t="str">
            <v>CHAPINHA DE ALUMINIO/LATAO, D= 3CM, C/ Nº IMPRESSO</v>
          </cell>
          <cell r="D124" t="str">
            <v>H</v>
          </cell>
          <cell r="E124">
            <v>55.87</v>
          </cell>
        </row>
        <row r="125">
          <cell r="A125" t="str">
            <v>01.14.51</v>
          </cell>
          <cell r="B125" t="str">
            <v>SUDECAP</v>
          </cell>
          <cell r="C125" t="str">
            <v>PLACA ALUM.ANODIZADO NATURAL 25X25CM,E=1,5MM IDENT</v>
          </cell>
          <cell r="D125" t="str">
            <v>H</v>
          </cell>
          <cell r="E125">
            <v>26.9</v>
          </cell>
        </row>
        <row r="126">
          <cell r="A126" t="str">
            <v>01.14.52</v>
          </cell>
          <cell r="B126" t="str">
            <v>SUDECAP</v>
          </cell>
          <cell r="C126" t="str">
            <v>PLACA CHAPA AÇO ESCOVADO 25X12CM,E=1,0MM P/IDENTIF</v>
          </cell>
          <cell r="D126" t="str">
            <v>H</v>
          </cell>
          <cell r="E126">
            <v>46.9</v>
          </cell>
        </row>
        <row r="127">
          <cell r="A127" t="str">
            <v>01.14.53</v>
          </cell>
          <cell r="B127" t="str">
            <v>SUDECAP</v>
          </cell>
          <cell r="C127" t="str">
            <v>PLACA ALUM.ANOD.70X61CM,FIX.C/METALON C/ 6 INDIC.</v>
          </cell>
          <cell r="D127" t="str">
            <v>H</v>
          </cell>
          <cell r="E127">
            <v>411.34</v>
          </cell>
        </row>
        <row r="128">
          <cell r="A128" t="str">
            <v>01.14.54</v>
          </cell>
          <cell r="B128" t="str">
            <v>SUDECAP</v>
          </cell>
          <cell r="C128" t="str">
            <v>PLACA 1,20X1,30M C/MOLDURA TUBO D=50MM CHAPA 50CM</v>
          </cell>
          <cell r="D128" t="str">
            <v>H</v>
          </cell>
          <cell r="E128">
            <v>66.9</v>
          </cell>
        </row>
        <row r="129">
          <cell r="A129" t="str">
            <v>01.14.55</v>
          </cell>
          <cell r="B129" t="str">
            <v>SUDECAP</v>
          </cell>
          <cell r="C129" t="str">
            <v>PLACA 1,20X1,30M C/MOLDURA TUBO D=50MM CHAPA 90CM</v>
          </cell>
          <cell r="D129" t="str">
            <v>H</v>
          </cell>
          <cell r="E129">
            <v>230.35</v>
          </cell>
        </row>
        <row r="130">
          <cell r="A130" t="str">
            <v>01.14.56</v>
          </cell>
          <cell r="B130" t="str">
            <v>SUDECAP</v>
          </cell>
          <cell r="C130" t="str">
            <v>PLACA CHAPA INOX ESCOV.70X28CM C/2 INDIC.FIX.LAJE</v>
          </cell>
          <cell r="D130" t="str">
            <v>H</v>
          </cell>
          <cell r="E130">
            <v>99.99</v>
          </cell>
        </row>
        <row r="131">
          <cell r="A131" t="str">
            <v>01.14.57</v>
          </cell>
          <cell r="B131" t="str">
            <v>SUDECAP</v>
          </cell>
          <cell r="C131" t="str">
            <v>PLACA CHAPA INOX ESCOV.70X44CM C/3 INDIC.FIX.LAJE</v>
          </cell>
          <cell r="D131" t="str">
            <v>H</v>
          </cell>
          <cell r="E131">
            <v>296.9</v>
          </cell>
        </row>
        <row r="132">
          <cell r="A132" t="str">
            <v>01.14.58</v>
          </cell>
          <cell r="B132" t="str">
            <v>SUDECAP</v>
          </cell>
          <cell r="C132" t="str">
            <v>PLACA ALUM.15X15CM,C/PICTOGRAMA PELICULA ADESIVA</v>
          </cell>
          <cell r="D132" t="str">
            <v>H</v>
          </cell>
          <cell r="E132">
            <v>939.9</v>
          </cell>
        </row>
        <row r="133">
          <cell r="A133" t="str">
            <v>01.17</v>
          </cell>
          <cell r="B133" t="str">
            <v>SUDECAP</v>
          </cell>
          <cell r="C133" t="str">
            <v>SINALIZAÇÃO TÁTIL E PLACAS EM BRAILLE</v>
          </cell>
          <cell r="D133" t="str">
            <v>H</v>
          </cell>
          <cell r="E133">
            <v>499.9</v>
          </cell>
        </row>
        <row r="134">
          <cell r="A134" t="str">
            <v>01.17.01</v>
          </cell>
          <cell r="B134" t="str">
            <v>SUDECAP</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ORIENTAÇÕES"/>
      <sheetName val="SINAPI"/>
      <sheetName val="SUDECAP"/>
      <sheetName val="SETOP"/>
      <sheetName val="INSUMOS SINAPI"/>
      <sheetName val="CPUS PREFEITURA"/>
      <sheetName val="PROVISÓRIO SETOP"/>
    </sheetNames>
    <sheetDataSet>
      <sheetData sheetId="0"/>
      <sheetData sheetId="1">
        <row r="7">
          <cell r="A7" t="str">
            <v>ASSENTAMENTO DE TUBOS E PECAS</v>
          </cell>
          <cell r="B7" t="str">
            <v>ASTU</v>
          </cell>
          <cell r="C7" t="str">
            <v>FORNEC E/OU ASSENT DE TUBO DE FERRO FUNDIDO JUNTA ELASTICA</v>
          </cell>
          <cell r="D7" t="str">
            <v>0045</v>
          </cell>
        </row>
        <row r="7">
          <cell r="G7">
            <v>97141</v>
          </cell>
          <cell r="H7" t="str">
            <v>ASSENTAMENTO DE TUBO DE FERRO FUNDIDO PARA REDE DE ÁGUA, DN 80 MM, JUNTA ELÁSTICA, INSTALADO EM LOCAL COM NÍVEL ALTO DE INTERFERÊNCIAS (NÃO INCLUI FORNECIMENTO). AF_05/2024</v>
          </cell>
          <cell r="I7" t="str">
            <v>M</v>
          </cell>
          <cell r="J7" t="str">
            <v>COEFICIENTE DE REPRESENTATIVIDADE</v>
          </cell>
          <cell r="K7" t="str">
            <v>4,51</v>
          </cell>
        </row>
        <row r="8">
          <cell r="A8" t="str">
            <v>ASSENTAMENTO DE TUBOS E PECAS</v>
          </cell>
          <cell r="B8" t="str">
            <v>ASTU</v>
          </cell>
          <cell r="C8" t="str">
            <v>FORNEC E/OU ASSENT DE TUBO DE FERRO FUNDIDO JUNTA ELASTICA</v>
          </cell>
          <cell r="D8" t="str">
            <v>0045</v>
          </cell>
        </row>
        <row r="8">
          <cell r="G8">
            <v>97142</v>
          </cell>
          <cell r="H8" t="str">
            <v>ASSENTAMENTO DE TUBO DE FERRO FUNDIDO PARA REDE DE ÁGUA, DN 100 MM, JUNTA ELÁSTICA, INSTALADO EM LOCAL COM NÍVEL ALTO DE INTERFERÊNCIAS (NÃO INCLUI FORNECIMENTO). AF_05/2024</v>
          </cell>
          <cell r="I8" t="str">
            <v>M</v>
          </cell>
          <cell r="J8" t="str">
            <v>COEFICIENTE DE REPRESENTATIVIDADE</v>
          </cell>
          <cell r="K8" t="str">
            <v>5,18</v>
          </cell>
        </row>
        <row r="9">
          <cell r="A9" t="str">
            <v>ASSENTAMENTO DE TUBOS E PECAS</v>
          </cell>
          <cell r="B9" t="str">
            <v>ASTU</v>
          </cell>
          <cell r="C9" t="str">
            <v>FORNEC E/OU ASSENT DE TUBO DE FERRO FUNDIDO JUNTA ELASTICA</v>
          </cell>
          <cell r="D9" t="str">
            <v>0045</v>
          </cell>
        </row>
        <row r="9">
          <cell r="G9">
            <v>97143</v>
          </cell>
          <cell r="H9" t="str">
            <v>ASSENTAMENTO DE TUBO DE FERRO FUNDIDO PARA REDE DE ÁGUA, DN 150 MM, JUNTA ELÁSTICA, INSTALADO EM LOCAL COM NÍVEL ALTO DE INTERFERÊNCIAS (NÃO INCLUI FORNECIMENTO). AF_05/2024</v>
          </cell>
          <cell r="I9" t="str">
            <v>M</v>
          </cell>
          <cell r="J9" t="str">
            <v>COEFICIENTE DE REPRESENTATIVIDADE</v>
          </cell>
          <cell r="K9" t="str">
            <v>6,80</v>
          </cell>
        </row>
        <row r="10">
          <cell r="A10" t="str">
            <v>ASSENTAMENTO DE TUBOS E PECAS</v>
          </cell>
          <cell r="B10" t="str">
            <v>ASTU</v>
          </cell>
          <cell r="C10" t="str">
            <v>FORNEC E/OU ASSENT DE TUBO DE FERRO FUNDIDO JUNTA ELASTICA</v>
          </cell>
          <cell r="D10" t="str">
            <v>0045</v>
          </cell>
        </row>
        <row r="10">
          <cell r="G10">
            <v>97144</v>
          </cell>
          <cell r="H10" t="str">
            <v>ASSENTAMENTO DE TUBO DE FERRO FUNDIDO PARA REDE DE ÁGUA, DN 200 MM, JUNTA ELÁSTICA, INSTALADO EM LOCAL COM NÍVEL ALTO DE INTERFERÊNCIAS (NÃO INCLUI FORNECIMENTO). AF_05/2024</v>
          </cell>
          <cell r="I10" t="str">
            <v>M</v>
          </cell>
          <cell r="J10" t="str">
            <v>COEFICIENTE DE REPRESENTATIVIDADE</v>
          </cell>
          <cell r="K10" t="str">
            <v>8,45</v>
          </cell>
        </row>
        <row r="11">
          <cell r="A11" t="str">
            <v>ASSENTAMENTO DE TUBOS E PECAS</v>
          </cell>
          <cell r="B11" t="str">
            <v>ASTU</v>
          </cell>
          <cell r="C11" t="str">
            <v>FORNEC E/OU ASSENT DE TUBO DE FERRO FUNDIDO JUNTA ELASTICA</v>
          </cell>
          <cell r="D11" t="str">
            <v>0045</v>
          </cell>
        </row>
        <row r="11">
          <cell r="G11">
            <v>97145</v>
          </cell>
          <cell r="H11" t="str">
            <v>ASSENTAMENTO DE TUBO DE FERRO FUNDIDO PARA REDE DE ÁGUA, DN 250 MM, JUNTA ELÁSTICA, INSTALADO EM LOCAL COM NÍVEL ALTO DE INTERFERÊNCIAS (NÃO INCLUI FORNECIMENTO). AF_05/2024</v>
          </cell>
          <cell r="I11" t="str">
            <v>M</v>
          </cell>
          <cell r="J11" t="str">
            <v>COEFICIENTE DE REPRESENTATIVIDADE</v>
          </cell>
          <cell r="K11" t="str">
            <v>10,12</v>
          </cell>
        </row>
        <row r="12">
          <cell r="A12" t="str">
            <v>ASSENTAMENTO DE TUBOS E PECAS</v>
          </cell>
          <cell r="B12" t="str">
            <v>ASTU</v>
          </cell>
          <cell r="C12" t="str">
            <v>FORNEC E/OU ASSENT DE TUBO DE FERRO FUNDIDO JUNTA ELASTICA</v>
          </cell>
          <cell r="D12" t="str">
            <v>0045</v>
          </cell>
        </row>
        <row r="12">
          <cell r="G12">
            <v>97146</v>
          </cell>
          <cell r="H12" t="str">
            <v>ASSENTAMENTO DE TUBO DE FERRO FUNDIDO PARA REDE DE ÁGUA, DN 300 MM, JUNTA ELÁSTICA, INSTALADO EM LOCAL COM NÍVEL ALTO DE INTERFERÊNCIAS (NÃO INCLUI FORNECIMENTO). AF_05/2024</v>
          </cell>
          <cell r="I12" t="str">
            <v>M</v>
          </cell>
          <cell r="J12" t="str">
            <v>COEFICIENTE DE REPRESENTATIVIDADE</v>
          </cell>
          <cell r="K12" t="str">
            <v>11,78</v>
          </cell>
        </row>
        <row r="13">
          <cell r="A13" t="str">
            <v>ASSENTAMENTO DE TUBOS E PECAS</v>
          </cell>
          <cell r="B13" t="str">
            <v>ASTU</v>
          </cell>
          <cell r="C13" t="str">
            <v>FORNEC E/OU ASSENT DE TUBO DE FERRO FUNDIDO JUNTA ELASTICA</v>
          </cell>
          <cell r="D13" t="str">
            <v>0045</v>
          </cell>
        </row>
        <row r="13">
          <cell r="G13">
            <v>97147</v>
          </cell>
          <cell r="H13" t="str">
            <v>ASSENTAMENTO DE TUBO DE FERRO FUNDIDO PARA REDE DE ÁGUA, DN 350 MM, JUNTA ELÁSTICA, INSTALADO EM LOCAL COM NÍVEL ALTO DE INTERFERÊNCIAS (NÃO INCLUI FORNECIMENTO). AF_05/2024</v>
          </cell>
          <cell r="I13" t="str">
            <v>M</v>
          </cell>
          <cell r="J13" t="str">
            <v>COEFICIENTE DE REPRESENTATIVIDADE</v>
          </cell>
          <cell r="K13" t="str">
            <v>13,46</v>
          </cell>
        </row>
        <row r="14">
          <cell r="A14" t="str">
            <v>ASSENTAMENTO DE TUBOS E PECAS</v>
          </cell>
          <cell r="B14" t="str">
            <v>ASTU</v>
          </cell>
          <cell r="C14" t="str">
            <v>FORNEC E/OU ASSENT DE TUBO DE FERRO FUNDIDO JUNTA ELASTICA</v>
          </cell>
          <cell r="D14" t="str">
            <v>0045</v>
          </cell>
        </row>
        <row r="14">
          <cell r="G14">
            <v>97148</v>
          </cell>
          <cell r="H14" t="str">
            <v>ASSENTAMENTO DE TUBO DE FERRO FUNDIDO PARA REDE DE ÁGUA, DN 400 MM, JUNTA ELÁSTICA, INSTALADO EM LOCAL COM NÍVEL ALTO DE INTERFERÊNCIAS (NÃO INCLUI FORNECIMENTO). AF_05/2024</v>
          </cell>
          <cell r="I14" t="str">
            <v>M</v>
          </cell>
          <cell r="J14" t="str">
            <v>COEFICIENTE DE REPRESENTATIVIDADE</v>
          </cell>
          <cell r="K14" t="str">
            <v>15,11</v>
          </cell>
        </row>
        <row r="15">
          <cell r="A15" t="str">
            <v>ASSENTAMENTO DE TUBOS E PECAS</v>
          </cell>
          <cell r="B15" t="str">
            <v>ASTU</v>
          </cell>
          <cell r="C15" t="str">
            <v>FORNEC E/OU ASSENT DE TUBO DE FERRO FUNDIDO JUNTA ELASTICA</v>
          </cell>
          <cell r="D15" t="str">
            <v>0045</v>
          </cell>
        </row>
        <row r="15">
          <cell r="G15">
            <v>97149</v>
          </cell>
          <cell r="H15" t="str">
            <v>ASSENTAMENTO DE TUBO DE FERRO FUNDIDO PARA REDE DE ÁGUA, DN 450 MM, JUNTA ELÁSTICA, INSTALADO EM LOCAL COM NÍVEL ALTO DE INTERFERÊNCIAS (NÃO INCLUI FORNECIMENTO). AF_05/2024</v>
          </cell>
          <cell r="I15" t="str">
            <v>M</v>
          </cell>
          <cell r="J15" t="str">
            <v>COEFICIENTE DE REPRESENTATIVIDADE</v>
          </cell>
          <cell r="K15" t="str">
            <v>16,78</v>
          </cell>
        </row>
        <row r="16">
          <cell r="A16" t="str">
            <v>ASSENTAMENTO DE TUBOS E PECAS</v>
          </cell>
          <cell r="B16" t="str">
            <v>ASTU</v>
          </cell>
          <cell r="C16" t="str">
            <v>FORNEC E/OU ASSENT DE TUBO DE FERRO FUNDIDO JUNTA ELASTICA</v>
          </cell>
          <cell r="D16" t="str">
            <v>0045</v>
          </cell>
        </row>
        <row r="16">
          <cell r="G16">
            <v>97150</v>
          </cell>
          <cell r="H16" t="str">
            <v>ASSENTAMENTO DE TUBO DE FERRO FUNDIDO PARA REDE DE ÁGUA, DN 500 MM, JUNTA ELÁSTICA, INSTALADO EM LOCAL COM NÍVEL ALTO DE INTERFERÊNCIAS (NÃO INCLUI FORNECIMENTO). AF_05/2024</v>
          </cell>
          <cell r="I16" t="str">
            <v>M</v>
          </cell>
          <cell r="J16" t="str">
            <v>COEFICIENTE DE REPRESENTATIVIDADE</v>
          </cell>
          <cell r="K16" t="str">
            <v>21,63</v>
          </cell>
        </row>
        <row r="17">
          <cell r="A17" t="str">
            <v>ASSENTAMENTO DE TUBOS E PECAS</v>
          </cell>
          <cell r="B17" t="str">
            <v>ASTU</v>
          </cell>
          <cell r="C17" t="str">
            <v>FORNEC E/OU ASSENT DE TUBO DE FERRO FUNDIDO JUNTA ELASTICA</v>
          </cell>
          <cell r="D17" t="str">
            <v>0045</v>
          </cell>
        </row>
        <row r="17">
          <cell r="G17">
            <v>97151</v>
          </cell>
          <cell r="H17" t="str">
            <v>ASSENTAMENTO DE TUBO DE FERRO FUNDIDO PARA REDE DE ÁGUA, DN 600 MM, JUNTA ELÁSTICA, INSTALADO EM LOCAL COM NÍVEL ALTO DE INTERFERÊNCIAS (NÃO INCLUI FORNECIMENTO). AF_05/2024</v>
          </cell>
          <cell r="I17" t="str">
            <v>M</v>
          </cell>
          <cell r="J17" t="str">
            <v>COEFICIENTE DE REPRESENTATIVIDADE</v>
          </cell>
          <cell r="K17" t="str">
            <v>25,47</v>
          </cell>
        </row>
        <row r="18">
          <cell r="A18" t="str">
            <v>ASSENTAMENTO DE TUBOS E PECAS</v>
          </cell>
          <cell r="B18" t="str">
            <v>ASTU</v>
          </cell>
          <cell r="C18" t="str">
            <v>FORNEC E/OU ASSENT DE TUBO DE FERRO FUNDIDO JUNTA ELASTICA</v>
          </cell>
          <cell r="D18" t="str">
            <v>0045</v>
          </cell>
        </row>
        <row r="18">
          <cell r="G18">
            <v>97152</v>
          </cell>
          <cell r="H18" t="str">
            <v>ASSENTAMENTO DE TUBO DE FERRO FUNDIDO PARA REDE DE ÁGUA, DN 700 MM, JUNTA ELÁSTICA, INSTALADO EM LOCAL COM NÍVEL ALTO DE INTERFERÊNCIAS (NÃO INCLUI FORNECIMENTO). AF_05/2024</v>
          </cell>
          <cell r="I18" t="str">
            <v>M</v>
          </cell>
          <cell r="J18" t="str">
            <v>COEFICIENTE DE REPRESENTATIVIDADE</v>
          </cell>
          <cell r="K18" t="str">
            <v>29,06</v>
          </cell>
        </row>
        <row r="19">
          <cell r="A19" t="str">
            <v>ASSENTAMENTO DE TUBOS E PECAS</v>
          </cell>
          <cell r="B19" t="str">
            <v>ASTU</v>
          </cell>
          <cell r="C19" t="str">
            <v>FORNEC E/OU ASSENT DE TUBO DE FERRO FUNDIDO JUNTA ELASTICA</v>
          </cell>
          <cell r="D19" t="str">
            <v>0045</v>
          </cell>
        </row>
        <row r="19">
          <cell r="G19">
            <v>97153</v>
          </cell>
          <cell r="H19" t="str">
            <v>ASSENTAMENTO DE TUBO DE FERRO FUNDIDO PARA REDE DE ÁGUA, DN 800 MM, JUNTA ELÁSTICA, INSTALADO EM LOCAL COM NÍVEL ALTO DE INTERFERÊNCIAS (NÃO INCLUI FORNECIMENTO). AF_05/2024</v>
          </cell>
          <cell r="I19" t="str">
            <v>M</v>
          </cell>
          <cell r="J19" t="str">
            <v>COEFICIENTE DE REPRESENTATIVIDADE</v>
          </cell>
          <cell r="K19" t="str">
            <v>32,82</v>
          </cell>
        </row>
        <row r="20">
          <cell r="A20" t="str">
            <v>ASSENTAMENTO DE TUBOS E PECAS</v>
          </cell>
          <cell r="B20" t="str">
            <v>ASTU</v>
          </cell>
          <cell r="C20" t="str">
            <v>FORNEC E/OU ASSENT DE TUBO DE FERRO FUNDIDO JUNTA ELASTICA</v>
          </cell>
          <cell r="D20" t="str">
            <v>0045</v>
          </cell>
        </row>
        <row r="20">
          <cell r="G20">
            <v>97154</v>
          </cell>
          <cell r="H20" t="str">
            <v>ASSENTAMENTO DE TUBO DE FERRO FUNDIDO PARA REDE DE ÁGUA, DN 900 MM, JUNTA ELÁSTICA, INSTALADO EM LOCAL COM NÍVEL ALTO DE INTERFERÊNCIAS (NÃO INCLUI FORNECIMENTO). AF_05/2024</v>
          </cell>
          <cell r="I20" t="str">
            <v>M</v>
          </cell>
          <cell r="J20" t="str">
            <v>COEFICIENTE DE REPRESENTATIVIDADE</v>
          </cell>
          <cell r="K20" t="str">
            <v>36,60</v>
          </cell>
        </row>
        <row r="21">
          <cell r="A21" t="str">
            <v>ASSENTAMENTO DE TUBOS E PECAS</v>
          </cell>
          <cell r="B21" t="str">
            <v>ASTU</v>
          </cell>
          <cell r="C21" t="str">
            <v>FORNEC E/OU ASSENT DE TUBO DE FERRO FUNDIDO JUNTA ELASTICA</v>
          </cell>
          <cell r="D21" t="str">
            <v>0045</v>
          </cell>
        </row>
        <row r="21">
          <cell r="G21">
            <v>97155</v>
          </cell>
          <cell r="H21" t="str">
            <v>ASSENTAMENTO DE TUBO DE FERRO FUNDIDO PARA REDE DE ÁGUA, DN 1000 MM, JUNTA ELÁSTICA, INSTALADO EM LOCAL COM NÍVEL ALTO DE INTERFERÊNCIAS (NÃO INCLUI FORNECIMENTO). AF_05/2024</v>
          </cell>
          <cell r="I21" t="str">
            <v>M</v>
          </cell>
          <cell r="J21" t="str">
            <v>COEFICIENTE DE REPRESENTATIVIDADE</v>
          </cell>
          <cell r="K21" t="str">
            <v>40,41</v>
          </cell>
        </row>
        <row r="22">
          <cell r="A22" t="str">
            <v>ASSENTAMENTO DE TUBOS E PECAS</v>
          </cell>
          <cell r="B22" t="str">
            <v>ASTU</v>
          </cell>
          <cell r="C22" t="str">
            <v>FORNEC E/OU ASSENT DE TUBO DE FERRO FUNDIDO JUNTA ELASTICA</v>
          </cell>
          <cell r="D22" t="str">
            <v>0045</v>
          </cell>
        </row>
        <row r="22">
          <cell r="G22">
            <v>97156</v>
          </cell>
          <cell r="H22" t="str">
            <v>ASSENTAMENTO DE TUBO DE FERRO FUNDIDO PARA REDE DE ÁGUA, DN 1200 MM, JUNTA ELÁSTICA, INSTALADO EM LOCAL COM NÍVEL ALTO DE INTERFERÊNCIAS (NÃO INCLUI FORNECIMENTO). AF_05/2024</v>
          </cell>
          <cell r="I22" t="str">
            <v>M</v>
          </cell>
          <cell r="J22" t="str">
            <v>COEFICIENTE DE REPRESENTATIVIDADE</v>
          </cell>
          <cell r="K22" t="str">
            <v>48,34</v>
          </cell>
        </row>
        <row r="23">
          <cell r="A23" t="str">
            <v>ASSENTAMENTO DE TUBOS E PECAS</v>
          </cell>
          <cell r="B23" t="str">
            <v>ASTU</v>
          </cell>
          <cell r="C23" t="str">
            <v>FORNEC E/OU ASSENT DE TUBO DE FERRO FUNDIDO JUNTA ELASTICA</v>
          </cell>
          <cell r="D23" t="str">
            <v>0045</v>
          </cell>
        </row>
        <row r="23">
          <cell r="G23">
            <v>97157</v>
          </cell>
          <cell r="H23" t="str">
            <v>ASSENTAMENTO DE TUBO DE FERRO FUNDIDO PARA REDE DE ÁGUA, DN 80 MM, JUNTA ELÁSTICA, INSTALADO EM LOCAL COM NÍVEL BAIXO DE INTERFERÊNCIAS (NÃO INCLUI FORNECIMENTO). AF_05/2024</v>
          </cell>
          <cell r="I23" t="str">
            <v>M</v>
          </cell>
          <cell r="J23" t="str">
            <v>COEFICIENTE DE REPRESENTATIVIDADE</v>
          </cell>
          <cell r="K23" t="str">
            <v>3,39</v>
          </cell>
        </row>
        <row r="24">
          <cell r="A24" t="str">
            <v>ASSENTAMENTO DE TUBOS E PECAS</v>
          </cell>
          <cell r="B24" t="str">
            <v>ASTU</v>
          </cell>
          <cell r="C24" t="str">
            <v>FORNEC E/OU ASSENT DE TUBO DE FERRO FUNDIDO JUNTA ELASTICA</v>
          </cell>
          <cell r="D24" t="str">
            <v>0045</v>
          </cell>
        </row>
        <row r="24">
          <cell r="G24">
            <v>97158</v>
          </cell>
          <cell r="H24" t="str">
            <v>ASSENTAMENTO DE TUBO DE FERRO FUNDIDO PARA REDE DE ÁGUA, DN 100 MM, JUNTA ELÁSTICA, INSTALADO EM LOCAL COM NÍVEL BAIXO DE INTERFERÊNCIAS (NÃO INCLUI FORNECIMENTO). AF_05/2024</v>
          </cell>
          <cell r="I24" t="str">
            <v>M</v>
          </cell>
          <cell r="J24" t="str">
            <v>COEFICIENTE DE REPRESENTATIVIDADE</v>
          </cell>
          <cell r="K24" t="str">
            <v>3,94</v>
          </cell>
        </row>
        <row r="25">
          <cell r="A25" t="str">
            <v>ASSENTAMENTO DE TUBOS E PECAS</v>
          </cell>
          <cell r="B25" t="str">
            <v>ASTU</v>
          </cell>
          <cell r="C25" t="str">
            <v>FORNEC E/OU ASSENT DE TUBO DE FERRO FUNDIDO JUNTA ELASTICA</v>
          </cell>
          <cell r="D25" t="str">
            <v>0045</v>
          </cell>
        </row>
        <row r="25">
          <cell r="G25">
            <v>97159</v>
          </cell>
          <cell r="H25" t="str">
            <v>ASSENTAMENTO DE TUBO DE FERRO FUNDIDO PARA REDE DE ÁGUA, DN 150 MM, JUNTA ELÁSTICA, INSTALADO EM LOCAL COM NÍVEL BAIXO DE INTERFERÊNCIAS (NÃO INCLUI FORNECIMENTO). AF_05/2024</v>
          </cell>
          <cell r="I25" t="str">
            <v>M</v>
          </cell>
          <cell r="J25" t="str">
            <v>COEFICIENTE DE REPRESENTATIVIDADE</v>
          </cell>
          <cell r="K25" t="str">
            <v>5,27</v>
          </cell>
        </row>
        <row r="26">
          <cell r="A26" t="str">
            <v>ASSENTAMENTO DE TUBOS E PECAS</v>
          </cell>
          <cell r="B26" t="str">
            <v>ASTU</v>
          </cell>
          <cell r="C26" t="str">
            <v>FORNEC E/OU ASSENT DE TUBO DE FERRO FUNDIDO JUNTA ELASTICA</v>
          </cell>
          <cell r="D26" t="str">
            <v>0045</v>
          </cell>
        </row>
        <row r="26">
          <cell r="G26">
            <v>97160</v>
          </cell>
          <cell r="H26" t="str">
            <v>ASSENTAMENTO DE TUBO DE FERRO FUNDIDO PARA REDE DE ÁGUA, DN 200 MM, JUNTA ELÁSTICA, INSTALADO EM LOCAL COM NÍVEL BAIXO DE INTERFERÊNCIAS (NÃO INCLUI FORNECIMENTO). AF_05/2024</v>
          </cell>
          <cell r="I26" t="str">
            <v>M</v>
          </cell>
          <cell r="J26" t="str">
            <v>COEFICIENTE DE REPRESENTATIVIDADE</v>
          </cell>
          <cell r="K26" t="str">
            <v>6,62</v>
          </cell>
        </row>
        <row r="27">
          <cell r="A27" t="str">
            <v>ASSENTAMENTO DE TUBOS E PECAS</v>
          </cell>
          <cell r="B27" t="str">
            <v>ASTU</v>
          </cell>
          <cell r="C27" t="str">
            <v>FORNEC E/OU ASSENT DE TUBO DE FERRO FUNDIDO JUNTA ELASTICA</v>
          </cell>
          <cell r="D27" t="str">
            <v>0045</v>
          </cell>
        </row>
        <row r="27">
          <cell r="G27">
            <v>97161</v>
          </cell>
          <cell r="H27" t="str">
            <v>ASSENTAMENTO DE TUBO DE FERRO FUNDIDO PARA REDE DE ÁGUA, DN 250 MM, JUNTA ELÁSTICA, INSTALADO EM LOCAL COM NÍVEL BAIXO DE INTERFERÊNCIAS (NÃO INCLUI FORNECIMENTO). AF_05/2024</v>
          </cell>
          <cell r="I27" t="str">
            <v>M</v>
          </cell>
          <cell r="J27" t="str">
            <v>COEFICIENTE DE REPRESENTATIVIDADE</v>
          </cell>
          <cell r="K27" t="str">
            <v>7,98</v>
          </cell>
        </row>
        <row r="28">
          <cell r="A28" t="str">
            <v>ASSENTAMENTO DE TUBOS E PECAS</v>
          </cell>
          <cell r="B28" t="str">
            <v>ASTU</v>
          </cell>
          <cell r="C28" t="str">
            <v>FORNEC E/OU ASSENT DE TUBO DE FERRO FUNDIDO JUNTA ELASTICA</v>
          </cell>
          <cell r="D28" t="str">
            <v>0045</v>
          </cell>
        </row>
        <row r="28">
          <cell r="G28">
            <v>97162</v>
          </cell>
          <cell r="H28" t="str">
            <v>ASSENTAMENTO DE TUBO DE FERRO FUNDIDO PARA REDE DE ÁGUA, DN 300 MM, JUNTA ELÁSTICA, INSTALADO EM LOCAL COM NÍVEL BAIXO DE INTERFERÊNCIAS (NÃO INCLUI FORNECIMENTO). AF_05/2024</v>
          </cell>
          <cell r="I28" t="str">
            <v>M</v>
          </cell>
          <cell r="J28" t="str">
            <v>COEFICIENTE DE REPRESENTATIVIDADE</v>
          </cell>
          <cell r="K28" t="str">
            <v>9,36</v>
          </cell>
        </row>
        <row r="29">
          <cell r="A29" t="str">
            <v>ASSENTAMENTO DE TUBOS E PECAS</v>
          </cell>
          <cell r="B29" t="str">
            <v>ASTU</v>
          </cell>
          <cell r="C29" t="str">
            <v>FORNEC E/OU ASSENT DE TUBO DE FERRO FUNDIDO JUNTA ELASTICA</v>
          </cell>
          <cell r="D29" t="str">
            <v>0045</v>
          </cell>
        </row>
        <row r="29">
          <cell r="G29">
            <v>97163</v>
          </cell>
          <cell r="H29" t="str">
            <v>ASSENTAMENTO DE TUBO DE FERRO FUNDIDO PARA REDE DE ÁGUA, DN 350 MM, JUNTA ELÁSTICA, INSTALADO EM LOCAL COM NÍVEL BAIXO DE INTERFERÊNCIAS (NÃO INCLUI FORNECIMENTO). AF_05/2024</v>
          </cell>
          <cell r="I29" t="str">
            <v>M</v>
          </cell>
          <cell r="J29" t="str">
            <v>COEFICIENTE DE REPRESENTATIVIDADE</v>
          </cell>
          <cell r="K29" t="str">
            <v>10,74</v>
          </cell>
        </row>
        <row r="30">
          <cell r="A30" t="str">
            <v>ASSENTAMENTO DE TUBOS E PECAS</v>
          </cell>
          <cell r="B30" t="str">
            <v>ASTU</v>
          </cell>
          <cell r="C30" t="str">
            <v>FORNEC E/OU ASSENT DE TUBO DE FERRO FUNDIDO JUNTA ELASTICA</v>
          </cell>
          <cell r="D30" t="str">
            <v>0045</v>
          </cell>
        </row>
        <row r="30">
          <cell r="G30">
            <v>97164</v>
          </cell>
          <cell r="H30" t="str">
            <v>ASSENTAMENTO DE TUBO DE FERRO FUNDIDO PARA REDE DE ÁGUA, DN 400 MM, JUNTA ELÁSTICA, INSTALADO EM LOCAL COM NÍVEL BAIXO DE INTERFERÊNCIAS (NÃO INCLUI FORNECIMENTO). AF_05/2024</v>
          </cell>
          <cell r="I30" t="str">
            <v>M</v>
          </cell>
          <cell r="J30" t="str">
            <v>COEFICIENTE DE REPRESENTATIVIDADE</v>
          </cell>
          <cell r="K30" t="str">
            <v>12,10</v>
          </cell>
        </row>
        <row r="31">
          <cell r="A31" t="str">
            <v>ASSENTAMENTO DE TUBOS E PECAS</v>
          </cell>
          <cell r="B31" t="str">
            <v>ASTU</v>
          </cell>
          <cell r="C31" t="str">
            <v>FORNEC E/OU ASSENT DE TUBO DE FERRO FUNDIDO JUNTA ELASTICA</v>
          </cell>
          <cell r="D31" t="str">
            <v>0045</v>
          </cell>
        </row>
        <row r="31">
          <cell r="G31">
            <v>97165</v>
          </cell>
          <cell r="H31" t="str">
            <v>ASSENTAMENTO DE TUBO DE FERRO FUNDIDO PARA REDE DE ÁGUA, DN 450 MM, JUNTA ELÁSTICA, INSTALADO EM LOCAL COM NÍVEL BAIXO DE INTERFERÊNCIAS (NÃO INCLUI FORNECIMENTO). AF_05/2024</v>
          </cell>
          <cell r="I31" t="str">
            <v>M</v>
          </cell>
          <cell r="J31" t="str">
            <v>COEFICIENTE DE REPRESENTATIVIDADE</v>
          </cell>
          <cell r="K31" t="str">
            <v>13,48</v>
          </cell>
        </row>
        <row r="32">
          <cell r="A32" t="str">
            <v>ASSENTAMENTO DE TUBOS E PECAS</v>
          </cell>
          <cell r="B32" t="str">
            <v>ASTU</v>
          </cell>
          <cell r="C32" t="str">
            <v>FORNEC E/OU ASSENT DE TUBO DE FERRO FUNDIDO JUNTA ELASTICA</v>
          </cell>
          <cell r="D32" t="str">
            <v>0045</v>
          </cell>
        </row>
        <row r="32">
          <cell r="G32">
            <v>97166</v>
          </cell>
          <cell r="H32" t="str">
            <v>ASSENTAMENTO DE TUBO DE FERRO FUNDIDO PARA REDE DE ÁGUA, DN 500 MM, JUNTA ELÁSTICA, INSTALADO EM LOCAL COM NÍVEL BAIXO DE INTERFERÊNCIAS (NÃO INCLUI FORNECIMENTO). AF_05/2024</v>
          </cell>
          <cell r="I32" t="str">
            <v>M</v>
          </cell>
          <cell r="J32" t="str">
            <v>COEFICIENTE DE REPRESENTATIVIDADE</v>
          </cell>
          <cell r="K32" t="str">
            <v>16,99</v>
          </cell>
        </row>
        <row r="33">
          <cell r="A33" t="str">
            <v>ASSENTAMENTO DE TUBOS E PECAS</v>
          </cell>
          <cell r="B33" t="str">
            <v>ASTU</v>
          </cell>
          <cell r="C33" t="str">
            <v>FORNEC E/OU ASSENT DE TUBO DE FERRO FUNDIDO JUNTA ELASTICA</v>
          </cell>
          <cell r="D33" t="str">
            <v>0045</v>
          </cell>
        </row>
        <row r="33">
          <cell r="G33">
            <v>97167</v>
          </cell>
          <cell r="H33" t="str">
            <v>ASSENTAMENTO DE TUBO DE FERRO FUNDIDO PARA REDE DE ÁGUA, DN 600 MM, JUNTA ELÁSTICA, INSTALADO EM LOCAL COM NÍVEL BAIXO DE INTERFERÊNCIAS (NÃO INCLUI FORNECIMENTO). AF_05/2024</v>
          </cell>
          <cell r="I33" t="str">
            <v>M</v>
          </cell>
          <cell r="J33" t="str">
            <v>COEFICIENTE DE REPRESENTATIVIDADE</v>
          </cell>
          <cell r="K33" t="str">
            <v>20,08</v>
          </cell>
        </row>
        <row r="34">
          <cell r="A34" t="str">
            <v>ASSENTAMENTO DE TUBOS E PECAS</v>
          </cell>
          <cell r="B34" t="str">
            <v>ASTU</v>
          </cell>
          <cell r="C34" t="str">
            <v>FORNEC E/OU ASSENT DE TUBO DE FERRO FUNDIDO JUNTA ELASTICA</v>
          </cell>
          <cell r="D34" t="str">
            <v>0045</v>
          </cell>
        </row>
        <row r="34">
          <cell r="G34">
            <v>97168</v>
          </cell>
          <cell r="H34" t="str">
            <v>ASSENTAMENTO DE TUBO DE FERRO FUNDIDO PARA REDE DE ÁGUA, DN 700 MM, JUNTA ELÁSTICA, INSTALADO EM LOCAL COM NÍVEL BAIXO DE INTERFERÊNCIAS (NÃO INCLUI FORNECIMENTO). AF_05/2024</v>
          </cell>
          <cell r="I34" t="str">
            <v>M</v>
          </cell>
          <cell r="J34" t="str">
            <v>COEFICIENTE DE REPRESENTATIVIDADE</v>
          </cell>
          <cell r="K34" t="str">
            <v>22,93</v>
          </cell>
        </row>
        <row r="35">
          <cell r="A35" t="str">
            <v>ASSENTAMENTO DE TUBOS E PECAS</v>
          </cell>
          <cell r="B35" t="str">
            <v>ASTU</v>
          </cell>
          <cell r="C35" t="str">
            <v>FORNEC E/OU ASSENT DE TUBO DE FERRO FUNDIDO JUNTA ELASTICA</v>
          </cell>
          <cell r="D35" t="str">
            <v>0045</v>
          </cell>
        </row>
        <row r="35">
          <cell r="G35">
            <v>97169</v>
          </cell>
          <cell r="H35" t="str">
            <v>ASSENTAMENTO DE TUBO DE FERRO FUNDIDO PARA REDE DE ÁGUA, DN 800 MM, JUNTA ELÁSTICA, INSTALADO EM LOCAL COM NÍVEL BAIXO DE INTERFERÊNCIAS (NÃO INCLUI FORNECIMENTO). AF_05/2024</v>
          </cell>
          <cell r="I35" t="str">
            <v>M</v>
          </cell>
          <cell r="J35" t="str">
            <v>COEFICIENTE DE REPRESENTATIVIDADE</v>
          </cell>
          <cell r="K35" t="str">
            <v>25,95</v>
          </cell>
        </row>
        <row r="36">
          <cell r="A36" t="str">
            <v>ASSENTAMENTO DE TUBOS E PECAS</v>
          </cell>
          <cell r="B36" t="str">
            <v>ASTU</v>
          </cell>
          <cell r="C36" t="str">
            <v>FORNEC E/OU ASSENT DE TUBO DE FERRO FUNDIDO JUNTA ELASTICA</v>
          </cell>
          <cell r="D36" t="str">
            <v>0045</v>
          </cell>
        </row>
        <row r="36">
          <cell r="G36">
            <v>97170</v>
          </cell>
          <cell r="H36" t="str">
            <v>ASSENTAMENTO DE TUBO DE FERRO FUNDIDO PARA REDE DE ÁGUA, DN 900 MM, JUNTA ELÁSTICA, INSTALADO EM LOCAL COM NÍVEL BAIXO DE INTERFERÊNCIAS (NÃO INCLUI FORNECIMENTO). AF_05/2024</v>
          </cell>
          <cell r="I36" t="str">
            <v>M</v>
          </cell>
          <cell r="J36" t="str">
            <v>COEFICIENTE DE REPRESENTATIVIDADE</v>
          </cell>
          <cell r="K36" t="str">
            <v>28,98</v>
          </cell>
        </row>
        <row r="37">
          <cell r="A37" t="str">
            <v>ASSENTAMENTO DE TUBOS E PECAS</v>
          </cell>
          <cell r="B37" t="str">
            <v>ASTU</v>
          </cell>
          <cell r="C37" t="str">
            <v>FORNEC E/OU ASSENT DE TUBO DE FERRO FUNDIDO JUNTA ELASTICA</v>
          </cell>
          <cell r="D37" t="str">
            <v>0045</v>
          </cell>
        </row>
        <row r="37">
          <cell r="G37">
            <v>97171</v>
          </cell>
          <cell r="H37" t="str">
            <v>ASSENTAMENTO DE TUBO DE FERRO FUNDIDO PARA REDE DE ÁGUA, DN 1000 MM, JUNTA ELÁSTICA, INSTALADO EM LOCAL COM NÍVEL BAIXO DE INTERFERÊNCIAS (NÃO INCLUI FORNECIMENTO). AF_05/2024</v>
          </cell>
          <cell r="I37" t="str">
            <v>M</v>
          </cell>
          <cell r="J37" t="str">
            <v>COEFICIENTE DE REPRESENTATIVIDADE</v>
          </cell>
          <cell r="K37" t="str">
            <v>32,03</v>
          </cell>
        </row>
        <row r="38">
          <cell r="A38" t="str">
            <v>ASSENTAMENTO DE TUBOS E PECAS</v>
          </cell>
          <cell r="B38" t="str">
            <v>ASTU</v>
          </cell>
          <cell r="C38" t="str">
            <v>FORNEC E/OU ASSENT DE TUBO DE FERRO FUNDIDO JUNTA ELASTICA</v>
          </cell>
          <cell r="D38" t="str">
            <v>0045</v>
          </cell>
        </row>
        <row r="38">
          <cell r="G38">
            <v>97172</v>
          </cell>
          <cell r="H38" t="str">
            <v>ASSENTAMENTO DE TUBO DE FERRO FUNDIDO PARA REDE DE ÁGUA, DN 1200 MM, JUNTA ELÁSTICA, INSTALADO EM LOCAL COM NÍVEL BAIXO DE INTERFERÊNCIAS (NÃO INCLUI FORNECIMENTO). AF_05/2024</v>
          </cell>
          <cell r="I38" t="str">
            <v>M</v>
          </cell>
          <cell r="J38" t="str">
            <v>COEFICIENTE DE REPRESENTATIVIDADE</v>
          </cell>
          <cell r="K38" t="str">
            <v>38,49</v>
          </cell>
        </row>
        <row r="39">
          <cell r="A39" t="str">
            <v>ASSENTAMENTO DE TUBOS E PECAS</v>
          </cell>
          <cell r="B39" t="str">
            <v>ASTU</v>
          </cell>
          <cell r="C39" t="str">
            <v>FORNEC E/OU ASSENT DE TUBO DE FERRO FUNDIDO JUNTA ELASTICA</v>
          </cell>
          <cell r="D39" t="str">
            <v>0045</v>
          </cell>
        </row>
        <row r="39">
          <cell r="G39">
            <v>105249</v>
          </cell>
          <cell r="H39" t="str">
            <v>ASSENTAMENTO DE CONEXÃO 2 ACESSOS ALINHADOS DE FERRO FUNDIDO PARA REDE DE ÁGUA, DN 1200, JUNTA ELÁSTICA, INSTALADO EM LOCAL COM NÍVEL ALTO DE INTERFERÊNCIAS (NÃO INCLUI FORNECIMENTO). AF_05/2024</v>
          </cell>
          <cell r="I39" t="str">
            <v>UN</v>
          </cell>
          <cell r="J39" t="str">
            <v>COEFICIENTE DE REPRESENTATIVIDADE</v>
          </cell>
          <cell r="K39" t="str">
            <v>107,11</v>
          </cell>
        </row>
        <row r="40">
          <cell r="A40" t="str">
            <v>ASSENTAMENTO DE TUBOS E PECAS</v>
          </cell>
          <cell r="B40" t="str">
            <v>ASTU</v>
          </cell>
          <cell r="C40" t="str">
            <v>FORNEC E/OU ASSENT DE TUBO DE FERRO FUNDIDO JUNTA ELASTICA</v>
          </cell>
          <cell r="D40" t="str">
            <v>0045</v>
          </cell>
        </row>
        <row r="40">
          <cell r="G40">
            <v>105250</v>
          </cell>
          <cell r="H40" t="str">
            <v>ASSENTAMENTO DE CONEXÃO 2 ACESSOS INCLINADOS DE FERRO FUNDIDO PARA REDE DE ÁGUA, DN 80, JUNTA ELÁSTICA, INSTALADO EM LOCAL COM NÍVEL ALTO DE INTERFERÊNCIAS (NÃO INCLUI FORNECIMENTO). AF_05/2024</v>
          </cell>
          <cell r="I40" t="str">
            <v>UN</v>
          </cell>
          <cell r="J40" t="str">
            <v>COEFICIENTE DE REPRESENTATIVIDADE</v>
          </cell>
          <cell r="K40" t="str">
            <v>14,23</v>
          </cell>
        </row>
        <row r="41">
          <cell r="A41" t="str">
            <v>ASSENTAMENTO DE TUBOS E PECAS</v>
          </cell>
          <cell r="B41" t="str">
            <v>ASTU</v>
          </cell>
          <cell r="C41" t="str">
            <v>FORNEC E/OU ASSENT DE TUBO DE FERRO FUNDIDO JUNTA ELASTICA</v>
          </cell>
          <cell r="D41" t="str">
            <v>0045</v>
          </cell>
        </row>
        <row r="41">
          <cell r="G41">
            <v>105251</v>
          </cell>
          <cell r="H41" t="str">
            <v>ASSENTAMENTO DE CONEXÃO 2 ACESSOS INCLINADOS DE FERRO FUNDIDO PARA REDE DE ÁGUA, DN 100, JUNTA ELÁSTICA, INSTALADO EM LOCAL COM NÍVEL ALTO DE INTERFERÊNCIAS (NÃO INCLUI FORNECIMENTO). AF_05/2024</v>
          </cell>
          <cell r="I41" t="str">
            <v>UN</v>
          </cell>
          <cell r="J41" t="str">
            <v>COEFICIENTE DE REPRESENTATIVIDADE</v>
          </cell>
          <cell r="K41" t="str">
            <v>16,34</v>
          </cell>
        </row>
        <row r="42">
          <cell r="A42" t="str">
            <v>ASSENTAMENTO DE TUBOS E PECAS</v>
          </cell>
          <cell r="B42" t="str">
            <v>ASTU</v>
          </cell>
          <cell r="C42" t="str">
            <v>FORNEC E/OU ASSENT DE TUBO DE FERRO FUNDIDO JUNTA ELASTICA</v>
          </cell>
          <cell r="D42" t="str">
            <v>0045</v>
          </cell>
        </row>
        <row r="42">
          <cell r="G42">
            <v>105252</v>
          </cell>
          <cell r="H42" t="str">
            <v>ASSENTAMENTO DE CONEXÃO 2 ACESSOS INCLINADOS DE FERRO FUNDIDO PARA REDE DE ÁGUA, DN 150, JUNTA ELÁSTICA, INSTALADO EM LOCAL COM NÍVEL ALTO DE INTERFERÊNCIAS (NÃO INCLUI FORNECIMENTO). AF_05/2024</v>
          </cell>
          <cell r="I42" t="str">
            <v>UN</v>
          </cell>
          <cell r="J42" t="str">
            <v>COEFICIENTE DE REPRESENTATIVIDADE</v>
          </cell>
          <cell r="K42" t="str">
            <v>21,51</v>
          </cell>
        </row>
        <row r="43">
          <cell r="A43" t="str">
            <v>ASSENTAMENTO DE TUBOS E PECAS</v>
          </cell>
          <cell r="B43" t="str">
            <v>ASTU</v>
          </cell>
          <cell r="C43" t="str">
            <v>FORNEC E/OU ASSENT DE TUBO DE FERRO FUNDIDO JUNTA ELASTICA</v>
          </cell>
          <cell r="D43" t="str">
            <v>0045</v>
          </cell>
        </row>
        <row r="43">
          <cell r="G43">
            <v>105253</v>
          </cell>
          <cell r="H43" t="str">
            <v>ASSENTAMENTO DE CONEXÃO 2 ACESSOS INCLINADOS DE FERRO FUNDIDO PARA REDE DE ÁGUA, DN 200, JUNTA ELÁSTICA, INSTALADO EM LOCAL COM NÍVEL ALTO DE INTERFERÊNCIAS (NÃO INCLUI FORNECIMENTO). AF_05/2024</v>
          </cell>
          <cell r="I43" t="str">
            <v>UN</v>
          </cell>
          <cell r="J43" t="str">
            <v>COEFICIENTE DE REPRESENTATIVIDADE</v>
          </cell>
          <cell r="K43" t="str">
            <v>26,67</v>
          </cell>
        </row>
        <row r="44">
          <cell r="A44" t="str">
            <v>ASSENTAMENTO DE TUBOS E PECAS</v>
          </cell>
          <cell r="B44" t="str">
            <v>ASTU</v>
          </cell>
          <cell r="C44" t="str">
            <v>FORNEC E/OU ASSENT DE TUBO DE FERRO FUNDIDO JUNTA ELASTICA</v>
          </cell>
          <cell r="D44" t="str">
            <v>0045</v>
          </cell>
        </row>
        <row r="44">
          <cell r="G44">
            <v>105254</v>
          </cell>
          <cell r="H44" t="str">
            <v>ASSENTAMENTO DE CONEXÃO 2 ACESSOS INCLINADOS DE FERRO FUNDIDO PARA REDE DE ÁGUA, DN 250, JUNTA ELÁSTICA, INSTALADO EM LOCAL COM NÍVEL ALTO DE INTERFERÊNCIAS (NÃO INCLUI FORNECIMENTO). AF_05/2024</v>
          </cell>
          <cell r="I44" t="str">
            <v>UN</v>
          </cell>
          <cell r="J44" t="str">
            <v>COEFICIENTE DE REPRESENTATIVIDADE</v>
          </cell>
          <cell r="K44" t="str">
            <v>31,98</v>
          </cell>
        </row>
        <row r="45">
          <cell r="A45" t="str">
            <v>ASSENTAMENTO DE TUBOS E PECAS</v>
          </cell>
          <cell r="B45" t="str">
            <v>ASTU</v>
          </cell>
          <cell r="C45" t="str">
            <v>FORNEC E/OU ASSENT DE TUBO DE FERRO FUNDIDO JUNTA ELASTICA</v>
          </cell>
          <cell r="D45" t="str">
            <v>0045</v>
          </cell>
        </row>
        <row r="45">
          <cell r="G45">
            <v>105255</v>
          </cell>
          <cell r="H45" t="str">
            <v>ASSENTAMENTO DE CONEXÃO 2 ACESSOS INCLINADOS DE FERRO FUNDIDO PARA REDE DE ÁGUA, DN 300, JUNTA ELÁSTICA, INSTALADO EM LOCAL COM NÍVEL ALTO DE INTERFERÊNCIAS (NÃO INCLUI FORNECIMENTO). AF_05/2024</v>
          </cell>
          <cell r="I45" t="str">
            <v>UN</v>
          </cell>
          <cell r="J45" t="str">
            <v>COEFICIENTE DE REPRESENTATIVIDADE</v>
          </cell>
          <cell r="K45" t="str">
            <v>37,29</v>
          </cell>
        </row>
        <row r="46">
          <cell r="A46" t="str">
            <v>ASSENTAMENTO DE TUBOS E PECAS</v>
          </cell>
          <cell r="B46" t="str">
            <v>ASTU</v>
          </cell>
          <cell r="C46" t="str">
            <v>FORNEC E/OU ASSENT DE TUBO DE FERRO FUNDIDO JUNTA ELASTICA</v>
          </cell>
          <cell r="D46" t="str">
            <v>0045</v>
          </cell>
        </row>
        <row r="46">
          <cell r="G46">
            <v>105256</v>
          </cell>
          <cell r="H46" t="str">
            <v>ASSENTAMENTO DE CONEXÃO 2 ACESSOS INCLINADOS DE FERRO FUNDIDO PARA REDE DE ÁGUA, DN 350, JUNTA ELÁSTICA, INSTALADO EM LOCAL COM NÍVEL ALTO DE INTERFERÊNCIAS (NÃO INCLUI FORNECIMENTO). AF_05/2024</v>
          </cell>
          <cell r="I46" t="str">
            <v>UN</v>
          </cell>
          <cell r="J46" t="str">
            <v>COEFICIENTE DE REPRESENTATIVIDADE</v>
          </cell>
          <cell r="K46" t="str">
            <v>42,58</v>
          </cell>
        </row>
        <row r="47">
          <cell r="A47" t="str">
            <v>ASSENTAMENTO DE TUBOS E PECAS</v>
          </cell>
          <cell r="B47" t="str">
            <v>ASTU</v>
          </cell>
          <cell r="C47" t="str">
            <v>FORNEC E/OU ASSENT DE TUBO DE FERRO FUNDIDO JUNTA ELASTICA</v>
          </cell>
          <cell r="D47" t="str">
            <v>0045</v>
          </cell>
        </row>
        <row r="47">
          <cell r="G47">
            <v>105257</v>
          </cell>
          <cell r="H47" t="str">
            <v>ASSENTAMENTO DE CONEXÃO 2 ACESSOS INCLINADOS DE FERRO FUNDIDO PARA REDE DE ÁGUA, DN 400, JUNTA ELÁSTICA, INSTALADO EM LOCAL COM NÍVEL ALTO DE INTERFERÊNCIAS (NÃO INCLUI FORNECIMENTO). AF_05/2024</v>
          </cell>
          <cell r="I47" t="str">
            <v>UN</v>
          </cell>
          <cell r="J47" t="str">
            <v>COEFICIENTE DE REPRESENTATIVIDADE</v>
          </cell>
          <cell r="K47" t="str">
            <v>47,86</v>
          </cell>
        </row>
        <row r="48">
          <cell r="A48" t="str">
            <v>ASSENTAMENTO DE TUBOS E PECAS</v>
          </cell>
          <cell r="B48" t="str">
            <v>ASTU</v>
          </cell>
          <cell r="C48" t="str">
            <v>FORNEC E/OU ASSENT DE TUBO DE FERRO FUNDIDO JUNTA ELASTICA</v>
          </cell>
          <cell r="D48" t="str">
            <v>0045</v>
          </cell>
        </row>
        <row r="48">
          <cell r="G48">
            <v>105258</v>
          </cell>
          <cell r="H48" t="str">
            <v>ASSENTAMENTO DE CONEXÃO 2 ACESSOS ALINHADOS DE FERRO FUNDIDO PARA REDE DE ÁGUA, DN 400, JUNTA ELÁSTICA, INSTALADO EM LOCAL COM NÍVEL BAIXO DE INTERFERÊNCIAS (NÃO INCLUI FORNECIMENTO). AF_05/2024</v>
          </cell>
          <cell r="I48" t="str">
            <v>UN</v>
          </cell>
          <cell r="J48" t="str">
            <v>COEFICIENTE DE REPRESENTATIVIDADE</v>
          </cell>
          <cell r="K48" t="str">
            <v>26,66</v>
          </cell>
        </row>
        <row r="49">
          <cell r="A49" t="str">
            <v>ASSENTAMENTO DE TUBOS E PECAS</v>
          </cell>
          <cell r="B49" t="str">
            <v>ASTU</v>
          </cell>
          <cell r="C49" t="str">
            <v>FORNEC E/OU ASSENT DE TUBO DE FERRO FUNDIDO JUNTA ELASTICA</v>
          </cell>
          <cell r="D49" t="str">
            <v>0045</v>
          </cell>
        </row>
        <row r="49">
          <cell r="G49">
            <v>105259</v>
          </cell>
          <cell r="H49" t="str">
            <v>ASSENTAMENTO DE CONEXÃO 3 ACESSOS DE FERRO FUNDIDO PARA REDE DE ÁGUA, DN 100, JUNTA ELÁSTICA, INSTALADO EM LOCAL COM NÍVEL BAIXO DE INTERFERÊNCIAS (NÃO INCLUI FORNECIMENTO). AF_05/2024</v>
          </cell>
          <cell r="I49" t="str">
            <v>UN</v>
          </cell>
          <cell r="J49" t="str">
            <v>COEFICIENTE DE REPRESENTATIVIDADE</v>
          </cell>
          <cell r="K49" t="str">
            <v>17,27</v>
          </cell>
        </row>
        <row r="50">
          <cell r="A50" t="str">
            <v>ASSENTAMENTO DE TUBOS E PECAS</v>
          </cell>
          <cell r="B50" t="str">
            <v>ASTU</v>
          </cell>
          <cell r="C50" t="str">
            <v>FORNEC E/OU ASSENT DE TUBO DE FERRO FUNDIDO JUNTA ELASTICA</v>
          </cell>
          <cell r="D50" t="str">
            <v>0045</v>
          </cell>
        </row>
        <row r="50">
          <cell r="G50">
            <v>105261</v>
          </cell>
          <cell r="H50" t="str">
            <v>ASSENTAMENTO DE CONEXÃO 2 ACESSOS ALINHADOS DE FERRO FUNDIDO PARA REDE DE ÁGUA, DN 450, JUNTA ELÁSTICA, INSTALADO EM LOCAL COM NÍVEL BAIXO DE INTERFERÊNCIAS (NÃO INCLUI FORNECIMENTO). AF_05/2024</v>
          </cell>
          <cell r="I50" t="str">
            <v>UN</v>
          </cell>
          <cell r="J50" t="str">
            <v>COEFICIENTE DE REPRESENTATIVIDADE</v>
          </cell>
          <cell r="K50" t="str">
            <v>29,80</v>
          </cell>
        </row>
        <row r="51">
          <cell r="A51" t="str">
            <v>ASSENTAMENTO DE TUBOS E PECAS</v>
          </cell>
          <cell r="B51" t="str">
            <v>ASTU</v>
          </cell>
          <cell r="C51" t="str">
            <v>FORNEC E/OU ASSENT DE TUBO DE FERRO FUNDIDO JUNTA ELASTICA</v>
          </cell>
          <cell r="D51" t="str">
            <v>0045</v>
          </cell>
        </row>
        <row r="51">
          <cell r="G51">
            <v>105262</v>
          </cell>
          <cell r="H51" t="str">
            <v>ASSENTAMENTO DE CONEXÃO 2 ACESSOS ALINHADOS DE FERRO FUNDIDO PARA REDE DE ÁGUA, DN 500, JUNTA ELÁSTICA, INSTALADO EM LOCAL COM NÍVEL BAIXO DE INTERFERÊNCIAS (NÃO INCLUI FORNECIMENTO). AF_05/2024</v>
          </cell>
          <cell r="I51" t="str">
            <v>UN</v>
          </cell>
          <cell r="J51" t="str">
            <v>COEFICIENTE DE REPRESENTATIVIDADE</v>
          </cell>
          <cell r="K51" t="str">
            <v>37,28</v>
          </cell>
        </row>
        <row r="52">
          <cell r="A52" t="str">
            <v>ASSENTAMENTO DE TUBOS E PECAS</v>
          </cell>
          <cell r="B52" t="str">
            <v>ASTU</v>
          </cell>
          <cell r="C52" t="str">
            <v>FORNEC E/OU ASSENT DE TUBO DE FERRO FUNDIDO JUNTA ELASTICA</v>
          </cell>
          <cell r="D52" t="str">
            <v>0045</v>
          </cell>
        </row>
        <row r="52">
          <cell r="G52">
            <v>105263</v>
          </cell>
          <cell r="H52" t="str">
            <v>ASSENTAMENTO DE CONEXÃO 2 ACESSOS ALINHADOS DE FERRO FUNDIDO PARA REDE DE ÁGUA, DN 600, JUNTA ELÁSTICA, INSTALADO EM LOCAL COM NÍVEL BAIXO DE INTERFERÊNCIAS (NÃO INCLUI FORNECIMENTO). AF_05/2024</v>
          </cell>
          <cell r="I52" t="str">
            <v>UN</v>
          </cell>
          <cell r="J52" t="str">
            <v>COEFICIENTE DE REPRESENTATIVIDADE</v>
          </cell>
          <cell r="K52" t="str">
            <v>44,24</v>
          </cell>
        </row>
        <row r="53">
          <cell r="A53" t="str">
            <v>ASSENTAMENTO DE TUBOS E PECAS</v>
          </cell>
          <cell r="B53" t="str">
            <v>ASTU</v>
          </cell>
          <cell r="C53" t="str">
            <v>FORNEC E/OU ASSENT DE TUBO DE FERRO FUNDIDO JUNTA ELASTICA</v>
          </cell>
          <cell r="D53" t="str">
            <v>0045</v>
          </cell>
        </row>
        <row r="53">
          <cell r="G53">
            <v>105264</v>
          </cell>
          <cell r="H53" t="str">
            <v>ASSENTAMENTO DE CONEXÃO 2 ACESSOS ALINHADOS DE FERRO FUNDIDO PARA REDE DE ÁGUA, DN 700, JUNTA ELÁSTICA, INSTALADO EM LOCAL COM NÍVEL BAIXO DE INTERFERÊNCIAS (NÃO INCLUI FORNECIMENTO). AF_05/2024</v>
          </cell>
          <cell r="I53" t="str">
            <v>UN</v>
          </cell>
          <cell r="J53" t="str">
            <v>COEFICIENTE DE REPRESENTATIVIDADE</v>
          </cell>
          <cell r="K53" t="str">
            <v>50,54</v>
          </cell>
        </row>
        <row r="54">
          <cell r="A54" t="str">
            <v>ASSENTAMENTO DE TUBOS E PECAS</v>
          </cell>
          <cell r="B54" t="str">
            <v>ASTU</v>
          </cell>
          <cell r="C54" t="str">
            <v>FORNEC E/OU ASSENT DE TUBO DE FERRO FUNDIDO JUNTA ELASTICA</v>
          </cell>
          <cell r="D54" t="str">
            <v>0045</v>
          </cell>
        </row>
        <row r="54">
          <cell r="G54">
            <v>105265</v>
          </cell>
          <cell r="H54" t="str">
            <v>ASSENTAMENTO DE CONEXÃO 2 ACESSOS ALINHADOS DE FERRO FUNDIDO PARA REDE DE ÁGUA, DN 800, JUNTA ELÁSTICA, INSTALADO EM LOCAL COM NÍVEL BAIXO DE INTERFERÊNCIAS (NÃO INCLUI FORNECIMENTO). AF_05/2024</v>
          </cell>
          <cell r="I54" t="str">
            <v>UN</v>
          </cell>
          <cell r="J54" t="str">
            <v>COEFICIENTE DE REPRESENTATIVIDADE</v>
          </cell>
          <cell r="K54" t="str">
            <v>57,07</v>
          </cell>
        </row>
        <row r="55">
          <cell r="A55" t="str">
            <v>ASSENTAMENTO DE TUBOS E PECAS</v>
          </cell>
          <cell r="B55" t="str">
            <v>ASTU</v>
          </cell>
          <cell r="C55" t="str">
            <v>FORNEC E/OU ASSENT DE TUBO DE FERRO FUNDIDO JUNTA ELASTICA</v>
          </cell>
          <cell r="D55" t="str">
            <v>0045</v>
          </cell>
        </row>
        <row r="55">
          <cell r="G55">
            <v>105266</v>
          </cell>
          <cell r="H55" t="str">
            <v>ASSENTAMENTO DE CONEXÃO 2 ACESSOS ALINHADOS DE FERRO FUNDIDO PARA REDE DE ÁGUA, DN 900, JUNTA ELÁSTICA, INSTALADO EM LOCAL COM NÍVEL BAIXO DE INTERFERÊNCIAS (NÃO INCLUI FORNECIMENTO). AF_05/2024</v>
          </cell>
          <cell r="I55" t="str">
            <v>UN</v>
          </cell>
          <cell r="J55" t="str">
            <v>COEFICIENTE DE REPRESENTATIVIDADE</v>
          </cell>
          <cell r="K55" t="str">
            <v>63,81</v>
          </cell>
        </row>
        <row r="56">
          <cell r="A56" t="str">
            <v>ASSENTAMENTO DE TUBOS E PECAS</v>
          </cell>
          <cell r="B56" t="str">
            <v>ASTU</v>
          </cell>
          <cell r="C56" t="str">
            <v>FORNEC E/OU ASSENT DE TUBO DE FERRO FUNDIDO JUNTA ELASTICA</v>
          </cell>
          <cell r="D56" t="str">
            <v>0045</v>
          </cell>
        </row>
        <row r="56">
          <cell r="G56">
            <v>105267</v>
          </cell>
          <cell r="H56" t="str">
            <v>ASSENTAMENTO DE CONEXÃO 2 ACESSOS ALINHADOS DE FERRO FUNDIDO PARA REDE DE ÁGUA, DN 1000, JUNTA ELÁSTICA, INSTALADO EM LOCAL COM NÍVEL BAIXO DE INTERFERÊNCIAS (NÃO INCLUI FORNECIMENTO). AF_05/2024</v>
          </cell>
          <cell r="I56" t="str">
            <v>UN</v>
          </cell>
          <cell r="J56" t="str">
            <v>COEFICIENTE DE REPRESENTATIVIDADE</v>
          </cell>
          <cell r="K56" t="str">
            <v>70,62</v>
          </cell>
        </row>
        <row r="57">
          <cell r="A57" t="str">
            <v>ASSENTAMENTO DE TUBOS E PECAS</v>
          </cell>
          <cell r="B57" t="str">
            <v>ASTU</v>
          </cell>
          <cell r="C57" t="str">
            <v>FORNEC E/OU ASSENT DE TUBO DE FERRO FUNDIDO JUNTA ELASTICA</v>
          </cell>
          <cell r="D57" t="str">
            <v>0045</v>
          </cell>
        </row>
        <row r="57">
          <cell r="G57">
            <v>105268</v>
          </cell>
          <cell r="H57" t="str">
            <v>ASSENTAMENTO DE CONEXÃO 2 ACESSOS ALINHADOS DE FERRO FUNDIDO PARA REDE DE ÁGUA, DN 1200, JUNTA ELÁSTICA, INSTALADO EM LOCAL COM NÍVEL BAIXO DE INTERFERÊNCIAS (NÃO INCLUI FORNECIMENTO). AF_05/2024</v>
          </cell>
          <cell r="I57" t="str">
            <v>UN</v>
          </cell>
          <cell r="J57" t="str">
            <v>COEFICIENTE DE REPRESENTATIVIDADE</v>
          </cell>
          <cell r="K57" t="str">
            <v>86,87</v>
          </cell>
        </row>
        <row r="58">
          <cell r="A58" t="str">
            <v>ASSENTAMENTO DE TUBOS E PECAS</v>
          </cell>
          <cell r="B58" t="str">
            <v>ASTU</v>
          </cell>
          <cell r="C58" t="str">
            <v>FORNEC E/OU ASSENT DE TUBO DE FERRO FUNDIDO JUNTA ELASTICA</v>
          </cell>
          <cell r="D58" t="str">
            <v>0045</v>
          </cell>
        </row>
        <row r="58">
          <cell r="G58">
            <v>105269</v>
          </cell>
          <cell r="H58" t="str">
            <v>ASSENTAMENTO DE CONEXÃO 2 ACESSOS INCLINADOS DE FERRO FUNDIDO PARA REDE DE ÁGUA, DN 80, JUNTA ELÁSTICA, INSTALADO EM LOCAL COM NÍVEL BAIXO DE INTERFERÊNCIAS (NÃO INCLUI FORNECIMENTO). AF_05/2024</v>
          </cell>
          <cell r="I58" t="str">
            <v>UN</v>
          </cell>
          <cell r="J58" t="str">
            <v>COEFICIENTE DE REPRESENTATIVIDADE</v>
          </cell>
          <cell r="K58" t="str">
            <v>10,79</v>
          </cell>
        </row>
        <row r="59">
          <cell r="A59" t="str">
            <v>ASSENTAMENTO DE TUBOS E PECAS</v>
          </cell>
          <cell r="B59" t="str">
            <v>ASTU</v>
          </cell>
          <cell r="C59" t="str">
            <v>FORNEC E/OU ASSENT DE TUBO DE FERRO FUNDIDO JUNTA ELASTICA</v>
          </cell>
          <cell r="D59" t="str">
            <v>0045</v>
          </cell>
        </row>
        <row r="59">
          <cell r="G59">
            <v>105270</v>
          </cell>
          <cell r="H59" t="str">
            <v>ASSENTAMENTO DE CONEXÃO 2 ACESSOS INCLINADOS DE FERRO FUNDIDO PARA REDE DE ÁGUA, DN 450, JUNTA ELÁSTICA, INSTALADO EM LOCAL COM NÍVEL ALTO DE INTERFERÊNCIAS (NÃO INCLUI FORNECIMENTO). AF_05/2024</v>
          </cell>
          <cell r="I59" t="str">
            <v>UN</v>
          </cell>
          <cell r="J59" t="str">
            <v>COEFICIENTE DE REPRESENTATIVIDADE</v>
          </cell>
          <cell r="K59" t="str">
            <v>53,28</v>
          </cell>
        </row>
        <row r="60">
          <cell r="A60" t="str">
            <v>ASSENTAMENTO DE TUBOS E PECAS</v>
          </cell>
          <cell r="B60" t="str">
            <v>ASTU</v>
          </cell>
          <cell r="C60" t="str">
            <v>FORNEC E/OU ASSENT DE TUBO DE FERRO FUNDIDO JUNTA ELASTICA</v>
          </cell>
          <cell r="D60" t="str">
            <v>0045</v>
          </cell>
        </row>
        <row r="60">
          <cell r="G60">
            <v>105271</v>
          </cell>
          <cell r="H60" t="str">
            <v>ASSENTAMENTO DE CONEXÃO 2 ACESSOS INCLINADOS DE FERRO FUNDIDO PARA REDE DE ÁGUA, DN 500, JUNTA ELÁSTICA, INSTALADO EM LOCAL COM NÍVEL ALTO DE INTERFERÊNCIAS (NÃO INCLUI FORNECIMENTO). AF_05/2024</v>
          </cell>
          <cell r="I60" t="str">
            <v>UN</v>
          </cell>
          <cell r="J60" t="str">
            <v>COEFICIENTE DE REPRESENTATIVIDADE</v>
          </cell>
          <cell r="K60" t="str">
            <v>68,35</v>
          </cell>
        </row>
        <row r="61">
          <cell r="A61" t="str">
            <v>ASSENTAMENTO DE TUBOS E PECAS</v>
          </cell>
          <cell r="B61" t="str">
            <v>ASTU</v>
          </cell>
          <cell r="C61" t="str">
            <v>FORNEC E/OU ASSENT DE TUBO DE FERRO FUNDIDO JUNTA ELASTICA</v>
          </cell>
          <cell r="D61" t="str">
            <v>0045</v>
          </cell>
        </row>
        <row r="61">
          <cell r="G61">
            <v>105272</v>
          </cell>
          <cell r="H61" t="str">
            <v>ASSENTAMENTO DE CONEXÃO 2 ACESSOS INCLINADOS DE FERRO FUNDIDO PARA REDE DE ÁGUA, DN 600, JUNTA ELÁSTICA, INSTALADO EM LOCAL COM NÍVEL ALTO DE INTERFERÊNCIAS (NÃO INCLUI FORNECIMENTO). AF_05/2024</v>
          </cell>
          <cell r="I61" t="str">
            <v>UN</v>
          </cell>
          <cell r="J61" t="str">
            <v>COEFICIENTE DE REPRESENTATIVIDADE</v>
          </cell>
          <cell r="K61" t="str">
            <v>80,62</v>
          </cell>
        </row>
        <row r="62">
          <cell r="A62" t="str">
            <v>ASSENTAMENTO DE TUBOS E PECAS</v>
          </cell>
          <cell r="B62" t="str">
            <v>ASTU</v>
          </cell>
          <cell r="C62" t="str">
            <v>FORNEC E/OU ASSENT DE TUBO DE FERRO FUNDIDO JUNTA ELASTICA</v>
          </cell>
          <cell r="D62" t="str">
            <v>0045</v>
          </cell>
        </row>
        <row r="62">
          <cell r="G62">
            <v>105273</v>
          </cell>
          <cell r="H62" t="str">
            <v>ASSENTAMENTO DE CONEXÃO 2 ACESSOS INCLINADOS DE FERRO FUNDIDO PARA REDE DE ÁGUA, DN 700, JUNTA ELÁSTICA, INSTALADO EM LOCAL COM NÍVEL ALTO DE INTERFERÊNCIAS (NÃO INCLUI FORNECIMENTO). AF_05/2024</v>
          </cell>
          <cell r="I62" t="str">
            <v>UN</v>
          </cell>
          <cell r="J62" t="str">
            <v>COEFICIENTE DE REPRESENTATIVIDADE</v>
          </cell>
          <cell r="K62" t="str">
            <v>92,22</v>
          </cell>
        </row>
        <row r="63">
          <cell r="A63" t="str">
            <v>ASSENTAMENTO DE TUBOS E PECAS</v>
          </cell>
          <cell r="B63" t="str">
            <v>ASTU</v>
          </cell>
          <cell r="C63" t="str">
            <v>FORNEC E/OU ASSENT DE TUBO DE FERRO FUNDIDO JUNTA ELASTICA</v>
          </cell>
          <cell r="D63" t="str">
            <v>0045</v>
          </cell>
        </row>
        <row r="63">
          <cell r="G63">
            <v>105274</v>
          </cell>
          <cell r="H63" t="str">
            <v>ASSENTAMENTO DE CONEXÃO 2 ACESSOS INCLINADOS DE FERRO FUNDIDO PARA REDE DE ÁGUA, DN 800, JUNTA ELÁSTICA, INSTALADO EM LOCAL COM NÍVEL ALTO DE INTERFERÊNCIAS (NÃO INCLUI FORNECIMENTO). AF_05/2024</v>
          </cell>
          <cell r="I63" t="str">
            <v>UN</v>
          </cell>
          <cell r="J63" t="str">
            <v>COEFICIENTE DE REPRESENTATIVIDADE</v>
          </cell>
          <cell r="K63" t="str">
            <v>104,08</v>
          </cell>
        </row>
        <row r="64">
          <cell r="A64" t="str">
            <v>ASSENTAMENTO DE TUBOS E PECAS</v>
          </cell>
          <cell r="B64" t="str">
            <v>ASTU</v>
          </cell>
          <cell r="C64" t="str">
            <v>FORNEC E/OU ASSENT DE TUBO DE FERRO FUNDIDO JUNTA ELASTICA</v>
          </cell>
          <cell r="D64" t="str">
            <v>0045</v>
          </cell>
        </row>
        <row r="64">
          <cell r="G64">
            <v>105275</v>
          </cell>
          <cell r="H64" t="str">
            <v>ASSENTAMENTO DE CONEXÃO 2 ACESSOS INCLINADOS DE FERRO FUNDIDO PARA REDE DE ÁGUA, DN 900, JUNTA ELÁSTICA, INSTALADO EM LOCAL COM NÍVEL ALTO DE INTERFERÊNCIAS (NÃO INCLUI FORNECIMENTO). AF_05/2024</v>
          </cell>
          <cell r="I64" t="str">
            <v>UN</v>
          </cell>
          <cell r="J64" t="str">
            <v>COEFICIENTE DE REPRESENTATIVIDADE</v>
          </cell>
          <cell r="K64" t="str">
            <v>116,12</v>
          </cell>
        </row>
        <row r="65">
          <cell r="A65" t="str">
            <v>ASSENTAMENTO DE TUBOS E PECAS</v>
          </cell>
          <cell r="B65" t="str">
            <v>ASTU</v>
          </cell>
          <cell r="C65" t="str">
            <v>FORNEC E/OU ASSENT DE TUBO DE FERRO FUNDIDO JUNTA ELASTICA</v>
          </cell>
          <cell r="D65" t="str">
            <v>0045</v>
          </cell>
        </row>
        <row r="65">
          <cell r="G65">
            <v>105276</v>
          </cell>
          <cell r="H65" t="str">
            <v>ASSENTAMENTO DE CONEXÃO 2 ACESSOS INCLINADOS DE FERRO FUNDIDO PARA REDE DE ÁGUA, DN 1000, JUNTA ELÁSTICA, INSTALADO EM LOCAL COM NÍVEL ALTO DE INTERFERÊNCIAS (NÃO INCLUI FORNECIMENTO). AF_05/2024</v>
          </cell>
          <cell r="I65" t="str">
            <v>UN</v>
          </cell>
          <cell r="J65" t="str">
            <v>COEFICIENTE DE REPRESENTATIVIDADE</v>
          </cell>
          <cell r="K65" t="str">
            <v>128,26</v>
          </cell>
        </row>
        <row r="66">
          <cell r="A66" t="str">
            <v>ASSENTAMENTO DE TUBOS E PECAS</v>
          </cell>
          <cell r="B66" t="str">
            <v>ASTU</v>
          </cell>
          <cell r="C66" t="str">
            <v>FORNEC E/OU ASSENT DE TUBO DE FERRO FUNDIDO JUNTA ELASTICA</v>
          </cell>
          <cell r="D66" t="str">
            <v>0045</v>
          </cell>
        </row>
        <row r="66">
          <cell r="G66">
            <v>105277</v>
          </cell>
          <cell r="H66" t="str">
            <v>ASSENTAMENTO DE CONEXÃO 2 ACESSOS INCLINADOS DE FERRO FUNDIDO PARA REDE DE ÁGUA, DN 1200, JUNTA ELÁSTICA, INSTALADO EM LOCAL COM NÍVEL ALTO DE INTERFERÊNCIAS (NÃO INCLUI FORNECIMENTO). AF_05/2024</v>
          </cell>
          <cell r="I66" t="str">
            <v>UN</v>
          </cell>
          <cell r="J66" t="str">
            <v>COEFICIENTE DE REPRESENTATIVIDADE</v>
          </cell>
          <cell r="K66" t="str">
            <v>155,08</v>
          </cell>
        </row>
        <row r="67">
          <cell r="A67" t="str">
            <v>ASSENTAMENTO DE TUBOS E PECAS</v>
          </cell>
          <cell r="B67" t="str">
            <v>ASTU</v>
          </cell>
          <cell r="C67" t="str">
            <v>FORNEC E/OU ASSENT DE TUBO DE FERRO FUNDIDO JUNTA ELASTICA</v>
          </cell>
          <cell r="D67" t="str">
            <v>0045</v>
          </cell>
        </row>
        <row r="67">
          <cell r="G67">
            <v>105278</v>
          </cell>
          <cell r="H67" t="str">
            <v>ASSENTAMENTO DE CONEXÃO 3 ACESSOS DE FERRO FUNDIDO PARA REDE DE ÁGUA, DN 80, JUNTA ELÁSTICA, INSTALADO EM LOCAL COM NÍVEL ALTO DE INTERFERÊNCIAS (NÃO INCLUI FORNECIMENTO). AF_05/2024</v>
          </cell>
          <cell r="I67" t="str">
            <v>UN</v>
          </cell>
          <cell r="J67" t="str">
            <v>COEFICIENTE DE REPRESENTATIVIDADE</v>
          </cell>
          <cell r="K67" t="str">
            <v>19,45</v>
          </cell>
        </row>
        <row r="68">
          <cell r="A68" t="str">
            <v>ASSENTAMENTO DE TUBOS E PECAS</v>
          </cell>
          <cell r="B68" t="str">
            <v>ASTU</v>
          </cell>
          <cell r="C68" t="str">
            <v>FORNEC E/OU ASSENT DE TUBO DE FERRO FUNDIDO JUNTA ELASTICA</v>
          </cell>
          <cell r="D68" t="str">
            <v>0045</v>
          </cell>
        </row>
        <row r="68">
          <cell r="G68">
            <v>105279</v>
          </cell>
          <cell r="H68" t="str">
            <v>ASSENTAMENTO DE CONEXÃO 3 ACESSOS DE FERRO FUNDIDO PARA REDE DE ÁGUA, DN 100, JUNTA ELÁSTICA, INSTALADO EM LOCAL COM NÍVEL ALTO DE INTERFERÊNCIAS (NÃO INCLUI FORNECIMENTO). AF_05/2024</v>
          </cell>
          <cell r="I68" t="str">
            <v>UN</v>
          </cell>
          <cell r="J68" t="str">
            <v>COEFICIENTE DE REPRESENTATIVIDADE</v>
          </cell>
          <cell r="K68" t="str">
            <v>22,33</v>
          </cell>
        </row>
        <row r="69">
          <cell r="A69" t="str">
            <v>ASSENTAMENTO DE TUBOS E PECAS</v>
          </cell>
          <cell r="B69" t="str">
            <v>ASTU</v>
          </cell>
          <cell r="C69" t="str">
            <v>FORNEC E/OU ASSENT DE TUBO DE FERRO FUNDIDO JUNTA ELASTICA</v>
          </cell>
          <cell r="D69" t="str">
            <v>0045</v>
          </cell>
        </row>
        <row r="69">
          <cell r="G69">
            <v>105280</v>
          </cell>
          <cell r="H69" t="str">
            <v>ASSENTAMENTO DE CONEXÃO 3 ACESSOS DE FERRO FUNDIDO PARA REDE DE ÁGUA, DN 150, JUNTA ELÁSTICA, INSTALADO EM LOCAL COM NÍVEL ALTO DE INTERFERÊNCIAS (NÃO INCLUI FORNECIMENTO). AF_05/2024</v>
          </cell>
          <cell r="I69" t="str">
            <v>UN</v>
          </cell>
          <cell r="J69" t="str">
            <v>COEFICIENTE DE REPRESENTATIVIDADE</v>
          </cell>
          <cell r="K69" t="str">
            <v>29,38</v>
          </cell>
        </row>
        <row r="70">
          <cell r="A70" t="str">
            <v>ASSENTAMENTO DE TUBOS E PECAS</v>
          </cell>
          <cell r="B70" t="str">
            <v>ASTU</v>
          </cell>
          <cell r="C70" t="str">
            <v>FORNEC E/OU ASSENT DE TUBO DE FERRO FUNDIDO JUNTA ELASTICA</v>
          </cell>
          <cell r="D70" t="str">
            <v>0045</v>
          </cell>
        </row>
        <row r="70">
          <cell r="G70">
            <v>105281</v>
          </cell>
          <cell r="H70" t="str">
            <v>ASSENTAMENTO DE CONEXÃO 3 ACESSOS DE FERRO FUNDIDO PARA REDE DE ÁGUA, DN 200, JUNTA ELÁSTICA, INSTALADO EM LOCAL COM NÍVEL ALTO DE INTERFERÊNCIAS (NÃO INCLUI FORNECIMENTO). AF_05/2024</v>
          </cell>
          <cell r="I70" t="str">
            <v>UN</v>
          </cell>
          <cell r="J70" t="str">
            <v>COEFICIENTE DE REPRESENTATIVIDADE</v>
          </cell>
          <cell r="K70" t="str">
            <v>36,44</v>
          </cell>
        </row>
        <row r="71">
          <cell r="A71" t="str">
            <v>ASSENTAMENTO DE TUBOS E PECAS</v>
          </cell>
          <cell r="B71" t="str">
            <v>ASTU</v>
          </cell>
          <cell r="C71" t="str">
            <v>FORNEC E/OU ASSENT DE TUBO DE FERRO FUNDIDO JUNTA ELASTICA</v>
          </cell>
          <cell r="D71" t="str">
            <v>0045</v>
          </cell>
        </row>
        <row r="71">
          <cell r="G71">
            <v>105282</v>
          </cell>
          <cell r="H71" t="str">
            <v>ASSENTAMENTO DE CONEXÃO 2 ACESSOS INCLINADOS DE FERRO FUNDIDO PARA REDE DE ÁGUA, DN 100, JUNTA ELÁSTICA, INSTALADO EM LOCAL COM NÍVEL BAIXO DE INTERFERÊNCIAS (NÃO INCLUI FORNECIMENTO). AF_05/2024</v>
          </cell>
          <cell r="I71" t="str">
            <v>UN</v>
          </cell>
          <cell r="J71" t="str">
            <v>COEFICIENTE DE REPRESENTATIVIDADE</v>
          </cell>
          <cell r="K71" t="str">
            <v>12,55</v>
          </cell>
        </row>
        <row r="72">
          <cell r="A72" t="str">
            <v>ASSENTAMENTO DE TUBOS E PECAS</v>
          </cell>
          <cell r="B72" t="str">
            <v>ASTU</v>
          </cell>
          <cell r="C72" t="str">
            <v>FORNEC E/OU ASSENT DE TUBO DE FERRO FUNDIDO JUNTA ELASTICA</v>
          </cell>
          <cell r="D72" t="str">
            <v>0045</v>
          </cell>
        </row>
        <row r="72">
          <cell r="G72">
            <v>105283</v>
          </cell>
          <cell r="H72" t="str">
            <v>ASSENTAMENTO DE CONEXÃO 3 ACESSOS DE FERRO FUNDIDO PARA REDE DE ÁGUA, DN 150, JUNTA ELÁSTICA, INSTALADO EM LOCAL COM NÍVEL BAIXO DE INTERFERÊNCIAS (NÃO INCLUI FORNECIMENTO). AF_05/2024</v>
          </cell>
          <cell r="I72" t="str">
            <v>UN</v>
          </cell>
          <cell r="J72" t="str">
            <v>COEFICIENTE DE REPRESENTATIVIDADE</v>
          </cell>
          <cell r="K72" t="str">
            <v>23,10</v>
          </cell>
        </row>
        <row r="73">
          <cell r="A73" t="str">
            <v>ASSENTAMENTO DE TUBOS E PECAS</v>
          </cell>
          <cell r="B73" t="str">
            <v>ASTU</v>
          </cell>
          <cell r="C73" t="str">
            <v>FORNEC E/OU ASSENT DE TUBO DE FERRO FUNDIDO JUNTA ELASTICA</v>
          </cell>
          <cell r="D73" t="str">
            <v>0045</v>
          </cell>
        </row>
        <row r="73">
          <cell r="G73">
            <v>105284</v>
          </cell>
          <cell r="H73" t="str">
            <v>ASSENTAMENTO DE CONEXÃO 3 ACESSOS DE FERRO FUNDIDO PARA REDE DE ÁGUA, DN 250, JUNTA ELÁSTICA, INSTALADO EM LOCAL COM NÍVEL ALTO DE INTERFERÊNCIAS (NÃO INCLUI FORNECIMENTO). AF_05/2024</v>
          </cell>
          <cell r="I73" t="str">
            <v>UN</v>
          </cell>
          <cell r="J73" t="str">
            <v>COEFICIENTE DE REPRESENTATIVIDADE</v>
          </cell>
          <cell r="K73" t="str">
            <v>43,77</v>
          </cell>
        </row>
        <row r="74">
          <cell r="A74" t="str">
            <v>ASSENTAMENTO DE TUBOS E PECAS</v>
          </cell>
          <cell r="B74" t="str">
            <v>ASTU</v>
          </cell>
          <cell r="C74" t="str">
            <v>FORNEC E/OU ASSENT DE TUBO DE FERRO FUNDIDO JUNTA ELASTICA</v>
          </cell>
          <cell r="D74" t="str">
            <v>0045</v>
          </cell>
        </row>
        <row r="74">
          <cell r="G74">
            <v>105297</v>
          </cell>
          <cell r="H74" t="str">
            <v>ASSENTAMENTO DE CONEXÃO 2 ACESSOS ALINHADOS DE FERRO FUNDIDO PARA REDE DE ÁGUA, DN 80, JUNTA ELÁSTICA, INSTALADO EM LOCAL COM NÍVEL ALTO DE INTERFERÊNCIAS (NÃO INCLUI FORNECIMENTO). AF_05/2024</v>
          </cell>
          <cell r="I74" t="str">
            <v>UN</v>
          </cell>
          <cell r="J74" t="str">
            <v>COEFICIENTE DE REPRESENTATIVIDADE</v>
          </cell>
          <cell r="K74" t="str">
            <v>9,71</v>
          </cell>
        </row>
        <row r="75">
          <cell r="A75" t="str">
            <v>ASSENTAMENTO DE TUBOS E PECAS</v>
          </cell>
          <cell r="B75" t="str">
            <v>ASTU</v>
          </cell>
          <cell r="C75" t="str">
            <v>FORNEC E/OU ASSENT DE TUBO DE FERRO FUNDIDO JUNTA ELASTICA</v>
          </cell>
          <cell r="D75" t="str">
            <v>0045</v>
          </cell>
        </row>
        <row r="75">
          <cell r="G75">
            <v>105298</v>
          </cell>
          <cell r="H75" t="str">
            <v>ASSENTAMENTO DE CONEXÃO 2 ACESSOS INCLINADOS DE FERRO FUNDIDO PARA REDE DE ÁGUA, DN 150, JUNTA ELÁSTICA, INSTALADO EM LOCAL COM NÍVEL BAIXO DE INTERFERÊNCIAS (NÃO INCLUI FORNECIMENTO). AF_05/2024</v>
          </cell>
          <cell r="I75" t="str">
            <v>UN</v>
          </cell>
          <cell r="J75" t="str">
            <v>COEFICIENTE DE REPRESENTATIVIDADE</v>
          </cell>
          <cell r="K75" t="str">
            <v>16,79</v>
          </cell>
        </row>
        <row r="76">
          <cell r="A76" t="str">
            <v>ASSENTAMENTO DE TUBOS E PECAS</v>
          </cell>
          <cell r="B76" t="str">
            <v>ASTU</v>
          </cell>
          <cell r="C76" t="str">
            <v>FORNEC E/OU ASSENT DE TUBO DE FERRO FUNDIDO JUNTA ELASTICA</v>
          </cell>
          <cell r="D76" t="str">
            <v>0045</v>
          </cell>
        </row>
        <row r="76">
          <cell r="G76">
            <v>105299</v>
          </cell>
          <cell r="H76" t="str">
            <v>ASSENTAMENTO DE CONEXÃO 2 ACESSOS INCLINADOS DE FERRO FUNDIDO PARA REDE DE ÁGUA, DN 200, JUNTA ELÁSTICA, INSTALADO EM LOCAL COM NÍVEL BAIXO DE INTERFERÊNCIAS (NÃO INCLUI FORNECIMENTO). AF_05/2024</v>
          </cell>
          <cell r="I76" t="str">
            <v>UN</v>
          </cell>
          <cell r="J76" t="str">
            <v>COEFICIENTE DE REPRESENTATIVIDADE</v>
          </cell>
          <cell r="K76" t="str">
            <v>21,04</v>
          </cell>
        </row>
        <row r="77">
          <cell r="A77" t="str">
            <v>ASSENTAMENTO DE TUBOS E PECAS</v>
          </cell>
          <cell r="B77" t="str">
            <v>ASTU</v>
          </cell>
          <cell r="C77" t="str">
            <v>FORNEC E/OU ASSENT DE TUBO DE FERRO FUNDIDO JUNTA ELASTICA</v>
          </cell>
          <cell r="D77" t="str">
            <v>0045</v>
          </cell>
        </row>
        <row r="77">
          <cell r="G77">
            <v>105300</v>
          </cell>
          <cell r="H77" t="str">
            <v>ASSENTAMENTO DE CONEXÃO 2 ACESSOS INCLINADOS DE FERRO FUNDIDO PARA REDE DE ÁGUA, DN 250, JUNTA ELÁSTICA, INSTALADO EM LOCAL COM NÍVEL BAIXO DE INTERFERÊNCIAS (NÃO INCLUI FORNECIMENTO). AF_05/2024</v>
          </cell>
          <cell r="I77" t="str">
            <v>UN</v>
          </cell>
          <cell r="J77" t="str">
            <v>COEFICIENTE DE REPRESENTATIVIDADE</v>
          </cell>
          <cell r="K77" t="str">
            <v>25,45</v>
          </cell>
        </row>
        <row r="78">
          <cell r="A78" t="str">
            <v>ASSENTAMENTO DE TUBOS E PECAS</v>
          </cell>
          <cell r="B78" t="str">
            <v>ASTU</v>
          </cell>
          <cell r="C78" t="str">
            <v>FORNEC E/OU ASSENT DE TUBO DE FERRO FUNDIDO JUNTA ELASTICA</v>
          </cell>
          <cell r="D78" t="str">
            <v>0045</v>
          </cell>
        </row>
        <row r="78">
          <cell r="G78">
            <v>105301</v>
          </cell>
          <cell r="H78" t="str">
            <v>ASSENTAMENTO DE CONEXÃO 2 ACESSOS INCLINADOS DE FERRO FUNDIDO PARA REDE DE ÁGUA, DN 300, JUNTA ELÁSTICA, INSTALADO EM LOCAL COM NÍVEL BAIXO DE INTERFERÊNCIAS (NÃO INCLUI FORNECIMENTO). AF_05/2024</v>
          </cell>
          <cell r="I78" t="str">
            <v>UN</v>
          </cell>
          <cell r="J78" t="str">
            <v>COEFICIENTE DE REPRESENTATIVIDADE</v>
          </cell>
          <cell r="K78" t="str">
            <v>29,84</v>
          </cell>
        </row>
        <row r="79">
          <cell r="A79" t="str">
            <v>ASSENTAMENTO DE TUBOS E PECAS</v>
          </cell>
          <cell r="B79" t="str">
            <v>ASTU</v>
          </cell>
          <cell r="C79" t="str">
            <v>FORNEC E/OU ASSENT DE TUBO DE FERRO FUNDIDO JUNTA ELASTICA</v>
          </cell>
          <cell r="D79" t="str">
            <v>0045</v>
          </cell>
        </row>
        <row r="79">
          <cell r="G79">
            <v>105302</v>
          </cell>
          <cell r="H79" t="str">
            <v>ASSENTAMENTO DE CONEXÃO 2 ACESSOS INCLINADOS DE FERRO FUNDIDO PARA REDE DE ÁGUA, DN 350, JUNTA ELÁSTICA, INSTALADO EM LOCAL COM NÍVEL BAIXO DE INTERFERÊNCIAS (NÃO INCLUI FORNECIMENTO). AF_05/2024</v>
          </cell>
          <cell r="I79" t="str">
            <v>UN</v>
          </cell>
          <cell r="J79" t="str">
            <v>COEFICIENTE DE REPRESENTATIVIDADE</v>
          </cell>
          <cell r="K79" t="str">
            <v>34,22</v>
          </cell>
        </row>
        <row r="80">
          <cell r="A80" t="str">
            <v>ASSENTAMENTO DE TUBOS E PECAS</v>
          </cell>
          <cell r="B80" t="str">
            <v>ASTU</v>
          </cell>
          <cell r="C80" t="str">
            <v>FORNEC E/OU ASSENT DE TUBO DE FERRO FUNDIDO JUNTA ELASTICA</v>
          </cell>
          <cell r="D80" t="str">
            <v>0045</v>
          </cell>
        </row>
        <row r="80">
          <cell r="G80">
            <v>105303</v>
          </cell>
          <cell r="H80" t="str">
            <v>ASSENTAMENTO DE CONEXÃO 2 ACESSOS INCLINADOS DE FERRO FUNDIDO PARA REDE DE ÁGUA, DN 400, JUNTA ELÁSTICA, INSTALADO EM LOCAL COM NÍVEL BAIXO DE INTERFERÊNCIAS (NÃO INCLUI FORNECIMENTO). AF_05/2024</v>
          </cell>
          <cell r="I80" t="str">
            <v>UN</v>
          </cell>
          <cell r="J80" t="str">
            <v>COEFICIENTE DE REPRESENTATIVIDADE</v>
          </cell>
          <cell r="K80" t="str">
            <v>38,60</v>
          </cell>
        </row>
        <row r="81">
          <cell r="A81" t="str">
            <v>ASSENTAMENTO DE TUBOS E PECAS</v>
          </cell>
          <cell r="B81" t="str">
            <v>ASTU</v>
          </cell>
          <cell r="C81" t="str">
            <v>FORNEC E/OU ASSENT DE TUBO DE FERRO FUNDIDO JUNTA ELASTICA</v>
          </cell>
          <cell r="D81" t="str">
            <v>0045</v>
          </cell>
        </row>
        <row r="81">
          <cell r="G81">
            <v>105304</v>
          </cell>
          <cell r="H81" t="str">
            <v>ASSENTAMENTO DE CONEXÃO 2 ACESSOS INCLINADOS DE FERRO FUNDIDO PARA REDE DE ÁGUA, DN 450, JUNTA ELÁSTICA, INSTALADO EM LOCAL COM NÍVEL BAIXO DE INTERFERÊNCIAS (NÃO INCLUI FORNECIMENTO). AF_05/2024</v>
          </cell>
          <cell r="I81" t="str">
            <v>UN</v>
          </cell>
          <cell r="J81" t="str">
            <v>COEFICIENTE DE REPRESENTATIVIDADE</v>
          </cell>
          <cell r="K81" t="str">
            <v>43,10</v>
          </cell>
        </row>
        <row r="82">
          <cell r="A82" t="str">
            <v>ASSENTAMENTO DE TUBOS E PECAS</v>
          </cell>
          <cell r="B82" t="str">
            <v>ASTU</v>
          </cell>
          <cell r="C82" t="str">
            <v>FORNEC E/OU ASSENT DE TUBO DE FERRO FUNDIDO JUNTA ELASTICA</v>
          </cell>
          <cell r="D82" t="str">
            <v>0045</v>
          </cell>
        </row>
        <row r="82">
          <cell r="G82">
            <v>105305</v>
          </cell>
          <cell r="H82" t="str">
            <v>ASSENTAMENTO DE CONEXÃO 2 ACESSOS INCLINADOS DE FERRO FUNDIDO PARA REDE DE ÁGUA, DN 500, JUNTA ELÁSTICA, INSTALADO EM LOCAL COM NÍVEL BAIXO DE INTERFERÊNCIAS (NÃO INCLUI FORNECIMENTO). AF_05/2024</v>
          </cell>
          <cell r="I82" t="str">
            <v>UN</v>
          </cell>
          <cell r="J82" t="str">
            <v>COEFICIENTE DE REPRESENTATIVIDADE</v>
          </cell>
          <cell r="K82" t="str">
            <v>54,09</v>
          </cell>
        </row>
        <row r="83">
          <cell r="A83" t="str">
            <v>ASSENTAMENTO DE TUBOS E PECAS</v>
          </cell>
          <cell r="B83" t="str">
            <v>ASTU</v>
          </cell>
          <cell r="C83" t="str">
            <v>FORNEC E/OU ASSENT DE TUBO DE FERRO FUNDIDO JUNTA ELASTICA</v>
          </cell>
          <cell r="D83" t="str">
            <v>0045</v>
          </cell>
        </row>
        <row r="83">
          <cell r="G83">
            <v>105306</v>
          </cell>
          <cell r="H83" t="str">
            <v>ASSENTAMENTO DE CONEXÃO 2 ACESSOS INCLINADOS DE FERRO FUNDIDO PARA REDE DE ÁGUA, DN 600, JUNTA ELÁSTICA, INSTALADO EM LOCAL COM NÍVEL BAIXO DE INTERFERÊNCIAS (NÃO INCLUI FORNECIMENTO). AF_05/2024</v>
          </cell>
          <cell r="I83" t="str">
            <v>UN</v>
          </cell>
          <cell r="J83" t="str">
            <v>COEFICIENTE DE REPRESENTATIVIDADE</v>
          </cell>
          <cell r="K83" t="str">
            <v>64,05</v>
          </cell>
        </row>
        <row r="84">
          <cell r="A84" t="str">
            <v>ASSENTAMENTO DE TUBOS E PECAS</v>
          </cell>
          <cell r="B84" t="str">
            <v>ASTU</v>
          </cell>
          <cell r="C84" t="str">
            <v>FORNEC E/OU ASSENT DE TUBO DE FERRO FUNDIDO JUNTA ELASTICA</v>
          </cell>
          <cell r="D84" t="str">
            <v>0045</v>
          </cell>
        </row>
        <row r="84">
          <cell r="G84">
            <v>105307</v>
          </cell>
          <cell r="H84" t="str">
            <v>ASSENTAMENTO DE CONEXÃO 2 ACESSOS INCLINADOS DE FERRO FUNDIDO PARA REDE DE ÁGUA, DN 700, JUNTA ELÁSTICA, INSTALADO EM LOCAL COM NÍVEL BAIXO DE INTERFERÊNCIAS (NÃO INCLUI FORNECIMENTO). AF_05/2024</v>
          </cell>
          <cell r="I84" t="str">
            <v>UN</v>
          </cell>
          <cell r="J84" t="str">
            <v>COEFICIENTE DE REPRESENTATIVIDADE</v>
          </cell>
          <cell r="K84" t="str">
            <v>73,36</v>
          </cell>
        </row>
        <row r="85">
          <cell r="A85" t="str">
            <v>ASSENTAMENTO DE TUBOS E PECAS</v>
          </cell>
          <cell r="B85" t="str">
            <v>ASTU</v>
          </cell>
          <cell r="C85" t="str">
            <v>FORNEC E/OU ASSENT DE TUBO DE FERRO FUNDIDO JUNTA ELASTICA</v>
          </cell>
          <cell r="D85" t="str">
            <v>0045</v>
          </cell>
        </row>
        <row r="85">
          <cell r="G85">
            <v>105317</v>
          </cell>
          <cell r="H85" t="str">
            <v>ASSENTAMENTO DE CONEXÃO 2 ACESSOS ALINHADOS DE FERRO FUNDIDO PARA REDE DE ÁGUA, DN 300, JUNTA ELÁSTICA, INSTALADO EM LOCAL COM NÍVEL BAIXO DE INTERFERÊNCIAS (NÃO INCLUI FORNECIMENTO). AF_05/2024</v>
          </cell>
          <cell r="I85" t="str">
            <v>UN</v>
          </cell>
          <cell r="J85" t="str">
            <v>COEFICIENTE DE REPRESENTATIVIDADE</v>
          </cell>
          <cell r="K85" t="str">
            <v>20,57</v>
          </cell>
        </row>
        <row r="86">
          <cell r="A86" t="str">
            <v>ASSENTAMENTO DE TUBOS E PECAS</v>
          </cell>
          <cell r="B86" t="str">
            <v>ASTU</v>
          </cell>
          <cell r="C86" t="str">
            <v>FORNEC E/OU ASSENT DE TUBO DE FERRO FUNDIDO JUNTA ELASTICA</v>
          </cell>
          <cell r="D86" t="str">
            <v>0045</v>
          </cell>
        </row>
        <row r="86">
          <cell r="G86">
            <v>105318</v>
          </cell>
          <cell r="H86" t="str">
            <v>ASSENTAMENTO DE CONEXÃO 2 ACESSOS ALINHADOS DE FERRO FUNDIDO PARA REDE DE ÁGUA, DN 350, JUNTA ELÁSTICA, INSTALADO EM LOCAL COM NÍVEL BAIXO DE INTERFERÊNCIAS (NÃO INCLUI FORNECIMENTO). AF_05/2024</v>
          </cell>
          <cell r="I86" t="str">
            <v>UN</v>
          </cell>
          <cell r="J86" t="str">
            <v>COEFICIENTE DE REPRESENTATIVIDADE</v>
          </cell>
          <cell r="K86" t="str">
            <v>23,61</v>
          </cell>
        </row>
        <row r="87">
          <cell r="A87" t="str">
            <v>ASSENTAMENTO DE TUBOS E PECAS</v>
          </cell>
          <cell r="B87" t="str">
            <v>ASTU</v>
          </cell>
          <cell r="C87" t="str">
            <v>FORNEC E/OU ASSENT DE TUBO DE FERRO FUNDIDO JUNTA ELASTICA</v>
          </cell>
          <cell r="D87" t="str">
            <v>0045</v>
          </cell>
        </row>
        <row r="87">
          <cell r="G87">
            <v>105319</v>
          </cell>
          <cell r="H87" t="str">
            <v>ASSENTAMENTO DE CONEXÃO 3 ACESSOS DE FERRO FUNDIDO PARA REDE DE ÁGUA, DN 200, JUNTA ELÁSTICA, INSTALADO EM LOCAL COM NÍVEL BAIXO DE INTERFERÊNCIAS (NÃO INCLUI FORNECIMENTO). AF_05/2024</v>
          </cell>
          <cell r="I87" t="str">
            <v>UN</v>
          </cell>
          <cell r="J87" t="str">
            <v>COEFICIENTE DE REPRESENTATIVIDADE</v>
          </cell>
          <cell r="K87" t="str">
            <v>28,94</v>
          </cell>
        </row>
        <row r="88">
          <cell r="A88" t="str">
            <v>ASSENTAMENTO DE TUBOS E PECAS</v>
          </cell>
          <cell r="B88" t="str">
            <v>ASTU</v>
          </cell>
          <cell r="C88" t="str">
            <v>FORNEC E/OU ASSENT DE TUBO DE FERRO FUNDIDO JUNTA ELASTICA</v>
          </cell>
          <cell r="D88" t="str">
            <v>0045</v>
          </cell>
        </row>
        <row r="88">
          <cell r="G88">
            <v>105320</v>
          </cell>
          <cell r="H88" t="str">
            <v>ASSENTAMENTO DE CONEXÃO 3 ACESSOS DE FERRO FUNDIDO PARA REDE DE ÁGUA, DN 250, JUNTA ELÁSTICA, INSTALADO EM LOCAL COM NÍVEL BAIXO DE INTERFERÊNCIAS (NÃO INCLUI FORNECIMENTO). AF_05/2024</v>
          </cell>
          <cell r="I88" t="str">
            <v>UN</v>
          </cell>
          <cell r="J88" t="str">
            <v>COEFICIENTE DE REPRESENTATIVIDADE</v>
          </cell>
          <cell r="K88" t="str">
            <v>35,06</v>
          </cell>
        </row>
        <row r="89">
          <cell r="A89" t="str">
            <v>ASSENTAMENTO DE TUBOS E PECAS</v>
          </cell>
          <cell r="B89" t="str">
            <v>ASTU</v>
          </cell>
          <cell r="C89" t="str">
            <v>FORNEC E/OU ASSENT DE TUBO DE FERRO FUNDIDO JUNTA ELASTICA</v>
          </cell>
          <cell r="D89" t="str">
            <v>0045</v>
          </cell>
        </row>
        <row r="89">
          <cell r="G89">
            <v>105321</v>
          </cell>
          <cell r="H89" t="str">
            <v>ASSENTAMENTO DE CONEXÃO 3 ACESSOS DE FERRO FUNDIDO PARA REDE DE ÁGUA, DN 300, JUNTA ELÁSTICA, INSTALADO EM LOCAL COM NÍVEL BAIXO DE INTERFERÊNCIAS (NÃO INCLUI FORNECIMENTO). AF_05/2024</v>
          </cell>
          <cell r="I89" t="str">
            <v>UN</v>
          </cell>
          <cell r="J89" t="str">
            <v>COEFICIENTE DE REPRESENTATIVIDADE</v>
          </cell>
          <cell r="K89" t="str">
            <v>41,16</v>
          </cell>
        </row>
        <row r="90">
          <cell r="A90" t="str">
            <v>ASSENTAMENTO DE TUBOS E PECAS</v>
          </cell>
          <cell r="B90" t="str">
            <v>ASTU</v>
          </cell>
          <cell r="C90" t="str">
            <v>FORNEC E/OU ASSENT DE TUBO DE FERRO FUNDIDO JUNTA ELASTICA</v>
          </cell>
          <cell r="D90" t="str">
            <v>0045</v>
          </cell>
        </row>
        <row r="90">
          <cell r="G90">
            <v>105322</v>
          </cell>
          <cell r="H90" t="str">
            <v>ASSENTAMENTO DE CONEXÃO 3 ACESSOS DE FERRO FUNDIDO PARA REDE DE ÁGUA, DN 350, JUNTA ELÁSTICA, INSTALADO EM LOCAL COM NÍVEL BAIXO DE INTERFERÊNCIAS (NÃO INCLUI FORNECIMENTO). AF_05/2024</v>
          </cell>
          <cell r="I90" t="str">
            <v>UN</v>
          </cell>
          <cell r="J90" t="str">
            <v>COEFICIENTE DE REPRESENTATIVIDADE</v>
          </cell>
          <cell r="K90" t="str">
            <v>47,24</v>
          </cell>
        </row>
        <row r="91">
          <cell r="A91" t="str">
            <v>ASSENTAMENTO DE TUBOS E PECAS</v>
          </cell>
          <cell r="B91" t="str">
            <v>ASTU</v>
          </cell>
          <cell r="C91" t="str">
            <v>FORNEC E/OU ASSENT DE TUBO DE FERRO FUNDIDO JUNTA ELASTICA</v>
          </cell>
          <cell r="D91" t="str">
            <v>0045</v>
          </cell>
        </row>
        <row r="91">
          <cell r="G91">
            <v>105323</v>
          </cell>
          <cell r="H91" t="str">
            <v>ASSENTAMENTO DE CONEXÃO 3 ACESSOS DE FERRO FUNDIDO PARA REDE DE ÁGUA, DN 400, JUNTA ELÁSTICA, INSTALADO EM LOCAL COM NÍVEL BAIXO DE INTERFERÊNCIAS (NÃO INCLUI FORNECIMENTO). AF_05/2024</v>
          </cell>
          <cell r="I91" t="str">
            <v>UN</v>
          </cell>
          <cell r="J91" t="str">
            <v>COEFICIENTE DE REPRESENTATIVIDADE</v>
          </cell>
          <cell r="K91" t="str">
            <v>53,33</v>
          </cell>
        </row>
        <row r="92">
          <cell r="A92" t="str">
            <v>ASSENTAMENTO DE TUBOS E PECAS</v>
          </cell>
          <cell r="B92" t="str">
            <v>ASTU</v>
          </cell>
          <cell r="C92" t="str">
            <v>FORNEC E/OU ASSENT DE TUBO DE FERRO FUNDIDO JUNTA ELASTICA</v>
          </cell>
          <cell r="D92" t="str">
            <v>0045</v>
          </cell>
        </row>
        <row r="92">
          <cell r="G92">
            <v>105324</v>
          </cell>
          <cell r="H92" t="str">
            <v>ASSENTAMENTO DE CONEXÃO 3 ACESSOS DE FERRO FUNDIDO PARA REDE DE ÁGUA, DN 450, JUNTA ELÁSTICA, INSTALADO EM LOCAL COM NÍVEL BAIXO DE INTERFERÊNCIAS (NÃO INCLUI FORNECIMENTO). AF_05/2024</v>
          </cell>
          <cell r="I92" t="str">
            <v>UN</v>
          </cell>
          <cell r="J92" t="str">
            <v>COEFICIENTE DE REPRESENTATIVIDADE</v>
          </cell>
          <cell r="K92" t="str">
            <v>59,66</v>
          </cell>
        </row>
        <row r="93">
          <cell r="A93" t="str">
            <v>ASSENTAMENTO DE TUBOS E PECAS</v>
          </cell>
          <cell r="B93" t="str">
            <v>ASTU</v>
          </cell>
          <cell r="C93" t="str">
            <v>FORNEC E/OU ASSENT DE TUBO DE FERRO FUNDIDO JUNTA ELASTICA</v>
          </cell>
          <cell r="D93" t="str">
            <v>0045</v>
          </cell>
        </row>
        <row r="93">
          <cell r="G93">
            <v>105325</v>
          </cell>
          <cell r="H93" t="str">
            <v>ASSENTAMENTO DE CONEXÃO 3 ACESSOS DE FERRO FUNDIDO PARA REDE DE ÁGUA, DN 500, JUNTA ELÁSTICA, INSTALADO EM LOCAL COM NÍVEL BAIXO DE INTERFERÊNCIAS (NÃO INCLUI FORNECIMENTO). AF_05/2024</v>
          </cell>
          <cell r="I93" t="str">
            <v>UN</v>
          </cell>
          <cell r="J93" t="str">
            <v>COEFICIENTE DE REPRESENTATIVIDADE</v>
          </cell>
          <cell r="K93" t="str">
            <v>74,57</v>
          </cell>
        </row>
        <row r="94">
          <cell r="A94" t="str">
            <v>ASSENTAMENTO DE TUBOS E PECAS</v>
          </cell>
          <cell r="B94" t="str">
            <v>ASTU</v>
          </cell>
          <cell r="C94" t="str">
            <v>FORNEC E/OU ASSENT DE TUBO DE FERRO FUNDIDO JUNTA ELASTICA</v>
          </cell>
          <cell r="D94" t="str">
            <v>0045</v>
          </cell>
        </row>
        <row r="94">
          <cell r="G94">
            <v>105326</v>
          </cell>
          <cell r="H94" t="str">
            <v>ASSENTAMENTO DE CONEXÃO 3 ACESSOS DE FERRO FUNDIDO PARA REDE DE ÁGUA, DN 600, JUNTA ELÁSTICA, INSTALADO EM LOCAL COM NÍVEL BAIXO DE INTERFERÊNCIAS (NÃO INCLUI FORNECIMENTO). AF_05/2024</v>
          </cell>
          <cell r="I94" t="str">
            <v>UN</v>
          </cell>
          <cell r="J94" t="str">
            <v>COEFICIENTE DE REPRESENTATIVIDADE</v>
          </cell>
          <cell r="K94" t="str">
            <v>88,50</v>
          </cell>
        </row>
        <row r="95">
          <cell r="A95" t="str">
            <v>ASSENTAMENTO DE TUBOS E PECAS</v>
          </cell>
          <cell r="B95" t="str">
            <v>ASTU</v>
          </cell>
          <cell r="C95" t="str">
            <v>FORNEC E/OU ASSENT DE TUBO DE FERRO FUNDIDO JUNTA ELASTICA</v>
          </cell>
          <cell r="D95" t="str">
            <v>0045</v>
          </cell>
        </row>
        <row r="95">
          <cell r="G95">
            <v>105340</v>
          </cell>
          <cell r="H95" t="str">
            <v>ASSENTAMENTO DE CONEXÃO 2 ACESSOS INCLINADOS DE FERRO FUNDIDO PARA REDE DE ÁGUA, DN 800, JUNTA ELÁSTICA, INSTALADO EM LOCAL COM NÍVEL BAIXO DE INTERFERÊNCIAS (NÃO INCLUI FORNECIMENTO). AF_05/2024</v>
          </cell>
          <cell r="I95" t="str">
            <v>UN</v>
          </cell>
          <cell r="J95" t="str">
            <v>COEFICIENTE DE REPRESENTATIVIDADE</v>
          </cell>
          <cell r="K95" t="str">
            <v>82,91</v>
          </cell>
        </row>
        <row r="96">
          <cell r="A96" t="str">
            <v>ASSENTAMENTO DE TUBOS E PECAS</v>
          </cell>
          <cell r="B96" t="str">
            <v>ASTU</v>
          </cell>
          <cell r="C96" t="str">
            <v>FORNEC E/OU ASSENT DE TUBO DE FERRO FUNDIDO JUNTA ELASTICA</v>
          </cell>
          <cell r="D96" t="str">
            <v>0045</v>
          </cell>
        </row>
        <row r="96">
          <cell r="G96">
            <v>105341</v>
          </cell>
          <cell r="H96" t="str">
            <v>ASSENTAMENTO DE CONEXÃO 2 ACESSOS INCLINADOS DE FERRO FUNDIDO PARA REDE DE ÁGUA, DN 1000, JUNTA ELÁSTICA, INSTALADO EM LOCAL COM NÍVEL BAIXO DE INTERFERÊNCIAS (NÃO INCLUI FORNECIMENTO). AF_05/2024</v>
          </cell>
          <cell r="I96" t="str">
            <v>UN</v>
          </cell>
          <cell r="J96" t="str">
            <v>COEFICIENTE DE REPRESENTATIVIDADE</v>
          </cell>
          <cell r="K96" t="str">
            <v>102,48</v>
          </cell>
        </row>
        <row r="97">
          <cell r="A97" t="str">
            <v>ASSENTAMENTO DE TUBOS E PECAS</v>
          </cell>
          <cell r="B97" t="str">
            <v>ASTU</v>
          </cell>
          <cell r="C97" t="str">
            <v>FORNEC E/OU ASSENT DE TUBO DE FERRO FUNDIDO JUNTA ELASTICA</v>
          </cell>
          <cell r="D97" t="str">
            <v>0045</v>
          </cell>
        </row>
        <row r="97">
          <cell r="G97">
            <v>105342</v>
          </cell>
          <cell r="H97" t="str">
            <v>ASSENTAMENTO DE CONEXÃO 2 ACESSOS INCLINADOS DE FERRO FUNDIDO PARA REDE DE ÁGUA, DN 1200, JUNTA ELÁSTICA, INSTALADO EM LOCAL COM NÍVEL BAIXO DE INTERFERÊNCIAS (NÃO INCLUI FORNECIMENTO). AF_05/2024</v>
          </cell>
          <cell r="I97" t="str">
            <v>UN</v>
          </cell>
          <cell r="J97" t="str">
            <v>COEFICIENTE DE REPRESENTATIVIDADE</v>
          </cell>
          <cell r="K97" t="str">
            <v>124,71</v>
          </cell>
        </row>
        <row r="98">
          <cell r="A98" t="str">
            <v>ASSENTAMENTO DE TUBOS E PECAS</v>
          </cell>
          <cell r="B98" t="str">
            <v>ASTU</v>
          </cell>
          <cell r="C98" t="str">
            <v>FORNEC E/OU ASSENT DE TUBO DE FERRO FUNDIDO JUNTA ELASTICA</v>
          </cell>
          <cell r="D98" t="str">
            <v>0045</v>
          </cell>
        </row>
        <row r="98">
          <cell r="G98">
            <v>105343</v>
          </cell>
          <cell r="H98" t="str">
            <v>ASSENTAMENTO DE CONEXÃO 3 ACESSOS DE FERRO FUNDIDO PARA REDE DE ÁGUA, DN 80, JUNTA ELÁSTICA, INSTALADO EM LOCAL COM NÍVEL BAIXO DE INTERFERÊNCIAS (NÃO INCLUI FORNECIMENTO). AF_05/2024</v>
          </cell>
          <cell r="I98" t="str">
            <v>UN</v>
          </cell>
          <cell r="J98" t="str">
            <v>COEFICIENTE DE REPRESENTATIVIDADE</v>
          </cell>
          <cell r="K98" t="str">
            <v>14,85</v>
          </cell>
        </row>
        <row r="99">
          <cell r="A99" t="str">
            <v>ASSENTAMENTO DE TUBOS E PECAS</v>
          </cell>
          <cell r="B99" t="str">
            <v>ASTU</v>
          </cell>
          <cell r="C99" t="str">
            <v>FORNEC E/OU ASSENT DE TUBO DE FERRO FUNDIDO JUNTA ELASTICA</v>
          </cell>
          <cell r="D99" t="str">
            <v>0045</v>
          </cell>
        </row>
        <row r="99">
          <cell r="G99">
            <v>105344</v>
          </cell>
          <cell r="H99" t="str">
            <v>ASSENTAMENTO DE CONEXÃO 3 ACESSOS DE FERRO FUNDIDO PARA REDE DE ÁGUA, DN 700, JUNTA ELÁSTICA, INSTALADO EM LOCAL COM NÍVEL BAIXO DE INTERFERÊNCIAS (NÃO INCLUI FORNECIMENTO). AF_05/2024</v>
          </cell>
          <cell r="I99" t="str">
            <v>UN</v>
          </cell>
          <cell r="J99" t="str">
            <v>COEFICIENTE DE REPRESENTATIVIDADE</v>
          </cell>
          <cell r="K99" t="str">
            <v>101,09</v>
          </cell>
        </row>
        <row r="100">
          <cell r="A100" t="str">
            <v>ASSENTAMENTO DE TUBOS E PECAS</v>
          </cell>
          <cell r="B100" t="str">
            <v>ASTU</v>
          </cell>
          <cell r="C100" t="str">
            <v>FORNEC E/OU ASSENT DE TUBO DE FERRO FUNDIDO JUNTA ELASTICA</v>
          </cell>
          <cell r="D100" t="str">
            <v>0045</v>
          </cell>
        </row>
        <row r="100">
          <cell r="G100">
            <v>105345</v>
          </cell>
          <cell r="H100" t="str">
            <v>ASSENTAMENTO DE CONEXÃO 3 ACESSOS DE FERRO FUNDIDO PARA REDE DE ÁGUA, DN 900, JUNTA ELÁSTICA, INSTALADO EM LOCAL COM NÍVEL BAIXO DE INTERFERÊNCIAS (NÃO INCLUI FORNECIMENTO). AF_05/2024</v>
          </cell>
          <cell r="I100" t="str">
            <v>UN</v>
          </cell>
          <cell r="J100" t="str">
            <v>COEFICIENTE DE REPRESENTATIVIDADE</v>
          </cell>
          <cell r="K100" t="str">
            <v>127,62</v>
          </cell>
        </row>
        <row r="101">
          <cell r="A101" t="str">
            <v>ASSENTAMENTO DE TUBOS E PECAS</v>
          </cell>
          <cell r="B101" t="str">
            <v>ASTU</v>
          </cell>
          <cell r="C101" t="str">
            <v>FORNEC E/OU ASSENT DE TUBO DE FERRO FUNDIDO JUNTA ELASTICA</v>
          </cell>
          <cell r="D101" t="str">
            <v>0045</v>
          </cell>
        </row>
        <row r="101">
          <cell r="G101">
            <v>105346</v>
          </cell>
          <cell r="H101" t="str">
            <v>ASSENTAMENTO DE CONEXÃO 3 ACESSOS DE FERRO FUNDIDO PARA REDE DE ÁGUA, DN 1000, JUNTA ELÁSTICA, INSTALADO EM LOCAL COM NÍVEL BAIXO DE INTERFERÊNCIAS (NÃO INCLUI FORNECIMENTO). AF_05/2024</v>
          </cell>
          <cell r="I101" t="str">
            <v>UN</v>
          </cell>
          <cell r="J101" t="str">
            <v>COEFICIENTE DE REPRESENTATIVIDADE</v>
          </cell>
          <cell r="K101" t="str">
            <v>141,28</v>
          </cell>
        </row>
        <row r="102">
          <cell r="A102" t="str">
            <v>ASSENTAMENTO DE TUBOS E PECAS</v>
          </cell>
          <cell r="B102" t="str">
            <v>ASTU</v>
          </cell>
          <cell r="C102" t="str">
            <v>FORNEC E/OU ASSENT DE TUBO DE FERRO FUNDIDO JUNTA ELASTICA</v>
          </cell>
          <cell r="D102" t="str">
            <v>0045</v>
          </cell>
        </row>
        <row r="102">
          <cell r="G102">
            <v>105347</v>
          </cell>
          <cell r="H102" t="str">
            <v>ASSENTAMENTO DE CONEXÃO 3 ACESSOS DE FERRO FUNDIDO PARA REDE DE ÁGUA, DN 1200, JUNTA ELÁSTICA, INSTALADO EM LOCAL COM NÍVEL BAIXO DE INTERFERÊNCIAS (NÃO INCLUI FORNECIMENTO). AF_05/2024</v>
          </cell>
          <cell r="I102" t="str">
            <v>UN</v>
          </cell>
          <cell r="J102" t="str">
            <v>COEFICIENTE DE REPRESENTATIVIDADE</v>
          </cell>
          <cell r="K102" t="str">
            <v>173,74</v>
          </cell>
        </row>
        <row r="103">
          <cell r="A103" t="str">
            <v>ASSENTAMENTO DE TUBOS E PECAS</v>
          </cell>
          <cell r="B103" t="str">
            <v>ASTU</v>
          </cell>
          <cell r="C103" t="str">
            <v>FORNEC E/OU ASSENT DE TUBO DE FERRO FUNDIDO JUNTA ELASTICA</v>
          </cell>
          <cell r="D103" t="str">
            <v>0045</v>
          </cell>
        </row>
        <row r="103">
          <cell r="G103">
            <v>105348</v>
          </cell>
          <cell r="H103" t="str">
            <v>ASSENTAMENTO DE CONEXÃO 3 ACESSOS DE FERRO FUNDIDO PARA REDE DE ÁGUA, DN 300, JUNTA ELÁSTICA, INSTALADO EM LOCAL COM NÍVEL ALTO DE INTERFERÊNCIAS (NÃO INCLUI FORNECIMENTO). AF_05/2024</v>
          </cell>
          <cell r="I103" t="str">
            <v>UN</v>
          </cell>
          <cell r="J103" t="str">
            <v>COEFICIENTE DE REPRESENTATIVIDADE</v>
          </cell>
          <cell r="K103" t="str">
            <v>51,09</v>
          </cell>
        </row>
        <row r="104">
          <cell r="A104" t="str">
            <v>ASSENTAMENTO DE TUBOS E PECAS</v>
          </cell>
          <cell r="B104" t="str">
            <v>ASTU</v>
          </cell>
          <cell r="C104" t="str">
            <v>FORNEC E/OU ASSENT DE TUBO DE FERRO FUNDIDO JUNTA ELASTICA</v>
          </cell>
          <cell r="D104" t="str">
            <v>0045</v>
          </cell>
        </row>
        <row r="104">
          <cell r="G104">
            <v>105349</v>
          </cell>
          <cell r="H104" t="str">
            <v>ASSENTAMENTO DE CONEXÃO 3 ACESSOS DE FERRO FUNDIDO PARA REDE DE ÁGUA, DN 350, JUNTA ELÁSTICA, INSTALADO EM LOCAL COM NÍVEL ALTO DE INTERFERÊNCIAS (NÃO INCLUI FORNECIMENTO). AF_05/2024</v>
          </cell>
          <cell r="I104" t="str">
            <v>UN</v>
          </cell>
          <cell r="J104" t="str">
            <v>COEFICIENTE DE REPRESENTATIVIDADE</v>
          </cell>
          <cell r="K104" t="str">
            <v>58,40</v>
          </cell>
        </row>
        <row r="105">
          <cell r="A105" t="str">
            <v>ASSENTAMENTO DE TUBOS E PECAS</v>
          </cell>
          <cell r="B105" t="str">
            <v>ASTU</v>
          </cell>
          <cell r="C105" t="str">
            <v>FORNEC E/OU ASSENT DE TUBO DE FERRO FUNDIDO JUNTA ELASTICA</v>
          </cell>
          <cell r="D105" t="str">
            <v>0045</v>
          </cell>
        </row>
        <row r="105">
          <cell r="G105">
            <v>105350</v>
          </cell>
          <cell r="H105" t="str">
            <v>ASSENTAMENTO DE CONEXÃO 3 ACESSOS DE FERRO FUNDIDO PARA REDE DE ÁGUA, DN 400, JUNTA ELÁSTICA, INSTALADO EM LOCAL COM NÍVEL ALTO DE INTERFERÊNCIAS (NÃO INCLUI FORNECIMENTO). AF_05/2024</v>
          </cell>
          <cell r="I105" t="str">
            <v>UN</v>
          </cell>
          <cell r="J105" t="str">
            <v>COEFICIENTE DE REPRESENTATIVIDADE</v>
          </cell>
          <cell r="K105" t="str">
            <v>65,70</v>
          </cell>
        </row>
        <row r="106">
          <cell r="A106" t="str">
            <v>ASSENTAMENTO DE TUBOS E PECAS</v>
          </cell>
          <cell r="B106" t="str">
            <v>ASTU</v>
          </cell>
          <cell r="C106" t="str">
            <v>FORNEC E/OU ASSENT DE TUBO DE FERRO FUNDIDO JUNTA ELASTICA</v>
          </cell>
          <cell r="D106" t="str">
            <v>0045</v>
          </cell>
        </row>
        <row r="106">
          <cell r="G106">
            <v>105351</v>
          </cell>
          <cell r="H106" t="str">
            <v>ASSENTAMENTO DE CONEXÃO 3 ACESSOS DE FERRO FUNDIDO PARA REDE DE ÁGUA, DN 450, JUNTA ELÁSTICA, INSTALADO EM LOCAL COM NÍVEL ALTO DE INTERFERÊNCIAS (NÃO INCLUI FORNECIMENTO). AF_05/2024</v>
          </cell>
          <cell r="I106" t="str">
            <v>UN</v>
          </cell>
          <cell r="J106" t="str">
            <v>COEFICIENTE DE REPRESENTATIVIDADE</v>
          </cell>
          <cell r="K106" t="str">
            <v>73,24</v>
          </cell>
        </row>
        <row r="107">
          <cell r="A107" t="str">
            <v>ASSENTAMENTO DE TUBOS E PECAS</v>
          </cell>
          <cell r="B107" t="str">
            <v>ASTU</v>
          </cell>
          <cell r="C107" t="str">
            <v>FORNEC E/OU ASSENT DE TUBO DE FERRO FUNDIDO JUNTA ELASTICA</v>
          </cell>
          <cell r="D107" t="str">
            <v>0045</v>
          </cell>
        </row>
        <row r="107">
          <cell r="G107">
            <v>105352</v>
          </cell>
          <cell r="H107" t="str">
            <v>ASSENTAMENTO DE CONEXÃO 3 ACESSOS DE FERRO FUNDIDO PARA REDE DE ÁGUA, DN 500, JUNTA ELÁSTICA, INSTALADO EM LOCAL COM NÍVEL ALTO DE INTERFERÊNCIAS (NÃO INCLUI FORNECIMENTO). AF_05/2024</v>
          </cell>
          <cell r="I107" t="str">
            <v>UN</v>
          </cell>
          <cell r="J107" t="str">
            <v>COEFICIENTE DE REPRESENTATIVIDADE</v>
          </cell>
          <cell r="K107" t="str">
            <v>93,60</v>
          </cell>
        </row>
        <row r="108">
          <cell r="A108" t="str">
            <v>ASSENTAMENTO DE TUBOS E PECAS</v>
          </cell>
          <cell r="B108" t="str">
            <v>ASTU</v>
          </cell>
          <cell r="C108" t="str">
            <v>FORNEC E/OU ASSENT DE TUBO DE FERRO FUNDIDO JUNTA ELASTICA</v>
          </cell>
          <cell r="D108" t="str">
            <v>0045</v>
          </cell>
        </row>
        <row r="108">
          <cell r="G108">
            <v>105353</v>
          </cell>
          <cell r="H108" t="str">
            <v>ASSENTAMENTO DE CONEXÃO 3 ACESSOS DE FERRO FUNDIDO PARA REDE DE ÁGUA, DN 600, JUNTA ELÁSTICA, INSTALADO EM LOCAL COM NÍVEL ALTO DE INTERFERÊNCIAS (NÃO INCLUI FORNECIMENTO). AF_05/2024</v>
          </cell>
          <cell r="I108" t="str">
            <v>UN</v>
          </cell>
          <cell r="J108" t="str">
            <v>COEFICIENTE DE REPRESENTATIVIDADE</v>
          </cell>
          <cell r="K108" t="str">
            <v>110,60</v>
          </cell>
        </row>
        <row r="109">
          <cell r="A109" t="str">
            <v>ASSENTAMENTO DE TUBOS E PECAS</v>
          </cell>
          <cell r="B109" t="str">
            <v>ASTU</v>
          </cell>
          <cell r="C109" t="str">
            <v>FORNEC E/OU ASSENT DE TUBO DE FERRO FUNDIDO JUNTA ELASTICA</v>
          </cell>
          <cell r="D109" t="str">
            <v>0045</v>
          </cell>
        </row>
        <row r="109">
          <cell r="G109">
            <v>105354</v>
          </cell>
          <cell r="H109" t="str">
            <v>ASSENTAMENTO DE CONEXÃO 3 ACESSOS DE FERRO FUNDIDO PARA REDE DE ÁGUA, DN 700, JUNTA ELÁSTICA, INSTALADO EM LOCAL COM NÍVEL ALTO DE INTERFERÊNCIAS (NÃO INCLUI FORNECIMENTO). AF_05/2024</v>
          </cell>
          <cell r="I109" t="str">
            <v>UN</v>
          </cell>
          <cell r="J109" t="str">
            <v>COEFICIENTE DE REPRESENTATIVIDADE</v>
          </cell>
          <cell r="K109" t="str">
            <v>126,26</v>
          </cell>
        </row>
        <row r="110">
          <cell r="A110" t="str">
            <v>ASSENTAMENTO DE TUBOS E PECAS</v>
          </cell>
          <cell r="B110" t="str">
            <v>ASTU</v>
          </cell>
          <cell r="C110" t="str">
            <v>FORNEC E/OU ASSENT DE TUBO DE FERRO FUNDIDO JUNTA ELASTICA</v>
          </cell>
          <cell r="D110" t="str">
            <v>0045</v>
          </cell>
        </row>
        <row r="110">
          <cell r="G110">
            <v>105355</v>
          </cell>
          <cell r="H110" t="str">
            <v>ASSENTAMENTO DE CONEXÃO 3 ACESSOS DE FERRO FUNDIDO PARA REDE DE ÁGUA, DN 800, JUNTA ELÁSTICA, INSTALADO EM LOCAL COM NÍVEL ALTO DE INTERFERÊNCIAS (NÃO INCLUI FORNECIMENTO). AF_05/2024</v>
          </cell>
          <cell r="I110" t="str">
            <v>UN</v>
          </cell>
          <cell r="J110" t="str">
            <v>COEFICIENTE DE REPRESENTATIVIDADE</v>
          </cell>
          <cell r="K110" t="str">
            <v>142,39</v>
          </cell>
        </row>
        <row r="111">
          <cell r="A111" t="str">
            <v>ASSENTAMENTO DE TUBOS E PECAS</v>
          </cell>
          <cell r="B111" t="str">
            <v>ASTU</v>
          </cell>
          <cell r="C111" t="str">
            <v>FORNEC E/OU ASSENT DE TUBO DE FERRO FUNDIDO JUNTA ELASTICA</v>
          </cell>
          <cell r="D111" t="str">
            <v>0045</v>
          </cell>
        </row>
        <row r="111">
          <cell r="G111">
            <v>105356</v>
          </cell>
          <cell r="H111" t="str">
            <v>ASSENTAMENTO DE CONEXÃO 3 ACESSOS DE FERRO FUNDIDO PARA REDE DE ÁGUA, DN 900, JUNTA ELÁSTICA, INSTALADO EM LOCAL COM NÍVEL ALTO DE INTERFERÊNCIAS (NÃO INCLUI FORNECIMENTO). AF_05/2024</v>
          </cell>
          <cell r="I111" t="str">
            <v>UN</v>
          </cell>
          <cell r="J111" t="str">
            <v>COEFICIENTE DE REPRESENTATIVIDADE</v>
          </cell>
          <cell r="K111" t="str">
            <v>158,91</v>
          </cell>
        </row>
        <row r="112">
          <cell r="A112" t="str">
            <v>ASSENTAMENTO DE TUBOS E PECAS</v>
          </cell>
          <cell r="B112" t="str">
            <v>ASTU</v>
          </cell>
          <cell r="C112" t="str">
            <v>FORNEC E/OU ASSENT DE TUBO DE FERRO FUNDIDO JUNTA ELASTICA</v>
          </cell>
          <cell r="D112" t="str">
            <v>0045</v>
          </cell>
        </row>
        <row r="112">
          <cell r="G112">
            <v>105357</v>
          </cell>
          <cell r="H112" t="str">
            <v>ASSENTAMENTO DE CONEXÃO 3 ACESSOS DE FERRO FUNDIDO PARA REDE DE ÁGUA, DN 1000, JUNTA ELÁSTICA, INSTALADO EM LOCAL COM NÍVEL ALTO DE INTERFERÊNCIAS (NÃO INCLUI FORNECIMENTO). AF_05/2024</v>
          </cell>
          <cell r="I112" t="str">
            <v>UN</v>
          </cell>
          <cell r="J112" t="str">
            <v>COEFICIENTE DE REPRESENTATIVIDADE</v>
          </cell>
          <cell r="K112" t="str">
            <v>175,65</v>
          </cell>
        </row>
        <row r="113">
          <cell r="A113" t="str">
            <v>ASSENTAMENTO DE TUBOS E PECAS</v>
          </cell>
          <cell r="B113" t="str">
            <v>ASTU</v>
          </cell>
          <cell r="C113" t="str">
            <v>FORNEC E/OU ASSENT DE TUBO DE FERRO FUNDIDO JUNTA ELASTICA</v>
          </cell>
          <cell r="D113" t="str">
            <v>0045</v>
          </cell>
        </row>
        <row r="113">
          <cell r="G113">
            <v>105358</v>
          </cell>
          <cell r="H113" t="str">
            <v>ASSENTAMENTO DE CONEXÃO 3 ACESSOS DE FERRO FUNDIDO PARA REDE DE ÁGUA, DN 1200, JUNTA ELÁSTICA, INSTALADO EM LOCAL COM NÍVEL ALTO DE INTERFERÊNCIAS (NÃO INCLUI FORNECIMENTO). AF_05/2024</v>
          </cell>
          <cell r="I113" t="str">
            <v>UN</v>
          </cell>
          <cell r="J113" t="str">
            <v>COEFICIENTE DE REPRESENTATIVIDADE</v>
          </cell>
          <cell r="K113" t="str">
            <v>214,23</v>
          </cell>
        </row>
        <row r="114">
          <cell r="A114" t="str">
            <v>ASSENTAMENTO DE TUBOS E PECAS</v>
          </cell>
          <cell r="B114" t="str">
            <v>ASTU</v>
          </cell>
          <cell r="C114" t="str">
            <v>FORNEC E/OU ASSENT DE TUBO DE FERRO FUNDIDO JUNTA ELASTICA</v>
          </cell>
          <cell r="D114" t="str">
            <v>0045</v>
          </cell>
        </row>
        <row r="114">
          <cell r="G114">
            <v>105369</v>
          </cell>
          <cell r="H114" t="str">
            <v>FORNECIMENTO E ASSENTAMENTO DE TE RANHURADO EM FERRO FUNDIDO, DN 80 (3") PARA REDE DE ÁGUA, INSTALADO EM LOCAL COM NÍVEL ALTO DE INTERFERÊNCIAS (INCLUI FORNECIMENTO). AF_05/2024</v>
          </cell>
          <cell r="I114" t="str">
            <v>UN</v>
          </cell>
          <cell r="J114" t="str">
            <v>ATRIBUÍDO SÃO PAULO</v>
          </cell>
          <cell r="K114" t="str">
            <v>65,88</v>
          </cell>
        </row>
        <row r="115">
          <cell r="A115" t="str">
            <v>ASSENTAMENTO DE TUBOS E PECAS</v>
          </cell>
          <cell r="B115" t="str">
            <v>ASTU</v>
          </cell>
          <cell r="C115" t="str">
            <v>FORNEC E/OU ASSENT DE TUBO DE FERRO FUNDIDO JUNTA ELASTICA</v>
          </cell>
          <cell r="D115" t="str">
            <v>0045</v>
          </cell>
        </row>
        <row r="115">
          <cell r="G115">
            <v>105377</v>
          </cell>
          <cell r="H115" t="str">
            <v>FORNECIMENTO E ASSENTAMENTO DE CURVA 45 GRAUS RANHURADA EM FERRO FUNDIDO, DN 80 MM (3") PARA REDE DE ÁGUA, INSTALADO EM LOCAL COM NÍVEL ALTO DE INTERFERÊNCIAS (INCLUI FORNECIMENTO). AF_05/2024</v>
          </cell>
          <cell r="I115" t="str">
            <v>UN</v>
          </cell>
          <cell r="J115" t="str">
            <v>ATRIBUÍDO SÃO PAULO</v>
          </cell>
          <cell r="K115" t="str">
            <v>41,93</v>
          </cell>
        </row>
        <row r="116">
          <cell r="A116" t="str">
            <v>ASSENTAMENTO DE TUBOS E PECAS</v>
          </cell>
          <cell r="B116" t="str">
            <v>ASTU</v>
          </cell>
          <cell r="C116" t="str">
            <v>FORNEC E/OU ASSENT DE TUBO DE FERRO FUNDIDO JUNTA ELASTICA</v>
          </cell>
          <cell r="D116" t="str">
            <v>0045</v>
          </cell>
        </row>
        <row r="116">
          <cell r="G116">
            <v>105378</v>
          </cell>
          <cell r="H116" t="str">
            <v>ASSENTAMENTO DE CONEXÃO 2 ACESSOS ALINHADOS DE FERRO FUNDIDO PARA REDE DE ÁGUA, DN 100, JUNTA ELÁSTICA, INSTALADO EM LOCAL COM NÍVEL ALTO DE INTERFERÊNCIAS (NÃO INCLUI FORNECIMENTO). AF_05/2024</v>
          </cell>
          <cell r="I116" t="str">
            <v>UN</v>
          </cell>
          <cell r="J116" t="str">
            <v>COEFICIENTE DE REPRESENTATIVIDADE</v>
          </cell>
          <cell r="K116" t="str">
            <v>11,16</v>
          </cell>
        </row>
        <row r="117">
          <cell r="A117" t="str">
            <v>ASSENTAMENTO DE TUBOS E PECAS</v>
          </cell>
          <cell r="B117" t="str">
            <v>ASTU</v>
          </cell>
          <cell r="C117" t="str">
            <v>FORNEC E/OU ASSENT DE TUBO DE FERRO FUNDIDO JUNTA ELASTICA</v>
          </cell>
          <cell r="D117" t="str">
            <v>0045</v>
          </cell>
        </row>
        <row r="117">
          <cell r="G117">
            <v>105379</v>
          </cell>
          <cell r="H117" t="str">
            <v>ASSENTAMENTO DE CONEXÃO 2 ACESSOS ALINHADOS DE FERRO FUNDIDO PARA REDE DE ÁGUA, DN 150, JUNTA ELÁSTICA, INSTALADO EM LOCAL COM NÍVEL ALTO DE INTERFERÊNCIAS (NÃO INCLUI FORNECIMENTO). AF_05/2024</v>
          </cell>
          <cell r="I117" t="str">
            <v>UN</v>
          </cell>
          <cell r="J117" t="str">
            <v>COEFICIENTE DE REPRESENTATIVIDADE</v>
          </cell>
          <cell r="K117" t="str">
            <v>14,68</v>
          </cell>
        </row>
        <row r="118">
          <cell r="A118" t="str">
            <v>ASSENTAMENTO DE TUBOS E PECAS</v>
          </cell>
          <cell r="B118" t="str">
            <v>ASTU</v>
          </cell>
          <cell r="C118" t="str">
            <v>FORNEC E/OU ASSENT DE TUBO DE FERRO FUNDIDO JUNTA ELASTICA</v>
          </cell>
          <cell r="D118" t="str">
            <v>0045</v>
          </cell>
        </row>
        <row r="118">
          <cell r="G118">
            <v>105380</v>
          </cell>
          <cell r="H118" t="str">
            <v>ASSENTAMENTO DE CONEXÃO 2 ACESSOS ALINHADOS DE FERRO FUNDIDO PARA REDE DE ÁGUA, DN 1000, JUNTA ELÁSTICA, INSTALADO EM LOCAL COM NÍVEL ALTO DE INTERFERÊNCIAS (NÃO INCLUI FORNECIMENTO). AF_05/2024</v>
          </cell>
          <cell r="I118" t="str">
            <v>UN</v>
          </cell>
          <cell r="J118" t="str">
            <v>COEFICIENTE DE REPRESENTATIVIDADE</v>
          </cell>
          <cell r="K118" t="str">
            <v>87,79</v>
          </cell>
        </row>
        <row r="119">
          <cell r="A119" t="str">
            <v>ASSENTAMENTO DE TUBOS E PECAS</v>
          </cell>
          <cell r="B119" t="str">
            <v>ASTU</v>
          </cell>
          <cell r="C119" t="str">
            <v>FORNEC E/OU ASSENT DE TUBO DE FERRO FUNDIDO JUNTA ELASTICA</v>
          </cell>
          <cell r="D119" t="str">
            <v>0045</v>
          </cell>
        </row>
        <row r="119">
          <cell r="G119">
            <v>105388</v>
          </cell>
          <cell r="H119" t="str">
            <v>ASSENTAMENTO DE CONEXÃO 2 ACESSOS ALINHADOS DE FERRO FUNDIDO PARA REDE DE ÁGUA, DN 150, JUNTA ELÁSTICA, INSTALADO EM LOCAL COM NÍVEL BAIXO DE INTERFERÊNCIAS (NÃO INCLUI FORNECIMENTO). AF_05/2024</v>
          </cell>
          <cell r="I119" t="str">
            <v>UN</v>
          </cell>
          <cell r="J119" t="str">
            <v>COEFICIENTE DE REPRESENTATIVIDADE</v>
          </cell>
          <cell r="K119" t="str">
            <v>11,53</v>
          </cell>
        </row>
        <row r="120">
          <cell r="A120" t="str">
            <v>ASSENTAMENTO DE TUBOS E PECAS</v>
          </cell>
          <cell r="B120" t="str">
            <v>ASTU</v>
          </cell>
          <cell r="C120" t="str">
            <v>FORNEC E/OU ASSENT DE TUBO DE FERRO FUNDIDO JUNTA ELASTICA</v>
          </cell>
          <cell r="D120" t="str">
            <v>0045</v>
          </cell>
        </row>
        <row r="120">
          <cell r="G120">
            <v>105389</v>
          </cell>
          <cell r="H120" t="str">
            <v>ASSENTAMENTO DE CONEXÃO 2 ACESSOS ALINHADOS DE FERRO FUNDIDO PARA REDE DE ÁGUA, DN 200, JUNTA ELÁSTICA, INSTALADO EM LOCAL COM NÍVEL BAIXO DE INTERFERÊNCIAS (NÃO INCLUI FORNECIMENTO). AF_05/2024</v>
          </cell>
          <cell r="I120" t="str">
            <v>UN</v>
          </cell>
          <cell r="J120" t="str">
            <v>COEFICIENTE DE REPRESENTATIVIDADE</v>
          </cell>
          <cell r="K120" t="str">
            <v>14,45</v>
          </cell>
        </row>
        <row r="121">
          <cell r="A121" t="str">
            <v>ASSENTAMENTO DE TUBOS E PECAS</v>
          </cell>
          <cell r="B121" t="str">
            <v>ASTU</v>
          </cell>
          <cell r="C121" t="str">
            <v>FORNEC E/OU ASSENT DE TUBO DE FERRO FUNDIDO JUNTA ELASTICA</v>
          </cell>
          <cell r="D121" t="str">
            <v>0045</v>
          </cell>
        </row>
        <row r="121">
          <cell r="G121">
            <v>105390</v>
          </cell>
          <cell r="H121" t="str">
            <v>ASSENTAMENTO DE CONEXÃO 2 ACESSOS INCLINADOS DE FERRO FUNDIDO PARA REDE DE ÁGUA, DN 900, JUNTA ELÁSTICA, INSTALADO EM LOCAL COM NÍVEL BAIXO DE INTERFERÊNCIAS (NÃO INCLUI FORNECIMENTO). AF_05/2024</v>
          </cell>
          <cell r="I121" t="str">
            <v>UN</v>
          </cell>
          <cell r="J121" t="str">
            <v>COEFICIENTE DE REPRESENTATIVIDADE</v>
          </cell>
          <cell r="K121" t="str">
            <v>92,64</v>
          </cell>
        </row>
        <row r="122">
          <cell r="A122" t="str">
            <v>ASSENTAMENTO DE TUBOS E PECAS</v>
          </cell>
          <cell r="B122" t="str">
            <v>ASTU</v>
          </cell>
          <cell r="C122" t="str">
            <v>FORNEC E/OU ASSENT DE TUBO DE FERRO FUNDIDO JUNTA ELASTICA</v>
          </cell>
          <cell r="D122" t="str">
            <v>0045</v>
          </cell>
        </row>
        <row r="122">
          <cell r="G122">
            <v>105391</v>
          </cell>
          <cell r="H122" t="str">
            <v>ASSENTAMENTO DE CONEXÃO 3 ACESSOS DE FERRO FUNDIDO PARA REDE DE ÁGUA, DN 800, JUNTA ELÁSTICA, INSTALADO EM LOCAL COM NÍVEL BAIXO DE INTERFERÊNCIAS (NÃO INCLUI FORNECIMENTO). AF_05/2024</v>
          </cell>
          <cell r="I122" t="str">
            <v>UN</v>
          </cell>
          <cell r="J122" t="str">
            <v>COEFICIENTE DE REPRESENTATIVIDADE</v>
          </cell>
          <cell r="K122" t="str">
            <v>114,15</v>
          </cell>
        </row>
        <row r="123">
          <cell r="A123" t="str">
            <v>ASSENTAMENTO DE TUBOS E PECAS</v>
          </cell>
          <cell r="B123" t="str">
            <v>ASTU</v>
          </cell>
          <cell r="C123" t="str">
            <v>FORNEC E/OU ASSENT DE TUBO DE FERRO FUNDIDO JUNTA ELASTICA</v>
          </cell>
          <cell r="D123" t="str">
            <v>0045</v>
          </cell>
        </row>
        <row r="123">
          <cell r="G123">
            <v>105392</v>
          </cell>
          <cell r="H123" t="str">
            <v>ASSENTAMENTO DE CONEXÃO 2 ACESSOS ALINHADOS DE FERRO FUNDIDO PARA REDE DE ÁGUA, DN 200, JUNTA ELÁSTICA, INSTALADO EM LOCAL COM NÍVEL ALTO DE INTERFERÊNCIAS (NÃO INCLUI FORNECIMENTO). AF_05/2024</v>
          </cell>
          <cell r="I123" t="str">
            <v>UN</v>
          </cell>
          <cell r="J123" t="str">
            <v>COEFICIENTE DE REPRESENTATIVIDADE</v>
          </cell>
          <cell r="K123" t="str">
            <v>18,20</v>
          </cell>
        </row>
        <row r="124">
          <cell r="A124" t="str">
            <v>ASSENTAMENTO DE TUBOS E PECAS</v>
          </cell>
          <cell r="B124" t="str">
            <v>ASTU</v>
          </cell>
          <cell r="C124" t="str">
            <v>FORNEC E/OU ASSENT DE TUBO DE FERRO FUNDIDO JUNTA ELASTICA</v>
          </cell>
          <cell r="D124" t="str">
            <v>0045</v>
          </cell>
        </row>
        <row r="124">
          <cell r="G124">
            <v>105393</v>
          </cell>
          <cell r="H124" t="str">
            <v>ASSENTAMENTO DE CONEXÃO 2 ACESSOS ALINHADOS DE FERRO FUNDIDO PARA REDE DE ÁGUA, DN 250, JUNTA ELÁSTICA, INSTALADO EM LOCAL COM NÍVEL ALTO DE INTERFERÊNCIAS (NÃO INCLUI FORNECIMENTO). AF_05/2024</v>
          </cell>
          <cell r="I124" t="str">
            <v>UN</v>
          </cell>
          <cell r="J124" t="str">
            <v>COEFICIENTE DE REPRESENTATIVIDADE</v>
          </cell>
          <cell r="K124" t="str">
            <v>21,87</v>
          </cell>
        </row>
        <row r="125">
          <cell r="A125" t="str">
            <v>ASSENTAMENTO DE TUBOS E PECAS</v>
          </cell>
          <cell r="B125" t="str">
            <v>ASTU</v>
          </cell>
          <cell r="C125" t="str">
            <v>FORNEC E/OU ASSENT DE TUBO DE FERRO FUNDIDO JUNTA ELASTICA</v>
          </cell>
          <cell r="D125" t="str">
            <v>0045</v>
          </cell>
        </row>
        <row r="125">
          <cell r="G125">
            <v>105394</v>
          </cell>
          <cell r="H125" t="str">
            <v>ASSENTAMENTO DE CONEXÃO 2 ACESSOS ALINHADOS DE FERRO FUNDIDO PARA REDE DE ÁGUA, DN 300, JUNTA ELÁSTICA, INSTALADO EM LOCAL COM NÍVEL ALTO DE INTERFERÊNCIAS (NÃO INCLUI FORNECIMENTO). AF_05/2024</v>
          </cell>
          <cell r="I125" t="str">
            <v>UN</v>
          </cell>
          <cell r="J125" t="str">
            <v>COEFICIENTE DE REPRESENTATIVIDADE</v>
          </cell>
          <cell r="K125" t="str">
            <v>25,53</v>
          </cell>
        </row>
        <row r="126">
          <cell r="A126" t="str">
            <v>ASSENTAMENTO DE TUBOS E PECAS</v>
          </cell>
          <cell r="B126" t="str">
            <v>ASTU</v>
          </cell>
          <cell r="C126" t="str">
            <v>FORNEC E/OU ASSENT DE TUBO DE FERRO FUNDIDO JUNTA ELASTICA</v>
          </cell>
          <cell r="D126" t="str">
            <v>0045</v>
          </cell>
        </row>
        <row r="126">
          <cell r="G126">
            <v>105395</v>
          </cell>
          <cell r="H126" t="str">
            <v>ASSENTAMENTO DE CONEXÃO 2 ACESSOS ALINHADOS DE FERRO FUNDIDO PARA REDE DE ÁGUA, DN 350, JUNTA ELÁSTICA, INSTALADO EM LOCAL COM NÍVEL ALTO DE INTERFERÊNCIAS (NÃO INCLUI FORNECIMENTO). AF_05/2024</v>
          </cell>
          <cell r="I126" t="str">
            <v>UN</v>
          </cell>
          <cell r="J126" t="str">
            <v>COEFICIENTE DE REPRESENTATIVIDADE</v>
          </cell>
          <cell r="K126" t="str">
            <v>29,19</v>
          </cell>
        </row>
        <row r="127">
          <cell r="A127" t="str">
            <v>ASSENTAMENTO DE TUBOS E PECAS</v>
          </cell>
          <cell r="B127" t="str">
            <v>ASTU</v>
          </cell>
          <cell r="C127" t="str">
            <v>FORNEC E/OU ASSENT DE TUBO DE FERRO FUNDIDO JUNTA ELASTICA</v>
          </cell>
          <cell r="D127" t="str">
            <v>0045</v>
          </cell>
        </row>
        <row r="127">
          <cell r="G127">
            <v>105396</v>
          </cell>
          <cell r="H127" t="str">
            <v>ASSENTAMENTO DE CONEXÃO 2 ACESSOS ALINHADOS DE FERRO FUNDIDO PARA REDE DE ÁGUA, DN 400, JUNTA ELÁSTICA, INSTALADO EM LOCAL COM NÍVEL ALTO DE INTERFERÊNCIAS (NÃO INCLUI FORNECIMENTO). AF_05/2024</v>
          </cell>
          <cell r="I127" t="str">
            <v>UN</v>
          </cell>
          <cell r="J127" t="str">
            <v>COEFICIENTE DE REPRESENTATIVIDADE</v>
          </cell>
          <cell r="K127" t="str">
            <v>32,84</v>
          </cell>
        </row>
        <row r="128">
          <cell r="A128" t="str">
            <v>ASSENTAMENTO DE TUBOS E PECAS</v>
          </cell>
          <cell r="B128" t="str">
            <v>ASTU</v>
          </cell>
          <cell r="C128" t="str">
            <v>FORNEC E/OU ASSENT DE TUBO DE FERRO FUNDIDO JUNTA ELASTICA</v>
          </cell>
          <cell r="D128" t="str">
            <v>0045</v>
          </cell>
        </row>
        <row r="128">
          <cell r="G128">
            <v>105397</v>
          </cell>
          <cell r="H128" t="str">
            <v>ASSENTAMENTO DE CONEXÃO 2 ACESSOS ALINHADOS DE FERRO FUNDIDO PARA REDE DE ÁGUA, DN 450, JUNTA ELÁSTICA, INSTALADO EM LOCAL COM NÍVEL ALTO DE INTERFERÊNCIAS (NÃO INCLUI FORNECIMENTO). AF_05/2024</v>
          </cell>
          <cell r="I128" t="str">
            <v>UN</v>
          </cell>
          <cell r="J128" t="str">
            <v>COEFICIENTE DE REPRESENTATIVIDADE</v>
          </cell>
          <cell r="K128" t="str">
            <v>36,59</v>
          </cell>
        </row>
        <row r="129">
          <cell r="A129" t="str">
            <v>ASSENTAMENTO DE TUBOS E PECAS</v>
          </cell>
          <cell r="B129" t="str">
            <v>ASTU</v>
          </cell>
          <cell r="C129" t="str">
            <v>FORNEC E/OU ASSENT DE TUBO DE FERRO FUNDIDO JUNTA ELASTICA</v>
          </cell>
          <cell r="D129" t="str">
            <v>0045</v>
          </cell>
        </row>
        <row r="129">
          <cell r="G129">
            <v>105398</v>
          </cell>
          <cell r="H129" t="str">
            <v>ASSENTAMENTO DE CONEXÃO 2 ACESSOS ALINHADOS DE FERRO FUNDIDO PARA REDE DE ÁGUA, DN 500, JUNTA ELÁSTICA, INSTALADO EM LOCAL COM NÍVEL ALTO DE INTERFERÊNCIAS (NÃO INCLUI FORNECIMENTO). AF_05/2024</v>
          </cell>
          <cell r="I129" t="str">
            <v>UN</v>
          </cell>
          <cell r="J129" t="str">
            <v>COEFICIENTE DE REPRESENTATIVIDADE</v>
          </cell>
          <cell r="K129" t="str">
            <v>46,78</v>
          </cell>
        </row>
        <row r="130">
          <cell r="A130" t="str">
            <v>ASSENTAMENTO DE TUBOS E PECAS</v>
          </cell>
          <cell r="B130" t="str">
            <v>ASTU</v>
          </cell>
          <cell r="C130" t="str">
            <v>FORNEC E/OU ASSENT DE TUBO DE FERRO FUNDIDO JUNTA ELASTICA</v>
          </cell>
          <cell r="D130" t="str">
            <v>0045</v>
          </cell>
        </row>
        <row r="130">
          <cell r="G130">
            <v>105399</v>
          </cell>
          <cell r="H130" t="str">
            <v>ASSENTAMENTO DE CONEXÃO 2 ACESSOS ALINHADOS DE FERRO FUNDIDO PARA REDE DE ÁGUA, DN 600, JUNTA ELÁSTICA, INSTALADO EM LOCAL COM NÍVEL ALTO DE INTERFERÊNCIAS (NÃO INCLUI FORNECIMENTO). AF_05/2024</v>
          </cell>
          <cell r="I130" t="str">
            <v>UN</v>
          </cell>
          <cell r="J130" t="str">
            <v>COEFICIENTE DE REPRESENTATIVIDADE</v>
          </cell>
          <cell r="K130" t="str">
            <v>55,27</v>
          </cell>
        </row>
        <row r="131">
          <cell r="A131" t="str">
            <v>ASSENTAMENTO DE TUBOS E PECAS</v>
          </cell>
          <cell r="B131" t="str">
            <v>ASTU</v>
          </cell>
          <cell r="C131" t="str">
            <v>FORNEC E/OU ASSENT DE TUBO DE FERRO FUNDIDO JUNTA ELASTICA</v>
          </cell>
          <cell r="D131" t="str">
            <v>0045</v>
          </cell>
        </row>
        <row r="131">
          <cell r="G131">
            <v>105400</v>
          </cell>
          <cell r="H131" t="str">
            <v>ASSENTAMENTO DE CONEXÃO 2 ACESSOS ALINHADOS DE FERRO FUNDIDO PARA REDE DE ÁGUA, DN 700, JUNTA ELÁSTICA, INSTALADO EM LOCAL COM NÍVEL ALTO DE INTERFERÊNCIAS (NÃO INCLUI FORNECIMENTO). AF_05/2024</v>
          </cell>
          <cell r="I131" t="str">
            <v>UN</v>
          </cell>
          <cell r="J131" t="str">
            <v>COEFICIENTE DE REPRESENTATIVIDADE</v>
          </cell>
          <cell r="K131" t="str">
            <v>63,11</v>
          </cell>
        </row>
        <row r="132">
          <cell r="A132" t="str">
            <v>ASSENTAMENTO DE TUBOS E PECAS</v>
          </cell>
          <cell r="B132" t="str">
            <v>ASTU</v>
          </cell>
          <cell r="C132" t="str">
            <v>FORNEC E/OU ASSENT DE TUBO DE FERRO FUNDIDO JUNTA ELASTICA</v>
          </cell>
          <cell r="D132" t="str">
            <v>0045</v>
          </cell>
        </row>
        <row r="132">
          <cell r="G132">
            <v>105401</v>
          </cell>
          <cell r="H132" t="str">
            <v>ASSENTAMENTO DE CONEXÃO 2 ACESSOS ALINHADOS DE FERRO FUNDIDO PARA REDE DE ÁGUA, DN 800, JUNTA ELÁSTICA, INSTALADO EM LOCAL COM NÍVEL ALTO DE INTERFERÊNCIAS (NÃO INCLUI FORNECIMENTO). AF_05/2024</v>
          </cell>
          <cell r="I132" t="str">
            <v>UN</v>
          </cell>
          <cell r="J132" t="str">
            <v>COEFICIENTE DE REPRESENTATIVIDADE</v>
          </cell>
          <cell r="K132" t="str">
            <v>71,19</v>
          </cell>
        </row>
        <row r="133">
          <cell r="A133" t="str">
            <v>ASSENTAMENTO DE TUBOS E PECAS</v>
          </cell>
          <cell r="B133" t="str">
            <v>ASTU</v>
          </cell>
          <cell r="C133" t="str">
            <v>FORNEC E/OU ASSENT DE TUBO DE FERRO FUNDIDO JUNTA ELASTICA</v>
          </cell>
          <cell r="D133" t="str">
            <v>0045</v>
          </cell>
        </row>
        <row r="133">
          <cell r="G133">
            <v>105402</v>
          </cell>
          <cell r="H133" t="str">
            <v>ASSENTAMENTO DE CONEXÃO 2 ACESSOS ALINHADOS DE FERRO FUNDIDO PARA REDE DE ÁGUA, DN 900, JUNTA ELÁSTICA, INSTALADO EM LOCAL COM NÍVEL ALTO DE INTERFERÊNCIAS (NÃO INCLUI FORNECIMENTO). AF_05/2024</v>
          </cell>
          <cell r="I133" t="str">
            <v>UN</v>
          </cell>
          <cell r="J133" t="str">
            <v>COEFICIENTE DE REPRESENTATIVIDADE</v>
          </cell>
          <cell r="K133" t="str">
            <v>79,46</v>
          </cell>
        </row>
        <row r="134">
          <cell r="A134" t="str">
            <v>ASSENTAMENTO DE TUBOS E PECAS</v>
          </cell>
          <cell r="B134" t="str">
            <v>ASTU</v>
          </cell>
          <cell r="C134" t="str">
            <v>FORNEC E/OU ASSENT DE TUBO DE ACO COM JUNTA SOLDADA</v>
          </cell>
          <cell r="D134" t="str">
            <v>0046</v>
          </cell>
        </row>
        <row r="134">
          <cell r="G134">
            <v>97173</v>
          </cell>
          <cell r="H134" t="str">
            <v>ASSENTAMENTO DE TUBO DE AÇO CARBONO PARA REDE DE ÁGUA, DN 600 MM (24"), JUNTA SOLDADA, INSTALADO EM LOCAL COM NÍVEL ALTO DE INTERFERÊNCIAS (NÃO INCLUI FORNECIMENTO). AF_05/2024</v>
          </cell>
          <cell r="I134" t="str">
            <v>M</v>
          </cell>
          <cell r="J134" t="str">
            <v>COEFICIENTE DE REPRESENTATIVIDADE</v>
          </cell>
          <cell r="K134" t="str">
            <v>43,74</v>
          </cell>
        </row>
        <row r="135">
          <cell r="A135" t="str">
            <v>ASSENTAMENTO DE TUBOS E PECAS</v>
          </cell>
          <cell r="B135" t="str">
            <v>ASTU</v>
          </cell>
          <cell r="C135" t="str">
            <v>FORNEC E/OU ASSENT DE TUBO DE ACO COM JUNTA SOLDADA</v>
          </cell>
          <cell r="D135" t="str">
            <v>0046</v>
          </cell>
        </row>
        <row r="135">
          <cell r="G135">
            <v>97174</v>
          </cell>
          <cell r="H135" t="str">
            <v>ASSENTAMENTO DE TUBO DE AÇO CARBONO PARA REDE DE ÁGUA, DN 700 MM (28"), JUNTA SOLDADA, INSTALADO EM LOCAL COM NÍVEL ALTO DE INTERFERÊNCIAS (NÃO INCLUI FORNECIMENTO). AF_05/2024</v>
          </cell>
          <cell r="I135" t="str">
            <v>M</v>
          </cell>
          <cell r="J135" t="str">
            <v>COEFICIENTE DE REPRESENTATIVIDADE</v>
          </cell>
          <cell r="K135" t="str">
            <v>51,89</v>
          </cell>
        </row>
        <row r="136">
          <cell r="A136" t="str">
            <v>ASSENTAMENTO DE TUBOS E PECAS</v>
          </cell>
          <cell r="B136" t="str">
            <v>ASTU</v>
          </cell>
          <cell r="C136" t="str">
            <v>FORNEC E/OU ASSENT DE TUBO DE ACO COM JUNTA SOLDADA</v>
          </cell>
          <cell r="D136" t="str">
            <v>0046</v>
          </cell>
        </row>
        <row r="136">
          <cell r="G136">
            <v>97175</v>
          </cell>
          <cell r="H136" t="str">
            <v>ASSENTAMENTO DE TUBO DE AÇO CARBONO PARA REDE DE ÁGUA, DN 800 MM (32"), JUNTA SOLDADA, INSTALADO EM LOCAL COM NÍVEL ALTO DE INTERFERÊNCIAS (NÃO INCLUI FORNECIMENTO). AF_05/2024</v>
          </cell>
          <cell r="I136" t="str">
            <v>M</v>
          </cell>
          <cell r="J136" t="str">
            <v>COEFICIENTE DE REPRESENTATIVIDADE</v>
          </cell>
          <cell r="K136" t="str">
            <v>60,04</v>
          </cell>
        </row>
        <row r="137">
          <cell r="A137" t="str">
            <v>ASSENTAMENTO DE TUBOS E PECAS</v>
          </cell>
          <cell r="B137" t="str">
            <v>ASTU</v>
          </cell>
          <cell r="C137" t="str">
            <v>FORNEC E/OU ASSENT DE TUBO DE ACO COM JUNTA SOLDADA</v>
          </cell>
          <cell r="D137" t="str">
            <v>0046</v>
          </cell>
        </row>
        <row r="137">
          <cell r="G137">
            <v>97176</v>
          </cell>
          <cell r="H137" t="str">
            <v>ASSENTAMENTO DE TUBO DE AÇO CARBONO PARA REDE DE ÁGUA, DN 900 MM (36"), JUNTA SOLDADA, INSTALADO EM LOCAL COM NÍVEL ALTO DE INTERFERÊNCIAS (NÃO INCLUI FORNECIMENTO). AF_05/2024</v>
          </cell>
          <cell r="I137" t="str">
            <v>M</v>
          </cell>
          <cell r="J137" t="str">
            <v>COEFICIENTE DE REPRESENTATIVIDADE</v>
          </cell>
          <cell r="K137" t="str">
            <v>68,21</v>
          </cell>
        </row>
        <row r="138">
          <cell r="A138" t="str">
            <v>ASSENTAMENTO DE TUBOS E PECAS</v>
          </cell>
          <cell r="B138" t="str">
            <v>ASTU</v>
          </cell>
          <cell r="C138" t="str">
            <v>FORNEC E/OU ASSENT DE TUBO DE ACO COM JUNTA SOLDADA</v>
          </cell>
          <cell r="D138" t="str">
            <v>0046</v>
          </cell>
        </row>
        <row r="138">
          <cell r="G138">
            <v>97177</v>
          </cell>
          <cell r="H138" t="str">
            <v>ASSENTAMENTO DE TUBO DE AÇO CARBONO PARA REDE DE ÁGUA, DN 1000 MM (40") OU DN 1100 MM (44"), JUNTA SOLDADA, INSTALADO EM LOCAL COM NÍVEL ALTO DE INTERFERÊNCIAS (NÃO INCLUI FORNECIMENTO). AF_05/2024</v>
          </cell>
          <cell r="I138" t="str">
            <v>M</v>
          </cell>
          <cell r="J138" t="str">
            <v>COEFICIENTE DE REPRESENTATIVIDADE</v>
          </cell>
          <cell r="K138" t="str">
            <v>76,38</v>
          </cell>
        </row>
        <row r="139">
          <cell r="A139" t="str">
            <v>ASSENTAMENTO DE TUBOS E PECAS</v>
          </cell>
          <cell r="B139" t="str">
            <v>ASTU</v>
          </cell>
          <cell r="C139" t="str">
            <v>FORNEC E/OU ASSENT DE TUBO DE ACO COM JUNTA SOLDADA</v>
          </cell>
          <cell r="D139" t="str">
            <v>0046</v>
          </cell>
        </row>
        <row r="139">
          <cell r="G139">
            <v>97178</v>
          </cell>
          <cell r="H139" t="str">
            <v>ASSENTAMENTO DE TUBO DE AÇO CARBONO PARA REDE DE ÁGUA, DN 1200 MM (48") OU DN 1300 MM (52"), JUNTA SOLDADA, INSTALADO EM LOCAL COM NÍVEL ALTO DE INTERFERÊNCIAS (NÃO INCLUI FORNECIMENTO). AF_05/2024</v>
          </cell>
          <cell r="I139" t="str">
            <v>M</v>
          </cell>
          <cell r="J139" t="str">
            <v>COEFICIENTE DE REPRESENTATIVIDADE</v>
          </cell>
          <cell r="K139" t="str">
            <v>92,70</v>
          </cell>
        </row>
        <row r="140">
          <cell r="A140" t="str">
            <v>ASSENTAMENTO DE TUBOS E PECAS</v>
          </cell>
          <cell r="B140" t="str">
            <v>ASTU</v>
          </cell>
          <cell r="C140" t="str">
            <v>FORNEC E/OU ASSENT DE TUBO DE ACO COM JUNTA SOLDADA</v>
          </cell>
          <cell r="D140" t="str">
            <v>0046</v>
          </cell>
        </row>
        <row r="140">
          <cell r="G140">
            <v>97179</v>
          </cell>
          <cell r="H140" t="str">
            <v>ASSENTAMENTO DE TUBO DE AÇO CARBONO PARA REDE DE ÁGUA, DN 1400 MM (56'') OU DN 1500 MM (60"), JUNTA SOLDADA, INSTALADO EM LOCAL COM NÍVEL ALTO DE INTERFERÊNCIAS (NÃO INCLUI FORNECIMENTO). AF_05/2024</v>
          </cell>
          <cell r="I140" t="str">
            <v>M</v>
          </cell>
          <cell r="J140" t="str">
            <v>COEFICIENTE DE REPRESENTATIVIDADE</v>
          </cell>
          <cell r="K140" t="str">
            <v>109,03</v>
          </cell>
        </row>
        <row r="141">
          <cell r="A141" t="str">
            <v>ASSENTAMENTO DE TUBOS E PECAS</v>
          </cell>
          <cell r="B141" t="str">
            <v>ASTU</v>
          </cell>
          <cell r="C141" t="str">
            <v>FORNEC E/OU ASSENT DE TUBO DE ACO COM JUNTA SOLDADA</v>
          </cell>
          <cell r="D141" t="str">
            <v>0046</v>
          </cell>
        </row>
        <row r="141">
          <cell r="G141">
            <v>97180</v>
          </cell>
          <cell r="H141" t="str">
            <v>ASSENTAMENTO DE TUBO DE AÇO CARBONO PARA REDE DE ÁGUA, DN 1600 MM (64") OU DN 1700 MM (68"), JUNTA SOLDADA, INSTALADO EM LOCAL COM NÍVEL ALTO DE INTERFERÊNCIAS (NÃO INCLUI FORNECIMENTO). AF_05/2024</v>
          </cell>
          <cell r="I141" t="str">
            <v>M</v>
          </cell>
          <cell r="J141" t="str">
            <v>COEFICIENTE DE REPRESENTATIVIDADE</v>
          </cell>
          <cell r="K141" t="str">
            <v>125,34</v>
          </cell>
        </row>
        <row r="142">
          <cell r="A142" t="str">
            <v>ASSENTAMENTO DE TUBOS E PECAS</v>
          </cell>
          <cell r="B142" t="str">
            <v>ASTU</v>
          </cell>
          <cell r="C142" t="str">
            <v>FORNEC E/OU ASSENT DE TUBO DE ACO COM JUNTA SOLDADA</v>
          </cell>
          <cell r="D142" t="str">
            <v>0046</v>
          </cell>
        </row>
        <row r="142">
          <cell r="G142">
            <v>97181</v>
          </cell>
          <cell r="H142" t="str">
            <v>ASSENTAMENTO DE TUBO DE AÇO CARBONO PARA REDE DE ÁGUA, DN 1800 MM (72") OU DN 1900 MM (76"), JUNTA SOLDADA, INSTALADO EM LOCAL COM NÍVEL ALTO DE INTERFERÊNCIAS (NÃO INCLUI FORNECIMENTO). AF_05/2024</v>
          </cell>
          <cell r="I142" t="str">
            <v>M</v>
          </cell>
          <cell r="J142" t="str">
            <v>COEFICIENTE DE REPRESENTATIVIDADE</v>
          </cell>
          <cell r="K142" t="str">
            <v>141,66</v>
          </cell>
        </row>
        <row r="143">
          <cell r="A143" t="str">
            <v>ASSENTAMENTO DE TUBOS E PECAS</v>
          </cell>
          <cell r="B143" t="str">
            <v>ASTU</v>
          </cell>
          <cell r="C143" t="str">
            <v>FORNEC E/OU ASSENT DE TUBO DE ACO COM JUNTA SOLDADA</v>
          </cell>
          <cell r="D143" t="str">
            <v>0046</v>
          </cell>
        </row>
        <row r="143">
          <cell r="G143">
            <v>97182</v>
          </cell>
          <cell r="H143" t="str">
            <v>ASSENTAMENTO DE TUBO DE AÇO CARBONO PARA REDE DE ÁGUA, DN 2000 MM (80") OU DN 2100 MM (84"), JUNTA SOLDADA, INSTALADO EM LOCAL COM NÍVEL ALTO DE INTERFERÊNCIAS (NÃO INCLUI FORNECIMENTO). AF_05/2024</v>
          </cell>
          <cell r="I143" t="str">
            <v>M</v>
          </cell>
          <cell r="J143" t="str">
            <v>COEFICIENTE DE REPRESENTATIVIDADE</v>
          </cell>
          <cell r="K143" t="str">
            <v>161,72</v>
          </cell>
        </row>
        <row r="144">
          <cell r="A144" t="str">
            <v>ASSENTAMENTO DE TUBOS E PECAS</v>
          </cell>
          <cell r="B144" t="str">
            <v>ASTU</v>
          </cell>
          <cell r="C144" t="str">
            <v>FORNEC E/OU ASSENT DE TUBO DE ACO COM JUNTA SOLDADA</v>
          </cell>
          <cell r="D144" t="str">
            <v>0046</v>
          </cell>
        </row>
        <row r="144">
          <cell r="G144">
            <v>97183</v>
          </cell>
          <cell r="H144" t="str">
            <v>ASSENTAMENTO DE TUBO DE AÇO CARBONO PARA REDE DE ÁGUA, DN 600 MM (24"), JUNTA SOLDADA, INSTALADO EM LOCAL COM NÍVEL BAIXO DE INTERFERÊNCIAS (NÃO INCLUI FORNECIMENTO). AF_05/2024</v>
          </cell>
          <cell r="I144" t="str">
            <v>M</v>
          </cell>
          <cell r="J144" t="str">
            <v>COEFICIENTE DE REPRESENTATIVIDADE</v>
          </cell>
          <cell r="K144" t="str">
            <v>39,33</v>
          </cell>
        </row>
        <row r="145">
          <cell r="A145" t="str">
            <v>ASSENTAMENTO DE TUBOS E PECAS</v>
          </cell>
          <cell r="B145" t="str">
            <v>ASTU</v>
          </cell>
          <cell r="C145" t="str">
            <v>FORNEC E/OU ASSENT DE TUBO DE ACO COM JUNTA SOLDADA</v>
          </cell>
          <cell r="D145" t="str">
            <v>0046</v>
          </cell>
        </row>
        <row r="145">
          <cell r="G145">
            <v>97184</v>
          </cell>
          <cell r="H145" t="str">
            <v>ASSENTAMENTO DE TUBO DE AÇO CARBONO PARA REDE DE ÁGUA, DN 700 MM (28"), JUNTA SOLDADA, INSTALADO EM LOCAL COM NÍVEL BAIXO DE INTERFERÊNCIAS (NÃO INCLUI FORNECIMENTO). AF_05/2024</v>
          </cell>
          <cell r="I145" t="str">
            <v>M</v>
          </cell>
          <cell r="J145" t="str">
            <v>COEFICIENTE DE REPRESENTATIVIDADE</v>
          </cell>
          <cell r="K145" t="str">
            <v>46,75</v>
          </cell>
        </row>
        <row r="146">
          <cell r="A146" t="str">
            <v>ASSENTAMENTO DE TUBOS E PECAS</v>
          </cell>
          <cell r="B146" t="str">
            <v>ASTU</v>
          </cell>
          <cell r="C146" t="str">
            <v>FORNEC E/OU ASSENT DE TUBO DE ACO COM JUNTA SOLDADA</v>
          </cell>
          <cell r="D146" t="str">
            <v>0046</v>
          </cell>
        </row>
        <row r="146">
          <cell r="G146">
            <v>97185</v>
          </cell>
          <cell r="H146" t="str">
            <v>ASSENTAMENTO DE TUBO DE AÇO CARBONO PARA REDE DE ÁGUA, DN 800 MM (32"), JUNTA SOLDADA, INSTALADO EM LOCAL COM NÍVEL BAIXO DE INTERFERÊNCIAS (NÃO INCLUI FORNECIMENTO). AF_05/2024</v>
          </cell>
          <cell r="I146" t="str">
            <v>M</v>
          </cell>
          <cell r="J146" t="str">
            <v>COEFICIENTE DE REPRESENTATIVIDADE</v>
          </cell>
          <cell r="K146" t="str">
            <v>54,14</v>
          </cell>
        </row>
        <row r="147">
          <cell r="A147" t="str">
            <v>ASSENTAMENTO DE TUBOS E PECAS</v>
          </cell>
          <cell r="B147" t="str">
            <v>ASTU</v>
          </cell>
          <cell r="C147" t="str">
            <v>FORNEC E/OU ASSENT DE TUBO DE ACO COM JUNTA SOLDADA</v>
          </cell>
          <cell r="D147" t="str">
            <v>0046</v>
          </cell>
        </row>
        <row r="147">
          <cell r="G147">
            <v>97186</v>
          </cell>
          <cell r="H147" t="str">
            <v>ASSENTAMENTO DE TUBO DE AÇO CARBONO PARA REDE DE ÁGUA, DN 900 MM (36"), JUNTA SOLDADA, INSTALADO EM LOCAL COM NÍVEL BAIXO DE INTERFERÊNCIAS (NÃO INCLUI FORNECIMENTO). AF_05/2024</v>
          </cell>
          <cell r="I147" t="str">
            <v>M</v>
          </cell>
          <cell r="J147" t="str">
            <v>COEFICIENTE DE REPRESENTATIVIDADE</v>
          </cell>
          <cell r="K147" t="str">
            <v>61,56</v>
          </cell>
        </row>
        <row r="148">
          <cell r="A148" t="str">
            <v>ASSENTAMENTO DE TUBOS E PECAS</v>
          </cell>
          <cell r="B148" t="str">
            <v>ASTU</v>
          </cell>
          <cell r="C148" t="str">
            <v>FORNEC E/OU ASSENT DE TUBO DE ACO COM JUNTA SOLDADA</v>
          </cell>
          <cell r="D148" t="str">
            <v>0046</v>
          </cell>
        </row>
        <row r="148">
          <cell r="G148">
            <v>97187</v>
          </cell>
          <cell r="H148" t="str">
            <v>ASSENTAMENTO DE TUBO DE AÇO CARBONO PARA REDE DE ÁGUA, DN 1000 MM (40") OU DN 1100 MM (44"), JUNTA SOLDADA, INSTALADO EM LOCAL COM NÍVEL BAIXO DE INTERFERÊNCIAS (NÃO INCLUI FORNECIMENTO). AF_05/2024</v>
          </cell>
          <cell r="I148" t="str">
            <v>M</v>
          </cell>
          <cell r="J148" t="str">
            <v>COEFICIENTE DE REPRESENTATIVIDADE</v>
          </cell>
          <cell r="K148" t="str">
            <v>68,98</v>
          </cell>
        </row>
        <row r="149">
          <cell r="A149" t="str">
            <v>ASSENTAMENTO DE TUBOS E PECAS</v>
          </cell>
          <cell r="B149" t="str">
            <v>ASTU</v>
          </cell>
          <cell r="C149" t="str">
            <v>FORNEC E/OU ASSENT DE TUBO DE ACO COM JUNTA SOLDADA</v>
          </cell>
          <cell r="D149" t="str">
            <v>0046</v>
          </cell>
        </row>
        <row r="149">
          <cell r="G149">
            <v>97188</v>
          </cell>
          <cell r="H149" t="str">
            <v>ASSENTAMENTO DE TUBO DE AÇO CARBONO PARA REDE DE ÁGUA, DN 1200 MM (48") OU DN 1300 MM (52"), JUNTA SOLDADA, INSTALADO EM LOCAL COM NÍVEL BAIXO DE INTERFERÊNCIAS (NÃO INCLUI FORNECIMENTO). AF_05/2024</v>
          </cell>
          <cell r="I149" t="str">
            <v>M</v>
          </cell>
          <cell r="J149" t="str">
            <v>COEFICIENTE DE REPRESENTATIVIDADE</v>
          </cell>
          <cell r="K149" t="str">
            <v>83,81</v>
          </cell>
        </row>
        <row r="150">
          <cell r="A150" t="str">
            <v>ASSENTAMENTO DE TUBOS E PECAS</v>
          </cell>
          <cell r="B150" t="str">
            <v>ASTU</v>
          </cell>
          <cell r="C150" t="str">
            <v>FORNEC E/OU ASSENT DE TUBO DE ACO COM JUNTA SOLDADA</v>
          </cell>
          <cell r="D150" t="str">
            <v>0046</v>
          </cell>
        </row>
        <row r="150">
          <cell r="G150">
            <v>97189</v>
          </cell>
          <cell r="H150" t="str">
            <v>ASSENTAMENTO DE TUBO DE AÇO CARBONO PARA REDE DE ÁGUA, DN 1400 MM (56'') OU DN 1500 MM (60"), JUNTA SOLDADA, INSTALADO EM LOCAL COM NÍVEL BAIXO DE INTERFERÊNCIAS (NÃO INCLUI FORNECIMENTO). AF_05/2024</v>
          </cell>
          <cell r="I150" t="str">
            <v>M</v>
          </cell>
          <cell r="J150" t="str">
            <v>COEFICIENTE DE REPRESENTATIVIDADE</v>
          </cell>
          <cell r="K150" t="str">
            <v>98,65</v>
          </cell>
        </row>
        <row r="151">
          <cell r="A151" t="str">
            <v>ASSENTAMENTO DE TUBOS E PECAS</v>
          </cell>
          <cell r="B151" t="str">
            <v>ASTU</v>
          </cell>
          <cell r="C151" t="str">
            <v>FORNEC E/OU ASSENT DE TUBO DE ACO COM JUNTA SOLDADA</v>
          </cell>
          <cell r="D151" t="str">
            <v>0046</v>
          </cell>
        </row>
        <row r="151">
          <cell r="G151">
            <v>97190</v>
          </cell>
          <cell r="H151" t="str">
            <v>ASSENTAMENTO DE TUBO DE AÇO CARBONO PARA REDE DE ÁGUA, DN 1600 MM (64") OU DN 1700 MM (68"), JUNTA SOLDADA, INSTALADO EM LOCAL COM NÍVEL BAIXO DE INTERFERÊNCIAS (NÃO INCLUI FORNECIMENTO). AF_05/2024</v>
          </cell>
          <cell r="I151" t="str">
            <v>M</v>
          </cell>
          <cell r="J151" t="str">
            <v>COEFICIENTE DE REPRESENTATIVIDADE</v>
          </cell>
          <cell r="K151" t="str">
            <v>113,46</v>
          </cell>
        </row>
        <row r="152">
          <cell r="A152" t="str">
            <v>ASSENTAMENTO DE TUBOS E PECAS</v>
          </cell>
          <cell r="B152" t="str">
            <v>ASTU</v>
          </cell>
          <cell r="C152" t="str">
            <v>FORNEC E/OU ASSENT DE TUBO DE ACO COM JUNTA SOLDADA</v>
          </cell>
          <cell r="D152" t="str">
            <v>0046</v>
          </cell>
        </row>
        <row r="152">
          <cell r="G152">
            <v>97191</v>
          </cell>
          <cell r="H152" t="str">
            <v>ASSENTAMENTO DE TUBO DE AÇO CARBONO PARA REDE DE ÁGUA, DN 1800 MM (72") OU DN 1900 MM (76"), JUNTA SOLDADA, INSTALADO EM LOCAL COM NÍVEL BAIXO DE INTERFERÊNCIAS (NÃO INCLUI FORNECIMENTO). AF_05/2024</v>
          </cell>
          <cell r="I152" t="str">
            <v>M</v>
          </cell>
          <cell r="J152" t="str">
            <v>COEFICIENTE DE REPRESENTATIVIDADE</v>
          </cell>
          <cell r="K152" t="str">
            <v>128,29</v>
          </cell>
        </row>
        <row r="153">
          <cell r="A153" t="str">
            <v>ASSENTAMENTO DE TUBOS E PECAS</v>
          </cell>
          <cell r="B153" t="str">
            <v>ASTU</v>
          </cell>
          <cell r="C153" t="str">
            <v>FORNEC E/OU ASSENT DE TUBO DE ACO COM JUNTA SOLDADA</v>
          </cell>
          <cell r="D153" t="str">
            <v>0046</v>
          </cell>
        </row>
        <row r="153">
          <cell r="G153">
            <v>97192</v>
          </cell>
          <cell r="H153" t="str">
            <v>ASSENTAMENTO DE TUBO DE AÇO CARBONO PARA REDE DE ÁGUA, DN 2000 MM (80") OU DN 2100 MM (84"), JUNTA SOLDADA, INSTALADO EM LOCAL COM NÍVEL BAIXO DE INTERFERÊNCIAS (NÃO INCLUI FORNECIMENTO). AF_05/2024</v>
          </cell>
          <cell r="I153" t="str">
            <v>M</v>
          </cell>
          <cell r="J153" t="str">
            <v>COEFICIENTE DE REPRESENTATIVIDADE</v>
          </cell>
          <cell r="K153" t="str">
            <v>146,03</v>
          </cell>
        </row>
        <row r="154">
          <cell r="A154" t="str">
            <v>ASSENTAMENTO DE TUBOS E PECAS</v>
          </cell>
          <cell r="B154" t="str">
            <v>ASTU</v>
          </cell>
          <cell r="C154" t="str">
            <v>FORNEC E/OU ASSENT DE TUBO DE PVC COM JUNTA ELASTICA</v>
          </cell>
          <cell r="D154" t="str">
            <v>0048</v>
          </cell>
        </row>
        <row r="154">
          <cell r="G154">
            <v>90694</v>
          </cell>
          <cell r="H154" t="str">
            <v>TUBO DE PVC PARA REDE COLETORA DE ESGOTO DE PAREDE MACIÇA, DN 100 MM, JUNTA ELÁSTICA - FORNECIMENTO E ASSENTAMENTO. AF_01/2021</v>
          </cell>
          <cell r="I154" t="str">
            <v>M</v>
          </cell>
          <cell r="J154" t="str">
            <v>COEFICIENTE DE REPRESENTATIVIDADE</v>
          </cell>
          <cell r="K154" t="str">
            <v>42,74</v>
          </cell>
        </row>
        <row r="155">
          <cell r="A155" t="str">
            <v>ASSENTAMENTO DE TUBOS E PECAS</v>
          </cell>
          <cell r="B155" t="str">
            <v>ASTU</v>
          </cell>
          <cell r="C155" t="str">
            <v>FORNEC E/OU ASSENT DE TUBO DE PVC COM JUNTA ELASTICA</v>
          </cell>
          <cell r="D155" t="str">
            <v>0048</v>
          </cell>
        </row>
        <row r="155">
          <cell r="G155">
            <v>90695</v>
          </cell>
          <cell r="H155" t="str">
            <v>TUBO DE PVC PARA REDE COLETORA DE ESGOTO DE PAREDE MACIÇA, DN 150 MM, JUNTA ELÁSTICA  - FORNECIMENTO E ASSENTAMENTO. AF_01/2021</v>
          </cell>
          <cell r="I155" t="str">
            <v>M</v>
          </cell>
          <cell r="J155" t="str">
            <v>COEFICIENTE DE REPRESENTATIVIDADE</v>
          </cell>
          <cell r="K155" t="str">
            <v>81,46</v>
          </cell>
        </row>
        <row r="156">
          <cell r="A156" t="str">
            <v>ASSENTAMENTO DE TUBOS E PECAS</v>
          </cell>
          <cell r="B156" t="str">
            <v>ASTU</v>
          </cell>
          <cell r="C156" t="str">
            <v>FORNEC E/OU ASSENT DE TUBO DE PVC COM JUNTA ELASTICA</v>
          </cell>
          <cell r="D156" t="str">
            <v>0048</v>
          </cell>
        </row>
        <row r="156">
          <cell r="G156">
            <v>90696</v>
          </cell>
          <cell r="H156" t="str">
            <v>TUBO DE PVC PARA REDE COLETORA DE ESGOTO DE PAREDE MACIÇA, DN 200 MM, JUNTA ELÁSTICA - FORNECIMENTO E ASSENTAMENTO. AF_01/2021</v>
          </cell>
          <cell r="I156" t="str">
            <v>M</v>
          </cell>
          <cell r="J156" t="str">
            <v>COEFICIENTE DE REPRESENTATIVIDADE</v>
          </cell>
          <cell r="K156" t="str">
            <v>136,30</v>
          </cell>
        </row>
        <row r="157">
          <cell r="A157" t="str">
            <v>ASSENTAMENTO DE TUBOS E PECAS</v>
          </cell>
          <cell r="B157" t="str">
            <v>ASTU</v>
          </cell>
          <cell r="C157" t="str">
            <v>FORNEC E/OU ASSENT DE TUBO DE PVC COM JUNTA ELASTICA</v>
          </cell>
          <cell r="D157" t="str">
            <v>0048</v>
          </cell>
        </row>
        <row r="157">
          <cell r="G157">
            <v>90697</v>
          </cell>
          <cell r="H157" t="str">
            <v>TUBO DE PVC PARA REDE COLETORA DE ESGOTO DE PAREDE MACIÇA, DN 250 MM, JUNTA ELÁSTICA  - FORNECIMENTO E ASSENTAMENTO. AF_01/2021</v>
          </cell>
          <cell r="I157" t="str">
            <v>M</v>
          </cell>
          <cell r="J157" t="str">
            <v>COEFICIENTE DE REPRESENTATIVIDADE</v>
          </cell>
          <cell r="K157" t="str">
            <v>211,65</v>
          </cell>
        </row>
        <row r="158">
          <cell r="A158" t="str">
            <v>ASSENTAMENTO DE TUBOS E PECAS</v>
          </cell>
          <cell r="B158" t="str">
            <v>ASTU</v>
          </cell>
          <cell r="C158" t="str">
            <v>FORNEC E/OU ASSENT DE TUBO DE PVC COM JUNTA ELASTICA</v>
          </cell>
          <cell r="D158" t="str">
            <v>0048</v>
          </cell>
        </row>
        <row r="158">
          <cell r="G158">
            <v>90698</v>
          </cell>
          <cell r="H158" t="str">
            <v>TUBO DE PVC PARA REDE COLETORA DE ESGOTO DE PAREDE MACIÇA, DN 300 MM, JUNTA ELÁSTICA,  FORNECIMENTO E ASSENTAMENTO. AF_01/2021</v>
          </cell>
          <cell r="I158" t="str">
            <v>M</v>
          </cell>
          <cell r="J158" t="str">
            <v>COEFICIENTE DE REPRESENTATIVIDADE</v>
          </cell>
          <cell r="K158" t="str">
            <v>323,72</v>
          </cell>
        </row>
        <row r="159">
          <cell r="A159" t="str">
            <v>ASSENTAMENTO DE TUBOS E PECAS</v>
          </cell>
          <cell r="B159" t="str">
            <v>ASTU</v>
          </cell>
          <cell r="C159" t="str">
            <v>FORNEC E/OU ASSENT DE TUBO DE PVC COM JUNTA ELASTICA</v>
          </cell>
          <cell r="D159" t="str">
            <v>0048</v>
          </cell>
        </row>
        <row r="159">
          <cell r="G159">
            <v>90699</v>
          </cell>
          <cell r="H159" t="str">
            <v>TUBO DE PVC PARA REDE COLETORA DE ESGOTO DE PAREDE MACIÇA, DN 350 MM, JUNTA ELÁSTICA  - FORNECIMENTO E ASSENTAMENTO. AF_01/2021</v>
          </cell>
          <cell r="I159" t="str">
            <v>M</v>
          </cell>
          <cell r="J159" t="str">
            <v>COEFICIENTE DE REPRESENTATIVIDADE</v>
          </cell>
          <cell r="K159" t="str">
            <v>455,80</v>
          </cell>
        </row>
        <row r="160">
          <cell r="A160" t="str">
            <v>ASSENTAMENTO DE TUBOS E PECAS</v>
          </cell>
          <cell r="B160" t="str">
            <v>ASTU</v>
          </cell>
          <cell r="C160" t="str">
            <v>FORNEC E/OU ASSENT DE TUBO DE PVC COM JUNTA ELASTICA</v>
          </cell>
          <cell r="D160" t="str">
            <v>0048</v>
          </cell>
        </row>
        <row r="160">
          <cell r="G160">
            <v>90700</v>
          </cell>
          <cell r="H160" t="str">
            <v>TUBO DE PVC PARA REDE COLETORA DE ESGOTO DE PAREDE MACIÇA, DN 400 MM, JUNTA ELÁSTICA  FORNECIMENTO E ASSENTAMENTO. AF_01/2021</v>
          </cell>
          <cell r="I160" t="str">
            <v>M</v>
          </cell>
          <cell r="J160" t="str">
            <v>COEFICIENTE DE REPRESENTATIVIDADE</v>
          </cell>
          <cell r="K160" t="str">
            <v>532,93</v>
          </cell>
        </row>
        <row r="161">
          <cell r="A161" t="str">
            <v>ASSENTAMENTO DE TUBOS E PECAS</v>
          </cell>
          <cell r="B161" t="str">
            <v>ASTU</v>
          </cell>
          <cell r="C161" t="str">
            <v>FORNEC E/OU ASSENT DE TUBO DE PVC COM JUNTA ELASTICA</v>
          </cell>
          <cell r="D161" t="str">
            <v>0048</v>
          </cell>
        </row>
        <row r="161">
          <cell r="G161">
            <v>90701</v>
          </cell>
          <cell r="H161" t="str">
            <v>TUBO DE PVC CORRUGADO DE DUPLA PAREDE PARA REDE COLETORA DE ESGOTO, DN 150 MM, JUNTA ELÁSTICA - FORNECIMENTO E ASSENTAMENTO. AF_01/2021</v>
          </cell>
          <cell r="I161" t="str">
            <v>M</v>
          </cell>
          <cell r="J161" t="str">
            <v>COEFICIENTE DE REPRESENTATIVIDADE</v>
          </cell>
          <cell r="K161" t="str">
            <v>63,92</v>
          </cell>
        </row>
        <row r="162">
          <cell r="A162" t="str">
            <v>ASSENTAMENTO DE TUBOS E PECAS</v>
          </cell>
          <cell r="B162" t="str">
            <v>ASTU</v>
          </cell>
          <cell r="C162" t="str">
            <v>FORNEC E/OU ASSENT DE TUBO DE PVC COM JUNTA ELASTICA</v>
          </cell>
          <cell r="D162" t="str">
            <v>0048</v>
          </cell>
        </row>
        <row r="162">
          <cell r="G162">
            <v>90702</v>
          </cell>
          <cell r="H162" t="str">
            <v>TUBO DE PVC CORRUGADO DE DUPLA PAREDE PARA REDE COLETORA DE ESGOTO, DN 200 MM, JUNTA ELÁSTICA - FORNECIMENTO E ASSENTAMENTO. AF_01/2021</v>
          </cell>
          <cell r="I162" t="str">
            <v>M</v>
          </cell>
          <cell r="J162" t="str">
            <v>COEFICIENTE DE REPRESENTATIVIDADE</v>
          </cell>
          <cell r="K162" t="str">
            <v>106,05</v>
          </cell>
        </row>
        <row r="163">
          <cell r="A163" t="str">
            <v>ASSENTAMENTO DE TUBOS E PECAS</v>
          </cell>
          <cell r="B163" t="str">
            <v>ASTU</v>
          </cell>
          <cell r="C163" t="str">
            <v>FORNEC E/OU ASSENT DE TUBO DE PVC COM JUNTA ELASTICA</v>
          </cell>
          <cell r="D163" t="str">
            <v>0048</v>
          </cell>
        </row>
        <row r="163">
          <cell r="G163">
            <v>90703</v>
          </cell>
          <cell r="H163" t="str">
            <v>TUBO DE PVC CORRUGADO DE DUPLA PAREDE PARA REDE COLETORA DE ESGOTO, DN 250 MM, JUNTA ELÁSTICA - FORNECIMENTO E ASSENTAMENTO. AF_01/2021</v>
          </cell>
          <cell r="I163" t="str">
            <v>M</v>
          </cell>
          <cell r="J163" t="str">
            <v>COEFICIENTE DE REPRESENTATIVIDADE</v>
          </cell>
          <cell r="K163" t="str">
            <v>166,45</v>
          </cell>
        </row>
        <row r="164">
          <cell r="A164" t="str">
            <v>ASSENTAMENTO DE TUBOS E PECAS</v>
          </cell>
          <cell r="B164" t="str">
            <v>ASTU</v>
          </cell>
          <cell r="C164" t="str">
            <v>FORNEC E/OU ASSENT DE TUBO DE PVC COM JUNTA ELASTICA</v>
          </cell>
          <cell r="D164" t="str">
            <v>0048</v>
          </cell>
        </row>
        <row r="164">
          <cell r="G164">
            <v>90704</v>
          </cell>
          <cell r="H164" t="str">
            <v>TUBO DE PVC CORRUGADO DE DUPLA PAREDE PARA REDE COLETORA DE ESGOTO, DN 300 MM, JUNTA ELÁSTICA - FORNECIMENTO E ASSENTAMENTO. AF_01/2021</v>
          </cell>
          <cell r="I164" t="str">
            <v>M</v>
          </cell>
          <cell r="J164" t="str">
            <v>COEFICIENTE DE REPRESENTATIVIDADE</v>
          </cell>
          <cell r="K164" t="str">
            <v>247,76</v>
          </cell>
        </row>
        <row r="165">
          <cell r="A165" t="str">
            <v>ASSENTAMENTO DE TUBOS E PECAS</v>
          </cell>
          <cell r="B165" t="str">
            <v>ASTU</v>
          </cell>
          <cell r="C165" t="str">
            <v>FORNEC E/OU ASSENT DE TUBO DE PVC COM JUNTA ELASTICA</v>
          </cell>
          <cell r="D165" t="str">
            <v>0048</v>
          </cell>
        </row>
        <row r="165">
          <cell r="G165">
            <v>90705</v>
          </cell>
          <cell r="H165" t="str">
            <v>TUBO DE PVC CORRUGADO DE DUPLA PAREDE PARA REDE COLETORA DE ESGOTO, DN 350 MM, JUNTA ELÁSTICA - FORNECIMENTO E ASSENTAMENTO. AF_01/2021</v>
          </cell>
          <cell r="I165" t="str">
            <v>M</v>
          </cell>
          <cell r="J165" t="str">
            <v>COEFICIENTE DE REPRESENTATIVIDADE</v>
          </cell>
          <cell r="K165" t="str">
            <v>323,63</v>
          </cell>
        </row>
        <row r="166">
          <cell r="A166" t="str">
            <v>ASSENTAMENTO DE TUBOS E PECAS</v>
          </cell>
          <cell r="B166" t="str">
            <v>ASTU</v>
          </cell>
          <cell r="C166" t="str">
            <v>FORNEC E/OU ASSENT DE TUBO DE PVC COM JUNTA ELASTICA</v>
          </cell>
          <cell r="D166" t="str">
            <v>0048</v>
          </cell>
        </row>
        <row r="166">
          <cell r="G166">
            <v>90706</v>
          </cell>
          <cell r="H166" t="str">
            <v>TUBO DE PVC CORRUGADO DE DUPLA PAREDE PARA REDE COLETORA DE ESGOTO, DN 400 MM, JUNTA ELÁSTICA - FORNECIMENTO E ASSENTAMENTO. AF_01/2021</v>
          </cell>
          <cell r="I166" t="str">
            <v>M</v>
          </cell>
          <cell r="J166" t="str">
            <v>COEFICIENTE DE REPRESENTATIVIDADE</v>
          </cell>
          <cell r="K166" t="str">
            <v>429,74</v>
          </cell>
        </row>
        <row r="167">
          <cell r="A167" t="str">
            <v>ASSENTAMENTO DE TUBOS E PECAS</v>
          </cell>
          <cell r="B167" t="str">
            <v>ASTU</v>
          </cell>
          <cell r="C167" t="str">
            <v>FORNEC E/OU ASSENT DE TUBO DE PVC COM JUNTA ELASTICA</v>
          </cell>
          <cell r="D167" t="str">
            <v>0048</v>
          </cell>
        </row>
        <row r="167">
          <cell r="G167">
            <v>90708</v>
          </cell>
          <cell r="H167" t="str">
            <v>TUBO DE PEAD CORRUGADO DE DUPLA PAREDE PARA REDE COLETORA DE ESGOTO, DN 600 MM, JUNTA ELÁSTICA INTEGRADA - FORNECIMENTO E ASSENTAMENTO. AF_01/2021</v>
          </cell>
          <cell r="I167" t="str">
            <v>M</v>
          </cell>
          <cell r="J167" t="str">
            <v>COEFICIENTE DE REPRESENTATIVIDADE</v>
          </cell>
          <cell r="K167" t="str">
            <v>721,59</v>
          </cell>
        </row>
        <row r="168">
          <cell r="A168" t="str">
            <v>ASSENTAMENTO DE TUBOS E PECAS</v>
          </cell>
          <cell r="B168" t="str">
            <v>ASTU</v>
          </cell>
          <cell r="C168" t="str">
            <v>FORNEC E/OU ASSENT DE TUBO DE PVC COM JUNTA ELASTICA</v>
          </cell>
          <cell r="D168" t="str">
            <v>0048</v>
          </cell>
        </row>
        <row r="168">
          <cell r="G168">
            <v>90724</v>
          </cell>
          <cell r="H168" t="str">
            <v>JUNTA ARGAMASSADA ENTRE TUBO DN 100 MM E O POÇO DE VISITA/ CAIXA DE CONCRETO OU ALVENARIA EM REDES DE ESGOTO. AF_01/2021</v>
          </cell>
          <cell r="I168" t="str">
            <v>UN</v>
          </cell>
          <cell r="J168" t="str">
            <v>COEFICIENTE DE REPRESENTATIVIDADE</v>
          </cell>
          <cell r="K168" t="str">
            <v>20,70</v>
          </cell>
        </row>
        <row r="169">
          <cell r="A169" t="str">
            <v>ASSENTAMENTO DE TUBOS E PECAS</v>
          </cell>
          <cell r="B169" t="str">
            <v>ASTU</v>
          </cell>
          <cell r="C169" t="str">
            <v>FORNEC E/OU ASSENT DE TUBO DE PVC COM JUNTA ELASTICA</v>
          </cell>
          <cell r="D169" t="str">
            <v>0048</v>
          </cell>
        </row>
        <row r="169">
          <cell r="G169">
            <v>90725</v>
          </cell>
          <cell r="H169" t="str">
            <v>JUNTA ARGAMASSADA ENTRE TUBO DN 150 MM E O POÇO DE VISITA/ CAIXA DE CONCRETO OU ALVENARIA EM REDES DE ESGOTO. AF_01/2021</v>
          </cell>
          <cell r="I169" t="str">
            <v>UN</v>
          </cell>
          <cell r="J169" t="str">
            <v>COEFICIENTE DE REPRESENTATIVIDADE</v>
          </cell>
          <cell r="K169" t="str">
            <v>25,51</v>
          </cell>
        </row>
        <row r="170">
          <cell r="A170" t="str">
            <v>ASSENTAMENTO DE TUBOS E PECAS</v>
          </cell>
          <cell r="B170" t="str">
            <v>ASTU</v>
          </cell>
          <cell r="C170" t="str">
            <v>FORNEC E/OU ASSENT DE TUBO DE PVC COM JUNTA ELASTICA</v>
          </cell>
          <cell r="D170" t="str">
            <v>0048</v>
          </cell>
        </row>
        <row r="170">
          <cell r="G170">
            <v>90726</v>
          </cell>
          <cell r="H170" t="str">
            <v>JUNTA ARGAMASSADA ENTRE TUBO DN 200 MM E O POÇO/ CAIXA DE CONCRETO OU ALVENARIA EM REDES DE ESGOTO. AF_01/2021</v>
          </cell>
          <cell r="I170" t="str">
            <v>UN</v>
          </cell>
          <cell r="J170" t="str">
            <v>COEFICIENTE DE REPRESENTATIVIDADE</v>
          </cell>
          <cell r="K170" t="str">
            <v>30,38</v>
          </cell>
        </row>
        <row r="171">
          <cell r="A171" t="str">
            <v>ASSENTAMENTO DE TUBOS E PECAS</v>
          </cell>
          <cell r="B171" t="str">
            <v>ASTU</v>
          </cell>
          <cell r="C171" t="str">
            <v>FORNEC E/OU ASSENT DE TUBO DE PVC COM JUNTA ELASTICA</v>
          </cell>
          <cell r="D171" t="str">
            <v>0048</v>
          </cell>
        </row>
        <row r="171">
          <cell r="G171">
            <v>90727</v>
          </cell>
          <cell r="H171" t="str">
            <v>JUNTA ARGAMASSADA ENTRE TUBO DN 250 MM E O POÇO DE VISITA/ CAIXA DE CONCRETO OU ALVENARIA EM REDES DE ESGOTO. AF_01/2021</v>
          </cell>
          <cell r="I171" t="str">
            <v>UN</v>
          </cell>
          <cell r="J171" t="str">
            <v>COEFICIENTE DE REPRESENTATIVIDADE</v>
          </cell>
          <cell r="K171" t="str">
            <v>35,19</v>
          </cell>
        </row>
        <row r="172">
          <cell r="A172" t="str">
            <v>ASSENTAMENTO DE TUBOS E PECAS</v>
          </cell>
          <cell r="B172" t="str">
            <v>ASTU</v>
          </cell>
          <cell r="C172" t="str">
            <v>FORNEC E/OU ASSENT DE TUBO DE PVC COM JUNTA ELASTICA</v>
          </cell>
          <cell r="D172" t="str">
            <v>0048</v>
          </cell>
        </row>
        <row r="172">
          <cell r="G172">
            <v>90728</v>
          </cell>
          <cell r="H172" t="str">
            <v>JUNTA ARGAMASSADA ENTRE TUBO DN 300 MM E O POÇO DE VISITA/ CAIXA DE CONCRETO OU ALVENARIA EM REDES DE ESGOTO. AF_01/2021</v>
          </cell>
          <cell r="I172" t="str">
            <v>UN</v>
          </cell>
          <cell r="J172" t="str">
            <v>COEFICIENTE DE REPRESENTATIVIDADE</v>
          </cell>
          <cell r="K172" t="str">
            <v>39,99</v>
          </cell>
        </row>
        <row r="173">
          <cell r="A173" t="str">
            <v>ASSENTAMENTO DE TUBOS E PECAS</v>
          </cell>
          <cell r="B173" t="str">
            <v>ASTU</v>
          </cell>
          <cell r="C173" t="str">
            <v>FORNEC E/OU ASSENT DE TUBO DE PVC COM JUNTA ELASTICA</v>
          </cell>
          <cell r="D173" t="str">
            <v>0048</v>
          </cell>
        </row>
        <row r="173">
          <cell r="G173">
            <v>90729</v>
          </cell>
          <cell r="H173" t="str">
            <v>JUNTA ARGAMASSADA ENTRE TUBO DN 350 MM E O POÇO DE VISITA/ CAIXA DE CONCRETO OU ALVENARIA EM REDES DE ESGOTO. AF_01/2021</v>
          </cell>
          <cell r="I173" t="str">
            <v>UN</v>
          </cell>
          <cell r="J173" t="str">
            <v>COEFICIENTE DE REPRESENTATIVIDADE</v>
          </cell>
          <cell r="K173" t="str">
            <v>44,80</v>
          </cell>
        </row>
        <row r="174">
          <cell r="A174" t="str">
            <v>ASSENTAMENTO DE TUBOS E PECAS</v>
          </cell>
          <cell r="B174" t="str">
            <v>ASTU</v>
          </cell>
          <cell r="C174" t="str">
            <v>FORNEC E/OU ASSENT DE TUBO DE PVC COM JUNTA ELASTICA</v>
          </cell>
          <cell r="D174" t="str">
            <v>0048</v>
          </cell>
        </row>
        <row r="174">
          <cell r="G174">
            <v>90730</v>
          </cell>
          <cell r="H174" t="str">
            <v>JUNTA ARGAMASSADA ENTRE TUBO DN 400 MM E O POÇO DE VISITA/ CAIXA DE CONCRETO OU ALVENARIA EM REDES DE ESGOTO. AF_01/2021</v>
          </cell>
          <cell r="I174" t="str">
            <v>UN</v>
          </cell>
          <cell r="J174" t="str">
            <v>COEFICIENTE DE REPRESENTATIVIDADE</v>
          </cell>
          <cell r="K174" t="str">
            <v>49,61</v>
          </cell>
        </row>
        <row r="175">
          <cell r="A175" t="str">
            <v>ASSENTAMENTO DE TUBOS E PECAS</v>
          </cell>
          <cell r="B175" t="str">
            <v>ASTU</v>
          </cell>
          <cell r="C175" t="str">
            <v>FORNEC E/OU ASSENT DE TUBO DE PVC COM JUNTA ELASTICA</v>
          </cell>
          <cell r="D175" t="str">
            <v>0048</v>
          </cell>
        </row>
        <row r="175">
          <cell r="G175">
            <v>90731</v>
          </cell>
          <cell r="H175" t="str">
            <v>JUNTA ARGAMASSADA ENTRE TUBO DN 450 MM E O POÇO DE VISITA/ CAIXA DE CONCRETO OU ALVENARIA EM REDES DE ESGOTO. AF_01/2021</v>
          </cell>
          <cell r="I175" t="str">
            <v>UN</v>
          </cell>
          <cell r="J175" t="str">
            <v>COEFICIENTE DE REPRESENTATIVIDADE</v>
          </cell>
          <cell r="K175" t="str">
            <v>54,42</v>
          </cell>
        </row>
        <row r="176">
          <cell r="A176" t="str">
            <v>ASSENTAMENTO DE TUBOS E PECAS</v>
          </cell>
          <cell r="B176" t="str">
            <v>ASTU</v>
          </cell>
          <cell r="C176" t="str">
            <v>FORNEC E/OU ASSENT DE TUBO DE PVC COM JUNTA ELASTICA</v>
          </cell>
          <cell r="D176" t="str">
            <v>0048</v>
          </cell>
        </row>
        <row r="176">
          <cell r="G176">
            <v>90732</v>
          </cell>
          <cell r="H176" t="str">
            <v>JUNTA ARGAMASSADA ENTRE TUBO DN 600 MM E O POÇO DE VISITA/ CAIXA DE CONCRETO OU ALVENARIA EM REDES DE ESGOTO. AF_01/2021</v>
          </cell>
          <cell r="I176" t="str">
            <v>UN</v>
          </cell>
          <cell r="J176" t="str">
            <v>COEFICIENTE DE REPRESENTATIVIDADE</v>
          </cell>
          <cell r="K176" t="str">
            <v>68,84</v>
          </cell>
        </row>
        <row r="177">
          <cell r="A177" t="str">
            <v>ASSENTAMENTO DE TUBOS E PECAS</v>
          </cell>
          <cell r="B177" t="str">
            <v>ASTU</v>
          </cell>
          <cell r="C177" t="str">
            <v>FORNEC E/OU ASSENT DE TUBO DE PVC COM JUNTA ELASTICA</v>
          </cell>
          <cell r="D177" t="str">
            <v>0048</v>
          </cell>
        </row>
        <row r="177">
          <cell r="G177">
            <v>90733</v>
          </cell>
          <cell r="H177" t="str">
            <v>ASSENTAMENTO DE TUBO DE PVC PARA REDE COLETORA DE ESGOTO DE PAREDE MACIÇA, DN 100 MM, JUNTA ELÁSTICA (NÃO INCLUI FORNECIMENTO). AF_01/2021</v>
          </cell>
          <cell r="I177" t="str">
            <v>M</v>
          </cell>
          <cell r="J177" t="str">
            <v>COEFICIENTE DE REPRESENTATIVIDADE</v>
          </cell>
          <cell r="K177" t="str">
            <v>2,88</v>
          </cell>
        </row>
        <row r="178">
          <cell r="A178" t="str">
            <v>ASSENTAMENTO DE TUBOS E PECAS</v>
          </cell>
          <cell r="B178" t="str">
            <v>ASTU</v>
          </cell>
          <cell r="C178" t="str">
            <v>FORNEC E/OU ASSENT DE TUBO DE PVC COM JUNTA ELASTICA</v>
          </cell>
          <cell r="D178" t="str">
            <v>0048</v>
          </cell>
        </row>
        <row r="178">
          <cell r="G178">
            <v>90734</v>
          </cell>
          <cell r="H178" t="str">
            <v>ASSENTAMENTO DE TUBO DE PVC PARA REDE COLETORA DE ESGOTO DE PAREDE MACIÇA, DN 150 MM, JUNTA ELÁSTICA,  (NÃO INCLUI FORNECIMENTO). AF_01/2021</v>
          </cell>
          <cell r="I178" t="str">
            <v>M</v>
          </cell>
          <cell r="J178" t="str">
            <v>COEFICIENTE DE REPRESENTATIVIDADE</v>
          </cell>
          <cell r="K178" t="str">
            <v>3,41</v>
          </cell>
        </row>
        <row r="179">
          <cell r="A179" t="str">
            <v>ASSENTAMENTO DE TUBOS E PECAS</v>
          </cell>
          <cell r="B179" t="str">
            <v>ASTU</v>
          </cell>
          <cell r="C179" t="str">
            <v>FORNEC E/OU ASSENT DE TUBO DE PVC COM JUNTA ELASTICA</v>
          </cell>
          <cell r="D179" t="str">
            <v>0048</v>
          </cell>
        </row>
        <row r="179">
          <cell r="G179">
            <v>90735</v>
          </cell>
          <cell r="H179" t="str">
            <v>ASSENTAMENTO DE TUBO DE PVC PARA REDE COLETORA DE ESGOTO DE PAREDE MACIÇA, DN 200 MM, JUNTA ELÁSTICA (NÃO INCLUI FORNECIMENTO). AF_01/2021</v>
          </cell>
          <cell r="I179" t="str">
            <v>M</v>
          </cell>
          <cell r="J179" t="str">
            <v>COEFICIENTE DE REPRESENTATIVIDADE</v>
          </cell>
          <cell r="K179" t="str">
            <v>3,94</v>
          </cell>
        </row>
        <row r="180">
          <cell r="A180" t="str">
            <v>ASSENTAMENTO DE TUBOS E PECAS</v>
          </cell>
          <cell r="B180" t="str">
            <v>ASTU</v>
          </cell>
          <cell r="C180" t="str">
            <v>FORNEC E/OU ASSENT DE TUBO DE PVC COM JUNTA ELASTICA</v>
          </cell>
          <cell r="D180" t="str">
            <v>0048</v>
          </cell>
        </row>
        <row r="180">
          <cell r="G180">
            <v>90736</v>
          </cell>
          <cell r="H180" t="str">
            <v>ASSENTAMENTO DE TUBO DE PVC PARA REDE COLETORA DE ESGOTO DE PAREDE MACIÇA, DN 250 MM, JUNTA ELÁSTICA (NÃO INCLUI FORNECIMENTO). AF_01/2021</v>
          </cell>
          <cell r="I180" t="str">
            <v>M</v>
          </cell>
          <cell r="J180" t="str">
            <v>COEFICIENTE DE REPRESENTATIVIDADE</v>
          </cell>
          <cell r="K180" t="str">
            <v>4,47</v>
          </cell>
        </row>
        <row r="181">
          <cell r="A181" t="str">
            <v>ASSENTAMENTO DE TUBOS E PECAS</v>
          </cell>
          <cell r="B181" t="str">
            <v>ASTU</v>
          </cell>
          <cell r="C181" t="str">
            <v>FORNEC E/OU ASSENT DE TUBO DE PVC COM JUNTA ELASTICA</v>
          </cell>
          <cell r="D181" t="str">
            <v>0048</v>
          </cell>
        </row>
        <row r="181">
          <cell r="G181">
            <v>90737</v>
          </cell>
          <cell r="H181" t="str">
            <v>ASSENTAMENTO DE TUBO DE PVC PARA REDE COLETORA DE ESGOTO DE PAREDE MACIÇA, DN 300 MM, JUNTA ELÁSTICA  (NÃO INCLUI FORNECIMENTO). AF_01/2021</v>
          </cell>
          <cell r="I181" t="str">
            <v>M</v>
          </cell>
          <cell r="J181" t="str">
            <v>COEFICIENTE DE REPRESENTATIVIDADE</v>
          </cell>
          <cell r="K181" t="str">
            <v>5,01</v>
          </cell>
        </row>
        <row r="182">
          <cell r="A182" t="str">
            <v>ASSENTAMENTO DE TUBOS E PECAS</v>
          </cell>
          <cell r="B182" t="str">
            <v>ASTU</v>
          </cell>
          <cell r="C182" t="str">
            <v>FORNEC E/OU ASSENT DE TUBO DE PVC COM JUNTA ELASTICA</v>
          </cell>
          <cell r="D182" t="str">
            <v>0048</v>
          </cell>
        </row>
        <row r="182">
          <cell r="G182">
            <v>90738</v>
          </cell>
          <cell r="H182" t="str">
            <v>ASSENTAMENTO DE TUBO DE PVC PARA REDE COLETORA DE ESGOTO DE PAREDE MACIÇA, DN 350 MM, JUNTA ELÁSTICA (NÃO INCLUI FORNECIMENTO). AF_01/2021</v>
          </cell>
          <cell r="I182" t="str">
            <v>M</v>
          </cell>
          <cell r="J182" t="str">
            <v>COEFICIENTE DE REPRESENTATIVIDADE</v>
          </cell>
          <cell r="K182" t="str">
            <v>5,54</v>
          </cell>
        </row>
        <row r="183">
          <cell r="A183" t="str">
            <v>ASSENTAMENTO DE TUBOS E PECAS</v>
          </cell>
          <cell r="B183" t="str">
            <v>ASTU</v>
          </cell>
          <cell r="C183" t="str">
            <v>FORNEC E/OU ASSENT DE TUBO DE PVC COM JUNTA ELASTICA</v>
          </cell>
          <cell r="D183" t="str">
            <v>0048</v>
          </cell>
        </row>
        <row r="183">
          <cell r="G183">
            <v>90739</v>
          </cell>
          <cell r="H183" t="str">
            <v>ASSENTAMENTO DE TUBO DE PVC PARA REDE COLETORA DE ESGOTO DE PAREDE MACIÇA, DN 400 MM, JUNTA ELÁSTICA (NÃO INCLUI FORNECIMENTO). AF_01/2021</v>
          </cell>
          <cell r="I183" t="str">
            <v>M</v>
          </cell>
          <cell r="J183" t="str">
            <v>COEFICIENTE DE REPRESENTATIVIDADE</v>
          </cell>
          <cell r="K183" t="str">
            <v>8,56</v>
          </cell>
        </row>
        <row r="184">
          <cell r="A184" t="str">
            <v>ASSENTAMENTO DE TUBOS E PECAS</v>
          </cell>
          <cell r="B184" t="str">
            <v>ASTU</v>
          </cell>
          <cell r="C184" t="str">
            <v>FORNEC E/OU ASSENT DE TUBO DE PVC COM JUNTA ELASTICA</v>
          </cell>
          <cell r="D184" t="str">
            <v>0048</v>
          </cell>
        </row>
        <row r="184">
          <cell r="G184">
            <v>90740</v>
          </cell>
          <cell r="H184" t="str">
            <v>ASSENTAMENTO DE TUBO DE PVC CORRUGADO DE DUPLA PAREDE PARA REDE COLETORA DE ESGOTO, DN 150 MM, JUNTA ELÁSTICA (NÃO INCLUI FORNECIMENTO). AF_01/2021</v>
          </cell>
          <cell r="I184" t="str">
            <v>M</v>
          </cell>
          <cell r="J184" t="str">
            <v>COEFICIENTE DE REPRESENTATIVIDADE</v>
          </cell>
          <cell r="K184" t="str">
            <v>3,80</v>
          </cell>
        </row>
        <row r="185">
          <cell r="A185" t="str">
            <v>ASSENTAMENTO DE TUBOS E PECAS</v>
          </cell>
          <cell r="B185" t="str">
            <v>ASTU</v>
          </cell>
          <cell r="C185" t="str">
            <v>FORNEC E/OU ASSENT DE TUBO DE PVC COM JUNTA ELASTICA</v>
          </cell>
          <cell r="D185" t="str">
            <v>0048</v>
          </cell>
        </row>
        <row r="185">
          <cell r="G185">
            <v>90741</v>
          </cell>
          <cell r="H185" t="str">
            <v>ASSENTAMENTO DE TUBO DE PVC CORRUGADO DE DUPLA PAREDE PARA REDE COLETORA DE ESGOTO, DN 200 MM, JUNTA ELÁSTICA (NÃO INCLUI FORNECIMENTO). AF_01/2021</v>
          </cell>
          <cell r="I185" t="str">
            <v>M</v>
          </cell>
          <cell r="J185" t="str">
            <v>COEFICIENTE DE REPRESENTATIVIDADE</v>
          </cell>
          <cell r="K185" t="str">
            <v>4,33</v>
          </cell>
        </row>
        <row r="186">
          <cell r="A186" t="str">
            <v>ASSENTAMENTO DE TUBOS E PECAS</v>
          </cell>
          <cell r="B186" t="str">
            <v>ASTU</v>
          </cell>
          <cell r="C186" t="str">
            <v>FORNEC E/OU ASSENT DE TUBO DE PVC COM JUNTA ELASTICA</v>
          </cell>
          <cell r="D186" t="str">
            <v>0048</v>
          </cell>
        </row>
        <row r="186">
          <cell r="G186">
            <v>90742</v>
          </cell>
          <cell r="H186" t="str">
            <v>ASSENTAMENTO DE TUBO DE PVC CORRUGADO DE DUPLA PAREDE PARA REDE COLETORA DE ESGOTO, DN 250 MM, JUNTA ELÁSTICA (NÃO INCLUI FORNECIMENTO). AF_01/2021</v>
          </cell>
          <cell r="I186" t="str">
            <v>M</v>
          </cell>
          <cell r="J186" t="str">
            <v>COEFICIENTE DE REPRESENTATIVIDADE</v>
          </cell>
          <cell r="K186" t="str">
            <v>4,87</v>
          </cell>
        </row>
        <row r="187">
          <cell r="A187" t="str">
            <v>ASSENTAMENTO DE TUBOS E PECAS</v>
          </cell>
          <cell r="B187" t="str">
            <v>ASTU</v>
          </cell>
          <cell r="C187" t="str">
            <v>FORNEC E/OU ASSENT DE TUBO DE PVC COM JUNTA ELASTICA</v>
          </cell>
          <cell r="D187" t="str">
            <v>0048</v>
          </cell>
        </row>
        <row r="187">
          <cell r="G187">
            <v>90743</v>
          </cell>
          <cell r="H187" t="str">
            <v>ASSENTAMENTO DE TUBO DE PVC CORRUGADO DE DUPLA PAREDE PARA REDE COLETORA DE ESGOTO, DN 300 MM, JUNTA ELÁSTICA (NÃO INCLUI FORNECIMENTO). AF_01/2021</v>
          </cell>
          <cell r="I187" t="str">
            <v>M</v>
          </cell>
          <cell r="J187" t="str">
            <v>COEFICIENTE DE REPRESENTATIVIDADE</v>
          </cell>
          <cell r="K187" t="str">
            <v>5,40</v>
          </cell>
        </row>
        <row r="188">
          <cell r="A188" t="str">
            <v>ASSENTAMENTO DE TUBOS E PECAS</v>
          </cell>
          <cell r="B188" t="str">
            <v>ASTU</v>
          </cell>
          <cell r="C188" t="str">
            <v>FORNEC E/OU ASSENT DE TUBO DE PVC COM JUNTA ELASTICA</v>
          </cell>
          <cell r="D188" t="str">
            <v>0048</v>
          </cell>
        </row>
        <row r="188">
          <cell r="G188">
            <v>90744</v>
          </cell>
          <cell r="H188" t="str">
            <v>ASSENTAMENTO DE TUBO DE PVC CORRUGADO DE DUPLA PAREDE PARA REDE COLETORA DE ESGOTO, DN 350 MM, JUNTA ELÁSTICA (NÃO INCLUI FORNECIMENTO). AF_01/2021</v>
          </cell>
          <cell r="I188" t="str">
            <v>M</v>
          </cell>
          <cell r="J188" t="str">
            <v>COEFICIENTE DE REPRESENTATIVIDADE</v>
          </cell>
          <cell r="K188" t="str">
            <v>5,94</v>
          </cell>
        </row>
        <row r="189">
          <cell r="A189" t="str">
            <v>ASSENTAMENTO DE TUBOS E PECAS</v>
          </cell>
          <cell r="B189" t="str">
            <v>ASTU</v>
          </cell>
          <cell r="C189" t="str">
            <v>FORNEC E/OU ASSENT DE TUBO DE PVC COM JUNTA ELASTICA</v>
          </cell>
          <cell r="D189" t="str">
            <v>0048</v>
          </cell>
        </row>
        <row r="189">
          <cell r="G189">
            <v>90745</v>
          </cell>
          <cell r="H189" t="str">
            <v>ASSENTAMENTO DE TUBO DE PVC CORRUGADO DE DUPLA PAREDE PARA REDE COLETORA DE ESGOTO, DN 400 MM, JUNTA ELÁSTICA  (NÃO INCLUI FORNECIMENTO). AF_01/2021</v>
          </cell>
          <cell r="I189" t="str">
            <v>M</v>
          </cell>
          <cell r="J189" t="str">
            <v>COEFICIENTE DE REPRESENTATIVIDADE</v>
          </cell>
          <cell r="K189" t="str">
            <v>9,56</v>
          </cell>
        </row>
        <row r="190">
          <cell r="A190" t="str">
            <v>ASSENTAMENTO DE TUBOS E PECAS</v>
          </cell>
          <cell r="B190" t="str">
            <v>ASTU</v>
          </cell>
          <cell r="C190" t="str">
            <v>FORNEC E/OU ASSENT DE TUBO DE PVC COM JUNTA ELASTICA</v>
          </cell>
          <cell r="D190" t="str">
            <v>0048</v>
          </cell>
        </row>
        <row r="190">
          <cell r="G190">
            <v>90746</v>
          </cell>
          <cell r="H190" t="str">
            <v>ASSENTAMENTO DE TUBO DE PEAD CORRUGADO DE DUPLA PAREDE PARA REDE COLETORA DE ESGOTO, DN 450 MM, JUNTA ELÁSTICA INTEGRADA (NÃO INCLUI FORNECIMENTO). AF_01/2021</v>
          </cell>
          <cell r="I190" t="str">
            <v>M</v>
          </cell>
          <cell r="J190" t="str">
            <v>COEFICIENTE DE REPRESENTATIVIDADE</v>
          </cell>
          <cell r="K190" t="str">
            <v>3,11</v>
          </cell>
        </row>
        <row r="191">
          <cell r="A191" t="str">
            <v>ASSENTAMENTO DE TUBOS E PECAS</v>
          </cell>
          <cell r="B191" t="str">
            <v>ASTU</v>
          </cell>
          <cell r="C191" t="str">
            <v>FORNEC E/OU ASSENT DE TUBO DE PVC COM JUNTA ELASTICA</v>
          </cell>
          <cell r="D191" t="str">
            <v>0048</v>
          </cell>
        </row>
        <row r="191">
          <cell r="G191">
            <v>90747</v>
          </cell>
          <cell r="H191" t="str">
            <v>ASSENTAMENTO DE TUBO DE PEAD CORRUGADO DE DUPLA PAREDE PARA REDE COLETORA DE ESGOTO, DN 600 MM, JUNTA ELÁSTICA INTEGRADA (NÃO INCLUI FORNECIMENTO). AF_01/2021</v>
          </cell>
          <cell r="I191" t="str">
            <v>M</v>
          </cell>
          <cell r="J191" t="str">
            <v>COEFICIENTE DE REPRESENTATIVIDADE</v>
          </cell>
          <cell r="K191" t="str">
            <v>16,08</v>
          </cell>
        </row>
        <row r="192">
          <cell r="A192" t="str">
            <v>ASSENTAMENTO DE TUBOS E PECAS</v>
          </cell>
          <cell r="B192" t="str">
            <v>ASTU</v>
          </cell>
          <cell r="C192" t="str">
            <v>FORNEC E/OU ASSENT DE TUBO DE PVC COM JUNTA ELASTICA</v>
          </cell>
          <cell r="D192" t="str">
            <v>0048</v>
          </cell>
        </row>
        <row r="192">
          <cell r="G192">
            <v>94869</v>
          </cell>
          <cell r="H192" t="str">
            <v>TUBO DE PEAD CORRUGADO DE DUPLA PAREDE PARA REDE COLETORA DE ESGOTO, DN 250 MM, JUNTA ELÁSTICA INTEGRADA - FORNECIMENTO E ASSENTAMENTO. AF_01/2021</v>
          </cell>
          <cell r="I192" t="str">
            <v>M</v>
          </cell>
          <cell r="J192" t="str">
            <v>COEFICIENTE DE REPRESENTATIVIDADE</v>
          </cell>
          <cell r="K192" t="str">
            <v>127,09</v>
          </cell>
        </row>
        <row r="193">
          <cell r="A193" t="str">
            <v>ASSENTAMENTO DE TUBOS E PECAS</v>
          </cell>
          <cell r="B193" t="str">
            <v>ASTU</v>
          </cell>
          <cell r="C193" t="str">
            <v>FORNEC E/OU ASSENT DE TUBO DE PVC COM JUNTA ELASTICA</v>
          </cell>
          <cell r="D193" t="str">
            <v>0048</v>
          </cell>
        </row>
        <row r="193">
          <cell r="G193">
            <v>94870</v>
          </cell>
          <cell r="H193" t="str">
            <v>ASSENTAMENTO DE TUBO DE PEAD CORRUGADO DE DUPLA PAREDE PARA REDE COLETORA DE ESGOTO, DN 250 MM, JUNTA ELÁSTICA INTEGRADA (NÃO INCLUI FORNECIMENTO). AF_01/2021</v>
          </cell>
          <cell r="I193" t="str">
            <v>M</v>
          </cell>
          <cell r="J193" t="str">
            <v>COEFICIENTE DE REPRESENTATIVIDADE</v>
          </cell>
          <cell r="K193" t="str">
            <v>1,69</v>
          </cell>
        </row>
        <row r="194">
          <cell r="A194" t="str">
            <v>ASSENTAMENTO DE TUBOS E PECAS</v>
          </cell>
          <cell r="B194" t="str">
            <v>ASTU</v>
          </cell>
          <cell r="C194" t="str">
            <v>FORNEC E/OU ASSENT DE TUBO DE PVC COM JUNTA ELASTICA</v>
          </cell>
          <cell r="D194" t="str">
            <v>0048</v>
          </cell>
        </row>
        <row r="194">
          <cell r="G194">
            <v>94871</v>
          </cell>
          <cell r="H194" t="str">
            <v>TUBO DE PEAD CORRUGADO DE DUPLA PAREDE PARA REDE COLETORA DE ESGOTO, DN 300 MM, JUNTA ELÁSTICA INTEGRADA - FORNECIMENTO E ASSENTAMENTO. AF_01/2021</v>
          </cell>
          <cell r="I194" t="str">
            <v>M</v>
          </cell>
          <cell r="J194" t="str">
            <v>COEFICIENTE DE REPRESENTATIVIDADE</v>
          </cell>
          <cell r="K194" t="str">
            <v>198,82</v>
          </cell>
        </row>
        <row r="195">
          <cell r="A195" t="str">
            <v>ASSENTAMENTO DE TUBOS E PECAS</v>
          </cell>
          <cell r="B195" t="str">
            <v>ASTU</v>
          </cell>
          <cell r="C195" t="str">
            <v>FORNEC E/OU ASSENT DE TUBO DE PVC COM JUNTA ELASTICA</v>
          </cell>
          <cell r="D195" t="str">
            <v>0048</v>
          </cell>
        </row>
        <row r="195">
          <cell r="G195">
            <v>94872</v>
          </cell>
          <cell r="H195" t="str">
            <v>ASSENTAMENTO DE TUBO DE PEAD CORRUGADO DE DUPLA PAREDE PARA REDE COLETORA DE ESGOTO, DN 300 MM, JUNTA ELÁSTICA INTEGRADA  (NÃO INCLUI FORNECIMENTO). AF_01/2021</v>
          </cell>
          <cell r="I195" t="str">
            <v>M</v>
          </cell>
          <cell r="J195" t="str">
            <v>COEFICIENTE DE REPRESENTATIVIDADE</v>
          </cell>
          <cell r="K195" t="str">
            <v>2,35</v>
          </cell>
        </row>
        <row r="196">
          <cell r="A196" t="str">
            <v>ASSENTAMENTO DE TUBOS E PECAS</v>
          </cell>
          <cell r="B196" t="str">
            <v>ASTU</v>
          </cell>
          <cell r="C196" t="str">
            <v>FORNEC E/OU ASSENT DE TUBO DE PVC COM JUNTA ELASTICA</v>
          </cell>
          <cell r="D196" t="str">
            <v>0048</v>
          </cell>
        </row>
        <row r="196">
          <cell r="G196">
            <v>94875</v>
          </cell>
          <cell r="H196" t="str">
            <v>TUBO DE PEAD CORRUGADO DE DUPLA PAREDE PARA REDE COLETORA DE ESGOTO, DN 800 MM, JUNTA ELÁSTICA INTEGRADA - FORNECIMENTO E ASSENTAMENTO. AF_01/2021</v>
          </cell>
          <cell r="I196" t="str">
            <v>M</v>
          </cell>
          <cell r="J196" t="str">
            <v>COEFICIENTE DE REPRESENTATIVIDADE</v>
          </cell>
          <cell r="K196" t="str">
            <v>1.171,68</v>
          </cell>
        </row>
        <row r="197">
          <cell r="A197" t="str">
            <v>ASSENTAMENTO DE TUBOS E PECAS</v>
          </cell>
          <cell r="B197" t="str">
            <v>ASTU</v>
          </cell>
          <cell r="C197" t="str">
            <v>FORNEC E/OU ASSENT DE TUBO DE PVC COM JUNTA ELASTICA</v>
          </cell>
          <cell r="D197" t="str">
            <v>0048</v>
          </cell>
        </row>
        <row r="197">
          <cell r="G197">
            <v>94876</v>
          </cell>
          <cell r="H197" t="str">
            <v>ASSENTAMENTO DE TUBO DE PEAD CORRUGADO DE DUPLA PAREDE PARA REDE COLETORA DE ESGOTO, DN 800 MM, JUNTA ELÁSTICA INTEGRADA  (NÃO INCLUI FORNECIMENTO). AF_01/2021</v>
          </cell>
          <cell r="I197" t="str">
            <v>M</v>
          </cell>
          <cell r="J197" t="str">
            <v>COEFICIENTE DE REPRESENTATIVIDADE</v>
          </cell>
          <cell r="K197" t="str">
            <v>26,91</v>
          </cell>
        </row>
        <row r="198">
          <cell r="A198" t="str">
            <v>ASSENTAMENTO DE TUBOS E PECAS</v>
          </cell>
          <cell r="B198" t="str">
            <v>ASTU</v>
          </cell>
          <cell r="C198" t="str">
            <v>FORNEC E/OU ASSENT DE TUBO DE PVC COM JUNTA ELASTICA</v>
          </cell>
          <cell r="D198" t="str">
            <v>0048</v>
          </cell>
        </row>
        <row r="198">
          <cell r="G198">
            <v>94878</v>
          </cell>
          <cell r="H198" t="str">
            <v>ASSENTAMENTO DE TUBO DE PEAD CORRUGADO DE DUPLA PAREDE PARA REDE COLETORA DE ESGOTO, DN 900 MM, JUNTA ELÁSTICA INTEGRADA (NÃO INCLUI FORNECIMENTO). AF_01/2021</v>
          </cell>
          <cell r="I198" t="str">
            <v>M</v>
          </cell>
          <cell r="J198" t="str">
            <v>COEFICIENTE DE REPRESENTATIVIDADE</v>
          </cell>
          <cell r="K198" t="str">
            <v>31,14</v>
          </cell>
        </row>
        <row r="199">
          <cell r="A199" t="str">
            <v>ASSENTAMENTO DE TUBOS E PECAS</v>
          </cell>
          <cell r="B199" t="str">
            <v>ASTU</v>
          </cell>
          <cell r="C199" t="str">
            <v>FORNEC E/OU ASSENT DE TUBO DE PVC COM JUNTA ELASTICA</v>
          </cell>
          <cell r="D199" t="str">
            <v>0048</v>
          </cell>
        </row>
        <row r="199">
          <cell r="G199">
            <v>94879</v>
          </cell>
          <cell r="H199" t="str">
            <v>TUBO DE PEAD CORRUGADO DE DUPLA PAREDE PARA REDE COLETORA DE ESGOTO, DN 1000 MM, JUNTA ELÁSTICA INTEGRADA - FORNECIMENTO E ASSENTAMENTO. AF_01/2021</v>
          </cell>
          <cell r="I199" t="str">
            <v>M</v>
          </cell>
          <cell r="J199" t="str">
            <v>COEFICIENTE DE REPRESENTATIVIDADE</v>
          </cell>
          <cell r="K199" t="str">
            <v>1.803,59</v>
          </cell>
        </row>
        <row r="200">
          <cell r="A200" t="str">
            <v>ASSENTAMENTO DE TUBOS E PECAS</v>
          </cell>
          <cell r="B200" t="str">
            <v>ASTU</v>
          </cell>
          <cell r="C200" t="str">
            <v>FORNEC E/OU ASSENT DE TUBO DE PVC COM JUNTA ELASTICA</v>
          </cell>
          <cell r="D200" t="str">
            <v>0048</v>
          </cell>
        </row>
        <row r="200">
          <cell r="G200">
            <v>94880</v>
          </cell>
          <cell r="H200" t="str">
            <v>ASSENTAMENTO DE TUBO DE PEAD CORRUGADO DE DUPLA PAREDE PARA REDE COLETORA DE ESGOTO, DN 1000 MM, JUNTA ELÁSTICA INTEGRADA (NÃO INCLUI FORNECIMENTO). AF_01/2021</v>
          </cell>
          <cell r="I200" t="str">
            <v>M</v>
          </cell>
          <cell r="J200" t="str">
            <v>COEFICIENTE DE REPRESENTATIVIDADE</v>
          </cell>
          <cell r="K200" t="str">
            <v>40,10</v>
          </cell>
        </row>
        <row r="201">
          <cell r="A201" t="str">
            <v>ASSENTAMENTO DE TUBOS E PECAS</v>
          </cell>
          <cell r="B201" t="str">
            <v>ASTU</v>
          </cell>
          <cell r="C201" t="str">
            <v>FORNEC E/OU ASSENT DE TUBO DE PVC COM JUNTA ELASTICA</v>
          </cell>
          <cell r="D201" t="str">
            <v>0048</v>
          </cell>
        </row>
        <row r="201">
          <cell r="G201">
            <v>94881</v>
          </cell>
          <cell r="H201" t="str">
            <v>TUBO DE PEAD CORRUGADO DE DUPLA PAREDE PARA REDE COLETORA DE ESGOTO, DN 1200 MM, JUNTA ELÁSTICA INTEGRADA - FORNECIMENTO E ASSENTAMENTO. AF_01/2021</v>
          </cell>
          <cell r="I201" t="str">
            <v>M</v>
          </cell>
          <cell r="J201" t="str">
            <v>COEFICIENTE DE REPRESENTATIVIDADE</v>
          </cell>
          <cell r="K201" t="str">
            <v>2.483,88</v>
          </cell>
        </row>
        <row r="202">
          <cell r="A202" t="str">
            <v>ASSENTAMENTO DE TUBOS E PECAS</v>
          </cell>
          <cell r="B202" t="str">
            <v>ASTU</v>
          </cell>
          <cell r="C202" t="str">
            <v>FORNEC E/OU ASSENT DE TUBO DE PVC COM JUNTA ELASTICA</v>
          </cell>
          <cell r="D202" t="str">
            <v>0048</v>
          </cell>
        </row>
        <row r="202">
          <cell r="G202">
            <v>94882</v>
          </cell>
          <cell r="H202" t="str">
            <v>ASSENTAMENTO DE TUBO DE PEAD CORRUGADO DE DUPLA PAREDE PARA REDE COLETORA DE ESGOTO, DN 1200 MM, JUNTA ELÁSTICA INTEGRADA (NÃO INCLUI FORNECIMENTO). AF_01/2021</v>
          </cell>
          <cell r="I202" t="str">
            <v>M</v>
          </cell>
          <cell r="J202" t="str">
            <v>COEFICIENTE DE REPRESENTATIVIDADE</v>
          </cell>
          <cell r="K202" t="str">
            <v>46,62</v>
          </cell>
        </row>
        <row r="203">
          <cell r="A203" t="str">
            <v>ASSENTAMENTO DE TUBOS E PECAS</v>
          </cell>
          <cell r="B203" t="str">
            <v>ASTU</v>
          </cell>
          <cell r="C203" t="str">
            <v>FORNEC E/OU ASSENT DE TUBO DE PVC COM JUNTA ELASTICA</v>
          </cell>
          <cell r="D203" t="str">
            <v>0048</v>
          </cell>
        </row>
        <row r="203">
          <cell r="G203">
            <v>94884</v>
          </cell>
          <cell r="H203" t="str">
            <v>ASSENTAMENTO DE TUBO DE PEAD CORRUGADO DE DUPLA PAREDE PARA REDE COLETORA DE ESGOTO, DN 1500 MM, JUNTA ELÁSTICA INTEGRADA (NÃO INCLUI FORNECIMENTO). AF_01/2021</v>
          </cell>
          <cell r="I203" t="str">
            <v>M</v>
          </cell>
          <cell r="J203" t="str">
            <v>COEFICIENTE DE REPRESENTATIVIDADE</v>
          </cell>
          <cell r="K203" t="str">
            <v>59,83</v>
          </cell>
        </row>
        <row r="204">
          <cell r="A204" t="str">
            <v>ASSENTAMENTO DE TUBOS E PECAS</v>
          </cell>
          <cell r="B204" t="str">
            <v>ASTU</v>
          </cell>
          <cell r="C204" t="str">
            <v>FORNEC E/OU ASSENT DE TUBO DE PVC COM JUNTA ELASTICA</v>
          </cell>
          <cell r="D204" t="str">
            <v>0048</v>
          </cell>
        </row>
        <row r="204">
          <cell r="G204">
            <v>97121</v>
          </cell>
          <cell r="H204" t="str">
            <v>ASSENTAMENTO DE TUBO DE PVC PBA PARA REDE DE ÁGUA, DN 50 MM, JUNTA ELÁSTICA INTEGRADA, INSTALADO EM LOCAL COM NÍVEL ALTO DE INTERFERÊNCIAS (NÃO INCLUI FORNECIMENTO). AF_05/2024</v>
          </cell>
          <cell r="I204" t="str">
            <v>M</v>
          </cell>
          <cell r="J204" t="str">
            <v>COEFICIENTE DE REPRESENTATIVIDADE</v>
          </cell>
          <cell r="K204" t="str">
            <v>2,54</v>
          </cell>
        </row>
        <row r="205">
          <cell r="A205" t="str">
            <v>ASSENTAMENTO DE TUBOS E PECAS</v>
          </cell>
          <cell r="B205" t="str">
            <v>ASTU</v>
          </cell>
          <cell r="C205" t="str">
            <v>FORNEC E/OU ASSENT DE TUBO DE PVC COM JUNTA ELASTICA</v>
          </cell>
          <cell r="D205" t="str">
            <v>0048</v>
          </cell>
        </row>
        <row r="205">
          <cell r="G205">
            <v>97122</v>
          </cell>
          <cell r="H205" t="str">
            <v>ASSENTAMENTO DE TUBO DE PVC PBA PARA REDE DE ÁGUA, DN 75 MM, JUNTA ELÁSTICA INTEGRADA, INSTALADO EM LOCAL COM NÍVEL ALTO DE INTERFERÊNCIAS (NÃO INCLUI FORNECIMENTO). AF_05/2024</v>
          </cell>
          <cell r="I205" t="str">
            <v>M</v>
          </cell>
          <cell r="J205" t="str">
            <v>COEFICIENTE DE REPRESENTATIVIDADE</v>
          </cell>
          <cell r="K205" t="str">
            <v>3,06</v>
          </cell>
        </row>
        <row r="206">
          <cell r="A206" t="str">
            <v>ASSENTAMENTO DE TUBOS E PECAS</v>
          </cell>
          <cell r="B206" t="str">
            <v>ASTU</v>
          </cell>
          <cell r="C206" t="str">
            <v>FORNEC E/OU ASSENT DE TUBO DE PVC COM JUNTA ELASTICA</v>
          </cell>
          <cell r="D206" t="str">
            <v>0048</v>
          </cell>
        </row>
        <row r="206">
          <cell r="G206">
            <v>97123</v>
          </cell>
          <cell r="H206" t="str">
            <v>ASSENTAMENTO DE TUBO DE PVC PBA PARA REDE DE ÁGUA, DN 100 MM, JUNTA ELÁSTICA INTEGRADA, INSTALADO EM LOCAL COM NÍVEL ALTO DE INTERFERÊNCIAS (NÃO INCLUI FORNECIMENTO). AF_05/2024</v>
          </cell>
          <cell r="I206" t="str">
            <v>M</v>
          </cell>
          <cell r="J206" t="str">
            <v>COEFICIENTE DE REPRESENTATIVIDADE</v>
          </cell>
          <cell r="K206" t="str">
            <v>3,56</v>
          </cell>
        </row>
        <row r="207">
          <cell r="A207" t="str">
            <v>ASSENTAMENTO DE TUBOS E PECAS</v>
          </cell>
          <cell r="B207" t="str">
            <v>ASTU</v>
          </cell>
          <cell r="C207" t="str">
            <v>FORNEC E/OU ASSENT DE TUBO DE PVC COM JUNTA ELASTICA</v>
          </cell>
          <cell r="D207" t="str">
            <v>0048</v>
          </cell>
        </row>
        <row r="207">
          <cell r="G207">
            <v>97124</v>
          </cell>
          <cell r="H207" t="str">
            <v>ASSENTAMENTO DE TUBO DE PVC PBA PARA REDE DE ÁGUA, DN 50 MM, JUNTA ELÁSTICA INTEGRADA, INSTALADO EM LOCAL COM NÍVEL BAIXO DE INTERFERÊNCIAS (NÃO INCLUI FORNECIMENTO). AF_05/2024</v>
          </cell>
          <cell r="I207" t="str">
            <v>M</v>
          </cell>
          <cell r="J207" t="str">
            <v>COEFICIENTE DE REPRESENTATIVIDADE</v>
          </cell>
          <cell r="K207" t="str">
            <v>2,08</v>
          </cell>
        </row>
        <row r="208">
          <cell r="A208" t="str">
            <v>ASSENTAMENTO DE TUBOS E PECAS</v>
          </cell>
          <cell r="B208" t="str">
            <v>ASTU</v>
          </cell>
          <cell r="C208" t="str">
            <v>FORNEC E/OU ASSENT DE TUBO DE PVC COM JUNTA ELASTICA</v>
          </cell>
          <cell r="D208" t="str">
            <v>0048</v>
          </cell>
        </row>
        <row r="208">
          <cell r="G208">
            <v>97125</v>
          </cell>
          <cell r="H208" t="str">
            <v>ASSENTAMENTO DE TUBO DE PVC PBA PARA REDE DE ÁGUA, DN 75 MM, JUNTA ELÁSTICA INTEGRADA, INSTALADO EM LOCAL COM NÍVEL BAIXO DE INTERFERÊNCIAS (NÃO INCLUI FORNECIMENTO). AF_05/2024</v>
          </cell>
          <cell r="I208" t="str">
            <v>M</v>
          </cell>
          <cell r="J208" t="str">
            <v>COEFICIENTE DE REPRESENTATIVIDADE</v>
          </cell>
          <cell r="K208" t="str">
            <v>2,51</v>
          </cell>
        </row>
        <row r="209">
          <cell r="A209" t="str">
            <v>ASSENTAMENTO DE TUBOS E PECAS</v>
          </cell>
          <cell r="B209" t="str">
            <v>ASTU</v>
          </cell>
          <cell r="C209" t="str">
            <v>FORNEC E/OU ASSENT DE TUBO DE PVC COM JUNTA ELASTICA</v>
          </cell>
          <cell r="D209" t="str">
            <v>0048</v>
          </cell>
        </row>
        <row r="209">
          <cell r="G209">
            <v>97126</v>
          </cell>
          <cell r="H209" t="str">
            <v>ASSENTAMENTO DE TUBO DE PVC PBA PARA REDE DE ÁGUA, DN 100 MM, JUNTA ELÁSTICA INTEGRADA, INSTALADO EM LOCAL COM NÍVEL BAIXO DE INTERFERÊNCIAS (NÃO INCLUI FORNECIMENTO). AF_05/2024</v>
          </cell>
          <cell r="I209" t="str">
            <v>M</v>
          </cell>
          <cell r="J209" t="str">
            <v>COEFICIENTE DE REPRESENTATIVIDADE</v>
          </cell>
          <cell r="K209" t="str">
            <v>2,94</v>
          </cell>
        </row>
        <row r="210">
          <cell r="A210" t="str">
            <v>ASSENTAMENTO DE TUBOS E PECAS</v>
          </cell>
          <cell r="B210" t="str">
            <v>ASTU</v>
          </cell>
          <cell r="C210" t="str">
            <v>FORNEC E/OU ASSENT DE TUBO DE PVC COM JUNTA ELASTICA</v>
          </cell>
          <cell r="D210" t="str">
            <v>0048</v>
          </cell>
        </row>
        <row r="210">
          <cell r="G210">
            <v>102264</v>
          </cell>
          <cell r="H210" t="str">
            <v>TUBO DE PVC BRANCO PARA REDE COLETORA DE ESGOTO CONDOMINIAL DE PAREDE MACIÇA, DN 100 MM, JUNTA ELÁSTICA - FORNECIMENTO E ASSENTAMENTO. AF_01/2021</v>
          </cell>
          <cell r="I210" t="str">
            <v>M</v>
          </cell>
          <cell r="J210" t="str">
            <v>COEFICIENTE DE REPRESENTATIVIDADE</v>
          </cell>
          <cell r="K210" t="str">
            <v>18,36</v>
          </cell>
        </row>
        <row r="211">
          <cell r="A211" t="str">
            <v>ASSENTAMENTO DE TUBOS E PECAS</v>
          </cell>
          <cell r="B211" t="str">
            <v>ASTU</v>
          </cell>
          <cell r="C211" t="str">
            <v>FORNEC E/OU ASSENT DE TUBO DE PVC COM JUNTA ELASTICA</v>
          </cell>
          <cell r="D211" t="str">
            <v>0048</v>
          </cell>
        </row>
        <row r="211">
          <cell r="G211">
            <v>102265</v>
          </cell>
          <cell r="H211" t="str">
            <v>JUNTA ARGAMASSADA ENTRE TUBO DN 800 MM E O POÇO DE VISITA/ CAIXA DE CONCRETO OU ALVENARIA EM REDES DE ESGOTO. AF_01/2021</v>
          </cell>
          <cell r="I211" t="str">
            <v>UN</v>
          </cell>
          <cell r="J211" t="str">
            <v>COEFICIENTE DE REPRESENTATIVIDADE</v>
          </cell>
          <cell r="K211" t="str">
            <v>88,07</v>
          </cell>
        </row>
        <row r="212">
          <cell r="A212" t="str">
            <v>ASSENTAMENTO DE TUBOS E PECAS</v>
          </cell>
          <cell r="B212" t="str">
            <v>ASTU</v>
          </cell>
          <cell r="C212" t="str">
            <v>FORNEC E/OU ASSENT DE TUBO DE PVC COM JUNTA ELASTICA</v>
          </cell>
          <cell r="D212" t="str">
            <v>0048</v>
          </cell>
        </row>
        <row r="212">
          <cell r="G212">
            <v>102266</v>
          </cell>
          <cell r="H212" t="str">
            <v>JUNTA ARGAMASSADA ENTRE TUBO DN 900 MM E O POÇO DE VISITA/ CAIXA DE CONCRETO OU ALVENARIA EM REDES DE ESGOTO. AF_01/2021</v>
          </cell>
          <cell r="I212" t="str">
            <v>UN</v>
          </cell>
          <cell r="J212" t="str">
            <v>COEFICIENTE DE REPRESENTATIVIDADE</v>
          </cell>
          <cell r="K212" t="str">
            <v>97,67</v>
          </cell>
        </row>
        <row r="213">
          <cell r="A213" t="str">
            <v>ASSENTAMENTO DE TUBOS E PECAS</v>
          </cell>
          <cell r="B213" t="str">
            <v>ASTU</v>
          </cell>
          <cell r="C213" t="str">
            <v>FORNEC E/OU ASSENT DE TUBO DE PVC COM JUNTA ELASTICA</v>
          </cell>
          <cell r="D213" t="str">
            <v>0048</v>
          </cell>
        </row>
        <row r="213">
          <cell r="G213">
            <v>102267</v>
          </cell>
          <cell r="H213" t="str">
            <v>JUNTA ARGAMASSADA ENTRE TUBO DN 1000 MM E O POÇO DE VISITA/ CAIXA DE CONCRETO OU ALVENARIA EM REDES DE ESGOTO. AF_01/2021</v>
          </cell>
          <cell r="I213" t="str">
            <v>UN</v>
          </cell>
          <cell r="J213" t="str">
            <v>COEFICIENTE DE REPRESENTATIVIDADE</v>
          </cell>
          <cell r="K213" t="str">
            <v>112,16</v>
          </cell>
        </row>
        <row r="214">
          <cell r="A214" t="str">
            <v>ASSENTAMENTO DE TUBOS E PECAS</v>
          </cell>
          <cell r="B214" t="str">
            <v>ASTU</v>
          </cell>
          <cell r="C214" t="str">
            <v>FORNEC E/OU ASSENT DE TUBO DE PVC COM JUNTA ELASTICA</v>
          </cell>
          <cell r="D214" t="str">
            <v>0048</v>
          </cell>
        </row>
        <row r="214">
          <cell r="G214">
            <v>102268</v>
          </cell>
          <cell r="H214" t="str">
            <v>JUNTA ARGAMASSADA ENTRE TUBO DN 1200 MM E O POÇO DE VISITA/ CAIXA DE CONCRETO OU ALVENARIA EM REDES DE ESGOTO. AF_01/2021</v>
          </cell>
          <cell r="I214" t="str">
            <v>UN</v>
          </cell>
          <cell r="J214" t="str">
            <v>COEFICIENTE DE REPRESENTATIVIDADE</v>
          </cell>
          <cell r="K214" t="str">
            <v>126,59</v>
          </cell>
        </row>
        <row r="215">
          <cell r="A215" t="str">
            <v>ASSENTAMENTO DE TUBOS E PECAS</v>
          </cell>
          <cell r="B215" t="str">
            <v>ASTU</v>
          </cell>
          <cell r="C215" t="str">
            <v>FORNEC E/OU ASSENT DE TUBO DE PVC COM JUNTA ELASTICA</v>
          </cell>
          <cell r="D215" t="str">
            <v>0048</v>
          </cell>
        </row>
        <row r="215">
          <cell r="G215">
            <v>102269</v>
          </cell>
          <cell r="H215" t="str">
            <v>JUNTA ARGAMASSADA ENTRE TUBO DN 1500 MM E O POÇO DE VISITA/ CAIXA DE CONCRETO OU ALVENARIA EM REDES DE ESGOTO. AF_01/2021</v>
          </cell>
          <cell r="I215" t="str">
            <v>UN</v>
          </cell>
          <cell r="J215" t="str">
            <v>COEFICIENTE DE REPRESENTATIVIDADE</v>
          </cell>
          <cell r="K215" t="str">
            <v>155,43</v>
          </cell>
        </row>
        <row r="216">
          <cell r="A216" t="str">
            <v>ASSENTAMENTO DE TUBOS E PECAS</v>
          </cell>
          <cell r="B216" t="str">
            <v>ASTU</v>
          </cell>
          <cell r="C216" t="str">
            <v>FORNEC E/OU ASSENT DE TUBO DE PVC COM JUNTA ELASTICA</v>
          </cell>
          <cell r="D216" t="str">
            <v>0048</v>
          </cell>
        </row>
        <row r="216">
          <cell r="G216">
            <v>105260</v>
          </cell>
          <cell r="H216" t="str">
            <v>ASSENTAMENTO E FORNECIMENTO DE TUBO DE PVC PBA PARA REDE DE ÁGUA, DN 50, JUNTA ELÁSTICA INTEGRADA, INSTALADO EM LOCAL COM NÍVEL ALTO DE INTERFERÊNCIAS (INCLUI FORNECIMENTO). AF_05/2024</v>
          </cell>
          <cell r="I216" t="str">
            <v>UN</v>
          </cell>
          <cell r="J216" t="str">
            <v>ATRIBUÍDO SÃO PAULO</v>
          </cell>
          <cell r="K216" t="str">
            <v>18,56</v>
          </cell>
        </row>
        <row r="217">
          <cell r="A217" t="str">
            <v>ASSENTAMENTO DE TUBOS E PECAS</v>
          </cell>
          <cell r="B217" t="str">
            <v>ASTU</v>
          </cell>
          <cell r="C217" t="str">
            <v>FORNEC E/OU ASSENT DE TUBO DE PVC COM JUNTA ELASTICA</v>
          </cell>
          <cell r="D217" t="str">
            <v>0048</v>
          </cell>
        </row>
        <row r="217">
          <cell r="G217">
            <v>105285</v>
          </cell>
          <cell r="H217" t="str">
            <v>ASSENTAMENTO E FORNECIMENTO DE TUBO DE PVC PBA PARA REDE DE ÁGUA, DN 50, JUNTA ELÁSTICA INTEGRADA, INSTALADO EM LOCAL COM NÍVEL BAIXO DE INTERFERÊNCIAS (INCLUI FORNECIMENTO). AF_05/2024</v>
          </cell>
          <cell r="I217" t="str">
            <v>UN</v>
          </cell>
          <cell r="J217" t="str">
            <v>ATRIBUÍDO SÃO PAULO</v>
          </cell>
          <cell r="K217" t="str">
            <v>18,10</v>
          </cell>
        </row>
        <row r="218">
          <cell r="A218" t="str">
            <v>ASSENTAMENTO DE TUBOS E PECAS</v>
          </cell>
          <cell r="B218" t="str">
            <v>ASTU</v>
          </cell>
          <cell r="C218" t="str">
            <v>FORNEC E/OU ASSENT DE TUBO DE PVC COM JUNTA ELASTICA</v>
          </cell>
          <cell r="D218" t="str">
            <v>0048</v>
          </cell>
        </row>
        <row r="218">
          <cell r="G218">
            <v>105286</v>
          </cell>
          <cell r="H218" t="str">
            <v>ASSENTAMENTO E FORNECIMENTO DE LUVA SIMPLES, PVC PBA, JE, DN 50 / DE 60 MM, PARA REDE AGUA, JUNTA ELÁSTICA INTEGRADA, INSTALADO EM LOCAL COM NÍVEL ALTO DE INTERFERÊNCIAS (INCLUI FORNECIMENTO). AF_05/2024</v>
          </cell>
          <cell r="I218" t="str">
            <v>UN</v>
          </cell>
          <cell r="J218" t="str">
            <v>ATRIBUÍDO SÃO PAULO</v>
          </cell>
          <cell r="K218" t="str">
            <v>23,09</v>
          </cell>
        </row>
        <row r="219">
          <cell r="A219" t="str">
            <v>ASSENTAMENTO DE TUBOS E PECAS</v>
          </cell>
          <cell r="B219" t="str">
            <v>ASTU</v>
          </cell>
          <cell r="C219" t="str">
            <v>FORNEC E/OU ASSENT DE TUBO DE PVC COM JUNTA ELASTICA</v>
          </cell>
          <cell r="D219" t="str">
            <v>0048</v>
          </cell>
        </row>
        <row r="219">
          <cell r="G219">
            <v>105287</v>
          </cell>
          <cell r="H219" t="str">
            <v>ASSENTAMENTO E FORNECIMENTO DE LUVA SIMPLES, PVC PBA, JE, DN 50 / DE 60 MM, PARA REDE AGUA, JUNTA ELÁSTICA INTEGRADA, INSTALADO EM LOCAL COM NÍVEL BAIXO DE INTERFERÊNCIAS (INCLUI FORNECIMENTO). AF_05/2024</v>
          </cell>
          <cell r="I219" t="str">
            <v>UN</v>
          </cell>
          <cell r="J219" t="str">
            <v>ATRIBUÍDO SÃO PAULO</v>
          </cell>
          <cell r="K219" t="str">
            <v>21,21</v>
          </cell>
        </row>
        <row r="220">
          <cell r="A220" t="str">
            <v>ASSENTAMENTO DE TUBOS E PECAS</v>
          </cell>
          <cell r="B220" t="str">
            <v>ASTU</v>
          </cell>
          <cell r="C220" t="str">
            <v>FORNEC E/OU ASSENT DE TUBO DE PVC COM JUNTA ELASTICA</v>
          </cell>
          <cell r="D220" t="str">
            <v>0048</v>
          </cell>
        </row>
        <row r="220">
          <cell r="G220">
            <v>105288</v>
          </cell>
          <cell r="H220" t="str">
            <v>ASSENTAMENTO E FORNECIMENTO DE LUVA SIMPLES, PVC PBA, JE, DN 75 / DE 85 MM, PARA REDE AGUA, JUNTA ELÁSTICA INTEGRADA, INSTALADO EM LOCAL COM NÍVEL ALTO DE INTERFERÊNCIAS (INCLUI FORNECIMENTO). AF_05/2024</v>
          </cell>
          <cell r="I220" t="str">
            <v>UN</v>
          </cell>
          <cell r="J220" t="str">
            <v>ATRIBUÍDO SÃO PAULO</v>
          </cell>
          <cell r="K220" t="str">
            <v>37,02</v>
          </cell>
        </row>
        <row r="221">
          <cell r="A221" t="str">
            <v>ASSENTAMENTO DE TUBOS E PECAS</v>
          </cell>
          <cell r="B221" t="str">
            <v>ASTU</v>
          </cell>
          <cell r="C221" t="str">
            <v>FORNEC E/OU ASSENT DE TUBO DE PVC COM JUNTA ELASTICA</v>
          </cell>
          <cell r="D221" t="str">
            <v>0048</v>
          </cell>
        </row>
        <row r="221">
          <cell r="G221">
            <v>105289</v>
          </cell>
          <cell r="H221" t="str">
            <v>ASSENTAMENTO E FORNECIMENTO DE LUVA SIMPLES, PVC PBA, JE, DN 75 / DE 85 MM, PARA REDE AGUA, JUNTA ELÁSTICA INTEGRADA, INSTALADO EM LOCAL COM NÍVEL BAIXO DE INTERFERÊNCIAS (INCLUI FORNECIMENTO). AF_05/2024</v>
          </cell>
          <cell r="I221" t="str">
            <v>UN</v>
          </cell>
          <cell r="J221" t="str">
            <v>ATRIBUÍDO SÃO PAULO</v>
          </cell>
          <cell r="K221" t="str">
            <v>34,82</v>
          </cell>
        </row>
        <row r="222">
          <cell r="A222" t="str">
            <v>ASSENTAMENTO DE TUBOS E PECAS</v>
          </cell>
          <cell r="B222" t="str">
            <v>ASTU</v>
          </cell>
          <cell r="C222" t="str">
            <v>FORNEC E/OU ASSENT DE TUBO DE PVC COM JUNTA ELASTICA</v>
          </cell>
          <cell r="D222" t="str">
            <v>0048</v>
          </cell>
        </row>
        <row r="222">
          <cell r="G222">
            <v>105290</v>
          </cell>
          <cell r="H222" t="str">
            <v>ASSENTAMENTO E FORNECIMENTO DE LUVA SIMPLES, PVC PBA, JE, DN 100 / DE 110 MM, PARA REDE AGUA, JUNTA ELÁSTICA INTEGRADA, INSTALADO EM LOCAL COM NÍVEL ALTO DE INTERFERÊNCIAS (INCLUI FORNECIMENTO). AF_05/2024</v>
          </cell>
          <cell r="I222" t="str">
            <v>UN</v>
          </cell>
          <cell r="J222" t="str">
            <v>ATRIBUÍDO SÃO PAULO</v>
          </cell>
          <cell r="K222" t="str">
            <v>49,29</v>
          </cell>
        </row>
        <row r="223">
          <cell r="A223" t="str">
            <v>ASSENTAMENTO DE TUBOS E PECAS</v>
          </cell>
          <cell r="B223" t="str">
            <v>ASTU</v>
          </cell>
          <cell r="C223" t="str">
            <v>FORNEC E/OU ASSENT DE TUBO DE PVC COM JUNTA ELASTICA</v>
          </cell>
          <cell r="D223" t="str">
            <v>0048</v>
          </cell>
        </row>
        <row r="223">
          <cell r="G223">
            <v>105291</v>
          </cell>
          <cell r="H223" t="str">
            <v>ASSENTAMENTO E FORNECIMENTO DE LUVA SIMPLES, PVC PBA, JE, DN 100 / DE 110 MM, PARA REDE AGUA, JUNTA ELÁSTICA INTEGRADA, INSTALADO EM LOCAL COM NÍVEL BAIXO DE INTERFERÊNCIAS (INCLUI FORNECIMENTO). AF_05/2024</v>
          </cell>
          <cell r="I223" t="str">
            <v>UN</v>
          </cell>
          <cell r="J223" t="str">
            <v>ATRIBUÍDO SÃO PAULO</v>
          </cell>
          <cell r="K223" t="str">
            <v>46,74</v>
          </cell>
        </row>
        <row r="224">
          <cell r="A224" t="str">
            <v>ASSENTAMENTO DE TUBOS E PECAS</v>
          </cell>
          <cell r="B224" t="str">
            <v>ASTU</v>
          </cell>
          <cell r="C224" t="str">
            <v>FORNEC E/OU ASSENT DE TUBO DE PVC COM JUNTA ELASTICA</v>
          </cell>
          <cell r="D224" t="str">
            <v>0048</v>
          </cell>
        </row>
        <row r="224">
          <cell r="G224">
            <v>105292</v>
          </cell>
          <cell r="H224" t="str">
            <v>ASSENTAMENTO E FORNECIMENTO DE CURVA PVC PBA, JE, PB, 45 GRAUS, DN 50 / DE 60 MM, PARA REDE AGUA, JUNTA ELÁSTICA INTEGRADA, INSTALADO EM LOCAL COM NÍVEL ALTO DE INTERFERÊNCIAS (INCLUI FORNECIMENTO). AF_05/2024</v>
          </cell>
          <cell r="I224" t="str">
            <v>UN</v>
          </cell>
          <cell r="J224" t="str">
            <v>ATRIBUÍDO SÃO PAULO</v>
          </cell>
          <cell r="K224" t="str">
            <v>38,03</v>
          </cell>
        </row>
        <row r="225">
          <cell r="A225" t="str">
            <v>ASSENTAMENTO DE TUBOS E PECAS</v>
          </cell>
          <cell r="B225" t="str">
            <v>ASTU</v>
          </cell>
          <cell r="C225" t="str">
            <v>FORNEC E/OU ASSENT DE TUBO DE PVC COM JUNTA ELASTICA</v>
          </cell>
          <cell r="D225" t="str">
            <v>0048</v>
          </cell>
        </row>
        <row r="225">
          <cell r="G225">
            <v>105293</v>
          </cell>
          <cell r="H225" t="str">
            <v>ASSENTAMENTO E FORNECIMENTO DE CURVA PVC PBA, JE, PB, 45 GRAUS, DN 50 / DE 60 MM, PARA REDE AGUA, JUNTA ELÁSTICA INTEGRADA, INSTALADO EM LOCAL COM NÍVEL BAIXO DE INTERFERÊNCIAS (INCLUI FORNECIMENTO). AF_05/2024</v>
          </cell>
          <cell r="I225" t="str">
            <v>UN</v>
          </cell>
          <cell r="J225" t="str">
            <v>ATRIBUÍDO SÃO PAULO</v>
          </cell>
          <cell r="K225" t="str">
            <v>35,22</v>
          </cell>
        </row>
        <row r="226">
          <cell r="A226" t="str">
            <v>ASSENTAMENTO DE TUBOS E PECAS</v>
          </cell>
          <cell r="B226" t="str">
            <v>ASTU</v>
          </cell>
          <cell r="C226" t="str">
            <v>FORNEC E/OU ASSENT DE TUBO DE PVC COM JUNTA ELASTICA</v>
          </cell>
          <cell r="D226" t="str">
            <v>0048</v>
          </cell>
        </row>
        <row r="226">
          <cell r="G226">
            <v>105294</v>
          </cell>
          <cell r="H226" t="str">
            <v>ASSENTAMENTO E FORNECIMENTO DE CURVA PVC PBA, JE, PB, 45 GRAUS, DN 75 / DE 85 MM, PARA REDE AGUA, JUNTA ELÁSTICA INTEGRADA, INSTALADO EM LOCAL COM NÍVEL ALTO DE INTERFERÊNCIAS (INCLUI FORNECIMENTO). AF_05/2024</v>
          </cell>
          <cell r="I226" t="str">
            <v>UN</v>
          </cell>
          <cell r="J226" t="str">
            <v>ATRIBUÍDO SÃO PAULO</v>
          </cell>
          <cell r="K226" t="str">
            <v>74,30</v>
          </cell>
        </row>
        <row r="227">
          <cell r="A227" t="str">
            <v>ASSENTAMENTO DE TUBOS E PECAS</v>
          </cell>
          <cell r="B227" t="str">
            <v>ASTU</v>
          </cell>
          <cell r="C227" t="str">
            <v>FORNEC E/OU ASSENT DE TUBO DE PVC COM JUNTA ELASTICA</v>
          </cell>
          <cell r="D227" t="str">
            <v>0048</v>
          </cell>
        </row>
        <row r="227">
          <cell r="G227">
            <v>105295</v>
          </cell>
          <cell r="H227" t="str">
            <v>ASSENTAMENTO E FORNECIMENTO DE CURVA PVC PBA, JE, PB, 45 GRAUS, DN 75 / DE 85 MM, PARA REDE AGUA, JUNTA ELÁSTICA INTEGRADA, INSTALADO EM LOCAL COM NÍVEL BAIXO DE INTERFERÊNCIAS (INCLUI FORNECIMENTO). AF_05/2024</v>
          </cell>
          <cell r="I227" t="str">
            <v>UN</v>
          </cell>
          <cell r="J227" t="str">
            <v>ATRIBUÍDO SÃO PAULO</v>
          </cell>
          <cell r="K227" t="str">
            <v>70,98</v>
          </cell>
        </row>
        <row r="228">
          <cell r="A228" t="str">
            <v>ASSENTAMENTO DE TUBOS E PECAS</v>
          </cell>
          <cell r="B228" t="str">
            <v>ASTU</v>
          </cell>
          <cell r="C228" t="str">
            <v>FORNEC E/OU ASSENT DE TUBO DE PVC COM JUNTA ELASTICA</v>
          </cell>
          <cell r="D228" t="str">
            <v>0048</v>
          </cell>
        </row>
        <row r="228">
          <cell r="G228">
            <v>105296</v>
          </cell>
          <cell r="H228" t="str">
            <v>ASSENTAMENTO E FORNECIMENTO DE CURVA PVC PBA, JE, PB, 45 GRAUS, DN 100 / DE 110 MM, PARA REDE AGUA, JUNTA ELÁSTICA INTEGRADA, INSTALADO EM LOCAL COM NÍVEL ALTO DE INTERFERÊNCIAS (INCLUI FORNECIMENTO). AF_05/2024</v>
          </cell>
          <cell r="I228" t="str">
            <v>UN</v>
          </cell>
          <cell r="J228" t="str">
            <v>ATRIBUÍDO SÃO PAULO</v>
          </cell>
          <cell r="K228" t="str">
            <v>124,98</v>
          </cell>
        </row>
        <row r="229">
          <cell r="A229" t="str">
            <v>ASSENTAMENTO DE TUBOS E PECAS</v>
          </cell>
          <cell r="B229" t="str">
            <v>ASTU</v>
          </cell>
          <cell r="C229" t="str">
            <v>FORNEC E/OU ASSENT DE TUBO DE PVC COM JUNTA ELASTICA</v>
          </cell>
          <cell r="D229" t="str">
            <v>0048</v>
          </cell>
        </row>
        <row r="229">
          <cell r="G229">
            <v>105308</v>
          </cell>
          <cell r="H229" t="str">
            <v>ASSENTAMENTO DE TUBO DE PVC PBA PARA REDE DE ÁGUA, DN 125, JUNTA ELÁSTICA INTEGRADA, INSTALADO EM LOCAL COM NÍVEL ALTO DE INTERFERÊNCIAS (NÃO INCLUI FORNECIMENTO). AF_05/2024</v>
          </cell>
          <cell r="I229" t="str">
            <v>M</v>
          </cell>
          <cell r="J229" t="str">
            <v>COEFICIENTE DE REPRESENTATIVIDADE</v>
          </cell>
          <cell r="K229" t="str">
            <v>4,11</v>
          </cell>
        </row>
        <row r="230">
          <cell r="A230" t="str">
            <v>ASSENTAMENTO DE TUBOS E PECAS</v>
          </cell>
          <cell r="B230" t="str">
            <v>ASTU</v>
          </cell>
          <cell r="C230" t="str">
            <v>FORNEC E/OU ASSENT DE TUBO DE PVC COM JUNTA ELASTICA</v>
          </cell>
          <cell r="D230" t="str">
            <v>0048</v>
          </cell>
        </row>
        <row r="230">
          <cell r="G230">
            <v>105309</v>
          </cell>
          <cell r="H230" t="str">
            <v>ASSENTAMENTO DE TUBO DE PVC PBA PARA REDE DE ÁGUA, DN 140, JUNTA ELÁSTICA INTEGRADA, INSTALADO EM LOCAL COM NÍVEL ALTO DE INTERFERÊNCIAS (NÃO INCLUI FORNECIMENTO). AF_05/2024</v>
          </cell>
          <cell r="I230" t="str">
            <v>M</v>
          </cell>
          <cell r="J230" t="str">
            <v>COEFICIENTE DE REPRESENTATIVIDADE</v>
          </cell>
          <cell r="K230" t="str">
            <v>4,43</v>
          </cell>
        </row>
        <row r="231">
          <cell r="A231" t="str">
            <v>ASSENTAMENTO DE TUBOS E PECAS</v>
          </cell>
          <cell r="B231" t="str">
            <v>ASTU</v>
          </cell>
          <cell r="C231" t="str">
            <v>FORNEC E/OU ASSENT DE TUBO DE PVC COM JUNTA ELASTICA</v>
          </cell>
          <cell r="D231" t="str">
            <v>0048</v>
          </cell>
        </row>
        <row r="231">
          <cell r="G231">
            <v>105310</v>
          </cell>
          <cell r="H231" t="str">
            <v>ASSENTAMENTO DE TUBO DE PVC PBA PARA REDE DE ÁGUA, DN 180, JUNTA ELÁSTICA INTEGRADA, INSTALADO EM LOCAL COM NÍVEL ALTO DE INTERFERÊNCIAS (NÃO INCLUI FORNECIMENTO). AF_05/2024</v>
          </cell>
          <cell r="I231" t="str">
            <v>M</v>
          </cell>
          <cell r="J231" t="str">
            <v>COEFICIENTE DE REPRESENTATIVIDADE</v>
          </cell>
          <cell r="K231" t="str">
            <v>5,22</v>
          </cell>
        </row>
        <row r="232">
          <cell r="A232" t="str">
            <v>ASSENTAMENTO DE TUBOS E PECAS</v>
          </cell>
          <cell r="B232" t="str">
            <v>ASTU</v>
          </cell>
          <cell r="C232" t="str">
            <v>FORNEC E/OU ASSENT DE TUBO DE PVC COM JUNTA ELASTICA</v>
          </cell>
          <cell r="D232" t="str">
            <v>0048</v>
          </cell>
        </row>
        <row r="232">
          <cell r="G232">
            <v>105311</v>
          </cell>
          <cell r="H232" t="str">
            <v>ASSENTAMENTO DE TUBO DE PVC DEFOFO OU PRFV OU RPVC PARA REDE DE ÁGUA, DN 100, JUNTA ELÁSTICA INTEGRADA, INSTALADO EM LOCAL COM NÍVEL ALTO DE INTERFERÊNCIAS (NÃO INCLUI FORNECIMENTO). AF_05/2024</v>
          </cell>
          <cell r="I232" t="str">
            <v>M</v>
          </cell>
          <cell r="J232" t="str">
            <v>COEFICIENTE DE REPRESENTATIVIDADE</v>
          </cell>
          <cell r="K232" t="str">
            <v>3,31</v>
          </cell>
        </row>
        <row r="233">
          <cell r="A233" t="str">
            <v>ASSENTAMENTO DE TUBOS E PECAS</v>
          </cell>
          <cell r="B233" t="str">
            <v>ASTU</v>
          </cell>
          <cell r="C233" t="str">
            <v>FORNEC E/OU ASSENT DE TUBO DE PVC COM JUNTA ELASTICA</v>
          </cell>
          <cell r="D233" t="str">
            <v>0048</v>
          </cell>
        </row>
        <row r="233">
          <cell r="G233">
            <v>105312</v>
          </cell>
          <cell r="H233" t="str">
            <v>ASSENTAMENTO DE TUBO DE PVC PBA PARA REDE DE ÁGUA, DN 125, JUNTA ELÁSTICA INTEGRADA, INSTALADO EM LOCAL COM NÍVEL BAIXO DE INTERFERÊNCIAS (NÃO INCLUI FORNECIMENTO). AF_05/2024</v>
          </cell>
          <cell r="I233" t="str">
            <v>M</v>
          </cell>
          <cell r="J233" t="str">
            <v>COEFICIENTE DE REPRESENTATIVIDADE</v>
          </cell>
          <cell r="K233" t="str">
            <v>3,40</v>
          </cell>
        </row>
        <row r="234">
          <cell r="A234" t="str">
            <v>ASSENTAMENTO DE TUBOS E PECAS</v>
          </cell>
          <cell r="B234" t="str">
            <v>ASTU</v>
          </cell>
          <cell r="C234" t="str">
            <v>FORNEC E/OU ASSENT DE TUBO DE PVC COM JUNTA ELASTICA</v>
          </cell>
          <cell r="D234" t="str">
            <v>0048</v>
          </cell>
        </row>
        <row r="234">
          <cell r="G234">
            <v>105313</v>
          </cell>
          <cell r="H234" t="str">
            <v>ASSENTAMENTO DE TUBO DE PVC PBA PARA REDE DE ÁGUA, DN 140, JUNTA ELÁSTICA INTEGRADA, INSTALADO EM LOCAL COM NÍVEL BAIXO DE INTERFERÊNCIAS (NÃO INCLUI FORNECIMENTO). AF_05/2024</v>
          </cell>
          <cell r="I234" t="str">
            <v>M</v>
          </cell>
          <cell r="J234" t="str">
            <v>COEFICIENTE DE REPRESENTATIVIDADE</v>
          </cell>
          <cell r="K234" t="str">
            <v>3,66</v>
          </cell>
        </row>
        <row r="235">
          <cell r="A235" t="str">
            <v>ASSENTAMENTO DE TUBOS E PECAS</v>
          </cell>
          <cell r="B235" t="str">
            <v>ASTU</v>
          </cell>
          <cell r="C235" t="str">
            <v>FORNEC E/OU ASSENT DE TUBO DE PVC COM JUNTA ELASTICA</v>
          </cell>
          <cell r="D235" t="str">
            <v>0048</v>
          </cell>
        </row>
        <row r="235">
          <cell r="G235">
            <v>105314</v>
          </cell>
          <cell r="H235" t="str">
            <v>ASSENTAMENTO DE TUBO DE PVC PBA PARA REDE DE ÁGUA, DN 180, JUNTA ELÁSTICA INTEGRADA, INSTALADO EM LOCAL COM NÍVEL BAIXO DE INTERFERÊNCIAS (NÃO INCLUI FORNECIMENTO). AF_05/2024</v>
          </cell>
          <cell r="I235" t="str">
            <v>M</v>
          </cell>
          <cell r="J235" t="str">
            <v>COEFICIENTE DE REPRESENTATIVIDADE</v>
          </cell>
          <cell r="K235" t="str">
            <v>4,32</v>
          </cell>
        </row>
        <row r="236">
          <cell r="A236" t="str">
            <v>ASSENTAMENTO DE TUBOS E PECAS</v>
          </cell>
          <cell r="B236" t="str">
            <v>ASTU</v>
          </cell>
          <cell r="C236" t="str">
            <v>FORNEC E/OU ASSENT DE TUBO DE PVC COM JUNTA ELASTICA</v>
          </cell>
          <cell r="D236" t="str">
            <v>0048</v>
          </cell>
        </row>
        <row r="236">
          <cell r="G236">
            <v>105315</v>
          </cell>
          <cell r="H236" t="str">
            <v>ASSENTAMENTO DE CONEXÃO 2 ACESSOS ALINHADOS DE PVC PBA PARA REDE DE ÁGUA, DN 50, JUNTA ELÁSTICA INTEGRADA, INSTALADO EM LOCAL COM NÍVEL BAIXO DE INTERFERÊNCIAS (NÃO INCLUI FORNECIMENTO). AF_05/2024</v>
          </cell>
          <cell r="I236" t="str">
            <v>UN</v>
          </cell>
          <cell r="J236" t="str">
            <v>COEFICIENTE DE REPRESENTATIVIDADE</v>
          </cell>
          <cell r="K236" t="str">
            <v>8,64</v>
          </cell>
        </row>
        <row r="237">
          <cell r="A237" t="str">
            <v>ASSENTAMENTO DE TUBOS E PECAS</v>
          </cell>
          <cell r="B237" t="str">
            <v>ASTU</v>
          </cell>
          <cell r="C237" t="str">
            <v>FORNEC E/OU ASSENT DE TUBO DE PVC COM JUNTA ELASTICA</v>
          </cell>
          <cell r="D237" t="str">
            <v>0048</v>
          </cell>
        </row>
        <row r="237">
          <cell r="G237">
            <v>105316</v>
          </cell>
          <cell r="H237" t="str">
            <v>ASSENTAMENTO DE CONEXÃO 2 ACESSOS ALINHADOS DE FERRO FUNDIDO PARA REDE DE ÁGUA, DN 250, JUNTA ELÁSTICA, INSTALADO EM LOCAL COM NÍVEL BAIXO DE INTERFERÊNCIAS (NÃO INCLUI FORNECIMENTO). AF_05/2024</v>
          </cell>
          <cell r="I237" t="str">
            <v>UN</v>
          </cell>
          <cell r="J237" t="str">
            <v>COEFICIENTE DE REPRESENTATIVIDADE</v>
          </cell>
          <cell r="K237" t="str">
            <v>17,51</v>
          </cell>
        </row>
        <row r="238">
          <cell r="A238" t="str">
            <v>ASSENTAMENTO DE TUBOS E PECAS</v>
          </cell>
          <cell r="B238" t="str">
            <v>ASTU</v>
          </cell>
          <cell r="C238" t="str">
            <v>FORNEC E/OU ASSENT DE TUBO DE PVC COM JUNTA ELASTICA</v>
          </cell>
          <cell r="D238" t="str">
            <v>0048</v>
          </cell>
        </row>
        <row r="238">
          <cell r="G238">
            <v>105327</v>
          </cell>
          <cell r="H238" t="str">
            <v>ASSENTAMENTO E FORNECIMENTO DE TUBO DE PVC PBA PARA REDE DE ÁGUA, DN 75, JUNTA ELÁSTICA INTEGRADA, INSTALADO EM LOCAL COM NÍVEL ALTO DE INTERFERÊNCIAS (INCLUI FORNECIMENTO). AF_05/2024</v>
          </cell>
          <cell r="I238" t="str">
            <v>UN</v>
          </cell>
          <cell r="J238" t="str">
            <v>ATRIBUÍDO SÃO PAULO</v>
          </cell>
          <cell r="K238" t="str">
            <v>34,52</v>
          </cell>
        </row>
        <row r="239">
          <cell r="A239" t="str">
            <v>ASSENTAMENTO DE TUBOS E PECAS</v>
          </cell>
          <cell r="B239" t="str">
            <v>ASTU</v>
          </cell>
          <cell r="C239" t="str">
            <v>FORNEC E/OU ASSENT DE TUBO DE PVC COM JUNTA ELASTICA</v>
          </cell>
          <cell r="D239" t="str">
            <v>0048</v>
          </cell>
        </row>
        <row r="239">
          <cell r="G239">
            <v>105328</v>
          </cell>
          <cell r="H239" t="str">
            <v>ASSENTAMENTO E FORNECIMENTO DE TUBO DE PVC PBA PARA REDE DE ÁGUA, DN 75, JUNTA ELÁSTICA INTEGRADA, INSTALADO EM LOCAL COM NÍVEL BAIXO DE INTERFERÊNCIAS (INCLUI FORNECIMENTO). AF_05/2024</v>
          </cell>
          <cell r="I239" t="str">
            <v>UN</v>
          </cell>
          <cell r="J239" t="str">
            <v>ATRIBUÍDO SÃO PAULO</v>
          </cell>
          <cell r="K239" t="str">
            <v>33,97</v>
          </cell>
        </row>
        <row r="240">
          <cell r="A240" t="str">
            <v>ASSENTAMENTO DE TUBOS E PECAS</v>
          </cell>
          <cell r="B240" t="str">
            <v>ASTU</v>
          </cell>
          <cell r="C240" t="str">
            <v>FORNEC E/OU ASSENT DE TUBO DE PVC COM JUNTA ELASTICA</v>
          </cell>
          <cell r="D240" t="str">
            <v>0048</v>
          </cell>
        </row>
        <row r="240">
          <cell r="G240">
            <v>105329</v>
          </cell>
          <cell r="H240" t="str">
            <v>ASSENTAMENTO E FORNECIMENTO DE TUBO DE PVC PBA PARA REDE DE ÁGUA, DN 100, JUNTA ELÁSTICA INTEGRADA, INSTALADO EM LOCAL COM NÍVEL ALTO DE INTERFERÊNCIAS (INCLUI FORNECIMENTO). AF_05/2024</v>
          </cell>
          <cell r="I240" t="str">
            <v>UN</v>
          </cell>
          <cell r="J240" t="str">
            <v>ATRIBUÍDO SÃO PAULO</v>
          </cell>
          <cell r="K240" t="str">
            <v>56,14</v>
          </cell>
        </row>
        <row r="241">
          <cell r="A241" t="str">
            <v>ASSENTAMENTO DE TUBOS E PECAS</v>
          </cell>
          <cell r="B241" t="str">
            <v>ASTU</v>
          </cell>
          <cell r="C241" t="str">
            <v>FORNEC E/OU ASSENT DE TUBO DE PVC COM JUNTA ELASTICA</v>
          </cell>
          <cell r="D241" t="str">
            <v>0048</v>
          </cell>
        </row>
        <row r="241">
          <cell r="G241">
            <v>105330</v>
          </cell>
          <cell r="H241" t="str">
            <v>ASSENTAMENTO E FORNECIMENTO DE TUBO DE PVC PBA PARA REDE DE ÁGUA, DN 100, JUNTA ELÁSTICA INTEGRADA, INSTALADO EM LOCAL COM NÍVEL BAIXO DE INTERFERÊNCIAS (INCLUI FORNECIMENTO). AF_05/2024</v>
          </cell>
          <cell r="I241" t="str">
            <v>UN</v>
          </cell>
          <cell r="J241" t="str">
            <v>ATRIBUÍDO SÃO PAULO</v>
          </cell>
          <cell r="K241" t="str">
            <v>55,52</v>
          </cell>
        </row>
        <row r="242">
          <cell r="A242" t="str">
            <v>ASSENTAMENTO DE TUBOS E PECAS</v>
          </cell>
          <cell r="B242" t="str">
            <v>ASTU</v>
          </cell>
          <cell r="C242" t="str">
            <v>FORNEC E/OU ASSENT DE TUBO DE PVC COM JUNTA ELASTICA</v>
          </cell>
          <cell r="D242" t="str">
            <v>0048</v>
          </cell>
        </row>
        <row r="242">
          <cell r="G242">
            <v>105331</v>
          </cell>
          <cell r="H242" t="str">
            <v>ASSENTAMENTO E FORNECIMENTO DE TUBO DE PVC DEFOFO OU PRFV OU RPVC PARA REDE DE ÁGUA, DN 100, JUNTA ELÁSTICA INTEGRADA, INSTALADO EM LOCAL COM NÍVEL ALTO DE INTERFERÊNCIAS (INCLUI FORNECIMENTO). AF_05/2024</v>
          </cell>
          <cell r="I242" t="str">
            <v>M</v>
          </cell>
          <cell r="J242" t="str">
            <v>ATRIBUÍDO SÃO PAULO</v>
          </cell>
          <cell r="K242" t="str">
            <v>39,88</v>
          </cell>
        </row>
        <row r="243">
          <cell r="A243" t="str">
            <v>ASSENTAMENTO DE TUBOS E PECAS</v>
          </cell>
          <cell r="B243" t="str">
            <v>ASTU</v>
          </cell>
          <cell r="C243" t="str">
            <v>FORNEC E/OU ASSENT DE TUBO DE PVC COM JUNTA ELASTICA</v>
          </cell>
          <cell r="D243" t="str">
            <v>0048</v>
          </cell>
        </row>
        <row r="243">
          <cell r="G243">
            <v>105332</v>
          </cell>
          <cell r="H243" t="str">
            <v>ASSENTAMENTO E FORNECIMENTO DE TUBO DE PVC DEFOFO OU PRFV OU RPVC PARA REDE DE ÁGUA, DN 100, JUNTA ELÁSTICA INTEGRADA, INSTALADO EM LOCAL COM NÍVEL BAIXO DE INTERFERÊNCIAS (INCLUI FORNECIMENTO). AF_05/2024</v>
          </cell>
          <cell r="I243" t="str">
            <v>M</v>
          </cell>
          <cell r="J243" t="str">
            <v>ATRIBUÍDO SÃO PAULO</v>
          </cell>
          <cell r="K243" t="str">
            <v>39,30</v>
          </cell>
        </row>
        <row r="244">
          <cell r="A244" t="str">
            <v>ASSENTAMENTO DE TUBOS E PECAS</v>
          </cell>
          <cell r="B244" t="str">
            <v>ASTU</v>
          </cell>
          <cell r="C244" t="str">
            <v>FORNEC E/OU ASSENT DE TUBO DE PVC COM JUNTA ELASTICA</v>
          </cell>
          <cell r="D244" t="str">
            <v>0048</v>
          </cell>
        </row>
        <row r="244">
          <cell r="G244">
            <v>105333</v>
          </cell>
          <cell r="H244" t="str">
            <v>ASSENTAMENTO E FORNECIMENTO DE TUBO DE PVC DEFOFO PARA REDE DE ÁGUA, DN 200, JUNTA ELÁSTICA INTEGRADA, INSTALADO EM LOCAL COM NÍVEL ALTO DE INTERFERÊNCIAS (INCLUI FORNECIMENTO). AF_05/2024</v>
          </cell>
          <cell r="I244" t="str">
            <v>M</v>
          </cell>
          <cell r="J244" t="str">
            <v>ATRIBUÍDO SÃO PAULO</v>
          </cell>
          <cell r="K244" t="str">
            <v>175,77</v>
          </cell>
        </row>
        <row r="245">
          <cell r="A245" t="str">
            <v>ASSENTAMENTO DE TUBOS E PECAS</v>
          </cell>
          <cell r="B245" t="str">
            <v>ASTU</v>
          </cell>
          <cell r="C245" t="str">
            <v>FORNEC E/OU ASSENT DE TUBO DE PVC COM JUNTA ELASTICA</v>
          </cell>
          <cell r="D245" t="str">
            <v>0048</v>
          </cell>
        </row>
        <row r="245">
          <cell r="G245">
            <v>105334</v>
          </cell>
          <cell r="H245" t="str">
            <v>ASSENTAMENTO E FORNECIMENTO DE TUBO DE PVC DEFOFO PARA REDE DE ÁGUA, DN 200, JUNTA ELÁSTICA INTEGRADA, INSTALADO EM LOCAL COM NÍVEL BAIXO DE INTERFERÊNCIAS (INCLUI FORNECIMENTO). AF_05/2024</v>
          </cell>
          <cell r="I245" t="str">
            <v>M</v>
          </cell>
          <cell r="J245" t="str">
            <v>ATRIBUÍDO SÃO PAULO</v>
          </cell>
          <cell r="K245" t="str">
            <v>173,62</v>
          </cell>
        </row>
        <row r="246">
          <cell r="A246" t="str">
            <v>ASSENTAMENTO DE TUBOS E PECAS</v>
          </cell>
          <cell r="B246" t="str">
            <v>ASTU</v>
          </cell>
          <cell r="C246" t="str">
            <v>FORNEC E/OU ASSENT DE TUBO DE PVC COM JUNTA ELASTICA</v>
          </cell>
          <cell r="D246" t="str">
            <v>0048</v>
          </cell>
        </row>
        <row r="246">
          <cell r="G246">
            <v>105335</v>
          </cell>
          <cell r="H246" t="str">
            <v>ASSENTAMENTO E FORNECIMENTO DE TUBO DE PVC DEFOFO PARA REDE DE ÁGUA, DN 250, JUNTA ELÁSTICA INTEGRADA, INSTALADO EM LOCAL COM NÍVEL ALTO DE INTERFERÊNCIAS (INCLUI FORNECIMENTO). AF_05/2024</v>
          </cell>
          <cell r="I246" t="str">
            <v>M</v>
          </cell>
          <cell r="J246" t="str">
            <v>ATRIBUÍDO SÃO PAULO</v>
          </cell>
          <cell r="K246" t="str">
            <v>264,55</v>
          </cell>
        </row>
        <row r="247">
          <cell r="A247" t="str">
            <v>ASSENTAMENTO DE TUBOS E PECAS</v>
          </cell>
          <cell r="B247" t="str">
            <v>ASTU</v>
          </cell>
          <cell r="C247" t="str">
            <v>FORNEC E/OU ASSENT DE TUBO DE PVC COM JUNTA ELASTICA</v>
          </cell>
          <cell r="D247" t="str">
            <v>0048</v>
          </cell>
        </row>
        <row r="247">
          <cell r="G247">
            <v>105336</v>
          </cell>
          <cell r="H247" t="str">
            <v>ASSENTAMENTO E FORNECIMENTO DE TUBO DE PVC DEFOFO PARA REDE DE ÁGUA, DN 250, JUNTA ELÁSTICA INTEGRADA, INSTALADO EM LOCAL COM NÍVEL BAIXO DE INTERFERÊNCIAS (INCLUI FORNECIMENTO). AF_05/2024</v>
          </cell>
          <cell r="I247" t="str">
            <v>M</v>
          </cell>
          <cell r="J247" t="str">
            <v>ATRIBUÍDO SÃO PAULO</v>
          </cell>
          <cell r="K247" t="str">
            <v>262,01</v>
          </cell>
        </row>
        <row r="248">
          <cell r="A248" t="str">
            <v>ASSENTAMENTO DE TUBOS E PECAS</v>
          </cell>
          <cell r="B248" t="str">
            <v>ASTU</v>
          </cell>
          <cell r="C248" t="str">
            <v>FORNEC E/OU ASSENT DE TUBO DE PVC COM JUNTA ELASTICA</v>
          </cell>
          <cell r="D248" t="str">
            <v>0048</v>
          </cell>
        </row>
        <row r="248">
          <cell r="G248">
            <v>105337</v>
          </cell>
          <cell r="H248" t="str">
            <v>ASSENTAMENTO E FORNECIMENTO DE TUBO DE PVC DEFOFO PARA REDE DE ÁGUA, DN 300, JUNTA ELÁSTICA INTEGRADA, INSTALADO EM LOCAL COM NÍVEL ALTO DE INTERFERÊNCIAS (INCLUI FORNECIMENTO). AF_05/2024</v>
          </cell>
          <cell r="I248" t="str">
            <v>M</v>
          </cell>
          <cell r="J248" t="str">
            <v>ATRIBUÍDO SÃO PAULO</v>
          </cell>
          <cell r="K248" t="str">
            <v>372,88</v>
          </cell>
        </row>
        <row r="249">
          <cell r="A249" t="str">
            <v>ASSENTAMENTO DE TUBOS E PECAS</v>
          </cell>
          <cell r="B249" t="str">
            <v>ASTU</v>
          </cell>
          <cell r="C249" t="str">
            <v>FORNEC E/OU ASSENT DE TUBO DE PVC COM JUNTA ELASTICA</v>
          </cell>
          <cell r="D249" t="str">
            <v>0048</v>
          </cell>
        </row>
        <row r="249">
          <cell r="G249">
            <v>105338</v>
          </cell>
          <cell r="H249" t="str">
            <v>ASSENTAMENTO E FORNECIMENTO DE TUBO DE PVC DEFOFO PARA REDE DE ÁGUA, DN 300, JUNTA ELÁSTICA INTEGRADA, INSTALADO EM LOCAL COM NÍVEL BAIXO DE INTERFERÊNCIAS (INCLUI FORNECIMENTO). AF_05/2024</v>
          </cell>
          <cell r="I249" t="str">
            <v>M</v>
          </cell>
          <cell r="J249" t="str">
            <v>ATRIBUÍDO SÃO PAULO</v>
          </cell>
          <cell r="K249" t="str">
            <v>369,95</v>
          </cell>
        </row>
        <row r="250">
          <cell r="A250" t="str">
            <v>ASSENTAMENTO DE TUBOS E PECAS</v>
          </cell>
          <cell r="B250" t="str">
            <v>ASTU</v>
          </cell>
          <cell r="C250" t="str">
            <v>FORNEC E/OU ASSENT DE TUBO DE PVC COM JUNTA ELASTICA</v>
          </cell>
          <cell r="D250" t="str">
            <v>0048</v>
          </cell>
        </row>
        <row r="250">
          <cell r="G250">
            <v>105339</v>
          </cell>
          <cell r="H250" t="str">
            <v>ASSENTAMENTO DE TUBO DE PVC DEFOFO OU PRFV OU RPVC PARA REDE DE ÁGUA, DN 100, JUNTA ELÁSTICA INTEGRADA, INSTALADO EM LOCAL COM NÍVEL BAIXO DE INTERFERÊNCIAS (NÃO INCLUI FORNECIMENTO). AF_05/2024</v>
          </cell>
          <cell r="I250" t="str">
            <v>M</v>
          </cell>
          <cell r="J250" t="str">
            <v>COEFICIENTE DE REPRESENTATIVIDADE</v>
          </cell>
          <cell r="K250" t="str">
            <v>2,73</v>
          </cell>
        </row>
        <row r="251">
          <cell r="A251" t="str">
            <v>ASSENTAMENTO DE TUBOS E PECAS</v>
          </cell>
          <cell r="B251" t="str">
            <v>ASTU</v>
          </cell>
          <cell r="C251" t="str">
            <v>FORNEC E/OU ASSENT DE TUBO DE PVC COM JUNTA ELASTICA</v>
          </cell>
          <cell r="D251" t="str">
            <v>0048</v>
          </cell>
        </row>
        <row r="251">
          <cell r="G251">
            <v>105359</v>
          </cell>
          <cell r="H251" t="str">
            <v>ASSENTAMENTO DE CONEXÃO 2 ACESSOS ALINHADOS DE PVC PBA PARA REDE DE ÁGUA, DN 50, JUNTA ELÁSTICA INTEGRADA, INSTALADO EM LOCAL COM NÍVEL ALTO DE INTERFERÊNCIAS (NÃO INCLUI FORNECIMENTO). AF_05/2024</v>
          </cell>
          <cell r="I251" t="str">
            <v>UN</v>
          </cell>
          <cell r="J251" t="str">
            <v>COEFICIENTE DE REPRESENTATIVIDADE</v>
          </cell>
          <cell r="K251" t="str">
            <v>10,52</v>
          </cell>
        </row>
        <row r="252">
          <cell r="A252" t="str">
            <v>ASSENTAMENTO DE TUBOS E PECAS</v>
          </cell>
          <cell r="B252" t="str">
            <v>ASTU</v>
          </cell>
          <cell r="C252" t="str">
            <v>FORNEC E/OU ASSENT DE TUBO DE PVC COM JUNTA ELASTICA</v>
          </cell>
          <cell r="D252" t="str">
            <v>0048</v>
          </cell>
        </row>
        <row r="252">
          <cell r="G252">
            <v>105360</v>
          </cell>
          <cell r="H252" t="str">
            <v>ASSENTAMENTO DE CONEXÃO 2 ACESSOS ALINHADOS DE PVC PBA PARA REDE DE ÁGUA, DN 75, JUNTA ELÁSTICA INTEGRADA, INSTALADO EM LOCAL COM NÍVEL ALTO DE INTERFERÊNCIAS (NÃO INCLUI FORNECIMENTO). AF_05/2024</v>
          </cell>
          <cell r="I252" t="str">
            <v>UN</v>
          </cell>
          <cell r="J252" t="str">
            <v>COEFICIENTE DE REPRESENTATIVIDADE</v>
          </cell>
          <cell r="K252" t="str">
            <v>12,77</v>
          </cell>
        </row>
        <row r="253">
          <cell r="A253" t="str">
            <v>ASSENTAMENTO DE TUBOS E PECAS</v>
          </cell>
          <cell r="B253" t="str">
            <v>ASTU</v>
          </cell>
          <cell r="C253" t="str">
            <v>FORNEC E/OU ASSENT DE TUBO DE PVC COM JUNTA ELASTICA</v>
          </cell>
          <cell r="D253" t="str">
            <v>0048</v>
          </cell>
        </row>
        <row r="253">
          <cell r="G253">
            <v>105361</v>
          </cell>
          <cell r="H253" t="str">
            <v>ASSENTAMENTO DE CONEXÃO 2 ACESSOS ALINHADOS DE PVC PBA PARA REDE DE ÁGUA, DN 100, JUNTA ELÁSTICA INTEGRADA, INSTALADO EM LOCAL COM NÍVEL ALTO DE INTERFERÊNCIAS (NÃO INCLUI FORNECIMENTO). AF_05/2024</v>
          </cell>
          <cell r="I253" t="str">
            <v>UN</v>
          </cell>
          <cell r="J253" t="str">
            <v>COEFICIENTE DE REPRESENTATIVIDADE</v>
          </cell>
          <cell r="K253" t="str">
            <v>14,88</v>
          </cell>
        </row>
        <row r="254">
          <cell r="A254" t="str">
            <v>ASSENTAMENTO DE TUBOS E PECAS</v>
          </cell>
          <cell r="B254" t="str">
            <v>ASTU</v>
          </cell>
          <cell r="C254" t="str">
            <v>FORNEC E/OU ASSENT DE TUBO DE PVC COM JUNTA ELASTICA</v>
          </cell>
          <cell r="D254" t="str">
            <v>0048</v>
          </cell>
        </row>
        <row r="254">
          <cell r="G254">
            <v>105362</v>
          </cell>
          <cell r="H254" t="str">
            <v>ASSENTAMENTO DE CONEXÃO 2 ACESSOS INCLINADOS DE PVC PBA PARA REDE DE ÁGUA, DN 50, JUNTA ELÁSTICA INTEGRADA, INSTALADO EM LOCAL COM NÍVEL ALTO DE INTERFERÊNCIAS (NÃO INCLUI FORNECIMENTO). AF_05/2024</v>
          </cell>
          <cell r="I254" t="str">
            <v>UN</v>
          </cell>
          <cell r="J254" t="str">
            <v>COEFICIENTE DE REPRESENTATIVIDADE</v>
          </cell>
          <cell r="K254" t="str">
            <v>15,47</v>
          </cell>
        </row>
        <row r="255">
          <cell r="A255" t="str">
            <v>ASSENTAMENTO DE TUBOS E PECAS</v>
          </cell>
          <cell r="B255" t="str">
            <v>ASTU</v>
          </cell>
          <cell r="C255" t="str">
            <v>FORNEC E/OU ASSENT DE TUBO DE PVC COM JUNTA ELASTICA</v>
          </cell>
          <cell r="D255" t="str">
            <v>0048</v>
          </cell>
        </row>
        <row r="255">
          <cell r="G255">
            <v>105363</v>
          </cell>
          <cell r="H255" t="str">
            <v>ASSENTAMENTO DE CONEXÃO 2 ACESSOS INCLINADOS DE PVC PBA PARA REDE DE ÁGUA, DN 75, JUNTA ELÁSTICA INTEGRADA, INSTALADO EM LOCAL COM NÍVEL ALTO DE INTERFERÊNCIAS (NÃO INCLUI FORNECIMENTO). AF_05/2024</v>
          </cell>
          <cell r="I255" t="str">
            <v>UN</v>
          </cell>
          <cell r="J255" t="str">
            <v>COEFICIENTE DE REPRESENTATIVIDADE</v>
          </cell>
          <cell r="K255" t="str">
            <v>18,63</v>
          </cell>
        </row>
        <row r="256">
          <cell r="A256" t="str">
            <v>ASSENTAMENTO DE TUBOS E PECAS</v>
          </cell>
          <cell r="B256" t="str">
            <v>ASTU</v>
          </cell>
          <cell r="C256" t="str">
            <v>FORNEC E/OU ASSENT DE TUBO DE PVC COM JUNTA ELASTICA</v>
          </cell>
          <cell r="D256" t="str">
            <v>0048</v>
          </cell>
        </row>
        <row r="256">
          <cell r="G256">
            <v>105364</v>
          </cell>
          <cell r="H256" t="str">
            <v>ASSENTAMENTO DE CONEXÃO 2 ACESSOS INCLINADOS DE PVC PBA PARA REDE DE ÁGUA, DN 100, JUNTA ELÁSTICA INTEGRADA, INSTALADO EM LOCAL COM NÍVEL ALTO DE INTERFERÊNCIAS (NÃO INCLUI FORNECIMENTO). AF_05/2024</v>
          </cell>
          <cell r="I256" t="str">
            <v>UN</v>
          </cell>
          <cell r="J256" t="str">
            <v>COEFICIENTE DE REPRESENTATIVIDADE</v>
          </cell>
          <cell r="K256" t="str">
            <v>21,64</v>
          </cell>
        </row>
        <row r="257">
          <cell r="A257" t="str">
            <v>ASSENTAMENTO DE TUBOS E PECAS</v>
          </cell>
          <cell r="B257" t="str">
            <v>ASTU</v>
          </cell>
          <cell r="C257" t="str">
            <v>FORNEC E/OU ASSENT DE TUBO DE PVC COM JUNTA ELASTICA</v>
          </cell>
          <cell r="D257" t="str">
            <v>0048</v>
          </cell>
        </row>
        <row r="257">
          <cell r="G257">
            <v>105365</v>
          </cell>
          <cell r="H257" t="str">
            <v>ASSENTAMENTO DE CONEXÃO 3 ACESSOS DE PVC PBA PARA REDE DE ÁGUA, DN 50, JUNTA ELÁSTICA INTEGRADA, INSTALADO EM LOCAL COM NÍVEL ALTO DE INTERFERÊNCIAS (NÃO INCLUI FORNECIMENTO). AF_05/2024</v>
          </cell>
          <cell r="I257" t="str">
            <v>UN</v>
          </cell>
          <cell r="J257" t="str">
            <v>COEFICIENTE DE REPRESENTATIVIDADE</v>
          </cell>
          <cell r="K257" t="str">
            <v>21,05</v>
          </cell>
        </row>
        <row r="258">
          <cell r="A258" t="str">
            <v>ASSENTAMENTO DE TUBOS E PECAS</v>
          </cell>
          <cell r="B258" t="str">
            <v>ASTU</v>
          </cell>
          <cell r="C258" t="str">
            <v>FORNEC E/OU ASSENT DE TUBO DE PVC COM JUNTA ELASTICA</v>
          </cell>
          <cell r="D258" t="str">
            <v>0048</v>
          </cell>
        </row>
        <row r="258">
          <cell r="G258">
            <v>105366</v>
          </cell>
          <cell r="H258" t="str">
            <v>ASSENTAMENTO DE CONEXÃO 3 ACESSOS DE PVC PBA PARA REDE DE ÁGUA, DN 75, JUNTA ELÁSTICA INTEGRADA, INSTALADO EM LOCAL COM NÍVEL ALTO DE INTERFERÊNCIAS (NÃO INCLUI FORNECIMENTO). AF_05/2024</v>
          </cell>
          <cell r="I258" t="str">
            <v>UN</v>
          </cell>
          <cell r="J258" t="str">
            <v>COEFICIENTE DE REPRESENTATIVIDADE</v>
          </cell>
          <cell r="K258" t="str">
            <v>25,57</v>
          </cell>
        </row>
        <row r="259">
          <cell r="A259" t="str">
            <v>ASSENTAMENTO DE TUBOS E PECAS</v>
          </cell>
          <cell r="B259" t="str">
            <v>ASTU</v>
          </cell>
          <cell r="C259" t="str">
            <v>FORNEC E/OU ASSENT DE TUBO DE PVC COM JUNTA ELASTICA</v>
          </cell>
          <cell r="D259" t="str">
            <v>0048</v>
          </cell>
        </row>
        <row r="259">
          <cell r="G259">
            <v>105367</v>
          </cell>
          <cell r="H259" t="str">
            <v>ASSENTAMENTO DE CONEXÃO 3 ACESSOS DE PVC PBA PARA REDE DE ÁGUA, DN 100, JUNTA ELÁSTICA INTEGRADA, INSTALADO EM LOCAL COM NÍVEL ALTO DE INTERFERÊNCIAS (NÃO INCLUI FORNECIMENTO). AF_05/2024</v>
          </cell>
          <cell r="I259" t="str">
            <v>UN</v>
          </cell>
          <cell r="J259" t="str">
            <v>COEFICIENTE DE REPRESENTATIVIDADE</v>
          </cell>
          <cell r="K259" t="str">
            <v>29,78</v>
          </cell>
        </row>
        <row r="260">
          <cell r="A260" t="str">
            <v>ASSENTAMENTO DE TUBOS E PECAS</v>
          </cell>
          <cell r="B260" t="str">
            <v>ASTU</v>
          </cell>
          <cell r="C260" t="str">
            <v>FORNEC E/OU ASSENT DE TUBO DE PVC COM JUNTA ELASTICA</v>
          </cell>
          <cell r="D260" t="str">
            <v>0048</v>
          </cell>
        </row>
        <row r="260">
          <cell r="G260">
            <v>105368</v>
          </cell>
          <cell r="H260" t="str">
            <v>FORNECIMENTO E ASSENTAMENTO DE CURVA 45 GRAUS RANHURADA EM FERRO FUNDIDO, DN 80 MM (3") PARA REDE DE ÁGUA, INSTALADO EM LOCAL COM NÍVEL BAIXO DE INTERFERÊNCIAS (INCLUI FORNECIMENTO). AF_05/2024</v>
          </cell>
          <cell r="I260" t="str">
            <v>UN</v>
          </cell>
          <cell r="J260" t="str">
            <v>ATRIBUÍDO SÃO PAULO</v>
          </cell>
          <cell r="K260" t="str">
            <v>38,49</v>
          </cell>
        </row>
        <row r="261">
          <cell r="A261" t="str">
            <v>ASSENTAMENTO DE TUBOS E PECAS</v>
          </cell>
          <cell r="B261" t="str">
            <v>ASTU</v>
          </cell>
          <cell r="C261" t="str">
            <v>FORNEC E/OU ASSENT DE TUBO DE PVC COM JUNTA ELASTICA</v>
          </cell>
          <cell r="D261" t="str">
            <v>0048</v>
          </cell>
        </row>
        <row r="261">
          <cell r="G261">
            <v>105370</v>
          </cell>
          <cell r="H261" t="str">
            <v>FORNECIMENTO E ASSENTAMENTO DE TE RANHURADO EM FERRO FUNDIDO, DN 80 (3") PARA REDE DE ÁGUA, INSTALADO EM LOCAL COM NÍVEL BAIXO DE INTERFERÊNCIAS (INCLUI FORNECIMENTO). AF_05/2024</v>
          </cell>
          <cell r="I261" t="str">
            <v>UN</v>
          </cell>
          <cell r="J261" t="str">
            <v>ATRIBUÍDO SÃO PAULO</v>
          </cell>
          <cell r="K261" t="str">
            <v>61,28</v>
          </cell>
        </row>
        <row r="262">
          <cell r="A262" t="str">
            <v>ASSENTAMENTO DE TUBOS E PECAS</v>
          </cell>
          <cell r="B262" t="str">
            <v>ASTU</v>
          </cell>
          <cell r="C262" t="str">
            <v>FORNEC E/OU ASSENT DE TUBO DE PVC COM JUNTA ELASTICA</v>
          </cell>
          <cell r="D262" t="str">
            <v>0048</v>
          </cell>
        </row>
        <row r="262">
          <cell r="G262">
            <v>105371</v>
          </cell>
          <cell r="H262" t="str">
            <v>ASSENTAMENTO DE CONEXÃO 3 ACESSOS DE PVC PBA PARA REDE DE ÁGUA, DN 100, JUNTA ELÁSTICA INTEGRADA, INSTALADO EM LOCAL COM NÍVEL BAIXO DE INTERFERÊNCIAS (NÃO INCLUI FORNECIMENTO). AF_05/2024</v>
          </cell>
          <cell r="I262" t="str">
            <v>UN</v>
          </cell>
          <cell r="J262" t="str">
            <v>COEFICIENTE DE REPRESENTATIVIDADE</v>
          </cell>
          <cell r="K262" t="str">
            <v>24,68</v>
          </cell>
        </row>
        <row r="263">
          <cell r="A263" t="str">
            <v>ASSENTAMENTO DE TUBOS E PECAS</v>
          </cell>
          <cell r="B263" t="str">
            <v>ASTU</v>
          </cell>
          <cell r="C263" t="str">
            <v>FORNEC E/OU ASSENT DE TUBO DE PVC COM JUNTA ELASTICA</v>
          </cell>
          <cell r="D263" t="str">
            <v>0048</v>
          </cell>
        </row>
        <row r="263">
          <cell r="G263">
            <v>105372</v>
          </cell>
          <cell r="H263" t="str">
            <v>ASSENTAMENTO DE CONEXÃO 2 ACESSOS ALINHADOS DE FERRO FUNDIDO PARA REDE DE ÁGUA, DN 80, JUNTA ELÁSTICA, INSTALADO EM LOCAL COM NÍVEL BAIXO DE INTERFERÊNCIAS (NÃO INCLUI FORNECIMENTO). AF_05/2024</v>
          </cell>
          <cell r="I263" t="str">
            <v>UN</v>
          </cell>
          <cell r="J263" t="str">
            <v>COEFICIENTE DE REPRESENTATIVIDADE</v>
          </cell>
          <cell r="K263" t="str">
            <v>7,42</v>
          </cell>
        </row>
        <row r="264">
          <cell r="A264" t="str">
            <v>ASSENTAMENTO DE TUBOS E PECAS</v>
          </cell>
          <cell r="B264" t="str">
            <v>ASTU</v>
          </cell>
          <cell r="C264" t="str">
            <v>FORNEC E/OU ASSENT DE TUBO DE PVC COM JUNTA ELASTICA</v>
          </cell>
          <cell r="D264" t="str">
            <v>0048</v>
          </cell>
        </row>
        <row r="264">
          <cell r="G264">
            <v>105373</v>
          </cell>
          <cell r="H264" t="str">
            <v>ASSENTAMENTO DE CONEXÃO 2 ACESSOS ALINHADOS DE FERRO FUNDIDO PARA REDE DE ÁGUA, DN 100, JUNTA ELÁSTICA, INSTALADO EM LOCAL COM NÍVEL BAIXO DE INTERFERÊNCIAS (NÃO INCLUI FORNECIMENTO). AF_05/2024</v>
          </cell>
          <cell r="I264" t="str">
            <v>UN</v>
          </cell>
          <cell r="J264" t="str">
            <v>COEFICIENTE DE REPRESENTATIVIDADE</v>
          </cell>
          <cell r="K264" t="str">
            <v>8,62</v>
          </cell>
        </row>
        <row r="265">
          <cell r="A265" t="str">
            <v>ASSENTAMENTO DE TUBOS E PECAS</v>
          </cell>
          <cell r="B265" t="str">
            <v>ASTU</v>
          </cell>
          <cell r="C265" t="str">
            <v>FORNEC E/OU ASSENT DE TUBO DE PVC COM JUNTA ELASTICA</v>
          </cell>
          <cell r="D265" t="str">
            <v>0048</v>
          </cell>
        </row>
        <row r="265">
          <cell r="G265">
            <v>105374</v>
          </cell>
          <cell r="H265" t="str">
            <v>ASSENTAMENTO E FORNECIMENTO DE CURVA PVC PBA, JE, PB, 45 GRAUS, DN 100 / DE 110 MM, PARA REDE AGUA, JUNTA ELÁSTICA INTEGRADA, INSTALADO EM LOCAL COM NÍVEL BAIXO DE INTERFERÊNCIAS (INCLUI FORNECIMENTO). AF_05/2024</v>
          </cell>
          <cell r="I265" t="str">
            <v>UN</v>
          </cell>
          <cell r="J265" t="str">
            <v>ATRIBUÍDO SÃO PAULO</v>
          </cell>
          <cell r="K265" t="str">
            <v>121,16</v>
          </cell>
        </row>
        <row r="266">
          <cell r="A266" t="str">
            <v>ASSENTAMENTO DE TUBOS E PECAS</v>
          </cell>
          <cell r="B266" t="str">
            <v>ASTU</v>
          </cell>
          <cell r="C266" t="str">
            <v>FORNEC E/OU ASSENT DE TUBO DE PVC COM JUNTA ELASTICA</v>
          </cell>
          <cell r="D266" t="str">
            <v>0048</v>
          </cell>
        </row>
        <row r="266">
          <cell r="G266">
            <v>105375</v>
          </cell>
          <cell r="H266" t="str">
            <v>ASSENTAMENTO E FORNECIMENTO DE TE DE REDUCAO, PVC PBA, BBB, JE, DN 100 X 50 / DE 110 X 60 MM, PARA REDE AGUA, JUNTA ELÁSTICA INTEGRADA, INSTALADO EM LOCAL COM NÍVEL ALTO DE INTERFERÊNCIAS (INCLUI FORNECIMENTO). AF_05/2024</v>
          </cell>
          <cell r="I266" t="str">
            <v>UN</v>
          </cell>
          <cell r="J266" t="str">
            <v>ATRIBUÍDO SÃO PAULO</v>
          </cell>
          <cell r="K266" t="str">
            <v>99,75</v>
          </cell>
        </row>
        <row r="267">
          <cell r="A267" t="str">
            <v>ASSENTAMENTO DE TUBOS E PECAS</v>
          </cell>
          <cell r="B267" t="str">
            <v>ASTU</v>
          </cell>
          <cell r="C267" t="str">
            <v>FORNEC E/OU ASSENT DE TUBO DE PVC COM JUNTA ELASTICA</v>
          </cell>
          <cell r="D267" t="str">
            <v>0048</v>
          </cell>
        </row>
        <row r="267">
          <cell r="G267">
            <v>105376</v>
          </cell>
          <cell r="H267" t="str">
            <v>ASSENTAMENTO E FORNECIMENTO DE TE DE REDUCAO, PVC PBA, BBB, JE, DN 100 X 50 / DE 110 X 60 MM, PARA REDE AGUA, JUNTA ELÁSTICA INTEGRADA, INSTALADO EM LOCAL COM NÍVEL BAIXO DE INTERFERÊNCIAS (INCLUI FORNECIMENTO). AF_05/2024</v>
          </cell>
          <cell r="I267" t="str">
            <v>UN</v>
          </cell>
          <cell r="J267" t="str">
            <v>ATRIBUÍDO SÃO PAULO</v>
          </cell>
          <cell r="K267" t="str">
            <v>94,65</v>
          </cell>
        </row>
        <row r="268">
          <cell r="A268" t="str">
            <v>ASSENTAMENTO DE TUBOS E PECAS</v>
          </cell>
          <cell r="B268" t="str">
            <v>ASTU</v>
          </cell>
          <cell r="C268" t="str">
            <v>FORNEC E/OU ASSENT DE TUBO DE PVC COM JUNTA ELASTICA</v>
          </cell>
          <cell r="D268" t="str">
            <v>0048</v>
          </cell>
        </row>
        <row r="268">
          <cell r="G268">
            <v>105381</v>
          </cell>
          <cell r="H268" t="str">
            <v>ASSENTAMENTO DE CONEXÃO 2 ACESSOS ALINHADOS DE PVC PBA PARA REDE DE ÁGUA, DN 75, JUNTA ELÁSTICA INTEGRADA, INSTALADO EM LOCAL COM NÍVEL BAIXO DE INTERFERÊNCIAS (NÃO INCLUI FORNECIMENTO). AF_05/2024</v>
          </cell>
          <cell r="I268" t="str">
            <v>UN</v>
          </cell>
          <cell r="J268" t="str">
            <v>COEFICIENTE DE REPRESENTATIVIDADE</v>
          </cell>
          <cell r="K268" t="str">
            <v>10,57</v>
          </cell>
        </row>
        <row r="269">
          <cell r="A269" t="str">
            <v>ASSENTAMENTO DE TUBOS E PECAS</v>
          </cell>
          <cell r="B269" t="str">
            <v>ASTU</v>
          </cell>
          <cell r="C269" t="str">
            <v>FORNEC E/OU ASSENT DE TUBO DE PVC COM JUNTA ELASTICA</v>
          </cell>
          <cell r="D269" t="str">
            <v>0048</v>
          </cell>
        </row>
        <row r="269">
          <cell r="G269">
            <v>105382</v>
          </cell>
          <cell r="H269" t="str">
            <v>ASSENTAMENTO DE CONEXÃO 2 ACESSOS ALINHADOS DE PVC PBA PARA REDE DE ÁGUA, DN 100, JUNTA ELÁSTICA INTEGRADA, INSTALADO EM LOCAL COM NÍVEL BAIXO DE INTERFERÊNCIAS (NÃO INCLUI FORNECIMENTO). AF_05/2024</v>
          </cell>
          <cell r="I269" t="str">
            <v>UN</v>
          </cell>
          <cell r="J269" t="str">
            <v>COEFICIENTE DE REPRESENTATIVIDADE</v>
          </cell>
          <cell r="K269" t="str">
            <v>12,33</v>
          </cell>
        </row>
        <row r="270">
          <cell r="A270" t="str">
            <v>ASSENTAMENTO DE TUBOS E PECAS</v>
          </cell>
          <cell r="B270" t="str">
            <v>ASTU</v>
          </cell>
          <cell r="C270" t="str">
            <v>FORNEC E/OU ASSENT DE TUBO DE PVC COM JUNTA ELASTICA</v>
          </cell>
          <cell r="D270" t="str">
            <v>0048</v>
          </cell>
        </row>
        <row r="270">
          <cell r="G270">
            <v>105383</v>
          </cell>
          <cell r="H270" t="str">
            <v>ASSENTAMENTO DE CONEXÃO 2 ACESSOS INCLINADOS DE PVC PBA PARA REDE DE ÁGUA, DN 50, JUNTA ELÁSTICA INTEGRADA, INSTALADO EM LOCAL COM NÍVEL BAIXO DE INTERFERÊNCIAS (NÃO INCLUI FORNECIMENTO). AF_05/2024</v>
          </cell>
          <cell r="I270" t="str">
            <v>UN</v>
          </cell>
          <cell r="J270" t="str">
            <v>COEFICIENTE DE REPRESENTATIVIDADE</v>
          </cell>
          <cell r="K270" t="str">
            <v>12,66</v>
          </cell>
        </row>
        <row r="271">
          <cell r="A271" t="str">
            <v>ASSENTAMENTO DE TUBOS E PECAS</v>
          </cell>
          <cell r="B271" t="str">
            <v>ASTU</v>
          </cell>
          <cell r="C271" t="str">
            <v>FORNEC E/OU ASSENT DE TUBO DE PVC COM JUNTA ELASTICA</v>
          </cell>
          <cell r="D271" t="str">
            <v>0048</v>
          </cell>
        </row>
        <row r="271">
          <cell r="G271">
            <v>105384</v>
          </cell>
          <cell r="H271" t="str">
            <v>ASSENTAMENTO DE CONEXÃO 2 ACESSOS INCLINADOS DE PVC PBA PARA REDE DE ÁGUA, DN 75, JUNTA ELÁSTICA INTEGRADA, INSTALADO EM LOCAL COM NÍVEL BAIXO DE INTERFERÊNCIAS (NÃO INCLUI FORNECIMENTO). AF_05/2024</v>
          </cell>
          <cell r="I271" t="str">
            <v>UN</v>
          </cell>
          <cell r="J271" t="str">
            <v>COEFICIENTE DE REPRESENTATIVIDADE</v>
          </cell>
          <cell r="K271" t="str">
            <v>15,31</v>
          </cell>
        </row>
        <row r="272">
          <cell r="A272" t="str">
            <v>ASSENTAMENTO DE TUBOS E PECAS</v>
          </cell>
          <cell r="B272" t="str">
            <v>ASTU</v>
          </cell>
          <cell r="C272" t="str">
            <v>FORNEC E/OU ASSENT DE TUBO DE PVC COM JUNTA ELASTICA</v>
          </cell>
          <cell r="D272" t="str">
            <v>0048</v>
          </cell>
        </row>
        <row r="272">
          <cell r="G272">
            <v>105385</v>
          </cell>
          <cell r="H272" t="str">
            <v>ASSENTAMENTO DE CONEXÃO 2 ACESSOS INCLINADOS DE PVC PBA PARA REDE DE ÁGUA, DN 100, JUNTA ELÁSTICA INTEGRADA, INSTALADO EM LOCAL COM NÍVEL BAIXO DE INTERFERÊNCIAS (NÃO INCLUI FORNECIMENTO). AF_05/2024</v>
          </cell>
          <cell r="I272" t="str">
            <v>UN</v>
          </cell>
          <cell r="J272" t="str">
            <v>COEFICIENTE DE REPRESENTATIVIDADE</v>
          </cell>
          <cell r="K272" t="str">
            <v>17,82</v>
          </cell>
        </row>
        <row r="273">
          <cell r="A273" t="str">
            <v>ASSENTAMENTO DE TUBOS E PECAS</v>
          </cell>
          <cell r="B273" t="str">
            <v>ASTU</v>
          </cell>
          <cell r="C273" t="str">
            <v>FORNEC E/OU ASSENT DE TUBO DE PVC COM JUNTA ELASTICA</v>
          </cell>
          <cell r="D273" t="str">
            <v>0048</v>
          </cell>
        </row>
        <row r="273">
          <cell r="G273">
            <v>105386</v>
          </cell>
          <cell r="H273" t="str">
            <v>ASSENTAMENTO DE CONEXÃO 3 ACESSOS DE PVC PBA PARA REDE DE ÁGUA, DN 50, JUNTA ELÁSTICA INTEGRADA, INSTALADO EM LOCAL COM NÍVEL BAIXO DE INTERFERÊNCIAS (NÃO INCLUI FORNECIMENTO). AF_05/2024</v>
          </cell>
          <cell r="I273" t="str">
            <v>UN</v>
          </cell>
          <cell r="J273" t="str">
            <v>COEFICIENTE DE REPRESENTATIVIDADE</v>
          </cell>
          <cell r="K273" t="str">
            <v>17,31</v>
          </cell>
        </row>
        <row r="274">
          <cell r="A274" t="str">
            <v>ASSENTAMENTO DE TUBOS E PECAS</v>
          </cell>
          <cell r="B274" t="str">
            <v>ASTU</v>
          </cell>
          <cell r="C274" t="str">
            <v>FORNEC E/OU ASSENT DE TUBO DE PVC COM JUNTA ELASTICA</v>
          </cell>
          <cell r="D274" t="str">
            <v>0048</v>
          </cell>
        </row>
        <row r="274">
          <cell r="G274">
            <v>105387</v>
          </cell>
          <cell r="H274" t="str">
            <v>ASSENTAMENTO DE CONEXÃO 3 ACESSOS DE PVC PBA PARA REDE DE ÁGUA, DN 75, JUNTA ELÁSTICA INTEGRADA, INSTALADO EM LOCAL COM NÍVEL BAIXO DE INTERFERÊNCIAS (NÃO INCLUI FORNECIMENTO). AF_05/2024</v>
          </cell>
          <cell r="I274" t="str">
            <v>UN</v>
          </cell>
          <cell r="J274" t="str">
            <v>COEFICIENTE DE REPRESENTATIVIDADE</v>
          </cell>
          <cell r="K274" t="str">
            <v>21,15</v>
          </cell>
        </row>
        <row r="275">
          <cell r="A275" t="str">
            <v>ASSENTAMENTO DE TUBOS E PECAS</v>
          </cell>
          <cell r="B275" t="str">
            <v>ASTU</v>
          </cell>
          <cell r="C275" t="str">
            <v>FORNEC E/OU ASSENT DE TUBO DE CONCRETO COM JUNTA ELASTICA</v>
          </cell>
          <cell r="D275" t="str">
            <v>0051</v>
          </cell>
        </row>
        <row r="275">
          <cell r="G275">
            <v>92833</v>
          </cell>
          <cell r="H275" t="str">
            <v>TUBO DE CONCRETO PARA REDES COLETORAS DE ESGOTO SANITÁRIO, DIÂMETRO DE 300 MM, JUNTA ELÁSTICA, INSTALADO EM LOCAL COM BAIXO NÍVEL DE INTERFERÊNCIAS - FORNECIMENTO E ASSENTAMENTO. AF_03/2024</v>
          </cell>
          <cell r="I275" t="str">
            <v>M</v>
          </cell>
          <cell r="J275" t="str">
            <v>COEFICIENTE DE REPRESENTATIVIDADE</v>
          </cell>
          <cell r="K275" t="str">
            <v>204,18</v>
          </cell>
        </row>
        <row r="276">
          <cell r="A276" t="str">
            <v>ASSENTAMENTO DE TUBOS E PECAS</v>
          </cell>
          <cell r="B276" t="str">
            <v>ASTU</v>
          </cell>
          <cell r="C276" t="str">
            <v>FORNEC E/OU ASSENT DE TUBO DE CONCRETO COM JUNTA ELASTICA</v>
          </cell>
          <cell r="D276" t="str">
            <v>0051</v>
          </cell>
        </row>
        <row r="276">
          <cell r="G276">
            <v>92834</v>
          </cell>
          <cell r="H276" t="str">
            <v>ASSENTAMENTO DE TUBO DE CONCRETO PARA REDES COLETORAS DE ESGOTO SANITÁRIO, DIÂMETRO DE 300 MM, JUNTA ELÁSTICA, INSTALADO EM LOCAL COM BAIXO NÍVEL DE INTERFERÊNCIAS (NÃO INCLUI FORNECIMENTO). AF_03/2024</v>
          </cell>
          <cell r="I276" t="str">
            <v>M</v>
          </cell>
          <cell r="J276" t="str">
            <v>COEFICIENTE DE REPRESENTATIVIDADE</v>
          </cell>
          <cell r="K276" t="str">
            <v>18,53</v>
          </cell>
        </row>
        <row r="277">
          <cell r="A277" t="str">
            <v>ASSENTAMENTO DE TUBOS E PECAS</v>
          </cell>
          <cell r="B277" t="str">
            <v>ASTU</v>
          </cell>
          <cell r="C277" t="str">
            <v>FORNEC E/OU ASSENT DE TUBO DE CONCRETO COM JUNTA ELASTICA</v>
          </cell>
          <cell r="D277" t="str">
            <v>0051</v>
          </cell>
        </row>
        <row r="277">
          <cell r="G277">
            <v>92835</v>
          </cell>
          <cell r="H277" t="str">
            <v>TUBO DE CONCRETO PARA REDES COLETORAS DE ESGOTO SANITÁRIO, DIÂMETRO DE 400 MM, JUNTA ELÁSTICA, INSTALADO EM LOCAL COM BAIXO NÍVEL DE INTERFERÊNCIAS - FORNECIMENTO E ASSENTAMENTO. AF_03/2024</v>
          </cell>
          <cell r="I277" t="str">
            <v>M</v>
          </cell>
          <cell r="J277" t="str">
            <v>COEFICIENTE DE REPRESENTATIVIDADE</v>
          </cell>
          <cell r="K277" t="str">
            <v>214,89</v>
          </cell>
        </row>
        <row r="278">
          <cell r="A278" t="str">
            <v>ASSENTAMENTO DE TUBOS E PECAS</v>
          </cell>
          <cell r="B278" t="str">
            <v>ASTU</v>
          </cell>
          <cell r="C278" t="str">
            <v>FORNEC E/OU ASSENT DE TUBO DE CONCRETO COM JUNTA ELASTICA</v>
          </cell>
          <cell r="D278" t="str">
            <v>0051</v>
          </cell>
        </row>
        <row r="278">
          <cell r="G278">
            <v>92836</v>
          </cell>
          <cell r="H278" t="str">
            <v>ASSENTAMENTO DE TUBO DE CONCRETO PARA REDES COLETORAS DE ESGOTO SANITÁRIO, DIÂMETRO DE 400 MM, JUNTA ELÁSTICA, INSTALADO EM LOCAL COM BAIXO NÍVEL DE INTERFERÊNCIAS (NÃO INCLUI FORNECIMENTO). AF_03/2024</v>
          </cell>
          <cell r="I278" t="str">
            <v>M</v>
          </cell>
          <cell r="J278" t="str">
            <v>COEFICIENTE DE REPRESENTATIVIDADE</v>
          </cell>
          <cell r="K278" t="str">
            <v>24,48</v>
          </cell>
        </row>
        <row r="279">
          <cell r="A279" t="str">
            <v>ASSENTAMENTO DE TUBOS E PECAS</v>
          </cell>
          <cell r="B279" t="str">
            <v>ASTU</v>
          </cell>
          <cell r="C279" t="str">
            <v>FORNEC E/OU ASSENT DE TUBO DE CONCRETO COM JUNTA ELASTICA</v>
          </cell>
          <cell r="D279" t="str">
            <v>0051</v>
          </cell>
        </row>
        <row r="279">
          <cell r="G279">
            <v>92837</v>
          </cell>
          <cell r="H279" t="str">
            <v>TUBO DE CONCRETO PARA REDES COLETORAS DE ESGOTO SANITÁRIO, DIÂMETRO DE 500 MM, JUNTA ELÁSTICA, INSTALADO EM LOCAL COM BAIXO NÍVEL DE INTERFERÊNCIAS - FORNECIMENTO E ASSENTAMENTO. AF_03/2024</v>
          </cell>
          <cell r="I279" t="str">
            <v>M</v>
          </cell>
          <cell r="J279" t="str">
            <v>COEFICIENTE DE REPRESENTATIVIDADE</v>
          </cell>
          <cell r="K279" t="str">
            <v>383,04</v>
          </cell>
        </row>
        <row r="280">
          <cell r="A280" t="str">
            <v>ASSENTAMENTO DE TUBOS E PECAS</v>
          </cell>
          <cell r="B280" t="str">
            <v>ASTU</v>
          </cell>
          <cell r="C280" t="str">
            <v>FORNEC E/OU ASSENT DE TUBO DE CONCRETO COM JUNTA ELASTICA</v>
          </cell>
          <cell r="D280" t="str">
            <v>0051</v>
          </cell>
        </row>
        <row r="280">
          <cell r="G280">
            <v>92838</v>
          </cell>
          <cell r="H280" t="str">
            <v>ASSENTAMENTO DE TUBO DE CONCRETO PARA REDES COLETORAS DE ESGOTO SANITÁRIO, DIÂMETRO DE 500 MM, JUNTA ELÁSTICA, INSTALADO EM LOCAL COM BAIXO NÍVEL DE INTERFERÊNCIAS (NÃO INCLUI FORNECIMENTO). AF_03/2024</v>
          </cell>
          <cell r="I280" t="str">
            <v>M</v>
          </cell>
          <cell r="J280" t="str">
            <v>COEFICIENTE DE REPRESENTATIVIDADE</v>
          </cell>
          <cell r="K280" t="str">
            <v>30,77</v>
          </cell>
        </row>
        <row r="281">
          <cell r="A281" t="str">
            <v>ASSENTAMENTO DE TUBOS E PECAS</v>
          </cell>
          <cell r="B281" t="str">
            <v>ASTU</v>
          </cell>
          <cell r="C281" t="str">
            <v>FORNEC E/OU ASSENT DE TUBO DE CONCRETO COM JUNTA ELASTICA</v>
          </cell>
          <cell r="D281" t="str">
            <v>0051</v>
          </cell>
        </row>
        <row r="281">
          <cell r="G281">
            <v>92839</v>
          </cell>
          <cell r="H281" t="str">
            <v>TUBO DE CONCRETO PARA REDES COLETORAS DE ESGOTO SANITÁRIO, DIÂMETRO DE 600 MM, JUNTA ELÁSTICA, INSTALADO EM LOCAL COM BAIXO NÍVEL DE INTERFERÊNCIAS - FORNECIMENTO E ASSENTAMENTO. AF_03/2024</v>
          </cell>
          <cell r="I281" t="str">
            <v>M</v>
          </cell>
          <cell r="J281" t="str">
            <v>COEFICIENTE DE REPRESENTATIVIDADE</v>
          </cell>
          <cell r="K281" t="str">
            <v>469,56</v>
          </cell>
        </row>
        <row r="282">
          <cell r="A282" t="str">
            <v>ASSENTAMENTO DE TUBOS E PECAS</v>
          </cell>
          <cell r="B282" t="str">
            <v>ASTU</v>
          </cell>
          <cell r="C282" t="str">
            <v>FORNEC E/OU ASSENT DE TUBO DE CONCRETO COM JUNTA ELASTICA</v>
          </cell>
          <cell r="D282" t="str">
            <v>0051</v>
          </cell>
        </row>
        <row r="282">
          <cell r="G282">
            <v>92840</v>
          </cell>
          <cell r="H282" t="str">
            <v>ASSENTAMENTO DE TUBO DE CONCRETO PARA REDES COLETORAS DE ESGOTO SANITÁRIO, DIÂMETRO DE 600 MM, JUNTA ELÁSTICA, INSTALADO EM LOCAL COM BAIXO NÍVEL DE INTERFERÊNCIAS (NÃO INCLUI FORNECIMENTO). AF_03/2024</v>
          </cell>
          <cell r="I282" t="str">
            <v>M</v>
          </cell>
          <cell r="J282" t="str">
            <v>COEFICIENTE DE REPRESENTATIVIDADE</v>
          </cell>
          <cell r="K282" t="str">
            <v>37,32</v>
          </cell>
        </row>
        <row r="283">
          <cell r="A283" t="str">
            <v>ASSENTAMENTO DE TUBOS E PECAS</v>
          </cell>
          <cell r="B283" t="str">
            <v>ASTU</v>
          </cell>
          <cell r="C283" t="str">
            <v>FORNEC E/OU ASSENT DE TUBO DE CONCRETO COM JUNTA ELASTICA</v>
          </cell>
          <cell r="D283" t="str">
            <v>0051</v>
          </cell>
        </row>
        <row r="283">
          <cell r="G283">
            <v>92841</v>
          </cell>
          <cell r="H283" t="str">
            <v>TUBO DE CONCRETO PARA REDES COLETORAS DE ESGOTO SANITÁRIO, DIÂMETRO DE 700 MM, JUNTA ELÁSTICA, INSTALADO EM LOCAL COM BAIXO NÍVEL DE INTERFERÊNCIAS - FORNECIMENTO E ASSENTAMENTO. AF_03/2024</v>
          </cell>
          <cell r="I283" t="str">
            <v>M</v>
          </cell>
          <cell r="J283" t="str">
            <v>COEFICIENTE DE REPRESENTATIVIDADE</v>
          </cell>
          <cell r="K283" t="str">
            <v>611,38</v>
          </cell>
        </row>
        <row r="284">
          <cell r="A284" t="str">
            <v>ASSENTAMENTO DE TUBOS E PECAS</v>
          </cell>
          <cell r="B284" t="str">
            <v>ASTU</v>
          </cell>
          <cell r="C284" t="str">
            <v>FORNEC E/OU ASSENT DE TUBO DE CONCRETO COM JUNTA ELASTICA</v>
          </cell>
          <cell r="D284" t="str">
            <v>0051</v>
          </cell>
        </row>
        <row r="284">
          <cell r="G284">
            <v>92842</v>
          </cell>
          <cell r="H284" t="str">
            <v>ASSENTAMENTO DE TUBO DE CONCRETO PARA REDES COLETORAS DE ESGOTO SANITÁRIO, DIÂMETRO DE 700 MM, JUNTA ELÁSTICA, INSTALADO EM LOCAL COM BAIXO NÍVEL DE INTERFERÊNCIAS (NÃO INCLUI FORNECIMENTO). AF_03/2024</v>
          </cell>
          <cell r="I284" t="str">
            <v>M</v>
          </cell>
          <cell r="J284" t="str">
            <v>COEFICIENTE DE REPRESENTATIVIDADE</v>
          </cell>
          <cell r="K284" t="str">
            <v>46,79</v>
          </cell>
        </row>
        <row r="285">
          <cell r="A285" t="str">
            <v>ASSENTAMENTO DE TUBOS E PECAS</v>
          </cell>
          <cell r="B285" t="str">
            <v>ASTU</v>
          </cell>
          <cell r="C285" t="str">
            <v>FORNEC E/OU ASSENT DE TUBO DE CONCRETO COM JUNTA ELASTICA</v>
          </cell>
          <cell r="D285" t="str">
            <v>0051</v>
          </cell>
        </row>
        <row r="285">
          <cell r="G285">
            <v>92843</v>
          </cell>
          <cell r="H285" t="str">
            <v>TUBO DE CONCRETO PARA REDES COLETORAS DE ESGOTO SANITÁRIO, DIÂMETRO DE 800 MM, JUNTA ELÁSTICA, INSTALADO EM LOCAL COM BAIXO NÍVEL DE INTERFERÊNCIAS - FORNECIMENTO E ASSENTAMENTO. AF_03/2024</v>
          </cell>
          <cell r="I285" t="str">
            <v>M</v>
          </cell>
          <cell r="J285" t="str">
            <v>COEFICIENTE DE REPRESENTATIVIDADE</v>
          </cell>
          <cell r="K285" t="str">
            <v>632,67</v>
          </cell>
        </row>
        <row r="286">
          <cell r="A286" t="str">
            <v>ASSENTAMENTO DE TUBOS E PECAS</v>
          </cell>
          <cell r="B286" t="str">
            <v>ASTU</v>
          </cell>
          <cell r="C286" t="str">
            <v>FORNEC E/OU ASSENT DE TUBO DE CONCRETO COM JUNTA ELASTICA</v>
          </cell>
          <cell r="D286" t="str">
            <v>0051</v>
          </cell>
        </row>
        <row r="286">
          <cell r="G286">
            <v>92844</v>
          </cell>
          <cell r="H286" t="str">
            <v>ASSENTAMENTO DE TUBO DE CONCRETO PARA REDES COLETORAS DE ESGOTO SANITÁRIO, DIÂMETRO DE 800 MM, JUNTA ELÁSTICA, INSTALADO EM LOCAL COM BAIXO NÍVEL DE INTERFERÊNCIAS (NÃO INCLUI FORNECIMENTO). AF_03/2024</v>
          </cell>
          <cell r="I286" t="str">
            <v>M</v>
          </cell>
          <cell r="J286" t="str">
            <v>COEFICIENTE DE REPRESENTATIVIDADE</v>
          </cell>
          <cell r="K286" t="str">
            <v>55,61</v>
          </cell>
        </row>
        <row r="287">
          <cell r="A287" t="str">
            <v>ASSENTAMENTO DE TUBOS E PECAS</v>
          </cell>
          <cell r="B287" t="str">
            <v>ASTU</v>
          </cell>
          <cell r="C287" t="str">
            <v>FORNEC E/OU ASSENT DE TUBO DE CONCRETO COM JUNTA ELASTICA</v>
          </cell>
          <cell r="D287" t="str">
            <v>0051</v>
          </cell>
        </row>
        <row r="287">
          <cell r="G287">
            <v>92845</v>
          </cell>
          <cell r="H287" t="str">
            <v>TUBO DE CONCRETO PARA REDES COLETORAS DE ESGOTO SANITÁRIO, DIÂMETRO DE 900 MM, JUNTA ELÁSTICA, INSTALADO EM LOCAL COM BAIXO NÍVEL DE INTERFERÊNCIAS - FORNECIMENTO E ASSENTAMENTO. AF_03/2024</v>
          </cell>
          <cell r="I287" t="str">
            <v>M</v>
          </cell>
          <cell r="J287" t="str">
            <v>COEFICIENTE DE REPRESENTATIVIDADE</v>
          </cell>
          <cell r="K287" t="str">
            <v>938,73</v>
          </cell>
        </row>
        <row r="288">
          <cell r="A288" t="str">
            <v>ASSENTAMENTO DE TUBOS E PECAS</v>
          </cell>
          <cell r="B288" t="str">
            <v>ASTU</v>
          </cell>
          <cell r="C288" t="str">
            <v>FORNEC E/OU ASSENT DE TUBO DE CONCRETO COM JUNTA ELASTICA</v>
          </cell>
          <cell r="D288" t="str">
            <v>0051</v>
          </cell>
        </row>
        <row r="288">
          <cell r="G288">
            <v>92846</v>
          </cell>
          <cell r="H288" t="str">
            <v>ASSENTAMENTO DE TUBO DE CONCRETO PARA REDES COLETORAS DE ESGOTO SANITÁRIO, DIÂMETRO DE 900 MM, JUNTA ELÁSTICA, INSTALADO EM LOCAL COM BAIXO NÍVEL DE INTERFERÊNCIAS (NÃO INCLUI FORNECIMENTO). AF_03/2024</v>
          </cell>
          <cell r="I288" t="str">
            <v>M</v>
          </cell>
          <cell r="J288" t="str">
            <v>COEFICIENTE DE REPRESENTATIVIDADE</v>
          </cell>
          <cell r="K288" t="str">
            <v>63,76</v>
          </cell>
        </row>
        <row r="289">
          <cell r="A289" t="str">
            <v>ASSENTAMENTO DE TUBOS E PECAS</v>
          </cell>
          <cell r="B289" t="str">
            <v>ASTU</v>
          </cell>
          <cell r="C289" t="str">
            <v>FORNEC E/OU ASSENT DE TUBO DE CONCRETO COM JUNTA ELASTICA</v>
          </cell>
          <cell r="D289" t="str">
            <v>0051</v>
          </cell>
        </row>
        <row r="289">
          <cell r="G289">
            <v>92847</v>
          </cell>
          <cell r="H289" t="str">
            <v>TUBO DE CONCRETO PARA REDES COLETORAS DE ESGOTO SANITÁRIO, DIÂMETRO DE 1000 MM, JUNTA ELÁSTICA, INSTALADO EM LOCAL COM BAIXO NÍVEL DE INTERFERÊNCIAS - FORNECIMENTO E ASSENTAMENTO. AF_03/2024</v>
          </cell>
          <cell r="I289" t="str">
            <v>M</v>
          </cell>
          <cell r="J289" t="str">
            <v>COEFICIENTE DE REPRESENTATIVIDADE</v>
          </cell>
          <cell r="K289" t="str">
            <v>962,53</v>
          </cell>
        </row>
        <row r="290">
          <cell r="A290" t="str">
            <v>ASSENTAMENTO DE TUBOS E PECAS</v>
          </cell>
          <cell r="B290" t="str">
            <v>ASTU</v>
          </cell>
          <cell r="C290" t="str">
            <v>FORNEC E/OU ASSENT DE TUBO DE CONCRETO COM JUNTA ELASTICA</v>
          </cell>
          <cell r="D290" t="str">
            <v>0051</v>
          </cell>
        </row>
        <row r="290">
          <cell r="G290">
            <v>92848</v>
          </cell>
          <cell r="H290" t="str">
            <v>ASSENTAMENTO DE TUBO DE CONCRETO PARA REDES COLETORAS DE ESGOTO SANITÁRIO, DIÂMETRO DE 1000 MM, JUNTA ELÁSTICA, INSTALADO EM LOCAL COM BAIXO NÍVEL DE INTERFERÊNCIAS (NÃO INCLUI FORNECIMENTO). AF_03/2024</v>
          </cell>
          <cell r="I290" t="str">
            <v>M</v>
          </cell>
          <cell r="J290" t="str">
            <v>COEFICIENTE DE REPRESENTATIVIDADE</v>
          </cell>
          <cell r="K290" t="str">
            <v>75,18</v>
          </cell>
        </row>
        <row r="291">
          <cell r="A291" t="str">
            <v>ASSENTAMENTO DE TUBOS E PECAS</v>
          </cell>
          <cell r="B291" t="str">
            <v>ASTU</v>
          </cell>
          <cell r="C291" t="str">
            <v>FORNEC E/OU ASSENT DE TUBO DE CONCRETO COM JUNTA ELASTICA</v>
          </cell>
          <cell r="D291" t="str">
            <v>0051</v>
          </cell>
        </row>
        <row r="291">
          <cell r="G291">
            <v>92849</v>
          </cell>
          <cell r="H291" t="str">
            <v>TUBO DE CONCRETO PARA REDES COLETORAS DE ESGOTO SANITÁRIO, DIÂMETRO DE 300 MM, JUNTA ELÁSTICA, INSTALADO EM LOCAL COM ALTO NÍVEL DE INTERFERÊNCIAS - FORNECIMENTO E ASSENTAMENTO. AF_03/2024</v>
          </cell>
          <cell r="I291" t="str">
            <v>M</v>
          </cell>
          <cell r="J291" t="str">
            <v>COEFICIENTE DE REPRESENTATIVIDADE</v>
          </cell>
          <cell r="K291" t="str">
            <v>206,46</v>
          </cell>
        </row>
        <row r="292">
          <cell r="A292" t="str">
            <v>ASSENTAMENTO DE TUBOS E PECAS</v>
          </cell>
          <cell r="B292" t="str">
            <v>ASTU</v>
          </cell>
          <cell r="C292" t="str">
            <v>FORNEC E/OU ASSENT DE TUBO DE CONCRETO COM JUNTA ELASTICA</v>
          </cell>
          <cell r="D292" t="str">
            <v>0051</v>
          </cell>
        </row>
        <row r="292">
          <cell r="G292">
            <v>92850</v>
          </cell>
          <cell r="H292" t="str">
            <v>ASSENTAMENTO DE TUBO DE CONCRETO PARA REDES COLETORAS DE ESGOTO SANITÁRIO, DIÂMETRO DE 300 MM, JUNTA ELÁSTICA, INSTALADO EM LOCAL COM ALTO NÍVEL DE INTERFERÊNCIAS (NÃO INCLUI FORNECIMENTO). AF_03/2024</v>
          </cell>
          <cell r="I292" t="str">
            <v>M</v>
          </cell>
          <cell r="J292" t="str">
            <v>COEFICIENTE DE REPRESENTATIVIDADE</v>
          </cell>
          <cell r="K292" t="str">
            <v>20,81</v>
          </cell>
        </row>
        <row r="293">
          <cell r="A293" t="str">
            <v>ASSENTAMENTO DE TUBOS E PECAS</v>
          </cell>
          <cell r="B293" t="str">
            <v>ASTU</v>
          </cell>
          <cell r="C293" t="str">
            <v>FORNEC E/OU ASSENT DE TUBO DE CONCRETO COM JUNTA ELASTICA</v>
          </cell>
          <cell r="D293" t="str">
            <v>0051</v>
          </cell>
        </row>
        <row r="293">
          <cell r="G293">
            <v>92851</v>
          </cell>
          <cell r="H293" t="str">
            <v>TUBO DE CONCRETO PARA REDES COLETORAS DE ESGOTO SANITÁRIO, DIÂMETRO DE 400 MM, JUNTA ELÁSTICA, INSTALADO EM LOCAL COM ALTO NÍVEL DE INTERFERÊNCIAS - FORNECIMENTO E ASSENTAMENTO. AF_03/2024</v>
          </cell>
          <cell r="I293" t="str">
            <v>M</v>
          </cell>
          <cell r="J293" t="str">
            <v>COEFICIENTE DE REPRESENTATIVIDADE</v>
          </cell>
          <cell r="K293" t="str">
            <v>218,12</v>
          </cell>
        </row>
        <row r="294">
          <cell r="A294" t="str">
            <v>ASSENTAMENTO DE TUBOS E PECAS</v>
          </cell>
          <cell r="B294" t="str">
            <v>ASTU</v>
          </cell>
          <cell r="C294" t="str">
            <v>FORNEC E/OU ASSENT DE TUBO DE CONCRETO COM JUNTA ELASTICA</v>
          </cell>
          <cell r="D294" t="str">
            <v>0051</v>
          </cell>
        </row>
        <row r="294">
          <cell r="G294">
            <v>92852</v>
          </cell>
          <cell r="H294" t="str">
            <v>ASSENTAMENTO DE TUBO DE CONCRETO PARA REDES COLETORAS DE ESGOTO SANITÁRIO, DIÂMETRO DE 400 MM, JUNTA ELÁSTICA, INSTALADO EM LOCAL COM ALTO NÍVEL DE INTERFERÊNCIAS (NÃO INCLUI FORNECIMENTO). AF_03/2024</v>
          </cell>
          <cell r="I294" t="str">
            <v>M</v>
          </cell>
          <cell r="J294" t="str">
            <v>COEFICIENTE DE REPRESENTATIVIDADE</v>
          </cell>
          <cell r="K294" t="str">
            <v>27,71</v>
          </cell>
        </row>
        <row r="295">
          <cell r="A295" t="str">
            <v>ASSENTAMENTO DE TUBOS E PECAS</v>
          </cell>
          <cell r="B295" t="str">
            <v>ASTU</v>
          </cell>
          <cell r="C295" t="str">
            <v>FORNEC E/OU ASSENT DE TUBO DE CONCRETO COM JUNTA ELASTICA</v>
          </cell>
          <cell r="D295" t="str">
            <v>0051</v>
          </cell>
        </row>
        <row r="295">
          <cell r="G295">
            <v>92853</v>
          </cell>
          <cell r="H295" t="str">
            <v>TUBO DE CONCRETO PARA REDES COLETORAS DE ESGOTO SANITÁRIO, DIÂMETRO DE 500 MM, JUNTA ELÁSTICA, INSTALADO EM LOCAL COM ALTO NÍVEL DE INTERFERÊNCIAS - FORNECIMENTO E ASSENTAMENTO. AF_03/2024</v>
          </cell>
          <cell r="I295" t="str">
            <v>M</v>
          </cell>
          <cell r="J295" t="str">
            <v>COEFICIENTE DE REPRESENTATIVIDADE</v>
          </cell>
          <cell r="K295" t="str">
            <v>387,23</v>
          </cell>
        </row>
        <row r="296">
          <cell r="A296" t="str">
            <v>ASSENTAMENTO DE TUBOS E PECAS</v>
          </cell>
          <cell r="B296" t="str">
            <v>ASTU</v>
          </cell>
          <cell r="C296" t="str">
            <v>FORNEC E/OU ASSENT DE TUBO DE CONCRETO COM JUNTA ELASTICA</v>
          </cell>
          <cell r="D296" t="str">
            <v>0051</v>
          </cell>
        </row>
        <row r="296">
          <cell r="G296">
            <v>92854</v>
          </cell>
          <cell r="H296" t="str">
            <v>ASSENTAMENTO DE TUBO DE CONCRETO PARA REDES COLETORAS DE ESGOTO SANITÁRIO, DIÂMETRO DE 500 MM, JUNTA ELÁSTICA, INSTALADO EM LOCAL COM ALTO NÍVEL DE INTERFERÊNCIAS (NÃO INCLUI FORNECIMENTO). AF_03/2024</v>
          </cell>
          <cell r="I296" t="str">
            <v>M</v>
          </cell>
          <cell r="J296" t="str">
            <v>COEFICIENTE DE REPRESENTATIVIDADE</v>
          </cell>
          <cell r="K296" t="str">
            <v>34,96</v>
          </cell>
        </row>
        <row r="297">
          <cell r="A297" t="str">
            <v>ASSENTAMENTO DE TUBOS E PECAS</v>
          </cell>
          <cell r="B297" t="str">
            <v>ASTU</v>
          </cell>
          <cell r="C297" t="str">
            <v>FORNEC E/OU ASSENT DE TUBO DE CONCRETO COM JUNTA ELASTICA</v>
          </cell>
          <cell r="D297" t="str">
            <v>0051</v>
          </cell>
        </row>
        <row r="297">
          <cell r="G297">
            <v>92855</v>
          </cell>
          <cell r="H297" t="str">
            <v>TUBO DE CONCRETO PARA REDES COLETORAS DE ESGOTO SANITÁRIO, DIÂMETRO DE 600 MM, JUNTA ELÁSTICA, INSTALADO EM LOCAL COM ALTO NÍVEL DE INTERFERÊNCIAS - FORNECIMENTO E ASSENTAMENTO. AF_03/2024</v>
          </cell>
          <cell r="I297" t="str">
            <v>M</v>
          </cell>
          <cell r="J297" t="str">
            <v>COEFICIENTE DE REPRESENTATIVIDADE</v>
          </cell>
          <cell r="K297" t="str">
            <v>474,73</v>
          </cell>
        </row>
        <row r="298">
          <cell r="A298" t="str">
            <v>ASSENTAMENTO DE TUBOS E PECAS</v>
          </cell>
          <cell r="B298" t="str">
            <v>ASTU</v>
          </cell>
          <cell r="C298" t="str">
            <v>FORNEC E/OU ASSENT DE TUBO DE CONCRETO COM JUNTA ELASTICA</v>
          </cell>
          <cell r="D298" t="str">
            <v>0051</v>
          </cell>
        </row>
        <row r="298">
          <cell r="G298">
            <v>92856</v>
          </cell>
          <cell r="H298" t="str">
            <v>ASSENTAMENTO DE TUBO DE CONCRETO PARA REDES COLETORAS DE ESGOTO SANITÁRIO, DIÂMETRO DE 600 MM, JUNTA ELÁSTICA, INSTALADO EM LOCAL COM ALTO NÍVEL DE INTERFERÊNCIAS (NÃO INCLUI FORNECIMENTO). AF_03/2024</v>
          </cell>
          <cell r="I298" t="str">
            <v>M</v>
          </cell>
          <cell r="J298" t="str">
            <v>COEFICIENTE DE REPRESENTATIVIDADE</v>
          </cell>
          <cell r="K298" t="str">
            <v>42,49</v>
          </cell>
        </row>
        <row r="299">
          <cell r="A299" t="str">
            <v>ASSENTAMENTO DE TUBOS E PECAS</v>
          </cell>
          <cell r="B299" t="str">
            <v>ASTU</v>
          </cell>
          <cell r="C299" t="str">
            <v>FORNEC E/OU ASSENT DE TUBO DE CONCRETO COM JUNTA ELASTICA</v>
          </cell>
          <cell r="D299" t="str">
            <v>0051</v>
          </cell>
        </row>
        <row r="299">
          <cell r="G299">
            <v>92857</v>
          </cell>
          <cell r="H299" t="str">
            <v>TUBO DE CONCRETO PARA REDES COLETORAS DE ESGOTO SANITÁRIO, DIÂMETRO DE 700 MM, JUNTA ELÁSTICA, INSTALADO EM LOCAL COM ALTO NÍVEL DE INTERFERÊNCIAS - FORNECIMENTO E ASSENTAMENTO. AF_03/2024</v>
          </cell>
          <cell r="I299" t="str">
            <v>M</v>
          </cell>
          <cell r="J299" t="str">
            <v>COEFICIENTE DE REPRESENTATIVIDADE</v>
          </cell>
          <cell r="K299" t="str">
            <v>617,54</v>
          </cell>
        </row>
        <row r="300">
          <cell r="A300" t="str">
            <v>ASSENTAMENTO DE TUBOS E PECAS</v>
          </cell>
          <cell r="B300" t="str">
            <v>ASTU</v>
          </cell>
          <cell r="C300" t="str">
            <v>FORNEC E/OU ASSENT DE TUBO DE CONCRETO COM JUNTA ELASTICA</v>
          </cell>
          <cell r="D300" t="str">
            <v>0051</v>
          </cell>
        </row>
        <row r="300">
          <cell r="G300">
            <v>92858</v>
          </cell>
          <cell r="H300" t="str">
            <v>ASSENTAMENTO DE TUBO DE CONCRETO PARA REDES COLETORAS DE ESGOTO SANITÁRIO, DIÂMETRO DE 700 MM, JUNTA ELÁSTICA, INSTALADO EM LOCAL COM ALTO NÍVEL DE INTERFERÊNCIAS (NÃO INCLUI FORNECIMENTO). AF_03/2024</v>
          </cell>
          <cell r="I300" t="str">
            <v>M</v>
          </cell>
          <cell r="J300" t="str">
            <v>COEFICIENTE DE REPRESENTATIVIDADE</v>
          </cell>
          <cell r="K300" t="str">
            <v>52,95</v>
          </cell>
        </row>
        <row r="301">
          <cell r="A301" t="str">
            <v>ASSENTAMENTO DE TUBOS E PECAS</v>
          </cell>
          <cell r="B301" t="str">
            <v>ASTU</v>
          </cell>
          <cell r="C301" t="str">
            <v>FORNEC E/OU ASSENT DE TUBO DE CONCRETO COM JUNTA ELASTICA</v>
          </cell>
          <cell r="D301" t="str">
            <v>0051</v>
          </cell>
        </row>
        <row r="301">
          <cell r="G301">
            <v>92859</v>
          </cell>
          <cell r="H301" t="str">
            <v>TUBO DE CONCRETO PARA REDES COLETORAS DE ESGOTO SANITÁRIO, DIÂMETRO DE 800 MM, JUNTA ELÁSTICA, INSTALADO EM LOCAL COM ALTO NÍVEL DE INTERFERÊNCIAS - FORNECIMENTO E ASSENTAMENTO. AF_03/2024</v>
          </cell>
          <cell r="I301" t="str">
            <v>M</v>
          </cell>
          <cell r="J301" t="str">
            <v>COEFICIENTE DE REPRESENTATIVIDADE</v>
          </cell>
          <cell r="K301" t="str">
            <v>639,79</v>
          </cell>
        </row>
        <row r="302">
          <cell r="A302" t="str">
            <v>ASSENTAMENTO DE TUBOS E PECAS</v>
          </cell>
          <cell r="B302" t="str">
            <v>ASTU</v>
          </cell>
          <cell r="C302" t="str">
            <v>FORNEC E/OU ASSENT DE TUBO DE CONCRETO COM JUNTA ELASTICA</v>
          </cell>
          <cell r="D302" t="str">
            <v>0051</v>
          </cell>
        </row>
        <row r="302">
          <cell r="G302">
            <v>92860</v>
          </cell>
          <cell r="H302" t="str">
            <v>ASSENTAMENTO DE TUBO DE CONCRETO PARA REDES COLETORAS DE ESGOTO SANITÁRIO, DIÂMETRO DE 800 MM, JUNTA ELÁSTICA, INSTALADO EM LOCAL COM ALTO NÍVEL DE INTERFERÊNCIAS (NÃO INCLUI FORNECIMENTO). AF_03/2024</v>
          </cell>
          <cell r="I302" t="str">
            <v>M</v>
          </cell>
          <cell r="J302" t="str">
            <v>COEFICIENTE DE REPRESENTATIVIDADE</v>
          </cell>
          <cell r="K302" t="str">
            <v>62,73</v>
          </cell>
        </row>
        <row r="303">
          <cell r="A303" t="str">
            <v>ASSENTAMENTO DE TUBOS E PECAS</v>
          </cell>
          <cell r="B303" t="str">
            <v>ASTU</v>
          </cell>
          <cell r="C303" t="str">
            <v>FORNEC E/OU ASSENT DE TUBO DE CONCRETO COM JUNTA ELASTICA</v>
          </cell>
          <cell r="D303" t="str">
            <v>0051</v>
          </cell>
        </row>
        <row r="303">
          <cell r="G303">
            <v>92861</v>
          </cell>
          <cell r="H303" t="str">
            <v>TUBO DE CONCRETO PARA REDES COLETORAS DE ESGOTO SANITÁRIO, DIÂMETRO DE 900 MM, JUNTA ELÁSTICA, INSTALADO EM LOCAL COM ALTO NÍVEL DE INTERFERÊNCIAS - FORNECIMENTO E ASSENTAMENTO. AF_03/2024</v>
          </cell>
          <cell r="I303" t="str">
            <v>M</v>
          </cell>
          <cell r="J303" t="str">
            <v>COEFICIENTE DE REPRESENTATIVIDADE</v>
          </cell>
          <cell r="K303" t="str">
            <v>946,81</v>
          </cell>
        </row>
        <row r="304">
          <cell r="A304" t="str">
            <v>ASSENTAMENTO DE TUBOS E PECAS</v>
          </cell>
          <cell r="B304" t="str">
            <v>ASTU</v>
          </cell>
          <cell r="C304" t="str">
            <v>FORNEC E/OU ASSENT DE TUBO DE CONCRETO COM JUNTA ELASTICA</v>
          </cell>
          <cell r="D304" t="str">
            <v>0051</v>
          </cell>
        </row>
        <row r="304">
          <cell r="G304">
            <v>92862</v>
          </cell>
          <cell r="H304" t="str">
            <v>ASSENTAMENTO DE TUBO DE CONCRETO PARA REDES COLETORAS DE ESGOTO SANITÁRIO, DIÂMETRO DE 900 MM, JUNTA ELÁSTICA, INSTALADO EM LOCAL COM ALTO NÍVEL DE INTERFERÊNCIAS (NÃO INCLUI FORNECIMENTO). AF_03/2024</v>
          </cell>
          <cell r="I304" t="str">
            <v>M</v>
          </cell>
          <cell r="J304" t="str">
            <v>COEFICIENTE DE REPRESENTATIVIDADE</v>
          </cell>
          <cell r="K304" t="str">
            <v>71,84</v>
          </cell>
        </row>
        <row r="305">
          <cell r="A305" t="str">
            <v>ASSENTAMENTO DE TUBOS E PECAS</v>
          </cell>
          <cell r="B305" t="str">
            <v>ASTU</v>
          </cell>
          <cell r="C305" t="str">
            <v>FORNEC E/OU ASSENT DE TUBO DE CONCRETO COM JUNTA ELASTICA</v>
          </cell>
          <cell r="D305" t="str">
            <v>0051</v>
          </cell>
        </row>
        <row r="305">
          <cell r="G305">
            <v>92863</v>
          </cell>
          <cell r="H305" t="str">
            <v>TUBO DE CONCRETO PARA REDES COLETORAS DE ESGOTO SANITÁRIO, DIÂMETRO DE 1000 MM, JUNTA ELÁSTICA, INSTALADO EM LOCAL COM ALTO NÍVEL DE INTERFERÊNCIAS - FORNECIMENTO E ASSENTAMENTO. AF_03/2024</v>
          </cell>
          <cell r="I305" t="str">
            <v>M</v>
          </cell>
          <cell r="J305" t="str">
            <v>COEFICIENTE DE REPRESENTATIVIDADE</v>
          </cell>
          <cell r="K305" t="str">
            <v>971,57</v>
          </cell>
        </row>
        <row r="306">
          <cell r="A306" t="str">
            <v>ASSENTAMENTO DE TUBOS E PECAS</v>
          </cell>
          <cell r="B306" t="str">
            <v>ASTU</v>
          </cell>
          <cell r="C306" t="str">
            <v>FORNEC E/OU ASSENT DE TUBO DE CONCRETO COM JUNTA ELASTICA</v>
          </cell>
          <cell r="D306" t="str">
            <v>0051</v>
          </cell>
        </row>
        <row r="306">
          <cell r="G306">
            <v>92864</v>
          </cell>
          <cell r="H306" t="str">
            <v>ASSENTAMENTO DE TUBO DE CONCRETO PARA REDES COLETORAS DE ESGOTO SANITÁRIO, DIÂMETRO DE 1000 MM, JUNTA ELÁSTICA, INSTALADO EM LOCAL COM ALTO NÍVEL DE INTERFERÊNCIAS (NÃO INCLUI FORNECIMENTO). AF_03/2024</v>
          </cell>
          <cell r="I306" t="str">
            <v>M</v>
          </cell>
          <cell r="J306" t="str">
            <v>COEFICIENTE DE REPRESENTATIVIDADE</v>
          </cell>
          <cell r="K306" t="str">
            <v>84,22</v>
          </cell>
        </row>
        <row r="307">
          <cell r="A307" t="str">
            <v>ASSENTAMENTO DE TUBOS E PECAS</v>
          </cell>
          <cell r="B307" t="str">
            <v>ASTU</v>
          </cell>
          <cell r="C307" t="str">
            <v>FORNEC E/OU ASSENT DE TUBO DE CONCRETO COM JUNTA ARGAMASSADA</v>
          </cell>
          <cell r="D307" t="str">
            <v>0052</v>
          </cell>
        </row>
        <row r="307">
          <cell r="G307">
            <v>92210</v>
          </cell>
          <cell r="H307" t="str">
            <v>TUBO DE CONCRETO PARA REDES COLETORAS DE ÁGUAS PLUVIAIS, DIÂMETRO DE 400 MM, JUNTA RÍGIDA, INSTALADO EM LOCAL COM BAIXO NÍVEL DE INTERFERÊNCIAS - FORNECIMENTO E ASSENTAMENTO. AF_03/2024</v>
          </cell>
          <cell r="I307" t="str">
            <v>M</v>
          </cell>
          <cell r="J307" t="str">
            <v>COEFICIENTE DE REPRESENTATIVIDADE</v>
          </cell>
          <cell r="K307" t="str">
            <v>148,72</v>
          </cell>
        </row>
        <row r="308">
          <cell r="A308" t="str">
            <v>ASSENTAMENTO DE TUBOS E PECAS</v>
          </cell>
          <cell r="B308" t="str">
            <v>ASTU</v>
          </cell>
          <cell r="C308" t="str">
            <v>FORNEC E/OU ASSENT DE TUBO DE CONCRETO COM JUNTA ARGAMASSADA</v>
          </cell>
          <cell r="D308" t="str">
            <v>0052</v>
          </cell>
        </row>
        <row r="308">
          <cell r="G308">
            <v>92211</v>
          </cell>
          <cell r="H308" t="str">
            <v>TUBO DE CONCRETO PARA REDES COLETORAS DE ÁGUAS PLUVIAIS, DIÂMETRO DE 500 MM, JUNTA RÍGIDA, INSTALADO EM LOCAL COM BAIXO NÍVEL DE INTERFERÊNCIAS - FORNECIMENTO E ASSENTAMENTO. AF_03/2024</v>
          </cell>
          <cell r="I308" t="str">
            <v>M</v>
          </cell>
          <cell r="J308" t="str">
            <v>COEFICIENTE DE REPRESENTATIVIDADE</v>
          </cell>
          <cell r="K308" t="str">
            <v>180,82</v>
          </cell>
        </row>
        <row r="309">
          <cell r="A309" t="str">
            <v>ASSENTAMENTO DE TUBOS E PECAS</v>
          </cell>
          <cell r="B309" t="str">
            <v>ASTU</v>
          </cell>
          <cell r="C309" t="str">
            <v>FORNEC E/OU ASSENT DE TUBO DE CONCRETO COM JUNTA ARGAMASSADA</v>
          </cell>
          <cell r="D309" t="str">
            <v>0052</v>
          </cell>
        </row>
        <row r="309">
          <cell r="G309">
            <v>92212</v>
          </cell>
          <cell r="H309" t="str">
            <v>TUBO DE CONCRETO PARA REDES COLETORAS DE ÁGUAS PLUVIAIS, DIÂMETRO DE 600 MM, JUNTA RÍGIDA, INSTALADO EM LOCAL COM BAIXO NÍVEL DE INTERFERÊNCIAS - FORNECIMENTO E ASSENTAMENTO. AF_03/2024</v>
          </cell>
          <cell r="I309" t="str">
            <v>M</v>
          </cell>
          <cell r="J309" t="str">
            <v>COEFICIENTE DE REPRESENTATIVIDADE</v>
          </cell>
          <cell r="K309" t="str">
            <v>276,93</v>
          </cell>
        </row>
        <row r="310">
          <cell r="A310" t="str">
            <v>ASSENTAMENTO DE TUBOS E PECAS</v>
          </cell>
          <cell r="B310" t="str">
            <v>ASTU</v>
          </cell>
          <cell r="C310" t="str">
            <v>FORNEC E/OU ASSENT DE TUBO DE CONCRETO COM JUNTA ARGAMASSADA</v>
          </cell>
          <cell r="D310" t="str">
            <v>0052</v>
          </cell>
        </row>
        <row r="310">
          <cell r="G310">
            <v>92213</v>
          </cell>
          <cell r="H310" t="str">
            <v>TUBO DE CONCRETO PARA REDES COLETORAS DE ÁGUAS PLUVIAIS, DIÂMETRO DE 700 MM, JUNTA RÍGIDA, INSTALADO EM LOCAL COM BAIXO NÍVEL DE INTERFERÊNCIAS - FORNECIMENTO E ASSENTAMENTO. AF_03/2024</v>
          </cell>
          <cell r="I310" t="str">
            <v>M</v>
          </cell>
          <cell r="J310" t="str">
            <v>COEFICIENTE DE REPRESENTATIVIDADE</v>
          </cell>
          <cell r="K310" t="str">
            <v>368,91</v>
          </cell>
        </row>
        <row r="311">
          <cell r="A311" t="str">
            <v>ASSENTAMENTO DE TUBOS E PECAS</v>
          </cell>
          <cell r="B311" t="str">
            <v>ASTU</v>
          </cell>
          <cell r="C311" t="str">
            <v>FORNEC E/OU ASSENT DE TUBO DE CONCRETO COM JUNTA ARGAMASSADA</v>
          </cell>
          <cell r="D311" t="str">
            <v>0052</v>
          </cell>
        </row>
        <row r="311">
          <cell r="G311">
            <v>92214</v>
          </cell>
          <cell r="H311" t="str">
            <v>TUBO DE CONCRETO PARA REDES COLETORAS DE ÁGUAS PLUVIAIS, DIÂMETRO DE 800 MM, JUNTA RÍGIDA, INSTALADO EM LOCAL COM BAIXO NÍVEL DE INTERFERÊNCIAS - FORNECIMENTO E ASSENTAMENTO. AF_03/2024</v>
          </cell>
          <cell r="I311" t="str">
            <v>M</v>
          </cell>
          <cell r="J311" t="str">
            <v>COEFICIENTE DE REPRESENTATIVIDADE</v>
          </cell>
          <cell r="K311" t="str">
            <v>447,06</v>
          </cell>
        </row>
        <row r="312">
          <cell r="A312" t="str">
            <v>ASSENTAMENTO DE TUBOS E PECAS</v>
          </cell>
          <cell r="B312" t="str">
            <v>ASTU</v>
          </cell>
          <cell r="C312" t="str">
            <v>FORNEC E/OU ASSENT DE TUBO DE CONCRETO COM JUNTA ARGAMASSADA</v>
          </cell>
          <cell r="D312" t="str">
            <v>0052</v>
          </cell>
        </row>
        <row r="312">
          <cell r="G312">
            <v>92215</v>
          </cell>
          <cell r="H312" t="str">
            <v>TUBO DE CONCRETO PARA REDES COLETORAS DE ÁGUAS PLUVIAIS, DIÂMETRO DE 900 MM, JUNTA RÍGIDA, INSTALADO EM LOCAL COM BAIXO NÍVEL DE INTERFERÊNCIAS - FORNECIMENTO E ASSENTAMENTO. AF_03/2024</v>
          </cell>
          <cell r="I312" t="str">
            <v>M</v>
          </cell>
          <cell r="J312" t="str">
            <v>COEFICIENTE DE REPRESENTATIVIDADE</v>
          </cell>
          <cell r="K312" t="str">
            <v>513,47</v>
          </cell>
        </row>
        <row r="313">
          <cell r="A313" t="str">
            <v>ASSENTAMENTO DE TUBOS E PECAS</v>
          </cell>
          <cell r="B313" t="str">
            <v>ASTU</v>
          </cell>
          <cell r="C313" t="str">
            <v>FORNEC E/OU ASSENT DE TUBO DE CONCRETO COM JUNTA ARGAMASSADA</v>
          </cell>
          <cell r="D313" t="str">
            <v>0052</v>
          </cell>
        </row>
        <row r="313">
          <cell r="G313">
            <v>92216</v>
          </cell>
          <cell r="H313" t="str">
            <v>TUBO DE CONCRETO PARA REDES COLETORAS DE ÁGUAS PLUVIAIS, DIÂMETRO DE 1000 MM, JUNTA RÍGIDA, INSTALADO EM LOCAL COM BAIXO NÍVEL DE INTERFERÊNCIAS - FORNECIMENTO E ASSENTAMENTO. AF_03/2024</v>
          </cell>
          <cell r="I313" t="str">
            <v>M</v>
          </cell>
          <cell r="J313" t="str">
            <v>COEFICIENTE DE REPRESENTATIVIDADE</v>
          </cell>
          <cell r="K313" t="str">
            <v>532,50</v>
          </cell>
        </row>
        <row r="314">
          <cell r="A314" t="str">
            <v>ASSENTAMENTO DE TUBOS E PECAS</v>
          </cell>
          <cell r="B314" t="str">
            <v>ASTU</v>
          </cell>
          <cell r="C314" t="str">
            <v>FORNEC E/OU ASSENT DE TUBO DE CONCRETO COM JUNTA ARGAMASSADA</v>
          </cell>
          <cell r="D314" t="str">
            <v>0052</v>
          </cell>
        </row>
        <row r="314">
          <cell r="G314">
            <v>92219</v>
          </cell>
          <cell r="H314" t="str">
            <v>TUBO DE CONCRETO PARA REDES COLETORAS DE ÁGUAS PLUVIAIS, DIÂMETRO DE 400 MM, JUNTA RÍGIDA, INSTALADO EM LOCAL COM ALTO NÍVEL DE INTERFERÊNCIAS - FORNECIMENTO E ASSENTAMENTO. AF_03/2024</v>
          </cell>
          <cell r="I314" t="str">
            <v>M</v>
          </cell>
          <cell r="J314" t="str">
            <v>COEFICIENTE DE REPRESENTATIVIDADE</v>
          </cell>
          <cell r="K314" t="str">
            <v>151,96</v>
          </cell>
        </row>
        <row r="315">
          <cell r="A315" t="str">
            <v>ASSENTAMENTO DE TUBOS E PECAS</v>
          </cell>
          <cell r="B315" t="str">
            <v>ASTU</v>
          </cell>
          <cell r="C315" t="str">
            <v>FORNEC E/OU ASSENT DE TUBO DE CONCRETO COM JUNTA ARGAMASSADA</v>
          </cell>
          <cell r="D315" t="str">
            <v>0052</v>
          </cell>
        </row>
        <row r="315">
          <cell r="G315">
            <v>92220</v>
          </cell>
          <cell r="H315" t="str">
            <v>TUBO DE CONCRETO PARA REDES COLETORAS DE ÁGUAS PLUVIAIS, DIÂMETRO DE 500 MM, JUNTA RÍGIDA, INSTALADO EM LOCAL COM ALTO NÍVEL DE INTERFERÊNCIAS - FORNECIMENTO E ASSENTAMENTO. AF_03/2024</v>
          </cell>
          <cell r="I315" t="str">
            <v>M</v>
          </cell>
          <cell r="J315" t="str">
            <v>COEFICIENTE DE REPRESENTATIVIDADE</v>
          </cell>
          <cell r="K315" t="str">
            <v>185,03</v>
          </cell>
        </row>
        <row r="316">
          <cell r="A316" t="str">
            <v>ASSENTAMENTO DE TUBOS E PECAS</v>
          </cell>
          <cell r="B316" t="str">
            <v>ASTU</v>
          </cell>
          <cell r="C316" t="str">
            <v>FORNEC E/OU ASSENT DE TUBO DE CONCRETO COM JUNTA ARGAMASSADA</v>
          </cell>
          <cell r="D316" t="str">
            <v>0052</v>
          </cell>
        </row>
        <row r="316">
          <cell r="G316">
            <v>92221</v>
          </cell>
          <cell r="H316" t="str">
            <v>TUBO DE CONCRETO PARA REDES COLETORAS DE ÁGUAS PLUVIAIS, DIÂMETRO DE 600 MM, JUNTA RÍGIDA, INSTALADO EM LOCAL COM ALTO NÍVEL DE INTERFERÊNCIAS - FORNECIMENTO E ASSENTAMENTO. AF_03/2024</v>
          </cell>
          <cell r="I316" t="str">
            <v>M</v>
          </cell>
          <cell r="J316" t="str">
            <v>COEFICIENTE DE REPRESENTATIVIDADE</v>
          </cell>
          <cell r="K316" t="str">
            <v>282,09</v>
          </cell>
        </row>
        <row r="317">
          <cell r="A317" t="str">
            <v>ASSENTAMENTO DE TUBOS E PECAS</v>
          </cell>
          <cell r="B317" t="str">
            <v>ASTU</v>
          </cell>
          <cell r="C317" t="str">
            <v>FORNEC E/OU ASSENT DE TUBO DE CONCRETO COM JUNTA ARGAMASSADA</v>
          </cell>
          <cell r="D317" t="str">
            <v>0052</v>
          </cell>
        </row>
        <row r="317">
          <cell r="G317">
            <v>92222</v>
          </cell>
          <cell r="H317" t="str">
            <v>TUBO DE CONCRETO PARA REDES COLETORAS DE ÁGUAS PLUVIAIS, DIÂMETRO DE 700 MM, JUNTA RÍGIDA, INSTALADO EM LOCAL COM ALTO NÍVEL DE INTERFERÊNCIAS - FORNECIMENTO E ASSENTAMENTO. AF_03/2024</v>
          </cell>
          <cell r="I317" t="str">
            <v>M</v>
          </cell>
          <cell r="J317" t="str">
            <v>COEFICIENTE DE REPRESENTATIVIDADE</v>
          </cell>
          <cell r="K317" t="str">
            <v>375,05</v>
          </cell>
        </row>
        <row r="318">
          <cell r="A318" t="str">
            <v>ASSENTAMENTO DE TUBOS E PECAS</v>
          </cell>
          <cell r="B318" t="str">
            <v>ASTU</v>
          </cell>
          <cell r="C318" t="str">
            <v>FORNEC E/OU ASSENT DE TUBO DE CONCRETO COM JUNTA ARGAMASSADA</v>
          </cell>
          <cell r="D318" t="str">
            <v>0052</v>
          </cell>
        </row>
        <row r="318">
          <cell r="G318">
            <v>92223</v>
          </cell>
          <cell r="H318" t="str">
            <v>TUBO DE CONCRETO PARA REDES COLETORAS DE ÁGUAS PLUVIAIS, DIÂMETRO DE 800 MM, JUNTA RÍGIDA, INSTALADO EM LOCAL COM ALTO NÍVEL DE INTERFERÊNCIAS - FORNECIMENTO E ASSENTAMENTO. AF_03/2024</v>
          </cell>
          <cell r="I318" t="str">
            <v>M</v>
          </cell>
          <cell r="J318" t="str">
            <v>COEFICIENTE DE REPRESENTATIVIDADE</v>
          </cell>
          <cell r="K318" t="str">
            <v>454,16</v>
          </cell>
        </row>
        <row r="319">
          <cell r="A319" t="str">
            <v>ASSENTAMENTO DE TUBOS E PECAS</v>
          </cell>
          <cell r="B319" t="str">
            <v>ASTU</v>
          </cell>
          <cell r="C319" t="str">
            <v>FORNEC E/OU ASSENT DE TUBO DE CONCRETO COM JUNTA ARGAMASSADA</v>
          </cell>
          <cell r="D319" t="str">
            <v>0052</v>
          </cell>
        </row>
        <row r="319">
          <cell r="G319">
            <v>92224</v>
          </cell>
          <cell r="H319" t="str">
            <v>TUBO DE CONCRETO PARA REDES COLETORAS DE ÁGUAS PLUVIAIS, DIÂMETRO DE 900 MM, JUNTA RÍGIDA, INSTALADO EM LOCAL COM ALTO NÍVEL DE INTERFERÊNCIAS - FORNECIMENTO E ASSENTAMENTO. AF_03/2024</v>
          </cell>
          <cell r="I319" t="str">
            <v>M</v>
          </cell>
          <cell r="J319" t="str">
            <v>COEFICIENTE DE REPRESENTATIVIDADE</v>
          </cell>
          <cell r="K319" t="str">
            <v>521,58</v>
          </cell>
        </row>
        <row r="320">
          <cell r="A320" t="str">
            <v>ASSENTAMENTO DE TUBOS E PECAS</v>
          </cell>
          <cell r="B320" t="str">
            <v>ASTU</v>
          </cell>
          <cell r="C320" t="str">
            <v>FORNEC E/OU ASSENT DE TUBO DE CONCRETO COM JUNTA ARGAMASSADA</v>
          </cell>
          <cell r="D320" t="str">
            <v>0052</v>
          </cell>
        </row>
        <row r="320">
          <cell r="G320">
            <v>92226</v>
          </cell>
          <cell r="H320" t="str">
            <v>TUBO DE CONCRETO PARA REDES COLETORAS DE ÁGUAS PLUVIAIS, DIÂMETRO DE 1000 MM, JUNTA RÍGIDA, INSTALADO EM LOCAL COM ALTO NÍVEL DE INTERFERÊNCIAS - FORNECIMENTO E ASSENTAMENTO. AF_03/2024</v>
          </cell>
          <cell r="I320" t="str">
            <v>M</v>
          </cell>
          <cell r="J320" t="str">
            <v>COEFICIENTE DE REPRESENTATIVIDADE</v>
          </cell>
          <cell r="K320" t="str">
            <v>541,55</v>
          </cell>
        </row>
        <row r="321">
          <cell r="A321" t="str">
            <v>ASSENTAMENTO DE TUBOS E PECAS</v>
          </cell>
          <cell r="B321" t="str">
            <v>ASTU</v>
          </cell>
          <cell r="C321" t="str">
            <v>FORNEC E/OU ASSENT DE TUBO DE CONCRETO COM JUNTA ARGAMASSADA</v>
          </cell>
          <cell r="D321" t="str">
            <v>0052</v>
          </cell>
        </row>
        <row r="321">
          <cell r="G321">
            <v>92808</v>
          </cell>
          <cell r="H321" t="str">
            <v>ASSENTAMENTO DE TUBO DE CONCRETO PARA REDES COLETORAS DE ÁGUAS PLUVIAIS, DIÂMETRO DE 300 MM, JUNTA RÍGIDA, INSTALADO EM LOCAL COM BAIXO NÍVEL DE INTERFERÊNCIAS (NÃO INCLUI FORNECIMENTO). AF_03/2024</v>
          </cell>
          <cell r="I321" t="str">
            <v>M</v>
          </cell>
          <cell r="J321" t="str">
            <v>COEFICIENTE DE REPRESENTATIVIDADE</v>
          </cell>
          <cell r="K321" t="str">
            <v>22,70</v>
          </cell>
        </row>
        <row r="322">
          <cell r="A322" t="str">
            <v>ASSENTAMENTO DE TUBOS E PECAS</v>
          </cell>
          <cell r="B322" t="str">
            <v>ASTU</v>
          </cell>
          <cell r="C322" t="str">
            <v>FORNEC E/OU ASSENT DE TUBO DE CONCRETO COM JUNTA ARGAMASSADA</v>
          </cell>
          <cell r="D322" t="str">
            <v>0052</v>
          </cell>
        </row>
        <row r="322">
          <cell r="G322">
            <v>92809</v>
          </cell>
          <cell r="H322" t="str">
            <v>ASSENTAMENTO DE TUBO DE CONCRETO PARA REDES COLETORAS DE ÁGUAS PLUVIAIS, DIÂMETRO DE 400 MM, JUNTA RÍGIDA, INSTALADO EM LOCAL COM BAIXO NÍVEL DE INTERFERÊNCIAS (NÃO INCLUI FORNECIMENTO). AF_03/2024</v>
          </cell>
          <cell r="I322" t="str">
            <v>M</v>
          </cell>
          <cell r="J322" t="str">
            <v>COEFICIENTE DE REPRESENTATIVIDADE</v>
          </cell>
          <cell r="K322" t="str">
            <v>31,62</v>
          </cell>
        </row>
        <row r="323">
          <cell r="A323" t="str">
            <v>ASSENTAMENTO DE TUBOS E PECAS</v>
          </cell>
          <cell r="B323" t="str">
            <v>ASTU</v>
          </cell>
          <cell r="C323" t="str">
            <v>FORNEC E/OU ASSENT DE TUBO DE CONCRETO COM JUNTA ARGAMASSADA</v>
          </cell>
          <cell r="D323" t="str">
            <v>0052</v>
          </cell>
        </row>
        <row r="323">
          <cell r="G323">
            <v>92810</v>
          </cell>
          <cell r="H323" t="str">
            <v>ASSENTAMENTO DE TUBO DE CONCRETO PARA REDES COLETORAS DE ÁGUAS PLUVIAIS, DIÂMETRO DE 500 MM, JUNTA RÍGIDA, INSTALADO EM LOCAL COM BAIXO NÍVEL DE INTERFERÊNCIAS (NÃO INCLUI FORNECIMENTO). AF_03/2024</v>
          </cell>
          <cell r="I323" t="str">
            <v>M</v>
          </cell>
          <cell r="J323" t="str">
            <v>COEFICIENTE DE REPRESENTATIVIDADE</v>
          </cell>
          <cell r="K323" t="str">
            <v>40,87</v>
          </cell>
        </row>
        <row r="324">
          <cell r="A324" t="str">
            <v>ASSENTAMENTO DE TUBOS E PECAS</v>
          </cell>
          <cell r="B324" t="str">
            <v>ASTU</v>
          </cell>
          <cell r="C324" t="str">
            <v>FORNEC E/OU ASSENT DE TUBO DE CONCRETO COM JUNTA ARGAMASSADA</v>
          </cell>
          <cell r="D324" t="str">
            <v>0052</v>
          </cell>
        </row>
        <row r="324">
          <cell r="G324">
            <v>92811</v>
          </cell>
          <cell r="H324" t="str">
            <v>ASSENTAMENTO DE TUBO DE CONCRETO PARA REDES COLETORAS DE ÁGUAS PLUVIAIS, DIÂMETRO DE 600 MM, JUNTA RÍGIDA, INSTALADO EM LOCAL COM BAIXO NÍVEL DE INTERFERÊNCIAS (NÃO INCLUI FORNECIMENTO). AF_03/2024</v>
          </cell>
          <cell r="I324" t="str">
            <v>M</v>
          </cell>
          <cell r="J324" t="str">
            <v>COEFICIENTE DE REPRESENTATIVIDADE</v>
          </cell>
          <cell r="K324" t="str">
            <v>50,33</v>
          </cell>
        </row>
        <row r="325">
          <cell r="A325" t="str">
            <v>ASSENTAMENTO DE TUBOS E PECAS</v>
          </cell>
          <cell r="B325" t="str">
            <v>ASTU</v>
          </cell>
          <cell r="C325" t="str">
            <v>FORNEC E/OU ASSENT DE TUBO DE CONCRETO COM JUNTA ARGAMASSADA</v>
          </cell>
          <cell r="D325" t="str">
            <v>0052</v>
          </cell>
        </row>
        <row r="325">
          <cell r="G325">
            <v>92812</v>
          </cell>
          <cell r="H325" t="str">
            <v>ASSENTAMENTO DE TUBO DE CONCRETO PARA REDES COLETORAS DE ÁGUAS PLUVIAIS, DIÂMETRO DE 700 MM, JUNTA RÍGIDA, INSTALADO EM LOCAL COM BAIXO NÍVEL DE INTERFERÊNCIAS (NÃO INCLUI FORNECIMENTO). AF_03/2024</v>
          </cell>
          <cell r="I325" t="str">
            <v>M</v>
          </cell>
          <cell r="J325" t="str">
            <v>COEFICIENTE DE REPRESENTATIVIDADE</v>
          </cell>
          <cell r="K325" t="str">
            <v>60,06</v>
          </cell>
        </row>
        <row r="326">
          <cell r="A326" t="str">
            <v>ASSENTAMENTO DE TUBOS E PECAS</v>
          </cell>
          <cell r="B326" t="str">
            <v>ASTU</v>
          </cell>
          <cell r="C326" t="str">
            <v>FORNEC E/OU ASSENT DE TUBO DE CONCRETO COM JUNTA ARGAMASSADA</v>
          </cell>
          <cell r="D326" t="str">
            <v>0052</v>
          </cell>
        </row>
        <row r="326">
          <cell r="G326">
            <v>92813</v>
          </cell>
          <cell r="H326" t="str">
            <v>ASSENTAMENTO DE TUBO DE CONCRETO PARA REDES COLETORAS DE ÁGUAS PLUVIAIS, DIÂMETRO DE 800 MM, JUNTA RÍGIDA, INSTALADO EM LOCAL COM BAIXO NÍVEL DE INTERFERÊNCIAS (NÃO INCLUI FORNECIMENTO). AF_03/2024</v>
          </cell>
          <cell r="I326" t="str">
            <v>M</v>
          </cell>
          <cell r="J326" t="str">
            <v>COEFICIENTE DE REPRESENTATIVIDADE</v>
          </cell>
          <cell r="K326" t="str">
            <v>70,03</v>
          </cell>
        </row>
        <row r="327">
          <cell r="A327" t="str">
            <v>ASSENTAMENTO DE TUBOS E PECAS</v>
          </cell>
          <cell r="B327" t="str">
            <v>ASTU</v>
          </cell>
          <cell r="C327" t="str">
            <v>FORNEC E/OU ASSENT DE TUBO DE CONCRETO COM JUNTA ARGAMASSADA</v>
          </cell>
          <cell r="D327" t="str">
            <v>0052</v>
          </cell>
        </row>
        <row r="327">
          <cell r="G327">
            <v>92814</v>
          </cell>
          <cell r="H327" t="str">
            <v>ASSENTAMENTO DE TUBO DE CONCRETO PARA REDES COLETORAS DE ÁGUAS PLUVIAIS, DIÂMETRO DE 900 MM, JUNTA RÍGIDA, INSTALADO EM LOCAL COM BAIXO NÍVEL DE INTERFERÊNCIAS (NÃO INCLUI FORNECIMENTO). AF_03/2024</v>
          </cell>
          <cell r="I327" t="str">
            <v>M</v>
          </cell>
          <cell r="J327" t="str">
            <v>COEFICIENTE DE REPRESENTATIVIDADE</v>
          </cell>
          <cell r="K327" t="str">
            <v>80,28</v>
          </cell>
        </row>
        <row r="328">
          <cell r="A328" t="str">
            <v>ASSENTAMENTO DE TUBOS E PECAS</v>
          </cell>
          <cell r="B328" t="str">
            <v>ASTU</v>
          </cell>
          <cell r="C328" t="str">
            <v>FORNEC E/OU ASSENT DE TUBO DE CONCRETO COM JUNTA ARGAMASSADA</v>
          </cell>
          <cell r="D328" t="str">
            <v>0052</v>
          </cell>
        </row>
        <row r="328">
          <cell r="G328">
            <v>92815</v>
          </cell>
          <cell r="H328" t="str">
            <v>ASSENTAMENTO DE TUBO DE CONCRETO PARA REDES COLETORAS DE ÁGUAS PLUVIAIS, DIÂMETRO DE 1000 MM, JUNTA RÍGIDA, INSTALADO EM LOCAL COM BAIXO NÍVEL DE INTERFERÊNCIAS (NÃO INCLUI FORNECIMENTO). AF_03/2024</v>
          </cell>
          <cell r="I328" t="str">
            <v>M</v>
          </cell>
          <cell r="J328" t="str">
            <v>COEFICIENTE DE REPRESENTATIVIDADE</v>
          </cell>
          <cell r="K328" t="str">
            <v>90,74</v>
          </cell>
        </row>
        <row r="329">
          <cell r="A329" t="str">
            <v>ASSENTAMENTO DE TUBOS E PECAS</v>
          </cell>
          <cell r="B329" t="str">
            <v>ASTU</v>
          </cell>
          <cell r="C329" t="str">
            <v>FORNEC E/OU ASSENT DE TUBO DE CONCRETO COM JUNTA ARGAMASSADA</v>
          </cell>
          <cell r="D329" t="str">
            <v>0052</v>
          </cell>
        </row>
        <row r="329">
          <cell r="G329">
            <v>92816</v>
          </cell>
          <cell r="H329" t="str">
            <v>TUBO DE CONCRETO PARA REDES COLETORAS DE ÁGUAS PLUVIAIS, DIÂMETRO DE 1200 MM, JUNTA RÍGIDA, INSTALADO EM LOCAL COM BAIXO NÍVEL DE INTERFERÊNCIAS - FORNECIMENTO E ASSENTAMENTO. AF_03/2024</v>
          </cell>
          <cell r="I329" t="str">
            <v>M</v>
          </cell>
          <cell r="J329" t="str">
            <v>COEFICIENTE DE REPRESENTATIVIDADE</v>
          </cell>
          <cell r="K329" t="str">
            <v>772,24</v>
          </cell>
        </row>
        <row r="330">
          <cell r="A330" t="str">
            <v>ASSENTAMENTO DE TUBOS E PECAS</v>
          </cell>
          <cell r="B330" t="str">
            <v>ASTU</v>
          </cell>
          <cell r="C330" t="str">
            <v>FORNEC E/OU ASSENT DE TUBO DE CONCRETO COM JUNTA ARGAMASSADA</v>
          </cell>
          <cell r="D330" t="str">
            <v>0052</v>
          </cell>
        </row>
        <row r="330">
          <cell r="G330">
            <v>92817</v>
          </cell>
          <cell r="H330" t="str">
            <v>ASSENTAMENTO DE TUBO DE CONCRETO PARA REDES COLETORAS DE ÁGUAS PLUVIAIS, DIÂMETRO DE 1200 MM, JUNTA RÍGIDA, INSTALADO EM LOCAL COM BAIXO NÍVEL DE INTERFERÊNCIAS (NÃO INCLUI FORNECIMENTO). AF_03/2024</v>
          </cell>
          <cell r="I330" t="str">
            <v>M</v>
          </cell>
          <cell r="J330" t="str">
            <v>COEFICIENTE DE REPRESENTATIVIDADE</v>
          </cell>
          <cell r="K330" t="str">
            <v>112,45</v>
          </cell>
        </row>
        <row r="331">
          <cell r="A331" t="str">
            <v>ASSENTAMENTO DE TUBOS E PECAS</v>
          </cell>
          <cell r="B331" t="str">
            <v>ASTU</v>
          </cell>
          <cell r="C331" t="str">
            <v>FORNEC E/OU ASSENT DE TUBO DE CONCRETO COM JUNTA ARGAMASSADA</v>
          </cell>
          <cell r="D331" t="str">
            <v>0052</v>
          </cell>
        </row>
        <row r="331">
          <cell r="G331">
            <v>92818</v>
          </cell>
          <cell r="H331" t="str">
            <v>TUBO DE CONCRETO PARA REDES COLETORAS DE ÁGUAS PLUVIAIS, DIÂMETRO DE 1500 MM, JUNTA RÍGIDA, INSTALADO EM LOCAL COM BAIXO NÍVEL DE INTERFERÊNCIAS - FORNECIMENTO E ASSENTAMENTO. AF_03/2024</v>
          </cell>
          <cell r="I331" t="str">
            <v>M</v>
          </cell>
          <cell r="J331" t="str">
            <v>COEFICIENTE DE REPRESENTATIVIDADE</v>
          </cell>
          <cell r="K331" t="str">
            <v>1.102,78</v>
          </cell>
        </row>
        <row r="332">
          <cell r="A332" t="str">
            <v>ASSENTAMENTO DE TUBOS E PECAS</v>
          </cell>
          <cell r="B332" t="str">
            <v>ASTU</v>
          </cell>
          <cell r="C332" t="str">
            <v>FORNEC E/OU ASSENT DE TUBO DE CONCRETO COM JUNTA ARGAMASSADA</v>
          </cell>
          <cell r="D332" t="str">
            <v>0052</v>
          </cell>
        </row>
        <row r="332">
          <cell r="G332">
            <v>92819</v>
          </cell>
          <cell r="H332" t="str">
            <v>ASSENTAMENTO DE TUBO DE CONCRETO PARA REDES COLETORAS DE ÁGUAS PLUVIAIS, DIÂMETRO DE 1500 MM, JUNTA RÍGIDA, INSTALADO EM LOCAL COM BAIXO NÍVEL DE INTERFERÊNCIAS (NÃO INCLUI FORNECIMENTO). AF_03/2024</v>
          </cell>
          <cell r="I332" t="str">
            <v>M</v>
          </cell>
          <cell r="J332" t="str">
            <v>COEFICIENTE DE REPRESENTATIVIDADE</v>
          </cell>
          <cell r="K332" t="str">
            <v>146,88</v>
          </cell>
        </row>
        <row r="333">
          <cell r="A333" t="str">
            <v>ASSENTAMENTO DE TUBOS E PECAS</v>
          </cell>
          <cell r="B333" t="str">
            <v>ASTU</v>
          </cell>
          <cell r="C333" t="str">
            <v>FORNEC E/OU ASSENT DE TUBO DE CONCRETO COM JUNTA ARGAMASSADA</v>
          </cell>
          <cell r="D333" t="str">
            <v>0052</v>
          </cell>
        </row>
        <row r="333">
          <cell r="G333">
            <v>92820</v>
          </cell>
          <cell r="H333" t="str">
            <v>ASSENTAMENTO DE TUBO DE CONCRETO PARA REDES COLETORAS DE ÁGUAS PLUVIAIS, DIÂMETRO DE 300 MM, JUNTA RÍGIDA, INSTALADO EM LOCAL COM ALTO NÍVEL DE INTERFERÊNCIAS (NÃO INCLUI FORNECIMENTO). AF_03/2024</v>
          </cell>
          <cell r="I333" t="str">
            <v>M</v>
          </cell>
          <cell r="J333" t="str">
            <v>COEFICIENTE DE REPRESENTATIVIDADE</v>
          </cell>
          <cell r="K333" t="str">
            <v>24,98</v>
          </cell>
        </row>
        <row r="334">
          <cell r="A334" t="str">
            <v>ASSENTAMENTO DE TUBOS E PECAS</v>
          </cell>
          <cell r="B334" t="str">
            <v>ASTU</v>
          </cell>
          <cell r="C334" t="str">
            <v>FORNEC E/OU ASSENT DE TUBO DE CONCRETO COM JUNTA ARGAMASSADA</v>
          </cell>
          <cell r="D334" t="str">
            <v>0052</v>
          </cell>
        </row>
        <row r="334">
          <cell r="G334">
            <v>92821</v>
          </cell>
          <cell r="H334" t="str">
            <v>ASSENTAMENTO DE TUBO DE CONCRETO PARA REDES COLETORAS DE ÁGUAS PLUVIAIS, DIÂMETRO DE 400 MM, JUNTA RÍGIDA, INSTALADO EM LOCAL COM ALTO NÍVEL DE INTERFERÊNCIAS (NÃO INCLUI FORNECIMENTO). AF_03/2024</v>
          </cell>
          <cell r="I334" t="str">
            <v>M</v>
          </cell>
          <cell r="J334" t="str">
            <v>COEFICIENTE DE REPRESENTATIVIDADE</v>
          </cell>
          <cell r="K334" t="str">
            <v>34,86</v>
          </cell>
        </row>
        <row r="335">
          <cell r="A335" t="str">
            <v>ASSENTAMENTO DE TUBOS E PECAS</v>
          </cell>
          <cell r="B335" t="str">
            <v>ASTU</v>
          </cell>
          <cell r="C335" t="str">
            <v>FORNEC E/OU ASSENT DE TUBO DE CONCRETO COM JUNTA ARGAMASSADA</v>
          </cell>
          <cell r="D335" t="str">
            <v>0052</v>
          </cell>
        </row>
        <row r="335">
          <cell r="G335">
            <v>92822</v>
          </cell>
          <cell r="H335" t="str">
            <v>ASSENTAMENTO DE TUBO DE CONCRETO PARA REDES COLETORAS DE ÁGUAS PLUVIAIS, DIÂMETRO DE 500 MM, JUNTA RÍGIDA, INSTALADO EM LOCAL COM ALTO NÍVEL DE INTERFERÊNCIAS (NÃO INCLUI FORNECIMENTO). AF_03/2024</v>
          </cell>
          <cell r="I335" t="str">
            <v>M</v>
          </cell>
          <cell r="J335" t="str">
            <v>COEFICIENTE DE REPRESENTATIVIDADE</v>
          </cell>
          <cell r="K335" t="str">
            <v>45,08</v>
          </cell>
        </row>
        <row r="336">
          <cell r="A336" t="str">
            <v>ASSENTAMENTO DE TUBOS E PECAS</v>
          </cell>
          <cell r="B336" t="str">
            <v>ASTU</v>
          </cell>
          <cell r="C336" t="str">
            <v>FORNEC E/OU ASSENT DE TUBO DE CONCRETO COM JUNTA ARGAMASSADA</v>
          </cell>
          <cell r="D336" t="str">
            <v>0052</v>
          </cell>
        </row>
        <row r="336">
          <cell r="G336">
            <v>92824</v>
          </cell>
          <cell r="H336" t="str">
            <v>ASSENTAMENTO DE TUBO DE CONCRETO PARA REDES COLETORAS DE ÁGUAS PLUVIAIS, DIÂMETRO DE 600 MM, JUNTA RÍGIDA, INSTALADO EM LOCAL COM ALTO NÍVEL DE INTERFERÊNCIAS (NÃO INCLUI FORNECIMENTO). AF_03/2024</v>
          </cell>
          <cell r="I336" t="str">
            <v>M</v>
          </cell>
          <cell r="J336" t="str">
            <v>COEFICIENTE DE REPRESENTATIVIDADE</v>
          </cell>
          <cell r="K336" t="str">
            <v>55,49</v>
          </cell>
        </row>
        <row r="337">
          <cell r="A337" t="str">
            <v>ASSENTAMENTO DE TUBOS E PECAS</v>
          </cell>
          <cell r="B337" t="str">
            <v>ASTU</v>
          </cell>
          <cell r="C337" t="str">
            <v>FORNEC E/OU ASSENT DE TUBO DE CONCRETO COM JUNTA ARGAMASSADA</v>
          </cell>
          <cell r="D337" t="str">
            <v>0052</v>
          </cell>
        </row>
        <row r="337">
          <cell r="G337">
            <v>92825</v>
          </cell>
          <cell r="H337" t="str">
            <v>ASSENTAMENTO DE TUBO DE CONCRETO PARA REDES COLETORAS DE ÁGUAS PLUVIAIS, DIÂMETRO DE 700 MM, JUNTA RÍGIDA, INSTALADO EM LOCAL COM ALTO NÍVEL DE INTERFERÊNCIAS (NÃO INCLUI FORNECIMENTO). AF_03/2024</v>
          </cell>
          <cell r="I337" t="str">
            <v>M</v>
          </cell>
          <cell r="J337" t="str">
            <v>COEFICIENTE DE REPRESENTATIVIDADE</v>
          </cell>
          <cell r="K337" t="str">
            <v>66,20</v>
          </cell>
        </row>
        <row r="338">
          <cell r="A338" t="str">
            <v>ASSENTAMENTO DE TUBOS E PECAS</v>
          </cell>
          <cell r="B338" t="str">
            <v>ASTU</v>
          </cell>
          <cell r="C338" t="str">
            <v>FORNEC E/OU ASSENT DE TUBO DE CONCRETO COM JUNTA ARGAMASSADA</v>
          </cell>
          <cell r="D338" t="str">
            <v>0052</v>
          </cell>
        </row>
        <row r="338">
          <cell r="G338">
            <v>92826</v>
          </cell>
          <cell r="H338" t="str">
            <v>ASSENTAMENTO DE TUBO DE CONCRETO PARA REDES COLETORAS DE ÁGUAS PLUVIAIS, DIÂMETRO DE 800 MM, JUNTA RÍGIDA, INSTALADO EM LOCAL COM ALTO NÍVEL DE INTERFERÊNCIAS (NÃO INCLUI FORNECIMENTO). AF_03/2024</v>
          </cell>
          <cell r="I338" t="str">
            <v>M</v>
          </cell>
          <cell r="J338" t="str">
            <v>COEFICIENTE DE REPRESENTATIVIDADE</v>
          </cell>
          <cell r="K338" t="str">
            <v>77,13</v>
          </cell>
        </row>
        <row r="339">
          <cell r="A339" t="str">
            <v>ASSENTAMENTO DE TUBOS E PECAS</v>
          </cell>
          <cell r="B339" t="str">
            <v>ASTU</v>
          </cell>
          <cell r="C339" t="str">
            <v>FORNEC E/OU ASSENT DE TUBO DE CONCRETO COM JUNTA ARGAMASSADA</v>
          </cell>
          <cell r="D339" t="str">
            <v>0052</v>
          </cell>
        </row>
        <row r="339">
          <cell r="G339">
            <v>92827</v>
          </cell>
          <cell r="H339" t="str">
            <v>ASSENTAMENTO DE TUBO DE CONCRETO PARA REDES COLETORAS DE ÁGUAS PLUVIAIS, DIÂMETRO DE 900 MM, JUNTA RÍGIDA, INSTALADO EM LOCAL COM ALTO NÍVEL DE INTERFERÊNCIAS (NÃO INCLUI FORNECIMENTO). AF_03/2024</v>
          </cell>
          <cell r="I339" t="str">
            <v>M</v>
          </cell>
          <cell r="J339" t="str">
            <v>COEFICIENTE DE REPRESENTATIVIDADE</v>
          </cell>
          <cell r="K339" t="str">
            <v>88,39</v>
          </cell>
        </row>
        <row r="340">
          <cell r="A340" t="str">
            <v>ASSENTAMENTO DE TUBOS E PECAS</v>
          </cell>
          <cell r="B340" t="str">
            <v>ASTU</v>
          </cell>
          <cell r="C340" t="str">
            <v>FORNEC E/OU ASSENT DE TUBO DE CONCRETO COM JUNTA ARGAMASSADA</v>
          </cell>
          <cell r="D340" t="str">
            <v>0052</v>
          </cell>
        </row>
        <row r="340">
          <cell r="G340">
            <v>92828</v>
          </cell>
          <cell r="H340" t="str">
            <v>ASSENTAMENTO DE TUBO DE CONCRETO PARA REDES COLETORAS DE ÁGUAS PLUVIAIS, DIÂMETRO DE 1000 MM, JUNTA RÍGIDA, INSTALADO EM LOCAL COM ALTO NÍVEL DE INTERFERÊNCIAS (NÃO INCLUI FORNECIMENTO). AF_03/2024</v>
          </cell>
          <cell r="I340" t="str">
            <v>M</v>
          </cell>
          <cell r="J340" t="str">
            <v>COEFICIENTE DE REPRESENTATIVIDADE</v>
          </cell>
          <cell r="K340" t="str">
            <v>99,79</v>
          </cell>
        </row>
        <row r="341">
          <cell r="A341" t="str">
            <v>ASSENTAMENTO DE TUBOS E PECAS</v>
          </cell>
          <cell r="B341" t="str">
            <v>ASTU</v>
          </cell>
          <cell r="C341" t="str">
            <v>FORNEC E/OU ASSENT DE TUBO DE CONCRETO COM JUNTA ARGAMASSADA</v>
          </cell>
          <cell r="D341" t="str">
            <v>0052</v>
          </cell>
        </row>
        <row r="341">
          <cell r="G341">
            <v>92829</v>
          </cell>
          <cell r="H341" t="str">
            <v>TUBO DE CONCRETO PARA REDES COLETORAS DE ÁGUAS PLUVIAIS, DIÂMETRO DE 1200 MM, JUNTA RÍGIDA, INSTALADO EM LOCAL COM ALTO NÍVEL DE INTERFERÊNCIAS - FORNECIMENTO E ASSENTAMENTO. AF_03/2024</v>
          </cell>
          <cell r="I341" t="str">
            <v>M</v>
          </cell>
          <cell r="J341" t="str">
            <v>COEFICIENTE DE REPRESENTATIVIDADE</v>
          </cell>
          <cell r="K341" t="str">
            <v>783,23</v>
          </cell>
        </row>
        <row r="342">
          <cell r="A342" t="str">
            <v>ASSENTAMENTO DE TUBOS E PECAS</v>
          </cell>
          <cell r="B342" t="str">
            <v>ASTU</v>
          </cell>
          <cell r="C342" t="str">
            <v>FORNEC E/OU ASSENT DE TUBO DE CONCRETO COM JUNTA ARGAMASSADA</v>
          </cell>
          <cell r="D342" t="str">
            <v>0052</v>
          </cell>
        </row>
        <row r="342">
          <cell r="G342">
            <v>92830</v>
          </cell>
          <cell r="H342" t="str">
            <v>ASSENTAMENTO DE TUBO DE CONCRETO PARA REDES COLETORAS DE ÁGUAS PLUVIAIS, DIÂMETRO DE 1200 MM, JUNTA RÍGIDA, INSTALADO EM LOCAL COM ALTO NÍVEL DE INTERFERÊNCIAS (NÃO INCLUI FORNECIMENTO). AF_03/2024</v>
          </cell>
          <cell r="I342" t="str">
            <v>M</v>
          </cell>
          <cell r="J342" t="str">
            <v>COEFICIENTE DE REPRESENTATIVIDADE</v>
          </cell>
          <cell r="K342" t="str">
            <v>123,44</v>
          </cell>
        </row>
        <row r="343">
          <cell r="A343" t="str">
            <v>ASSENTAMENTO DE TUBOS E PECAS</v>
          </cell>
          <cell r="B343" t="str">
            <v>ASTU</v>
          </cell>
          <cell r="C343" t="str">
            <v>FORNEC E/OU ASSENT DE TUBO DE CONCRETO COM JUNTA ARGAMASSADA</v>
          </cell>
          <cell r="D343" t="str">
            <v>0052</v>
          </cell>
        </row>
        <row r="343">
          <cell r="G343">
            <v>92831</v>
          </cell>
          <cell r="H343" t="str">
            <v>TUBO DE CONCRETO PARA REDES COLETORAS DE ÁGUAS PLUVIAIS, DIÂMETRO DE 1500 MM, JUNTA RÍGIDA, INSTALADO EM LOCAL COM ALTO NÍVEL DE INTERFERÊNCIAS - FORNECIMENTO E ASSENTAMENTO. AF_03/2024</v>
          </cell>
          <cell r="I343" t="str">
            <v>M</v>
          </cell>
          <cell r="J343" t="str">
            <v>COEFICIENTE DE REPRESENTATIVIDADE</v>
          </cell>
          <cell r="K343" t="str">
            <v>1.116,67</v>
          </cell>
        </row>
        <row r="344">
          <cell r="A344" t="str">
            <v>ASSENTAMENTO DE TUBOS E PECAS</v>
          </cell>
          <cell r="B344" t="str">
            <v>ASTU</v>
          </cell>
          <cell r="C344" t="str">
            <v>FORNEC E/OU ASSENT DE TUBO DE CONCRETO COM JUNTA ARGAMASSADA</v>
          </cell>
          <cell r="D344" t="str">
            <v>0052</v>
          </cell>
        </row>
        <row r="344">
          <cell r="G344">
            <v>92832</v>
          </cell>
          <cell r="H344" t="str">
            <v>ASSENTAMENTO DE TUBO DE CONCRETO PARA REDES COLETORAS DE ÁGUAS PLUVIAIS, DIÂMETRO DE 1500 MM, JUNTA RÍGIDA, INSTALADO EM LOCAL COM ALTO NÍVEL DE INTERFERÊNCIAS (NÃO INCLUI FORNECIMENTO). AF_03/2024</v>
          </cell>
          <cell r="I344" t="str">
            <v>M</v>
          </cell>
          <cell r="J344" t="str">
            <v>COEFICIENTE DE REPRESENTATIVIDADE</v>
          </cell>
          <cell r="K344" t="str">
            <v>160,77</v>
          </cell>
        </row>
        <row r="345">
          <cell r="A345" t="str">
            <v>ASSENTAMENTO DE TUBOS E PECAS</v>
          </cell>
          <cell r="B345" t="str">
            <v>ASTU</v>
          </cell>
          <cell r="C345" t="str">
            <v>FORNEC E/OU ASSENT DE TUBO DE CONCRETO COM JUNTA ARGAMASSADA</v>
          </cell>
          <cell r="D345" t="str">
            <v>0052</v>
          </cell>
        </row>
        <row r="345">
          <cell r="G345">
            <v>95565</v>
          </cell>
          <cell r="H345" t="str">
            <v>TUBO DE CONCRETO PARA REDES COLETORAS DE ÁGUAS PLUVIAIS, DIÂMETRO DE 300MM, JUNTA RÍGIDA, INSTALADO EM LOCAL COM BAIXO NÍVEL DE INTERFERÊNCIAS - FORNECIMENTO E ASSENTAMENTO. AF_03/2024</v>
          </cell>
          <cell r="I345" t="str">
            <v>M</v>
          </cell>
          <cell r="J345" t="str">
            <v>COEFICIENTE DE REPRESENTATIVIDADE</v>
          </cell>
          <cell r="K345" t="str">
            <v>126,47</v>
          </cell>
        </row>
        <row r="346">
          <cell r="A346" t="str">
            <v>ASSENTAMENTO DE TUBOS E PECAS</v>
          </cell>
          <cell r="B346" t="str">
            <v>ASTU</v>
          </cell>
          <cell r="C346" t="str">
            <v>FORNEC E/OU ASSENT DE TUBO DE CONCRETO COM JUNTA ARGAMASSADA</v>
          </cell>
          <cell r="D346" t="str">
            <v>0052</v>
          </cell>
        </row>
        <row r="346">
          <cell r="G346">
            <v>95566</v>
          </cell>
          <cell r="H346" t="str">
            <v>TUBO DE CONCRETO PARA REDES COLETORAS DE ÁGUAS PLUVIAIS, DIÂMETRO DE 300MM, JUNTA RÍGIDA, INSTALADO EM LOCAL COM ALTO NÍVEL DE INTERFERÊNCIAS - FORNECIMENTO E ASSENTAMENTO. AF_03/2024</v>
          </cell>
          <cell r="I346" t="str">
            <v>M</v>
          </cell>
          <cell r="J346" t="str">
            <v>COEFICIENTE DE REPRESENTATIVIDADE</v>
          </cell>
          <cell r="K346" t="str">
            <v>128,75</v>
          </cell>
        </row>
        <row r="347">
          <cell r="A347" t="str">
            <v>ASSENTAMENTO DE TUBOS E PECAS</v>
          </cell>
          <cell r="B347" t="str">
            <v>ASTU</v>
          </cell>
          <cell r="C347" t="str">
            <v>FORNEC E/OU ASSENT DE TUBO DE CONCRETO COM JUNTA ARGAMASSADA</v>
          </cell>
          <cell r="D347" t="str">
            <v>0052</v>
          </cell>
        </row>
        <row r="347">
          <cell r="G347">
            <v>95567</v>
          </cell>
          <cell r="H347" t="str">
            <v>TUBO DE CONCRETO (SIMPLES) PARA REDES COLETORAS DE ÁGUAS PLUVIAIS, DIÂMETRO DE 300 MM, JUNTA RÍGIDA, INSTALADO EM LOCAL COM BAIXO NÍVEL DE INTERFERÊNCIAS - FORNECIMENTO E ASSENTAMENTO. AF_03/2024</v>
          </cell>
          <cell r="I347" t="str">
            <v>M</v>
          </cell>
          <cell r="J347" t="str">
            <v>COEFICIENTE DE REPRESENTATIVIDADE</v>
          </cell>
          <cell r="K347" t="str">
            <v>124,67</v>
          </cell>
        </row>
        <row r="348">
          <cell r="A348" t="str">
            <v>ASSENTAMENTO DE TUBOS E PECAS</v>
          </cell>
          <cell r="B348" t="str">
            <v>ASTU</v>
          </cell>
          <cell r="C348" t="str">
            <v>FORNEC E/OU ASSENT DE TUBO DE CONCRETO COM JUNTA ARGAMASSADA</v>
          </cell>
          <cell r="D348" t="str">
            <v>0052</v>
          </cell>
        </row>
        <row r="348">
          <cell r="G348">
            <v>95568</v>
          </cell>
          <cell r="H348" t="str">
            <v>TUBO DE CONCRETO (SIMPLES) PARA REDES COLETORAS DE ÁGUAS PLUVIAIS, DIÂMETRO DE 400 MM, JUNTA RÍGIDA, INSTALADO EM LOCAL COM BAIXO NÍVEL DE INTERFERÊNCIAS - FORNECIMENTO E ASSENTAMENTO. AF_03/2024</v>
          </cell>
          <cell r="I348" t="str">
            <v>M</v>
          </cell>
          <cell r="J348" t="str">
            <v>COEFICIENTE DE REPRESENTATIVIDADE</v>
          </cell>
          <cell r="K348" t="str">
            <v>152,11</v>
          </cell>
        </row>
        <row r="349">
          <cell r="A349" t="str">
            <v>ASSENTAMENTO DE TUBOS E PECAS</v>
          </cell>
          <cell r="B349" t="str">
            <v>ASTU</v>
          </cell>
          <cell r="C349" t="str">
            <v>FORNEC E/OU ASSENT DE TUBO DE CONCRETO COM JUNTA ARGAMASSADA</v>
          </cell>
          <cell r="D349" t="str">
            <v>0052</v>
          </cell>
        </row>
        <row r="349">
          <cell r="G349">
            <v>95569</v>
          </cell>
          <cell r="H349" t="str">
            <v>TUBO DE CONCRETO (SIMPLES) PARA REDES COLETORAS DE ÁGUAS PLUVIAIS, DIÂMETRO DE 500 MM, JUNTA RÍGIDA, INSTALADO EM LOCAL COM BAIXO NÍVEL DE INTERFERÊNCIAS - FORNECIMENTO E ASSENTAMENTO. AF_03/2024</v>
          </cell>
          <cell r="I349" t="str">
            <v>M</v>
          </cell>
          <cell r="J349" t="str">
            <v>COEFICIENTE DE REPRESENTATIVIDADE</v>
          </cell>
          <cell r="K349" t="str">
            <v>220,20</v>
          </cell>
        </row>
        <row r="350">
          <cell r="A350" t="str">
            <v>ASSENTAMENTO DE TUBOS E PECAS</v>
          </cell>
          <cell r="B350" t="str">
            <v>ASTU</v>
          </cell>
          <cell r="C350" t="str">
            <v>FORNEC E/OU ASSENT DE TUBO DE CONCRETO COM JUNTA ARGAMASSADA</v>
          </cell>
          <cell r="D350" t="str">
            <v>0052</v>
          </cell>
        </row>
        <row r="350">
          <cell r="G350">
            <v>95570</v>
          </cell>
          <cell r="H350" t="str">
            <v>TUBO DE CONCRETO (SIMPLES) PARA REDES COLETORAS DE ÁGUAS PLUVIAIS, DIÂMETRO DE 300 MM, JUNTA RÍGIDA, INSTALADO EM LOCAL COM ALTO NÍVEL DE INTERFERÊNCIAS - FORNECIMENTO E ASSENTAMENTO. AF_03/2024</v>
          </cell>
          <cell r="I350" t="str">
            <v>M</v>
          </cell>
          <cell r="J350" t="str">
            <v>COEFICIENTE DE REPRESENTATIVIDADE</v>
          </cell>
          <cell r="K350" t="str">
            <v>126,95</v>
          </cell>
        </row>
        <row r="351">
          <cell r="A351" t="str">
            <v>ASSENTAMENTO DE TUBOS E PECAS</v>
          </cell>
          <cell r="B351" t="str">
            <v>ASTU</v>
          </cell>
          <cell r="C351" t="str">
            <v>FORNEC E/OU ASSENT DE TUBO DE CONCRETO COM JUNTA ARGAMASSADA</v>
          </cell>
          <cell r="D351" t="str">
            <v>0052</v>
          </cell>
        </row>
        <row r="351">
          <cell r="G351">
            <v>95571</v>
          </cell>
          <cell r="H351" t="str">
            <v>TUBO DE CONCRETO (SIMPLES) PARA REDES COLETORAS DE ÁGUAS PLUVIAIS, DIÂMETRO DE 400 MM, JUNTA RÍGIDA, INSTALADO EM LOCAL COM ALTO NÍVEL DE INTERFERÊNCIAS - FORNECIMENTO E ASSENTAMENTO. AF_03/2024</v>
          </cell>
          <cell r="I351" t="str">
            <v>M</v>
          </cell>
          <cell r="J351" t="str">
            <v>COEFICIENTE DE REPRESENTATIVIDADE</v>
          </cell>
          <cell r="K351" t="str">
            <v>155,35</v>
          </cell>
        </row>
        <row r="352">
          <cell r="A352" t="str">
            <v>ASSENTAMENTO DE TUBOS E PECAS</v>
          </cell>
          <cell r="B352" t="str">
            <v>ASTU</v>
          </cell>
          <cell r="C352" t="str">
            <v>FORNEC E/OU ASSENT DE TUBO DE CONCRETO COM JUNTA ARGAMASSADA</v>
          </cell>
          <cell r="D352" t="str">
            <v>0052</v>
          </cell>
        </row>
        <row r="352">
          <cell r="G352">
            <v>95572</v>
          </cell>
          <cell r="H352" t="str">
            <v>TUBO DE CONCRETO (SIMPLES) PARA REDES COLETORAS DE ÁGUAS PLUVIAIS, DIÂMETRO DE 500 MM, JUNTA RÍGIDA, INSTALADO EM LOCAL COM ALTO NÍVEL DE INTERFERÊNCIAS - FORNECIMENTO E ASSENTAMENTO. AF_03/2024</v>
          </cell>
          <cell r="I352" t="str">
            <v>M</v>
          </cell>
          <cell r="J352" t="str">
            <v>COEFICIENTE DE REPRESENTATIVIDADE</v>
          </cell>
          <cell r="K352" t="str">
            <v>224,41</v>
          </cell>
        </row>
        <row r="353">
          <cell r="A353" t="str">
            <v>ASSENTAMENTO DE TUBOS E PECAS</v>
          </cell>
          <cell r="B353" t="str">
            <v>ASTU</v>
          </cell>
          <cell r="C353" t="str">
            <v>FORNEC E/OU ASSENT DE TUBO PVC DEFOFO COM JUNTA ELASTICA</v>
          </cell>
          <cell r="D353" t="str">
            <v>0230</v>
          </cell>
        </row>
        <row r="353">
          <cell r="G353">
            <v>97127</v>
          </cell>
          <cell r="H353" t="str">
            <v>ASSENTAMENTO DE TUBO DE PVC DEFOFO OU PRFV OU RPVC PARA REDE DE ÁGUA, DN 150 MM, JUNTA ELÁSTICA INTEGRADA, INSTALADO EM LOCAL COM NÍVEL ALTO DE INTERFERÊNCIAS (NÃO INCLUI FORNECIMENTO). AF_05/2024</v>
          </cell>
          <cell r="I353" t="str">
            <v>M</v>
          </cell>
          <cell r="J353" t="str">
            <v>COEFICIENTE DE REPRESENTATIVIDADE</v>
          </cell>
          <cell r="K353" t="str">
            <v>4,32</v>
          </cell>
        </row>
        <row r="354">
          <cell r="A354" t="str">
            <v>ASSENTAMENTO DE TUBOS E PECAS</v>
          </cell>
          <cell r="B354" t="str">
            <v>ASTU</v>
          </cell>
          <cell r="C354" t="str">
            <v>FORNEC E/OU ASSENT DE TUBO PVC DEFOFO COM JUNTA ELASTICA</v>
          </cell>
          <cell r="D354" t="str">
            <v>0230</v>
          </cell>
        </row>
        <row r="354">
          <cell r="G354">
            <v>97128</v>
          </cell>
          <cell r="H354" t="str">
            <v>ASSENTAMENTO DE TUBO DE PVC DEFOFO OU PRFV OU RPVC PARA REDE DE ÁGUA, DN 200 MM, JUNTA ELÁSTICA INTEGRADA, INSTALADO EM LOCAL COM NÍVEL ALTO DE INTERFERÊNCIAS (NÃO INCLUI FORNECIMENTO). AF_05/2024</v>
          </cell>
          <cell r="I354" t="str">
            <v>M</v>
          </cell>
          <cell r="J354" t="str">
            <v>COEFICIENTE DE REPRESENTATIVIDADE</v>
          </cell>
          <cell r="K354" t="str">
            <v>8,97</v>
          </cell>
        </row>
        <row r="355">
          <cell r="A355" t="str">
            <v>ASSENTAMENTO DE TUBOS E PECAS</v>
          </cell>
          <cell r="B355" t="str">
            <v>ASTU</v>
          </cell>
          <cell r="C355" t="str">
            <v>FORNEC E/OU ASSENT DE TUBO PVC DEFOFO COM JUNTA ELASTICA</v>
          </cell>
          <cell r="D355" t="str">
            <v>0230</v>
          </cell>
        </row>
        <row r="355">
          <cell r="G355">
            <v>97129</v>
          </cell>
          <cell r="H355" t="str">
            <v>ASSENTAMENTO DE TUBO DE PVC DEFOFO OU PRFV OU RPVC PARA REDE DE ÁGUA, DN 250 MM, JUNTA ELÁSTICA INTEGRADA, INSTALADO EM LOCAL COM NÍVEL ALTO DE INTERFERÊNCIAS (NÃO INCLUI FORNECIMENTO). AF_05/2024</v>
          </cell>
          <cell r="I355" t="str">
            <v>M</v>
          </cell>
          <cell r="J355" t="str">
            <v>COEFICIENTE DE REPRESENTATIVIDADE</v>
          </cell>
          <cell r="K355" t="str">
            <v>10,61</v>
          </cell>
        </row>
        <row r="356">
          <cell r="A356" t="str">
            <v>ASSENTAMENTO DE TUBOS E PECAS</v>
          </cell>
          <cell r="B356" t="str">
            <v>ASTU</v>
          </cell>
          <cell r="C356" t="str">
            <v>FORNEC E/OU ASSENT DE TUBO PVC DEFOFO COM JUNTA ELASTICA</v>
          </cell>
          <cell r="D356" t="str">
            <v>0230</v>
          </cell>
        </row>
        <row r="356">
          <cell r="G356">
            <v>97130</v>
          </cell>
          <cell r="H356" t="str">
            <v>ASSENTAMENTO DE TUBO DE PVC DEFOFO OU PRFV OU RPVC PARA REDE DE ÁGUA, DN 300 MM, JUNTA ELÁSTICA INTEGRADA, INSTALADO EM LOCAL COM NÍVEL ALTO DE INTERFERÊNCIAS (NÃO INCLUI FORNECIMENTO). AF_05/2024</v>
          </cell>
          <cell r="I356" t="str">
            <v>M</v>
          </cell>
          <cell r="J356" t="str">
            <v>COEFICIENTE DE REPRESENTATIVIDADE</v>
          </cell>
          <cell r="K356" t="str">
            <v>12,28</v>
          </cell>
        </row>
        <row r="357">
          <cell r="A357" t="str">
            <v>ASSENTAMENTO DE TUBOS E PECAS</v>
          </cell>
          <cell r="B357" t="str">
            <v>ASTU</v>
          </cell>
          <cell r="C357" t="str">
            <v>FORNEC E/OU ASSENT DE TUBO PVC DEFOFO COM JUNTA ELASTICA</v>
          </cell>
          <cell r="D357" t="str">
            <v>0230</v>
          </cell>
        </row>
        <row r="357">
          <cell r="G357">
            <v>97131</v>
          </cell>
          <cell r="H357" t="str">
            <v>ASSENTAMENTO DE TUBO DE PVC DEFOFO OU PRFV OU RPVC PARA REDE DE ÁGUA, DN 350 MM, JUNTA ELÁSTICA INTEGRADA, INSTALADO EM LOCAL COM NÍVEL ALTO DE INTERFERÊNCIAS (NÃO INCLUI FORNECIMENTO). AF_05/2024</v>
          </cell>
          <cell r="I357" t="str">
            <v>M</v>
          </cell>
          <cell r="J357" t="str">
            <v>COEFICIENTE DE REPRESENTATIVIDADE</v>
          </cell>
          <cell r="K357" t="str">
            <v>13,95</v>
          </cell>
        </row>
        <row r="358">
          <cell r="A358" t="str">
            <v>ASSENTAMENTO DE TUBOS E PECAS</v>
          </cell>
          <cell r="B358" t="str">
            <v>ASTU</v>
          </cell>
          <cell r="C358" t="str">
            <v>FORNEC E/OU ASSENT DE TUBO PVC DEFOFO COM JUNTA ELASTICA</v>
          </cell>
          <cell r="D358" t="str">
            <v>0230</v>
          </cell>
        </row>
        <row r="358">
          <cell r="G358">
            <v>97132</v>
          </cell>
          <cell r="H358" t="str">
            <v>ASSENTAMENTO DE TUBO DE PVC DEFOFO OU PRFV OU RPVC PARA REDE DE ÁGUA, DN 400 MM, JUNTA ELÁSTICA INTEGRADA, INSTALADO EM LOCAL COM NÍVEL ALTO DE INTERFERÊNCIAS (NÃO INCLUI FORNECIMENTO). AF_05/2024</v>
          </cell>
          <cell r="I358" t="str">
            <v>M</v>
          </cell>
          <cell r="J358" t="str">
            <v>COEFICIENTE DE REPRESENTATIVIDADE</v>
          </cell>
          <cell r="K358" t="str">
            <v>15,62</v>
          </cell>
        </row>
        <row r="359">
          <cell r="A359" t="str">
            <v>ASSENTAMENTO DE TUBOS E PECAS</v>
          </cell>
          <cell r="B359" t="str">
            <v>ASTU</v>
          </cell>
          <cell r="C359" t="str">
            <v>FORNEC E/OU ASSENT DE TUBO PVC DEFOFO COM JUNTA ELASTICA</v>
          </cell>
          <cell r="D359" t="str">
            <v>0230</v>
          </cell>
        </row>
        <row r="359">
          <cell r="G359">
            <v>97133</v>
          </cell>
          <cell r="H359" t="str">
            <v>ASSENTAMENTO DE TUBO DE PVC DEFOFO OU PRFV OU RPVC PARA REDE DE ÁGUA, DN 500 MM, JUNTA ELÁSTICA INTEGRADA, INSTALADO EM LOCAL COM NÍVEL ALTO DE INTERFERÊNCIAS (NÃO INCLUI FORNECIMENTO). AF_05/2024</v>
          </cell>
          <cell r="I359" t="str">
            <v>M</v>
          </cell>
          <cell r="J359" t="str">
            <v>COEFICIENTE DE REPRESENTATIVIDADE</v>
          </cell>
          <cell r="K359" t="str">
            <v>18,93</v>
          </cell>
        </row>
        <row r="360">
          <cell r="A360" t="str">
            <v>ASSENTAMENTO DE TUBOS E PECAS</v>
          </cell>
          <cell r="B360" t="str">
            <v>ASTU</v>
          </cell>
          <cell r="C360" t="str">
            <v>FORNEC E/OU ASSENT DE TUBO PVC DEFOFO COM JUNTA ELASTICA</v>
          </cell>
          <cell r="D360" t="str">
            <v>0230</v>
          </cell>
        </row>
        <row r="360">
          <cell r="G360">
            <v>97134</v>
          </cell>
          <cell r="H360" t="str">
            <v>ASSENTAMENTO DE TUBO DE PVC DEFOFO OU PRFV OU RPVC PARA REDE DE ÁGUA, DN 150 MM, JUNTA ELÁSTICA INTEGRADA, INSTALADO EM LOCAL COM NÍVEL BAIXO DE INTERFERÊNCIAS (NÃO INCLUI FORNECIMENTO). AF_05/2024</v>
          </cell>
          <cell r="I360" t="str">
            <v>M</v>
          </cell>
          <cell r="J360" t="str">
            <v>COEFICIENTE DE REPRESENTATIVIDADE</v>
          </cell>
          <cell r="K360" t="str">
            <v>3,57</v>
          </cell>
        </row>
        <row r="361">
          <cell r="A361" t="str">
            <v>ASSENTAMENTO DE TUBOS E PECAS</v>
          </cell>
          <cell r="B361" t="str">
            <v>ASTU</v>
          </cell>
          <cell r="C361" t="str">
            <v>FORNEC E/OU ASSENT DE TUBO PVC DEFOFO COM JUNTA ELASTICA</v>
          </cell>
          <cell r="D361" t="str">
            <v>0230</v>
          </cell>
        </row>
        <row r="361">
          <cell r="G361">
            <v>97135</v>
          </cell>
          <cell r="H361" t="str">
            <v>ASSENTAMENTO DE TUBO DE PVC DEFOFO OU PRFV OU RPVC PARA REDE DE ÁGUA, DN 200 MM, JUNTA ELÁSTICA INTEGRADA, INSTALADO EM LOCAL COM NÍVEL BAIXO DE INTERFERÊNCIAS (NÃO INCLUI FORNECIMENTO). AF_05/2024</v>
          </cell>
          <cell r="I361" t="str">
            <v>M</v>
          </cell>
          <cell r="J361" t="str">
            <v>COEFICIENTE DE REPRESENTATIVIDADE</v>
          </cell>
          <cell r="K361" t="str">
            <v>6,82</v>
          </cell>
        </row>
        <row r="362">
          <cell r="A362" t="str">
            <v>ASSENTAMENTO DE TUBOS E PECAS</v>
          </cell>
          <cell r="B362" t="str">
            <v>ASTU</v>
          </cell>
          <cell r="C362" t="str">
            <v>FORNEC E/OU ASSENT DE TUBO PVC DEFOFO COM JUNTA ELASTICA</v>
          </cell>
          <cell r="D362" t="str">
            <v>0230</v>
          </cell>
        </row>
        <row r="362">
          <cell r="G362">
            <v>97136</v>
          </cell>
          <cell r="H362" t="str">
            <v>ASSENTAMENTO DE TUBO DE PVC DEFOFO OU PRFV OU RPVC PARA REDE DE ÁGUA, DN 250 MM, JUNTA ELÁSTICA INTEGRADA, INSTALADO EM LOCAL COM NÍVEL BAIXO DE INTERFERÊNCIAS (NÃO INCLUI FORNECIMENTO). AF_05/2024</v>
          </cell>
          <cell r="I362" t="str">
            <v>M</v>
          </cell>
          <cell r="J362" t="str">
            <v>COEFICIENTE DE REPRESENTATIVIDADE</v>
          </cell>
          <cell r="K362" t="str">
            <v>8,07</v>
          </cell>
        </row>
        <row r="363">
          <cell r="A363" t="str">
            <v>ASSENTAMENTO DE TUBOS E PECAS</v>
          </cell>
          <cell r="B363" t="str">
            <v>ASTU</v>
          </cell>
          <cell r="C363" t="str">
            <v>FORNEC E/OU ASSENT DE TUBO PVC DEFOFO COM JUNTA ELASTICA</v>
          </cell>
          <cell r="D363" t="str">
            <v>0230</v>
          </cell>
        </row>
        <row r="363">
          <cell r="G363">
            <v>97137</v>
          </cell>
          <cell r="H363" t="str">
            <v>ASSENTAMENTO DE TUBO DE PVC DEFOFO OU PRFV OU RPVC PARA REDE DE ÁGUA, DN 300 MM, JUNTA ELÁSTICA INTEGRADA, INSTALADO EM LOCAL COM NÍVEL BAIXO DE INTERFERÊNCIAS (NÃO INCLUI FORNECIMENTO). AF_05/2024</v>
          </cell>
          <cell r="I363" t="str">
            <v>M</v>
          </cell>
          <cell r="J363" t="str">
            <v>COEFICIENTE DE REPRESENTATIVIDADE</v>
          </cell>
          <cell r="K363" t="str">
            <v>9,35</v>
          </cell>
        </row>
        <row r="364">
          <cell r="A364" t="str">
            <v>ASSENTAMENTO DE TUBOS E PECAS</v>
          </cell>
          <cell r="B364" t="str">
            <v>ASTU</v>
          </cell>
          <cell r="C364" t="str">
            <v>FORNEC E/OU ASSENT DE TUBO PVC DEFOFO COM JUNTA ELASTICA</v>
          </cell>
          <cell r="D364" t="str">
            <v>0230</v>
          </cell>
        </row>
        <row r="364">
          <cell r="G364">
            <v>97138</v>
          </cell>
          <cell r="H364" t="str">
            <v>ASSENTAMENTO DE TUBO DE PVC DEFOFO OU PRFV OU RPVC PARA REDE DE ÁGUA, DN 350 MM, JUNTA ELÁSTICA INTEGRADA, INSTALADO EM LOCAL COM NÍVEL BAIXO DE INTERFERÊNCIAS (NÃO INCLUI FORNECIMENTO). AF_05/2024</v>
          </cell>
          <cell r="I364" t="str">
            <v>M</v>
          </cell>
          <cell r="J364" t="str">
            <v>COEFICIENTE DE REPRESENTATIVIDADE</v>
          </cell>
          <cell r="K364" t="str">
            <v>10,62</v>
          </cell>
        </row>
        <row r="365">
          <cell r="A365" t="str">
            <v>ASSENTAMENTO DE TUBOS E PECAS</v>
          </cell>
          <cell r="B365" t="str">
            <v>ASTU</v>
          </cell>
          <cell r="C365" t="str">
            <v>FORNEC E/OU ASSENT DE TUBO PVC DEFOFO COM JUNTA ELASTICA</v>
          </cell>
          <cell r="D365" t="str">
            <v>0230</v>
          </cell>
        </row>
        <row r="365">
          <cell r="G365">
            <v>97139</v>
          </cell>
          <cell r="H365" t="str">
            <v>ASSENTAMENTO DE TUBO DE PVC DEFOFO OU PRFV OU RPVC PARA REDE DE ÁGUA, DN 400 MM, JUNTA ELÁSTICA INTEGRADA, INSTALADO EM LOCAL COM NÍVEL BAIXO DE INTERFERÊNCIAS (NÃO INCLUI FORNECIMENTO). AF_05/2024</v>
          </cell>
          <cell r="I365" t="str">
            <v>M</v>
          </cell>
          <cell r="J365" t="str">
            <v>COEFICIENTE DE REPRESENTATIVIDADE</v>
          </cell>
          <cell r="K365" t="str">
            <v>11,88</v>
          </cell>
        </row>
        <row r="366">
          <cell r="A366" t="str">
            <v>ASSENTAMENTO DE TUBOS E PECAS</v>
          </cell>
          <cell r="B366" t="str">
            <v>ASTU</v>
          </cell>
          <cell r="C366" t="str">
            <v>FORNEC E/OU ASSENT DE TUBO PVC DEFOFO COM JUNTA ELASTICA</v>
          </cell>
          <cell r="D366" t="str">
            <v>0230</v>
          </cell>
        </row>
        <row r="366">
          <cell r="G366">
            <v>97140</v>
          </cell>
          <cell r="H366" t="str">
            <v>ASSENTAMENTO DE TUBO DE PVC DEFOFO OU PRFV OU RPVC PARA REDE DE ÁGUA, DN 500 MM, JUNTA ELÁSTICA INTEGRADA, INSTALADO EM LOCAL COM NÍVEL BAIXO DE INTERFERÊNCIAS (NÃO INCLUI FORNECIMENTO). AF_05/2024</v>
          </cell>
          <cell r="I366" t="str">
            <v>M</v>
          </cell>
          <cell r="J366" t="str">
            <v>COEFICIENTE DE REPRESENTATIVIDADE</v>
          </cell>
          <cell r="K366" t="str">
            <v>14,41</v>
          </cell>
        </row>
        <row r="367">
          <cell r="A367" t="str">
            <v>ASSENTAMENTO DE TUBOS E PECAS</v>
          </cell>
          <cell r="B367" t="str">
            <v>ASTU</v>
          </cell>
          <cell r="C367" t="str">
            <v>FORNEC E/OU ASSENT DE TUBO DE FERRO FUNDIDO JUNTA FLANGEADA</v>
          </cell>
          <cell r="D367" t="str">
            <v>0248</v>
          </cell>
        </row>
        <row r="367">
          <cell r="G367">
            <v>103089</v>
          </cell>
          <cell r="H367" t="str">
            <v>ASSENTAMENTO DE TUBO DE FERRO FUNDIDO PARA REDE DE ÁGUA, DN 80 MM, JUNTA FLANGEADA (NÃO INCLUI O FORNECIMENTO). AF_09/2021</v>
          </cell>
          <cell r="I367" t="str">
            <v>M</v>
          </cell>
          <cell r="J367" t="str">
            <v>ATRIBUÍDO SÃO PAULO</v>
          </cell>
          <cell r="K367" t="str">
            <v>10,95</v>
          </cell>
        </row>
        <row r="368">
          <cell r="A368" t="str">
            <v>ASSENTAMENTO DE TUBOS E PECAS</v>
          </cell>
          <cell r="B368" t="str">
            <v>ASTU</v>
          </cell>
          <cell r="C368" t="str">
            <v>FORNEC E/OU ASSENT DE TUBO DE FERRO FUNDIDO JUNTA FLANGEADA</v>
          </cell>
          <cell r="D368" t="str">
            <v>0248</v>
          </cell>
        </row>
        <row r="368">
          <cell r="G368">
            <v>103090</v>
          </cell>
          <cell r="H368" t="str">
            <v>ASSENTAMENTO DE TUBO DE FERRO FUNDIDO PARA REDE DE ÁGUA, DN 100 MM, JUNTA FLANGEADA (NÃO INCLUI O FORNECIMENTO). AF_09/2021</v>
          </cell>
          <cell r="I368" t="str">
            <v>M</v>
          </cell>
          <cell r="J368" t="str">
            <v>ATRIBUÍDO SÃO PAULO</v>
          </cell>
          <cell r="K368" t="str">
            <v>13,08</v>
          </cell>
        </row>
        <row r="369">
          <cell r="A369" t="str">
            <v>ASSENTAMENTO DE TUBOS E PECAS</v>
          </cell>
          <cell r="B369" t="str">
            <v>ASTU</v>
          </cell>
          <cell r="C369" t="str">
            <v>FORNEC E/OU ASSENT DE TUBO DE FERRO FUNDIDO JUNTA FLANGEADA</v>
          </cell>
          <cell r="D369" t="str">
            <v>0248</v>
          </cell>
        </row>
        <row r="369">
          <cell r="G369">
            <v>103091</v>
          </cell>
          <cell r="H369" t="str">
            <v>ASSENTAMENTO DE TUBO DE FERRO FUNDIDO PARA REDE DE ÁGUA, DN 150 MM, JUNTA FLANGEADA (NÃO INCLUI O FORNECIMENTO). AF_09/2021</v>
          </cell>
          <cell r="I369" t="str">
            <v>M</v>
          </cell>
          <cell r="J369" t="str">
            <v>ATRIBUÍDO SÃO PAULO</v>
          </cell>
          <cell r="K369" t="str">
            <v>18,37</v>
          </cell>
        </row>
        <row r="370">
          <cell r="A370" t="str">
            <v>ASSENTAMENTO DE TUBOS E PECAS</v>
          </cell>
          <cell r="B370" t="str">
            <v>ASTU</v>
          </cell>
          <cell r="C370" t="str">
            <v>FORNEC E/OU ASSENT DE TUBO DE FERRO FUNDIDO JUNTA FLANGEADA</v>
          </cell>
          <cell r="D370" t="str">
            <v>0248</v>
          </cell>
        </row>
        <row r="370">
          <cell r="G370">
            <v>103092</v>
          </cell>
          <cell r="H370" t="str">
            <v>ASSENTAMENTO DE TUBO DE FERRO FUNDIDO PARA REDE DE ÁGUA, DN 200 MM, JUNTA FLANGEADA (NÃO INCLUI O FORNECIMENTO). AF_09/2021</v>
          </cell>
          <cell r="I370" t="str">
            <v>M</v>
          </cell>
          <cell r="J370" t="str">
            <v>ATRIBUÍDO SÃO PAULO</v>
          </cell>
          <cell r="K370" t="str">
            <v>23,67</v>
          </cell>
        </row>
        <row r="371">
          <cell r="A371" t="str">
            <v>ASSENTAMENTO DE TUBOS E PECAS</v>
          </cell>
          <cell r="B371" t="str">
            <v>ASTU</v>
          </cell>
          <cell r="C371" t="str">
            <v>FORNEC E/OU ASSENT DE TUBO DE FERRO FUNDIDO JUNTA FLANGEADA</v>
          </cell>
          <cell r="D371" t="str">
            <v>0248</v>
          </cell>
        </row>
        <row r="371">
          <cell r="G371">
            <v>103093</v>
          </cell>
          <cell r="H371" t="str">
            <v>ASSENTAMENTO DE TUBO DE FERRO FUNDIDO PARA REDE DE ÁGUA, DN 250 MM, JUNTA FLANGEADA (NÃO INCLUI O FORNECIMENTO). AF_09/2021</v>
          </cell>
          <cell r="I371" t="str">
            <v>M</v>
          </cell>
          <cell r="J371" t="str">
            <v>ATRIBUÍDO SÃO PAULO</v>
          </cell>
          <cell r="K371" t="str">
            <v>36,17</v>
          </cell>
        </row>
        <row r="372">
          <cell r="A372" t="str">
            <v>ASSENTAMENTO DE TUBOS E PECAS</v>
          </cell>
          <cell r="B372" t="str">
            <v>ASTU</v>
          </cell>
          <cell r="C372" t="str">
            <v>FORNEC E/OU ASSENT DE TUBO DE FERRO FUNDIDO JUNTA FLANGEADA</v>
          </cell>
          <cell r="D372" t="str">
            <v>0248</v>
          </cell>
        </row>
        <row r="372">
          <cell r="G372">
            <v>103094</v>
          </cell>
          <cell r="H372" t="str">
            <v>ASSENTAMENTO DE TUBO DE FERRO FUNDIDO PARA REDE DE ÁGUA, DN 300 MM, JUNTA FLANGEADA (NÃO INCLUI O FORNECIMENTO). AF_09/2021</v>
          </cell>
          <cell r="I372" t="str">
            <v>M</v>
          </cell>
          <cell r="J372" t="str">
            <v>ATRIBUÍDO SÃO PAULO</v>
          </cell>
          <cell r="K372" t="str">
            <v>41,50</v>
          </cell>
        </row>
        <row r="373">
          <cell r="A373" t="str">
            <v>ASSENTAMENTO DE TUBOS E PECAS</v>
          </cell>
          <cell r="B373" t="str">
            <v>ASTU</v>
          </cell>
          <cell r="C373" t="str">
            <v>FORNEC E/OU ASSENT DE TUBO DE FERRO FUNDIDO JUNTA FLANGEADA</v>
          </cell>
          <cell r="D373" t="str">
            <v>0248</v>
          </cell>
        </row>
        <row r="373">
          <cell r="G373">
            <v>103095</v>
          </cell>
          <cell r="H373" t="str">
            <v>ASSENTAMENTO DE TUBO DE FERRO FUNDIDO PARA REDE DE ÁGUA, DN 350 MM, JUNTA FLANGEADA (NÃO INCLUI O FORNECIMENTO). AF_09/2021</v>
          </cell>
          <cell r="I373" t="str">
            <v>M</v>
          </cell>
          <cell r="J373" t="str">
            <v>ATRIBUÍDO SÃO PAULO</v>
          </cell>
          <cell r="K373" t="str">
            <v>53,98</v>
          </cell>
        </row>
        <row r="374">
          <cell r="A374" t="str">
            <v>ASSENTAMENTO DE TUBOS E PECAS</v>
          </cell>
          <cell r="B374" t="str">
            <v>ASTU</v>
          </cell>
          <cell r="C374" t="str">
            <v>FORNEC E/OU ASSENT DE TUBO DE FERRO FUNDIDO JUNTA FLANGEADA</v>
          </cell>
          <cell r="D374" t="str">
            <v>0248</v>
          </cell>
        </row>
        <row r="374">
          <cell r="G374">
            <v>103096</v>
          </cell>
          <cell r="H374" t="str">
            <v>ASSENTAMENTO DE TUBO DE FERRO FUNDIDO PARA REDE DE ÁGUA, DN 400 MM, JUNTA FLANGEADA (NÃO INCLUI O FORNECIMENTO). AF_09/2021</v>
          </cell>
          <cell r="I374" t="str">
            <v>M</v>
          </cell>
          <cell r="J374" t="str">
            <v>ATRIBUÍDO SÃO PAULO</v>
          </cell>
          <cell r="K374" t="str">
            <v>59,31</v>
          </cell>
        </row>
        <row r="375">
          <cell r="A375" t="str">
            <v>ASSENTAMENTO DE TUBOS E PECAS</v>
          </cell>
          <cell r="B375" t="str">
            <v>ASTU</v>
          </cell>
          <cell r="C375" t="str">
            <v>FORNEC E/OU ASSENT DE TUBO DE FERRO FUNDIDO JUNTA FLANGEADA</v>
          </cell>
          <cell r="D375" t="str">
            <v>0248</v>
          </cell>
        </row>
        <row r="375">
          <cell r="G375">
            <v>103097</v>
          </cell>
          <cell r="H375" t="str">
            <v>ASSENTAMENTO DE TUBO DE FERRO FUNDIDO PARA REDE DE ÁGUA, DN 450 MM, JUNTA FLANGEADA (NÃO INCLUI O FORNECIMENTO). AF_09/2021</v>
          </cell>
          <cell r="I375" t="str">
            <v>M</v>
          </cell>
          <cell r="J375" t="str">
            <v>ATRIBUÍDO SÃO PAULO</v>
          </cell>
          <cell r="K375" t="str">
            <v>71,80</v>
          </cell>
        </row>
        <row r="376">
          <cell r="A376" t="str">
            <v>ASSENTAMENTO DE TUBOS E PECAS</v>
          </cell>
          <cell r="B376" t="str">
            <v>ASTU</v>
          </cell>
          <cell r="C376" t="str">
            <v>FORNEC E/OU ASSENT DE TUBO DE FERRO FUNDIDO JUNTA FLANGEADA</v>
          </cell>
          <cell r="D376" t="str">
            <v>0248</v>
          </cell>
        </row>
        <row r="376">
          <cell r="G376">
            <v>103098</v>
          </cell>
          <cell r="H376" t="str">
            <v>ASSENTAMENTO DE TUBO DE FERRO FUNDIDO PARA REDE DE ÁGUA, DN 500 MM, JUNTA FLANGEADA (NÃO INCLUI O FORNECIMENTO). AF_09/2021</v>
          </cell>
          <cell r="I376" t="str">
            <v>M</v>
          </cell>
          <cell r="J376" t="str">
            <v>ATRIBUÍDO SÃO PAULO</v>
          </cell>
          <cell r="K376" t="str">
            <v>77,11</v>
          </cell>
        </row>
        <row r="377">
          <cell r="A377" t="str">
            <v>ASSENTAMENTO DE TUBOS E PECAS</v>
          </cell>
          <cell r="B377" t="str">
            <v>ASTU</v>
          </cell>
          <cell r="C377" t="str">
            <v>FORNEC E/OU ASSENT DE TUBO DE FERRO FUNDIDO JUNTA FLANGEADA</v>
          </cell>
          <cell r="D377" t="str">
            <v>0248</v>
          </cell>
        </row>
        <row r="377">
          <cell r="G377">
            <v>103099</v>
          </cell>
          <cell r="H377" t="str">
            <v>ASSENTAMENTO DE TUBO DE FERRO FUNDIDO PARA REDE DE ÁGUA, DN 600 MM, JUNTA FLANGEADA (NÃO INCLUI O FORNECIMENTO). AF_09/2021</v>
          </cell>
          <cell r="I377" t="str">
            <v>M</v>
          </cell>
          <cell r="J377" t="str">
            <v>ATRIBUÍDO SÃO PAULO</v>
          </cell>
          <cell r="K377" t="str">
            <v>87,70</v>
          </cell>
        </row>
        <row r="378">
          <cell r="A378" t="str">
            <v>ASSENTAMENTO DE TUBOS E PECAS</v>
          </cell>
          <cell r="B378" t="str">
            <v>ASTU</v>
          </cell>
          <cell r="C378" t="str">
            <v>FORNEC E/OU ASSENT DE TUBO DE FERRO FUNDIDO JUNTA FLANGEADA</v>
          </cell>
          <cell r="D378" t="str">
            <v>0248</v>
          </cell>
        </row>
        <row r="378">
          <cell r="G378">
            <v>103100</v>
          </cell>
          <cell r="H378" t="str">
            <v>ASSENTAMENTO DE TUBO DE FERRO FUNDIDO PARA REDE DE ÁGUA, DN 700 MM, JUNTA FLANGEADA (NÃO INCLUI O FORNECIMENTO). AF_09/2021</v>
          </cell>
          <cell r="I378" t="str">
            <v>M</v>
          </cell>
          <cell r="J378" t="str">
            <v>ATRIBUÍDO SÃO PAULO</v>
          </cell>
          <cell r="K378" t="str">
            <v>93,57</v>
          </cell>
        </row>
        <row r="379">
          <cell r="A379" t="str">
            <v>ASSENTAMENTO DE TUBOS E PECAS</v>
          </cell>
          <cell r="B379" t="str">
            <v>ASTU</v>
          </cell>
          <cell r="C379" t="str">
            <v>FORNEC E/OU ASSENT DE TUBO DE FERRO FUNDIDO JUNTA FLANGEADA</v>
          </cell>
          <cell r="D379" t="str">
            <v>0248</v>
          </cell>
        </row>
        <row r="379">
          <cell r="G379">
            <v>103101</v>
          </cell>
          <cell r="H379" t="str">
            <v>ASSENTAMENTO DE TUBO DE FERRO FUNDIDO PARA REDE DE ÁGUA, DN 800 MM, JUNTA FLANGEADA (NÃO INCLUI O FORNECIMENTO). AF_09/2021</v>
          </cell>
          <cell r="I379" t="str">
            <v>M</v>
          </cell>
          <cell r="J379" t="str">
            <v>ATRIBUÍDO SÃO PAULO</v>
          </cell>
          <cell r="K379" t="str">
            <v>103,03</v>
          </cell>
        </row>
        <row r="380">
          <cell r="A380" t="str">
            <v>ASSENTAMENTO DE TUBOS E PECAS</v>
          </cell>
          <cell r="B380" t="str">
            <v>ASTU</v>
          </cell>
          <cell r="C380" t="str">
            <v>FORNEC E/OU ASSENT DE TUBO DE FERRO FUNDIDO JUNTA FLANGEADA</v>
          </cell>
          <cell r="D380" t="str">
            <v>0248</v>
          </cell>
        </row>
        <row r="380">
          <cell r="G380">
            <v>103102</v>
          </cell>
          <cell r="H380" t="str">
            <v>ASSENTAMENTO DE TUBO DE FERRO FUNDIDO PARA REDE DE ÁGUA, DN 900 MM, JUNTA FLANGEADA (NÃO INCLUI O FORNECIMENTO). AF_09/2021</v>
          </cell>
          <cell r="I380" t="str">
            <v>M</v>
          </cell>
          <cell r="J380" t="str">
            <v>ATRIBUÍDO SÃO PAULO</v>
          </cell>
          <cell r="K380" t="str">
            <v>118,67</v>
          </cell>
        </row>
        <row r="381">
          <cell r="A381" t="str">
            <v>ASSENTAMENTO DE TUBOS E PECAS</v>
          </cell>
          <cell r="B381" t="str">
            <v>ASTU</v>
          </cell>
          <cell r="C381" t="str">
            <v>FORNEC E/OU ASSENT DE TUBO DE FERRO FUNDIDO JUNTA FLANGEADA</v>
          </cell>
          <cell r="D381" t="str">
            <v>0248</v>
          </cell>
        </row>
        <row r="381">
          <cell r="G381">
            <v>103103</v>
          </cell>
          <cell r="H381" t="str">
            <v>ASSENTAMENTO DE TUBO DE FERRO FUNDIDO PARA REDE DE ÁGUA, DN 1000 MM, JUNTA FLANGEADA (NÃO INCLUI O FORNECIMENTO). AF_09/2021</v>
          </cell>
          <cell r="I381" t="str">
            <v>M</v>
          </cell>
          <cell r="J381" t="str">
            <v>ATRIBUÍDO SÃO PAULO</v>
          </cell>
          <cell r="K381" t="str">
            <v>128,14</v>
          </cell>
        </row>
        <row r="382">
          <cell r="A382" t="str">
            <v>ASSENTAMENTO DE TUBOS E PECAS</v>
          </cell>
          <cell r="B382" t="str">
            <v>ASTU</v>
          </cell>
          <cell r="C382" t="str">
            <v>FORNEC E/OU ASSENT DE TUBO DE FERRO FUNDIDO JUNTA FLANGEADA</v>
          </cell>
          <cell r="D382" t="str">
            <v>0248</v>
          </cell>
        </row>
        <row r="382">
          <cell r="G382">
            <v>103104</v>
          </cell>
          <cell r="H382" t="str">
            <v>ASSENTAMENTO DE TUBO DE FERRO FUNDIDO PARA REDE DE ÁGUA, DN 1200 MM, JUNTA FLANGEADA (NÃO INCLUI O FORNECIMENTO). AF_09/2021</v>
          </cell>
          <cell r="I382" t="str">
            <v>M</v>
          </cell>
          <cell r="J382" t="str">
            <v>ATRIBUÍDO SÃO PAULO</v>
          </cell>
          <cell r="K382" t="str">
            <v>153,24</v>
          </cell>
        </row>
        <row r="383">
          <cell r="A383" t="str">
            <v>ASSENTAMENTO DE TUBOS E PECAS</v>
          </cell>
          <cell r="B383" t="str">
            <v>ASTU</v>
          </cell>
          <cell r="C383" t="str">
            <v>FORNEC E/OU ASSENT DE TUBO DE FERRO FUNDIDO JUNTA FLANGEADA</v>
          </cell>
          <cell r="D383" t="str">
            <v>0248</v>
          </cell>
        </row>
        <row r="383">
          <cell r="G383">
            <v>103105</v>
          </cell>
          <cell r="H383" t="str">
            <v>ASSENTAMENTO DE CONEXÃO COM 2 ACESSOS, FERRO FUNDIDO PARA REDE DE ÁGUA, DN  80 MM, JUNTA FLANGEADA (NÃO INCLUI O FORNECIMENTO). AF_09/2021</v>
          </cell>
          <cell r="I383" t="str">
            <v>UN</v>
          </cell>
          <cell r="J383" t="str">
            <v>ATRIBUÍDO SÃO PAULO</v>
          </cell>
          <cell r="K383" t="str">
            <v>46,48</v>
          </cell>
        </row>
        <row r="384">
          <cell r="A384" t="str">
            <v>ASSENTAMENTO DE TUBOS E PECAS</v>
          </cell>
          <cell r="B384" t="str">
            <v>ASTU</v>
          </cell>
          <cell r="C384" t="str">
            <v>FORNEC E/OU ASSENT DE TUBO DE FERRO FUNDIDO JUNTA FLANGEADA</v>
          </cell>
          <cell r="D384" t="str">
            <v>0248</v>
          </cell>
        </row>
        <row r="384">
          <cell r="G384">
            <v>103106</v>
          </cell>
          <cell r="H384" t="str">
            <v>ASSENTAMENTO DE CONEXÃO COM 2 ACESSOS, FERRO FUNDIDO PARA REDE DE ÁGUA, DN  100 MM, JUNTA FLANGEADA (NÃO INCLUI O FORNECIMENTO). AF_09/2021</v>
          </cell>
          <cell r="I384" t="str">
            <v>UN</v>
          </cell>
          <cell r="J384" t="str">
            <v>ATRIBUÍDO SÃO PAULO</v>
          </cell>
          <cell r="K384" t="str">
            <v>55,38</v>
          </cell>
        </row>
        <row r="385">
          <cell r="A385" t="str">
            <v>ASSENTAMENTO DE TUBOS E PECAS</v>
          </cell>
          <cell r="B385" t="str">
            <v>ASTU</v>
          </cell>
          <cell r="C385" t="str">
            <v>FORNEC E/OU ASSENT DE TUBO DE FERRO FUNDIDO JUNTA FLANGEADA</v>
          </cell>
          <cell r="D385" t="str">
            <v>0248</v>
          </cell>
        </row>
        <row r="385">
          <cell r="G385">
            <v>103107</v>
          </cell>
          <cell r="H385" t="str">
            <v>ASSENTAMENTO DE CONEXÃO COM 2 ACESSOS, FERRO FUNDIDO PARA REDE DE ÁGUA, DN  150 MM, JUNTA FLANGEADA (NÃO INCLUI O FORNECIMENTO). AF_09/2021</v>
          </cell>
          <cell r="I385" t="str">
            <v>UN</v>
          </cell>
          <cell r="J385" t="str">
            <v>ATRIBUÍDO SÃO PAULO</v>
          </cell>
          <cell r="K385" t="str">
            <v>77,64</v>
          </cell>
        </row>
        <row r="386">
          <cell r="A386" t="str">
            <v>ASSENTAMENTO DE TUBOS E PECAS</v>
          </cell>
          <cell r="B386" t="str">
            <v>ASTU</v>
          </cell>
          <cell r="C386" t="str">
            <v>FORNEC E/OU ASSENT DE TUBO DE FERRO FUNDIDO JUNTA FLANGEADA</v>
          </cell>
          <cell r="D386" t="str">
            <v>0248</v>
          </cell>
        </row>
        <row r="386">
          <cell r="G386">
            <v>103108</v>
          </cell>
          <cell r="H386" t="str">
            <v>ASSENTAMENTO DE CONEXÃO COM 2 ACESSOS, FERRO FUNDIDO PARA REDE DE ÁGUA, DN  200 MM, JUNTA FLANGEADA (NÃO INCLUI O FORNECIMENTO). AF_09/2021</v>
          </cell>
          <cell r="I386" t="str">
            <v>UN</v>
          </cell>
          <cell r="J386" t="str">
            <v>ATRIBUÍDO SÃO PAULO</v>
          </cell>
          <cell r="K386" t="str">
            <v>99,88</v>
          </cell>
        </row>
        <row r="387">
          <cell r="A387" t="str">
            <v>ASSENTAMENTO DE TUBOS E PECAS</v>
          </cell>
          <cell r="B387" t="str">
            <v>ASTU</v>
          </cell>
          <cell r="C387" t="str">
            <v>FORNEC E/OU ASSENT DE TUBO DE FERRO FUNDIDO JUNTA FLANGEADA</v>
          </cell>
          <cell r="D387" t="str">
            <v>0248</v>
          </cell>
        </row>
        <row r="387">
          <cell r="G387">
            <v>103109</v>
          </cell>
          <cell r="H387" t="str">
            <v>ASSENTAMENTO DE CONEXÃO COM 2 ACESSOS, FERRO FUNDIDO PARA REDE DE ÁGUA, DN  250 MM, JUNTA FLANGEADA (NÃO INCLUI O FORNECIMENTO). AF_09/2021</v>
          </cell>
          <cell r="I387" t="str">
            <v>UN</v>
          </cell>
          <cell r="J387" t="str">
            <v>ATRIBUÍDO SÃO PAULO</v>
          </cell>
          <cell r="K387" t="str">
            <v>163,94</v>
          </cell>
        </row>
        <row r="388">
          <cell r="A388" t="str">
            <v>ASSENTAMENTO DE TUBOS E PECAS</v>
          </cell>
          <cell r="B388" t="str">
            <v>ASTU</v>
          </cell>
          <cell r="C388" t="str">
            <v>FORNEC E/OU ASSENT DE TUBO DE FERRO FUNDIDO JUNTA FLANGEADA</v>
          </cell>
          <cell r="D388" t="str">
            <v>0248</v>
          </cell>
        </row>
        <row r="388">
          <cell r="G388">
            <v>103110</v>
          </cell>
          <cell r="H388" t="str">
            <v>ASSENTAMENTO DE CONEXÃO COM 2 ACESSOS, FERRO FUNDIDO PARA REDE DE ÁGUA, DN  300 MM, JUNTA FLANGEADA (NÃO INCLUI O FORNECIMENTO). AF_09/2021</v>
          </cell>
          <cell r="I388" t="str">
            <v>UN</v>
          </cell>
          <cell r="J388" t="str">
            <v>ATRIBUÍDO SÃO PAULO</v>
          </cell>
          <cell r="K388" t="str">
            <v>186,18</v>
          </cell>
        </row>
        <row r="389">
          <cell r="A389" t="str">
            <v>ASSENTAMENTO DE TUBOS E PECAS</v>
          </cell>
          <cell r="B389" t="str">
            <v>ASTU</v>
          </cell>
          <cell r="C389" t="str">
            <v>FORNEC E/OU ASSENT DE TUBO DE FERRO FUNDIDO JUNTA FLANGEADA</v>
          </cell>
          <cell r="D389" t="str">
            <v>0248</v>
          </cell>
        </row>
        <row r="389">
          <cell r="G389">
            <v>103111</v>
          </cell>
          <cell r="H389" t="str">
            <v>ASSENTAMENTO DE CONEXÃO COM 2 ACESSOS, FERRO FUNDIDO PARA REDE DE ÁGUA, DN  350 MM, JUNTA FLANGEADA (NÃO INCLUI O FORNECIMENTO). AF_09/2021</v>
          </cell>
          <cell r="I389" t="str">
            <v>UN</v>
          </cell>
          <cell r="J389" t="str">
            <v>ATRIBUÍDO SÃO PAULO</v>
          </cell>
          <cell r="K389" t="str">
            <v>250,24</v>
          </cell>
        </row>
        <row r="390">
          <cell r="A390" t="str">
            <v>ASSENTAMENTO DE TUBOS E PECAS</v>
          </cell>
          <cell r="B390" t="str">
            <v>ASTU</v>
          </cell>
          <cell r="C390" t="str">
            <v>FORNEC E/OU ASSENT DE TUBO DE FERRO FUNDIDO JUNTA FLANGEADA</v>
          </cell>
          <cell r="D390" t="str">
            <v>0248</v>
          </cell>
        </row>
        <row r="390">
          <cell r="G390">
            <v>103112</v>
          </cell>
          <cell r="H390" t="str">
            <v>ASSENTAMENTO DE CONEXÃO COM 2 ACESSOS, FERRO FUNDIDO PARA REDE DE ÁGUA, DN  400 MM, JUNTA FLANGEADA (NÃO INCLUI O FORNECIMENTO). AF_09/2021</v>
          </cell>
          <cell r="I390" t="str">
            <v>UN</v>
          </cell>
          <cell r="J390" t="str">
            <v>ATRIBUÍDO SÃO PAULO</v>
          </cell>
          <cell r="K390" t="str">
            <v>272,48</v>
          </cell>
        </row>
        <row r="391">
          <cell r="A391" t="str">
            <v>ASSENTAMENTO DE TUBOS E PECAS</v>
          </cell>
          <cell r="B391" t="str">
            <v>ASTU</v>
          </cell>
          <cell r="C391" t="str">
            <v>FORNEC E/OU ASSENT DE TUBO DE FERRO FUNDIDO JUNTA FLANGEADA</v>
          </cell>
          <cell r="D391" t="str">
            <v>0248</v>
          </cell>
        </row>
        <row r="391">
          <cell r="G391">
            <v>103113</v>
          </cell>
          <cell r="H391" t="str">
            <v>ASSENTAMENTO DE CONEXÃO COM 2 ACESSOS, FERRO FUNDIDO PARA REDE DE ÁGUA, DN  450 MM, JUNTA FLANGEADA (NÃO INCLUI O FORNECIMENTO). AF_09/2021</v>
          </cell>
          <cell r="I391" t="str">
            <v>UN</v>
          </cell>
          <cell r="J391" t="str">
            <v>ATRIBUÍDO SÃO PAULO</v>
          </cell>
          <cell r="K391" t="str">
            <v>336,52</v>
          </cell>
        </row>
        <row r="392">
          <cell r="A392" t="str">
            <v>ASSENTAMENTO DE TUBOS E PECAS</v>
          </cell>
          <cell r="B392" t="str">
            <v>ASTU</v>
          </cell>
          <cell r="C392" t="str">
            <v>FORNEC E/OU ASSENT DE TUBO DE FERRO FUNDIDO JUNTA FLANGEADA</v>
          </cell>
          <cell r="D392" t="str">
            <v>0248</v>
          </cell>
        </row>
        <row r="392">
          <cell r="G392">
            <v>103114</v>
          </cell>
          <cell r="H392" t="str">
            <v>ASSENTAMENTO DE CONEXÃO COM 2 ACESSOS, FERRO FUNDIDO PARA REDE DE ÁGUA, DN  500 MM, JUNTA FLANGEADA (NÃO INCLUI O FORNECIMENTO). AF_09/2021</v>
          </cell>
          <cell r="I392" t="str">
            <v>UN</v>
          </cell>
          <cell r="J392" t="str">
            <v>ATRIBUÍDO SÃO PAULO</v>
          </cell>
          <cell r="K392" t="str">
            <v>358,77</v>
          </cell>
        </row>
        <row r="393">
          <cell r="A393" t="str">
            <v>ASSENTAMENTO DE TUBOS E PECAS</v>
          </cell>
          <cell r="B393" t="str">
            <v>ASTU</v>
          </cell>
          <cell r="C393" t="str">
            <v>FORNEC E/OU ASSENT DE TUBO DE FERRO FUNDIDO JUNTA FLANGEADA</v>
          </cell>
          <cell r="D393" t="str">
            <v>0248</v>
          </cell>
        </row>
        <row r="393">
          <cell r="G393">
            <v>103115</v>
          </cell>
          <cell r="H393" t="str">
            <v>ASSENTAMENTO DE CONEXÃO COM 2 ACESSOS, FERRO FUNDIDO PARA REDE DE ÁGUA, DN  600 MM, JUNTA FLANGEADA (NÃO INCLUI O FORNECIMENTO). AF_09/2021</v>
          </cell>
          <cell r="I393" t="str">
            <v>UN</v>
          </cell>
          <cell r="J393" t="str">
            <v>ATRIBUÍDO SÃO PAULO</v>
          </cell>
          <cell r="K393" t="str">
            <v>403,26</v>
          </cell>
        </row>
        <row r="394">
          <cell r="A394" t="str">
            <v>ASSENTAMENTO DE TUBOS E PECAS</v>
          </cell>
          <cell r="B394" t="str">
            <v>ASTU</v>
          </cell>
          <cell r="C394" t="str">
            <v>FORNEC E/OU ASSENT DE TUBO DE FERRO FUNDIDO JUNTA FLANGEADA</v>
          </cell>
          <cell r="D394" t="str">
            <v>0248</v>
          </cell>
        </row>
        <row r="394">
          <cell r="G394">
            <v>103116</v>
          </cell>
          <cell r="H394" t="str">
            <v>ASSENTAMENTO DE CONEXÃO COM 2 ACESSOS, FERRO FUNDIDO PARA REDE DE ÁGUA, DN  700 MM, JUNTA FLANGEADA (NÃO INCLUI O FORNECIMENTO). AF_09/2021</v>
          </cell>
          <cell r="I394" t="str">
            <v>UN</v>
          </cell>
          <cell r="J394" t="str">
            <v>ATRIBUÍDO SÃO PAULO</v>
          </cell>
          <cell r="K394" t="str">
            <v>489,56</v>
          </cell>
        </row>
        <row r="395">
          <cell r="A395" t="str">
            <v>ASSENTAMENTO DE TUBOS E PECAS</v>
          </cell>
          <cell r="B395" t="str">
            <v>ASTU</v>
          </cell>
          <cell r="C395" t="str">
            <v>FORNEC E/OU ASSENT DE TUBO DE FERRO FUNDIDO JUNTA FLANGEADA</v>
          </cell>
          <cell r="D395" t="str">
            <v>0248</v>
          </cell>
        </row>
        <row r="395">
          <cell r="G395">
            <v>103117</v>
          </cell>
          <cell r="H395" t="str">
            <v>ASSENTAMENTO DE CONEXÃO COM 2 ACESSOS, FERRO FUNDIDO PARA REDE DE ÁGUA, DN  800 MM, JUNTA FLANGEADA (NÃO INCLUI O FORNECIMENTO). AF_09/2021</v>
          </cell>
          <cell r="I395" t="str">
            <v>UN</v>
          </cell>
          <cell r="J395" t="str">
            <v>ATRIBUÍDO SÃO PAULO</v>
          </cell>
          <cell r="K395" t="str">
            <v>534,06</v>
          </cell>
        </row>
        <row r="396">
          <cell r="A396" t="str">
            <v>ASSENTAMENTO DE TUBOS E PECAS</v>
          </cell>
          <cell r="B396" t="str">
            <v>ASTU</v>
          </cell>
          <cell r="C396" t="str">
            <v>FORNEC E/OU ASSENT DE TUBO DE FERRO FUNDIDO JUNTA FLANGEADA</v>
          </cell>
          <cell r="D396" t="str">
            <v>0248</v>
          </cell>
        </row>
        <row r="396">
          <cell r="G396">
            <v>103118</v>
          </cell>
          <cell r="H396" t="str">
            <v>ASSENTAMENTO DE CONEXÃO COM 2 ACESSOS, FERRO FUNDIDO PARA REDE DE ÁGUA, DN  900 MM, JUNTA FLANGEADA (NÃO INCLUI O FORNECIMENTO). AF_09/2021</v>
          </cell>
          <cell r="I396" t="str">
            <v>UN</v>
          </cell>
          <cell r="J396" t="str">
            <v>ATRIBUÍDO SÃO PAULO</v>
          </cell>
          <cell r="K396" t="str">
            <v>620,35</v>
          </cell>
        </row>
        <row r="397">
          <cell r="A397" t="str">
            <v>ASSENTAMENTO DE TUBOS E PECAS</v>
          </cell>
          <cell r="B397" t="str">
            <v>ASTU</v>
          </cell>
          <cell r="C397" t="str">
            <v>FORNEC E/OU ASSENT DE TUBO DE FERRO FUNDIDO JUNTA FLANGEADA</v>
          </cell>
          <cell r="D397" t="str">
            <v>0248</v>
          </cell>
        </row>
        <row r="397">
          <cell r="G397">
            <v>103119</v>
          </cell>
          <cell r="H397" t="str">
            <v>ASSENTAMENTO DE CONEXÃO COM 2 ACESSOS, FERRO FUNDIDO PARA REDE DE ÁGUA, DN  1000 MM, JUNTA FLANGEADA (NÃO INCLUI O FORNECIMENTO). AF_09/2021</v>
          </cell>
          <cell r="I397" t="str">
            <v>UN</v>
          </cell>
          <cell r="J397" t="str">
            <v>ATRIBUÍDO SÃO PAULO</v>
          </cell>
          <cell r="K397" t="str">
            <v>664,84</v>
          </cell>
        </row>
        <row r="398">
          <cell r="A398" t="str">
            <v>ASSENTAMENTO DE TUBOS E PECAS</v>
          </cell>
          <cell r="B398" t="str">
            <v>ASTU</v>
          </cell>
          <cell r="C398" t="str">
            <v>FORNEC E/OU ASSENT DE TUBO DE FERRO FUNDIDO JUNTA FLANGEADA</v>
          </cell>
          <cell r="D398" t="str">
            <v>0248</v>
          </cell>
        </row>
        <row r="398">
          <cell r="G398">
            <v>103120</v>
          </cell>
          <cell r="H398" t="str">
            <v>ASSENTAMENTO DE CONEXÃO COM 2 ACESSOS, FERRO FUNDIDO PARA REDE DE ÁGUA, DN  1200 MM, JUNTA FLANGEADA (NÃO INCLUI O FORNECIMENTO). AF_09/2021</v>
          </cell>
          <cell r="I398" t="str">
            <v>UN</v>
          </cell>
          <cell r="J398" t="str">
            <v>ATRIBUÍDO SÃO PAULO</v>
          </cell>
          <cell r="K398" t="str">
            <v>795,64</v>
          </cell>
        </row>
        <row r="399">
          <cell r="A399" t="str">
            <v>ASSENTAMENTO DE TUBOS E PECAS</v>
          </cell>
          <cell r="B399" t="str">
            <v>ASTU</v>
          </cell>
          <cell r="C399" t="str">
            <v>FORNEC E/OU ASSENT DE TUBO DE FERRO FUNDIDO JUNTA FLANGEADA</v>
          </cell>
          <cell r="D399" t="str">
            <v>0248</v>
          </cell>
        </row>
        <row r="399">
          <cell r="G399">
            <v>103121</v>
          </cell>
          <cell r="H399" t="str">
            <v>ASSENTAMENTO DE CONEXÃO COM 3 ACESSOS, FERRO FUNDIDO PARA REDE DE ÁGUA, DN  80 MM, JUNTA FLANGEADA (NÃO INCLUI O FORNECIMENTO). AF_09/2021</v>
          </cell>
          <cell r="I399" t="str">
            <v>UN</v>
          </cell>
          <cell r="J399" t="str">
            <v>ATRIBUÍDO SÃO PAULO</v>
          </cell>
          <cell r="K399" t="str">
            <v>60,90</v>
          </cell>
        </row>
        <row r="400">
          <cell r="A400" t="str">
            <v>ASSENTAMENTO DE TUBOS E PECAS</v>
          </cell>
          <cell r="B400" t="str">
            <v>ASTU</v>
          </cell>
          <cell r="C400" t="str">
            <v>FORNEC E/OU ASSENT DE TUBO DE FERRO FUNDIDO JUNTA FLANGEADA</v>
          </cell>
          <cell r="D400" t="str">
            <v>0248</v>
          </cell>
        </row>
        <row r="400">
          <cell r="G400">
            <v>103122</v>
          </cell>
          <cell r="H400" t="str">
            <v>ASSENTAMENTO DE CONEXÃO COM 3 ACESSOS, FERRO FUNDIDO PARA REDE DE ÁGUA, DN  100 MM, JUNTA FLANGEADA (NÃO INCLUI O FORNECIMENTO). AF_09/2021</v>
          </cell>
          <cell r="I400" t="str">
            <v>UN</v>
          </cell>
          <cell r="J400" t="str">
            <v>ATRIBUÍDO SÃO PAULO</v>
          </cell>
          <cell r="K400" t="str">
            <v>74,24</v>
          </cell>
        </row>
        <row r="401">
          <cell r="A401" t="str">
            <v>ASSENTAMENTO DE TUBOS E PECAS</v>
          </cell>
          <cell r="B401" t="str">
            <v>ASTU</v>
          </cell>
          <cell r="C401" t="str">
            <v>FORNEC E/OU ASSENT DE TUBO DE FERRO FUNDIDO JUNTA FLANGEADA</v>
          </cell>
          <cell r="D401" t="str">
            <v>0248</v>
          </cell>
        </row>
        <row r="401">
          <cell r="G401">
            <v>103123</v>
          </cell>
          <cell r="H401" t="str">
            <v>ASSENTAMENTO DE CONEXÃO COM 3 ACESSOS, FERRO FUNDIDO PARA REDE DE ÁGUA, DN  150 MM, JUNTA FLANGEADA (NÃO INCLUI O FORNECIMENTO). AF_09/2021</v>
          </cell>
          <cell r="I401" t="str">
            <v>UN</v>
          </cell>
          <cell r="J401" t="str">
            <v>ATRIBUÍDO SÃO PAULO</v>
          </cell>
          <cell r="K401" t="str">
            <v>107,63</v>
          </cell>
        </row>
        <row r="402">
          <cell r="A402" t="str">
            <v>ASSENTAMENTO DE TUBOS E PECAS</v>
          </cell>
          <cell r="B402" t="str">
            <v>ASTU</v>
          </cell>
          <cell r="C402" t="str">
            <v>FORNEC E/OU ASSENT DE TUBO DE FERRO FUNDIDO JUNTA FLANGEADA</v>
          </cell>
          <cell r="D402" t="str">
            <v>0248</v>
          </cell>
        </row>
        <row r="402">
          <cell r="G402">
            <v>103124</v>
          </cell>
          <cell r="H402" t="str">
            <v>ASSENTAMENTO DE CONEXÃO COM 3 ACESSOS, FERRO FUNDIDO PARA REDE DE ÁGUA, DN  200 MM, JUNTA FLANGEADA (NÃO INCLUI O FORNECIMENTO). AF_09/2021</v>
          </cell>
          <cell r="I402" t="str">
            <v>UN</v>
          </cell>
          <cell r="J402" t="str">
            <v>ATRIBUÍDO SÃO PAULO</v>
          </cell>
          <cell r="K402" t="str">
            <v>140,97</v>
          </cell>
        </row>
        <row r="403">
          <cell r="A403" t="str">
            <v>ASSENTAMENTO DE TUBOS E PECAS</v>
          </cell>
          <cell r="B403" t="str">
            <v>ASTU</v>
          </cell>
          <cell r="C403" t="str">
            <v>FORNEC E/OU ASSENT DE TUBO DE FERRO FUNDIDO JUNTA FLANGEADA</v>
          </cell>
          <cell r="D403" t="str">
            <v>0248</v>
          </cell>
        </row>
        <row r="403">
          <cell r="G403">
            <v>103125</v>
          </cell>
          <cell r="H403" t="str">
            <v>ASSENTAMENTO DE CONEXÃO COM 3 ACESSOS, FERRO FUNDIDO PARA REDE DE ÁGUA, DN  250 MM, JUNTA FLANGEADA (NÃO INCLUI O FORNECIMENTO). AF_09/2021</v>
          </cell>
          <cell r="I403" t="str">
            <v>UN</v>
          </cell>
          <cell r="J403" t="str">
            <v>ATRIBUÍDO SÃO PAULO</v>
          </cell>
          <cell r="K403" t="str">
            <v>237,07</v>
          </cell>
        </row>
        <row r="404">
          <cell r="A404" t="str">
            <v>ASSENTAMENTO DE TUBOS E PECAS</v>
          </cell>
          <cell r="B404" t="str">
            <v>ASTU</v>
          </cell>
          <cell r="C404" t="str">
            <v>FORNEC E/OU ASSENT DE TUBO DE FERRO FUNDIDO JUNTA FLANGEADA</v>
          </cell>
          <cell r="D404" t="str">
            <v>0248</v>
          </cell>
        </row>
        <row r="404">
          <cell r="G404">
            <v>103126</v>
          </cell>
          <cell r="H404" t="str">
            <v>ASSENTAMENTO DE CONEXÃO COM 3 ACESSOS, FERRO FUNDIDO PARA REDE DE ÁGUA, DN  300 MM, JUNTA FLANGEADA (NÃO INCLUI O FORNECIMENTO). AF_09/2021</v>
          </cell>
          <cell r="I404" t="str">
            <v>UN</v>
          </cell>
          <cell r="J404" t="str">
            <v>ATRIBUÍDO SÃO PAULO</v>
          </cell>
          <cell r="K404" t="str">
            <v>270,43</v>
          </cell>
        </row>
        <row r="405">
          <cell r="A405" t="str">
            <v>ASSENTAMENTO DE TUBOS E PECAS</v>
          </cell>
          <cell r="B405" t="str">
            <v>ASTU</v>
          </cell>
          <cell r="C405" t="str">
            <v>FORNEC E/OU ASSENT DE TUBO DE FERRO FUNDIDO JUNTA FLANGEADA</v>
          </cell>
          <cell r="D405" t="str">
            <v>0248</v>
          </cell>
        </row>
        <row r="405">
          <cell r="G405">
            <v>103127</v>
          </cell>
          <cell r="H405" t="str">
            <v>ASSENTAMENTO DE CONEXÃO COM 3 ACESSOS, FERRO FUNDIDO PARA REDE DE ÁGUA, DN  350 MM, JUNTA FLANGEADA (NÃO INCLUI O FORNECIMENTO). AF_09/2021</v>
          </cell>
          <cell r="I405" t="str">
            <v>UN</v>
          </cell>
          <cell r="J405" t="str">
            <v>ATRIBUÍDO SÃO PAULO</v>
          </cell>
          <cell r="K405" t="str">
            <v>366,51</v>
          </cell>
        </row>
        <row r="406">
          <cell r="A406" t="str">
            <v>ASSENTAMENTO DE TUBOS E PECAS</v>
          </cell>
          <cell r="B406" t="str">
            <v>ASTU</v>
          </cell>
          <cell r="C406" t="str">
            <v>FORNEC E/OU ASSENT DE TUBO DE FERRO FUNDIDO JUNTA FLANGEADA</v>
          </cell>
          <cell r="D406" t="str">
            <v>0248</v>
          </cell>
        </row>
        <row r="406">
          <cell r="G406">
            <v>103128</v>
          </cell>
          <cell r="H406" t="str">
            <v>ASSENTAMENTO DE CONEXÃO COM 3 ACESSOS, FERRO FUNDIDO PARA REDE DE ÁGUA, DN  400 MM, JUNTA FLANGEADA (NÃO INCLUI O FORNECIMENTO). AF_09/2021</v>
          </cell>
          <cell r="I406" t="str">
            <v>UN</v>
          </cell>
          <cell r="J406" t="str">
            <v>ATRIBUÍDO SÃO PAULO</v>
          </cell>
          <cell r="K406" t="str">
            <v>399,87</v>
          </cell>
        </row>
        <row r="407">
          <cell r="A407" t="str">
            <v>ASSENTAMENTO DE TUBOS E PECAS</v>
          </cell>
          <cell r="B407" t="str">
            <v>ASTU</v>
          </cell>
          <cell r="C407" t="str">
            <v>FORNEC E/OU ASSENT DE TUBO DE FERRO FUNDIDO JUNTA FLANGEADA</v>
          </cell>
          <cell r="D407" t="str">
            <v>0248</v>
          </cell>
        </row>
        <row r="407">
          <cell r="G407">
            <v>103129</v>
          </cell>
          <cell r="H407" t="str">
            <v>ASSENTAMENTO DE CONEXÃO COM 3 ACESSOS, FERRO FUNDIDO PARA REDE DE ÁGUA, DN  450 MM, JUNTA FLANGEADA (NÃO INCLUI O FORNECIMENTO). AF_09/2021</v>
          </cell>
          <cell r="I407" t="str">
            <v>UN</v>
          </cell>
          <cell r="J407" t="str">
            <v>ATRIBUÍDO SÃO PAULO</v>
          </cell>
          <cell r="K407" t="str">
            <v>495,96</v>
          </cell>
        </row>
        <row r="408">
          <cell r="A408" t="str">
            <v>ASSENTAMENTO DE TUBOS E PECAS</v>
          </cell>
          <cell r="B408" t="str">
            <v>ASTU</v>
          </cell>
          <cell r="C408" t="str">
            <v>FORNEC E/OU ASSENT DE TUBO DE FERRO FUNDIDO JUNTA FLANGEADA</v>
          </cell>
          <cell r="D408" t="str">
            <v>0248</v>
          </cell>
        </row>
        <row r="408">
          <cell r="G408">
            <v>103130</v>
          </cell>
          <cell r="H408" t="str">
            <v>ASSENTAMENTO DE CONEXÃO COM 3 ACESSOS, FERRO FUNDIDO PARA REDE DE ÁGUA, DN  500 MM, JUNTA FLANGEADA (NÃO INCLUI O FORNECIMENTO). AF_09/2021</v>
          </cell>
          <cell r="I408" t="str">
            <v>UN</v>
          </cell>
          <cell r="J408" t="str">
            <v>ATRIBUÍDO SÃO PAULO</v>
          </cell>
          <cell r="K408" t="str">
            <v>529,33</v>
          </cell>
        </row>
        <row r="409">
          <cell r="A409" t="str">
            <v>ASSENTAMENTO DE TUBOS E PECAS</v>
          </cell>
          <cell r="B409" t="str">
            <v>ASTU</v>
          </cell>
          <cell r="C409" t="str">
            <v>FORNEC E/OU ASSENT DE TUBO DE FERRO FUNDIDO JUNTA FLANGEADA</v>
          </cell>
          <cell r="D409" t="str">
            <v>0248</v>
          </cell>
        </row>
        <row r="409">
          <cell r="G409">
            <v>103131</v>
          </cell>
          <cell r="H409" t="str">
            <v>ASSENTAMENTO DE CONEXÃO COM 3 ACESSOS, FERRO FUNDIDO PARA REDE DE ÁGUA, DN  600 MM, JUNTA FLANGEADA (NÃO INCLUI O FORNECIMENTO). AF_09/2021</v>
          </cell>
          <cell r="I409" t="str">
            <v>UN</v>
          </cell>
          <cell r="J409" t="str">
            <v>ATRIBUÍDO SÃO PAULO</v>
          </cell>
          <cell r="K409" t="str">
            <v>596,06</v>
          </cell>
        </row>
        <row r="410">
          <cell r="A410" t="str">
            <v>ASSENTAMENTO DE TUBOS E PECAS</v>
          </cell>
          <cell r="B410" t="str">
            <v>ASTU</v>
          </cell>
          <cell r="C410" t="str">
            <v>FORNEC E/OU ASSENT DE TUBO DE FERRO FUNDIDO JUNTA FLANGEADA</v>
          </cell>
          <cell r="D410" t="str">
            <v>0248</v>
          </cell>
        </row>
        <row r="410">
          <cell r="G410">
            <v>103132</v>
          </cell>
          <cell r="H410" t="str">
            <v>ASSENTAMENTO DE CONEXÃO COM 3 ACESSOS, FERRO FUNDIDO PARA REDE DE ÁGUA, DN  700 MM, JUNTA FLANGEADA (NÃO INCLUI O FORNECIMENTO). AF_09/2021</v>
          </cell>
          <cell r="I410" t="str">
            <v>UN</v>
          </cell>
          <cell r="J410" t="str">
            <v>ATRIBUÍDO SÃO PAULO</v>
          </cell>
          <cell r="K410" t="str">
            <v>725,50</v>
          </cell>
        </row>
        <row r="411">
          <cell r="A411" t="str">
            <v>ASSENTAMENTO DE TUBOS E PECAS</v>
          </cell>
          <cell r="B411" t="str">
            <v>ASTU</v>
          </cell>
          <cell r="C411" t="str">
            <v>FORNEC E/OU ASSENT DE TUBO DE FERRO FUNDIDO JUNTA FLANGEADA</v>
          </cell>
          <cell r="D411" t="str">
            <v>0248</v>
          </cell>
        </row>
        <row r="411">
          <cell r="G411">
            <v>103133</v>
          </cell>
          <cell r="H411" t="str">
            <v>ASSENTAMENTO DE CONEXÃO COM 3 ACESSOS, FERRO FUNDIDO PARA REDE DE ÁGUA, DN  800 MM, JUNTA FLANGEADA (NÃO INCLUI O FORNECIMENTO). AF_09/2021</v>
          </cell>
          <cell r="I411" t="str">
            <v>UN</v>
          </cell>
          <cell r="J411" t="str">
            <v>ATRIBUÍDO SÃO PAULO</v>
          </cell>
          <cell r="K411" t="str">
            <v>792,24</v>
          </cell>
        </row>
        <row r="412">
          <cell r="A412" t="str">
            <v>ASSENTAMENTO DE TUBOS E PECAS</v>
          </cell>
          <cell r="B412" t="str">
            <v>ASTU</v>
          </cell>
          <cell r="C412" t="str">
            <v>FORNEC E/OU ASSENT DE TUBO DE FERRO FUNDIDO JUNTA FLANGEADA</v>
          </cell>
          <cell r="D412" t="str">
            <v>0248</v>
          </cell>
        </row>
        <row r="412">
          <cell r="G412">
            <v>103134</v>
          </cell>
          <cell r="H412" t="str">
            <v>ASSENTAMENTO DE CONEXÃO COM 3 ACESSOS, FERRO FUNDIDO PARA REDE DE ÁGUA, DN  900 MM, JUNTA FLANGEADA (NÃO INCLUI O FORNECIMENTO). AF_09/2021</v>
          </cell>
          <cell r="I412" t="str">
            <v>UN</v>
          </cell>
          <cell r="J412" t="str">
            <v>ATRIBUÍDO SÃO PAULO</v>
          </cell>
          <cell r="K412" t="str">
            <v>921,69</v>
          </cell>
        </row>
        <row r="413">
          <cell r="A413" t="str">
            <v>ASSENTAMENTO DE TUBOS E PECAS</v>
          </cell>
          <cell r="B413" t="str">
            <v>ASTU</v>
          </cell>
          <cell r="C413" t="str">
            <v>FORNEC E/OU ASSENT DE TUBO DE FERRO FUNDIDO JUNTA FLANGEADA</v>
          </cell>
          <cell r="D413" t="str">
            <v>0248</v>
          </cell>
        </row>
        <row r="413">
          <cell r="G413">
            <v>103135</v>
          </cell>
          <cell r="H413" t="str">
            <v>ASSENTAMENTO DE CONEXÃO COM 3 ACESSOS, FERRO FUNDIDO PARA REDE DE ÁGUA, DN  1000 MM, JUNTA FLANGEADA (NÃO INCLUI O FORNECIMENTO). AF_09/2021</v>
          </cell>
          <cell r="I413" t="str">
            <v>UN</v>
          </cell>
          <cell r="J413" t="str">
            <v>ATRIBUÍDO SÃO PAULO</v>
          </cell>
          <cell r="K413" t="str">
            <v>988,42</v>
          </cell>
        </row>
        <row r="414">
          <cell r="A414" t="str">
            <v>ASSENTAMENTO DE TUBOS E PECAS</v>
          </cell>
          <cell r="B414" t="str">
            <v>ASTU</v>
          </cell>
          <cell r="C414" t="str">
            <v>FORNEC E/OU ASSENT DE TUBO DE FERRO FUNDIDO JUNTA FLANGEADA</v>
          </cell>
          <cell r="D414" t="str">
            <v>0248</v>
          </cell>
        </row>
        <row r="414">
          <cell r="G414">
            <v>103136</v>
          </cell>
          <cell r="H414" t="str">
            <v>ASSENTAMENTO DE CONEXÃO COM 3 ACESSOS, FERRO FUNDIDO PARA REDE DE ÁGUA, DN  1200 MM, JUNTA FLANGEADA (NÃO INCLUI O FORNECIMENTO). AF_09/2021</v>
          </cell>
          <cell r="I414" t="str">
            <v>UN</v>
          </cell>
          <cell r="J414" t="str">
            <v>ATRIBUÍDO SÃO PAULO</v>
          </cell>
          <cell r="K414" t="str">
            <v>1.184,62</v>
          </cell>
        </row>
        <row r="415">
          <cell r="A415" t="str">
            <v>ASSENTAMENTO DE TUBOS E PECAS</v>
          </cell>
          <cell r="B415" t="str">
            <v>ASTU</v>
          </cell>
          <cell r="C415" t="str">
            <v>FORNEC E/OU ASSENT DE TUBO DE FERRO FUNDIDO JUNTA FLANGEADA</v>
          </cell>
          <cell r="D415" t="str">
            <v>0248</v>
          </cell>
        </row>
        <row r="415">
          <cell r="G415">
            <v>103137</v>
          </cell>
          <cell r="H415" t="str">
            <v>ASSENTAMENTO DE CONEXÃO COM 1 ACESSO, FERRO FUNDIDO PARA REDE DE ÁGUA, DN  80 MM, JUNTA FLANGEADA (NÃO INCLUI O FORNECIMENTO). AF_09/2021</v>
          </cell>
          <cell r="I415" t="str">
            <v>UN</v>
          </cell>
          <cell r="J415" t="str">
            <v>ATRIBUÍDO SÃO PAULO</v>
          </cell>
          <cell r="K415" t="str">
            <v>32,09</v>
          </cell>
        </row>
        <row r="416">
          <cell r="A416" t="str">
            <v>ASSENTAMENTO DE TUBOS E PECAS</v>
          </cell>
          <cell r="B416" t="str">
            <v>ASTU</v>
          </cell>
          <cell r="C416" t="str">
            <v>FORNEC E/OU ASSENT DE TUBO DE FERRO FUNDIDO JUNTA FLANGEADA</v>
          </cell>
          <cell r="D416" t="str">
            <v>0248</v>
          </cell>
        </row>
        <row r="416">
          <cell r="G416">
            <v>103138</v>
          </cell>
          <cell r="H416" t="str">
            <v>ASSENTAMENTO DE CONEXÃO COM 1 ACESSO, FERRO FUNDIDO PARA REDE DE ÁGUA, DN  100 MM, JUNTA FLANGEADA (NÃO INCLUI O FORNECIMENTO). AF_09/2021</v>
          </cell>
          <cell r="I416" t="str">
            <v>UN</v>
          </cell>
          <cell r="J416" t="str">
            <v>ATRIBUÍDO SÃO PAULO</v>
          </cell>
          <cell r="K416" t="str">
            <v>36,55</v>
          </cell>
        </row>
        <row r="417">
          <cell r="A417" t="str">
            <v>ASSENTAMENTO DE TUBOS E PECAS</v>
          </cell>
          <cell r="B417" t="str">
            <v>ASTU</v>
          </cell>
          <cell r="C417" t="str">
            <v>FORNEC E/OU ASSENT DE TUBO DE FERRO FUNDIDO JUNTA FLANGEADA</v>
          </cell>
          <cell r="D417" t="str">
            <v>0248</v>
          </cell>
        </row>
        <row r="417">
          <cell r="G417">
            <v>103139</v>
          </cell>
          <cell r="H417" t="str">
            <v>ASSENTAMENTO DE CONEXÃO COM 1 ACESSO, FERRO FUNDIDO PARA REDE DE ÁGUA, DN  150 MM, JUNTA FLANGEADA (NÃO INCLUI O FORNECIMENTO). AF_09/2021</v>
          </cell>
          <cell r="I417" t="str">
            <v>UN</v>
          </cell>
          <cell r="J417" t="str">
            <v>ATRIBUÍDO SÃO PAULO</v>
          </cell>
          <cell r="K417" t="str">
            <v>47,67</v>
          </cell>
        </row>
        <row r="418">
          <cell r="A418" t="str">
            <v>ASSENTAMENTO DE TUBOS E PECAS</v>
          </cell>
          <cell r="B418" t="str">
            <v>ASTU</v>
          </cell>
          <cell r="C418" t="str">
            <v>FORNEC E/OU ASSENT DE TUBO DE FERRO FUNDIDO JUNTA FLANGEADA</v>
          </cell>
          <cell r="D418" t="str">
            <v>0248</v>
          </cell>
        </row>
        <row r="418">
          <cell r="G418">
            <v>103140</v>
          </cell>
          <cell r="H418" t="str">
            <v>ASSENTAMENTO DE CONEXÃO COM 1 ACESSO, FERRO FUNDIDO PARA REDE DE ÁGUA, DN  200 MM, JUNTA FLANGEADA (NÃO INCLUI O FORNECIMENTO). AF_09/2021</v>
          </cell>
          <cell r="I418" t="str">
            <v>UN</v>
          </cell>
          <cell r="J418" t="str">
            <v>ATRIBUÍDO SÃO PAULO</v>
          </cell>
          <cell r="K418" t="str">
            <v>58,78</v>
          </cell>
        </row>
        <row r="419">
          <cell r="A419" t="str">
            <v>ASSENTAMENTO DE TUBOS E PECAS</v>
          </cell>
          <cell r="B419" t="str">
            <v>ASTU</v>
          </cell>
          <cell r="C419" t="str">
            <v>FORNEC E/OU ASSENT DE TUBO DE FERRO FUNDIDO JUNTA FLANGEADA</v>
          </cell>
          <cell r="D419" t="str">
            <v>0248</v>
          </cell>
        </row>
        <row r="419">
          <cell r="G419">
            <v>103141</v>
          </cell>
          <cell r="H419" t="str">
            <v>ASSENTAMENTO DE CONEXÃO COM 1 ACESSO, FERRO FUNDIDO PARA REDE DE ÁGUA, DN  250 MM, JUNTA FLANGEADA (NÃO INCLUI O FORNECIMENTO). AF_09/2021</v>
          </cell>
          <cell r="I419" t="str">
            <v>UN</v>
          </cell>
          <cell r="J419" t="str">
            <v>ATRIBUÍDO SÃO PAULO</v>
          </cell>
          <cell r="K419" t="str">
            <v>90,83</v>
          </cell>
        </row>
        <row r="420">
          <cell r="A420" t="str">
            <v>ASSENTAMENTO DE TUBOS E PECAS</v>
          </cell>
          <cell r="B420" t="str">
            <v>ASTU</v>
          </cell>
          <cell r="C420" t="str">
            <v>FORNEC E/OU ASSENT DE TUBO DE FERRO FUNDIDO JUNTA FLANGEADA</v>
          </cell>
          <cell r="D420" t="str">
            <v>0248</v>
          </cell>
        </row>
        <row r="420">
          <cell r="G420">
            <v>103142</v>
          </cell>
          <cell r="H420" t="str">
            <v>ASSENTAMENTO DE CONEXÃO COM 1 ACESSO, FERRO FUNDIDO PARA REDE DE ÁGUA, DN  300 MM, JUNTA FLANGEADA (NÃO INCLUI O FORNECIMENTO). AF_09/2021</v>
          </cell>
          <cell r="I420" t="str">
            <v>UN</v>
          </cell>
          <cell r="J420" t="str">
            <v>ATRIBUÍDO SÃO PAULO</v>
          </cell>
          <cell r="K420" t="str">
            <v>101,94</v>
          </cell>
        </row>
        <row r="421">
          <cell r="A421" t="str">
            <v>ASSENTAMENTO DE TUBOS E PECAS</v>
          </cell>
          <cell r="B421" t="str">
            <v>ASTU</v>
          </cell>
          <cell r="C421" t="str">
            <v>FORNEC E/OU ASSENT DE TUBO DE FERRO FUNDIDO JUNTA FLANGEADA</v>
          </cell>
          <cell r="D421" t="str">
            <v>0248</v>
          </cell>
        </row>
        <row r="421">
          <cell r="G421">
            <v>103143</v>
          </cell>
          <cell r="H421" t="str">
            <v>ASSENTAMENTO DE CONEXÃO COM 1 ACESSO, FERRO FUNDIDO PARA REDE DE ÁGUA, DN  350 MM, JUNTA FLANGEADA (NÃO INCLUI O FORNECIMENTO). AF_09/2021</v>
          </cell>
          <cell r="I421" t="str">
            <v>UN</v>
          </cell>
          <cell r="J421" t="str">
            <v>ATRIBUÍDO SÃO PAULO</v>
          </cell>
          <cell r="K421" t="str">
            <v>133,96</v>
          </cell>
        </row>
        <row r="422">
          <cell r="A422" t="str">
            <v>ASSENTAMENTO DE TUBOS E PECAS</v>
          </cell>
          <cell r="B422" t="str">
            <v>ASTU</v>
          </cell>
          <cell r="C422" t="str">
            <v>FORNEC E/OU ASSENT DE TUBO DE FERRO FUNDIDO JUNTA FLANGEADA</v>
          </cell>
          <cell r="D422" t="str">
            <v>0248</v>
          </cell>
        </row>
        <row r="422">
          <cell r="G422">
            <v>103144</v>
          </cell>
          <cell r="H422" t="str">
            <v>ASSENTAMENTO DE CONEXÃO COM 1 ACESSO, FERRO FUNDIDO PARA REDE DE ÁGUA, DN  400 MM, JUNTA FLANGEADA (NÃO INCLUI O FORNECIMENTO). AF_09/2021</v>
          </cell>
          <cell r="I422" t="str">
            <v>UN</v>
          </cell>
          <cell r="J422" t="str">
            <v>ATRIBUÍDO SÃO PAULO</v>
          </cell>
          <cell r="K422" t="str">
            <v>145,07</v>
          </cell>
        </row>
        <row r="423">
          <cell r="A423" t="str">
            <v>ASSENTAMENTO DE TUBOS E PECAS</v>
          </cell>
          <cell r="B423" t="str">
            <v>ASTU</v>
          </cell>
          <cell r="C423" t="str">
            <v>FORNEC E/OU ASSENT DE TUBO DE FERRO FUNDIDO JUNTA FLANGEADA</v>
          </cell>
          <cell r="D423" t="str">
            <v>0248</v>
          </cell>
        </row>
        <row r="423">
          <cell r="G423">
            <v>103145</v>
          </cell>
          <cell r="H423" t="str">
            <v>ASSENTAMENTO DE CONEXÃO COM 1 ACESSO, FERRO FUNDIDO PARA REDE DE ÁGUA, DN  450 MM, JUNTA FLANGEADA (NÃO INCLUI O FORNECIMENTO). AF_09/2021</v>
          </cell>
          <cell r="I423" t="str">
            <v>UN</v>
          </cell>
          <cell r="J423" t="str">
            <v>ATRIBUÍDO SÃO PAULO</v>
          </cell>
          <cell r="K423" t="str">
            <v>177,12</v>
          </cell>
        </row>
        <row r="424">
          <cell r="A424" t="str">
            <v>ASSENTAMENTO DE TUBOS E PECAS</v>
          </cell>
          <cell r="B424" t="str">
            <v>ASTU</v>
          </cell>
          <cell r="C424" t="str">
            <v>FORNEC E/OU ASSENT DE TUBO DE FERRO FUNDIDO JUNTA FLANGEADA</v>
          </cell>
          <cell r="D424" t="str">
            <v>0248</v>
          </cell>
        </row>
        <row r="424">
          <cell r="G424">
            <v>103146</v>
          </cell>
          <cell r="H424" t="str">
            <v>ASSENTAMENTO DE CONEXÃO COM 1 ACESSO, FERRO FUNDIDO PARA REDE DE ÁGUA, DN  500 MM, JUNTA FLANGEADA (NÃO INCLUI O FORNECIMENTO). AF_09/2021</v>
          </cell>
          <cell r="I424" t="str">
            <v>UN</v>
          </cell>
          <cell r="J424" t="str">
            <v>ATRIBUÍDO SÃO PAULO</v>
          </cell>
          <cell r="K424" t="str">
            <v>188,22</v>
          </cell>
        </row>
        <row r="425">
          <cell r="A425" t="str">
            <v>ASSENTAMENTO DE TUBOS E PECAS</v>
          </cell>
          <cell r="B425" t="str">
            <v>ASTU</v>
          </cell>
          <cell r="C425" t="str">
            <v>FORNEC E/OU ASSENT DE TUBO DE FERRO FUNDIDO JUNTA FLANGEADA</v>
          </cell>
          <cell r="D425" t="str">
            <v>0248</v>
          </cell>
        </row>
        <row r="425">
          <cell r="G425">
            <v>103147</v>
          </cell>
          <cell r="H425" t="str">
            <v>ASSENTAMENTO DE CONEXÃO COM 1 ACESSO, FERRO FUNDIDO PARA REDE DE ÁGUA, DN  600 MM, JUNTA FLANGEADA (NÃO INCLUI O FORNECIMENTO). AF_09/2021</v>
          </cell>
          <cell r="I425" t="str">
            <v>UN</v>
          </cell>
          <cell r="J425" t="str">
            <v>ATRIBUÍDO SÃO PAULO</v>
          </cell>
          <cell r="K425" t="str">
            <v>210,48</v>
          </cell>
        </row>
        <row r="426">
          <cell r="A426" t="str">
            <v>ASSENTAMENTO DE TUBOS E PECAS</v>
          </cell>
          <cell r="B426" t="str">
            <v>ASTU</v>
          </cell>
          <cell r="C426" t="str">
            <v>FORNEC E/OU ASSENT DE TUBO DE FERRO FUNDIDO JUNTA FLANGEADA</v>
          </cell>
          <cell r="D426" t="str">
            <v>0248</v>
          </cell>
        </row>
        <row r="426">
          <cell r="G426">
            <v>103148</v>
          </cell>
          <cell r="H426" t="str">
            <v>ASSENTAMENTO DE CONEXÃO COM 1 ACESSO, FERRO FUNDIDO PARA REDE DE ÁGUA, DN  700 MM, JUNTA FLANGEADA (NÃO INCLUI O FORNECIMENTO). AF_09/2021</v>
          </cell>
          <cell r="I426" t="str">
            <v>UN</v>
          </cell>
          <cell r="J426" t="str">
            <v>ATRIBUÍDO SÃO PAULO</v>
          </cell>
          <cell r="K426" t="str">
            <v>253,62</v>
          </cell>
        </row>
        <row r="427">
          <cell r="A427" t="str">
            <v>ASSENTAMENTO DE TUBOS E PECAS</v>
          </cell>
          <cell r="B427" t="str">
            <v>ASTU</v>
          </cell>
          <cell r="C427" t="str">
            <v>FORNEC E/OU ASSENT DE TUBO DE FERRO FUNDIDO JUNTA FLANGEADA</v>
          </cell>
          <cell r="D427" t="str">
            <v>0248</v>
          </cell>
        </row>
        <row r="427">
          <cell r="G427">
            <v>103149</v>
          </cell>
          <cell r="H427" t="str">
            <v>ASSENTAMENTO DE CONEXÃO COM 1 ACESSO, FERRO FUNDIDO PARA REDE DE ÁGUA, DN  800 MM, JUNTA FLANGEADA (NÃO INCLUI O FORNECIMENTO). AF_09/2021</v>
          </cell>
          <cell r="I427" t="str">
            <v>UN</v>
          </cell>
          <cell r="J427" t="str">
            <v>ATRIBUÍDO SÃO PAULO</v>
          </cell>
          <cell r="K427" t="str">
            <v>275,87</v>
          </cell>
        </row>
        <row r="428">
          <cell r="A428" t="str">
            <v>ASSENTAMENTO DE TUBOS E PECAS</v>
          </cell>
          <cell r="B428" t="str">
            <v>ASTU</v>
          </cell>
          <cell r="C428" t="str">
            <v>FORNEC E/OU ASSENT DE TUBO DE FERRO FUNDIDO JUNTA FLANGEADA</v>
          </cell>
          <cell r="D428" t="str">
            <v>0248</v>
          </cell>
        </row>
        <row r="428">
          <cell r="G428">
            <v>103150</v>
          </cell>
          <cell r="H428" t="str">
            <v>ASSENTAMENTO DE CONEXÃO COM 1 ACESSO, FERRO FUNDIDO PARA REDE DE ÁGUA, DN  900 MM, JUNTA FLANGEADA (NÃO INCLUI O FORNECIMENTO). AF_09/2021</v>
          </cell>
          <cell r="I428" t="str">
            <v>UN</v>
          </cell>
          <cell r="J428" t="str">
            <v>ATRIBUÍDO SÃO PAULO</v>
          </cell>
          <cell r="K428" t="str">
            <v>318,98</v>
          </cell>
        </row>
        <row r="429">
          <cell r="A429" t="str">
            <v>ASSENTAMENTO DE TUBOS E PECAS</v>
          </cell>
          <cell r="B429" t="str">
            <v>ASTU</v>
          </cell>
          <cell r="C429" t="str">
            <v>FORNEC E/OU ASSENT DE TUBO DE FERRO FUNDIDO JUNTA FLANGEADA</v>
          </cell>
          <cell r="D429" t="str">
            <v>0248</v>
          </cell>
        </row>
        <row r="429">
          <cell r="G429">
            <v>103151</v>
          </cell>
          <cell r="H429" t="str">
            <v>ASSENTAMENTO DE CONEXÃO COM 1 ACESSO, FERRO FUNDIDO PARA REDE DE ÁGUA, DN  1000 MM, JUNTA FLANGEADA (NÃO INCLUI O FORNECIMENTO). AF_09/2021</v>
          </cell>
          <cell r="I429" t="str">
            <v>UN</v>
          </cell>
          <cell r="J429" t="str">
            <v>ATRIBUÍDO SÃO PAULO</v>
          </cell>
          <cell r="K429" t="str">
            <v>341,27</v>
          </cell>
        </row>
        <row r="430">
          <cell r="A430" t="str">
            <v>ASSENTAMENTO DE TUBOS E PECAS</v>
          </cell>
          <cell r="B430" t="str">
            <v>ASTU</v>
          </cell>
          <cell r="C430" t="str">
            <v>FORNEC E/OU ASSENT DE TUBO DE FERRO FUNDIDO JUNTA FLANGEADA</v>
          </cell>
          <cell r="D430" t="str">
            <v>0248</v>
          </cell>
        </row>
        <row r="430">
          <cell r="G430">
            <v>103152</v>
          </cell>
          <cell r="H430" t="str">
            <v>ASSENTAMENTO DE CONEXÃO COM 1 ACESSO, FERRO FUNDIDO PARA REDE DE ÁGUA, DN  1200 MM, JUNTA FLANGEADA (NÃO INCLUI O FORNECIMENTO). AF_09/2021</v>
          </cell>
          <cell r="I430" t="str">
            <v>UN</v>
          </cell>
          <cell r="J430" t="str">
            <v>ATRIBUÍDO SÃO PAULO</v>
          </cell>
          <cell r="K430" t="str">
            <v>406,68</v>
          </cell>
        </row>
        <row r="431">
          <cell r="A431" t="str">
            <v>ASSENTAMENTO DE TUBOS E PECAS</v>
          </cell>
          <cell r="B431" t="str">
            <v>ASTU</v>
          </cell>
          <cell r="C431" t="str">
            <v>FORNEC E/OU ASSENT DE CONEXOES DIVERSAS</v>
          </cell>
          <cell r="D431" t="str">
            <v>0253</v>
          </cell>
        </row>
        <row r="431">
          <cell r="G431">
            <v>103372</v>
          </cell>
          <cell r="H431" t="str">
            <v>TUBO PEAD LISO PARA REDE DE ÁGUA OU ESGOTO, DIÂMETRO DE 20 MM, JUNTA SOLDADA (NÃO INCLUI A EXECUÇÃO DE SOLDA) - FORNECIMENTO E ASSENTAMENTO. AF_12/2021</v>
          </cell>
          <cell r="I431" t="str">
            <v>M</v>
          </cell>
          <cell r="J431" t="str">
            <v>ATRIBUÍDO SÃO PAULO</v>
          </cell>
          <cell r="K431" t="str">
            <v>5,29</v>
          </cell>
        </row>
        <row r="432">
          <cell r="A432" t="str">
            <v>ASSENTAMENTO DE TUBOS E PECAS</v>
          </cell>
          <cell r="B432" t="str">
            <v>ASTU</v>
          </cell>
          <cell r="C432" t="str">
            <v>FORNEC E/OU ASSENT DE CONEXOES DIVERSAS</v>
          </cell>
          <cell r="D432" t="str">
            <v>0253</v>
          </cell>
        </row>
        <row r="432">
          <cell r="G432">
            <v>103373</v>
          </cell>
          <cell r="H432" t="str">
            <v>TUBO PEAD LISO PARA REDE DE ÁGUA OU ESGOTO, DIÂMETRO DE 32 MM, JUNTA SOLDADA (NÃO INCLUI A EXECUÇÃO DE SOLDA) - FORNECIMENTO E ASSENTAMENTO. AF_12/2021</v>
          </cell>
          <cell r="I432" t="str">
            <v>M</v>
          </cell>
          <cell r="J432" t="str">
            <v>ATRIBUÍDO SÃO PAULO</v>
          </cell>
          <cell r="K432" t="str">
            <v>10,39</v>
          </cell>
        </row>
        <row r="433">
          <cell r="A433" t="str">
            <v>ASSENTAMENTO DE TUBOS E PECAS</v>
          </cell>
          <cell r="B433" t="str">
            <v>ASTU</v>
          </cell>
          <cell r="C433" t="str">
            <v>FORNEC E/OU ASSENT DE CONEXOES DIVERSAS</v>
          </cell>
          <cell r="D433" t="str">
            <v>0253</v>
          </cell>
        </row>
        <row r="433">
          <cell r="G433">
            <v>103376</v>
          </cell>
          <cell r="H433" t="str">
            <v>TUBO PEAD LISO PARA REDE DE ÁGUA OU ESGOTO, DIÂMETRO DE 110 MM, JUNTA SOLDADA (NÃO INCLUI A EXECUÇÃO DE SOLDA) - FORNECIMENTO E ASSENTAMENTO. AF_12/2021</v>
          </cell>
          <cell r="I433" t="str">
            <v>M</v>
          </cell>
          <cell r="J433" t="str">
            <v>ATRIBUÍDO SÃO PAULO</v>
          </cell>
          <cell r="K433" t="str">
            <v>124,11</v>
          </cell>
        </row>
        <row r="434">
          <cell r="A434" t="str">
            <v>ASSENTAMENTO DE TUBOS E PECAS</v>
          </cell>
          <cell r="B434" t="str">
            <v>ASTU</v>
          </cell>
          <cell r="C434" t="str">
            <v>FORNEC E/OU ASSENT DE CONEXOES DIVERSAS</v>
          </cell>
          <cell r="D434" t="str">
            <v>0253</v>
          </cell>
        </row>
        <row r="434">
          <cell r="G434">
            <v>103377</v>
          </cell>
          <cell r="H434" t="str">
            <v>TUBO PEAD LISO PARA REDE DE ÁGUA OU ESGOTO, DIÂMETRO DE 160 MM, JUNTA SOLDADA (NÃO INCLUI A EXECUÇÃO DE SOLDA) - FORNECIMENTO E ASSENTAMENTO. AF_12/2021</v>
          </cell>
          <cell r="I434" t="str">
            <v>M</v>
          </cell>
          <cell r="J434" t="str">
            <v>ATRIBUÍDO SÃO PAULO</v>
          </cell>
          <cell r="K434" t="str">
            <v>265,70</v>
          </cell>
        </row>
        <row r="435">
          <cell r="A435" t="str">
            <v>ASSENTAMENTO DE TUBOS E PECAS</v>
          </cell>
          <cell r="B435" t="str">
            <v>ASTU</v>
          </cell>
          <cell r="C435" t="str">
            <v>FORNEC E/OU ASSENT DE CONEXOES DIVERSAS</v>
          </cell>
          <cell r="D435" t="str">
            <v>0253</v>
          </cell>
        </row>
        <row r="435">
          <cell r="G435">
            <v>103379</v>
          </cell>
          <cell r="H435" t="str">
            <v>TUBO PEAD LISO PARA REDE DE ÁGUA OU ESGOTO, DIÂMETRO DE 200 MM, JUNTA SOLDADA (NÃO INCLUI A EXECUÇÃO DE SOLDA) - FORNECIMENTO E ASSENTAMENTO. AF_12/2021</v>
          </cell>
          <cell r="I435" t="str">
            <v>M</v>
          </cell>
          <cell r="J435" t="str">
            <v>ATRIBUÍDO SÃO PAULO</v>
          </cell>
          <cell r="K435" t="str">
            <v>413,72</v>
          </cell>
        </row>
        <row r="436">
          <cell r="A436" t="str">
            <v>ASSENTAMENTO DE TUBOS E PECAS</v>
          </cell>
          <cell r="B436" t="str">
            <v>ASTU</v>
          </cell>
          <cell r="C436" t="str">
            <v>FORNEC E/OU ASSENT DE CONEXOES DIVERSAS</v>
          </cell>
          <cell r="D436" t="str">
            <v>0253</v>
          </cell>
        </row>
        <row r="436">
          <cell r="G436">
            <v>103383</v>
          </cell>
          <cell r="H436" t="str">
            <v>TUBO PEAD LISO PARA REDE DE ÁGUA OU ESGOTO, DIÂMETRO DE 315 MM, JUNTA SOLDADA (NÃO INCLUI A EXECUÇÃO DE SOLDA) - FORNECIMENTO E ASSENTAMENTO. AF_12/2021</v>
          </cell>
          <cell r="I436" t="str">
            <v>M</v>
          </cell>
          <cell r="J436" t="str">
            <v>ATRIBUÍDO SÃO PAULO</v>
          </cell>
          <cell r="K436" t="str">
            <v>1.014,88</v>
          </cell>
        </row>
        <row r="437">
          <cell r="A437" t="str">
            <v>ASSENTAMENTO DE TUBOS E PECAS</v>
          </cell>
          <cell r="B437" t="str">
            <v>ASTU</v>
          </cell>
          <cell r="C437" t="str">
            <v>FORNEC E/OU ASSENT DE CONEXOES DIVERSAS</v>
          </cell>
          <cell r="D437" t="str">
            <v>0253</v>
          </cell>
        </row>
        <row r="437">
          <cell r="G437">
            <v>103385</v>
          </cell>
          <cell r="H437" t="str">
            <v>TUBO PEAD LISO PARA REDE DE ÁGUA OU ESGOTO, DIÂMETRO DE 400 MM, JUNTA SOLDADA (NÃO INCLUI A EXECUÇÃO DE SOLDA) - FORNECIMENTO E ASSENTAMENTO. AF_12/2021</v>
          </cell>
          <cell r="I437" t="str">
            <v>M</v>
          </cell>
          <cell r="J437" t="str">
            <v>ATRIBUÍDO SÃO PAULO</v>
          </cell>
          <cell r="K437" t="str">
            <v>1.636,38</v>
          </cell>
        </row>
        <row r="438">
          <cell r="A438" t="str">
            <v>ASSENTAMENTO DE TUBOS E PECAS</v>
          </cell>
          <cell r="B438" t="str">
            <v>ASTU</v>
          </cell>
          <cell r="C438" t="str">
            <v>FORNEC E/OU ASSENT DE CONEXOES DIVERSAS</v>
          </cell>
          <cell r="D438" t="str">
            <v>0253</v>
          </cell>
        </row>
        <row r="438">
          <cell r="G438">
            <v>103387</v>
          </cell>
          <cell r="H438" t="str">
            <v>TUBO PEAD LISO PARA REDE DE ÁGUA OU ESGOTO, DIÂMETRO DE 500 MM, JUNTA SOLDADA (NÃO INCLUI A EXECUÇÃO DE SOLDA) - FORNECIMENTO E ASSENTAMENTO. AF_12/2021</v>
          </cell>
          <cell r="I438" t="str">
            <v>M</v>
          </cell>
          <cell r="J438" t="str">
            <v>ATRIBUÍDO SÃO PAULO</v>
          </cell>
          <cell r="K438" t="str">
            <v>2.870,72</v>
          </cell>
        </row>
        <row r="439">
          <cell r="A439" t="str">
            <v>ASSENTAMENTO DE TUBOS E PECAS</v>
          </cell>
          <cell r="B439" t="str">
            <v>ASTU</v>
          </cell>
          <cell r="C439" t="str">
            <v>FORNEC E/OU ASSENT DE CONEXOES DIVERSAS</v>
          </cell>
          <cell r="D439" t="str">
            <v>0253</v>
          </cell>
        </row>
        <row r="439">
          <cell r="G439">
            <v>103389</v>
          </cell>
          <cell r="H439" t="str">
            <v>TUBO PEAD LISO PARA REDE DE ÁGUA OU ESGOTO, DIÂMETRO DE 630 MM, JUNTA SOLDADA (NÃO INCLUI A EXECUÇÃO DE SOLDA) - FORNECIMENTO E ASSENTAMENTO. AF_12/2021</v>
          </cell>
          <cell r="I439" t="str">
            <v>M</v>
          </cell>
          <cell r="J439" t="str">
            <v>ATRIBUÍDO SÃO PAULO</v>
          </cell>
          <cell r="K439" t="str">
            <v>4.269,22</v>
          </cell>
        </row>
        <row r="440">
          <cell r="A440" t="str">
            <v>ASSENTAMENTO DE TUBOS E PECAS</v>
          </cell>
          <cell r="B440" t="str">
            <v>ASTU</v>
          </cell>
          <cell r="C440" t="str">
            <v>FORNEC E/OU ASSENT DE CONEXOES DIVERSAS</v>
          </cell>
          <cell r="D440" t="str">
            <v>0253</v>
          </cell>
        </row>
        <row r="440">
          <cell r="G440">
            <v>103391</v>
          </cell>
          <cell r="H440" t="str">
            <v>TUBO PEAD LISO PARA REDE DE ÁGUA OU ESGOTO, DIÂMETRO DE 800 MM, JUNTA SOLDADA (NÃO INCLUI A EXECUÇÃO DE SOLDA) - FORNECIMENTO E ASSENTAMENTO. AF_12/2021</v>
          </cell>
          <cell r="I440" t="str">
            <v>M</v>
          </cell>
          <cell r="J440" t="str">
            <v>ATRIBUÍDO SÃO PAULO</v>
          </cell>
          <cell r="K440" t="str">
            <v>2.812,80</v>
          </cell>
        </row>
        <row r="441">
          <cell r="A441" t="str">
            <v>ASSENTAMENTO DE TUBOS E PECAS</v>
          </cell>
          <cell r="B441" t="str">
            <v>ASTU</v>
          </cell>
          <cell r="C441" t="str">
            <v>FORNEC E/OU ASSENT DE CONEXOES DIVERSAS</v>
          </cell>
          <cell r="D441" t="str">
            <v>0253</v>
          </cell>
        </row>
        <row r="441">
          <cell r="G441">
            <v>103392</v>
          </cell>
          <cell r="H441" t="str">
            <v>TUBO PEAD LISO PARA REDE DE ÁGUA OU ESGOTO, DIÂMETRO DE 900 MM, JUNTA SOLDADA (NÃO INCLUI A EXECUÇÃO DE SOLDA) - FORNECIMENTO E ASSENTAMENTO. AF_12/2021</v>
          </cell>
          <cell r="I441" t="str">
            <v>M</v>
          </cell>
          <cell r="J441" t="str">
            <v>ATRIBUÍDO SÃO PAULO</v>
          </cell>
          <cell r="K441" t="str">
            <v>4.597,15</v>
          </cell>
        </row>
        <row r="442">
          <cell r="A442" t="str">
            <v>ASSENTAMENTO DE TUBOS E PECAS</v>
          </cell>
          <cell r="B442" t="str">
            <v>ASTU</v>
          </cell>
          <cell r="C442" t="str">
            <v>FORNEC E/OU ASSENT DE CONEXOES DIVERSAS</v>
          </cell>
          <cell r="D442" t="str">
            <v>0253</v>
          </cell>
        </row>
        <row r="442">
          <cell r="G442">
            <v>103393</v>
          </cell>
          <cell r="H442" t="str">
            <v>TUBO PEAD LISO PARA REDE DE ÁGUA OU ESGOTO, DIÂMETRO DE 1000 MM, JUNTA SOLDADA (NÃO INCLUI A EXECUÇÃO DE SOLDA) - FORNECIMENTO E ASSENTAMENTO. AF_12/2021</v>
          </cell>
          <cell r="I442" t="str">
            <v>M</v>
          </cell>
          <cell r="J442" t="str">
            <v>ATRIBUÍDO SÃO PAULO</v>
          </cell>
          <cell r="K442" t="str">
            <v>5.070,48</v>
          </cell>
        </row>
        <row r="443">
          <cell r="A443" t="str">
            <v>ASSENTAMENTO DE TUBOS E PECAS</v>
          </cell>
          <cell r="B443" t="str">
            <v>ASTU</v>
          </cell>
          <cell r="C443" t="str">
            <v>FORNEC E/OU ASSENT DE CONEXOES DIVERSAS</v>
          </cell>
          <cell r="D443" t="str">
            <v>0253</v>
          </cell>
        </row>
        <row r="443">
          <cell r="G443">
            <v>103397</v>
          </cell>
          <cell r="H443" t="str">
            <v>ASSENTAMENTO DE CONEXÃO COM 2 ACESSOS, EM PEAD LISO PARA REDE DE ÁGUA OU ESGOTO, DIÂMETRO DE 20 MM, JUNTA SOLDADA (NÃO INCLUI O FORNECIMENTO E EXECUÇÃO DE SOLDA). AF_12/2021</v>
          </cell>
          <cell r="I443" t="str">
            <v>UN</v>
          </cell>
          <cell r="J443" t="str">
            <v>COEFICIENTE DE REPRESENTATIVIDADE</v>
          </cell>
          <cell r="K443" t="str">
            <v>3,28</v>
          </cell>
        </row>
        <row r="444">
          <cell r="A444" t="str">
            <v>ASSENTAMENTO DE TUBOS E PECAS</v>
          </cell>
          <cell r="B444" t="str">
            <v>ASTU</v>
          </cell>
          <cell r="C444" t="str">
            <v>FORNEC E/OU ASSENT DE CONEXOES DIVERSAS</v>
          </cell>
          <cell r="D444" t="str">
            <v>0253</v>
          </cell>
        </row>
        <row r="444">
          <cell r="G444">
            <v>103398</v>
          </cell>
          <cell r="H444" t="str">
            <v>ASSENTAMENTO DE CONEXÃO COM 2 ACESSOS, EM PEAD LISO PARA REDE DE ÁGUA OU ESGOTO, DIÂMETRO DE 32 MM, JUNTA SOLDADA (NÃO INCLUI O FORNECIMENTO E EXECUÇÃO DE SOLDA). AF_12/2021</v>
          </cell>
          <cell r="I444" t="str">
            <v>UN</v>
          </cell>
          <cell r="J444" t="str">
            <v>COEFICIENTE DE REPRESENTATIVIDADE</v>
          </cell>
          <cell r="K444" t="str">
            <v>5,25</v>
          </cell>
        </row>
        <row r="445">
          <cell r="A445" t="str">
            <v>ASSENTAMENTO DE TUBOS E PECAS</v>
          </cell>
          <cell r="B445" t="str">
            <v>ASTU</v>
          </cell>
          <cell r="C445" t="str">
            <v>FORNEC E/OU ASSENT DE CONEXOES DIVERSAS</v>
          </cell>
          <cell r="D445" t="str">
            <v>0253</v>
          </cell>
        </row>
        <row r="445">
          <cell r="G445">
            <v>103399</v>
          </cell>
          <cell r="H445" t="str">
            <v>ASSENTAMENTO DE CONEXÃO COM 2 ACESSOS, EM PEAD LISO PARA REDE DE ÁGUA OU ESGOTO, DIÂMETRO DE 63 MM, JUNTA SOLDADA (NÃO INCLUI O FORNECIMENTO E EXECUÇÃO DE SOLDA). AF_12/2021</v>
          </cell>
          <cell r="I445" t="str">
            <v>UN</v>
          </cell>
          <cell r="J445" t="str">
            <v>COEFICIENTE DE REPRESENTATIVIDADE</v>
          </cell>
          <cell r="K445" t="str">
            <v>10,33</v>
          </cell>
        </row>
        <row r="446">
          <cell r="A446" t="str">
            <v>ASSENTAMENTO DE TUBOS E PECAS</v>
          </cell>
          <cell r="B446" t="str">
            <v>ASTU</v>
          </cell>
          <cell r="C446" t="str">
            <v>FORNEC E/OU ASSENT DE CONEXOES DIVERSAS</v>
          </cell>
          <cell r="D446" t="str">
            <v>0253</v>
          </cell>
        </row>
        <row r="446">
          <cell r="G446">
            <v>103400</v>
          </cell>
          <cell r="H446" t="str">
            <v>ASSENTAMENTO DE CONEXÃO COM 2 ACESSOS, EM PEAD LISO PARA REDE DE ÁGUA OU ESGOTO, DIÂMETRO DE 90 MM, JUNTA SOLDADA (NÃO INCLUI O FORNECIMENTO E EXECUÇÃO DE SOLDA). AF_12/2021</v>
          </cell>
          <cell r="I446" t="str">
            <v>UN</v>
          </cell>
          <cell r="J446" t="str">
            <v>COEFICIENTE DE REPRESENTATIVIDADE</v>
          </cell>
          <cell r="K446" t="str">
            <v>14,77</v>
          </cell>
        </row>
        <row r="447">
          <cell r="A447" t="str">
            <v>ASSENTAMENTO DE TUBOS E PECAS</v>
          </cell>
          <cell r="B447" t="str">
            <v>ASTU</v>
          </cell>
          <cell r="C447" t="str">
            <v>FORNEC E/OU ASSENT DE CONEXOES DIVERSAS</v>
          </cell>
          <cell r="D447" t="str">
            <v>0253</v>
          </cell>
        </row>
        <row r="447">
          <cell r="G447">
            <v>103401</v>
          </cell>
          <cell r="H447" t="str">
            <v>ASSENTAMENTO DE CONEXÃO COM 2 ACESSOS, EM PEAD LISO PARA REDE DE ÁGUA OU ESGOTO, DIÂMETRO DE 110 MM, JUNTA SOLDADA (NÃO INCLUI O FORNECIMENTO E EXECUÇÃO DE SOLDA). AF_12/2021</v>
          </cell>
          <cell r="I447" t="str">
            <v>UN</v>
          </cell>
          <cell r="J447" t="str">
            <v>COEFICIENTE DE REPRESENTATIVIDADE</v>
          </cell>
          <cell r="K447" t="str">
            <v>18,05</v>
          </cell>
        </row>
        <row r="448">
          <cell r="A448" t="str">
            <v>ASSENTAMENTO DE TUBOS E PECAS</v>
          </cell>
          <cell r="B448" t="str">
            <v>ASTU</v>
          </cell>
          <cell r="C448" t="str">
            <v>FORNEC E/OU ASSENT DE CONEXOES DIVERSAS</v>
          </cell>
          <cell r="D448" t="str">
            <v>0253</v>
          </cell>
        </row>
        <row r="448">
          <cell r="G448">
            <v>103402</v>
          </cell>
          <cell r="H448" t="str">
            <v>ASSENTAMENTO DE CONEXÃO COM 2 ACESSOS, EM PEAD LISO PARA REDE DE ÁGUA OU ESGOTO, DIÂMETRO DE 160 MM, JUNTA SOLDADA (NÃO INCLUI O FORNECIMENTO E EXECUÇÃO DE SOLDA). AF_12/2021</v>
          </cell>
          <cell r="I448" t="str">
            <v>UN</v>
          </cell>
          <cell r="J448" t="str">
            <v>COEFICIENTE DE REPRESENTATIVIDADE</v>
          </cell>
          <cell r="K448" t="str">
            <v>26,26</v>
          </cell>
        </row>
        <row r="449">
          <cell r="A449" t="str">
            <v>ASSENTAMENTO DE TUBOS E PECAS</v>
          </cell>
          <cell r="B449" t="str">
            <v>ASTU</v>
          </cell>
          <cell r="C449" t="str">
            <v>FORNEC E/OU ASSENT DE CONEXOES DIVERSAS</v>
          </cell>
          <cell r="D449" t="str">
            <v>0253</v>
          </cell>
        </row>
        <row r="449">
          <cell r="G449">
            <v>103403</v>
          </cell>
          <cell r="H449" t="str">
            <v>ASSENTAMENTO DE CONEXÃO COM 2 ACESSOS, EM PEAD LISO PARA REDE DE ÁGUA OU ESGOTO, DIÂMETRO DE 180 MM, JUNTA SOLDADA (NÃO INCLUI O FORNECIMENTO E EXECUÇÃO DE SOLDA). AF_12/2021</v>
          </cell>
          <cell r="I449" t="str">
            <v>UN</v>
          </cell>
          <cell r="J449" t="str">
            <v>COEFICIENTE DE REPRESENTATIVIDADE</v>
          </cell>
          <cell r="K449" t="str">
            <v>29,55</v>
          </cell>
        </row>
        <row r="450">
          <cell r="A450" t="str">
            <v>ASSENTAMENTO DE TUBOS E PECAS</v>
          </cell>
          <cell r="B450" t="str">
            <v>ASTU</v>
          </cell>
          <cell r="C450" t="str">
            <v>FORNEC E/OU ASSENT DE CONEXOES DIVERSAS</v>
          </cell>
          <cell r="D450" t="str">
            <v>0253</v>
          </cell>
        </row>
        <row r="450">
          <cell r="G450">
            <v>103404</v>
          </cell>
          <cell r="H450" t="str">
            <v>ASSENTAMENTO DE CONEXÃO COM 2 ACESSOS, EM PEAD LISO PARA REDE DE ÁGUA OU ESGOTO, DIÂMETRO DE 200 MM, JUNTA SOLDADA (NÃO INCLUI O FORNECIMENTO E EXECUÇÃO DE SOLDA). AF_12/2021</v>
          </cell>
          <cell r="I450" t="str">
            <v>UN</v>
          </cell>
          <cell r="J450" t="str">
            <v>COEFICIENTE DE REPRESENTATIVIDADE</v>
          </cell>
          <cell r="K450" t="str">
            <v>32,83</v>
          </cell>
        </row>
        <row r="451">
          <cell r="A451" t="str">
            <v>ASSENTAMENTO DE TUBOS E PECAS</v>
          </cell>
          <cell r="B451" t="str">
            <v>ASTU</v>
          </cell>
          <cell r="C451" t="str">
            <v>FORNEC E/OU ASSENT DE CONEXOES DIVERSAS</v>
          </cell>
          <cell r="D451" t="str">
            <v>0253</v>
          </cell>
        </row>
        <row r="451">
          <cell r="G451">
            <v>103405</v>
          </cell>
          <cell r="H451" t="str">
            <v>ASSENTAMENTO DE CONEXÃO COM 2 ACESSOS, EM PEAD LISO PARA REDE DE ÁGUA OU ESGOTO, DIÂMETRO DE 225 MM, JUNTA SOLDADA (NÃO INCLUI O FORNECIMENTO E EXECUÇÃO DE SOLDA). AF_12/2021</v>
          </cell>
          <cell r="I451" t="str">
            <v>UN</v>
          </cell>
          <cell r="J451" t="str">
            <v>COEFICIENTE DE REPRESENTATIVIDADE</v>
          </cell>
          <cell r="K451" t="str">
            <v>36,94</v>
          </cell>
        </row>
        <row r="452">
          <cell r="A452" t="str">
            <v>ASSENTAMENTO DE TUBOS E PECAS</v>
          </cell>
          <cell r="B452" t="str">
            <v>ASTU</v>
          </cell>
          <cell r="C452" t="str">
            <v>FORNEC E/OU ASSENT DE CONEXOES DIVERSAS</v>
          </cell>
          <cell r="D452" t="str">
            <v>0253</v>
          </cell>
        </row>
        <row r="452">
          <cell r="G452">
            <v>103406</v>
          </cell>
          <cell r="H452" t="str">
            <v>ASSENTAMENTO DE CONEXÃO COM 2 ACESSOS, EM PEAD LISO PARA REDE DE ÁGUA OU ESGOTO, DIÂMETRO DE 250 MM, JUNTA SOLDADA (NÃO INCLUI O FORNECIMENTO E EXECUÇÃO DE SOLDA). AF_12/2021</v>
          </cell>
          <cell r="I452" t="str">
            <v>UN</v>
          </cell>
          <cell r="J452" t="str">
            <v>COEFICIENTE DE REPRESENTATIVIDADE</v>
          </cell>
          <cell r="K452" t="str">
            <v>41,05</v>
          </cell>
        </row>
        <row r="453">
          <cell r="A453" t="str">
            <v>ASSENTAMENTO DE TUBOS E PECAS</v>
          </cell>
          <cell r="B453" t="str">
            <v>ASTU</v>
          </cell>
          <cell r="C453" t="str">
            <v>FORNEC E/OU ASSENT DE CONEXOES DIVERSAS</v>
          </cell>
          <cell r="D453" t="str">
            <v>0253</v>
          </cell>
        </row>
        <row r="453">
          <cell r="G453">
            <v>103407</v>
          </cell>
          <cell r="H453" t="str">
            <v>ASSENTAMENTO DE CONEXÃO COM 2 ACESSOS, EM PEAD LISO PARA REDE DE ÁGUA OU ESGOTO, DIÂMETRO DE 280 MM, JUNTA SOLDADA (NÃO INCLUI O FORNECIMENTO E EXECUÇÃO DE SOLDA). AF_12/2021</v>
          </cell>
          <cell r="I453" t="str">
            <v>UN</v>
          </cell>
          <cell r="J453" t="str">
            <v>COEFICIENTE DE REPRESENTATIVIDADE</v>
          </cell>
          <cell r="K453" t="str">
            <v>45,97</v>
          </cell>
        </row>
        <row r="454">
          <cell r="A454" t="str">
            <v>ASSENTAMENTO DE TUBOS E PECAS</v>
          </cell>
          <cell r="B454" t="str">
            <v>ASTU</v>
          </cell>
          <cell r="C454" t="str">
            <v>FORNEC E/OU ASSENT DE CONEXOES DIVERSAS</v>
          </cell>
          <cell r="D454" t="str">
            <v>0253</v>
          </cell>
        </row>
        <row r="454">
          <cell r="G454">
            <v>103408</v>
          </cell>
          <cell r="H454" t="str">
            <v>ASSENTAMENTO DE CONEXÃO COM 2 ACESSOS, EM PEAD LISO PARA REDE DE ÁGUA OU ESGOTO, DIÂMETRO DE 315 MM, JUNTA SOLDADA (NÃO INCLUI O FORNECIMENTO E EXECUÇÃO DE SOLDA). AF_12/2021</v>
          </cell>
          <cell r="I454" t="str">
            <v>UN</v>
          </cell>
          <cell r="J454" t="str">
            <v>COEFICIENTE DE REPRESENTATIVIDADE</v>
          </cell>
          <cell r="K454" t="str">
            <v>51,73</v>
          </cell>
        </row>
        <row r="455">
          <cell r="A455" t="str">
            <v>ASSENTAMENTO DE TUBOS E PECAS</v>
          </cell>
          <cell r="B455" t="str">
            <v>ASTU</v>
          </cell>
          <cell r="C455" t="str">
            <v>FORNEC E/OU ASSENT DE CONEXOES DIVERSAS</v>
          </cell>
          <cell r="D455" t="str">
            <v>0253</v>
          </cell>
        </row>
        <row r="455">
          <cell r="G455">
            <v>103409</v>
          </cell>
          <cell r="H455" t="str">
            <v>ASSENTAMENTO DE CONEXÃO COM 2 ACESSOS, EM PEAD LISO PARA REDE DE ÁGUA OU ESGOTO, DIÂMETRO DE 355 MM, JUNTA SOLDADA (NÃO INCLUI O FORNECIMENTO E EXECUÇÃO DE SOLDA). AF_12/2021</v>
          </cell>
          <cell r="I455" t="str">
            <v>UN</v>
          </cell>
          <cell r="J455" t="str">
            <v>COEFICIENTE DE REPRESENTATIVIDADE</v>
          </cell>
          <cell r="K455" t="str">
            <v>58,30</v>
          </cell>
        </row>
        <row r="456">
          <cell r="A456" t="str">
            <v>ASSENTAMENTO DE TUBOS E PECAS</v>
          </cell>
          <cell r="B456" t="str">
            <v>ASTU</v>
          </cell>
          <cell r="C456" t="str">
            <v>FORNEC E/OU ASSENT DE CONEXOES DIVERSAS</v>
          </cell>
          <cell r="D456" t="str">
            <v>0253</v>
          </cell>
        </row>
        <row r="456">
          <cell r="G456">
            <v>103410</v>
          </cell>
          <cell r="H456" t="str">
            <v>ASSENTAMENTO DE CONEXÃO COM 2 ACESSOS, EM PEAD LISO PARA REDE DE ÁGUA OU ESGOTO, DIÂMETRO DE 400 MM, JUNTA SOLDADA (NÃO INCLUI O FORNECIMENTO E EXECUÇÃO DE SOLDA). AF_12/2021</v>
          </cell>
          <cell r="I456" t="str">
            <v>UN</v>
          </cell>
          <cell r="J456" t="str">
            <v>COEFICIENTE DE REPRESENTATIVIDADE</v>
          </cell>
          <cell r="K456" t="str">
            <v>65,68</v>
          </cell>
        </row>
        <row r="457">
          <cell r="A457" t="str">
            <v>ASSENTAMENTO DE TUBOS E PECAS</v>
          </cell>
          <cell r="B457" t="str">
            <v>ASTU</v>
          </cell>
          <cell r="C457" t="str">
            <v>FORNEC E/OU ASSENT DE CONEXOES DIVERSAS</v>
          </cell>
          <cell r="D457" t="str">
            <v>0253</v>
          </cell>
        </row>
        <row r="457">
          <cell r="G457">
            <v>103411</v>
          </cell>
          <cell r="H457" t="str">
            <v>ASSENTAMENTO DE CONEXÃO COM 3 ACESSOS, EM PEAD LISO PARA REDE DE ÁGUA OU ESGOTO, DIÂMETRO DE 20 MM, JUNTA SOLDADA (NÃO INCLUI O FORNECIMENTO E EXECUÇÃO DE SOLDA). AF_12/2021</v>
          </cell>
          <cell r="I457" t="str">
            <v>UN</v>
          </cell>
          <cell r="J457" t="str">
            <v>COEFICIENTE DE REPRESENTATIVIDADE</v>
          </cell>
          <cell r="K457" t="str">
            <v>6,56</v>
          </cell>
        </row>
        <row r="458">
          <cell r="A458" t="str">
            <v>ASSENTAMENTO DE TUBOS E PECAS</v>
          </cell>
          <cell r="B458" t="str">
            <v>ASTU</v>
          </cell>
          <cell r="C458" t="str">
            <v>FORNEC E/OU ASSENT DE CONEXOES DIVERSAS</v>
          </cell>
          <cell r="D458" t="str">
            <v>0253</v>
          </cell>
        </row>
        <row r="458">
          <cell r="G458">
            <v>103412</v>
          </cell>
          <cell r="H458" t="str">
            <v>ASSENTAMENTO DE CONEXÃO COM 3 ACESSOS, EM PEAD LISO PARA REDE DE ÁGUA OU ESGOTO, DIÂMETRO DE 32 MM, JUNTA SOLDADA (NÃO INCLUI O FORNECIMENTO E EXECUÇÃO DE SOLDA). AF_12/2021</v>
          </cell>
          <cell r="I458" t="str">
            <v>UN</v>
          </cell>
          <cell r="J458" t="str">
            <v>COEFICIENTE DE REPRESENTATIVIDADE</v>
          </cell>
          <cell r="K458" t="str">
            <v>10,50</v>
          </cell>
        </row>
        <row r="459">
          <cell r="A459" t="str">
            <v>ASSENTAMENTO DE TUBOS E PECAS</v>
          </cell>
          <cell r="B459" t="str">
            <v>ASTU</v>
          </cell>
          <cell r="C459" t="str">
            <v>FORNEC E/OU ASSENT DE CONEXOES DIVERSAS</v>
          </cell>
          <cell r="D459" t="str">
            <v>0253</v>
          </cell>
        </row>
        <row r="459">
          <cell r="G459">
            <v>103413</v>
          </cell>
          <cell r="H459" t="str">
            <v>ASSENTAMENTO DE CONEXÃO COM 3 ACESSOS, EM PEAD LISO PARA REDE DE ÁGUA OU ESGOTO, DIÂMETRO DE 63 MM, JUNTA SOLDADA (NÃO INCLUI O FORNECIMENTO E EXECUÇÃO DE SOLDA). AF_12/2021</v>
          </cell>
          <cell r="I459" t="str">
            <v>UN</v>
          </cell>
          <cell r="J459" t="str">
            <v>COEFICIENTE DE REPRESENTATIVIDADE</v>
          </cell>
          <cell r="K459" t="str">
            <v>20,69</v>
          </cell>
        </row>
        <row r="460">
          <cell r="A460" t="str">
            <v>ASSENTAMENTO DE TUBOS E PECAS</v>
          </cell>
          <cell r="B460" t="str">
            <v>ASTU</v>
          </cell>
          <cell r="C460" t="str">
            <v>FORNEC E/OU ASSENT DE CONEXOES DIVERSAS</v>
          </cell>
          <cell r="D460" t="str">
            <v>0253</v>
          </cell>
        </row>
        <row r="460">
          <cell r="G460">
            <v>103414</v>
          </cell>
          <cell r="H460" t="str">
            <v>ASSENTAMENTO DE CONEXÃO COM 3 ACESSOS, EM PEAD LISO PARA REDE DE ÁGUA OU ESGOTO, DIÂMETRO DE 90 MM, JUNTA SOLDADA (NÃO INCLUI O FORNECIMENTO E EXECUÇÃO DE SOLDA). AF_12/2021</v>
          </cell>
          <cell r="I460" t="str">
            <v>UN</v>
          </cell>
          <cell r="J460" t="str">
            <v>COEFICIENTE DE REPRESENTATIVIDADE</v>
          </cell>
          <cell r="K460" t="str">
            <v>29,55</v>
          </cell>
        </row>
        <row r="461">
          <cell r="A461" t="str">
            <v>ASSENTAMENTO DE TUBOS E PECAS</v>
          </cell>
          <cell r="B461" t="str">
            <v>ASTU</v>
          </cell>
          <cell r="C461" t="str">
            <v>FORNEC E/OU ASSENT DE CONEXOES DIVERSAS</v>
          </cell>
          <cell r="D461" t="str">
            <v>0253</v>
          </cell>
        </row>
        <row r="461">
          <cell r="G461">
            <v>103415</v>
          </cell>
          <cell r="H461" t="str">
            <v>ASSENTAMENTO DE CONEXÃO COM 3 ACESSOS, EM PEAD LISO PARA REDE DE ÁGUA OU ESGOTO, DIÂMETRO DE 110 MM, JUNTA SOLDADA (NÃO INCLUI O FORNECIMENTO E EXECUÇÃO DE SOLDA). AF_12/2021</v>
          </cell>
          <cell r="I461" t="str">
            <v>UN</v>
          </cell>
          <cell r="J461" t="str">
            <v>COEFICIENTE DE REPRESENTATIVIDADE</v>
          </cell>
          <cell r="K461" t="str">
            <v>36,12</v>
          </cell>
        </row>
        <row r="462">
          <cell r="A462" t="str">
            <v>ASSENTAMENTO DE TUBOS E PECAS</v>
          </cell>
          <cell r="B462" t="str">
            <v>ASTU</v>
          </cell>
          <cell r="C462" t="str">
            <v>FORNEC E/OU ASSENT DE CONEXOES DIVERSAS</v>
          </cell>
          <cell r="D462" t="str">
            <v>0253</v>
          </cell>
        </row>
        <row r="462">
          <cell r="G462">
            <v>103416</v>
          </cell>
          <cell r="H462" t="str">
            <v>ASSENTAMENTO DE CONEXÃO COM 3 ACESSOS, EM PEAD LISO PARA REDE DE ÁGUA OU ESGOTO, DIÂMETRO DE 160 MM, JUNTA SOLDADA (NÃO INCLUI O FORNECIMENTO E EXECUÇÃO DE SOLDA). AF_12/2021</v>
          </cell>
          <cell r="I462" t="str">
            <v>UN</v>
          </cell>
          <cell r="J462" t="str">
            <v>COEFICIENTE DE REPRESENTATIVIDADE</v>
          </cell>
          <cell r="K462" t="str">
            <v>52,54</v>
          </cell>
        </row>
        <row r="463">
          <cell r="A463" t="str">
            <v>ASSENTAMENTO DE TUBOS E PECAS</v>
          </cell>
          <cell r="B463" t="str">
            <v>ASTU</v>
          </cell>
          <cell r="C463" t="str">
            <v>FORNEC E/OU ASSENT DE CONEXOES DIVERSAS</v>
          </cell>
          <cell r="D463" t="str">
            <v>0253</v>
          </cell>
        </row>
        <row r="463">
          <cell r="G463">
            <v>103417</v>
          </cell>
          <cell r="H463" t="str">
            <v>ASSENTAMENTO DE CONEXÃO COM 3 ACESSOS, EM PEAD LISO PARA REDE DE ÁGUA OU ESGOTO, DIÂMETRO DE 180 MM, JUNTA SOLDADA (NÃO INCLUI O FORNECIMENTO E EXECUÇÃO DE SOLDA). AF_12/2021</v>
          </cell>
          <cell r="I463" t="str">
            <v>UN</v>
          </cell>
          <cell r="J463" t="str">
            <v>COEFICIENTE DE REPRESENTATIVIDADE</v>
          </cell>
          <cell r="K463" t="str">
            <v>59,11</v>
          </cell>
        </row>
        <row r="464">
          <cell r="A464" t="str">
            <v>ASSENTAMENTO DE TUBOS E PECAS</v>
          </cell>
          <cell r="B464" t="str">
            <v>ASTU</v>
          </cell>
          <cell r="C464" t="str">
            <v>FORNEC E/OU ASSENT DE CONEXOES DIVERSAS</v>
          </cell>
          <cell r="D464" t="str">
            <v>0253</v>
          </cell>
        </row>
        <row r="464">
          <cell r="G464">
            <v>103418</v>
          </cell>
          <cell r="H464" t="str">
            <v>ASSENTAMENTO DE CONEXÃO COM 3 ACESSOS, EM PEAD LISO PARA REDE DE ÁGUA OU ESGOTO, DIÂMETRO DE 200 MM, JUNTA SOLDADA (NÃO INCLUI O FORNECIMENTO E EXECUÇÃO DE SOLDA). AF_12/2021</v>
          </cell>
          <cell r="I464" t="str">
            <v>UN</v>
          </cell>
          <cell r="J464" t="str">
            <v>COEFICIENTE DE REPRESENTATIVIDADE</v>
          </cell>
          <cell r="K464" t="str">
            <v>65,68</v>
          </cell>
        </row>
        <row r="465">
          <cell r="A465" t="str">
            <v>ASSENTAMENTO DE TUBOS E PECAS</v>
          </cell>
          <cell r="B465" t="str">
            <v>ASTU</v>
          </cell>
          <cell r="C465" t="str">
            <v>FORNEC E/OU ASSENT DE CONEXOES DIVERSAS</v>
          </cell>
          <cell r="D465" t="str">
            <v>0253</v>
          </cell>
        </row>
        <row r="465">
          <cell r="G465">
            <v>103419</v>
          </cell>
          <cell r="H465" t="str">
            <v>ASSENTAMENTO DE CONEXÃO COM 3 ACESSOS, EM PEAD LISO PARA REDE DE ÁGUA OU ESGOTO, DIÂMETRO DE 225 MM, JUNTA SOLDADA (NÃO INCLUI O FORNECIMENTO E EXECUÇÃO DE SOLDA). AF_12/2021</v>
          </cell>
          <cell r="I465" t="str">
            <v>UN</v>
          </cell>
          <cell r="J465" t="str">
            <v>COEFICIENTE DE REPRESENTATIVIDADE</v>
          </cell>
          <cell r="K465" t="str">
            <v>73,90</v>
          </cell>
        </row>
        <row r="466">
          <cell r="A466" t="str">
            <v>ASSENTAMENTO DE TUBOS E PECAS</v>
          </cell>
          <cell r="B466" t="str">
            <v>ASTU</v>
          </cell>
          <cell r="C466" t="str">
            <v>FORNEC E/OU ASSENT DE CONEXOES DIVERSAS</v>
          </cell>
          <cell r="D466" t="str">
            <v>0253</v>
          </cell>
        </row>
        <row r="466">
          <cell r="G466">
            <v>103420</v>
          </cell>
          <cell r="H466" t="str">
            <v>ASSENTAMENTO DE CONEXÃO COM 3 ACESSOS, EM PEAD LISO PARA REDE DE ÁGUA OU ESGOTO, DIÂMETRO DE 250 MM, JUNTA SOLDADA (NÃO INCLUI O FORNECIMENTO E EXECUÇÃO DE SOLDA). AF_12/2021</v>
          </cell>
          <cell r="I466" t="str">
            <v>UN</v>
          </cell>
          <cell r="J466" t="str">
            <v>COEFICIENTE DE REPRESENTATIVIDADE</v>
          </cell>
          <cell r="K466" t="str">
            <v>82,11</v>
          </cell>
        </row>
        <row r="467">
          <cell r="A467" t="str">
            <v>ASSENTAMENTO DE TUBOS E PECAS</v>
          </cell>
          <cell r="B467" t="str">
            <v>ASTU</v>
          </cell>
          <cell r="C467" t="str">
            <v>FORNEC E/OU ASSENT DE CONEXOES DIVERSAS</v>
          </cell>
          <cell r="D467" t="str">
            <v>0253</v>
          </cell>
        </row>
        <row r="467">
          <cell r="G467">
            <v>103421</v>
          </cell>
          <cell r="H467" t="str">
            <v>ASSENTAMENTO DE CONEXÃO COM 3 ACESSOS, EM PEAD LISO PARA REDE DE ÁGUA OU ESGOTO, DIÂMETRO DE 280 MM, JUNTA SOLDADA (NÃO INCLUI O FORNECIMENTO E EXECUÇÃO DE SOLDA). AF_12/2021</v>
          </cell>
          <cell r="I467" t="str">
            <v>UN</v>
          </cell>
          <cell r="J467" t="str">
            <v>COEFICIENTE DE REPRESENTATIVIDADE</v>
          </cell>
          <cell r="K467" t="str">
            <v>91,96</v>
          </cell>
        </row>
        <row r="468">
          <cell r="A468" t="str">
            <v>ASSENTAMENTO DE TUBOS E PECAS</v>
          </cell>
          <cell r="B468" t="str">
            <v>ASTU</v>
          </cell>
          <cell r="C468" t="str">
            <v>FORNEC E/OU ASSENT DE CONEXOES DIVERSAS</v>
          </cell>
          <cell r="D468" t="str">
            <v>0253</v>
          </cell>
        </row>
        <row r="468">
          <cell r="G468">
            <v>103422</v>
          </cell>
          <cell r="H468" t="str">
            <v>ASSENTAMENTO DE CONEXÃO COM 3 ACESSOS, EM PEAD LISO PARA REDE DE ÁGUA OU ESGOTO, DIÂMETRO DE 315 MM, JUNTA SOLDADA (NÃO INCLUI O FORNECIMENTO E EXECUÇÃO DE SOLDA). AF_12/2021</v>
          </cell>
          <cell r="I468" t="str">
            <v>UN</v>
          </cell>
          <cell r="J468" t="str">
            <v>COEFICIENTE DE REPRESENTATIVIDADE</v>
          </cell>
          <cell r="K468" t="str">
            <v>103,46</v>
          </cell>
        </row>
        <row r="469">
          <cell r="A469" t="str">
            <v>ASSENTAMENTO DE TUBOS E PECAS</v>
          </cell>
          <cell r="B469" t="str">
            <v>ASTU</v>
          </cell>
          <cell r="C469" t="str">
            <v>FORNEC E/OU ASSENT DE CONEXOES DIVERSAS</v>
          </cell>
          <cell r="D469" t="str">
            <v>0253</v>
          </cell>
        </row>
        <row r="469">
          <cell r="G469">
            <v>103423</v>
          </cell>
          <cell r="H469" t="str">
            <v>ASSENTAMENTO DE CONEXÃO COM 3 ACESSOS, EM PEAD LISO PARA REDE DE ÁGUA OU ESGOTO, DIÂMETRO DE 355 MM, JUNTA SOLDADA (NÃO INCLUI O FORNECIMENTO E EXECUÇÃO DE SOLDA). AF_12/2021</v>
          </cell>
          <cell r="I469" t="str">
            <v>UN</v>
          </cell>
          <cell r="J469" t="str">
            <v>COEFICIENTE DE REPRESENTATIVIDADE</v>
          </cell>
          <cell r="K469" t="str">
            <v>116,60</v>
          </cell>
        </row>
        <row r="470">
          <cell r="A470" t="str">
            <v>ASSENTAMENTO DE TUBOS E PECAS</v>
          </cell>
          <cell r="B470" t="str">
            <v>ASTU</v>
          </cell>
          <cell r="C470" t="str">
            <v>FORNEC E/OU ASSENT DE CONEXOES DIVERSAS</v>
          </cell>
          <cell r="D470" t="str">
            <v>0253</v>
          </cell>
        </row>
        <row r="470">
          <cell r="G470">
            <v>103424</v>
          </cell>
          <cell r="H470" t="str">
            <v>ASSENTAMENTO DE CONEXÃO COM 3 ACESSOS, EM PEAD LISO PARA REDE DE ÁGUA OU ESGOTO, DIÂMETRO DE 400 MM, JUNTA SOLDADA (NÃO INCLUI O FORNECIMENTO E EXECUÇÃO DE SOLDA). AF_12/2021</v>
          </cell>
          <cell r="I470" t="str">
            <v>UN</v>
          </cell>
          <cell r="J470" t="str">
            <v>COEFICIENTE DE REPRESENTATIVIDADE</v>
          </cell>
          <cell r="K470" t="str">
            <v>131,37</v>
          </cell>
        </row>
        <row r="471">
          <cell r="A471" t="str">
            <v>ASSENTAMENTO DE TUBOS E PECAS</v>
          </cell>
          <cell r="B471" t="str">
            <v>ASTU</v>
          </cell>
          <cell r="C471" t="str">
            <v>FORNEC E/OU ASSENT DE CONEXOES DIVERSAS</v>
          </cell>
          <cell r="D471" t="str">
            <v>0253</v>
          </cell>
        </row>
        <row r="471">
          <cell r="G471">
            <v>103425</v>
          </cell>
          <cell r="H471" t="str">
            <v>LUVA, EM PEAD LISO PARA REDE DE ÁGUA OU ESGOTO, DIÂMETRO DE 20 MM, JUNTA SOLDADA POR ELETROFUSÃO (NÃO INCLUI A EXECUÇÃO DE SOLDA). AF_12/2021</v>
          </cell>
          <cell r="I471" t="str">
            <v>UN</v>
          </cell>
          <cell r="J471" t="str">
            <v>ATRIBUÍDO SÃO PAULO</v>
          </cell>
          <cell r="K471" t="str">
            <v>14,86</v>
          </cell>
        </row>
        <row r="472">
          <cell r="A472" t="str">
            <v>ASSENTAMENTO DE TUBOS E PECAS</v>
          </cell>
          <cell r="B472" t="str">
            <v>ASTU</v>
          </cell>
          <cell r="C472" t="str">
            <v>FORNEC E/OU ASSENT DE CONEXOES DIVERSAS</v>
          </cell>
          <cell r="D472" t="str">
            <v>0253</v>
          </cell>
        </row>
        <row r="472">
          <cell r="G472">
            <v>103426</v>
          </cell>
          <cell r="H472" t="str">
            <v>LUVA, EM PEAD LISO PARA REDE DE ÁGUA OU ESGOTO, DIÂMETRO DE 32 MM, JUNTA SOLDADA POR ELETROFUSÃO (NÃO INCLUI A EXECUÇÃO DE SOLDA). AF_12/2021</v>
          </cell>
          <cell r="I472" t="str">
            <v>UN</v>
          </cell>
          <cell r="J472" t="str">
            <v>ATRIBUÍDO SÃO PAULO</v>
          </cell>
          <cell r="K472" t="str">
            <v>17,73</v>
          </cell>
        </row>
        <row r="473">
          <cell r="A473" t="str">
            <v>ASSENTAMENTO DE TUBOS E PECAS</v>
          </cell>
          <cell r="B473" t="str">
            <v>ASTU</v>
          </cell>
          <cell r="C473" t="str">
            <v>FORNEC E/OU ASSENT DE CONEXOES DIVERSAS</v>
          </cell>
          <cell r="D473" t="str">
            <v>0253</v>
          </cell>
        </row>
        <row r="473">
          <cell r="G473">
            <v>103427</v>
          </cell>
          <cell r="H473" t="str">
            <v>LUVA, EM PEAD LISO PARA REDE DE ÁGUA OU ESGOTO, DIÂMETRO DE 63 MM, JUNTA SOLDADA POR ELETROFUSÃO (NÃO INCLUI A EXECUÇÃO DE SOLDA). AF_12/2021</v>
          </cell>
          <cell r="I473" t="str">
            <v>UN</v>
          </cell>
          <cell r="J473" t="str">
            <v>ATRIBUÍDO SÃO PAULO</v>
          </cell>
          <cell r="K473" t="str">
            <v>35,53</v>
          </cell>
        </row>
        <row r="474">
          <cell r="A474" t="str">
            <v>ASSENTAMENTO DE TUBOS E PECAS</v>
          </cell>
          <cell r="B474" t="str">
            <v>ASTU</v>
          </cell>
          <cell r="C474" t="str">
            <v>FORNEC E/OU ASSENT DE CONEXOES DIVERSAS</v>
          </cell>
          <cell r="D474" t="str">
            <v>0253</v>
          </cell>
        </row>
        <row r="474">
          <cell r="G474">
            <v>103428</v>
          </cell>
          <cell r="H474" t="str">
            <v>LUVA, EM PEAD LISO PARA REDE DE ÁGUA OU ESGOTO, DIÂMETRO DE 200 MM, JUNTA SOLDADA POR ELETROFUSÃO (NÃO INCLUI A EXECUÇÃO DE SOLDA). AF_12/2021</v>
          </cell>
          <cell r="I474" t="str">
            <v>UN</v>
          </cell>
          <cell r="J474" t="str">
            <v>ATRIBUÍDO SÃO PAULO</v>
          </cell>
          <cell r="K474" t="str">
            <v>240,00</v>
          </cell>
        </row>
        <row r="475">
          <cell r="A475" t="str">
            <v>ASSENTAMENTO DE TUBOS E PECAS</v>
          </cell>
          <cell r="B475" t="str">
            <v>ASTU</v>
          </cell>
          <cell r="C475" t="str">
            <v>FORNEC E/OU ASSENT DE CONEXOES DIVERSAS</v>
          </cell>
          <cell r="D475" t="str">
            <v>0253</v>
          </cell>
        </row>
        <row r="475">
          <cell r="G475">
            <v>103429</v>
          </cell>
          <cell r="H475" t="str">
            <v>LUVA, EM PEAD LISO PARA REDE DE ÁGUA OU ESGOTO, DIÂMETRO DE 400 MM, JUNTA SOLDADA POR ELETROFUSÃO (NÃO INCLUI A EXECUÇÃO DE SOLDA). AF_12/2021</v>
          </cell>
          <cell r="I475" t="str">
            <v>UN</v>
          </cell>
          <cell r="J475" t="str">
            <v>ATRIBUÍDO SÃO PAULO</v>
          </cell>
          <cell r="K475" t="str">
            <v>2.685,50</v>
          </cell>
        </row>
        <row r="476">
          <cell r="A476" t="str">
            <v>ASSENTAMENTO DE TUBOS E PECAS</v>
          </cell>
          <cell r="B476" t="str">
            <v>ASTU</v>
          </cell>
          <cell r="C476" t="str">
            <v>FORNEC E/OU ASSENT DE CONEXOES DIVERSAS</v>
          </cell>
          <cell r="D476" t="str">
            <v>0253</v>
          </cell>
        </row>
        <row r="476">
          <cell r="G476">
            <v>103430</v>
          </cell>
          <cell r="H476" t="str">
            <v>COTOVELO 45 GRAUS, EM PEAD LISO PARA REDE DE ÁGUA OU ESGOTO, DIÂMETRO DE 32 MM, JUNTA SOLDADA POR ELETROFUSÃO (NÃO INCLUI A EXECUÇÃO DE SOLDA). AF_12/2021</v>
          </cell>
          <cell r="I476" t="str">
            <v>UN</v>
          </cell>
          <cell r="J476" t="str">
            <v>ATRIBUÍDO SÃO PAULO</v>
          </cell>
          <cell r="K476" t="str">
            <v>32,07</v>
          </cell>
        </row>
        <row r="477">
          <cell r="A477" t="str">
            <v>ASSENTAMENTO DE TUBOS E PECAS</v>
          </cell>
          <cell r="B477" t="str">
            <v>ASTU</v>
          </cell>
          <cell r="C477" t="str">
            <v>FORNEC E/OU ASSENT DE CONEXOES DIVERSAS</v>
          </cell>
          <cell r="D477" t="str">
            <v>0253</v>
          </cell>
        </row>
        <row r="477">
          <cell r="G477">
            <v>103431</v>
          </cell>
          <cell r="H477" t="str">
            <v>COTOVELO 45 GRAUS, EM PEAD LISO PARA REDE DE ÁGUA OU ESGOTO, DIÂMETRO DE 63 MM, JUNTA SOLDADA POR ELETROFUSÃO (NÃO INCLUI A EXECUÇÃO DE SOLDA). AF_12/2021</v>
          </cell>
          <cell r="I477" t="str">
            <v>UN</v>
          </cell>
          <cell r="J477" t="str">
            <v>ATRIBUÍDO SÃO PAULO</v>
          </cell>
          <cell r="K477" t="str">
            <v>56,11</v>
          </cell>
        </row>
        <row r="478">
          <cell r="A478" t="str">
            <v>ASSENTAMENTO DE TUBOS E PECAS</v>
          </cell>
          <cell r="B478" t="str">
            <v>ASTU</v>
          </cell>
          <cell r="C478" t="str">
            <v>FORNEC E/OU ASSENT DE CONEXOES DIVERSAS</v>
          </cell>
          <cell r="D478" t="str">
            <v>0253</v>
          </cell>
        </row>
        <row r="478">
          <cell r="G478">
            <v>103432</v>
          </cell>
          <cell r="H478" t="str">
            <v>COTOVELO 45 GRAUS, EM PEAD LISO PARA REDE DE ÁGUA OU ESGOTO, DIÂMETRO DE 200 MM, JUNTA SOLDADA POR ELETROFUSÃO (NÃO INCLUI A EXECUÇÃO DE SOLDA). AF_12/2021</v>
          </cell>
          <cell r="I478" t="str">
            <v>UN</v>
          </cell>
          <cell r="J478" t="str">
            <v>ATRIBUÍDO SÃO PAULO</v>
          </cell>
          <cell r="K478" t="str">
            <v>1.524,88</v>
          </cell>
        </row>
        <row r="479">
          <cell r="A479" t="str">
            <v>ASSENTAMENTO DE TUBOS E PECAS</v>
          </cell>
          <cell r="B479" t="str">
            <v>ASTU</v>
          </cell>
          <cell r="C479" t="str">
            <v>FORNEC E/OU ASSENT DE CONEXOES DIVERSAS</v>
          </cell>
          <cell r="D479" t="str">
            <v>0253</v>
          </cell>
        </row>
        <row r="479">
          <cell r="G479">
            <v>103433</v>
          </cell>
          <cell r="H479" t="str">
            <v>COTOVELO 90 GRAUS, EM PEAD LISO PARA REDE DE ÁGUA OU ESGOTO, DIÂMETRO DE 20 MM, JUNTA SOLDADA POR ELETROFUSÃO (NÃO INCLUI A EXECUÇÃO DE SOLDA). AF_12/2021</v>
          </cell>
          <cell r="I479" t="str">
            <v>UN</v>
          </cell>
          <cell r="J479" t="str">
            <v>ATRIBUÍDO SÃO PAULO</v>
          </cell>
          <cell r="K479" t="str">
            <v>31,88</v>
          </cell>
        </row>
        <row r="480">
          <cell r="A480" t="str">
            <v>ASSENTAMENTO DE TUBOS E PECAS</v>
          </cell>
          <cell r="B480" t="str">
            <v>ASTU</v>
          </cell>
          <cell r="C480" t="str">
            <v>FORNEC E/OU ASSENT DE CONEXOES DIVERSAS</v>
          </cell>
          <cell r="D480" t="str">
            <v>0253</v>
          </cell>
        </row>
        <row r="480">
          <cell r="G480">
            <v>103434</v>
          </cell>
          <cell r="H480" t="str">
            <v>COTOVELO 90 GRAUS, EM PEAD LISO PARA REDE DE ÁGUA OU ESGOTO, DIÂMETRO DE 32 MM, JUNTA SOLDADA POR ELETROFUSÃO (NÃO INCLUI A EXECUÇÃO DE SOLDA). AF_12/2021</v>
          </cell>
          <cell r="I480" t="str">
            <v>UN</v>
          </cell>
          <cell r="J480" t="str">
            <v>ATRIBUÍDO SÃO PAULO</v>
          </cell>
          <cell r="K480" t="str">
            <v>44,04</v>
          </cell>
        </row>
        <row r="481">
          <cell r="A481" t="str">
            <v>ASSENTAMENTO DE TUBOS E PECAS</v>
          </cell>
          <cell r="B481" t="str">
            <v>ASTU</v>
          </cell>
          <cell r="C481" t="str">
            <v>FORNEC E/OU ASSENT DE CONEXOES DIVERSAS</v>
          </cell>
          <cell r="D481" t="str">
            <v>0253</v>
          </cell>
        </row>
        <row r="481">
          <cell r="G481">
            <v>103435</v>
          </cell>
          <cell r="H481" t="str">
            <v>COTOVELO 90 GRAUS, EM PEAD LISO PARA REDE DE ÁGUA OU ESGOTO, DIÂMETRO DE 63 MM, JUNTA SOLDADA POR ELETROFUSÃO (NÃO INCLUI A EXECUÇÃO DE SOLDA). AF_12/2021</v>
          </cell>
          <cell r="I481" t="str">
            <v>UN</v>
          </cell>
          <cell r="J481" t="str">
            <v>ATRIBUÍDO SÃO PAULO</v>
          </cell>
          <cell r="K481" t="str">
            <v>81,89</v>
          </cell>
        </row>
        <row r="482">
          <cell r="A482" t="str">
            <v>ASSENTAMENTO DE TUBOS E PECAS</v>
          </cell>
          <cell r="B482" t="str">
            <v>ASTU</v>
          </cell>
          <cell r="C482" t="str">
            <v>FORNEC E/OU ASSENT DE CONEXOES DIVERSAS</v>
          </cell>
          <cell r="D482" t="str">
            <v>0253</v>
          </cell>
        </row>
        <row r="482">
          <cell r="G482">
            <v>103436</v>
          </cell>
          <cell r="H482" t="str">
            <v>COTOVELO 90 GRAUS, POLIETILENO DE ALTA DENSIDADE (PEAD) PARA REDE DE ÁGUA OU ESGOTO, DIÂMETRO DE 200 MM, JUNTA SOLDADA POR ELETROFUSÃO (NÃO INCLUI A EXECUÇÃO DE SOLDA). AF_12/2021</v>
          </cell>
          <cell r="I482" t="str">
            <v>UN</v>
          </cell>
          <cell r="J482" t="str">
            <v>ATRIBUÍDO SÃO PAULO</v>
          </cell>
          <cell r="K482" t="str">
            <v>2.160,69</v>
          </cell>
        </row>
        <row r="483">
          <cell r="A483" t="str">
            <v>ASSENTAMENTO DE TUBOS E PECAS</v>
          </cell>
          <cell r="B483" t="str">
            <v>ASTU</v>
          </cell>
          <cell r="C483" t="str">
            <v>FORNEC E/OU ASSENT DE CONEXOES DIVERSAS</v>
          </cell>
          <cell r="D483" t="str">
            <v>0253</v>
          </cell>
        </row>
        <row r="483">
          <cell r="G483">
            <v>103437</v>
          </cell>
          <cell r="H483" t="str">
            <v>TÊ DE SERVIÇO, EM PEAD LISO PARA REDE DE ÁGUA OU ESGOTO, DIÂMETRO DE 63 X 20 MM, JUNTA SOLDADA POR ELETROFUSÃO (NÃO INCLUI A EXECUÇÃO DE SOLDA). AF_12/2021</v>
          </cell>
          <cell r="I483" t="str">
            <v>UN</v>
          </cell>
          <cell r="J483" t="str">
            <v>ATRIBUÍDO SÃO PAULO</v>
          </cell>
          <cell r="K483" t="str">
            <v>169,98</v>
          </cell>
        </row>
        <row r="484">
          <cell r="A484" t="str">
            <v>ASSENTAMENTO DE TUBOS E PECAS</v>
          </cell>
          <cell r="B484" t="str">
            <v>ASTU</v>
          </cell>
          <cell r="C484" t="str">
            <v>FORNEC E/OU ASSENT DE CONEXOES DIVERSAS</v>
          </cell>
          <cell r="D484" t="str">
            <v>0253</v>
          </cell>
        </row>
        <row r="484">
          <cell r="G484">
            <v>103438</v>
          </cell>
          <cell r="H484" t="str">
            <v>TÊ DE SERVIÇO, EM PEAD LISO PARA REDE DE ÁGUA OU ESGOTO, DIÂMETRO DE 63 X 32 MM, JUNTA SOLDADA POR ELETROFUSÃO (NÃO INCLUI A EXECUÇÃO DE SOLDA). AF_12/2021</v>
          </cell>
          <cell r="I484" t="str">
            <v>UN</v>
          </cell>
          <cell r="J484" t="str">
            <v>ATRIBUÍDO SÃO PAULO</v>
          </cell>
          <cell r="K484" t="str">
            <v>169,98</v>
          </cell>
        </row>
        <row r="485">
          <cell r="A485" t="str">
            <v>ASSENTAMENTO DE TUBOS E PECAS</v>
          </cell>
          <cell r="B485" t="str">
            <v>ASTU</v>
          </cell>
          <cell r="C485" t="str">
            <v>FORNEC E/OU ASSENT DE CONEXOES DIVERSAS</v>
          </cell>
          <cell r="D485" t="str">
            <v>0253</v>
          </cell>
        </row>
        <row r="485">
          <cell r="G485">
            <v>103439</v>
          </cell>
          <cell r="H485" t="str">
            <v>TÊ DE SERVIÇO, EM PEAD LISO PARA REDE DE ÁGUA OU ESGOTO, DIÂMETRO DE 63 X 63 MM, JUNTA SOLDADA POR ELETROFUSÃO (NÃO INCLUI A EXECUÇÃO DE SOLDA). AF_12/2021</v>
          </cell>
          <cell r="I485" t="str">
            <v>UN</v>
          </cell>
          <cell r="J485" t="str">
            <v>ATRIBUÍDO SÃO PAULO</v>
          </cell>
          <cell r="K485" t="str">
            <v>200,51</v>
          </cell>
        </row>
        <row r="486">
          <cell r="A486" t="str">
            <v>ASSENTAMENTO DE TUBOS E PECAS</v>
          </cell>
          <cell r="B486" t="str">
            <v>ASTU</v>
          </cell>
          <cell r="C486" t="str">
            <v>FORNEC E/OU ASSENT DE CONEXOES DIVERSAS</v>
          </cell>
          <cell r="D486" t="str">
            <v>0253</v>
          </cell>
        </row>
        <row r="486">
          <cell r="G486">
            <v>103440</v>
          </cell>
          <cell r="H486" t="str">
            <v>TÊ DE SERVIÇO, EM PEAD LISO PARA REDE DE ÁGUA OU ESGOTO, DIÂMETRO DE 200 X 20 MM, JUNTA SOLDADA POR ELETROFUSÃO (NÃO INCLUI A EXECUÇÃO DE SOLDA). AF_12/2021</v>
          </cell>
          <cell r="I486" t="str">
            <v>UN</v>
          </cell>
          <cell r="J486" t="str">
            <v>ATRIBUÍDO SÃO PAULO</v>
          </cell>
          <cell r="K486" t="str">
            <v>381,76</v>
          </cell>
        </row>
        <row r="487">
          <cell r="A487" t="str">
            <v>ASSENTAMENTO DE TUBOS E PECAS</v>
          </cell>
          <cell r="B487" t="str">
            <v>ASTU</v>
          </cell>
          <cell r="C487" t="str">
            <v>FORNEC E/OU ASSENT DE CONEXOES DIVERSAS</v>
          </cell>
          <cell r="D487" t="str">
            <v>0253</v>
          </cell>
        </row>
        <row r="487">
          <cell r="G487">
            <v>103441</v>
          </cell>
          <cell r="H487" t="str">
            <v>TÊ DE SERVIÇO, EM PEAD LISO PARA REDE DE ÁGUA OU ESGOTO, DIÂMETRO DE 200 X 32 MM, JUNTA SOLDADA POR ELETROFUSÃO (NÃO INCLUI A EXECUÇÃO DE SOLDA). AF_12/2021</v>
          </cell>
          <cell r="I487" t="str">
            <v>UN</v>
          </cell>
          <cell r="J487" t="str">
            <v>ATRIBUÍDO SÃO PAULO</v>
          </cell>
          <cell r="K487" t="str">
            <v>386,70</v>
          </cell>
        </row>
        <row r="488">
          <cell r="A488" t="str">
            <v>ASSENTAMENTO DE TUBOS E PECAS</v>
          </cell>
          <cell r="B488" t="str">
            <v>ASTU</v>
          </cell>
          <cell r="C488" t="str">
            <v>FORNEC E/OU ASSENT DE CONEXOES DIVERSAS</v>
          </cell>
          <cell r="D488" t="str">
            <v>0253</v>
          </cell>
        </row>
        <row r="488">
          <cell r="G488">
            <v>103442</v>
          </cell>
          <cell r="H488" t="str">
            <v>TÊ DE SERVIÇO, EM PEAD LISO PARA REDE DE ÁGUA OU ESGOTO, DIÂMETRO DE 200 X 63 MM, JUNTA SOLDADA POR ELETROFUSÃO (NÃO INCLUI A EXECUÇÃO DE SOLDA). AF_12/2021</v>
          </cell>
          <cell r="I488" t="str">
            <v>UN</v>
          </cell>
          <cell r="J488" t="str">
            <v>ATRIBUÍDO SÃO PAULO</v>
          </cell>
          <cell r="K488" t="str">
            <v>506,01</v>
          </cell>
        </row>
        <row r="489">
          <cell r="A489" t="str">
            <v>CANTEIRO DE OBRAS</v>
          </cell>
          <cell r="B489" t="str">
            <v>CANT</v>
          </cell>
          <cell r="C489" t="str">
            <v>CONSTRUCAO DO CANTEIRO</v>
          </cell>
          <cell r="D489" t="str">
            <v>0001</v>
          </cell>
        </row>
        <row r="489">
          <cell r="G489">
            <v>98441</v>
          </cell>
          <cell r="H489" t="str">
            <v>PAREDE DE MADEIRA COMPENSADA PARA CONSTRUÇÃO TEMPORÁRIA EM CHAPA SIMPLES, EXTERNA, SEM VÃO. AF_03/2024</v>
          </cell>
          <cell r="I489" t="str">
            <v>M2</v>
          </cell>
          <cell r="J489" t="str">
            <v>COEFICIENTE DE REPRESENTATIVIDADE</v>
          </cell>
          <cell r="K489" t="str">
            <v>84,30</v>
          </cell>
        </row>
        <row r="490">
          <cell r="A490" t="str">
            <v>CANTEIRO DE OBRAS</v>
          </cell>
          <cell r="B490" t="str">
            <v>CANT</v>
          </cell>
          <cell r="C490" t="str">
            <v>CONSTRUCAO DO CANTEIRO</v>
          </cell>
          <cell r="D490" t="str">
            <v>0001</v>
          </cell>
        </row>
        <row r="490">
          <cell r="G490">
            <v>98443</v>
          </cell>
          <cell r="H490" t="str">
            <v>PAREDE DE MADEIRA COMPENSADA PARA CONSTRUÇÃO TEMPORÁRIA EM CHAPA SIMPLES, INTERNA, SEM VÃO. AF_03/2024</v>
          </cell>
          <cell r="I490" t="str">
            <v>M2</v>
          </cell>
          <cell r="J490" t="str">
            <v>COEFICIENTE DE REPRESENTATIVIDADE</v>
          </cell>
          <cell r="K490" t="str">
            <v>65,85</v>
          </cell>
        </row>
        <row r="491">
          <cell r="A491" t="str">
            <v>CANTEIRO DE OBRAS</v>
          </cell>
          <cell r="B491" t="str">
            <v>CANT</v>
          </cell>
          <cell r="C491" t="str">
            <v>CONSTRUCAO DO CANTEIRO</v>
          </cell>
          <cell r="D491" t="str">
            <v>0001</v>
          </cell>
        </row>
        <row r="491">
          <cell r="G491">
            <v>98445</v>
          </cell>
          <cell r="H491" t="str">
            <v>PAREDE DE MADEIRA COMPENSADA PARA CONSTRUÇÃO TEMPORÁRIA EM CHAPA SIMPLES, EXTERNA, COM ÁREA LÍQUIDA MAIOR OU IGUAL A 6 M², COM VÃO. AF_03/2024</v>
          </cell>
          <cell r="I491" t="str">
            <v>M2</v>
          </cell>
          <cell r="J491" t="str">
            <v>COEFICIENTE DE REPRESENTATIVIDADE</v>
          </cell>
          <cell r="K491" t="str">
            <v>99,30</v>
          </cell>
        </row>
        <row r="492">
          <cell r="A492" t="str">
            <v>CANTEIRO DE OBRAS</v>
          </cell>
          <cell r="B492" t="str">
            <v>CANT</v>
          </cell>
          <cell r="C492" t="str">
            <v>CONSTRUCAO DO CANTEIRO</v>
          </cell>
          <cell r="D492" t="str">
            <v>0001</v>
          </cell>
        </row>
        <row r="492">
          <cell r="G492">
            <v>98446</v>
          </cell>
          <cell r="H492" t="str">
            <v>PAREDE DE MADEIRA COMPENSADA PARA CONSTRUÇÃO TEMPORÁRIA EM CHAPA SIMPLES, EXTERNA, COM ÁREA LÍQUIDA MENOR QUE 6 M², COM VÃO. AF_03/2024</v>
          </cell>
          <cell r="I492" t="str">
            <v>M2</v>
          </cell>
          <cell r="J492" t="str">
            <v>COEFICIENTE DE REPRESENTATIVIDADE</v>
          </cell>
          <cell r="K492" t="str">
            <v>126,76</v>
          </cell>
        </row>
        <row r="493">
          <cell r="A493" t="str">
            <v>CANTEIRO DE OBRAS</v>
          </cell>
          <cell r="B493" t="str">
            <v>CANT</v>
          </cell>
          <cell r="C493" t="str">
            <v>CONSTRUCAO DO CANTEIRO</v>
          </cell>
          <cell r="D493" t="str">
            <v>0001</v>
          </cell>
        </row>
        <row r="493">
          <cell r="G493">
            <v>98447</v>
          </cell>
          <cell r="H493" t="str">
            <v>PAREDE DE MADEIRA COMPENSADA PARA CONSTRUÇÃO TEMPORÁRIA EM CHAPA SIMPLES, INTERNA, COM ÁREA LÍQUIDA MAIOR OU IGUAL A 6 M², COM VÃO. AF_03/2024</v>
          </cell>
          <cell r="I493" t="str">
            <v>M2</v>
          </cell>
          <cell r="J493" t="str">
            <v>COEFICIENTE DE REPRESENTATIVIDADE</v>
          </cell>
          <cell r="K493" t="str">
            <v>77,78</v>
          </cell>
        </row>
        <row r="494">
          <cell r="A494" t="str">
            <v>CANTEIRO DE OBRAS</v>
          </cell>
          <cell r="B494" t="str">
            <v>CANT</v>
          </cell>
          <cell r="C494" t="str">
            <v>CONSTRUCAO DO CANTEIRO</v>
          </cell>
          <cell r="D494" t="str">
            <v>0001</v>
          </cell>
        </row>
        <row r="494">
          <cell r="G494">
            <v>98448</v>
          </cell>
          <cell r="H494" t="str">
            <v>PAREDE DE MADEIRA COMPENSADA PARA CONSTRUÇÃO TEMPORÁRIA EM CHAPA SIMPLES, INTERNA, COM ÁREA LÍQUIDA MENOR QUE 6 M², COM VÃO. AF_03/2024</v>
          </cell>
          <cell r="I494" t="str">
            <v>M2</v>
          </cell>
          <cell r="J494" t="str">
            <v>COEFICIENTE DE REPRESENTATIVIDADE</v>
          </cell>
          <cell r="K494" t="str">
            <v>99,93</v>
          </cell>
        </row>
        <row r="495">
          <cell r="A495" t="str">
            <v>CANTEIRO DE OBRAS</v>
          </cell>
          <cell r="B495" t="str">
            <v>CANT</v>
          </cell>
          <cell r="C495" t="str">
            <v>CONSTRUCAO DO CANTEIRO</v>
          </cell>
          <cell r="D495" t="str">
            <v>0001</v>
          </cell>
        </row>
        <row r="495">
          <cell r="G495">
            <v>98449</v>
          </cell>
          <cell r="H495" t="str">
            <v>PAREDE DE MADEIRA COMPENSADA PARA CONSTRUÇÃO TEMPORÁRIA EM CHAPA DUPLA, EXTERNA, SEM VÃO. AF_03/2024</v>
          </cell>
          <cell r="I495" t="str">
            <v>M2</v>
          </cell>
          <cell r="J495" t="str">
            <v>COEFICIENTE DE REPRESENTATIVIDADE</v>
          </cell>
          <cell r="K495" t="str">
            <v>117,55</v>
          </cell>
        </row>
        <row r="496">
          <cell r="A496" t="str">
            <v>CANTEIRO DE OBRAS</v>
          </cell>
          <cell r="B496" t="str">
            <v>CANT</v>
          </cell>
          <cell r="C496" t="str">
            <v>CONSTRUCAO DO CANTEIRO</v>
          </cell>
          <cell r="D496" t="str">
            <v>0001</v>
          </cell>
        </row>
        <row r="496">
          <cell r="G496">
            <v>98451</v>
          </cell>
          <cell r="H496" t="str">
            <v>PAREDE DE MADEIRA COMPENSADA PARA CONSTRUÇÃO TEMPORÁRIA EM CHAPA DUPLA, INTERNA, SEM VÃO. AF_03/2024</v>
          </cell>
          <cell r="I496" t="str">
            <v>M2</v>
          </cell>
          <cell r="J496" t="str">
            <v>COEFICIENTE DE REPRESENTATIVIDADE</v>
          </cell>
          <cell r="K496" t="str">
            <v>96,64</v>
          </cell>
        </row>
        <row r="497">
          <cell r="A497" t="str">
            <v>CANTEIRO DE OBRAS</v>
          </cell>
          <cell r="B497" t="str">
            <v>CANT</v>
          </cell>
          <cell r="C497" t="str">
            <v>CONSTRUCAO DO CANTEIRO</v>
          </cell>
          <cell r="D497" t="str">
            <v>0001</v>
          </cell>
        </row>
        <row r="497">
          <cell r="G497">
            <v>98453</v>
          </cell>
          <cell r="H497" t="str">
            <v>PAREDE DE MADEIRA COMPENSADA PARA CONSTRUÇÃO TEMPORÁRIA EM CHAPA DUPLA, EXTERNA, COM ÁREA LÍQUIDA MAIOR OU IGUAL A QUE 6 M², COM VÃO. AF_03/2024</v>
          </cell>
          <cell r="I497" t="str">
            <v>M2</v>
          </cell>
          <cell r="J497" t="str">
            <v>COEFICIENTE DE REPRESENTATIVIDADE</v>
          </cell>
          <cell r="K497" t="str">
            <v>136,12</v>
          </cell>
        </row>
        <row r="498">
          <cell r="A498" t="str">
            <v>CANTEIRO DE OBRAS</v>
          </cell>
          <cell r="B498" t="str">
            <v>CANT</v>
          </cell>
          <cell r="C498" t="str">
            <v>CONSTRUCAO DO CANTEIRO</v>
          </cell>
          <cell r="D498" t="str">
            <v>0001</v>
          </cell>
        </row>
        <row r="498">
          <cell r="G498">
            <v>98454</v>
          </cell>
          <cell r="H498" t="str">
            <v>PAREDE DE MADEIRA COMPENSADA PARA CONSTRUÇÃO TEMPORÁRIA EM CHAPA DUPLA, EXTERNA, COM ÁREA LÍQUIDA MENOR QUE 6 M², COM VÃO. AF_03/2024</v>
          </cell>
          <cell r="I498" t="str">
            <v>M2</v>
          </cell>
          <cell r="J498" t="str">
            <v>COEFICIENTE DE REPRESENTATIVIDADE</v>
          </cell>
          <cell r="K498" t="str">
            <v>170,40</v>
          </cell>
        </row>
        <row r="499">
          <cell r="A499" t="str">
            <v>CANTEIRO DE OBRAS</v>
          </cell>
          <cell r="B499" t="str">
            <v>CANT</v>
          </cell>
          <cell r="C499" t="str">
            <v>CONSTRUCAO DO CANTEIRO</v>
          </cell>
          <cell r="D499" t="str">
            <v>0001</v>
          </cell>
        </row>
        <row r="499">
          <cell r="G499">
            <v>98455</v>
          </cell>
          <cell r="H499" t="str">
            <v>PAREDE DE MADEIRA COMPENSADA PARA CONSTRUÇÃO TEMPORÁRIA EM CHAPA DUPLA, INTERNA, COM ÁREA LÍQUIDA MAIOR OU IGUAL A 6 M², COM VÃO. AF_03/2024</v>
          </cell>
          <cell r="I499" t="str">
            <v>M2</v>
          </cell>
          <cell r="J499" t="str">
            <v>COEFICIENTE DE REPRESENTATIVIDADE</v>
          </cell>
          <cell r="K499" t="str">
            <v>111,45</v>
          </cell>
        </row>
        <row r="500">
          <cell r="A500" t="str">
            <v>CANTEIRO DE OBRAS</v>
          </cell>
          <cell r="B500" t="str">
            <v>CANT</v>
          </cell>
          <cell r="C500" t="str">
            <v>CONSTRUCAO DO CANTEIRO</v>
          </cell>
          <cell r="D500" t="str">
            <v>0001</v>
          </cell>
        </row>
        <row r="500">
          <cell r="G500">
            <v>98456</v>
          </cell>
          <cell r="H500" t="str">
            <v>PAREDE DE MADEIRA COMPENSADA PARA CONSTRUÇÃO TEMPORÁRIA EM CHAPA DUPLA, INTERNA, COM ÁREA LÍQUIDA MENOR QUE 6 M², COM VÃO. AF_03/2024</v>
          </cell>
          <cell r="I500" t="str">
            <v>M2</v>
          </cell>
          <cell r="J500" t="str">
            <v>COEFICIENTE DE REPRESENTATIVIDADE</v>
          </cell>
          <cell r="K500" t="str">
            <v>140,79</v>
          </cell>
        </row>
        <row r="501">
          <cell r="A501" t="str">
            <v>CANTEIRO DE OBRAS</v>
          </cell>
          <cell r="B501" t="str">
            <v>CANT</v>
          </cell>
          <cell r="C501" t="str">
            <v>CONSTRUCAO DO CANTEIRO</v>
          </cell>
          <cell r="D501" t="str">
            <v>0001</v>
          </cell>
        </row>
        <row r="501">
          <cell r="G501">
            <v>98458</v>
          </cell>
          <cell r="H501" t="str">
            <v>TAPUME COM COMPENSADO DE MADEIRA. AF_03/2024</v>
          </cell>
          <cell r="I501" t="str">
            <v>M2</v>
          </cell>
          <cell r="J501" t="str">
            <v>COEFICIENTE DE REPRESENTATIVIDADE</v>
          </cell>
          <cell r="K501" t="str">
            <v>84,77</v>
          </cell>
        </row>
        <row r="502">
          <cell r="A502" t="str">
            <v>CANTEIRO DE OBRAS</v>
          </cell>
          <cell r="B502" t="str">
            <v>CANT</v>
          </cell>
          <cell r="C502" t="str">
            <v>CONSTRUCAO DO CANTEIRO</v>
          </cell>
          <cell r="D502" t="str">
            <v>0001</v>
          </cell>
        </row>
        <row r="502">
          <cell r="G502">
            <v>98459</v>
          </cell>
          <cell r="H502" t="str">
            <v>TAPUME COM TELHA METÁLICA. AF_03/2024</v>
          </cell>
          <cell r="I502" t="str">
            <v>M2</v>
          </cell>
          <cell r="J502" t="str">
            <v>COEFICIENTE DE REPRESENTATIVIDADE</v>
          </cell>
          <cell r="K502" t="str">
            <v>76,31</v>
          </cell>
        </row>
        <row r="503">
          <cell r="A503" t="str">
            <v>CANTEIRO DE OBRAS</v>
          </cell>
          <cell r="B503" t="str">
            <v>CANT</v>
          </cell>
          <cell r="C503" t="str">
            <v>CONSTRUCAO DO CANTEIRO</v>
          </cell>
          <cell r="D503" t="str">
            <v>0001</v>
          </cell>
        </row>
        <row r="503">
          <cell r="G503">
            <v>98460</v>
          </cell>
          <cell r="H503" t="str">
            <v>PISO PARA CONSTRUÇÃO TEMPORÁRIA EM MADEIRA, SEM REAPROVEITAMENTO. AF_03/2024</v>
          </cell>
          <cell r="I503" t="str">
            <v>M2</v>
          </cell>
          <cell r="J503" t="str">
            <v>COEFICIENTE DE REPRESENTATIVIDADE</v>
          </cell>
          <cell r="K503" t="str">
            <v>63,85</v>
          </cell>
        </row>
        <row r="504">
          <cell r="A504" t="str">
            <v>CANTEIRO DE OBRAS</v>
          </cell>
          <cell r="B504" t="str">
            <v>CANT</v>
          </cell>
          <cell r="C504" t="str">
            <v>CONSTRUCAO DO CANTEIRO</v>
          </cell>
          <cell r="D504" t="str">
            <v>0001</v>
          </cell>
        </row>
        <row r="504">
          <cell r="G504">
            <v>98461</v>
          </cell>
          <cell r="H504" t="str">
            <v>ESTRUTURA DE MADEIRA PROVISÓRIA PARA SUPORTE DE CAIXA DÁGUA ELEVADA DE 1000 LITROS. AF_03/2024</v>
          </cell>
          <cell r="I504" t="str">
            <v>UN</v>
          </cell>
          <cell r="J504" t="str">
            <v>COEFICIENTE DE REPRESENTATIVIDADE</v>
          </cell>
          <cell r="K504" t="str">
            <v>5.035,91</v>
          </cell>
        </row>
        <row r="505">
          <cell r="A505" t="str">
            <v>CANTEIRO DE OBRAS</v>
          </cell>
          <cell r="B505" t="str">
            <v>CANT</v>
          </cell>
          <cell r="C505" t="str">
            <v>CONSTRUCAO DO CANTEIRO</v>
          </cell>
          <cell r="D505" t="str">
            <v>0001</v>
          </cell>
        </row>
        <row r="505">
          <cell r="G505">
            <v>98462</v>
          </cell>
          <cell r="H505" t="str">
            <v>ESTRUTURA DE MADEIRA PROVISÓRIA PARA SUPORTE DE CAIXA DÁGUA ELEVADA DE 3000 LITROS. AF_03/2024</v>
          </cell>
          <cell r="I505" t="str">
            <v>UN</v>
          </cell>
          <cell r="J505" t="str">
            <v>COEFICIENTE DE REPRESENTATIVIDADE</v>
          </cell>
          <cell r="K505" t="str">
            <v>8.524,30</v>
          </cell>
        </row>
        <row r="506">
          <cell r="A506" t="str">
            <v>CANTEIRO DE OBRAS</v>
          </cell>
          <cell r="B506" t="str">
            <v>CANT</v>
          </cell>
          <cell r="C506" t="str">
            <v>CONSTRUCAO DO CANTEIRO</v>
          </cell>
          <cell r="D506" t="str">
            <v>0001</v>
          </cell>
        </row>
        <row r="506">
          <cell r="G506">
            <v>105113</v>
          </cell>
          <cell r="H506" t="str">
            <v>ESTRUTURA DE MADEIRA PROVISÓRIA PARA SUPORTE DE CAIXA D'ÁGUA ELEVADA DE 2000 LITROS. AF_03/2024</v>
          </cell>
          <cell r="I506" t="str">
            <v>UN</v>
          </cell>
          <cell r="J506" t="str">
            <v>COEFICIENTE DE REPRESENTATIVIDADE</v>
          </cell>
          <cell r="K506" t="str">
            <v>6.637,20</v>
          </cell>
        </row>
        <row r="507">
          <cell r="A507" t="str">
            <v>CANTEIRO DE OBRAS</v>
          </cell>
          <cell r="B507" t="str">
            <v>CANT</v>
          </cell>
          <cell r="C507" t="str">
            <v>CONSTRUCAO DO CANTEIRO</v>
          </cell>
          <cell r="D507" t="str">
            <v>0001</v>
          </cell>
        </row>
        <row r="507">
          <cell r="G507">
            <v>105114</v>
          </cell>
          <cell r="H507" t="str">
            <v>EXECUÇÃO DOS APOIOS PARA CONTÊINER OU MÓDULO HABITÁVEL. AF_03/2024</v>
          </cell>
          <cell r="I507" t="str">
            <v>M3</v>
          </cell>
          <cell r="J507" t="str">
            <v>ATRIBUÍDO SÃO PAULO</v>
          </cell>
          <cell r="K507" t="str">
            <v>1.673,96</v>
          </cell>
        </row>
        <row r="508">
          <cell r="A508" t="str">
            <v>CANTEIRO DE OBRAS</v>
          </cell>
          <cell r="B508" t="str">
            <v>CANT</v>
          </cell>
          <cell r="C508" t="str">
            <v>CONSTRUCAO DO CANTEIRO</v>
          </cell>
          <cell r="D508" t="str">
            <v>0001</v>
          </cell>
        </row>
        <row r="508">
          <cell r="G508">
            <v>105115</v>
          </cell>
          <cell r="H508" t="str">
            <v>INSTALAÇÃO E DESINSTALAÇÃO MECANIZADA DE CONTÊINER OU MÓDULO HABITÁVEL DE USOS DIVERSOS. AF_03/2024</v>
          </cell>
          <cell r="I508" t="str">
            <v>UN</v>
          </cell>
          <cell r="J508" t="str">
            <v>ATRIBUÍDO SÃO PAULO</v>
          </cell>
          <cell r="K508" t="str">
            <v>118,78</v>
          </cell>
        </row>
        <row r="509">
          <cell r="A509" t="str">
            <v>CANTEIRO DE OBRAS</v>
          </cell>
          <cell r="B509" t="str">
            <v>CANT</v>
          </cell>
          <cell r="C509" t="str">
            <v>CONSTRUCAO DO CANTEIRO</v>
          </cell>
          <cell r="D509" t="str">
            <v>0001</v>
          </cell>
        </row>
        <row r="509">
          <cell r="G509">
            <v>105116</v>
          </cell>
          <cell r="H509" t="str">
            <v>INSTALAÇÃO E DESINSTALAÇÃO MANUAL DE CONTÊINER OU MÓDULO HABITÁVEL PEQUENO. AF_03/2024</v>
          </cell>
          <cell r="I509" t="str">
            <v>UN</v>
          </cell>
          <cell r="J509" t="str">
            <v>COEFICIENTE DE REPRESENTATIVIDADE</v>
          </cell>
          <cell r="K509" t="str">
            <v>10,35</v>
          </cell>
        </row>
        <row r="510">
          <cell r="A510" t="str">
            <v>CANTEIRO DE OBRAS</v>
          </cell>
          <cell r="B510" t="str">
            <v>CANT</v>
          </cell>
          <cell r="C510" t="str">
            <v>CONSTRUCAO DO CANTEIRO</v>
          </cell>
          <cell r="D510" t="str">
            <v>0001</v>
          </cell>
        </row>
        <row r="510">
          <cell r="G510">
            <v>105126</v>
          </cell>
          <cell r="H510" t="str">
            <v>INSTALAÇÃO DE CONCERTINA SIMPLES, ESPIRAL DE 300 MM. AF_03/2024</v>
          </cell>
          <cell r="I510" t="str">
            <v>M</v>
          </cell>
          <cell r="J510" t="str">
            <v>COEFICIENTE DE REPRESENTATIVIDADE</v>
          </cell>
          <cell r="K510" t="str">
            <v>30,02</v>
          </cell>
        </row>
        <row r="511">
          <cell r="A511" t="str">
            <v>CANTEIRO DE OBRAS</v>
          </cell>
          <cell r="B511" t="str">
            <v>CANT</v>
          </cell>
          <cell r="C511" t="str">
            <v>CONSTRUCAO DO CANTEIRO</v>
          </cell>
          <cell r="D511" t="str">
            <v>0001</v>
          </cell>
        </row>
        <row r="511">
          <cell r="G511">
            <v>105127</v>
          </cell>
          <cell r="H511" t="str">
            <v>INSTALAÇÃO DE CONCERTINA DUPLA CLIPADA, ESPIRAL DE 300 MM. AF_03/2024</v>
          </cell>
          <cell r="I511" t="str">
            <v>M</v>
          </cell>
          <cell r="J511" t="str">
            <v>COEFICIENTE DE REPRESENTATIVIDADE</v>
          </cell>
          <cell r="K511" t="str">
            <v>27,56</v>
          </cell>
        </row>
        <row r="512">
          <cell r="A512" t="str">
            <v>CANTEIRO DE OBRAS</v>
          </cell>
          <cell r="B512" t="str">
            <v>CANT</v>
          </cell>
          <cell r="C512" t="str">
            <v>CONSTRUCAO DO CANTEIRO</v>
          </cell>
          <cell r="D512" t="str">
            <v>0001</v>
          </cell>
        </row>
        <row r="512">
          <cell r="G512">
            <v>105128</v>
          </cell>
          <cell r="H512" t="str">
            <v>INSTALAÇÃO DE CONCERTINA FLAT, ESPIRAL DE 300 MM. AF_03/2024</v>
          </cell>
          <cell r="I512" t="str">
            <v>M</v>
          </cell>
          <cell r="J512" t="str">
            <v>COEFICIENTE DE REPRESENTATIVIDADE</v>
          </cell>
          <cell r="K512" t="str">
            <v>87,88</v>
          </cell>
        </row>
        <row r="513">
          <cell r="A513" t="str">
            <v>CANTEIRO DE OBRAS</v>
          </cell>
          <cell r="B513" t="str">
            <v>CANT</v>
          </cell>
          <cell r="C513" t="str">
            <v>CONSTRUCAO DO CANTEIRO</v>
          </cell>
          <cell r="D513" t="str">
            <v>0001</v>
          </cell>
        </row>
        <row r="513">
          <cell r="G513">
            <v>105130</v>
          </cell>
          <cell r="H513" t="str">
            <v>EXECUÇÃO DE PILARETES PARA TAPUMES E CONSTRUÇÕES TEMPORÁRIAS. AF_03/2024</v>
          </cell>
          <cell r="I513" t="str">
            <v>M</v>
          </cell>
          <cell r="J513" t="str">
            <v>COEFICIENTE DE REPRESENTATIVIDADE</v>
          </cell>
          <cell r="K513" t="str">
            <v>25,83</v>
          </cell>
        </row>
        <row r="514">
          <cell r="A514" t="str">
            <v>CUSTOS HORÁRIOS DE MÁQUINAS E EQUIPAMENTOS</v>
          </cell>
          <cell r="B514" t="str">
            <v>CHOR</v>
          </cell>
          <cell r="C514" t="str">
            <v>CUSTO HORÁRIO PRODUTIVO DIURNO</v>
          </cell>
          <cell r="D514" t="str">
            <v>0325</v>
          </cell>
        </row>
        <row r="514">
          <cell r="G514">
            <v>5631</v>
          </cell>
          <cell r="H514" t="str">
            <v>ESCAVADEIRA HIDRÁULICA SOBRE ESTEIRAS, CAÇAMBA 0,80 M3, PESO OPERACIONAL 17 T, POTENCIA BRUTA 111 HP - CHP DIURNO. AF_06/2014</v>
          </cell>
          <cell r="I514" t="str">
            <v>CHP</v>
          </cell>
          <cell r="J514" t="str">
            <v>COLETADO</v>
          </cell>
          <cell r="K514" t="str">
            <v>207,85</v>
          </cell>
        </row>
        <row r="515">
          <cell r="A515" t="str">
            <v>CUSTOS HORÁRIOS DE MÁQUINAS E EQUIPAMENTOS</v>
          </cell>
          <cell r="B515" t="str">
            <v>CHOR</v>
          </cell>
          <cell r="C515" t="str">
            <v>CUSTO HORÁRIO PRODUTIVO DIURNO</v>
          </cell>
          <cell r="D515" t="str">
            <v>0325</v>
          </cell>
        </row>
        <row r="515">
          <cell r="G515">
            <v>5678</v>
          </cell>
          <cell r="H515" t="str">
            <v>RETROESCAVADEIRA SOBRE RODAS COM CARREGADEIRA, TRAÇÃO 4X4, POTÊNCIA LÍQ. 88 HP, CAÇAMBA CARREG. CAP. MÍN. 1 M3, CAÇAMBA RETRO CAP. 0,26 M3, PESO OPERACIONAL MÍN. 6.674 KG, PROFUNDIDADE ESCAVAÇÃO MÁX. 4,37 M - CHP DIURNO. AF_06/2014</v>
          </cell>
          <cell r="I515" t="str">
            <v>CHP</v>
          </cell>
          <cell r="J515" t="str">
            <v>COEFICIENTE DE REPRESENTATIVIDADE</v>
          </cell>
          <cell r="K515" t="str">
            <v>144,94</v>
          </cell>
        </row>
        <row r="516">
          <cell r="A516" t="str">
            <v>CUSTOS HORÁRIOS DE MÁQUINAS E EQUIPAMENTOS</v>
          </cell>
          <cell r="B516" t="str">
            <v>CHOR</v>
          </cell>
          <cell r="C516" t="str">
            <v>CUSTO HORÁRIO PRODUTIVO DIURNO</v>
          </cell>
          <cell r="D516" t="str">
            <v>0325</v>
          </cell>
        </row>
        <row r="516">
          <cell r="G516">
            <v>5680</v>
          </cell>
          <cell r="H516" t="str">
            <v>RETROESCAVADEIRA SOBRE RODAS COM CARREGADEIRA, TRAÇÃO 4X2, POTÊNCIA LÍQ. 79 HP, CAÇAMBA CARREG. CAP. MÍN. 1 M3, CAÇAMBA RETRO CAP. 0,20 M3, PESO OPERACIONAL MÍN. 6.570 KG, PROFUNDIDADE ESCAVAÇÃO MÁX. 4,37 M - CHP DIURNO. AF_06/2014</v>
          </cell>
          <cell r="I516" t="str">
            <v>CHP</v>
          </cell>
          <cell r="J516" t="str">
            <v>COEFICIENTE DE REPRESENTATIVIDADE</v>
          </cell>
          <cell r="K516" t="str">
            <v>132,95</v>
          </cell>
        </row>
        <row r="517">
          <cell r="A517" t="str">
            <v>CUSTOS HORÁRIOS DE MÁQUINAS E EQUIPAMENTOS</v>
          </cell>
          <cell r="B517" t="str">
            <v>CHOR</v>
          </cell>
          <cell r="C517" t="str">
            <v>CUSTO HORÁRIO PRODUTIVO DIURNO</v>
          </cell>
          <cell r="D517" t="str">
            <v>0325</v>
          </cell>
        </row>
        <row r="517">
          <cell r="G517">
            <v>5684</v>
          </cell>
          <cell r="H517" t="str">
            <v>ROLO COMPACTADOR VIBRATÓRIO DE UM CILINDRO AÇO LISO, POTÊNCIA 80 HP, PESO OPERACIONAL MÁXIMO 8,1 T, IMPACTO DINÂMICO 16,15 / 9,5 T, LARGURA DE TRABALHO 1,68 M - CHP DIURNO. AF_06/2014</v>
          </cell>
          <cell r="I517" t="str">
            <v>CHP</v>
          </cell>
          <cell r="J517" t="str">
            <v>ATRIBUÍDO SÃO PAULO</v>
          </cell>
          <cell r="K517" t="str">
            <v>156,67</v>
          </cell>
        </row>
        <row r="518">
          <cell r="A518" t="str">
            <v>CUSTOS HORÁRIOS DE MÁQUINAS E EQUIPAMENTOS</v>
          </cell>
          <cell r="B518" t="str">
            <v>CHOR</v>
          </cell>
          <cell r="C518" t="str">
            <v>CUSTO HORÁRIO PRODUTIVO DIURNO</v>
          </cell>
          <cell r="D518" t="str">
            <v>0325</v>
          </cell>
        </row>
        <row r="518">
          <cell r="G518">
            <v>5689</v>
          </cell>
          <cell r="H518" t="str">
            <v>GRADE DE DISCO CONTROLE REMOTO REBOCÁVEL, COM 24 DISCOS 24 X 6 MM COM PNEUS PARA TRANSPORTE - CHP DIURNO. AF_06/2014</v>
          </cell>
          <cell r="I518" t="str">
            <v>CHP</v>
          </cell>
          <cell r="J518" t="str">
            <v>ATRIBUÍDO SÃO PAULO</v>
          </cell>
          <cell r="K518" t="str">
            <v>6,32</v>
          </cell>
        </row>
        <row r="519">
          <cell r="A519" t="str">
            <v>CUSTOS HORÁRIOS DE MÁQUINAS E EQUIPAMENTOS</v>
          </cell>
          <cell r="B519" t="str">
            <v>CHOR</v>
          </cell>
          <cell r="C519" t="str">
            <v>CUSTO HORÁRIO PRODUTIVO DIURNO</v>
          </cell>
          <cell r="D519" t="str">
            <v>0325</v>
          </cell>
        </row>
        <row r="519">
          <cell r="G519">
            <v>5795</v>
          </cell>
          <cell r="H519" t="str">
            <v>MARTELETE OU ROMPEDOR PNEUMÁTICO MANUAL, 28 KG, COM SILENCIADOR - CHP DIURNO. AF_07/2016</v>
          </cell>
          <cell r="I519" t="str">
            <v>CHP</v>
          </cell>
          <cell r="J519" t="str">
            <v>COEFICIENTE DE REPRESENTATIVIDADE</v>
          </cell>
          <cell r="K519" t="str">
            <v>26,68</v>
          </cell>
        </row>
        <row r="520">
          <cell r="A520" t="str">
            <v>CUSTOS HORÁRIOS DE MÁQUINAS E EQUIPAMENTOS</v>
          </cell>
          <cell r="B520" t="str">
            <v>CHOR</v>
          </cell>
          <cell r="C520" t="str">
            <v>CUSTO HORÁRIO PRODUTIVO DIURNO</v>
          </cell>
          <cell r="D520" t="str">
            <v>0325</v>
          </cell>
        </row>
        <row r="520">
          <cell r="G520">
            <v>5811</v>
          </cell>
          <cell r="H520" t="str">
            <v>CAMINHÃO BASCULANTE 6 M3, PESO BRUTO TOTAL 16.000 KG, CARGA ÚTIL MÁXIMA 13.071 KG, DISTÂNCIA ENTRE EIXOS 4,80 M, POTÊNCIA 230 CV INCLUSIVE CAÇAMBA METÁLICA - CHP DIURNO. AF_06/2014</v>
          </cell>
          <cell r="I520" t="str">
            <v>CHP</v>
          </cell>
          <cell r="J520" t="str">
            <v>COEFICIENTE DE REPRESENTATIVIDADE</v>
          </cell>
          <cell r="K520" t="str">
            <v>199,39</v>
          </cell>
        </row>
        <row r="521">
          <cell r="A521" t="str">
            <v>CUSTOS HORÁRIOS DE MÁQUINAS E EQUIPAMENTOS</v>
          </cell>
          <cell r="B521" t="str">
            <v>CHOR</v>
          </cell>
          <cell r="C521" t="str">
            <v>CUSTO HORÁRIO PRODUTIVO DIURNO</v>
          </cell>
          <cell r="D521" t="str">
            <v>0325</v>
          </cell>
        </row>
        <row r="521">
          <cell r="G521">
            <v>5823</v>
          </cell>
          <cell r="H521" t="str">
            <v>USINA DE CONCRETO FIXA, CAPACIDADE NOMINAL DE 90 A 120 M3/H, SEM SILO - CHP DIURNO. AF_07/2016</v>
          </cell>
          <cell r="I521" t="str">
            <v>CHP</v>
          </cell>
          <cell r="J521" t="str">
            <v>ATRIBUÍDO SÃO PAULO</v>
          </cell>
          <cell r="K521" t="str">
            <v>209,95</v>
          </cell>
        </row>
        <row r="522">
          <cell r="A522" t="str">
            <v>CUSTOS HORÁRIOS DE MÁQUINAS E EQUIPAMENTOS</v>
          </cell>
          <cell r="B522" t="str">
            <v>CHOR</v>
          </cell>
          <cell r="C522" t="str">
            <v>CUSTO HORÁRIO PRODUTIVO DIURNO</v>
          </cell>
          <cell r="D522" t="str">
            <v>0325</v>
          </cell>
        </row>
        <row r="522">
          <cell r="G522">
            <v>5824</v>
          </cell>
          <cell r="H522" t="str">
            <v>CAMINHÃO TOCO, PBT 16.000 KG, CARGA ÚTIL MÁX. 10.685 KG, DIST. ENTRE EIXOS 4,8 M, POTÊNCIA 189 CV, INCLUSIVE CARROCERIA FIXA ABERTA DE MADEIRA P/ TRANSPORTE GERAL DE CARGA SECA, DIMEN. APROX. 2,5 X 7,00 X 0,50 M - CHP DIURNO. AF_06/2014</v>
          </cell>
          <cell r="I522" t="str">
            <v>CHP</v>
          </cell>
          <cell r="J522" t="str">
            <v>COEFICIENTE DE REPRESENTATIVIDADE</v>
          </cell>
          <cell r="K522" t="str">
            <v>209,74</v>
          </cell>
        </row>
        <row r="523">
          <cell r="A523" t="str">
            <v>CUSTOS HORÁRIOS DE MÁQUINAS E EQUIPAMENTOS</v>
          </cell>
          <cell r="B523" t="str">
            <v>CHOR</v>
          </cell>
          <cell r="C523" t="str">
            <v>CUSTO HORÁRIO PRODUTIVO DIURNO</v>
          </cell>
          <cell r="D523" t="str">
            <v>0325</v>
          </cell>
        </row>
        <row r="523">
          <cell r="G523">
            <v>5835</v>
          </cell>
          <cell r="H523" t="str">
            <v>VIBROACABADORA DE ASFALTO SOBRE ESTEIRAS, LARGURA DE PAVIMENTAÇÃO 1,90 M A 5,30 M, POTÊNCIA 105 HP CAPACIDADE 450 T/H - CHP DIURNO. AF_11/2014</v>
          </cell>
          <cell r="I523" t="str">
            <v>CHP</v>
          </cell>
          <cell r="J523" t="str">
            <v>ATRIBUÍDO SÃO PAULO</v>
          </cell>
          <cell r="K523" t="str">
            <v>379,61</v>
          </cell>
        </row>
        <row r="524">
          <cell r="A524" t="str">
            <v>CUSTOS HORÁRIOS DE MÁQUINAS E EQUIPAMENTOS</v>
          </cell>
          <cell r="B524" t="str">
            <v>CHOR</v>
          </cell>
          <cell r="C524" t="str">
            <v>CUSTO HORÁRIO PRODUTIVO DIURNO</v>
          </cell>
          <cell r="D524" t="str">
            <v>0325</v>
          </cell>
        </row>
        <row r="524">
          <cell r="G524">
            <v>5839</v>
          </cell>
          <cell r="H524" t="str">
            <v>VASSOURA MECÂNICA REBOCÁVEL COM ESCOVA CILÍNDRICA, LARGURA ÚTIL DE VARRIMENTO DE 2,44 M - CHP DIURNO. AF_06/2014</v>
          </cell>
          <cell r="I524" t="str">
            <v>CHP</v>
          </cell>
          <cell r="J524" t="str">
            <v>ATRIBUÍDO SÃO PAULO</v>
          </cell>
          <cell r="K524" t="str">
            <v>9,31</v>
          </cell>
        </row>
        <row r="525">
          <cell r="A525" t="str">
            <v>CUSTOS HORÁRIOS DE MÁQUINAS E EQUIPAMENTOS</v>
          </cell>
          <cell r="B525" t="str">
            <v>CHOR</v>
          </cell>
          <cell r="C525" t="str">
            <v>CUSTO HORÁRIO PRODUTIVO DIURNO</v>
          </cell>
          <cell r="D525" t="str">
            <v>0325</v>
          </cell>
        </row>
        <row r="525">
          <cell r="G525">
            <v>5843</v>
          </cell>
          <cell r="H525" t="str">
            <v>TRATOR DE PNEUS, POTÊNCIA 122 CV, TRAÇÃO 4X4, PESO COM LASTRO DE 4.510 KG - CHP DIURNO. AF_06/2014</v>
          </cell>
          <cell r="I525" t="str">
            <v>CHP</v>
          </cell>
          <cell r="J525" t="str">
            <v>COEFICIENTE DE REPRESENTATIVIDADE</v>
          </cell>
          <cell r="K525" t="str">
            <v>177,47</v>
          </cell>
        </row>
        <row r="526">
          <cell r="A526" t="str">
            <v>CUSTOS HORÁRIOS DE MÁQUINAS E EQUIPAMENTOS</v>
          </cell>
          <cell r="B526" t="str">
            <v>CHOR</v>
          </cell>
          <cell r="C526" t="str">
            <v>CUSTO HORÁRIO PRODUTIVO DIURNO</v>
          </cell>
          <cell r="D526" t="str">
            <v>0325</v>
          </cell>
        </row>
        <row r="526">
          <cell r="G526">
            <v>5847</v>
          </cell>
          <cell r="H526" t="str">
            <v>TRATOR DE ESTEIRAS, POTÊNCIA 170 HP, PESO OPERACIONAL 19 T, CAÇAMBA 5,2 M3 - CHP DIURNO. AF_06/2014</v>
          </cell>
          <cell r="I526" t="str">
            <v>CHP</v>
          </cell>
          <cell r="J526" t="str">
            <v>COEFICIENTE DE REPRESENTATIVIDADE</v>
          </cell>
          <cell r="K526" t="str">
            <v>273,17</v>
          </cell>
        </row>
        <row r="527">
          <cell r="A527" t="str">
            <v>CUSTOS HORÁRIOS DE MÁQUINAS E EQUIPAMENTOS</v>
          </cell>
          <cell r="B527" t="str">
            <v>CHOR</v>
          </cell>
          <cell r="C527" t="str">
            <v>CUSTO HORÁRIO PRODUTIVO DIURNO</v>
          </cell>
          <cell r="D527" t="str">
            <v>0325</v>
          </cell>
        </row>
        <row r="527">
          <cell r="G527">
            <v>5851</v>
          </cell>
          <cell r="H527" t="str">
            <v>TRATOR DE ESTEIRAS, POTÊNCIA 150 HP, PESO OPERACIONAL 16,7 T, COM RODA MOTRIZ ELEVADA E LÂMINA 3,18 M3 - CHP DIURNO. AF_06/2014</v>
          </cell>
          <cell r="I527" t="str">
            <v>CHP</v>
          </cell>
          <cell r="J527" t="str">
            <v>COEFICIENTE DE REPRESENTATIVIDADE</v>
          </cell>
          <cell r="K527" t="str">
            <v>261,90</v>
          </cell>
        </row>
        <row r="528">
          <cell r="A528" t="str">
            <v>CUSTOS HORÁRIOS DE MÁQUINAS E EQUIPAMENTOS</v>
          </cell>
          <cell r="B528" t="str">
            <v>CHOR</v>
          </cell>
          <cell r="C528" t="str">
            <v>CUSTO HORÁRIO PRODUTIVO DIURNO</v>
          </cell>
          <cell r="D528" t="str">
            <v>0325</v>
          </cell>
        </row>
        <row r="528">
          <cell r="G528">
            <v>5855</v>
          </cell>
          <cell r="H528" t="str">
            <v>TRATOR DE ESTEIRAS, POTÊNCIA 347 HP, PESO OPERACIONAL 38,5 T, COM LÂMINA 8,70 M3 - CHP DIURNO. AF_06/2014</v>
          </cell>
          <cell r="I528" t="str">
            <v>CHP</v>
          </cell>
          <cell r="J528" t="str">
            <v>COEFICIENTE DE REPRESENTATIVIDADE</v>
          </cell>
          <cell r="K528" t="str">
            <v>701,24</v>
          </cell>
        </row>
        <row r="529">
          <cell r="A529" t="str">
            <v>CUSTOS HORÁRIOS DE MÁQUINAS E EQUIPAMENTOS</v>
          </cell>
          <cell r="B529" t="str">
            <v>CHOR</v>
          </cell>
          <cell r="C529" t="str">
            <v>CUSTO HORÁRIO PRODUTIVO DIURNO</v>
          </cell>
          <cell r="D529" t="str">
            <v>0325</v>
          </cell>
        </row>
        <row r="529">
          <cell r="G529">
            <v>5863</v>
          </cell>
          <cell r="H529" t="str">
            <v>ROLO COMPACTADOR VIBRATÓRIO REBOCÁVEL, CILINDRO DE AÇO LISO, POTÊNCIA DE TRAÇÃO DE 65 CV, PESO 4,7 T, IMPACTO DINÂMICO 18,3 T, LARGURA DE TRABALHO 1,67 M - CHP DIURNO. AF_02/2016</v>
          </cell>
          <cell r="I529" t="str">
            <v>CHP</v>
          </cell>
          <cell r="J529" t="str">
            <v>ATRIBUÍDO SÃO PAULO</v>
          </cell>
          <cell r="K529" t="str">
            <v>24,11</v>
          </cell>
        </row>
        <row r="530">
          <cell r="A530" t="str">
            <v>CUSTOS HORÁRIOS DE MÁQUINAS E EQUIPAMENTOS</v>
          </cell>
          <cell r="B530" t="str">
            <v>CHOR</v>
          </cell>
          <cell r="C530" t="str">
            <v>CUSTO HORÁRIO PRODUTIVO DIURNO</v>
          </cell>
          <cell r="D530" t="str">
            <v>0325</v>
          </cell>
        </row>
        <row r="530">
          <cell r="G530">
            <v>5867</v>
          </cell>
          <cell r="H530" t="str">
            <v>ROLO COMPACTADOR VIBRATÓRIO TANDEM AÇO LISO, POTÊNCIA 58 HP, PESO SEM/COM LASTRO 6,5 / 9,4 T, LARGURA DE TRABALHO 1,2 M - CHP DIURNO. AF_06/2014</v>
          </cell>
          <cell r="I530" t="str">
            <v>CHP</v>
          </cell>
          <cell r="J530" t="str">
            <v>ATRIBUÍDO SÃO PAULO</v>
          </cell>
          <cell r="K530" t="str">
            <v>159,08</v>
          </cell>
        </row>
        <row r="531">
          <cell r="A531" t="str">
            <v>CUSTOS HORÁRIOS DE MÁQUINAS E EQUIPAMENTOS</v>
          </cell>
          <cell r="B531" t="str">
            <v>CHOR</v>
          </cell>
          <cell r="C531" t="str">
            <v>CUSTO HORÁRIO PRODUTIVO DIURNO</v>
          </cell>
          <cell r="D531" t="str">
            <v>0325</v>
          </cell>
        </row>
        <row r="531">
          <cell r="G531">
            <v>5875</v>
          </cell>
          <cell r="H531" t="str">
            <v>RETROESCAVADEIRA SOBRE RODAS COM CARREGADEIRA, TRAÇÃO 4X4, POTÊNCIA LÍQ. 72 HP, CAÇAMBA CARREG. CAP. MÍN. 0,79 M3, CAÇAMBA RETRO CAP. 0,18 M3, PESO OPERACIONAL MÍN. 7.140 KG, PROFUNDIDADE ESCAVAÇÃO MÁX. 4,50 M - CHP DIURNO. AF_06/2014</v>
          </cell>
          <cell r="I531" t="str">
            <v>CHP</v>
          </cell>
          <cell r="J531" t="str">
            <v>COLETADO</v>
          </cell>
          <cell r="K531" t="str">
            <v>133,73</v>
          </cell>
        </row>
        <row r="532">
          <cell r="A532" t="str">
            <v>CUSTOS HORÁRIOS DE MÁQUINAS E EQUIPAMENTOS</v>
          </cell>
          <cell r="B532" t="str">
            <v>CHOR</v>
          </cell>
          <cell r="C532" t="str">
            <v>CUSTO HORÁRIO PRODUTIVO DIURNO</v>
          </cell>
          <cell r="D532" t="str">
            <v>0325</v>
          </cell>
        </row>
        <row r="532">
          <cell r="G532">
            <v>5879</v>
          </cell>
          <cell r="H532" t="str">
            <v>ROLO COMPACTADOR VIBRATÓRIO PÉ DE CARNEIRO, OPERADO POR CONTROLE REMOTO, POTÊNCIA 12,5 KW, PESO OPERACIONAL 1,675 T, LARGURA DE TRABALHO 0,85 M - CHP DIURNO. AF_02/2016</v>
          </cell>
          <cell r="I532" t="str">
            <v>CHP</v>
          </cell>
          <cell r="J532" t="str">
            <v>ATRIBUÍDO SÃO PAULO</v>
          </cell>
          <cell r="K532" t="str">
            <v>142,09</v>
          </cell>
        </row>
        <row r="533">
          <cell r="A533" t="str">
            <v>CUSTOS HORÁRIOS DE MÁQUINAS E EQUIPAMENTOS</v>
          </cell>
          <cell r="B533" t="str">
            <v>CHOR</v>
          </cell>
          <cell r="C533" t="str">
            <v>CUSTO HORÁRIO PRODUTIVO DIURNO</v>
          </cell>
          <cell r="D533" t="str">
            <v>0325</v>
          </cell>
        </row>
        <row r="533">
          <cell r="G533">
            <v>5882</v>
          </cell>
          <cell r="H533" t="str">
            <v>USINA DE LAMA ASFÁLTICA, PROD 30 A 50 T/H, SILO DE AGREGADO 7 M3, RESERVATÓRIOS PARA EMULSÃO E ÁGUA DE 2,3 M3 CADA, MISTURADOR TIPO PUG MILL A SER MONTADO SOBRE CAMINHÃO - CHP DIURNO. AF_10/2014</v>
          </cell>
          <cell r="I533" t="str">
            <v>CHP</v>
          </cell>
          <cell r="J533" t="str">
            <v>ATRIBUÍDO SÃO PAULO</v>
          </cell>
          <cell r="K533" t="str">
            <v>120,29</v>
          </cell>
        </row>
        <row r="534">
          <cell r="A534" t="str">
            <v>CUSTOS HORÁRIOS DE MÁQUINAS E EQUIPAMENTOS</v>
          </cell>
          <cell r="B534" t="str">
            <v>CHOR</v>
          </cell>
          <cell r="C534" t="str">
            <v>CUSTO HORÁRIO PRODUTIVO DIURNO</v>
          </cell>
          <cell r="D534" t="str">
            <v>0325</v>
          </cell>
        </row>
        <row r="534">
          <cell r="G534">
            <v>5890</v>
          </cell>
          <cell r="H534" t="str">
            <v>CAMINHÃO TOCO, PESO BRUTO TOTAL 14.300 KG, CARGA ÚTIL MÁXIMA 9590 KG, DISTÂNCIA ENTRE EIXOS 4,76 M, POTÊNCIA 185 CV (NÃO INCLUI CARROCERIA) - CHP DIURNO. AF_06/2014</v>
          </cell>
          <cell r="I534" t="str">
            <v>CHP</v>
          </cell>
          <cell r="J534" t="str">
            <v>COEFICIENTE DE REPRESENTATIVIDADE</v>
          </cell>
          <cell r="K534" t="str">
            <v>196,37</v>
          </cell>
        </row>
        <row r="535">
          <cell r="A535" t="str">
            <v>CUSTOS HORÁRIOS DE MÁQUINAS E EQUIPAMENTOS</v>
          </cell>
          <cell r="B535" t="str">
            <v>CHOR</v>
          </cell>
          <cell r="C535" t="str">
            <v>CUSTO HORÁRIO PRODUTIVO DIURNO</v>
          </cell>
          <cell r="D535" t="str">
            <v>0325</v>
          </cell>
        </row>
        <row r="535">
          <cell r="G535">
            <v>5894</v>
          </cell>
          <cell r="H535" t="str">
            <v>CAMINHÃO TOCO, PESO BRUTO TOTAL 16.000 KG, CARGA ÚTIL MÁXIMA DE 10.685 KG, DISTÂNCIA ENTRE EIXOS 4,80 M, POTÊNCIA 189 CV EXCLUSIVE CARROCERIA - CHP DIURNO. AF_06/2014</v>
          </cell>
          <cell r="I535" t="str">
            <v>CHP</v>
          </cell>
          <cell r="J535" t="str">
            <v>COEFICIENTE DE REPRESENTATIVIDADE</v>
          </cell>
          <cell r="K535" t="str">
            <v>204,53</v>
          </cell>
        </row>
        <row r="536">
          <cell r="A536" t="str">
            <v>CUSTOS HORÁRIOS DE MÁQUINAS E EQUIPAMENTOS</v>
          </cell>
          <cell r="B536" t="str">
            <v>CHOR</v>
          </cell>
          <cell r="C536" t="str">
            <v>CUSTO HORÁRIO PRODUTIVO DIURNO</v>
          </cell>
          <cell r="D536" t="str">
            <v>0325</v>
          </cell>
        </row>
        <row r="536">
          <cell r="G536">
            <v>5901</v>
          </cell>
          <cell r="H536" t="str">
            <v>CAMINHÃO PIPA 10.000 L TRUCADO, PESO BRUTO TOTAL 23.000 KG, CARGA ÚTIL MÁXIMA 15.935 KG, DISTÂNCIA ENTRE EIXOS 4,8 M, POTÊNCIA 230 CV, INCLUSIVE TANQUE DE AÇO PARA TRANSPORTE DE ÁGUA - CHP DIURNO. AF_06/2014</v>
          </cell>
          <cell r="I536" t="str">
            <v>CHP</v>
          </cell>
          <cell r="J536" t="str">
            <v>ATRIBUÍDO SÃO PAULO</v>
          </cell>
          <cell r="K536" t="str">
            <v>307,49</v>
          </cell>
        </row>
        <row r="537">
          <cell r="A537" t="str">
            <v>CUSTOS HORÁRIOS DE MÁQUINAS E EQUIPAMENTOS</v>
          </cell>
          <cell r="B537" t="str">
            <v>CHOR</v>
          </cell>
          <cell r="C537" t="str">
            <v>CUSTO HORÁRIO PRODUTIVO DIURNO</v>
          </cell>
          <cell r="D537" t="str">
            <v>0325</v>
          </cell>
        </row>
        <row r="537">
          <cell r="G537">
            <v>5909</v>
          </cell>
          <cell r="H537" t="str">
            <v>ESPARGIDOR DE ASFALTO PRESSURIZADO COM TANQUE DE 2500 L, REBOCÁVEL COM MOTOR A GASOLINA POTÊNCIA 3,4 HP - CHP DIURNO. AF_07/2014</v>
          </cell>
          <cell r="I537" t="str">
            <v>CHP</v>
          </cell>
          <cell r="J537" t="str">
            <v>ATRIBUÍDO SÃO PAULO</v>
          </cell>
          <cell r="K537" t="str">
            <v>31,38</v>
          </cell>
        </row>
        <row r="538">
          <cell r="A538" t="str">
            <v>CUSTOS HORÁRIOS DE MÁQUINAS E EQUIPAMENTOS</v>
          </cell>
          <cell r="B538" t="str">
            <v>CHOR</v>
          </cell>
          <cell r="C538" t="str">
            <v>CUSTO HORÁRIO PRODUTIVO DIURNO</v>
          </cell>
          <cell r="D538" t="str">
            <v>0325</v>
          </cell>
        </row>
        <row r="538">
          <cell r="G538">
            <v>5921</v>
          </cell>
          <cell r="H538" t="str">
            <v>GRADE DE DISCO REBOCÁVEL COM 20 DISCOS 24" X 6 MM COM PNEUS PARA TRANSPORTE - CHP DIURNO. AF_06/2014</v>
          </cell>
          <cell r="I538" t="str">
            <v>CHP</v>
          </cell>
          <cell r="J538" t="str">
            <v>ATRIBUÍDO SÃO PAULO</v>
          </cell>
          <cell r="K538" t="str">
            <v>4,94</v>
          </cell>
        </row>
        <row r="539">
          <cell r="A539" t="str">
            <v>CUSTOS HORÁRIOS DE MÁQUINAS E EQUIPAMENTOS</v>
          </cell>
          <cell r="B539" t="str">
            <v>CHOR</v>
          </cell>
          <cell r="C539" t="str">
            <v>CUSTO HORÁRIO PRODUTIVO DIURNO</v>
          </cell>
          <cell r="D539" t="str">
            <v>0325</v>
          </cell>
        </row>
        <row r="539">
          <cell r="G539">
            <v>5928</v>
          </cell>
          <cell r="H539" t="str">
            <v>GUINDAUTO HIDRÁULICO, CAPACIDADE MÁXIMA DE CARGA 6200 KG, MOMENTO MÁXIMO DE CARGA 11,7 TM, ALCANCE MÁXIMO HORIZONTAL 9,70 M, INCLUSIVE CAMINHÃO TOCO PBT 16.000 KG, POTÊNCIA DE 189 CV - CHP DIURNO. AF_06/2014</v>
          </cell>
          <cell r="I539" t="str">
            <v>CHP</v>
          </cell>
          <cell r="J539" t="str">
            <v>ATRIBUÍDO SÃO PAULO</v>
          </cell>
          <cell r="K539" t="str">
            <v>268,80</v>
          </cell>
        </row>
        <row r="540">
          <cell r="A540" t="str">
            <v>CUSTOS HORÁRIOS DE MÁQUINAS E EQUIPAMENTOS</v>
          </cell>
          <cell r="B540" t="str">
            <v>CHOR</v>
          </cell>
          <cell r="C540" t="str">
            <v>CUSTO HORÁRIO PRODUTIVO DIURNO</v>
          </cell>
          <cell r="D540" t="str">
            <v>0325</v>
          </cell>
        </row>
        <row r="540">
          <cell r="G540">
            <v>5932</v>
          </cell>
          <cell r="H540" t="str">
            <v>MOTONIVELADORA POTÊNCIA BÁSICA LÍQUIDA (PRIMEIRA MARCHA) 125 HP, PESO BRUTO 13032 KG, LARGURA DA LÂMINA DE 3,7 M - CHP DIURNO. AF_06/2014</v>
          </cell>
          <cell r="I540" t="str">
            <v>CHP</v>
          </cell>
          <cell r="J540" t="str">
            <v>COEFICIENTE DE REPRESENTATIVIDADE</v>
          </cell>
          <cell r="K540" t="str">
            <v>250,31</v>
          </cell>
        </row>
        <row r="541">
          <cell r="A541" t="str">
            <v>CUSTOS HORÁRIOS DE MÁQUINAS E EQUIPAMENTOS</v>
          </cell>
          <cell r="B541" t="str">
            <v>CHOR</v>
          </cell>
          <cell r="C541" t="str">
            <v>CUSTO HORÁRIO PRODUTIVO DIURNO</v>
          </cell>
          <cell r="D541" t="str">
            <v>0325</v>
          </cell>
        </row>
        <row r="541">
          <cell r="G541">
            <v>5940</v>
          </cell>
          <cell r="H541" t="str">
            <v>PÁ CARREGADEIRA SOBRE RODAS, POTÊNCIA LÍQUIDA 128 HP, CAPACIDADE DA CAÇAMBA 1,7 A 2,8 M3, PESO OPERACIONAL 11632 KG - CHP DIURNO. AF_06/2014</v>
          </cell>
          <cell r="I541" t="str">
            <v>CHP</v>
          </cell>
          <cell r="J541" t="str">
            <v>COEFICIENTE DE REPRESENTATIVIDADE</v>
          </cell>
          <cell r="K541" t="str">
            <v>193,00</v>
          </cell>
        </row>
        <row r="542">
          <cell r="A542" t="str">
            <v>CUSTOS HORÁRIOS DE MÁQUINAS E EQUIPAMENTOS</v>
          </cell>
          <cell r="B542" t="str">
            <v>CHOR</v>
          </cell>
          <cell r="C542" t="str">
            <v>CUSTO HORÁRIO PRODUTIVO DIURNO</v>
          </cell>
          <cell r="D542" t="str">
            <v>0325</v>
          </cell>
        </row>
        <row r="542">
          <cell r="G542">
            <v>5944</v>
          </cell>
          <cell r="H542" t="str">
            <v>PÁ CARREGADEIRA SOBRE RODAS, POTÊNCIA 197 HP, CAPACIDADE DA CAÇAMBA 2,5 A 3,5 M3, PESO OPERACIONAL 18338 KG - CHP DIURNO. AF_06/2014</v>
          </cell>
          <cell r="I542" t="str">
            <v>CHP</v>
          </cell>
          <cell r="J542" t="str">
            <v>COEFICIENTE DE REPRESENTATIVIDADE</v>
          </cell>
          <cell r="K542" t="str">
            <v>234,37</v>
          </cell>
        </row>
        <row r="543">
          <cell r="A543" t="str">
            <v>CUSTOS HORÁRIOS DE MÁQUINAS E EQUIPAMENTOS</v>
          </cell>
          <cell r="B543" t="str">
            <v>CHOR</v>
          </cell>
          <cell r="C543" t="str">
            <v>CUSTO HORÁRIO PRODUTIVO DIURNO</v>
          </cell>
          <cell r="D543" t="str">
            <v>0325</v>
          </cell>
        </row>
        <row r="543">
          <cell r="G543">
            <v>5953</v>
          </cell>
          <cell r="H543" t="str">
            <v>COMPRESSOR DE AR REBOCÁVEL, VAZÃO 189 PCM, PRESSÃO EFETIVA DE TRABALHO 102 PSI, MOTOR DIESEL, POTÊNCIA 63 CV - CHP DIURNO. AF_06/2015</v>
          </cell>
          <cell r="I543" t="str">
            <v>CHP</v>
          </cell>
          <cell r="J543" t="str">
            <v>ATRIBUÍDO SÃO PAULO</v>
          </cell>
          <cell r="K543" t="str">
            <v>59,15</v>
          </cell>
        </row>
        <row r="544">
          <cell r="A544" t="str">
            <v>CUSTOS HORÁRIOS DE MÁQUINAS E EQUIPAMENTOS</v>
          </cell>
          <cell r="B544" t="str">
            <v>CHOR</v>
          </cell>
          <cell r="C544" t="str">
            <v>CUSTO HORÁRIO PRODUTIVO DIURNO</v>
          </cell>
          <cell r="D544" t="str">
            <v>0325</v>
          </cell>
        </row>
        <row r="544">
          <cell r="G544">
            <v>6259</v>
          </cell>
          <cell r="H544" t="str">
            <v>CAMINHÃO PIPA 6.000 L, PESO BRUTO TOTAL 13.000 KG, DISTÂNCIA ENTRE EIXOS 4,80 M, POTÊNCIA 189 CV INCLUSIVE TANQUE DE AÇO PARA TRANSPORTE DE ÁGUA, CAPACIDADE 6 M3 - CHP DIURNO. AF_06/2014</v>
          </cell>
          <cell r="I544" t="str">
            <v>CHP</v>
          </cell>
          <cell r="J544" t="str">
            <v>ATRIBUÍDO SÃO PAULO</v>
          </cell>
          <cell r="K544" t="str">
            <v>247,58</v>
          </cell>
        </row>
        <row r="545">
          <cell r="A545" t="str">
            <v>CUSTOS HORÁRIOS DE MÁQUINAS E EQUIPAMENTOS</v>
          </cell>
          <cell r="B545" t="str">
            <v>CHOR</v>
          </cell>
          <cell r="C545" t="str">
            <v>CUSTO HORÁRIO PRODUTIVO DIURNO</v>
          </cell>
          <cell r="D545" t="str">
            <v>0325</v>
          </cell>
        </row>
        <row r="545">
          <cell r="G545">
            <v>6879</v>
          </cell>
          <cell r="H545" t="str">
            <v>ROLO COMPACTADOR DE PNEUS ESTÁTICO, PRESSÃO VARIÁVEL, POTÊNCIA 111 HP, PESO SEM/COM LASTRO 9,5 / 26 T, LARGURA DE TRABALHO 1,90 M - CHP DIURNO. AF_07/2014</v>
          </cell>
          <cell r="I545" t="str">
            <v>CHP</v>
          </cell>
          <cell r="J545" t="str">
            <v>ATRIBUÍDO SÃO PAULO</v>
          </cell>
          <cell r="K545" t="str">
            <v>208,74</v>
          </cell>
        </row>
        <row r="546">
          <cell r="A546" t="str">
            <v>CUSTOS HORÁRIOS DE MÁQUINAS E EQUIPAMENTOS</v>
          </cell>
          <cell r="B546" t="str">
            <v>CHOR</v>
          </cell>
          <cell r="C546" t="str">
            <v>CUSTO HORÁRIO PRODUTIVO DIURNO</v>
          </cell>
          <cell r="D546" t="str">
            <v>0325</v>
          </cell>
        </row>
        <row r="546">
          <cell r="G546">
            <v>7030</v>
          </cell>
          <cell r="H546" t="str">
            <v>TANQUE DE ASFALTO ESTACIONÁRIO COM SERPENTINA, CAPACIDADE 30.000 L - CHP DIURNO. AF_05/2023</v>
          </cell>
          <cell r="I546" t="str">
            <v>CHP</v>
          </cell>
          <cell r="J546" t="str">
            <v>ATRIBUÍDO SÃO PAULO</v>
          </cell>
          <cell r="K546" t="str">
            <v>260,94</v>
          </cell>
        </row>
        <row r="547">
          <cell r="A547" t="str">
            <v>CUSTOS HORÁRIOS DE MÁQUINAS E EQUIPAMENTOS</v>
          </cell>
          <cell r="B547" t="str">
            <v>CHOR</v>
          </cell>
          <cell r="C547" t="str">
            <v>CUSTO HORÁRIO PRODUTIVO DIURNO</v>
          </cell>
          <cell r="D547" t="str">
            <v>0325</v>
          </cell>
        </row>
        <row r="547">
          <cell r="G547">
            <v>7042</v>
          </cell>
          <cell r="H547" t="str">
            <v>MOTOBOMBA TRASH (PARA ÁGUA SUJA) AUTO ESCORVANTE, MOTOR GASOLINA DE 6,41 HP, DIÂMETROS DE SUCÇÃO X RECALQUE: 3" X 3", HM/Q = 10 MCA / 60 M3/H A 23 MCA / 0 M3/H - CHP DIURNO. AF_10/2014</v>
          </cell>
          <cell r="I547" t="str">
            <v>CHP</v>
          </cell>
          <cell r="J547" t="str">
            <v>COEFICIENTE DE REPRESENTATIVIDADE</v>
          </cell>
          <cell r="K547" t="str">
            <v>25,99</v>
          </cell>
        </row>
        <row r="548">
          <cell r="A548" t="str">
            <v>CUSTOS HORÁRIOS DE MÁQUINAS E EQUIPAMENTOS</v>
          </cell>
          <cell r="B548" t="str">
            <v>CHOR</v>
          </cell>
          <cell r="C548" t="str">
            <v>CUSTO HORÁRIO PRODUTIVO DIURNO</v>
          </cell>
          <cell r="D548" t="str">
            <v>0325</v>
          </cell>
        </row>
        <row r="548">
          <cell r="G548">
            <v>7049</v>
          </cell>
          <cell r="H548" t="str">
            <v>ROLO COMPACTADOR PE DE CARNEIRO VIBRATORIO, POTENCIA 125 HP, PESO OPERACIONAL SEM/COM LASTRO 11,95 / 13,30 T, IMPACTO DINAMICO 38,5 / 22,5 T, LARGURA DE TRABALHO 2,15 M - CHP DIURNO. AF_06/2014</v>
          </cell>
          <cell r="I548" t="str">
            <v>CHP</v>
          </cell>
          <cell r="J548" t="str">
            <v>ATRIBUÍDO SÃO PAULO</v>
          </cell>
          <cell r="K548" t="str">
            <v>218,82</v>
          </cell>
        </row>
        <row r="549">
          <cell r="A549" t="str">
            <v>CUSTOS HORÁRIOS DE MÁQUINAS E EQUIPAMENTOS</v>
          </cell>
          <cell r="B549" t="str">
            <v>CHOR</v>
          </cell>
          <cell r="C549" t="str">
            <v>CUSTO HORÁRIO PRODUTIVO DIURNO</v>
          </cell>
          <cell r="D549" t="str">
            <v>0325</v>
          </cell>
        </row>
        <row r="549">
          <cell r="G549">
            <v>67826</v>
          </cell>
          <cell r="H549" t="str">
            <v>CAMINHÃO BASCULANTE 6 M3 TOCO, PESO BRUTO TOTAL 16.000 KG, CARGA ÚTIL MÁXIMA 11.130 KG, DISTÂNCIA ENTRE EIXOS 5,36 M, POTÊNCIA 185 CV, INCLUSIVE CAÇAMBA METÁLICA - CHP DIURNO. AF_06/2014</v>
          </cell>
          <cell r="I549" t="str">
            <v>CHP</v>
          </cell>
          <cell r="J549" t="str">
            <v>COEFICIENTE DE REPRESENTATIVIDADE</v>
          </cell>
          <cell r="K549" t="str">
            <v>182,67</v>
          </cell>
        </row>
        <row r="550">
          <cell r="A550" t="str">
            <v>CUSTOS HORÁRIOS DE MÁQUINAS E EQUIPAMENTOS</v>
          </cell>
          <cell r="B550" t="str">
            <v>CHOR</v>
          </cell>
          <cell r="C550" t="str">
            <v>CUSTO HORÁRIO PRODUTIVO DIURNO</v>
          </cell>
          <cell r="D550" t="str">
            <v>0325</v>
          </cell>
        </row>
        <row r="550">
          <cell r="G550">
            <v>73417</v>
          </cell>
          <cell r="H550" t="str">
            <v>GRUPO GERADOR ESTACIONÁRIO, MOTOR DIESEL POTÊNCIA 170 KVA - CHP DIURNO. AF_02/2016</v>
          </cell>
          <cell r="I550" t="str">
            <v>CHP</v>
          </cell>
          <cell r="J550" t="str">
            <v>ATRIBUÍDO SÃO PAULO</v>
          </cell>
          <cell r="K550" t="str">
            <v>186,49</v>
          </cell>
        </row>
        <row r="551">
          <cell r="A551" t="str">
            <v>CUSTOS HORÁRIOS DE MÁQUINAS E EQUIPAMENTOS</v>
          </cell>
          <cell r="B551" t="str">
            <v>CHOR</v>
          </cell>
          <cell r="C551" t="str">
            <v>CUSTO HORÁRIO PRODUTIVO DIURNO</v>
          </cell>
          <cell r="D551" t="str">
            <v>0325</v>
          </cell>
        </row>
        <row r="551">
          <cell r="G551">
            <v>73436</v>
          </cell>
          <cell r="H551" t="str">
            <v>ROLO COMPACTADOR VIBRATÓRIO PÉ DE CARNEIRO PARA SOLOS, POTÊNCIA 80 HP, PESO OPERACIONAL SEM/COM LASTRO 7,4 / 8,8 T, LARGURA DE TRABALHO 1,68 M - CHP DIURNO. AF_02/2016</v>
          </cell>
          <cell r="I551" t="str">
            <v>CHP</v>
          </cell>
          <cell r="J551" t="str">
            <v>ATRIBUÍDO SÃO PAULO</v>
          </cell>
          <cell r="K551" t="str">
            <v>159,90</v>
          </cell>
        </row>
        <row r="552">
          <cell r="A552" t="str">
            <v>CUSTOS HORÁRIOS DE MÁQUINAS E EQUIPAMENTOS</v>
          </cell>
          <cell r="B552" t="str">
            <v>CHOR</v>
          </cell>
          <cell r="C552" t="str">
            <v>CUSTO HORÁRIO PRODUTIVO DIURNO</v>
          </cell>
          <cell r="D552" t="str">
            <v>0325</v>
          </cell>
        </row>
        <row r="552">
          <cell r="G552">
            <v>73467</v>
          </cell>
          <cell r="H552" t="str">
            <v>CAMINHÃO TOCO, PBT 14.300 KG, CARGA ÚTIL MÁX. 9.710 KG, DIST. ENTRE EIXOS 3,56 M, POTÊNCIA 185 CV, INCLUSIVE CARROCERIA FIXA ABERTA DE MADEIRA P/ TRANSPORTE GERAL DE CARGA SECA, DIMEN. APROX. 2,50 X 6,50 X 0,50 M - CHP DIURNO. AF_06/2014</v>
          </cell>
          <cell r="I552" t="str">
            <v>CHP</v>
          </cell>
          <cell r="J552" t="str">
            <v>COEFICIENTE DE REPRESENTATIVIDADE</v>
          </cell>
          <cell r="K552" t="str">
            <v>240,80</v>
          </cell>
        </row>
        <row r="553">
          <cell r="A553" t="str">
            <v>CUSTOS HORÁRIOS DE MÁQUINAS E EQUIPAMENTOS</v>
          </cell>
          <cell r="B553" t="str">
            <v>CHOR</v>
          </cell>
          <cell r="C553" t="str">
            <v>CUSTO HORÁRIO PRODUTIVO DIURNO</v>
          </cell>
          <cell r="D553" t="str">
            <v>0325</v>
          </cell>
        </row>
        <row r="553">
          <cell r="G553">
            <v>73536</v>
          </cell>
          <cell r="H553" t="str">
            <v>MOTOBOMBA CENTRÍFUGA, MOTOR A GASOLINA, POTÊNCIA 5,42 HP, BOCAIS 1 1/2" X 1", DIÂMETRO ROTOR 143 MM HM/Q = 6 MCA / 16,8 M3/H A 38 MCA / 6,6 M3/H - CHP DIURNO. AF_06/2014</v>
          </cell>
          <cell r="I553" t="str">
            <v>CHP</v>
          </cell>
          <cell r="J553" t="str">
            <v>COEFICIENTE DE REPRESENTATIVIDADE</v>
          </cell>
          <cell r="K553" t="str">
            <v>21,99</v>
          </cell>
        </row>
        <row r="554">
          <cell r="A554" t="str">
            <v>CUSTOS HORÁRIOS DE MÁQUINAS E EQUIPAMENTOS</v>
          </cell>
          <cell r="B554" t="str">
            <v>CHOR</v>
          </cell>
          <cell r="C554" t="str">
            <v>CUSTO HORÁRIO PRODUTIVO DIURNO</v>
          </cell>
          <cell r="D554" t="str">
            <v>0325</v>
          </cell>
        </row>
        <row r="554">
          <cell r="G554">
            <v>83362</v>
          </cell>
          <cell r="H554" t="str">
            <v>ESPARGIDOR DE ASFALTO PRESSURIZADO, TANQUE 6 M3 COM ISOLAÇÃO TÉRMICA, AQUECIDO COM 2 MAÇARICOS, COM BARRA ESPARGIDORA 3,60 M, MONTADO SOBRE CAMINHÃO  TOCO, PBT 14.300 KG, POTÊNCIA 185 CV - CHP DIURNO. AF_05/2023</v>
          </cell>
          <cell r="I554" t="str">
            <v>CHP</v>
          </cell>
          <cell r="J554" t="str">
            <v>ATRIBUÍDO SÃO PAULO</v>
          </cell>
          <cell r="K554" t="str">
            <v>266,43</v>
          </cell>
        </row>
        <row r="555">
          <cell r="A555" t="str">
            <v>CUSTOS HORÁRIOS DE MÁQUINAS E EQUIPAMENTOS</v>
          </cell>
          <cell r="B555" t="str">
            <v>CHOR</v>
          </cell>
          <cell r="C555" t="str">
            <v>CUSTO HORÁRIO PRODUTIVO DIURNO</v>
          </cell>
          <cell r="D555" t="str">
            <v>0325</v>
          </cell>
        </row>
        <row r="555">
          <cell r="G555">
            <v>83765</v>
          </cell>
          <cell r="H555" t="str">
            <v>GRUPO DE SOLDAGEM COM GERADOR A DIESEL 60 CV PARA SOLDA ELÉTRICA, SOBRE 04 RODAS, COM MOTOR 4 CILINDROS 600 A - CHP DIURNO. AF_02/2016</v>
          </cell>
          <cell r="I555" t="str">
            <v>CHP</v>
          </cell>
          <cell r="J555" t="str">
            <v>ATRIBUÍDO SÃO PAULO</v>
          </cell>
          <cell r="K555" t="str">
            <v>97,71</v>
          </cell>
        </row>
        <row r="556">
          <cell r="A556" t="str">
            <v>CUSTOS HORÁRIOS DE MÁQUINAS E EQUIPAMENTOS</v>
          </cell>
          <cell r="B556" t="str">
            <v>CHOR</v>
          </cell>
          <cell r="C556" t="str">
            <v>CUSTO HORÁRIO PRODUTIVO DIURNO</v>
          </cell>
          <cell r="D556" t="str">
            <v>0325</v>
          </cell>
        </row>
        <row r="556">
          <cell r="G556">
            <v>87445</v>
          </cell>
          <cell r="H556" t="str">
            <v>BETONEIRA CAPACIDADE NOMINAL 400 L, CAPACIDADE DE MISTURA 310 L, MOTOR A DIESEL POTÊNCIA 5,0 HP, SEM CARREGADOR - CHP DIURNO. AF_05/2023</v>
          </cell>
          <cell r="I556" t="str">
            <v>CHP</v>
          </cell>
          <cell r="J556" t="str">
            <v>COEFICIENTE DE REPRESENTATIVIDADE</v>
          </cell>
          <cell r="K556" t="str">
            <v>5,35</v>
          </cell>
        </row>
        <row r="557">
          <cell r="A557" t="str">
            <v>CUSTOS HORÁRIOS DE MÁQUINAS E EQUIPAMENTOS</v>
          </cell>
          <cell r="B557" t="str">
            <v>CHOR</v>
          </cell>
          <cell r="C557" t="str">
            <v>CUSTO HORÁRIO PRODUTIVO DIURNO</v>
          </cell>
          <cell r="D557" t="str">
            <v>0325</v>
          </cell>
        </row>
        <row r="557">
          <cell r="G557">
            <v>88386</v>
          </cell>
          <cell r="H557" t="str">
            <v>MISTURADOR DE ARGAMASSA, EIXO HORIZONTAL, CAPACIDADE DE MISTURA 300 KG, MOTOR ELÉTRICO POTÊNCIA 5 CV - CHP DIURNO. AF_05/2023</v>
          </cell>
          <cell r="I557" t="str">
            <v>CHP</v>
          </cell>
          <cell r="J557" t="str">
            <v>COEFICIENTE DE REPRESENTATIVIDADE</v>
          </cell>
          <cell r="K557" t="str">
            <v>5,36</v>
          </cell>
        </row>
        <row r="558">
          <cell r="A558" t="str">
            <v>CUSTOS HORÁRIOS DE MÁQUINAS E EQUIPAMENTOS</v>
          </cell>
          <cell r="B558" t="str">
            <v>CHOR</v>
          </cell>
          <cell r="C558" t="str">
            <v>CUSTO HORÁRIO PRODUTIVO DIURNO</v>
          </cell>
          <cell r="D558" t="str">
            <v>0325</v>
          </cell>
        </row>
        <row r="558">
          <cell r="G558">
            <v>88393</v>
          </cell>
          <cell r="H558" t="str">
            <v>MISTURADOR DE ARGAMASSA, EIXO HORIZONTAL, CAPACIDADE DE MISTURA 600 KG, MOTOR ELÉTRICO POTÊNCIA 7,5 CV - CHP DIURNO. AF_05/2023</v>
          </cell>
          <cell r="I558" t="str">
            <v>CHP</v>
          </cell>
          <cell r="J558" t="str">
            <v>COEFICIENTE DE REPRESENTATIVIDADE</v>
          </cell>
          <cell r="K558" t="str">
            <v>7,34</v>
          </cell>
        </row>
        <row r="559">
          <cell r="A559" t="str">
            <v>CUSTOS HORÁRIOS DE MÁQUINAS E EQUIPAMENTOS</v>
          </cell>
          <cell r="B559" t="str">
            <v>CHOR</v>
          </cell>
          <cell r="C559" t="str">
            <v>CUSTO HORÁRIO PRODUTIVO DIURNO</v>
          </cell>
          <cell r="D559" t="str">
            <v>0325</v>
          </cell>
        </row>
        <row r="559">
          <cell r="G559">
            <v>88399</v>
          </cell>
          <cell r="H559" t="str">
            <v>MISTURADOR DE ARGAMASSA, EIXO HORIZONTAL, CAPACIDADE DE MISTURA 160 KG, MOTOR ELÉTRICO POTÊNCIA 3 CV - CHP DIURNO. AF_05/2023</v>
          </cell>
          <cell r="I559" t="str">
            <v>CHP</v>
          </cell>
          <cell r="J559" t="str">
            <v>COEFICIENTE DE REPRESENTATIVIDADE</v>
          </cell>
          <cell r="K559" t="str">
            <v>4,00</v>
          </cell>
        </row>
        <row r="560">
          <cell r="A560" t="str">
            <v>CUSTOS HORÁRIOS DE MÁQUINAS E EQUIPAMENTOS</v>
          </cell>
          <cell r="B560" t="str">
            <v>CHOR</v>
          </cell>
          <cell r="C560" t="str">
            <v>CUSTO HORÁRIO PRODUTIVO DIURNO</v>
          </cell>
          <cell r="D560" t="str">
            <v>0325</v>
          </cell>
        </row>
        <row r="560">
          <cell r="G560">
            <v>88418</v>
          </cell>
          <cell r="H560" t="str">
            <v>PROJETOR DE ARGAMASSA, CAPACIDADE DE PROJEÇÃO 1,5 M3/H, ALCANCE DE 30 ATÉ 60 M, MOTOR ELÉTRICO POTÊNCIA 7,5 HP - CHP DIURNO. AF_06/2014</v>
          </cell>
          <cell r="I560" t="str">
            <v>CHP</v>
          </cell>
          <cell r="J560" t="str">
            <v>COEFICIENTE DE REPRESENTATIVIDADE</v>
          </cell>
          <cell r="K560" t="str">
            <v>16,43</v>
          </cell>
        </row>
        <row r="561">
          <cell r="A561" t="str">
            <v>CUSTOS HORÁRIOS DE MÁQUINAS E EQUIPAMENTOS</v>
          </cell>
          <cell r="B561" t="str">
            <v>CHOR</v>
          </cell>
          <cell r="C561" t="str">
            <v>CUSTO HORÁRIO PRODUTIVO DIURNO</v>
          </cell>
          <cell r="D561" t="str">
            <v>0325</v>
          </cell>
        </row>
        <row r="561">
          <cell r="G561">
            <v>88433</v>
          </cell>
          <cell r="H561" t="str">
            <v>PROJETOR DE ARGAMASSA, CAPACIDADE DE PROJEÇÃO 2 M3/H, ALCANCE ATÉ 50 M, MOTOR ELÉTRICO POTÊNCIA 7,5 HP - CHP DIURNO. AF_06/2014</v>
          </cell>
          <cell r="I561" t="str">
            <v>CHP</v>
          </cell>
          <cell r="J561" t="str">
            <v>COEFICIENTE DE REPRESENTATIVIDADE</v>
          </cell>
          <cell r="K561" t="str">
            <v>21,45</v>
          </cell>
        </row>
        <row r="562">
          <cell r="A562" t="str">
            <v>CUSTOS HORÁRIOS DE MÁQUINAS E EQUIPAMENTOS</v>
          </cell>
          <cell r="B562" t="str">
            <v>CHOR</v>
          </cell>
          <cell r="C562" t="str">
            <v>CUSTO HORÁRIO PRODUTIVO DIURNO</v>
          </cell>
          <cell r="D562" t="str">
            <v>0325</v>
          </cell>
        </row>
        <row r="562">
          <cell r="G562">
            <v>88830</v>
          </cell>
          <cell r="H562" t="str">
            <v>BETONEIRA CAPACIDADE NOMINAL DE 400 L, CAPACIDADE DE MISTURA 280 L, MOTOR ELÉTRICO TRIFÁSICO POTÊNCIA DE 2 CV, SEM CARREGADOR - CHP DIURNO. AF_05/2023</v>
          </cell>
          <cell r="I562" t="str">
            <v>CHP</v>
          </cell>
          <cell r="J562" t="str">
            <v>COEFICIENTE DE REPRESENTATIVIDADE</v>
          </cell>
          <cell r="K562" t="str">
            <v>2,07</v>
          </cell>
        </row>
        <row r="563">
          <cell r="A563" t="str">
            <v>CUSTOS HORÁRIOS DE MÁQUINAS E EQUIPAMENTOS</v>
          </cell>
          <cell r="B563" t="str">
            <v>CHOR</v>
          </cell>
          <cell r="C563" t="str">
            <v>CUSTO HORÁRIO PRODUTIVO DIURNO</v>
          </cell>
          <cell r="D563" t="str">
            <v>0325</v>
          </cell>
        </row>
        <row r="563">
          <cell r="G563">
            <v>88843</v>
          </cell>
          <cell r="H563" t="str">
            <v>TRATOR DE ESTEIRAS, POTÊNCIA 125 HP, PESO OPERACIONAL 12,9 T, COM LÂMINA 2,7 M3 - CHP DIURNO. AF_10/2014</v>
          </cell>
          <cell r="I563" t="str">
            <v>CHP</v>
          </cell>
          <cell r="J563" t="str">
            <v>COEFICIENTE DE REPRESENTATIVIDADE</v>
          </cell>
          <cell r="K563" t="str">
            <v>219,64</v>
          </cell>
        </row>
        <row r="564">
          <cell r="A564" t="str">
            <v>CUSTOS HORÁRIOS DE MÁQUINAS E EQUIPAMENTOS</v>
          </cell>
          <cell r="B564" t="str">
            <v>CHOR</v>
          </cell>
          <cell r="C564" t="str">
            <v>CUSTO HORÁRIO PRODUTIVO DIURNO</v>
          </cell>
          <cell r="D564" t="str">
            <v>0325</v>
          </cell>
        </row>
        <row r="564">
          <cell r="G564">
            <v>88907</v>
          </cell>
          <cell r="H564" t="str">
            <v>ESCAVADEIRA HIDRÁULICA SOBRE ESTEIRAS, CAÇAMBA 1,20 M3, PESO OPERACIONAL 21 T, POTÊNCIA BRUTA 155 HP - CHP DIURNO. AF_06/2014</v>
          </cell>
          <cell r="I564" t="str">
            <v>CHP</v>
          </cell>
          <cell r="J564" t="str">
            <v>COEFICIENTE DE REPRESENTATIVIDADE</v>
          </cell>
          <cell r="K564" t="str">
            <v>245,28</v>
          </cell>
        </row>
        <row r="565">
          <cell r="A565" t="str">
            <v>CUSTOS HORÁRIOS DE MÁQUINAS E EQUIPAMENTOS</v>
          </cell>
          <cell r="B565" t="str">
            <v>CHOR</v>
          </cell>
          <cell r="C565" t="str">
            <v>CUSTO HORÁRIO PRODUTIVO DIURNO</v>
          </cell>
          <cell r="D565" t="str">
            <v>0325</v>
          </cell>
        </row>
        <row r="565">
          <cell r="G565">
            <v>89021</v>
          </cell>
          <cell r="H565" t="str">
            <v>BOMBA SUBMERSÍVEL ELÉTRICA TRIFÁSICA, POTÊNCIA 2,96 HP, Ø ROTOR 144 MM SEMI-ABERTO, BOCAL DE SAÍDA Ø 2", HM/Q = 2 MCA / 38,8 M3/H A 28 MCA / 5 M3/H - CHP DIURNO. AF_06/2014</v>
          </cell>
          <cell r="I565" t="str">
            <v>CHP</v>
          </cell>
          <cell r="J565" t="str">
            <v>COEFICIENTE DE REPRESENTATIVIDADE</v>
          </cell>
          <cell r="K565" t="str">
            <v>2,96</v>
          </cell>
        </row>
        <row r="566">
          <cell r="A566" t="str">
            <v>CUSTOS HORÁRIOS DE MÁQUINAS E EQUIPAMENTOS</v>
          </cell>
          <cell r="B566" t="str">
            <v>CHOR</v>
          </cell>
          <cell r="C566" t="str">
            <v>CUSTO HORÁRIO PRODUTIVO DIURNO</v>
          </cell>
          <cell r="D566" t="str">
            <v>0325</v>
          </cell>
        </row>
        <row r="566">
          <cell r="G566">
            <v>89028</v>
          </cell>
          <cell r="H566" t="str">
            <v>TANQUE DE ASFALTO ESTACIONÁRIO COM MAÇARICO, CAPACIDADE 20.000 L - CHP DIURNO. AF_05/2023</v>
          </cell>
          <cell r="I566" t="str">
            <v>CHP</v>
          </cell>
          <cell r="J566" t="str">
            <v>ATRIBUÍDO SÃO PAULO</v>
          </cell>
          <cell r="K566" t="str">
            <v>175,69</v>
          </cell>
        </row>
        <row r="567">
          <cell r="A567" t="str">
            <v>CUSTOS HORÁRIOS DE MÁQUINAS E EQUIPAMENTOS</v>
          </cell>
          <cell r="B567" t="str">
            <v>CHOR</v>
          </cell>
          <cell r="C567" t="str">
            <v>CUSTO HORÁRIO PRODUTIVO DIURNO</v>
          </cell>
          <cell r="D567" t="str">
            <v>0325</v>
          </cell>
        </row>
        <row r="567">
          <cell r="G567">
            <v>89032</v>
          </cell>
          <cell r="H567" t="str">
            <v>TRATOR DE ESTEIRAS, POTÊNCIA 100 HP, PESO OPERACIONAL 9,4 T, COM LÂMINA 2,19 M3 - CHP DIURNO. AF_06/2014</v>
          </cell>
          <cell r="I567" t="str">
            <v>CHP</v>
          </cell>
          <cell r="J567" t="str">
            <v>COEFICIENTE DE REPRESENTATIVIDADE</v>
          </cell>
          <cell r="K567" t="str">
            <v>199,36</v>
          </cell>
        </row>
        <row r="568">
          <cell r="A568" t="str">
            <v>CUSTOS HORÁRIOS DE MÁQUINAS E EQUIPAMENTOS</v>
          </cell>
          <cell r="B568" t="str">
            <v>CHOR</v>
          </cell>
          <cell r="C568" t="str">
            <v>CUSTO HORÁRIO PRODUTIVO DIURNO</v>
          </cell>
          <cell r="D568" t="str">
            <v>0325</v>
          </cell>
        </row>
        <row r="568">
          <cell r="G568">
            <v>89035</v>
          </cell>
          <cell r="H568" t="str">
            <v>TRATOR DE PNEUS, POTÊNCIA 85 CV, TRAÇÃO 4X4, PESO COM LASTRO DE 4.675 KG - CHP DIURNO. AF_06/2014</v>
          </cell>
          <cell r="I568" t="str">
            <v>CHP</v>
          </cell>
          <cell r="J568" t="str">
            <v>COEFICIENTE DE REPRESENTATIVIDADE</v>
          </cell>
          <cell r="K568" t="str">
            <v>134,74</v>
          </cell>
        </row>
        <row r="569">
          <cell r="A569" t="str">
            <v>CUSTOS HORÁRIOS DE MÁQUINAS E EQUIPAMENTOS</v>
          </cell>
          <cell r="B569" t="str">
            <v>CHOR</v>
          </cell>
          <cell r="C569" t="str">
            <v>CUSTO HORÁRIO PRODUTIVO DIURNO</v>
          </cell>
          <cell r="D569" t="str">
            <v>0325</v>
          </cell>
        </row>
        <row r="569">
          <cell r="G569">
            <v>89225</v>
          </cell>
          <cell r="H569" t="str">
            <v>BETONEIRA CAPACIDADE NOMINAL DE 600 L, CAPACIDADE DE MISTURA 360 L, MOTOR ELÉTRICO TRIFÁSICO POTÊNCIA DE 4 CV, SEM CARREGADOR - CHP DIURNO. AF_05/2023</v>
          </cell>
          <cell r="I569" t="str">
            <v>CHP</v>
          </cell>
          <cell r="J569" t="str">
            <v>COEFICIENTE DE REPRESENTATIVIDADE</v>
          </cell>
          <cell r="K569" t="str">
            <v>5,96</v>
          </cell>
        </row>
        <row r="570">
          <cell r="A570" t="str">
            <v>CUSTOS HORÁRIOS DE MÁQUINAS E EQUIPAMENTOS</v>
          </cell>
          <cell r="B570" t="str">
            <v>CHOR</v>
          </cell>
          <cell r="C570" t="str">
            <v>CUSTO HORÁRIO PRODUTIVO DIURNO</v>
          </cell>
          <cell r="D570" t="str">
            <v>0325</v>
          </cell>
        </row>
        <row r="570">
          <cell r="G570">
            <v>89234</v>
          </cell>
          <cell r="H570" t="str">
            <v>FRESADORA DE ASFALTO A FRIO SOBRE RODAS, LARGURA FRESAGEM DE 1,0 M, POTÊNCIA 208 HP - CHP DIURNO. AF_11/2014</v>
          </cell>
          <cell r="I570" t="str">
            <v>CHP</v>
          </cell>
          <cell r="J570" t="str">
            <v>ATRIBUÍDO SÃO PAULO</v>
          </cell>
          <cell r="K570" t="str">
            <v>576,96</v>
          </cell>
        </row>
        <row r="571">
          <cell r="A571" t="str">
            <v>CUSTOS HORÁRIOS DE MÁQUINAS E EQUIPAMENTOS</v>
          </cell>
          <cell r="B571" t="str">
            <v>CHOR</v>
          </cell>
          <cell r="C571" t="str">
            <v>CUSTO HORÁRIO PRODUTIVO DIURNO</v>
          </cell>
          <cell r="D571" t="str">
            <v>0325</v>
          </cell>
        </row>
        <row r="571">
          <cell r="G571">
            <v>89242</v>
          </cell>
          <cell r="H571" t="str">
            <v>FRESADORA DE ASFALTO A FRIO SOBRE RODAS, LARGURA FRESAGEM DE 2,0 M, POTÊNCIA 550 HP - CHP DIURNO. AF_11/2014</v>
          </cell>
          <cell r="I571" t="str">
            <v>CHP</v>
          </cell>
          <cell r="J571" t="str">
            <v>ATRIBUÍDO SÃO PAULO</v>
          </cell>
          <cell r="K571" t="str">
            <v>1.362,13</v>
          </cell>
        </row>
        <row r="572">
          <cell r="A572" t="str">
            <v>CUSTOS HORÁRIOS DE MÁQUINAS E EQUIPAMENTOS</v>
          </cell>
          <cell r="B572" t="str">
            <v>CHOR</v>
          </cell>
          <cell r="C572" t="str">
            <v>CUSTO HORÁRIO PRODUTIVO DIURNO</v>
          </cell>
          <cell r="D572" t="str">
            <v>0325</v>
          </cell>
        </row>
        <row r="572">
          <cell r="G572">
            <v>89250</v>
          </cell>
          <cell r="H572" t="str">
            <v>RECICLADORA DE ASFALTO A FRIO SOBRE RODAS, LARGURA FRESAGEM DE 2,0 M, POTÊNCIA 422 HP - CHP DIURNO. AF_11/2014</v>
          </cell>
          <cell r="I572" t="str">
            <v>CHP</v>
          </cell>
          <cell r="J572" t="str">
            <v>ATRIBUÍDO SÃO PAULO</v>
          </cell>
          <cell r="K572" t="str">
            <v>1.180,01</v>
          </cell>
        </row>
        <row r="573">
          <cell r="A573" t="str">
            <v>CUSTOS HORÁRIOS DE MÁQUINAS E EQUIPAMENTOS</v>
          </cell>
          <cell r="B573" t="str">
            <v>CHOR</v>
          </cell>
          <cell r="C573" t="str">
            <v>CUSTO HORÁRIO PRODUTIVO DIURNO</v>
          </cell>
          <cell r="D573" t="str">
            <v>0325</v>
          </cell>
        </row>
        <row r="573">
          <cell r="G573">
            <v>89257</v>
          </cell>
          <cell r="H573" t="str">
            <v>VIBROACABADORA DE ASFALTO SOBRE ESTEIRAS, LARGURA DE PAVIMENTAÇÃO 2,13 M A 4,55 M, POTÊNCIA 100 HP CAPACIDADE 400 T/H - CHP DIURNO. AF_11/2014</v>
          </cell>
          <cell r="I573" t="str">
            <v>CHP</v>
          </cell>
          <cell r="J573" t="str">
            <v>ATRIBUÍDO SÃO PAULO</v>
          </cell>
          <cell r="K573" t="str">
            <v>327,39</v>
          </cell>
        </row>
        <row r="574">
          <cell r="A574" t="str">
            <v>CUSTOS HORÁRIOS DE MÁQUINAS E EQUIPAMENTOS</v>
          </cell>
          <cell r="B574" t="str">
            <v>CHOR</v>
          </cell>
          <cell r="C574" t="str">
            <v>CUSTO HORÁRIO PRODUTIVO DIURNO</v>
          </cell>
          <cell r="D574" t="str">
            <v>0325</v>
          </cell>
        </row>
        <row r="574">
          <cell r="G574">
            <v>89272</v>
          </cell>
          <cell r="H574" t="str">
            <v>GUINDASTE HIDRÁULICO AUTOPROPELIDO, COM LANÇA TELESCÓPICA 28,80 M, CAPACIDADE MÁXIMA 30 T, POTÊNCIA 97 KW, TRAÇÃO 4 X 4 - CHP DIURNO. AF_11/2014</v>
          </cell>
          <cell r="I574" t="str">
            <v>CHP</v>
          </cell>
          <cell r="J574" t="str">
            <v>ATRIBUÍDO SÃO PAULO</v>
          </cell>
          <cell r="K574" t="str">
            <v>221,75</v>
          </cell>
        </row>
        <row r="575">
          <cell r="A575" t="str">
            <v>CUSTOS HORÁRIOS DE MÁQUINAS E EQUIPAMENTOS</v>
          </cell>
          <cell r="B575" t="str">
            <v>CHOR</v>
          </cell>
          <cell r="C575" t="str">
            <v>CUSTO HORÁRIO PRODUTIVO DIURNO</v>
          </cell>
          <cell r="D575" t="str">
            <v>0325</v>
          </cell>
        </row>
        <row r="575">
          <cell r="G575">
            <v>89278</v>
          </cell>
          <cell r="H575" t="str">
            <v>BETONEIRA CAPACIDADE NOMINAL DE 600 L, CAPACIDADE DE MISTURA 440 L, MOTOR A DIESEL POTÊNCIA 10 HP, COM CARREGADOR - CHP DIURNO. AF_05/2023</v>
          </cell>
          <cell r="I575" t="str">
            <v>CHP</v>
          </cell>
          <cell r="J575" t="str">
            <v>COEFICIENTE DE REPRESENTATIVIDADE</v>
          </cell>
          <cell r="K575" t="str">
            <v>12,77</v>
          </cell>
        </row>
        <row r="576">
          <cell r="A576" t="str">
            <v>CUSTOS HORÁRIOS DE MÁQUINAS E EQUIPAMENTOS</v>
          </cell>
          <cell r="B576" t="str">
            <v>CHOR</v>
          </cell>
          <cell r="C576" t="str">
            <v>CUSTO HORÁRIO PRODUTIVO DIURNO</v>
          </cell>
          <cell r="D576" t="str">
            <v>0325</v>
          </cell>
        </row>
        <row r="576">
          <cell r="G576">
            <v>89843</v>
          </cell>
          <cell r="H576" t="str">
            <v>BATE-ESTACAS POR GRAVIDADE, POTÊNCIA DE 160 HP, PESO DO MARTELO ATÉ 3 TONELADAS - CHP DIURNO. AF_11/2014</v>
          </cell>
          <cell r="I576" t="str">
            <v>CHP</v>
          </cell>
          <cell r="J576" t="str">
            <v>ATRIBUÍDO SÃO PAULO</v>
          </cell>
          <cell r="K576" t="str">
            <v>206,54</v>
          </cell>
        </row>
        <row r="577">
          <cell r="A577" t="str">
            <v>CUSTOS HORÁRIOS DE MÁQUINAS E EQUIPAMENTOS</v>
          </cell>
          <cell r="B577" t="str">
            <v>CHOR</v>
          </cell>
          <cell r="C577" t="str">
            <v>CUSTO HORÁRIO PRODUTIVO DIURNO</v>
          </cell>
          <cell r="D577" t="str">
            <v>0325</v>
          </cell>
        </row>
        <row r="577">
          <cell r="G577">
            <v>89876</v>
          </cell>
          <cell r="H577" t="str">
            <v>CAMINHÃO BASCULANTE 14 M3, COM CAVALO MECÂNICO DE CAPACIDADE MÁXIMA DE TRAÇÃO COMBINADO DE 36000 KG, POTÊNCIA 286 CV, INCLUSIVE SEMIREBOQUE COM CAÇAMBA METÁLICA - CHP DIURNO. AF_12/2014</v>
          </cell>
          <cell r="I577" t="str">
            <v>CHP</v>
          </cell>
          <cell r="J577" t="str">
            <v>COEFICIENTE DE REPRESENTATIVIDADE</v>
          </cell>
          <cell r="K577" t="str">
            <v>330,72</v>
          </cell>
        </row>
        <row r="578">
          <cell r="A578" t="str">
            <v>CUSTOS HORÁRIOS DE MÁQUINAS E EQUIPAMENTOS</v>
          </cell>
          <cell r="B578" t="str">
            <v>CHOR</v>
          </cell>
          <cell r="C578" t="str">
            <v>CUSTO HORÁRIO PRODUTIVO DIURNO</v>
          </cell>
          <cell r="D578" t="str">
            <v>0325</v>
          </cell>
        </row>
        <row r="578">
          <cell r="G578">
            <v>89883</v>
          </cell>
          <cell r="H578" t="str">
            <v>CAMINHÃO BASCULANTE 18 M3, COM CAVALO MECÂNICO DE CAPACIDADE MÁXIMA DE TRAÇÃO COMBINADO DE 45000 KG, POTÊNCIA 330 CV, INCLUSIVE SEMIREBOQUE COM CAÇAMBA METÁLICA - CHP DIURNO. AF_12/2014</v>
          </cell>
          <cell r="I578" t="str">
            <v>CHP</v>
          </cell>
          <cell r="J578" t="str">
            <v>COEFICIENTE DE REPRESENTATIVIDADE</v>
          </cell>
          <cell r="K578" t="str">
            <v>365,89</v>
          </cell>
        </row>
        <row r="579">
          <cell r="A579" t="str">
            <v>CUSTOS HORÁRIOS DE MÁQUINAS E EQUIPAMENTOS</v>
          </cell>
          <cell r="B579" t="str">
            <v>CHOR</v>
          </cell>
          <cell r="C579" t="str">
            <v>CUSTO HORÁRIO PRODUTIVO DIURNO</v>
          </cell>
          <cell r="D579" t="str">
            <v>0325</v>
          </cell>
        </row>
        <row r="579">
          <cell r="G579">
            <v>90586</v>
          </cell>
          <cell r="H579" t="str">
            <v>VIBRADOR DE IMERSÃO, DIÂMETRO DE PONTEIRA 45MM, MOTOR ELÉTRICO TRIFÁSICO POTÊNCIA DE 2 CV - CHP DIURNO. AF_06/2015</v>
          </cell>
          <cell r="I579" t="str">
            <v>CHP</v>
          </cell>
          <cell r="J579" t="str">
            <v>ATRIBUÍDO SÃO PAULO</v>
          </cell>
          <cell r="K579" t="str">
            <v>1,31</v>
          </cell>
        </row>
        <row r="580">
          <cell r="A580" t="str">
            <v>CUSTOS HORÁRIOS DE MÁQUINAS E EQUIPAMENTOS</v>
          </cell>
          <cell r="B580" t="str">
            <v>CHOR</v>
          </cell>
          <cell r="C580" t="str">
            <v>CUSTO HORÁRIO PRODUTIVO DIURNO</v>
          </cell>
          <cell r="D580" t="str">
            <v>0325</v>
          </cell>
        </row>
        <row r="580">
          <cell r="G580">
            <v>90625</v>
          </cell>
          <cell r="H580" t="str">
            <v>PERFURATRIZ MANUAL, TORQUE MÁXIMO 83 N.M, POTÊNCIA 5 CV, COM DIÂMETRO MÁXIMO 4" - CHP DIURNO. AF_06/2015</v>
          </cell>
          <cell r="I580" t="str">
            <v>CHP</v>
          </cell>
          <cell r="J580" t="str">
            <v>COEFICIENTE DE REPRESENTATIVIDADE</v>
          </cell>
          <cell r="K580" t="str">
            <v>8,86</v>
          </cell>
        </row>
        <row r="581">
          <cell r="A581" t="str">
            <v>CUSTOS HORÁRIOS DE MÁQUINAS E EQUIPAMENTOS</v>
          </cell>
          <cell r="B581" t="str">
            <v>CHOR</v>
          </cell>
          <cell r="C581" t="str">
            <v>CUSTO HORÁRIO PRODUTIVO DIURNO</v>
          </cell>
          <cell r="D581" t="str">
            <v>0325</v>
          </cell>
        </row>
        <row r="581">
          <cell r="G581">
            <v>90631</v>
          </cell>
          <cell r="H581" t="str">
            <v>PERFURATRIZ SOBRE ESTEIRA, TORQUE MÁXIMO 600 KGF, PESO MÉDIO 1000 KG, POTÊNCIA 20 HP, DIÂMETRO MÁXIMO 10" - CHP DIURNO. AF_06/2015</v>
          </cell>
          <cell r="I581" t="str">
            <v>CHP</v>
          </cell>
          <cell r="J581" t="str">
            <v>COEFICIENTE DE REPRESENTATIVIDADE</v>
          </cell>
          <cell r="K581" t="str">
            <v>146,67</v>
          </cell>
        </row>
        <row r="582">
          <cell r="A582" t="str">
            <v>CUSTOS HORÁRIOS DE MÁQUINAS E EQUIPAMENTOS</v>
          </cell>
          <cell r="B582" t="str">
            <v>CHOR</v>
          </cell>
          <cell r="C582" t="str">
            <v>CUSTO HORÁRIO PRODUTIVO DIURNO</v>
          </cell>
          <cell r="D582" t="str">
            <v>0325</v>
          </cell>
        </row>
        <row r="582">
          <cell r="G582">
            <v>90637</v>
          </cell>
          <cell r="H582" t="str">
            <v>MISTURADOR DUPLO HORIZONTAL DE ALTA TURBULÊNCIA, CAPACIDADE / VOLUME 2 X 500 LITROS, MOTORES ELÉTRICOS MÍNIMO 5 CV CADA, PARA NATA CIMENTO, ARGAMASSA E OUTROS - CHP DIURNO. AF_06/2015</v>
          </cell>
          <cell r="I582" t="str">
            <v>CHP</v>
          </cell>
          <cell r="J582" t="str">
            <v>COEFICIENTE DE REPRESENTATIVIDADE</v>
          </cell>
          <cell r="K582" t="str">
            <v>17,28</v>
          </cell>
        </row>
        <row r="583">
          <cell r="A583" t="str">
            <v>CUSTOS HORÁRIOS DE MÁQUINAS E EQUIPAMENTOS</v>
          </cell>
          <cell r="B583" t="str">
            <v>CHOR</v>
          </cell>
          <cell r="C583" t="str">
            <v>CUSTO HORÁRIO PRODUTIVO DIURNO</v>
          </cell>
          <cell r="D583" t="str">
            <v>0325</v>
          </cell>
        </row>
        <row r="583">
          <cell r="G583">
            <v>90643</v>
          </cell>
          <cell r="H583" t="str">
            <v>BOMBA TRIPLEX, PARA INJEÇÃO DE NATA DE CIMENTO, VAZÃO MÁXIMA DE 100 LITROS/MINUTO, PRESSÃO MÁXIMA DE 70 BAR - CHP DIURNO. AF_06/2015</v>
          </cell>
          <cell r="I583" t="str">
            <v>CHP</v>
          </cell>
          <cell r="J583" t="str">
            <v>COEFICIENTE DE REPRESENTATIVIDADE</v>
          </cell>
          <cell r="K583" t="str">
            <v>28,76</v>
          </cell>
        </row>
        <row r="584">
          <cell r="A584" t="str">
            <v>CUSTOS HORÁRIOS DE MÁQUINAS E EQUIPAMENTOS</v>
          </cell>
          <cell r="B584" t="str">
            <v>CHOR</v>
          </cell>
          <cell r="C584" t="str">
            <v>CUSTO HORÁRIO PRODUTIVO DIURNO</v>
          </cell>
          <cell r="D584" t="str">
            <v>0325</v>
          </cell>
        </row>
        <row r="584">
          <cell r="G584">
            <v>90650</v>
          </cell>
          <cell r="H584" t="str">
            <v>BOMBA CENTRÍFUGA MONOESTÁGIO COM MOTOR ELÉTRICO MONOFÁSICO, POTÊNCIA 15 HP, DIÂMETRO DO ROTOR 173 MM, HM/Q = 30 MCA / 90 M3/H A 45 MCA / 55 M3/H - CHP DIURNO. AF_06/2015</v>
          </cell>
          <cell r="I584" t="str">
            <v>CHP</v>
          </cell>
          <cell r="J584" t="str">
            <v>COEFICIENTE DE REPRESENTATIVIDADE</v>
          </cell>
          <cell r="K584" t="str">
            <v>12,08</v>
          </cell>
        </row>
        <row r="585">
          <cell r="A585" t="str">
            <v>CUSTOS HORÁRIOS DE MÁQUINAS E EQUIPAMENTOS</v>
          </cell>
          <cell r="B585" t="str">
            <v>CHOR</v>
          </cell>
          <cell r="C585" t="str">
            <v>CUSTO HORÁRIO PRODUTIVO DIURNO</v>
          </cell>
          <cell r="D585" t="str">
            <v>0325</v>
          </cell>
        </row>
        <row r="585">
          <cell r="G585">
            <v>90656</v>
          </cell>
          <cell r="H585" t="str">
            <v>BOMBA DE PROJEÇÃO DE CONCRETO SECO, POTÊNCIA 10 CV, VAZÃO 3 M3/H - CHP DIURNO. AF_06/2015</v>
          </cell>
          <cell r="I585" t="str">
            <v>CHP</v>
          </cell>
          <cell r="J585" t="str">
            <v>COEFICIENTE DE REPRESENTATIVIDADE</v>
          </cell>
          <cell r="K585" t="str">
            <v>17,10</v>
          </cell>
        </row>
        <row r="586">
          <cell r="A586" t="str">
            <v>CUSTOS HORÁRIOS DE MÁQUINAS E EQUIPAMENTOS</v>
          </cell>
          <cell r="B586" t="str">
            <v>CHOR</v>
          </cell>
          <cell r="C586" t="str">
            <v>CUSTO HORÁRIO PRODUTIVO DIURNO</v>
          </cell>
          <cell r="D586" t="str">
            <v>0325</v>
          </cell>
        </row>
        <row r="586">
          <cell r="G586">
            <v>90662</v>
          </cell>
          <cell r="H586" t="str">
            <v>BOMBA DE PROJEÇÃO DE CONCRETO SECO, POTÊNCIA 10 CV, VAZÃO 6 M3/H - CHP DIURNO. AF_06/2015</v>
          </cell>
          <cell r="I586" t="str">
            <v>CHP</v>
          </cell>
          <cell r="J586" t="str">
            <v>COEFICIENTE DE REPRESENTATIVIDADE</v>
          </cell>
          <cell r="K586" t="str">
            <v>17,87</v>
          </cell>
        </row>
        <row r="587">
          <cell r="A587" t="str">
            <v>CUSTOS HORÁRIOS DE MÁQUINAS E EQUIPAMENTOS</v>
          </cell>
          <cell r="B587" t="str">
            <v>CHOR</v>
          </cell>
          <cell r="C587" t="str">
            <v>CUSTO HORÁRIO PRODUTIVO DIURNO</v>
          </cell>
          <cell r="D587" t="str">
            <v>0325</v>
          </cell>
        </row>
        <row r="587">
          <cell r="G587">
            <v>90668</v>
          </cell>
          <cell r="H587" t="str">
            <v>PROJETOR PNEUMÁTICO DE ARGAMASSA PARA CHAPISCO E REBOCO COM RECIPIENTE ACOPLADO, TIPO CANEQUINHA, COM COMPRESSOR DE AR REBOCÁVEL VAZÃO 89 PCM E MOTOR DIESEL DE 20 CV - CHP DIURNO. AF_05/2023</v>
          </cell>
          <cell r="I587" t="str">
            <v>CHP</v>
          </cell>
          <cell r="J587" t="str">
            <v>ATRIBUÍDO SÃO PAULO</v>
          </cell>
          <cell r="K587" t="str">
            <v>32,94</v>
          </cell>
        </row>
        <row r="588">
          <cell r="A588" t="str">
            <v>CUSTOS HORÁRIOS DE MÁQUINAS E EQUIPAMENTOS</v>
          </cell>
          <cell r="B588" t="str">
            <v>CHOR</v>
          </cell>
          <cell r="C588" t="str">
            <v>CUSTO HORÁRIO PRODUTIVO DIURNO</v>
          </cell>
          <cell r="D588" t="str">
            <v>0325</v>
          </cell>
        </row>
        <row r="588">
          <cell r="G588">
            <v>90674</v>
          </cell>
          <cell r="H588" t="str">
            <v>PERFURATRIZ COM TORRE METÁLICA PARA EXECUÇÃO DE ESTACA HÉLICE CONTÍNUA, PROFUNDIDADE MÁXIMA DE 30 M, DIÂMETRO MÁXIMO DE 800 MM, POTÊNCIA INSTALADA DE 268 HP, MESA ROTATIVA COM TORQUE MÁXIMO DE 170 KNM - CHP DIURNO. AF_06/2015</v>
          </cell>
          <cell r="I588" t="str">
            <v>CHP</v>
          </cell>
          <cell r="J588" t="str">
            <v>COEFICIENTE DE REPRESENTATIVIDADE</v>
          </cell>
          <cell r="K588" t="str">
            <v>673,81</v>
          </cell>
        </row>
        <row r="589">
          <cell r="A589" t="str">
            <v>CUSTOS HORÁRIOS DE MÁQUINAS E EQUIPAMENTOS</v>
          </cell>
          <cell r="B589" t="str">
            <v>CHOR</v>
          </cell>
          <cell r="C589" t="str">
            <v>CUSTO HORÁRIO PRODUTIVO DIURNO</v>
          </cell>
          <cell r="D589" t="str">
            <v>0325</v>
          </cell>
        </row>
        <row r="589">
          <cell r="G589">
            <v>90680</v>
          </cell>
          <cell r="H589" t="str">
            <v>PERFURATRIZ HIDRÁULICA SOBRE CAMINHÃO COM TRADO CURTO ACOPLADO, PROFUNDIDADE MÁXIMA DE 20 M, DIÂMETRO MÁXIMO DE 1500 MM, POTÊNCIA INSTALADA DE 137 HP, MESA ROTATIVA COM TORQUE MÁXIMO DE 30 KNM - CHP DIURNO. AF_06/2015</v>
          </cell>
          <cell r="I589" t="str">
            <v>CHP</v>
          </cell>
          <cell r="J589" t="str">
            <v>COEFICIENTE DE REPRESENTATIVIDADE</v>
          </cell>
          <cell r="K589" t="str">
            <v>406,05</v>
          </cell>
        </row>
        <row r="590">
          <cell r="A590" t="str">
            <v>CUSTOS HORÁRIOS DE MÁQUINAS E EQUIPAMENTOS</v>
          </cell>
          <cell r="B590" t="str">
            <v>CHOR</v>
          </cell>
          <cell r="C590" t="str">
            <v>CUSTO HORÁRIO PRODUTIVO DIURNO</v>
          </cell>
          <cell r="D590" t="str">
            <v>0325</v>
          </cell>
        </row>
        <row r="590">
          <cell r="G590">
            <v>90686</v>
          </cell>
          <cell r="H590" t="str">
            <v>MANIPULADOR TELESCÓPICO, POTÊNCIA DE 85 HP, CAPACIDADE DE CARGA DE 3.500 KG, ALTURA MÁXIMA DE ELEVAÇÃO DE 12,3 M - CHP DIURNO. AF_05/2023</v>
          </cell>
          <cell r="I590" t="str">
            <v>CHP</v>
          </cell>
          <cell r="J590" t="str">
            <v>ATRIBUÍDO SÃO PAULO</v>
          </cell>
          <cell r="K590" t="str">
            <v>147,30</v>
          </cell>
        </row>
        <row r="591">
          <cell r="A591" t="str">
            <v>CUSTOS HORÁRIOS DE MÁQUINAS E EQUIPAMENTOS</v>
          </cell>
          <cell r="B591" t="str">
            <v>CHOR</v>
          </cell>
          <cell r="C591" t="str">
            <v>CUSTO HORÁRIO PRODUTIVO DIURNO</v>
          </cell>
          <cell r="D591" t="str">
            <v>0325</v>
          </cell>
        </row>
        <row r="591">
          <cell r="G591">
            <v>90692</v>
          </cell>
          <cell r="H591" t="str">
            <v>MINICARREGADEIRA SOBRE RODAS, POTÊNCIA LÍQUIDA DE 47 HP, CAPACIDADE NOMINAL DE OPERAÇÃO DE 646 KG - CHP DIURNO. AF_06/2015</v>
          </cell>
          <cell r="I591" t="str">
            <v>CHP</v>
          </cell>
          <cell r="J591" t="str">
            <v>COEFICIENTE DE REPRESENTATIVIDADE</v>
          </cell>
          <cell r="K591" t="str">
            <v>122,21</v>
          </cell>
        </row>
        <row r="592">
          <cell r="A592" t="str">
            <v>CUSTOS HORÁRIOS DE MÁQUINAS E EQUIPAMENTOS</v>
          </cell>
          <cell r="B592" t="str">
            <v>CHOR</v>
          </cell>
          <cell r="C592" t="str">
            <v>CUSTO HORÁRIO PRODUTIVO DIURNO</v>
          </cell>
          <cell r="D592" t="str">
            <v>0325</v>
          </cell>
        </row>
        <row r="592">
          <cell r="G592">
            <v>90964</v>
          </cell>
          <cell r="H592" t="str">
            <v>COMPRESSOR DE AR REBOCÁVEL, VAZÃO 89 PCM, PRESSÃO EFETIVA DE TRABALHO 102 PSI, MOTOR DIESEL, POTÊNCIA 20 CV - CHP DIURNO. AF_06/2015</v>
          </cell>
          <cell r="I592" t="str">
            <v>CHP</v>
          </cell>
          <cell r="J592" t="str">
            <v>ATRIBUÍDO SÃO PAULO</v>
          </cell>
          <cell r="K592" t="str">
            <v>32,38</v>
          </cell>
        </row>
        <row r="593">
          <cell r="A593" t="str">
            <v>CUSTOS HORÁRIOS DE MÁQUINAS E EQUIPAMENTOS</v>
          </cell>
          <cell r="B593" t="str">
            <v>CHOR</v>
          </cell>
          <cell r="C593" t="str">
            <v>CUSTO HORÁRIO PRODUTIVO DIURNO</v>
          </cell>
          <cell r="D593" t="str">
            <v>0325</v>
          </cell>
        </row>
        <row r="593">
          <cell r="G593">
            <v>90972</v>
          </cell>
          <cell r="H593" t="str">
            <v>COMPRESSOR DE AR REBOCAVEL, VAZÃO 250 PCM, PRESSAO DE TRABALHO 102 PSI, MOTOR A DIESEL POTÊNCIA 81 CV - CHP DIURNO. AF_06/2015</v>
          </cell>
          <cell r="I593" t="str">
            <v>CHP</v>
          </cell>
          <cell r="J593" t="str">
            <v>ATRIBUÍDO SÃO PAULO</v>
          </cell>
          <cell r="K593" t="str">
            <v>76,76</v>
          </cell>
        </row>
        <row r="594">
          <cell r="A594" t="str">
            <v>CUSTOS HORÁRIOS DE MÁQUINAS E EQUIPAMENTOS</v>
          </cell>
          <cell r="B594" t="str">
            <v>CHOR</v>
          </cell>
          <cell r="C594" t="str">
            <v>CUSTO HORÁRIO PRODUTIVO DIURNO</v>
          </cell>
          <cell r="D594" t="str">
            <v>0325</v>
          </cell>
        </row>
        <row r="594">
          <cell r="G594">
            <v>90979</v>
          </cell>
          <cell r="H594" t="str">
            <v>COMPRESSOR DE AR REBOCÁVEL, VAZÃO 748 PCM, PRESSÃO EFETIVA DE TRABALHO 102 PSI, MOTOR DIESEL, POTÊNCIA 210 CV - CHP DIURNO. AF_06/2015</v>
          </cell>
          <cell r="I594" t="str">
            <v>CHP</v>
          </cell>
          <cell r="J594" t="str">
            <v>ATRIBUÍDO SÃO PAULO</v>
          </cell>
          <cell r="K594" t="str">
            <v>198,18</v>
          </cell>
        </row>
        <row r="595">
          <cell r="A595" t="str">
            <v>CUSTOS HORÁRIOS DE MÁQUINAS E EQUIPAMENTOS</v>
          </cell>
          <cell r="B595" t="str">
            <v>CHOR</v>
          </cell>
          <cell r="C595" t="str">
            <v>CUSTO HORÁRIO PRODUTIVO DIURNO</v>
          </cell>
          <cell r="D595" t="str">
            <v>0325</v>
          </cell>
        </row>
        <row r="595">
          <cell r="G595">
            <v>90991</v>
          </cell>
          <cell r="H595" t="str">
            <v>ESCAVADEIRA HIDRÁULICA SOBRE ESTEIRAS, CAÇAMBA 0,80 M3, PESO OPERACIONAL 17,8 T, POTÊNCIA LÍQUIDA 110 HP - CHP DIURNO. AF_10/2014</v>
          </cell>
          <cell r="I595" t="str">
            <v>CHP</v>
          </cell>
          <cell r="J595" t="str">
            <v>COEFICIENTE DE REPRESENTATIVIDADE</v>
          </cell>
          <cell r="K595" t="str">
            <v>202,10</v>
          </cell>
        </row>
        <row r="596">
          <cell r="A596" t="str">
            <v>CUSTOS HORÁRIOS DE MÁQUINAS E EQUIPAMENTOS</v>
          </cell>
          <cell r="B596" t="str">
            <v>CHOR</v>
          </cell>
          <cell r="C596" t="str">
            <v>CUSTO HORÁRIO PRODUTIVO DIURNO</v>
          </cell>
          <cell r="D596" t="str">
            <v>0325</v>
          </cell>
        </row>
        <row r="596">
          <cell r="G596">
            <v>90999</v>
          </cell>
          <cell r="H596" t="str">
            <v>COMPRESSOR DE AR REBOCAVEL, VAZÃO 400 PCM, PRESSAO DE TRABALHO 102 PSI, MOTOR A DIESEL POTÊNCIA 110 CV - CHP DIURNO. AF_06/2015</v>
          </cell>
          <cell r="I596" t="str">
            <v>CHP</v>
          </cell>
          <cell r="J596" t="str">
            <v>ATRIBUÍDO SÃO PAULO</v>
          </cell>
          <cell r="K596" t="str">
            <v>101,18</v>
          </cell>
        </row>
        <row r="597">
          <cell r="A597" t="str">
            <v>CUSTOS HORÁRIOS DE MÁQUINAS E EQUIPAMENTOS</v>
          </cell>
          <cell r="B597" t="str">
            <v>CHOR</v>
          </cell>
          <cell r="C597" t="str">
            <v>CUSTO HORÁRIO PRODUTIVO DIURNO</v>
          </cell>
          <cell r="D597" t="str">
            <v>0325</v>
          </cell>
        </row>
        <row r="597">
          <cell r="G597">
            <v>91031</v>
          </cell>
          <cell r="H597" t="str">
            <v>CAMINHÃO TRUCADO (C/ TERCEIRO EIXO) ELETRÔNICO - POTÊNCIA 231CV - PBT = 22000KG - DIST. ENTRE EIXOS 5170 MM - INCLUI CARROCERIA FIXA ABERTA DE MADEIRA - CHP DIURNO. AF_06/2015</v>
          </cell>
          <cell r="I597" t="str">
            <v>CHP</v>
          </cell>
          <cell r="J597" t="str">
            <v>COEFICIENTE DE REPRESENTATIVIDADE</v>
          </cell>
          <cell r="K597" t="str">
            <v>251,37</v>
          </cell>
        </row>
        <row r="598">
          <cell r="A598" t="str">
            <v>CUSTOS HORÁRIOS DE MÁQUINAS E EQUIPAMENTOS</v>
          </cell>
          <cell r="B598" t="str">
            <v>CHOR</v>
          </cell>
          <cell r="C598" t="str">
            <v>CUSTO HORÁRIO PRODUTIVO DIURNO</v>
          </cell>
          <cell r="D598" t="str">
            <v>0325</v>
          </cell>
        </row>
        <row r="598">
          <cell r="G598">
            <v>91277</v>
          </cell>
          <cell r="H598" t="str">
            <v>PLACA VIBRATÓRIA REVERSÍVEL COM MOTOR 4 TEMPOS A GASOLINA, FORÇA CENTRÍFUGA DE 25 KN (2500 KGF), POTÊNCIA 5,5 CV - CHP DIURNO. AF_08/2015</v>
          </cell>
          <cell r="I598" t="str">
            <v>CHP</v>
          </cell>
          <cell r="J598" t="str">
            <v>COEFICIENTE DE REPRESENTATIVIDADE</v>
          </cell>
          <cell r="K598" t="str">
            <v>9,94</v>
          </cell>
        </row>
        <row r="599">
          <cell r="A599" t="str">
            <v>CUSTOS HORÁRIOS DE MÁQUINAS E EQUIPAMENTOS</v>
          </cell>
          <cell r="B599" t="str">
            <v>CHOR</v>
          </cell>
          <cell r="C599" t="str">
            <v>CUSTO HORÁRIO PRODUTIVO DIURNO</v>
          </cell>
          <cell r="D599" t="str">
            <v>0325</v>
          </cell>
        </row>
        <row r="599">
          <cell r="G599">
            <v>91283</v>
          </cell>
          <cell r="H599" t="str">
            <v>CORTADORA DE PISO COM MOTOR 4 TEMPOS A GASOLINA, POTÊNCIA DE 13 HP, COM DISCO DE CORTE DIAMANTADO SEGMENTADO PARA CONCRETO, DIÂMETRO DE 350 MM, FURO DE 1" (14 X 1") - CHP DIURNO. AF_08/2015</v>
          </cell>
          <cell r="I599" t="str">
            <v>CHP</v>
          </cell>
          <cell r="J599" t="str">
            <v>COEFICIENTE DE REPRESENTATIVIDADE</v>
          </cell>
          <cell r="K599" t="str">
            <v>10,69</v>
          </cell>
        </row>
        <row r="600">
          <cell r="A600" t="str">
            <v>CUSTOS HORÁRIOS DE MÁQUINAS E EQUIPAMENTOS</v>
          </cell>
          <cell r="B600" t="str">
            <v>CHOR</v>
          </cell>
          <cell r="C600" t="str">
            <v>CUSTO HORÁRIO PRODUTIVO DIURNO</v>
          </cell>
          <cell r="D600" t="str">
            <v>0325</v>
          </cell>
        </row>
        <row r="600">
          <cell r="G600">
            <v>91386</v>
          </cell>
          <cell r="H600" t="str">
            <v>CAMINHÃO BASCULANTE 10 M3, TRUCADO CABINE SIMPLES, PESO BRUTO TOTAL 23.000 KG, CARGA ÚTIL MÁXIMA 15.935 KG, DISTÂNCIA ENTRE EIXOS 4,80 M, POTÊNCIA 230 CV INCLUSIVE CAÇAMBA METÁLICA - CHP DIURNO. AF_06/2014</v>
          </cell>
          <cell r="I600" t="str">
            <v>CHP</v>
          </cell>
          <cell r="J600" t="str">
            <v>COEFICIENTE DE REPRESENTATIVIDADE</v>
          </cell>
          <cell r="K600" t="str">
            <v>261,89</v>
          </cell>
        </row>
        <row r="601">
          <cell r="A601" t="str">
            <v>CUSTOS HORÁRIOS DE MÁQUINAS E EQUIPAMENTOS</v>
          </cell>
          <cell r="B601" t="str">
            <v>CHOR</v>
          </cell>
          <cell r="C601" t="str">
            <v>CUSTO HORÁRIO PRODUTIVO DIURNO</v>
          </cell>
          <cell r="D601" t="str">
            <v>0325</v>
          </cell>
        </row>
        <row r="601">
          <cell r="G601">
            <v>91533</v>
          </cell>
          <cell r="H601" t="str">
            <v>COMPACTADOR DE SOLOS DE PERCUSSÃO (SOQUETE) COM MOTOR A GASOLINA 4 TEMPOS, POTÊNCIA 4 CV - CHP DIURNO. AF_08/2015</v>
          </cell>
          <cell r="I601" t="str">
            <v>CHP</v>
          </cell>
          <cell r="J601" t="str">
            <v>COEFICIENTE DE REPRESENTATIVIDADE</v>
          </cell>
          <cell r="K601" t="str">
            <v>38,19</v>
          </cell>
        </row>
        <row r="602">
          <cell r="A602" t="str">
            <v>CUSTOS HORÁRIOS DE MÁQUINAS E EQUIPAMENTOS</v>
          </cell>
          <cell r="B602" t="str">
            <v>CHOR</v>
          </cell>
          <cell r="C602" t="str">
            <v>CUSTO HORÁRIO PRODUTIVO DIURNO</v>
          </cell>
          <cell r="D602" t="str">
            <v>0325</v>
          </cell>
        </row>
        <row r="602">
          <cell r="G602">
            <v>91634</v>
          </cell>
          <cell r="H602" t="str">
            <v>GUINDAUTO HIDRÁULICO, CAPACIDADE MÁXIMA DE CARGA 6500 KG, MOMENTO MÁXIMO DE CARGA 5,8 TM, ALCANCE MÁXIMO HORIZONTAL 7,60 M, INCLUSIVE CAMINHÃO TOCO PBT 9.700 KG, POTÊNCIA DE 160 CV - CHP DIURNO. AF_08/2015</v>
          </cell>
          <cell r="I602" t="str">
            <v>CHP</v>
          </cell>
          <cell r="J602" t="str">
            <v>ATRIBUÍDO SÃO PAULO</v>
          </cell>
          <cell r="K602" t="str">
            <v>227,85</v>
          </cell>
        </row>
        <row r="603">
          <cell r="A603" t="str">
            <v>CUSTOS HORÁRIOS DE MÁQUINAS E EQUIPAMENTOS</v>
          </cell>
          <cell r="B603" t="str">
            <v>CHOR</v>
          </cell>
          <cell r="C603" t="str">
            <v>CUSTO HORÁRIO PRODUTIVO DIURNO</v>
          </cell>
          <cell r="D603" t="str">
            <v>0325</v>
          </cell>
        </row>
        <row r="603">
          <cell r="G603">
            <v>91645</v>
          </cell>
          <cell r="H603" t="str">
            <v>CAMINHÃO DE TRANSPORTE DE MATERIAL ASFÁLTICO 30.000 L, COM CAVALO MECÂNICO DE CAPACIDADE MÁXIMA DE TRAÇÃO COMBINADO DE 66.000 KG, POTÊNCIA 360 CV, INCLUSIVE TANQUE DE ASFALTO COM SERPENTINA - CHP DIURNO. AF_08/2015</v>
          </cell>
          <cell r="I603" t="str">
            <v>CHP</v>
          </cell>
          <cell r="J603" t="str">
            <v>ATRIBUÍDO SÃO PAULO</v>
          </cell>
          <cell r="K603" t="str">
            <v>461,28</v>
          </cell>
        </row>
        <row r="604">
          <cell r="A604" t="str">
            <v>CUSTOS HORÁRIOS DE MÁQUINAS E EQUIPAMENTOS</v>
          </cell>
          <cell r="B604" t="str">
            <v>CHOR</v>
          </cell>
          <cell r="C604" t="str">
            <v>CUSTO HORÁRIO PRODUTIVO DIURNO</v>
          </cell>
          <cell r="D604" t="str">
            <v>0325</v>
          </cell>
        </row>
        <row r="604">
          <cell r="G604">
            <v>91692</v>
          </cell>
          <cell r="H604" t="str">
            <v>SERRA CIRCULAR DE BANCADA COM MOTOR ELÉTRICO POTÊNCIA DE 5HP, COM COIFA PARA DISCO 10" - CHP DIURNO. AF_08/2015</v>
          </cell>
          <cell r="I604" t="str">
            <v>CHP</v>
          </cell>
          <cell r="J604" t="str">
            <v>COEFICIENTE DE REPRESENTATIVIDADE</v>
          </cell>
          <cell r="K604" t="str">
            <v>31,78</v>
          </cell>
        </row>
        <row r="605">
          <cell r="A605" t="str">
            <v>CUSTOS HORÁRIOS DE MÁQUINAS E EQUIPAMENTOS</v>
          </cell>
          <cell r="B605" t="str">
            <v>CHOR</v>
          </cell>
          <cell r="C605" t="str">
            <v>CUSTO HORÁRIO PRODUTIVO DIURNO</v>
          </cell>
          <cell r="D605" t="str">
            <v>0325</v>
          </cell>
        </row>
        <row r="605">
          <cell r="G605">
            <v>92043</v>
          </cell>
          <cell r="H605" t="str">
            <v>DISTRIBUIDOR DE AGREGADOS REBOCAVEL, CAPACIDADE 1,9 M³, LARGURA DE TRABALHO 3,66 M - CHP DIURNO. AF_11/2015</v>
          </cell>
          <cell r="I605" t="str">
            <v>CHP</v>
          </cell>
          <cell r="J605" t="str">
            <v>ATRIBUÍDO SÃO PAULO</v>
          </cell>
          <cell r="K605" t="str">
            <v>13,19</v>
          </cell>
        </row>
        <row r="606">
          <cell r="A606" t="str">
            <v>CUSTOS HORÁRIOS DE MÁQUINAS E EQUIPAMENTOS</v>
          </cell>
          <cell r="B606" t="str">
            <v>CHOR</v>
          </cell>
          <cell r="C606" t="str">
            <v>CUSTO HORÁRIO PRODUTIVO DIURNO</v>
          </cell>
          <cell r="D606" t="str">
            <v>0325</v>
          </cell>
        </row>
        <row r="606">
          <cell r="G606">
            <v>92106</v>
          </cell>
          <cell r="H606" t="str">
            <v>CAMINHÃO PARA EQUIPAMENTO DE LIMPEZA A SUCÇÃO, COM CAMINHÃO TRUCADO DE PESO BRUTO TOTAL 23000 KG, CARGA ÚTIL MÁXIMA 15935 KG, DISTÂNCIA ENTRE EIXOS 4,80 M, POTÊNCIA 230 CV, INCLUSIVE LIMPADORA A SUCÇÃO, TANQUE 12000 L - CHP DIURNO. AF_05/2023</v>
          </cell>
          <cell r="I606" t="str">
            <v>CHP</v>
          </cell>
          <cell r="J606" t="str">
            <v>ATRIBUÍDO SÃO PAULO</v>
          </cell>
          <cell r="K606" t="str">
            <v>328,45</v>
          </cell>
        </row>
        <row r="607">
          <cell r="A607" t="str">
            <v>CUSTOS HORÁRIOS DE MÁQUINAS E EQUIPAMENTOS</v>
          </cell>
          <cell r="B607" t="str">
            <v>CHOR</v>
          </cell>
          <cell r="C607" t="str">
            <v>CUSTO HORÁRIO PRODUTIVO DIURNO</v>
          </cell>
          <cell r="D607" t="str">
            <v>0325</v>
          </cell>
        </row>
        <row r="607">
          <cell r="G607">
            <v>92112</v>
          </cell>
          <cell r="H607" t="str">
            <v>PENEIRA ROTATIVA COM MOTOR ELÉTRICO TRIFÁSICO DE 2 CV, CILINDRO DE 1 M X 0,60 M, COM FUROS DE 3,17 MM - CHP DIURNO. AF_05/2023</v>
          </cell>
          <cell r="I607" t="str">
            <v>CHP</v>
          </cell>
          <cell r="J607" t="str">
            <v>COEFICIENTE DE REPRESENTATIVIDADE</v>
          </cell>
          <cell r="K607" t="str">
            <v>3,91</v>
          </cell>
        </row>
        <row r="608">
          <cell r="A608" t="str">
            <v>CUSTOS HORÁRIOS DE MÁQUINAS E EQUIPAMENTOS</v>
          </cell>
          <cell r="B608" t="str">
            <v>CHOR</v>
          </cell>
          <cell r="C608" t="str">
            <v>CUSTO HORÁRIO PRODUTIVO DIURNO</v>
          </cell>
          <cell r="D608" t="str">
            <v>0325</v>
          </cell>
        </row>
        <row r="608">
          <cell r="G608">
            <v>92118</v>
          </cell>
          <cell r="H608" t="str">
            <v>DOSADOR DE AREIA, CAPACIDADE DE 26 LITROS - CHP DIURNO. AF_05/2023</v>
          </cell>
          <cell r="I608" t="str">
            <v>CHP</v>
          </cell>
          <cell r="J608" t="str">
            <v>COEFICIENTE DE REPRESENTATIVIDADE</v>
          </cell>
          <cell r="K608" t="str">
            <v>0,51</v>
          </cell>
        </row>
        <row r="609">
          <cell r="A609" t="str">
            <v>CUSTOS HORÁRIOS DE MÁQUINAS E EQUIPAMENTOS</v>
          </cell>
          <cell r="B609" t="str">
            <v>CHOR</v>
          </cell>
          <cell r="C609" t="str">
            <v>CUSTO HORÁRIO PRODUTIVO DIURNO</v>
          </cell>
          <cell r="D609" t="str">
            <v>0325</v>
          </cell>
        </row>
        <row r="609">
          <cell r="G609">
            <v>92138</v>
          </cell>
          <cell r="H609" t="str">
            <v>CAMINHONETE COM MOTOR A DIESEL, POTÊNCIA 180 CV, CABINE DUPLA, 4X4 - CHP DIURNO. AF_11/2015</v>
          </cell>
          <cell r="I609" t="str">
            <v>CHP</v>
          </cell>
          <cell r="J609" t="str">
            <v>COEFICIENTE DE REPRESENTATIVIDADE</v>
          </cell>
          <cell r="K609" t="str">
            <v>92,69</v>
          </cell>
        </row>
        <row r="610">
          <cell r="A610" t="str">
            <v>CUSTOS HORÁRIOS DE MÁQUINAS E EQUIPAMENTOS</v>
          </cell>
          <cell r="B610" t="str">
            <v>CHOR</v>
          </cell>
          <cell r="C610" t="str">
            <v>CUSTO HORÁRIO PRODUTIVO DIURNO</v>
          </cell>
          <cell r="D610" t="str">
            <v>0325</v>
          </cell>
        </row>
        <row r="610">
          <cell r="G610">
            <v>92145</v>
          </cell>
          <cell r="H610" t="str">
            <v>CAMINHONETE CABINE SIMPLES COM MOTOR 1.6 FLEX, CÂMBIO MANUAL, POTÊNCIA 101/104 CV, 2 PORTAS - CHP DIURNO. AF_11/2015</v>
          </cell>
          <cell r="I610" t="str">
            <v>CHP</v>
          </cell>
          <cell r="J610" t="str">
            <v>COEFICIENTE DE REPRESENTATIVIDADE</v>
          </cell>
          <cell r="K610" t="str">
            <v>78,02</v>
          </cell>
        </row>
        <row r="611">
          <cell r="A611" t="str">
            <v>CUSTOS HORÁRIOS DE MÁQUINAS E EQUIPAMENTOS</v>
          </cell>
          <cell r="B611" t="str">
            <v>CHOR</v>
          </cell>
          <cell r="C611" t="str">
            <v>CUSTO HORÁRIO PRODUTIVO DIURNO</v>
          </cell>
          <cell r="D611" t="str">
            <v>0325</v>
          </cell>
        </row>
        <row r="611">
          <cell r="G611">
            <v>92242</v>
          </cell>
          <cell r="H611" t="str">
            <v>CAMINHÃO DE TRANSPORTE DE MATERIAL ASFÁLTICO 20.000 L, COM CAVALO MECÂNICO DE CAPACIDADE MÁXIMA DE TRAÇÃO COMBINADO DE 45.000 KG, POTÊNCIA 330 CV, INCLUSIVE TANQUE DE ASFALTO COM MAÇARICO - CHP DIURNO. AF_12/2015</v>
          </cell>
          <cell r="I611" t="str">
            <v>CHP</v>
          </cell>
          <cell r="J611" t="str">
            <v>ATRIBUÍDO SÃO PAULO</v>
          </cell>
          <cell r="K611" t="str">
            <v>399,49</v>
          </cell>
        </row>
        <row r="612">
          <cell r="A612" t="str">
            <v>CUSTOS HORÁRIOS DE MÁQUINAS E EQUIPAMENTOS</v>
          </cell>
          <cell r="B612" t="str">
            <v>CHOR</v>
          </cell>
          <cell r="C612" t="str">
            <v>CUSTO HORÁRIO PRODUTIVO DIURNO</v>
          </cell>
          <cell r="D612" t="str">
            <v>0325</v>
          </cell>
        </row>
        <row r="612">
          <cell r="G612">
            <v>92716</v>
          </cell>
          <cell r="H612" t="str">
            <v>APARELHO PARA CORTE E SOLDA OXI-ACETILENO SOBRE RODAS, INCLUSIVE CILINDROS E MAÇARICOS - CHP DIURNO. AF_05/2023</v>
          </cell>
          <cell r="I612" t="str">
            <v>CHP</v>
          </cell>
          <cell r="J612" t="str">
            <v>COEFICIENTE DE REPRESENTATIVIDADE</v>
          </cell>
          <cell r="K612" t="str">
            <v>115,18</v>
          </cell>
        </row>
        <row r="613">
          <cell r="A613" t="str">
            <v>CUSTOS HORÁRIOS DE MÁQUINAS E EQUIPAMENTOS</v>
          </cell>
          <cell r="B613" t="str">
            <v>CHOR</v>
          </cell>
          <cell r="C613" t="str">
            <v>CUSTO HORÁRIO PRODUTIVO DIURNO</v>
          </cell>
          <cell r="D613" t="str">
            <v>0325</v>
          </cell>
        </row>
        <row r="613">
          <cell r="G613">
            <v>92960</v>
          </cell>
          <cell r="H613" t="str">
            <v>MÁQUINA EXTRUSORA DE CONCRETO PARA GUIAS E SARJETAS, MOTOR A DIESEL, POTÊNCIA 14 CV - CHP DIURNO. AF_12/2015</v>
          </cell>
          <cell r="I613" t="str">
            <v>CHP</v>
          </cell>
          <cell r="J613" t="str">
            <v>ATRIBUÍDO SÃO PAULO</v>
          </cell>
          <cell r="K613" t="str">
            <v>18,99</v>
          </cell>
        </row>
        <row r="614">
          <cell r="A614" t="str">
            <v>CUSTOS HORÁRIOS DE MÁQUINAS E EQUIPAMENTOS</v>
          </cell>
          <cell r="B614" t="str">
            <v>CHOR</v>
          </cell>
          <cell r="C614" t="str">
            <v>CUSTO HORÁRIO PRODUTIVO DIURNO</v>
          </cell>
          <cell r="D614" t="str">
            <v>0325</v>
          </cell>
        </row>
        <row r="614">
          <cell r="G614">
            <v>92966</v>
          </cell>
          <cell r="H614" t="str">
            <v>MARTELO PERFURADOR PNEUMÁTICO MANUAL, HASTE 25 X 75 MM, 21 KG - CHP DIURNO. AF_12/2015</v>
          </cell>
          <cell r="I614" t="str">
            <v>CHP</v>
          </cell>
          <cell r="J614" t="str">
            <v>COEFICIENTE DE REPRESENTATIVIDADE</v>
          </cell>
          <cell r="K614" t="str">
            <v>26,81</v>
          </cell>
        </row>
        <row r="615">
          <cell r="A615" t="str">
            <v>CUSTOS HORÁRIOS DE MÁQUINAS E EQUIPAMENTOS</v>
          </cell>
          <cell r="B615" t="str">
            <v>CHOR</v>
          </cell>
          <cell r="C615" t="str">
            <v>CUSTO HORÁRIO PRODUTIVO DIURNO</v>
          </cell>
          <cell r="D615" t="str">
            <v>0325</v>
          </cell>
        </row>
        <row r="615">
          <cell r="G615">
            <v>93224</v>
          </cell>
          <cell r="H615" t="str">
            <v>PERFURATRIZ COM TORRE METÁLICA PARA EXECUÇÃO DE ESTACA HÉLICE CONTÍNUA, PROFUNDIDADE MÁXIMA DE 32 M, DIÂMETRO MÁXIMO DE 1000 MM, POTÊNCIA INSTALADA DE 350 HP, MESA ROTATIVA COM TORQUE MÁXIMO DE 263 KNM - CHP DIURNO. AF_01/2016</v>
          </cell>
          <cell r="I615" t="str">
            <v>CHP</v>
          </cell>
          <cell r="J615" t="str">
            <v>COEFICIENTE DE REPRESENTATIVIDADE</v>
          </cell>
          <cell r="K615" t="str">
            <v>1.002,04</v>
          </cell>
        </row>
        <row r="616">
          <cell r="A616" t="str">
            <v>CUSTOS HORÁRIOS DE MÁQUINAS E EQUIPAMENTOS</v>
          </cell>
          <cell r="B616" t="str">
            <v>CHOR</v>
          </cell>
          <cell r="C616" t="str">
            <v>CUSTO HORÁRIO PRODUTIVO DIURNO</v>
          </cell>
          <cell r="D616" t="str">
            <v>0325</v>
          </cell>
        </row>
        <row r="616">
          <cell r="G616">
            <v>93233</v>
          </cell>
          <cell r="H616" t="str">
            <v>BETONEIRA CAPACIDADE NOMINAL 400 L, CAPACIDADE DE MISTURA 310 L, MOTOR A GASOLINA POTÊNCIA 5,5 HP, SEM CARREGADOR - CHP DIURNO. AF_02/2016</v>
          </cell>
          <cell r="I616" t="str">
            <v>CHP</v>
          </cell>
          <cell r="J616" t="str">
            <v>COEFICIENTE DE REPRESENTATIVIDADE</v>
          </cell>
          <cell r="K616" t="str">
            <v>5,93</v>
          </cell>
        </row>
        <row r="617">
          <cell r="A617" t="str">
            <v>CUSTOS HORÁRIOS DE MÁQUINAS E EQUIPAMENTOS</v>
          </cell>
          <cell r="B617" t="str">
            <v>CHOR</v>
          </cell>
          <cell r="C617" t="str">
            <v>CUSTO HORÁRIO PRODUTIVO DIURNO</v>
          </cell>
          <cell r="D617" t="str">
            <v>0325</v>
          </cell>
        </row>
        <row r="617">
          <cell r="G617">
            <v>93272</v>
          </cell>
          <cell r="H617" t="str">
            <v>GRUA ASCENSIONAL, LANCA DE 30 M, CAPACIDADE DE 1,0 T A 30 M, ALTURA ATE 39 M - CHP DIURNO. AF_05/2023</v>
          </cell>
          <cell r="I617" t="str">
            <v>CHP</v>
          </cell>
          <cell r="J617" t="str">
            <v>ATRIBUÍDO SÃO PAULO</v>
          </cell>
          <cell r="K617" t="str">
            <v>110,63</v>
          </cell>
        </row>
        <row r="618">
          <cell r="A618" t="str">
            <v>CUSTOS HORÁRIOS DE MÁQUINAS E EQUIPAMENTOS</v>
          </cell>
          <cell r="B618" t="str">
            <v>CHOR</v>
          </cell>
          <cell r="C618" t="str">
            <v>CUSTO HORÁRIO PRODUTIVO DIURNO</v>
          </cell>
          <cell r="D618" t="str">
            <v>0325</v>
          </cell>
        </row>
        <row r="618">
          <cell r="G618">
            <v>93281</v>
          </cell>
          <cell r="H618" t="str">
            <v>GUINCHO ELÉTRICO DE COLUNA, CAPACIDADE 400 KG, COM MOTO FREIO, MOTOR TRIFÁSICO DE 1,25 CV - CHP DIURNO. AF_03/2016</v>
          </cell>
          <cell r="I618" t="str">
            <v>CHP</v>
          </cell>
          <cell r="J618" t="str">
            <v>COEFICIENTE DE REPRESENTATIVIDADE</v>
          </cell>
          <cell r="K618" t="str">
            <v>24,09</v>
          </cell>
        </row>
        <row r="619">
          <cell r="A619" t="str">
            <v>CUSTOS HORÁRIOS DE MÁQUINAS E EQUIPAMENTOS</v>
          </cell>
          <cell r="B619" t="str">
            <v>CHOR</v>
          </cell>
          <cell r="C619" t="str">
            <v>CUSTO HORÁRIO PRODUTIVO DIURNO</v>
          </cell>
          <cell r="D619" t="str">
            <v>0325</v>
          </cell>
        </row>
        <row r="619">
          <cell r="G619">
            <v>93287</v>
          </cell>
          <cell r="H619" t="str">
            <v>GUINDASTE HIDRÁULICO AUTOPROPELIDO, COM LANÇA TELESCÓPICA 40 M, CAPACIDADE MÁXIMA 60 T, POTÊNCIA 260 KW - CHP DIURNO. AF_03/2016</v>
          </cell>
          <cell r="I619" t="str">
            <v>CHP</v>
          </cell>
          <cell r="J619" t="str">
            <v>ATRIBUÍDO SÃO PAULO</v>
          </cell>
          <cell r="K619" t="str">
            <v>355,99</v>
          </cell>
        </row>
        <row r="620">
          <cell r="A620" t="str">
            <v>CUSTOS HORÁRIOS DE MÁQUINAS E EQUIPAMENTOS</v>
          </cell>
          <cell r="B620" t="str">
            <v>CHOR</v>
          </cell>
          <cell r="C620" t="str">
            <v>CUSTO HORÁRIO PRODUTIVO DIURNO</v>
          </cell>
          <cell r="D620" t="str">
            <v>0325</v>
          </cell>
        </row>
        <row r="620">
          <cell r="G620">
            <v>93402</v>
          </cell>
          <cell r="H620" t="str">
            <v>GUINDAUTO HIDRÁULICO, CAPACIDADE MÁXIMA DE CARGA 3300 KG, MOMENTO MÁXIMO DE CARGA 5,8 TM, ALCANCE MÁXIMO HORIZONTAL 7,60 M, INCLUSIVE CAMINHÃO TOCO PBT 16.000 KG, POTÊNCIA DE 189 CV - CHP DIURNO. AF_03/2016</v>
          </cell>
          <cell r="I620" t="str">
            <v>CHP</v>
          </cell>
          <cell r="J620" t="str">
            <v>ATRIBUÍDO SÃO PAULO</v>
          </cell>
          <cell r="K620" t="str">
            <v>262,75</v>
          </cell>
        </row>
        <row r="621">
          <cell r="A621" t="str">
            <v>CUSTOS HORÁRIOS DE MÁQUINAS E EQUIPAMENTOS</v>
          </cell>
          <cell r="B621" t="str">
            <v>CHOR</v>
          </cell>
          <cell r="C621" t="str">
            <v>CUSTO HORÁRIO PRODUTIVO DIURNO</v>
          </cell>
          <cell r="D621" t="str">
            <v>0325</v>
          </cell>
        </row>
        <row r="621">
          <cell r="G621">
            <v>93408</v>
          </cell>
          <cell r="H621" t="str">
            <v>MÁQUINA JATO DE PRESSAO PORTÁTIL, CAMARA DE 1 SAIDA, CAPACIDADE 280 L, DIAMETRO 670 MM, BICO DE JATO CURTO VENTURI DE 5/16" , MANGUEIRA DE 1" COM COMPRESSOR DE AR REBOCÁVEL 189 PCM E MOTOR DIESEL 63 CV - CHP DIURNO. AF_05/2023</v>
          </cell>
          <cell r="I621" t="str">
            <v>CHP</v>
          </cell>
          <cell r="J621" t="str">
            <v>ATRIBUÍDO SÃO PAULO</v>
          </cell>
          <cell r="K621" t="str">
            <v>89,48</v>
          </cell>
        </row>
        <row r="622">
          <cell r="A622" t="str">
            <v>CUSTOS HORÁRIOS DE MÁQUINAS E EQUIPAMENTOS</v>
          </cell>
          <cell r="B622" t="str">
            <v>CHOR</v>
          </cell>
          <cell r="C622" t="str">
            <v>CUSTO HORÁRIO PRODUTIVO DIURNO</v>
          </cell>
          <cell r="D622" t="str">
            <v>0325</v>
          </cell>
        </row>
        <row r="622">
          <cell r="G622">
            <v>93415</v>
          </cell>
          <cell r="H622" t="str">
            <v>GERADOR PORTÁTIL MONOFÁSICO, POTÊNCIA 5500 VA, MOTOR A GASOLINA, POTÊNCIA DO MOTOR 13 CV - CHP DIURNO. AF_03/2016</v>
          </cell>
          <cell r="I622" t="str">
            <v>CHP</v>
          </cell>
          <cell r="J622" t="str">
            <v>ATRIBUÍDO SÃO PAULO</v>
          </cell>
          <cell r="K622" t="str">
            <v>16,17</v>
          </cell>
        </row>
        <row r="623">
          <cell r="A623" t="str">
            <v>CUSTOS HORÁRIOS DE MÁQUINAS E EQUIPAMENTOS</v>
          </cell>
          <cell r="B623" t="str">
            <v>CHOR</v>
          </cell>
          <cell r="C623" t="str">
            <v>CUSTO HORÁRIO PRODUTIVO DIURNO</v>
          </cell>
          <cell r="D623" t="str">
            <v>0325</v>
          </cell>
        </row>
        <row r="623">
          <cell r="G623">
            <v>93421</v>
          </cell>
          <cell r="H623" t="str">
            <v>GRUPO GERADOR REBOCÁVEL, POTÊNCIA 66 KVA, MOTOR A DIESEL - CHP DIURNO. AF_03/2016</v>
          </cell>
          <cell r="I623" t="str">
            <v>CHP</v>
          </cell>
          <cell r="J623" t="str">
            <v>ATRIBUÍDO SÃO PAULO</v>
          </cell>
          <cell r="K623" t="str">
            <v>75,21</v>
          </cell>
        </row>
        <row r="624">
          <cell r="A624" t="str">
            <v>CUSTOS HORÁRIOS DE MÁQUINAS E EQUIPAMENTOS</v>
          </cell>
          <cell r="B624" t="str">
            <v>CHOR</v>
          </cell>
          <cell r="C624" t="str">
            <v>CUSTO HORÁRIO PRODUTIVO DIURNO</v>
          </cell>
          <cell r="D624" t="str">
            <v>0325</v>
          </cell>
        </row>
        <row r="624">
          <cell r="G624">
            <v>93427</v>
          </cell>
          <cell r="H624" t="str">
            <v>GRUPO GERADOR ESTACIONÁRIO, POTÊNCIA 150 KVA, MOTOR A DIESEL- CHP DIURNO. AF_03/2016</v>
          </cell>
          <cell r="I624" t="str">
            <v>CHP</v>
          </cell>
          <cell r="J624" t="str">
            <v>ATRIBUÍDO SÃO PAULO</v>
          </cell>
          <cell r="K624" t="str">
            <v>169,92</v>
          </cell>
        </row>
        <row r="625">
          <cell r="A625" t="str">
            <v>CUSTOS HORÁRIOS DE MÁQUINAS E EQUIPAMENTOS</v>
          </cell>
          <cell r="B625" t="str">
            <v>CHOR</v>
          </cell>
          <cell r="C625" t="str">
            <v>CUSTO HORÁRIO PRODUTIVO DIURNO</v>
          </cell>
          <cell r="D625" t="str">
            <v>0325</v>
          </cell>
        </row>
        <row r="625">
          <cell r="G625">
            <v>93433</v>
          </cell>
          <cell r="H625" t="str">
            <v>USINA DE MISTURA ASFÁLTICA À QUENTE, TIPO CONTRA FLUXO, PROD 40 A 80 TON/HORA - CHP DIURNO. AF_05/2023</v>
          </cell>
          <cell r="I625" t="str">
            <v>CHP</v>
          </cell>
          <cell r="J625" t="str">
            <v>ATRIBUÍDO SÃO PAULO</v>
          </cell>
          <cell r="K625" t="str">
            <v>2.627,50</v>
          </cell>
        </row>
        <row r="626">
          <cell r="A626" t="str">
            <v>CUSTOS HORÁRIOS DE MÁQUINAS E EQUIPAMENTOS</v>
          </cell>
          <cell r="B626" t="str">
            <v>CHOR</v>
          </cell>
          <cell r="C626" t="str">
            <v>CUSTO HORÁRIO PRODUTIVO DIURNO</v>
          </cell>
          <cell r="D626" t="str">
            <v>0325</v>
          </cell>
        </row>
        <row r="626">
          <cell r="G626">
            <v>93439</v>
          </cell>
          <cell r="H626" t="str">
            <v>USINA DE ASFALTO À FRIO, CAPACIDADE DE 40 A 60 TON/HORA, ELÉTRICA POTÊNCIA 30 CV - CHP DIURNO. AF_05/2023</v>
          </cell>
          <cell r="I626" t="str">
            <v>CHP</v>
          </cell>
          <cell r="J626" t="str">
            <v>ATRIBUÍDO SÃO PAULO</v>
          </cell>
          <cell r="K626" t="str">
            <v>241,71</v>
          </cell>
        </row>
        <row r="627">
          <cell r="A627" t="str">
            <v>CUSTOS HORÁRIOS DE MÁQUINAS E EQUIPAMENTOS</v>
          </cell>
          <cell r="B627" t="str">
            <v>CHOR</v>
          </cell>
          <cell r="C627" t="str">
            <v>CUSTO HORÁRIO PRODUTIVO DIURNO</v>
          </cell>
          <cell r="D627" t="str">
            <v>0325</v>
          </cell>
        </row>
        <row r="627">
          <cell r="G627">
            <v>95121</v>
          </cell>
          <cell r="H627" t="str">
            <v>USINA MISTURADORA DE SOLOS, CAPACIDADE DE 200 A 500 TON/H, POTENCIA 75KW - CHP DIURNO. AF_07/2016</v>
          </cell>
          <cell r="I627" t="str">
            <v>CHP</v>
          </cell>
          <cell r="J627" t="str">
            <v>ATRIBUÍDO SÃO PAULO</v>
          </cell>
          <cell r="K627" t="str">
            <v>363,85</v>
          </cell>
        </row>
        <row r="628">
          <cell r="A628" t="str">
            <v>CUSTOS HORÁRIOS DE MÁQUINAS E EQUIPAMENTOS</v>
          </cell>
          <cell r="B628" t="str">
            <v>CHOR</v>
          </cell>
          <cell r="C628" t="str">
            <v>CUSTO HORÁRIO PRODUTIVO DIURNO</v>
          </cell>
          <cell r="D628" t="str">
            <v>0325</v>
          </cell>
        </row>
        <row r="628">
          <cell r="G628">
            <v>95127</v>
          </cell>
          <cell r="H628" t="str">
            <v>DISTRIBUIDOR DE AGREGADOS AUTOPROPELIDO, CAP 3 M3, A DIESEL, POTÊNCIA 176CV - CHP DIURNO. AF_07/2016</v>
          </cell>
          <cell r="I628" t="str">
            <v>CHP</v>
          </cell>
          <cell r="J628" t="str">
            <v>ATRIBUÍDO SÃO PAULO</v>
          </cell>
          <cell r="K628" t="str">
            <v>216,22</v>
          </cell>
        </row>
        <row r="629">
          <cell r="A629" t="str">
            <v>CUSTOS HORÁRIOS DE MÁQUINAS E EQUIPAMENTOS</v>
          </cell>
          <cell r="B629" t="str">
            <v>CHOR</v>
          </cell>
          <cell r="C629" t="str">
            <v>CUSTO HORÁRIO PRODUTIVO DIURNO</v>
          </cell>
          <cell r="D629" t="str">
            <v>0325</v>
          </cell>
        </row>
        <row r="629">
          <cell r="G629">
            <v>95133</v>
          </cell>
          <cell r="H629" t="str">
            <v>MÁQUINA DEMARCADORA DE FAIXA DE TRÁFEGO À FRIO, AUTOPROPELIDA, POTÊNCIA 38 HP - CHP DIURNO. AF_07/2016</v>
          </cell>
          <cell r="I629" t="str">
            <v>CHP</v>
          </cell>
          <cell r="J629" t="str">
            <v>ATRIBUÍDO SÃO PAULO</v>
          </cell>
          <cell r="K629" t="str">
            <v>179,69</v>
          </cell>
        </row>
        <row r="630">
          <cell r="A630" t="str">
            <v>CUSTOS HORÁRIOS DE MÁQUINAS E EQUIPAMENTOS</v>
          </cell>
          <cell r="B630" t="str">
            <v>CHOR</v>
          </cell>
          <cell r="C630" t="str">
            <v>CUSTO HORÁRIO PRODUTIVO DIURNO</v>
          </cell>
          <cell r="D630" t="str">
            <v>0325</v>
          </cell>
        </row>
        <row r="630">
          <cell r="G630">
            <v>95139</v>
          </cell>
          <cell r="H630" t="str">
            <v>TALHA MANUAL DE CORRENTE, CAPACIDADE DE 2 TON. COM ELEVAÇÃO DE 3 M - CHP DIURNO. AF_07/2016</v>
          </cell>
          <cell r="I630" t="str">
            <v>CHP</v>
          </cell>
          <cell r="J630" t="str">
            <v>COLETADO</v>
          </cell>
          <cell r="K630" t="str">
            <v>0,05</v>
          </cell>
        </row>
        <row r="631">
          <cell r="A631" t="str">
            <v>CUSTOS HORÁRIOS DE MÁQUINAS E EQUIPAMENTOS</v>
          </cell>
          <cell r="B631" t="str">
            <v>CHOR</v>
          </cell>
          <cell r="C631" t="str">
            <v>CUSTO HORÁRIO PRODUTIVO DIURNO</v>
          </cell>
          <cell r="D631" t="str">
            <v>0325</v>
          </cell>
        </row>
        <row r="631">
          <cell r="G631">
            <v>95212</v>
          </cell>
          <cell r="H631" t="str">
            <v>GRUA ASCENCIONAL, LANCA DE 42 M, CAPACIDADE DE 1,5 T A 30 M, ALTURA ATE 39 M - CHP DIURNO. AF_05/2023</v>
          </cell>
          <cell r="I631" t="str">
            <v>CHP</v>
          </cell>
          <cell r="J631" t="str">
            <v>ATRIBUÍDO SÃO PAULO</v>
          </cell>
          <cell r="K631" t="str">
            <v>121,01</v>
          </cell>
        </row>
        <row r="632">
          <cell r="A632" t="str">
            <v>CUSTOS HORÁRIOS DE MÁQUINAS E EQUIPAMENTOS</v>
          </cell>
          <cell r="B632" t="str">
            <v>CHOR</v>
          </cell>
          <cell r="C632" t="str">
            <v>CUSTO HORÁRIO PRODUTIVO DIURNO</v>
          </cell>
          <cell r="D632" t="str">
            <v>0325</v>
          </cell>
        </row>
        <row r="632">
          <cell r="G632">
            <v>95258</v>
          </cell>
          <cell r="H632" t="str">
            <v>MARTELO DEMOLIDOR PNEUMÁTICO MANUAL, 32 KG - CHP DIURNO. AF_09/2016</v>
          </cell>
          <cell r="I632" t="str">
            <v>CHP</v>
          </cell>
          <cell r="J632" t="str">
            <v>COEFICIENTE DE REPRESENTATIVIDADE</v>
          </cell>
          <cell r="K632" t="str">
            <v>26,19</v>
          </cell>
        </row>
        <row r="633">
          <cell r="A633" t="str">
            <v>CUSTOS HORÁRIOS DE MÁQUINAS E EQUIPAMENTOS</v>
          </cell>
          <cell r="B633" t="str">
            <v>CHOR</v>
          </cell>
          <cell r="C633" t="str">
            <v>CUSTO HORÁRIO PRODUTIVO DIURNO</v>
          </cell>
          <cell r="D633" t="str">
            <v>0325</v>
          </cell>
        </row>
        <row r="633">
          <cell r="G633">
            <v>95264</v>
          </cell>
          <cell r="H633" t="str">
            <v>COMPACTADOR DE SOLOS DE PERCUSÃO (SOQUETE) COM MOTOR A GASOLINA, POTÊNCIA 3 CV - CHP DIURNO. AF_09/2016</v>
          </cell>
          <cell r="I633" t="str">
            <v>CHP</v>
          </cell>
          <cell r="J633" t="str">
            <v>COLETADO</v>
          </cell>
          <cell r="K633" t="str">
            <v>6,05</v>
          </cell>
        </row>
        <row r="634">
          <cell r="A634" t="str">
            <v>CUSTOS HORÁRIOS DE MÁQUINAS E EQUIPAMENTOS</v>
          </cell>
          <cell r="B634" t="str">
            <v>CHOR</v>
          </cell>
          <cell r="C634" t="str">
            <v>CUSTO HORÁRIO PRODUTIVO DIURNO</v>
          </cell>
          <cell r="D634" t="str">
            <v>0325</v>
          </cell>
        </row>
        <row r="634">
          <cell r="G634">
            <v>95270</v>
          </cell>
          <cell r="H634" t="str">
            <v>RÉGUA VIBRATÓRIA DUPLA PARA CONCRETO, PESO DE 60KG, COMPRIMENTO 4 M, COM MOTOR A GASOLINA, POTÊNCIA 5,5 HP - CHP DIURNO. AF_09/2016</v>
          </cell>
          <cell r="I634" t="str">
            <v>CHP</v>
          </cell>
          <cell r="J634" t="str">
            <v>ATRIBUÍDO SÃO PAULO</v>
          </cell>
          <cell r="K634" t="str">
            <v>9,91</v>
          </cell>
        </row>
        <row r="635">
          <cell r="A635" t="str">
            <v>CUSTOS HORÁRIOS DE MÁQUINAS E EQUIPAMENTOS</v>
          </cell>
          <cell r="B635" t="str">
            <v>CHOR</v>
          </cell>
          <cell r="C635" t="str">
            <v>CUSTO HORÁRIO PRODUTIVO DIURNO</v>
          </cell>
          <cell r="D635" t="str">
            <v>0325</v>
          </cell>
        </row>
        <row r="635">
          <cell r="G635">
            <v>95276</v>
          </cell>
          <cell r="H635" t="str">
            <v>POLIDORA DE PISO (POLITRIZ), PESO DE 100KG, DIÂMETRO 450 MM, MOTOR ELÉTRICO, POTÊNCIA 4 HP - CHP DIURNO. AF_05/2023</v>
          </cell>
          <cell r="I635" t="str">
            <v>CHP</v>
          </cell>
          <cell r="J635" t="str">
            <v>ATRIBUÍDO SÃO PAULO</v>
          </cell>
          <cell r="K635" t="str">
            <v>3,38</v>
          </cell>
        </row>
        <row r="636">
          <cell r="A636" t="str">
            <v>CUSTOS HORÁRIOS DE MÁQUINAS E EQUIPAMENTOS</v>
          </cell>
          <cell r="B636" t="str">
            <v>CHOR</v>
          </cell>
          <cell r="C636" t="str">
            <v>CUSTO HORÁRIO PRODUTIVO DIURNO</v>
          </cell>
          <cell r="D636" t="str">
            <v>0325</v>
          </cell>
        </row>
        <row r="636">
          <cell r="G636">
            <v>95282</v>
          </cell>
          <cell r="H636" t="str">
            <v>DESEMPENADEIRA DE CONCRETO, PESO DE 78 KG, 4 PÁS, MOTOR A GASOLINA, POTÊNCIA 5,5 HP - CHP DIURNO. AF_05/2023</v>
          </cell>
          <cell r="I636" t="str">
            <v>CHP</v>
          </cell>
          <cell r="J636" t="str">
            <v>ATRIBUÍDO SÃO PAULO</v>
          </cell>
          <cell r="K636" t="str">
            <v>10,05</v>
          </cell>
        </row>
        <row r="637">
          <cell r="A637" t="str">
            <v>CUSTOS HORÁRIOS DE MÁQUINAS E EQUIPAMENTOS</v>
          </cell>
          <cell r="B637" t="str">
            <v>CHOR</v>
          </cell>
          <cell r="C637" t="str">
            <v>CUSTO HORÁRIO PRODUTIVO DIURNO</v>
          </cell>
          <cell r="D637" t="str">
            <v>0325</v>
          </cell>
        </row>
        <row r="637">
          <cell r="G637">
            <v>95620</v>
          </cell>
          <cell r="H637" t="str">
            <v>PERFURATRIZ PNEUMATICA MANUAL DE PESO MEDIO, MARTELETE, 18KG, COMPRIMENTO MÁXIMO DE CURSO DE 6 M, DIAMETRO DO PISTAO DE 5,5 CM - CHP DIURNO. AF_11/2016</v>
          </cell>
          <cell r="I637" t="str">
            <v>CHP</v>
          </cell>
          <cell r="J637" t="str">
            <v>COEFICIENTE DE REPRESENTATIVIDADE</v>
          </cell>
          <cell r="K637" t="str">
            <v>25,50</v>
          </cell>
        </row>
        <row r="638">
          <cell r="A638" t="str">
            <v>CUSTOS HORÁRIOS DE MÁQUINAS E EQUIPAMENTOS</v>
          </cell>
          <cell r="B638" t="str">
            <v>CHOR</v>
          </cell>
          <cell r="C638" t="str">
            <v>CUSTO HORÁRIO PRODUTIVO DIURNO</v>
          </cell>
          <cell r="D638" t="str">
            <v>0325</v>
          </cell>
        </row>
        <row r="638">
          <cell r="G638">
            <v>95631</v>
          </cell>
          <cell r="H638" t="str">
            <v>ROLO COMPACTADOR VIBRATORIO TANDEM, ACO LISO, POTENCIA 125 HP, PESO SEM/COM LASTRO 10,20/11,65 T, LARGURA DE TRABALHO 1,73 M - CHP DIURNO. AF_11/2016</v>
          </cell>
          <cell r="I638" t="str">
            <v>CHP</v>
          </cell>
          <cell r="J638" t="str">
            <v>ATRIBUÍDO SÃO PAULO</v>
          </cell>
          <cell r="K638" t="str">
            <v>227,50</v>
          </cell>
        </row>
        <row r="639">
          <cell r="A639" t="str">
            <v>CUSTOS HORÁRIOS DE MÁQUINAS E EQUIPAMENTOS</v>
          </cell>
          <cell r="B639" t="str">
            <v>CHOR</v>
          </cell>
          <cell r="C639" t="str">
            <v>CUSTO HORÁRIO PRODUTIVO DIURNO</v>
          </cell>
          <cell r="D639" t="str">
            <v>0325</v>
          </cell>
        </row>
        <row r="639">
          <cell r="G639">
            <v>95702</v>
          </cell>
          <cell r="H639" t="str">
            <v>PERFURATRIZ MANUAL, TORQUE MAXIMO 55 KGF.M, POTENCIA 5 CV, COM DIAMETRO MAXIMO 8 1/2" - CHP DIURNO. AF_11/2016</v>
          </cell>
          <cell r="I639" t="str">
            <v>CHP</v>
          </cell>
          <cell r="J639" t="str">
            <v>COEFICIENTE DE REPRESENTATIVIDADE</v>
          </cell>
          <cell r="K639" t="str">
            <v>46,21</v>
          </cell>
        </row>
        <row r="640">
          <cell r="A640" t="str">
            <v>CUSTOS HORÁRIOS DE MÁQUINAS E EQUIPAMENTOS</v>
          </cell>
          <cell r="B640" t="str">
            <v>CHOR</v>
          </cell>
          <cell r="C640" t="str">
            <v>CUSTO HORÁRIO PRODUTIVO DIURNO</v>
          </cell>
          <cell r="D640" t="str">
            <v>0325</v>
          </cell>
        </row>
        <row r="640">
          <cell r="G640">
            <v>95708</v>
          </cell>
          <cell r="H640" t="str">
            <v>PERFURATRIZ SOBRE ESTEIRA, TORQUE MÁXIMO 600 KGF, POTÊNCIA ENTRE 50 E 60 HP, DIÂMETRO MÁXIMO 10" - CHP DIURNO. AF_11/2016</v>
          </cell>
          <cell r="I640" t="str">
            <v>CHP</v>
          </cell>
          <cell r="J640" t="str">
            <v>COEFICIENTE DE REPRESENTATIVIDADE</v>
          </cell>
          <cell r="K640" t="str">
            <v>144,48</v>
          </cell>
        </row>
        <row r="641">
          <cell r="A641" t="str">
            <v>CUSTOS HORÁRIOS DE MÁQUINAS E EQUIPAMENTOS</v>
          </cell>
          <cell r="B641" t="str">
            <v>CHOR</v>
          </cell>
          <cell r="C641" t="str">
            <v>CUSTO HORÁRIO PRODUTIVO DIURNO</v>
          </cell>
          <cell r="D641" t="str">
            <v>0325</v>
          </cell>
        </row>
        <row r="641">
          <cell r="G641">
            <v>95714</v>
          </cell>
          <cell r="H641" t="str">
            <v>ESCAVADEIRA HIDRAULICA SOBRE ESTEIRA, COM GARRA GIRATORIA DE MANDIBULAS, PESO OPERACIONAL ENTRE 22,00 E 25,50 TON, POTENCIA LIQUIDA ENTRE 150 E 160 HP - CHP DIURNO. AF_11/2016</v>
          </cell>
          <cell r="I641" t="str">
            <v>CHP</v>
          </cell>
          <cell r="J641" t="str">
            <v>COEFICIENTE DE REPRESENTATIVIDADE</v>
          </cell>
          <cell r="K641" t="str">
            <v>252,04</v>
          </cell>
        </row>
        <row r="642">
          <cell r="A642" t="str">
            <v>CUSTOS HORÁRIOS DE MÁQUINAS E EQUIPAMENTOS</v>
          </cell>
          <cell r="B642" t="str">
            <v>CHOR</v>
          </cell>
          <cell r="C642" t="str">
            <v>CUSTO HORÁRIO PRODUTIVO DIURNO</v>
          </cell>
          <cell r="D642" t="str">
            <v>0325</v>
          </cell>
        </row>
        <row r="642">
          <cell r="G642">
            <v>95720</v>
          </cell>
          <cell r="H642" t="str">
            <v>ESCAVADEIRA HIDRAULICA SOBRE ESTEIRA, EQUIPADA COM CLAMSHELL, COM CAPACIDADE DA CAÇAMBA ENTRE 1,20 E 1,50 M3, PESO OPERACIONAL ENTRE 20,00 E 22,00 TON, POTENCIA LIQUIDA ENTRE 150 E 160 HP - CHP DIURNO. AF_11/2016</v>
          </cell>
          <cell r="I642" t="str">
            <v>CHP</v>
          </cell>
          <cell r="J642" t="str">
            <v>COEFICIENTE DE REPRESENTATIVIDADE</v>
          </cell>
          <cell r="K642" t="str">
            <v>247,11</v>
          </cell>
        </row>
        <row r="643">
          <cell r="A643" t="str">
            <v>CUSTOS HORÁRIOS DE MÁQUINAS E EQUIPAMENTOS</v>
          </cell>
          <cell r="B643" t="str">
            <v>CHOR</v>
          </cell>
          <cell r="C643" t="str">
            <v>CUSTO HORÁRIO PRODUTIVO DIURNO</v>
          </cell>
          <cell r="D643" t="str">
            <v>0325</v>
          </cell>
        </row>
        <row r="643">
          <cell r="G643">
            <v>95872</v>
          </cell>
          <cell r="H643" t="str">
            <v>GRUPO GERADOR COM CARENAGEM, MOTOR DIESEL POTÊNCIA STANDART ENTRE 250 E 260 KVA - CHP DIURNO. AF_12/2016</v>
          </cell>
          <cell r="I643" t="str">
            <v>CHP</v>
          </cell>
          <cell r="J643" t="str">
            <v>ATRIBUÍDO SÃO PAULO</v>
          </cell>
          <cell r="K643" t="str">
            <v>287,99</v>
          </cell>
        </row>
        <row r="644">
          <cell r="A644" t="str">
            <v>CUSTOS HORÁRIOS DE MÁQUINAS E EQUIPAMENTOS</v>
          </cell>
          <cell r="B644" t="str">
            <v>CHOR</v>
          </cell>
          <cell r="C644" t="str">
            <v>CUSTO HORÁRIO PRODUTIVO DIURNO</v>
          </cell>
          <cell r="D644" t="str">
            <v>0325</v>
          </cell>
        </row>
        <row r="644">
          <cell r="G644">
            <v>96013</v>
          </cell>
          <cell r="H644" t="str">
            <v>TRATOR DE PNEUS COM POTÊNCIA DE 122 CV, TRAÇÃO 4X4, COM VASSOURA MECÂNICA ACOPLADA - CHP DIURNO. AF_02/2017</v>
          </cell>
          <cell r="I644" t="str">
            <v>CHP</v>
          </cell>
          <cell r="J644" t="str">
            <v>ATRIBUÍDO SÃO PAULO</v>
          </cell>
          <cell r="K644" t="str">
            <v>185,75</v>
          </cell>
        </row>
        <row r="645">
          <cell r="A645" t="str">
            <v>CUSTOS HORÁRIOS DE MÁQUINAS E EQUIPAMENTOS</v>
          </cell>
          <cell r="B645" t="str">
            <v>CHOR</v>
          </cell>
          <cell r="C645" t="str">
            <v>CUSTO HORÁRIO PRODUTIVO DIURNO</v>
          </cell>
          <cell r="D645" t="str">
            <v>0325</v>
          </cell>
        </row>
        <row r="645">
          <cell r="G645">
            <v>96020</v>
          </cell>
          <cell r="H645" t="str">
            <v>TRATOR DE PNEUS COM POTÊNCIA DE 122 CV, TRAÇÃO 4X4, COM GRADE DE DISCOS ACOPLADA - CHP DIURNO. AF_02/2017</v>
          </cell>
          <cell r="I645" t="str">
            <v>CHP</v>
          </cell>
          <cell r="J645" t="str">
            <v>ATRIBUÍDO SÃO PAULO</v>
          </cell>
          <cell r="K645" t="str">
            <v>185,28</v>
          </cell>
        </row>
        <row r="646">
          <cell r="A646" t="str">
            <v>CUSTOS HORÁRIOS DE MÁQUINAS E EQUIPAMENTOS</v>
          </cell>
          <cell r="B646" t="str">
            <v>CHOR</v>
          </cell>
          <cell r="C646" t="str">
            <v>CUSTO HORÁRIO PRODUTIVO DIURNO</v>
          </cell>
          <cell r="D646" t="str">
            <v>0325</v>
          </cell>
        </row>
        <row r="646">
          <cell r="G646">
            <v>96028</v>
          </cell>
          <cell r="H646" t="str">
            <v>TRATOR DE PNEUS COM POTÊNCIA DE 85 CV, TRAÇÃO 4X4, COM GRADE DE DISCOS ACOPLADA - CHP DIURNO. AF_02/2017</v>
          </cell>
          <cell r="I646" t="str">
            <v>CHP</v>
          </cell>
          <cell r="J646" t="str">
            <v>ATRIBUÍDO SÃO PAULO</v>
          </cell>
          <cell r="K646" t="str">
            <v>142,60</v>
          </cell>
        </row>
        <row r="647">
          <cell r="A647" t="str">
            <v>CUSTOS HORÁRIOS DE MÁQUINAS E EQUIPAMENTOS</v>
          </cell>
          <cell r="B647" t="str">
            <v>CHOR</v>
          </cell>
          <cell r="C647" t="str">
            <v>CUSTO HORÁRIO PRODUTIVO DIURNO</v>
          </cell>
          <cell r="D647" t="str">
            <v>0325</v>
          </cell>
        </row>
        <row r="647">
          <cell r="G647">
            <v>96035</v>
          </cell>
          <cell r="H647" t="str">
            <v>CAMINHÃO BASCULANTE 10 M3, TRUCADO, POTÊNCIA 230 CV, INCLUSIVE CAÇAMBA METÁLICA, COM DISTRIBUIDOR DE AGREGADOS ACOPLADO - CHP DIURNO. AF_02/2017</v>
          </cell>
          <cell r="I647" t="str">
            <v>CHP</v>
          </cell>
          <cell r="J647" t="str">
            <v>ATRIBUÍDO SÃO PAULO</v>
          </cell>
          <cell r="K647" t="str">
            <v>272,33</v>
          </cell>
        </row>
        <row r="648">
          <cell r="A648" t="str">
            <v>CUSTOS HORÁRIOS DE MÁQUINAS E EQUIPAMENTOS</v>
          </cell>
          <cell r="B648" t="str">
            <v>CHOR</v>
          </cell>
          <cell r="C648" t="str">
            <v>CUSTO HORÁRIO PRODUTIVO DIURNO</v>
          </cell>
          <cell r="D648" t="str">
            <v>0325</v>
          </cell>
        </row>
        <row r="648">
          <cell r="G648">
            <v>96157</v>
          </cell>
          <cell r="H648" t="str">
            <v>TRATOR DE PNEUS COM POTÊNCIA DE 85 CV, TRAÇÃO 4X4, COM VASSOURA MECÂNICA ACOPLADA - CHP DIURNO. AF_03/2017</v>
          </cell>
          <cell r="I648" t="str">
            <v>CHP</v>
          </cell>
          <cell r="J648" t="str">
            <v>ATRIBUÍDO SÃO PAULO</v>
          </cell>
          <cell r="K648" t="str">
            <v>143,07</v>
          </cell>
        </row>
        <row r="649">
          <cell r="A649" t="str">
            <v>CUSTOS HORÁRIOS DE MÁQUINAS E EQUIPAMENTOS</v>
          </cell>
          <cell r="B649" t="str">
            <v>CHOR</v>
          </cell>
          <cell r="C649" t="str">
            <v>CUSTO HORÁRIO PRODUTIVO DIURNO</v>
          </cell>
          <cell r="D649" t="str">
            <v>0325</v>
          </cell>
        </row>
        <row r="649">
          <cell r="G649">
            <v>96158</v>
          </cell>
          <cell r="H649" t="str">
            <v>MINICARREGADEIRA SOBRE RODAS POTENCIA 47HP CAPACIDADE OPERACAO 646 KG, COM VASSOURA MECÂNICA ACOPLADA - CHP DIURNO. AF_03/2017</v>
          </cell>
          <cell r="I649" t="str">
            <v>CHP</v>
          </cell>
          <cell r="J649" t="str">
            <v>ATRIBUÍDO SÃO PAULO</v>
          </cell>
          <cell r="K649" t="str">
            <v>135,10</v>
          </cell>
        </row>
        <row r="650">
          <cell r="A650" t="str">
            <v>CUSTOS HORÁRIOS DE MÁQUINAS E EQUIPAMENTOS</v>
          </cell>
          <cell r="B650" t="str">
            <v>CHOR</v>
          </cell>
          <cell r="C650" t="str">
            <v>CUSTO HORÁRIO PRODUTIVO DIURNO</v>
          </cell>
          <cell r="D650" t="str">
            <v>0325</v>
          </cell>
        </row>
        <row r="650">
          <cell r="G650">
            <v>96245</v>
          </cell>
          <cell r="H650" t="str">
            <v>MINIESCAVADEIRA SOBRE ESTEIRAS, POTENCIA LIQUIDA DE *30* HP, PESO OPERACIONAL DE *3.500* KG - CHP DIURNO. AF_04/2017</v>
          </cell>
          <cell r="I650" t="str">
            <v>CHP</v>
          </cell>
          <cell r="J650" t="str">
            <v>COEFICIENTE DE REPRESENTATIVIDADE</v>
          </cell>
          <cell r="K650" t="str">
            <v>111,51</v>
          </cell>
        </row>
        <row r="651">
          <cell r="A651" t="str">
            <v>CUSTOS HORÁRIOS DE MÁQUINAS E EQUIPAMENTOS</v>
          </cell>
          <cell r="B651" t="str">
            <v>CHOR</v>
          </cell>
          <cell r="C651" t="str">
            <v>CUSTO HORÁRIO PRODUTIVO DIURNO</v>
          </cell>
          <cell r="D651" t="str">
            <v>0325</v>
          </cell>
        </row>
        <row r="651">
          <cell r="G651">
            <v>96463</v>
          </cell>
          <cell r="H651" t="str">
            <v>ROLO COMPACTADOR DE PNEUS, ESTATICO, PRESSAO VARIAVEL, POTENCIA 110 HP, PESO SEM/COM LASTRO 10,8/27 T, LARGURA DE ROLAGEM 2,30 M - CHP DIURNO. AF_06/2017</v>
          </cell>
          <cell r="I651" t="str">
            <v>CHP</v>
          </cell>
          <cell r="J651" t="str">
            <v>ATRIBUÍDO SÃO PAULO</v>
          </cell>
          <cell r="K651" t="str">
            <v>215,84</v>
          </cell>
        </row>
        <row r="652">
          <cell r="A652" t="str">
            <v>CUSTOS HORÁRIOS DE MÁQUINAS E EQUIPAMENTOS</v>
          </cell>
          <cell r="B652" t="str">
            <v>CHOR</v>
          </cell>
          <cell r="C652" t="str">
            <v>CUSTO HORÁRIO PRODUTIVO DIURNO</v>
          </cell>
          <cell r="D652" t="str">
            <v>0325</v>
          </cell>
        </row>
        <row r="652">
          <cell r="G652">
            <v>98764</v>
          </cell>
          <cell r="H652" t="str">
            <v>INVERSOR DE SOLDA MONOFÁSICO DE 160 A, POTÊNCIA DE 5400 W, TENSÃO DE 220 V, PARA SOLDA COM ELETRODOS DE 2,0 A 4,0 MM E PROCESSO TIG - CHP DIURNO. AF_06/2018</v>
          </cell>
          <cell r="I652" t="str">
            <v>CHP</v>
          </cell>
          <cell r="J652" t="str">
            <v>COEFICIENTE DE REPRESENTATIVIDADE</v>
          </cell>
          <cell r="K652" t="str">
            <v>4,71</v>
          </cell>
        </row>
        <row r="653">
          <cell r="A653" t="str">
            <v>CUSTOS HORÁRIOS DE MÁQUINAS E EQUIPAMENTOS</v>
          </cell>
          <cell r="B653" t="str">
            <v>CHOR</v>
          </cell>
          <cell r="C653" t="str">
            <v>CUSTO HORÁRIO PRODUTIVO DIURNO</v>
          </cell>
          <cell r="D653" t="str">
            <v>0325</v>
          </cell>
        </row>
        <row r="653">
          <cell r="G653">
            <v>99833</v>
          </cell>
          <cell r="H653" t="str">
            <v>LAVADORA DE ALTA PRESSAO (LAVA-JATO) PARA AGUA FRIA, PRESSAO DE OPERACAO ENTRE 1400 E 1900 LIB/POL2, VAZAO MAXIMA ENTRE 400 E 700 L/H - CHP DIURNO. AF_05/2023</v>
          </cell>
          <cell r="I653" t="str">
            <v>CHP</v>
          </cell>
          <cell r="J653" t="str">
            <v>COEFICIENTE DE REPRESENTATIVIDADE</v>
          </cell>
          <cell r="K653" t="str">
            <v>2,19</v>
          </cell>
        </row>
        <row r="654">
          <cell r="A654" t="str">
            <v>CUSTOS HORÁRIOS DE MÁQUINAS E EQUIPAMENTOS</v>
          </cell>
          <cell r="B654" t="str">
            <v>CHOR</v>
          </cell>
          <cell r="C654" t="str">
            <v>CUSTO HORÁRIO PRODUTIVO DIURNO</v>
          </cell>
          <cell r="D654" t="str">
            <v>0325</v>
          </cell>
        </row>
        <row r="654">
          <cell r="G654">
            <v>100641</v>
          </cell>
          <cell r="H654" t="str">
            <v>USINA DE MISTURA ASFÁLTICA À QUENTE, TIPO CONTRA FLUXO, PROD 100 A 140 TON/HORA - CHP DIURNO. AF_12/2019</v>
          </cell>
          <cell r="I654" t="str">
            <v>CHP</v>
          </cell>
          <cell r="J654" t="str">
            <v>ATRIBUÍDO SÃO PAULO</v>
          </cell>
          <cell r="K654" t="str">
            <v>4.766,43</v>
          </cell>
        </row>
        <row r="655">
          <cell r="A655" t="str">
            <v>CUSTOS HORÁRIOS DE MÁQUINAS E EQUIPAMENTOS</v>
          </cell>
          <cell r="B655" t="str">
            <v>CHOR</v>
          </cell>
          <cell r="C655" t="str">
            <v>CUSTO HORÁRIO PRODUTIVO DIURNO</v>
          </cell>
          <cell r="D655" t="str">
            <v>0325</v>
          </cell>
        </row>
        <row r="655">
          <cell r="G655">
            <v>100647</v>
          </cell>
          <cell r="H655" t="str">
            <v>USINA DE ASFALTO, TIPO GRAVIMÉTRICA, PROD 150 TON/HORA - CHP DIURNO. AF_12/2019</v>
          </cell>
          <cell r="I655" t="str">
            <v>CHP</v>
          </cell>
          <cell r="J655" t="str">
            <v>ATRIBUÍDO SÃO PAULO</v>
          </cell>
          <cell r="K655" t="str">
            <v>6.564,99</v>
          </cell>
        </row>
        <row r="656">
          <cell r="A656" t="str">
            <v>CUSTOS HORÁRIOS DE MÁQUINAS E EQUIPAMENTOS</v>
          </cell>
          <cell r="B656" t="str">
            <v>CHOR</v>
          </cell>
          <cell r="C656" t="str">
            <v>CUSTO HORÁRIO PRODUTIVO DIURNO</v>
          </cell>
          <cell r="D656" t="str">
            <v>0325</v>
          </cell>
        </row>
        <row r="656">
          <cell r="G656">
            <v>102275</v>
          </cell>
          <cell r="H656" t="str">
            <v>MARTELO DEMOLIDOR ELÉTRICO, COM POTÊNCIA DE 2.000 W, 1.000 IMPACTOS POR MINUTO, PESO DE 30 KG - CHP DIURNO. AF_01/2021</v>
          </cell>
          <cell r="I656" t="str">
            <v>CHP</v>
          </cell>
          <cell r="J656" t="str">
            <v>COEFICIENTE DE REPRESENTATIVIDADE</v>
          </cell>
          <cell r="K656" t="str">
            <v>25,92</v>
          </cell>
        </row>
        <row r="657">
          <cell r="A657" t="str">
            <v>CUSTOS HORÁRIOS DE MÁQUINAS E EQUIPAMENTOS</v>
          </cell>
          <cell r="B657" t="str">
            <v>CHOR</v>
          </cell>
          <cell r="C657" t="str">
            <v>CUSTO HORÁRIO PRODUTIVO DIURNO</v>
          </cell>
          <cell r="D657" t="str">
            <v>0325</v>
          </cell>
        </row>
        <row r="657">
          <cell r="G657">
            <v>104091</v>
          </cell>
          <cell r="H657" t="str">
            <v>TERMOFUSORA PARA TUBOS E CONEXÕES EM PPR COM DIÂMETROS DE 20 A 63 MM, POTÊNCIA DE 800 W, TENSAO 220 V - CHP DIURNO. AF_05/2022</v>
          </cell>
          <cell r="I657" t="str">
            <v>CHP</v>
          </cell>
          <cell r="J657" t="str">
            <v>COEFICIENTE DE REPRESENTATIVIDADE</v>
          </cell>
          <cell r="K657" t="str">
            <v>0,79</v>
          </cell>
        </row>
        <row r="658">
          <cell r="A658" t="str">
            <v>CUSTOS HORÁRIOS DE MÁQUINAS E EQUIPAMENTOS</v>
          </cell>
          <cell r="B658" t="str">
            <v>CHOR</v>
          </cell>
          <cell r="C658" t="str">
            <v>CUSTO HORÁRIO PRODUTIVO DIURNO</v>
          </cell>
          <cell r="D658" t="str">
            <v>0325</v>
          </cell>
        </row>
        <row r="658">
          <cell r="G658">
            <v>104097</v>
          </cell>
          <cell r="H658" t="str">
            <v>TERMOFUSORA PARA TUBOS E CONEXÕES EM PPR COM DIÂMETROS DE 75 A 110 MM, POTÊNCIA DE *1100* W, TENSÃO 220 V - CHP DIURNO. AF_05/2022</v>
          </cell>
          <cell r="I658" t="str">
            <v>CHP</v>
          </cell>
          <cell r="J658" t="str">
            <v>COEFICIENTE DE REPRESENTATIVIDADE</v>
          </cell>
          <cell r="K658" t="str">
            <v>1,10</v>
          </cell>
        </row>
        <row r="659">
          <cell r="A659" t="str">
            <v>CUSTOS HORÁRIOS DE MÁQUINAS E EQUIPAMENTOS</v>
          </cell>
          <cell r="B659" t="str">
            <v>CHOR</v>
          </cell>
          <cell r="C659" t="str">
            <v>CUSTO HORÁRIO IMPRODUTIVO DIURNO</v>
          </cell>
          <cell r="D659" t="str">
            <v>0327</v>
          </cell>
        </row>
        <row r="659">
          <cell r="G659">
            <v>5632</v>
          </cell>
          <cell r="H659" t="str">
            <v>ESCAVADEIRA HIDRÁULICA SOBRE ESTEIRAS, CAÇAMBA 0,80 M3, PESO OPERACIONAL 17 T, POTENCIA BRUTA 111 HP - CHI DIURNO. AF_06/2014</v>
          </cell>
          <cell r="I659" t="str">
            <v>CHI</v>
          </cell>
          <cell r="J659" t="str">
            <v>COLETADO</v>
          </cell>
          <cell r="K659" t="str">
            <v>89,28</v>
          </cell>
        </row>
        <row r="660">
          <cell r="A660" t="str">
            <v>CUSTOS HORÁRIOS DE MÁQUINAS E EQUIPAMENTOS</v>
          </cell>
          <cell r="B660" t="str">
            <v>CHOR</v>
          </cell>
          <cell r="C660" t="str">
            <v>CUSTO HORÁRIO IMPRODUTIVO DIURNO</v>
          </cell>
          <cell r="D660" t="str">
            <v>0327</v>
          </cell>
        </row>
        <row r="660">
          <cell r="G660">
            <v>5679</v>
          </cell>
          <cell r="H660" t="str">
            <v>RETROESCAVADEIRA SOBRE RODAS COM CARREGADEIRA, TRAÇÃO 4X4, POTÊNCIA LÍQ. 88 HP, CAÇAMBA CARREG. CAP. MÍN. 1 M3, CAÇAMBA RETRO CAP. 0,26 M3, PESO OPERACIONAL MÍN. 6.674 KG, PROFUNDIDADE ESCAVAÇÃO MÁX. 4,37 M - CHI DIURNO. AF_06/2014</v>
          </cell>
          <cell r="I660" t="str">
            <v>CHI</v>
          </cell>
          <cell r="J660" t="str">
            <v>COEFICIENTE DE REPRESENTATIVIDADE</v>
          </cell>
          <cell r="K660" t="str">
            <v>64,19</v>
          </cell>
        </row>
        <row r="661">
          <cell r="A661" t="str">
            <v>CUSTOS HORÁRIOS DE MÁQUINAS E EQUIPAMENTOS</v>
          </cell>
          <cell r="B661" t="str">
            <v>CHOR</v>
          </cell>
          <cell r="C661" t="str">
            <v>CUSTO HORÁRIO IMPRODUTIVO DIURNO</v>
          </cell>
          <cell r="D661" t="str">
            <v>0327</v>
          </cell>
        </row>
        <row r="661">
          <cell r="G661">
            <v>5681</v>
          </cell>
          <cell r="H661" t="str">
            <v>RETROESCAVADEIRA SOBRE RODAS COM CARREGADEIRA, TRAÇÃO 4X2, POTÊNCIA LÍQ. 79 HP, CAÇAMBA CARREG. CAP. MÍN. 1 M3, CAÇAMBA RETRO CAP. 0,20 M3, PESO OPERACIONAL MÍN. 6.570 KG, PROFUNDIDADE ESCAVAÇÃO MÁX. 4,37 M - CHI DIURNO. AF_06/2014</v>
          </cell>
          <cell r="I661" t="str">
            <v>CHI</v>
          </cell>
          <cell r="J661" t="str">
            <v>COEFICIENTE DE REPRESENTATIVIDADE</v>
          </cell>
          <cell r="K661" t="str">
            <v>60,70</v>
          </cell>
        </row>
        <row r="662">
          <cell r="A662" t="str">
            <v>CUSTOS HORÁRIOS DE MÁQUINAS E EQUIPAMENTOS</v>
          </cell>
          <cell r="B662" t="str">
            <v>CHOR</v>
          </cell>
          <cell r="C662" t="str">
            <v>CUSTO HORÁRIO IMPRODUTIVO DIURNO</v>
          </cell>
          <cell r="D662" t="str">
            <v>0327</v>
          </cell>
        </row>
        <row r="662">
          <cell r="G662">
            <v>5685</v>
          </cell>
          <cell r="H662" t="str">
            <v>ROLO COMPACTADOR VIBRATÓRIO DE UM CILINDRO AÇO LISO, POTÊNCIA 80 HP, PESO OPERACIONAL MÁXIMO 8,1 T, IMPACTO DINÂMICO 16,15 / 9,5 T, LARGURA DE TRABALHO 1,68 M - CHI DIURNO. AF_06/2014</v>
          </cell>
          <cell r="I662" t="str">
            <v>CHI</v>
          </cell>
          <cell r="J662" t="str">
            <v>ATRIBUÍDO SÃO PAULO</v>
          </cell>
          <cell r="K662" t="str">
            <v>61,50</v>
          </cell>
        </row>
        <row r="663">
          <cell r="A663" t="str">
            <v>CUSTOS HORÁRIOS DE MÁQUINAS E EQUIPAMENTOS</v>
          </cell>
          <cell r="B663" t="str">
            <v>CHOR</v>
          </cell>
          <cell r="C663" t="str">
            <v>CUSTO HORÁRIO IMPRODUTIVO DIURNO</v>
          </cell>
          <cell r="D663" t="str">
            <v>0327</v>
          </cell>
        </row>
        <row r="663">
          <cell r="G663">
            <v>5690</v>
          </cell>
          <cell r="H663" t="str">
            <v>GRADE DE DISCO CONTROLE REMOTO REBOCÁVEL, COM 24 DISCOS 24" X 6 MM COM PNEUS PARA TRANSPORTE - CHI DIURNO. AF_06/2014</v>
          </cell>
          <cell r="I663" t="str">
            <v>CHI</v>
          </cell>
          <cell r="J663" t="str">
            <v>ATRIBUÍDO SÃO PAULO</v>
          </cell>
          <cell r="K663" t="str">
            <v>4,09</v>
          </cell>
        </row>
        <row r="664">
          <cell r="A664" t="str">
            <v>CUSTOS HORÁRIOS DE MÁQUINAS E EQUIPAMENTOS</v>
          </cell>
          <cell r="B664" t="str">
            <v>CHOR</v>
          </cell>
          <cell r="C664" t="str">
            <v>CUSTO HORÁRIO IMPRODUTIVO DIURNO</v>
          </cell>
          <cell r="D664" t="str">
            <v>0327</v>
          </cell>
        </row>
        <row r="664">
          <cell r="G664">
            <v>5806</v>
          </cell>
          <cell r="H664" t="str">
            <v>MOTOBOMBA CENTRÍFUGA, MOTOR A GASOLINA, POTÊNCIA 5,42 HP, BOCAIS 1 1/2" X 1", DIÂMETRO ROTOR 143 MM HM/Q = 6 MCA / 16,8 M3/H A 38 MCA / 6,6 M3/H - CHI DIURNO. AF_06/2014</v>
          </cell>
          <cell r="I664" t="str">
            <v>CHI</v>
          </cell>
          <cell r="J664" t="str">
            <v>COEFICIENTE DE REPRESENTATIVIDADE</v>
          </cell>
          <cell r="K664" t="str">
            <v>0,37</v>
          </cell>
        </row>
        <row r="665">
          <cell r="A665" t="str">
            <v>CUSTOS HORÁRIOS DE MÁQUINAS E EQUIPAMENTOS</v>
          </cell>
          <cell r="B665" t="str">
            <v>CHOR</v>
          </cell>
          <cell r="C665" t="str">
            <v>CUSTO HORÁRIO IMPRODUTIVO DIURNO</v>
          </cell>
          <cell r="D665" t="str">
            <v>0327</v>
          </cell>
        </row>
        <row r="665">
          <cell r="G665">
            <v>5826</v>
          </cell>
          <cell r="H665" t="str">
            <v>CAMINHÃO TOCO, PBT 16.000 KG, CARGA ÚTIL MÁX. 10.685 KG, DIST. ENTRE EIXOS 4,8 M, POTÊNCIA 189 CV, INCLUSIVE CARROCERIA FIXA ABERTA DE MADEIRA P/ TRANSPORTE GERAL DE CARGA SECA, DIMEN. APROX. 2,5 X 7,00 X 0,50 M - CHI DIURNO. AF_06/2014</v>
          </cell>
          <cell r="I665" t="str">
            <v>CHI</v>
          </cell>
          <cell r="J665" t="str">
            <v>COEFICIENTE DE REPRESENTATIVIDADE</v>
          </cell>
          <cell r="K665" t="str">
            <v>58,96</v>
          </cell>
        </row>
        <row r="666">
          <cell r="A666" t="str">
            <v>CUSTOS HORÁRIOS DE MÁQUINAS E EQUIPAMENTOS</v>
          </cell>
          <cell r="B666" t="str">
            <v>CHOR</v>
          </cell>
          <cell r="C666" t="str">
            <v>CUSTO HORÁRIO IMPRODUTIVO DIURNO</v>
          </cell>
          <cell r="D666" t="str">
            <v>0327</v>
          </cell>
        </row>
        <row r="666">
          <cell r="G666">
            <v>5829</v>
          </cell>
          <cell r="H666" t="str">
            <v>USINA DE CONCRETO FIXA, CAPACIDADE NOMINAL DE 90 A 120 M3/H, SEM SILO - CHI DIURNO. AF_07/2016</v>
          </cell>
          <cell r="I666" t="str">
            <v>CHI</v>
          </cell>
          <cell r="J666" t="str">
            <v>ATRIBUÍDO SÃO PAULO</v>
          </cell>
          <cell r="K666" t="str">
            <v>150,77</v>
          </cell>
        </row>
        <row r="667">
          <cell r="A667" t="str">
            <v>CUSTOS HORÁRIOS DE MÁQUINAS E EQUIPAMENTOS</v>
          </cell>
          <cell r="B667" t="str">
            <v>CHOR</v>
          </cell>
          <cell r="C667" t="str">
            <v>CUSTO HORÁRIO IMPRODUTIVO DIURNO</v>
          </cell>
          <cell r="D667" t="str">
            <v>0327</v>
          </cell>
        </row>
        <row r="667">
          <cell r="G667">
            <v>5837</v>
          </cell>
          <cell r="H667" t="str">
            <v>VIBROACABADORA DE ASFALTO SOBRE ESTEIRAS, LARGURA DE PAVIMENTAÇÃO 1,90 M A 5,30 M, POTÊNCIA 105 HP CAPACIDADE 450 T/H - CHI DIURNO. AF_11/2014</v>
          </cell>
          <cell r="I667" t="str">
            <v>CHI</v>
          </cell>
          <cell r="J667" t="str">
            <v>ATRIBUÍDO SÃO PAULO</v>
          </cell>
          <cell r="K667" t="str">
            <v>148,47</v>
          </cell>
        </row>
        <row r="668">
          <cell r="A668" t="str">
            <v>CUSTOS HORÁRIOS DE MÁQUINAS E EQUIPAMENTOS</v>
          </cell>
          <cell r="B668" t="str">
            <v>CHOR</v>
          </cell>
          <cell r="C668" t="str">
            <v>CUSTO HORÁRIO IMPRODUTIVO DIURNO</v>
          </cell>
          <cell r="D668" t="str">
            <v>0327</v>
          </cell>
        </row>
        <row r="668">
          <cell r="G668">
            <v>5841</v>
          </cell>
          <cell r="H668" t="str">
            <v>VASSOURA MECÂNICA REBOCÁVEL COM ESCOVA CILÍNDRICA, LARGURA ÚTIL DE VARRIMENTO DE 2,44 M - CHI DIURNO. AF_06/2014</v>
          </cell>
          <cell r="I668" t="str">
            <v>CHI</v>
          </cell>
          <cell r="J668" t="str">
            <v>ATRIBUÍDO SÃO PAULO</v>
          </cell>
          <cell r="K668" t="str">
            <v>4,68</v>
          </cell>
        </row>
        <row r="669">
          <cell r="A669" t="str">
            <v>CUSTOS HORÁRIOS DE MÁQUINAS E EQUIPAMENTOS</v>
          </cell>
          <cell r="B669" t="str">
            <v>CHOR</v>
          </cell>
          <cell r="C669" t="str">
            <v>CUSTO HORÁRIO IMPRODUTIVO DIURNO</v>
          </cell>
          <cell r="D669" t="str">
            <v>0327</v>
          </cell>
        </row>
        <row r="669">
          <cell r="G669">
            <v>5845</v>
          </cell>
          <cell r="H669" t="str">
            <v>TRATOR DE PNEUS, POTÊNCIA 122 CV, TRAÇÃO 4X4, PESO COM LASTRO DE 4.510 KG - CHI DIURNO. AF_06/2014</v>
          </cell>
          <cell r="I669" t="str">
            <v>CHI</v>
          </cell>
          <cell r="J669" t="str">
            <v>COEFICIENTE DE REPRESENTATIVIDADE</v>
          </cell>
          <cell r="K669" t="str">
            <v>58,93</v>
          </cell>
        </row>
        <row r="670">
          <cell r="A670" t="str">
            <v>CUSTOS HORÁRIOS DE MÁQUINAS E EQUIPAMENTOS</v>
          </cell>
          <cell r="B670" t="str">
            <v>CHOR</v>
          </cell>
          <cell r="C670" t="str">
            <v>CUSTO HORÁRIO IMPRODUTIVO DIURNO</v>
          </cell>
          <cell r="D670" t="str">
            <v>0327</v>
          </cell>
        </row>
        <row r="670">
          <cell r="G670">
            <v>5849</v>
          </cell>
          <cell r="H670" t="str">
            <v>TRATOR DE ESTEIRAS, POTÊNCIA 170 HP, PESO OPERACIONAL 19 T, CAÇAMBA 5,2 M3 - CHI DIURNO. AF_06/2014</v>
          </cell>
          <cell r="I670" t="str">
            <v>CHI</v>
          </cell>
          <cell r="J670" t="str">
            <v>COEFICIENTE DE REPRESENTATIVIDADE</v>
          </cell>
          <cell r="K670" t="str">
            <v>92,63</v>
          </cell>
        </row>
        <row r="671">
          <cell r="A671" t="str">
            <v>CUSTOS HORÁRIOS DE MÁQUINAS E EQUIPAMENTOS</v>
          </cell>
          <cell r="B671" t="str">
            <v>CHOR</v>
          </cell>
          <cell r="C671" t="str">
            <v>CUSTO HORÁRIO IMPRODUTIVO DIURNO</v>
          </cell>
          <cell r="D671" t="str">
            <v>0327</v>
          </cell>
        </row>
        <row r="671">
          <cell r="G671">
            <v>5853</v>
          </cell>
          <cell r="H671" t="str">
            <v>TRATOR DE ESTEIRAS, POTÊNCIA 150 HP, PESO OPERACIONAL 16,7 T, COM RODA MOTRIZ ELEVADA E LÂMINA 3,18 M3 - CHI DIURNO. AF_06/2014</v>
          </cell>
          <cell r="I671" t="str">
            <v>CHI</v>
          </cell>
          <cell r="J671" t="str">
            <v>COEFICIENTE DE REPRESENTATIVIDADE</v>
          </cell>
          <cell r="K671" t="str">
            <v>93,02</v>
          </cell>
        </row>
        <row r="672">
          <cell r="A672" t="str">
            <v>CUSTOS HORÁRIOS DE MÁQUINAS E EQUIPAMENTOS</v>
          </cell>
          <cell r="B672" t="str">
            <v>CHOR</v>
          </cell>
          <cell r="C672" t="str">
            <v>CUSTO HORÁRIO IMPRODUTIVO DIURNO</v>
          </cell>
          <cell r="D672" t="str">
            <v>0327</v>
          </cell>
        </row>
        <row r="672">
          <cell r="G672">
            <v>5857</v>
          </cell>
          <cell r="H672" t="str">
            <v>TRATOR DE ESTEIRAS, POTÊNCIA 347 HP, PESO OPERACIONAL 38,5 T, COM LÂMINA 8,70 M3 - CHI DIURNO. AF_06/2014</v>
          </cell>
          <cell r="I672" t="str">
            <v>CHI</v>
          </cell>
          <cell r="J672" t="str">
            <v>COEFICIENTE DE REPRESENTATIVIDADE</v>
          </cell>
          <cell r="K672" t="str">
            <v>235,73</v>
          </cell>
        </row>
        <row r="673">
          <cell r="A673" t="str">
            <v>CUSTOS HORÁRIOS DE MÁQUINAS E EQUIPAMENTOS</v>
          </cell>
          <cell r="B673" t="str">
            <v>CHOR</v>
          </cell>
          <cell r="C673" t="str">
            <v>CUSTO HORÁRIO IMPRODUTIVO DIURNO</v>
          </cell>
          <cell r="D673" t="str">
            <v>0327</v>
          </cell>
        </row>
        <row r="673">
          <cell r="G673">
            <v>5865</v>
          </cell>
          <cell r="H673" t="str">
            <v>ROLO COMPACTADOR VIBRATÓRIO REBOCÁVEL, CILINDRO DE AÇO LISO, POTÊNCIA DE TRAÇÃO DE 65 CV, PESO 4,7 T, IMPACTO DINÂMICO 18,3 T, LARGURA DE TRABALHO 1,67 M - CHI DIURNO. AF_02/2016</v>
          </cell>
          <cell r="I673" t="str">
            <v>CHI</v>
          </cell>
          <cell r="J673" t="str">
            <v>ATRIBUÍDO SÃO PAULO</v>
          </cell>
          <cell r="K673" t="str">
            <v>12,13</v>
          </cell>
        </row>
        <row r="674">
          <cell r="A674" t="str">
            <v>CUSTOS HORÁRIOS DE MÁQUINAS E EQUIPAMENTOS</v>
          </cell>
          <cell r="B674" t="str">
            <v>CHOR</v>
          </cell>
          <cell r="C674" t="str">
            <v>CUSTO HORÁRIO IMPRODUTIVO DIURNO</v>
          </cell>
          <cell r="D674" t="str">
            <v>0327</v>
          </cell>
        </row>
        <row r="674">
          <cell r="G674">
            <v>5869</v>
          </cell>
          <cell r="H674" t="str">
            <v>ROLO COMPACTADOR VIBRATÓRIO TANDEM AÇO LISO, POTÊNCIA 58 HP, PESO SEM/COM LASTRO 6,5 / 9,4 T, LARGURA DE TRABALHO 1,2 M - CHI DIURNO. AF_06/2014</v>
          </cell>
          <cell r="I674" t="str">
            <v>CHI</v>
          </cell>
          <cell r="J674" t="str">
            <v>ATRIBUÍDO SÃO PAULO</v>
          </cell>
          <cell r="K674" t="str">
            <v>70,67</v>
          </cell>
        </row>
        <row r="675">
          <cell r="A675" t="str">
            <v>CUSTOS HORÁRIOS DE MÁQUINAS E EQUIPAMENTOS</v>
          </cell>
          <cell r="B675" t="str">
            <v>CHOR</v>
          </cell>
          <cell r="C675" t="str">
            <v>CUSTO HORÁRIO IMPRODUTIVO DIURNO</v>
          </cell>
          <cell r="D675" t="str">
            <v>0327</v>
          </cell>
        </row>
        <row r="675">
          <cell r="G675">
            <v>5877</v>
          </cell>
          <cell r="H675" t="str">
            <v>RETROESCAVADEIRA SOBRE RODAS COM CARREGADEIRA, TRAÇÃO 4X4, POTÊNCIA LÍQ. 72 HP, CAÇAMBA CARREG. CAP. MÍN. 0,79 M3, CAÇAMBA RETRO CAP. 0,18 M3, PESO OPERACIONAL MÍN. 7.140 KG, PROFUNDIDADE ESCAVAÇÃO MÁX. 4,50 M - CHI DIURNO. AF_06/2014</v>
          </cell>
          <cell r="I675" t="str">
            <v>CHI</v>
          </cell>
          <cell r="J675" t="str">
            <v>COLETADO</v>
          </cell>
          <cell r="K675" t="str">
            <v>63,08</v>
          </cell>
        </row>
        <row r="676">
          <cell r="A676" t="str">
            <v>CUSTOS HORÁRIOS DE MÁQUINAS E EQUIPAMENTOS</v>
          </cell>
          <cell r="B676" t="str">
            <v>CHOR</v>
          </cell>
          <cell r="C676" t="str">
            <v>CUSTO HORÁRIO IMPRODUTIVO DIURNO</v>
          </cell>
          <cell r="D676" t="str">
            <v>0327</v>
          </cell>
        </row>
        <row r="676">
          <cell r="G676">
            <v>5881</v>
          </cell>
          <cell r="H676" t="str">
            <v>ROLO COMPACTADOR VIBRATÓRIO PÉ DE CARNEIRO, OPERADO POR CONTROLE REMOTO, POTÊNCIA 12,5 KW, PESO OPERACIONAL 1,675 T, LARGURA DE TRABALHO 0,85 M - CHI DIURNO. AF_02/2016</v>
          </cell>
          <cell r="I676" t="str">
            <v>CHI</v>
          </cell>
          <cell r="J676" t="str">
            <v>ATRIBUÍDO SÃO PAULO</v>
          </cell>
          <cell r="K676" t="str">
            <v>76,24</v>
          </cell>
        </row>
        <row r="677">
          <cell r="A677" t="str">
            <v>CUSTOS HORÁRIOS DE MÁQUINAS E EQUIPAMENTOS</v>
          </cell>
          <cell r="B677" t="str">
            <v>CHOR</v>
          </cell>
          <cell r="C677" t="str">
            <v>CUSTO HORÁRIO IMPRODUTIVO DIURNO</v>
          </cell>
          <cell r="D677" t="str">
            <v>0327</v>
          </cell>
        </row>
        <row r="677">
          <cell r="G677">
            <v>5884</v>
          </cell>
          <cell r="H677" t="str">
            <v>USINA DE LAMA ASFÁLTICA, PROD 30 A 50 T/H, SILO DE AGREGADO 7 M3, RESERVATÓRIOS PARA EMULSÃO E ÁGUA DE 2,3 M3 CADA, MISTURADOR TIPO PUG MILL A SER MONTADO SOBRE CAMINHÃO - CHI DIURNO. AF_10/2014</v>
          </cell>
          <cell r="I677" t="str">
            <v>CHI</v>
          </cell>
          <cell r="J677" t="str">
            <v>ATRIBUÍDO SÃO PAULO</v>
          </cell>
          <cell r="K677" t="str">
            <v>50,73</v>
          </cell>
        </row>
        <row r="678">
          <cell r="A678" t="str">
            <v>CUSTOS HORÁRIOS DE MÁQUINAS E EQUIPAMENTOS</v>
          </cell>
          <cell r="B678" t="str">
            <v>CHOR</v>
          </cell>
          <cell r="C678" t="str">
            <v>CUSTO HORÁRIO IMPRODUTIVO DIURNO</v>
          </cell>
          <cell r="D678" t="str">
            <v>0327</v>
          </cell>
        </row>
        <row r="678">
          <cell r="G678">
            <v>5892</v>
          </cell>
          <cell r="H678" t="str">
            <v>CAMINHÃO TOCO, PESO BRUTO TOTAL 14.300 KG, CARGA ÚTIL MÁXIMA 9590 KG, DISTÂNCIA ENTRE EIXOS 4,76 M, POTÊNCIA 185 CV (NÃO INCLUI CARROCERIA) - CHI DIURNO. AF_06/2014</v>
          </cell>
          <cell r="I678" t="str">
            <v>CHI</v>
          </cell>
          <cell r="J678" t="str">
            <v>COEFICIENTE DE REPRESENTATIVIDADE</v>
          </cell>
          <cell r="K678" t="str">
            <v>53,61</v>
          </cell>
        </row>
        <row r="679">
          <cell r="A679" t="str">
            <v>CUSTOS HORÁRIOS DE MÁQUINAS E EQUIPAMENTOS</v>
          </cell>
          <cell r="B679" t="str">
            <v>CHOR</v>
          </cell>
          <cell r="C679" t="str">
            <v>CUSTO HORÁRIO IMPRODUTIVO DIURNO</v>
          </cell>
          <cell r="D679" t="str">
            <v>0327</v>
          </cell>
        </row>
        <row r="679">
          <cell r="G679">
            <v>5896</v>
          </cell>
          <cell r="H679" t="str">
            <v>CAMINHÃO TOCO, PESO BRUTO TOTAL 16.000 KG, CARGA ÚTIL MÁXIMA DE 10.685 KG, DISTÂNCIA ENTRE EIXOS 4,80 M, POTÊNCIA 189 CV EXCLUSIVE CARROCERIA - CHI DIURNO. AF_06/2014</v>
          </cell>
          <cell r="I679" t="str">
            <v>CHI</v>
          </cell>
          <cell r="J679" t="str">
            <v>COEFICIENTE DE REPRESENTATIVIDADE</v>
          </cell>
          <cell r="K679" t="str">
            <v>56,24</v>
          </cell>
        </row>
        <row r="680">
          <cell r="A680" t="str">
            <v>CUSTOS HORÁRIOS DE MÁQUINAS E EQUIPAMENTOS</v>
          </cell>
          <cell r="B680" t="str">
            <v>CHOR</v>
          </cell>
          <cell r="C680" t="str">
            <v>CUSTO HORÁRIO IMPRODUTIVO DIURNO</v>
          </cell>
          <cell r="D680" t="str">
            <v>0327</v>
          </cell>
        </row>
        <row r="680">
          <cell r="G680">
            <v>5903</v>
          </cell>
          <cell r="H680" t="str">
            <v>CAMINHÃO PIPA 10.000 L TRUCADO, PESO BRUTO TOTAL 23.000 KG, CARGA ÚTIL MÁXIMA 15.935 KG, DISTÂNCIA ENTRE EIXOS 4,8 M, POTÊNCIA 230 CV, INCLUSIVE TANQUE DE AÇO PARA TRANSPORTE DE ÁGUA - CHI DIURNO. AF_06/2014</v>
          </cell>
          <cell r="I680" t="str">
            <v>CHI</v>
          </cell>
          <cell r="J680" t="str">
            <v>ATRIBUÍDO SÃO PAULO</v>
          </cell>
          <cell r="K680" t="str">
            <v>70,40</v>
          </cell>
        </row>
        <row r="681">
          <cell r="A681" t="str">
            <v>CUSTOS HORÁRIOS DE MÁQUINAS E EQUIPAMENTOS</v>
          </cell>
          <cell r="B681" t="str">
            <v>CHOR</v>
          </cell>
          <cell r="C681" t="str">
            <v>CUSTO HORÁRIO IMPRODUTIVO DIURNO</v>
          </cell>
          <cell r="D681" t="str">
            <v>0327</v>
          </cell>
        </row>
        <row r="681">
          <cell r="G681">
            <v>5911</v>
          </cell>
          <cell r="H681" t="str">
            <v>ESPARGIDOR DE ASFALTO PRESSURIZADO COM TANQUE DE 2500 L, REBOCÁVEL COM MOTOR A GASOLINA POTÊNCIA 3,4 HP - CHI DIURNO. AF_07/2014</v>
          </cell>
          <cell r="I681" t="str">
            <v>CHI</v>
          </cell>
          <cell r="J681" t="str">
            <v>ATRIBUÍDO SÃO PAULO</v>
          </cell>
          <cell r="K681" t="str">
            <v>23,77</v>
          </cell>
        </row>
        <row r="682">
          <cell r="A682" t="str">
            <v>CUSTOS HORÁRIOS DE MÁQUINAS E EQUIPAMENTOS</v>
          </cell>
          <cell r="B682" t="str">
            <v>CHOR</v>
          </cell>
          <cell r="C682" t="str">
            <v>CUSTO HORÁRIO IMPRODUTIVO DIURNO</v>
          </cell>
          <cell r="D682" t="str">
            <v>0327</v>
          </cell>
        </row>
        <row r="682">
          <cell r="G682">
            <v>5923</v>
          </cell>
          <cell r="H682" t="str">
            <v>GRADE DE DISCO REBOCÁVEL COM 20 DISCOS 24" X 6 MM COM PNEUS PARA TRANSPORTE - CHI DIURNO. AF_06/2014</v>
          </cell>
          <cell r="I682" t="str">
            <v>CHI</v>
          </cell>
          <cell r="J682" t="str">
            <v>ATRIBUÍDO SÃO PAULO</v>
          </cell>
          <cell r="K682" t="str">
            <v>3,20</v>
          </cell>
        </row>
        <row r="683">
          <cell r="A683" t="str">
            <v>CUSTOS HORÁRIOS DE MÁQUINAS E EQUIPAMENTOS</v>
          </cell>
          <cell r="B683" t="str">
            <v>CHOR</v>
          </cell>
          <cell r="C683" t="str">
            <v>CUSTO HORÁRIO IMPRODUTIVO DIURNO</v>
          </cell>
          <cell r="D683" t="str">
            <v>0327</v>
          </cell>
        </row>
        <row r="683">
          <cell r="G683">
            <v>5930</v>
          </cell>
          <cell r="H683" t="str">
            <v>GUINDAUTO HIDRÁULICO, CAPACIDADE MÁXIMA DE CARGA 6200 KG, MOMENTO MÁXIMO DE CARGA 11,7 TM, ALCANCE MÁXIMO HORIZONTAL 9,70 M, INCLUSIVE CAMINHÃO TOCO PBT 16.000 KG, POTÊNCIA DE 189 CV - CHI DIURNO. AF_06/2014</v>
          </cell>
          <cell r="I683" t="str">
            <v>CHI</v>
          </cell>
          <cell r="J683" t="str">
            <v>ATRIBUÍDO SÃO PAULO</v>
          </cell>
          <cell r="K683" t="str">
            <v>70,10</v>
          </cell>
        </row>
        <row r="684">
          <cell r="A684" t="str">
            <v>CUSTOS HORÁRIOS DE MÁQUINAS E EQUIPAMENTOS</v>
          </cell>
          <cell r="B684" t="str">
            <v>CHOR</v>
          </cell>
          <cell r="C684" t="str">
            <v>CUSTO HORÁRIO IMPRODUTIVO DIURNO</v>
          </cell>
          <cell r="D684" t="str">
            <v>0327</v>
          </cell>
        </row>
        <row r="684">
          <cell r="G684">
            <v>5934</v>
          </cell>
          <cell r="H684" t="str">
            <v>MOTONIVELADORA POTÊNCIA BÁSICA LÍQUIDA (PRIMEIRA MARCHA) 125 HP, PESO BRUTO 13032 KG, LARGURA DA LÂMINA DE 3,7 M - CHI DIURNO. AF_06/2014</v>
          </cell>
          <cell r="I684" t="str">
            <v>CHI</v>
          </cell>
          <cell r="J684" t="str">
            <v>COEFICIENTE DE REPRESENTATIVIDADE</v>
          </cell>
          <cell r="K684" t="str">
            <v>95,73</v>
          </cell>
        </row>
        <row r="685">
          <cell r="A685" t="str">
            <v>CUSTOS HORÁRIOS DE MÁQUINAS E EQUIPAMENTOS</v>
          </cell>
          <cell r="B685" t="str">
            <v>CHOR</v>
          </cell>
          <cell r="C685" t="str">
            <v>CUSTO HORÁRIO IMPRODUTIVO DIURNO</v>
          </cell>
          <cell r="D685" t="str">
            <v>0327</v>
          </cell>
        </row>
        <row r="685">
          <cell r="G685">
            <v>5942</v>
          </cell>
          <cell r="H685" t="str">
            <v>PÁ CARREGADEIRA SOBRE RODAS, POTÊNCIA LÍQUIDA 128 HP, CAPACIDADE DA CAÇAMBA 1,7 A 2,8 M3, PESO OPERACIONAL 11632 KG - CHI DIURNO. AF_06/2014</v>
          </cell>
          <cell r="I685" t="str">
            <v>CHI</v>
          </cell>
          <cell r="J685" t="str">
            <v>COEFICIENTE DE REPRESENTATIVIDADE</v>
          </cell>
          <cell r="K685" t="str">
            <v>77,26</v>
          </cell>
        </row>
        <row r="686">
          <cell r="A686" t="str">
            <v>CUSTOS HORÁRIOS DE MÁQUINAS E EQUIPAMENTOS</v>
          </cell>
          <cell r="B686" t="str">
            <v>CHOR</v>
          </cell>
          <cell r="C686" t="str">
            <v>CUSTO HORÁRIO IMPRODUTIVO DIURNO</v>
          </cell>
          <cell r="D686" t="str">
            <v>0327</v>
          </cell>
        </row>
        <row r="686">
          <cell r="G686">
            <v>5946</v>
          </cell>
          <cell r="H686" t="str">
            <v>PÁ CARREGADEIRA SOBRE RODAS, POTÊNCIA 197 HP, CAPACIDADE DA CAÇAMBA 2,5 A 3,5 M3, PESO OPERACIONAL 18338 KG - CHI DIURNO. AF_06/2014</v>
          </cell>
          <cell r="I686" t="str">
            <v>CHI</v>
          </cell>
          <cell r="J686" t="str">
            <v>COEFICIENTE DE REPRESENTATIVIDADE</v>
          </cell>
          <cell r="K686" t="str">
            <v>96,79</v>
          </cell>
        </row>
        <row r="687">
          <cell r="A687" t="str">
            <v>CUSTOS HORÁRIOS DE MÁQUINAS E EQUIPAMENTOS</v>
          </cell>
          <cell r="B687" t="str">
            <v>CHOR</v>
          </cell>
          <cell r="C687" t="str">
            <v>CUSTO HORÁRIO IMPRODUTIVO DIURNO</v>
          </cell>
          <cell r="D687" t="str">
            <v>0327</v>
          </cell>
        </row>
        <row r="687">
          <cell r="G687">
            <v>5952</v>
          </cell>
          <cell r="H687" t="str">
            <v>MARTELETE OU ROMPEDOR PNEUMÁTICO MANUAL, 28 KG, COM SILENCIADOR - CHI DIURNO. AF_07/2016</v>
          </cell>
          <cell r="I687" t="str">
            <v>CHI</v>
          </cell>
          <cell r="J687" t="str">
            <v>COEFICIENTE DE REPRESENTATIVIDADE</v>
          </cell>
          <cell r="K687" t="str">
            <v>24,50</v>
          </cell>
        </row>
        <row r="688">
          <cell r="A688" t="str">
            <v>CUSTOS HORÁRIOS DE MÁQUINAS E EQUIPAMENTOS</v>
          </cell>
          <cell r="B688" t="str">
            <v>CHOR</v>
          </cell>
          <cell r="C688" t="str">
            <v>CUSTO HORÁRIO IMPRODUTIVO DIURNO</v>
          </cell>
          <cell r="D688" t="str">
            <v>0327</v>
          </cell>
        </row>
        <row r="688">
          <cell r="G688">
            <v>5954</v>
          </cell>
          <cell r="H688" t="str">
            <v>COMPRESSOR DE AR REBOCÁVEL, VAZÃO 189 PCM, PRESSÃO EFETIVA DE TRABALHO 102 PSI, MOTOR DIESEL, POTÊNCIA 63 CV - CHI DIURNO. AF_06/2015</v>
          </cell>
          <cell r="I688" t="str">
            <v>CHI</v>
          </cell>
          <cell r="J688" t="str">
            <v>ATRIBUÍDO SÃO PAULO</v>
          </cell>
          <cell r="K688" t="str">
            <v>6,73</v>
          </cell>
        </row>
        <row r="689">
          <cell r="A689" t="str">
            <v>CUSTOS HORÁRIOS DE MÁQUINAS E EQUIPAMENTOS</v>
          </cell>
          <cell r="B689" t="str">
            <v>CHOR</v>
          </cell>
          <cell r="C689" t="str">
            <v>CUSTO HORÁRIO IMPRODUTIVO DIURNO</v>
          </cell>
          <cell r="D689" t="str">
            <v>0327</v>
          </cell>
        </row>
        <row r="689">
          <cell r="G689">
            <v>5961</v>
          </cell>
          <cell r="H689" t="str">
            <v>CAMINHÃO BASCULANTE 6 M3, PESO BRUTO TOTAL 16.000 KG, CARGA ÚTIL MÁXIMA 13.071 KG, DISTÂNCIA ENTRE EIXOS 4,80 M, POTÊNCIA 230 CV INCLUSIVE CAÇAMBA METÁLICA - CHI DIURNO. AF_06/2014</v>
          </cell>
          <cell r="I689" t="str">
            <v>CHI</v>
          </cell>
          <cell r="J689" t="str">
            <v>COEFICIENTE DE REPRESENTATIVIDADE</v>
          </cell>
          <cell r="K689" t="str">
            <v>61,41</v>
          </cell>
        </row>
        <row r="690">
          <cell r="A690" t="str">
            <v>CUSTOS HORÁRIOS DE MÁQUINAS E EQUIPAMENTOS</v>
          </cell>
          <cell r="B690" t="str">
            <v>CHOR</v>
          </cell>
          <cell r="C690" t="str">
            <v>CUSTO HORÁRIO IMPRODUTIVO DIURNO</v>
          </cell>
          <cell r="D690" t="str">
            <v>0327</v>
          </cell>
        </row>
        <row r="690">
          <cell r="G690">
            <v>6260</v>
          </cell>
          <cell r="H690" t="str">
            <v>CAMINHÃO PIPA 6.000 L, PESO BRUTO TOTAL 13.000 KG, DISTÂNCIA ENTRE EIXOS 4,80 M, POTÊNCIA 189 CV INCLUSIVE TANQUE DE AÇO PARA TRANSPORTE DE ÁGUA, CAPACIDADE 6 M3 - CHI DIURNO. AF_06/2014</v>
          </cell>
          <cell r="I690" t="str">
            <v>CHI</v>
          </cell>
          <cell r="J690" t="str">
            <v>ATRIBUÍDO SÃO PAULO</v>
          </cell>
          <cell r="K690" t="str">
            <v>58,11</v>
          </cell>
        </row>
        <row r="691">
          <cell r="A691" t="str">
            <v>CUSTOS HORÁRIOS DE MÁQUINAS E EQUIPAMENTOS</v>
          </cell>
          <cell r="B691" t="str">
            <v>CHOR</v>
          </cell>
          <cell r="C691" t="str">
            <v>CUSTO HORÁRIO IMPRODUTIVO DIURNO</v>
          </cell>
          <cell r="D691" t="str">
            <v>0327</v>
          </cell>
        </row>
        <row r="691">
          <cell r="G691">
            <v>6880</v>
          </cell>
          <cell r="H691" t="str">
            <v>ROLO COMPACTADOR DE PNEUS ESTÁTICO, PRESSÃO VARIÁVEL, POTÊNCIA 111 HP, PESO SEM/COM LASTRO 9,5 / 26 T, LARGURA DE TRABALHO 1,90 M - CHI DIURNO. AF_07/2014</v>
          </cell>
          <cell r="I691" t="str">
            <v>CHI</v>
          </cell>
          <cell r="J691" t="str">
            <v>ATRIBUÍDO SÃO PAULO</v>
          </cell>
          <cell r="K691" t="str">
            <v>84,14</v>
          </cell>
        </row>
        <row r="692">
          <cell r="A692" t="str">
            <v>CUSTOS HORÁRIOS DE MÁQUINAS E EQUIPAMENTOS</v>
          </cell>
          <cell r="B692" t="str">
            <v>CHOR</v>
          </cell>
          <cell r="C692" t="str">
            <v>CUSTO HORÁRIO IMPRODUTIVO DIURNO</v>
          </cell>
          <cell r="D692" t="str">
            <v>0327</v>
          </cell>
        </row>
        <row r="692">
          <cell r="G692">
            <v>7031</v>
          </cell>
          <cell r="H692" t="str">
            <v>TANQUE DE ASFALTO ESTACIONÁRIO COM SERPENTINA, CAPACIDADE 30.000 L - CHI DIURNO. AF_05/2023</v>
          </cell>
          <cell r="I692" t="str">
            <v>CHI</v>
          </cell>
          <cell r="J692" t="str">
            <v>ATRIBUÍDO SÃO PAULO</v>
          </cell>
          <cell r="K692" t="str">
            <v>6,04</v>
          </cell>
        </row>
        <row r="693">
          <cell r="A693" t="str">
            <v>CUSTOS HORÁRIOS DE MÁQUINAS E EQUIPAMENTOS</v>
          </cell>
          <cell r="B693" t="str">
            <v>CHOR</v>
          </cell>
          <cell r="C693" t="str">
            <v>CUSTO HORÁRIO IMPRODUTIVO DIURNO</v>
          </cell>
          <cell r="D693" t="str">
            <v>0327</v>
          </cell>
        </row>
        <row r="693">
          <cell r="G693">
            <v>7043</v>
          </cell>
          <cell r="H693" t="str">
            <v>MOTOBOMBA TRASH (PARA ÁGUA SUJA) AUTO ESCORVANTE, MOTOR GASOLINA DE 6,41 HP, DIÂMETROS DE SUCÇÃO X RECALQUE: 3" X 3", HM/Q = 10 MCA / 60 M3/H A 23 MCA / 0 M3/H - CHI DIURNO. AF_10/2014</v>
          </cell>
          <cell r="I693" t="str">
            <v>CHI</v>
          </cell>
          <cell r="J693" t="str">
            <v>COEFICIENTE DE REPRESENTATIVIDADE</v>
          </cell>
          <cell r="K693" t="str">
            <v>0,45</v>
          </cell>
        </row>
        <row r="694">
          <cell r="A694" t="str">
            <v>CUSTOS HORÁRIOS DE MÁQUINAS E EQUIPAMENTOS</v>
          </cell>
          <cell r="B694" t="str">
            <v>CHOR</v>
          </cell>
          <cell r="C694" t="str">
            <v>CUSTO HORÁRIO IMPRODUTIVO DIURNO</v>
          </cell>
          <cell r="D694" t="str">
            <v>0327</v>
          </cell>
        </row>
        <row r="694">
          <cell r="G694">
            <v>7050</v>
          </cell>
          <cell r="H694" t="str">
            <v>ROLO COMPACTADOR PE DE CARNEIRO VIBRATORIO, POTENCIA 125 HP, PESO OPERACIONAL SEM/COM LASTRO 11,95 / 13,30 T, IMPACTO DINAMICO 38,5 / 22,5 T, LARGURA DE TRABALHO 2,15 M - CHI DIURNO. AF_06/2014</v>
          </cell>
          <cell r="I694" t="str">
            <v>CHI</v>
          </cell>
          <cell r="J694" t="str">
            <v>ATRIBUÍDO SÃO PAULO</v>
          </cell>
          <cell r="K694" t="str">
            <v>77,12</v>
          </cell>
        </row>
        <row r="695">
          <cell r="A695" t="str">
            <v>CUSTOS HORÁRIOS DE MÁQUINAS E EQUIPAMENTOS</v>
          </cell>
          <cell r="B695" t="str">
            <v>CHOR</v>
          </cell>
          <cell r="C695" t="str">
            <v>CUSTO HORÁRIO IMPRODUTIVO DIURNO</v>
          </cell>
          <cell r="D695" t="str">
            <v>0327</v>
          </cell>
        </row>
        <row r="695">
          <cell r="G695">
            <v>67827</v>
          </cell>
          <cell r="H695" t="str">
            <v>CAMINHÃO BASCULANTE 6 M3 TOCO, PESO BRUTO TOTAL 16.000 KG, CARGA ÚTIL MÁXIMA 11.130 KG, DISTÂNCIA ENTRE EIXOS 5,36 M, POTÊNCIA 185 CV, INCLUSIVE CAÇAMBA METÁLICA - CHI DIURNO. AF_06/2014</v>
          </cell>
          <cell r="I695" t="str">
            <v>CHI</v>
          </cell>
          <cell r="J695" t="str">
            <v>COEFICIENTE DE REPRESENTATIVIDADE</v>
          </cell>
          <cell r="K695" t="str">
            <v>62,58</v>
          </cell>
        </row>
        <row r="696">
          <cell r="A696" t="str">
            <v>CUSTOS HORÁRIOS DE MÁQUINAS E EQUIPAMENTOS</v>
          </cell>
          <cell r="B696" t="str">
            <v>CHOR</v>
          </cell>
          <cell r="C696" t="str">
            <v>CUSTO HORÁRIO IMPRODUTIVO DIURNO</v>
          </cell>
          <cell r="D696" t="str">
            <v>0327</v>
          </cell>
        </row>
        <row r="696">
          <cell r="G696">
            <v>73395</v>
          </cell>
          <cell r="H696" t="str">
            <v>GRUPO GERADOR ESTACIONÁRIO, MOTOR DIESEL POTÊNCIA 170 KVA - CHI DIURNO. AF_02/2016</v>
          </cell>
          <cell r="I696" t="str">
            <v>CHI</v>
          </cell>
          <cell r="J696" t="str">
            <v>ATRIBUÍDO SÃO PAULO</v>
          </cell>
          <cell r="K696" t="str">
            <v>9,67</v>
          </cell>
        </row>
        <row r="697">
          <cell r="A697" t="str">
            <v>CUSTOS HORÁRIOS DE MÁQUINAS E EQUIPAMENTOS</v>
          </cell>
          <cell r="B697" t="str">
            <v>CHOR</v>
          </cell>
          <cell r="C697" t="str">
            <v>CUSTO HORÁRIO IMPRODUTIVO DIURNO</v>
          </cell>
          <cell r="D697" t="str">
            <v>0327</v>
          </cell>
        </row>
        <row r="697">
          <cell r="G697">
            <v>83766</v>
          </cell>
          <cell r="H697" t="str">
            <v>GRUPO DE SOLDAGEM COM GERADOR A DIESEL 60 CV PARA SOLDA ELÉTRICA, SOBRE 04 RODAS, COM MOTOR 4 CILINDROS 600 A - CHI DIURNO. AF_02/2016</v>
          </cell>
          <cell r="I697" t="str">
            <v>CHI</v>
          </cell>
          <cell r="J697" t="str">
            <v>ATRIBUÍDO SÃO PAULO</v>
          </cell>
          <cell r="K697" t="str">
            <v>40,47</v>
          </cell>
        </row>
        <row r="698">
          <cell r="A698" t="str">
            <v>CUSTOS HORÁRIOS DE MÁQUINAS E EQUIPAMENTOS</v>
          </cell>
          <cell r="B698" t="str">
            <v>CHOR</v>
          </cell>
          <cell r="C698" t="str">
            <v>CUSTO HORÁRIO IMPRODUTIVO DIURNO</v>
          </cell>
          <cell r="D698" t="str">
            <v>0327</v>
          </cell>
        </row>
        <row r="698">
          <cell r="G698">
            <v>84013</v>
          </cell>
          <cell r="H698" t="str">
            <v>ESCAVADEIRA HIDRÁULICA SOBRE ESTEIRAS, CAÇAMBA 0,80 M3, PESO OPERACIONAL 17,8 T, POTÊNCIA LÍQUIDA 110 HP - CHI DIURNO. AF_10/2014</v>
          </cell>
          <cell r="I698" t="str">
            <v>CHI</v>
          </cell>
          <cell r="J698" t="str">
            <v>COEFICIENTE DE REPRESENTATIVIDADE</v>
          </cell>
          <cell r="K698" t="str">
            <v>86,68</v>
          </cell>
        </row>
        <row r="699">
          <cell r="A699" t="str">
            <v>CUSTOS HORÁRIOS DE MÁQUINAS E EQUIPAMENTOS</v>
          </cell>
          <cell r="B699" t="str">
            <v>CHOR</v>
          </cell>
          <cell r="C699" t="str">
            <v>CUSTO HORÁRIO IMPRODUTIVO DIURNO</v>
          </cell>
          <cell r="D699" t="str">
            <v>0327</v>
          </cell>
        </row>
        <row r="699">
          <cell r="G699">
            <v>87446</v>
          </cell>
          <cell r="H699" t="str">
            <v>BETONEIRA CAPACIDADE NOMINAL 400 L, CAPACIDADE DE MISTURA 310 L, MOTOR A DIESEL POTÊNCIA 5,0 HP, SEM CARREGADOR - CHI DIURNO. AF_05/2023</v>
          </cell>
          <cell r="I699" t="str">
            <v>CHI</v>
          </cell>
          <cell r="J699" t="str">
            <v>COEFICIENTE DE REPRESENTATIVIDADE</v>
          </cell>
          <cell r="K699" t="str">
            <v>0,60</v>
          </cell>
        </row>
        <row r="700">
          <cell r="A700" t="str">
            <v>CUSTOS HORÁRIOS DE MÁQUINAS E EQUIPAMENTOS</v>
          </cell>
          <cell r="B700" t="str">
            <v>CHOR</v>
          </cell>
          <cell r="C700" t="str">
            <v>CUSTO HORÁRIO IMPRODUTIVO DIURNO</v>
          </cell>
          <cell r="D700" t="str">
            <v>0327</v>
          </cell>
        </row>
        <row r="700">
          <cell r="G700">
            <v>88392</v>
          </cell>
          <cell r="H700" t="str">
            <v>MISTURADOR DE ARGAMASSA, EIXO HORIZONTAL, CAPACIDADE DE MISTURA 300 KG, MOTOR ELÉTRICO POTÊNCIA 5 CV - CHI DIURNO. AF_05/2023</v>
          </cell>
          <cell r="I700" t="str">
            <v>CHI</v>
          </cell>
          <cell r="J700" t="str">
            <v>COEFICIENTE DE REPRESENTATIVIDADE</v>
          </cell>
          <cell r="K700" t="str">
            <v>1,17</v>
          </cell>
        </row>
        <row r="701">
          <cell r="A701" t="str">
            <v>CUSTOS HORÁRIOS DE MÁQUINAS E EQUIPAMENTOS</v>
          </cell>
          <cell r="B701" t="str">
            <v>CHOR</v>
          </cell>
          <cell r="C701" t="str">
            <v>CUSTO HORÁRIO IMPRODUTIVO DIURNO</v>
          </cell>
          <cell r="D701" t="str">
            <v>0327</v>
          </cell>
        </row>
        <row r="701">
          <cell r="G701">
            <v>88398</v>
          </cell>
          <cell r="H701" t="str">
            <v>MISTURADOR DE ARGAMASSA, EIXO HORIZONTAL, CAPACIDADE DE MISTURA 600 KG, MOTOR ELÉTRICO POTÊNCIA 7,5 CV - CHI DIURNO. AF_05/2023</v>
          </cell>
          <cell r="I701" t="str">
            <v>CHI</v>
          </cell>
          <cell r="J701" t="str">
            <v>COEFICIENTE DE REPRESENTATIVIDADE</v>
          </cell>
          <cell r="K701" t="str">
            <v>1,39</v>
          </cell>
        </row>
        <row r="702">
          <cell r="A702" t="str">
            <v>CUSTOS HORÁRIOS DE MÁQUINAS E EQUIPAMENTOS</v>
          </cell>
          <cell r="B702" t="str">
            <v>CHOR</v>
          </cell>
          <cell r="C702" t="str">
            <v>CUSTO HORÁRIO IMPRODUTIVO DIURNO</v>
          </cell>
          <cell r="D702" t="str">
            <v>0327</v>
          </cell>
        </row>
        <row r="702">
          <cell r="G702">
            <v>88404</v>
          </cell>
          <cell r="H702" t="str">
            <v>MISTURADOR DE ARGAMASSA, EIXO HORIZONTAL, CAPACIDADE DE MISTURA 160 KG, MOTOR ELÉTRICO POTÊNCIA 3 CV - CHI DIURNO. AF_05/2023</v>
          </cell>
          <cell r="I702" t="str">
            <v>CHI</v>
          </cell>
          <cell r="J702" t="str">
            <v>COEFICIENTE DE REPRESENTATIVIDADE</v>
          </cell>
          <cell r="K702" t="str">
            <v>1,11</v>
          </cell>
        </row>
        <row r="703">
          <cell r="A703" t="str">
            <v>CUSTOS HORÁRIOS DE MÁQUINAS E EQUIPAMENTOS</v>
          </cell>
          <cell r="B703" t="str">
            <v>CHOR</v>
          </cell>
          <cell r="C703" t="str">
            <v>CUSTO HORÁRIO IMPRODUTIVO DIURNO</v>
          </cell>
          <cell r="D703" t="str">
            <v>0327</v>
          </cell>
        </row>
        <row r="703">
          <cell r="G703">
            <v>88430</v>
          </cell>
          <cell r="H703" t="str">
            <v>PROJETOR DE ARGAMASSA, CAPACIDADE DE PROJEÇÃO 1,5 M3/H, ALCANCE DE 30 ATÉ 60 M, MOTOR ELÉTRICO POTÊNCIA 7,5 HP - CHI DIURNO. AF_06/2014</v>
          </cell>
          <cell r="I703" t="str">
            <v>CHI</v>
          </cell>
          <cell r="J703" t="str">
            <v>COEFICIENTE DE REPRESENTATIVIDADE</v>
          </cell>
          <cell r="K703" t="str">
            <v>7,63</v>
          </cell>
        </row>
        <row r="704">
          <cell r="A704" t="str">
            <v>CUSTOS HORÁRIOS DE MÁQUINAS E EQUIPAMENTOS</v>
          </cell>
          <cell r="B704" t="str">
            <v>CHOR</v>
          </cell>
          <cell r="C704" t="str">
            <v>CUSTO HORÁRIO IMPRODUTIVO DIURNO</v>
          </cell>
          <cell r="D704" t="str">
            <v>0327</v>
          </cell>
        </row>
        <row r="704">
          <cell r="G704">
            <v>88438</v>
          </cell>
          <cell r="H704" t="str">
            <v>PROJETOR DE ARGAMASSA, CAPACIDADE DE PROJEÇÃO 2 M3/H, ALCANCE ATÉ 50 M, MOTOR ELÉTRICO POTÊNCIA 7,5 HP - CHI DIURNO. AF_06/2014</v>
          </cell>
          <cell r="I704" t="str">
            <v>CHI</v>
          </cell>
          <cell r="J704" t="str">
            <v>COEFICIENTE DE REPRESENTATIVIDADE</v>
          </cell>
          <cell r="K704" t="str">
            <v>10,13</v>
          </cell>
        </row>
        <row r="705">
          <cell r="A705" t="str">
            <v>CUSTOS HORÁRIOS DE MÁQUINAS E EQUIPAMENTOS</v>
          </cell>
          <cell r="B705" t="str">
            <v>CHOR</v>
          </cell>
          <cell r="C705" t="str">
            <v>CUSTO HORÁRIO IMPRODUTIVO DIURNO</v>
          </cell>
          <cell r="D705" t="str">
            <v>0327</v>
          </cell>
        </row>
        <row r="705">
          <cell r="G705">
            <v>88831</v>
          </cell>
          <cell r="H705" t="str">
            <v>BETONEIRA CAPACIDADE NOMINAL DE 400 L, CAPACIDADE DE MISTURA 280 L, MOTOR ELÉTRICO TRIFÁSICO POTÊNCIA DE 2 CV, SEM CARREGADOR - CHI DIURNO. AF_05/2023</v>
          </cell>
          <cell r="I705" t="str">
            <v>CHI</v>
          </cell>
          <cell r="J705" t="str">
            <v>COLETADO</v>
          </cell>
          <cell r="K705" t="str">
            <v>0,43</v>
          </cell>
        </row>
        <row r="706">
          <cell r="A706" t="str">
            <v>CUSTOS HORÁRIOS DE MÁQUINAS E EQUIPAMENTOS</v>
          </cell>
          <cell r="B706" t="str">
            <v>CHOR</v>
          </cell>
          <cell r="C706" t="str">
            <v>CUSTO HORÁRIO IMPRODUTIVO DIURNO</v>
          </cell>
          <cell r="D706" t="str">
            <v>0327</v>
          </cell>
        </row>
        <row r="706">
          <cell r="G706">
            <v>88844</v>
          </cell>
          <cell r="H706" t="str">
            <v>TRATOR DE ESTEIRAS, POTÊNCIA 125 HP, PESO OPERACIONAL 12,9 T, COM LÂMINA 2,7 M3 - CHI DIURNO. AF_10/2014</v>
          </cell>
          <cell r="I706" t="str">
            <v>CHI</v>
          </cell>
          <cell r="J706" t="str">
            <v>COEFICIENTE DE REPRESENTATIVIDADE</v>
          </cell>
          <cell r="K706" t="str">
            <v>80,93</v>
          </cell>
        </row>
        <row r="707">
          <cell r="A707" t="str">
            <v>CUSTOS HORÁRIOS DE MÁQUINAS E EQUIPAMENTOS</v>
          </cell>
          <cell r="B707" t="str">
            <v>CHOR</v>
          </cell>
          <cell r="C707" t="str">
            <v>CUSTO HORÁRIO IMPRODUTIVO DIURNO</v>
          </cell>
          <cell r="D707" t="str">
            <v>0327</v>
          </cell>
        </row>
        <row r="707">
          <cell r="G707">
            <v>88908</v>
          </cell>
          <cell r="H707" t="str">
            <v>ESCAVADEIRA HIDRÁULICA SOBRE ESTEIRAS, CAÇAMBA 1,20 M3, PESO OPERACIONAL 21 T, POTÊNCIA BRUTA 155 HP - CHI DIURNO. AF_06/2014</v>
          </cell>
          <cell r="I707" t="str">
            <v>CHI</v>
          </cell>
          <cell r="J707" t="str">
            <v>COEFICIENTE DE REPRESENTATIVIDADE</v>
          </cell>
          <cell r="K707" t="str">
            <v>95,65</v>
          </cell>
        </row>
        <row r="708">
          <cell r="A708" t="str">
            <v>CUSTOS HORÁRIOS DE MÁQUINAS E EQUIPAMENTOS</v>
          </cell>
          <cell r="B708" t="str">
            <v>CHOR</v>
          </cell>
          <cell r="C708" t="str">
            <v>CUSTO HORÁRIO IMPRODUTIVO DIURNO</v>
          </cell>
          <cell r="D708" t="str">
            <v>0327</v>
          </cell>
        </row>
        <row r="708">
          <cell r="G708">
            <v>89022</v>
          </cell>
          <cell r="H708" t="str">
            <v>BOMBA SUBMERSÍVEL ELÉTRICA TRIFÁSICA, POTÊNCIA 2,96 HP, Ø ROTOR 144 MM SEMI-ABERTO, BOCAL DE SAÍDA Ø 2", HM/Q = 2 MCA / 38,8 M3/H A 28 MCA / 5 M3/H - CHI DIURNO. AF_06/2014</v>
          </cell>
          <cell r="I708" t="str">
            <v>CHI</v>
          </cell>
          <cell r="J708" t="str">
            <v>COEFICIENTE DE REPRESENTATIVIDADE</v>
          </cell>
          <cell r="K708" t="str">
            <v>0,56</v>
          </cell>
        </row>
        <row r="709">
          <cell r="A709" t="str">
            <v>CUSTOS HORÁRIOS DE MÁQUINAS E EQUIPAMENTOS</v>
          </cell>
          <cell r="B709" t="str">
            <v>CHOR</v>
          </cell>
          <cell r="C709" t="str">
            <v>CUSTO HORÁRIO IMPRODUTIVO DIURNO</v>
          </cell>
          <cell r="D709" t="str">
            <v>0327</v>
          </cell>
        </row>
        <row r="709">
          <cell r="G709">
            <v>89027</v>
          </cell>
          <cell r="H709" t="str">
            <v>TANQUE DE ASFALTO ESTACIONÁRIO COM MAÇARICO, CAPACIDADE 20.000 L - CHI DIURNO. AF_05/2023</v>
          </cell>
          <cell r="I709" t="str">
            <v>CHI</v>
          </cell>
          <cell r="J709" t="str">
            <v>ATRIBUÍDO SÃO PAULO</v>
          </cell>
          <cell r="K709" t="str">
            <v>4,90</v>
          </cell>
        </row>
        <row r="710">
          <cell r="A710" t="str">
            <v>CUSTOS HORÁRIOS DE MÁQUINAS E EQUIPAMENTOS</v>
          </cell>
          <cell r="B710" t="str">
            <v>CHOR</v>
          </cell>
          <cell r="C710" t="str">
            <v>CUSTO HORÁRIO IMPRODUTIVO DIURNO</v>
          </cell>
          <cell r="D710" t="str">
            <v>0327</v>
          </cell>
        </row>
        <row r="710">
          <cell r="G710">
            <v>89031</v>
          </cell>
          <cell r="H710" t="str">
            <v>TRATOR DE ESTEIRAS, POTÊNCIA 100 HP, PESO OPERACIONAL 9,4 T, COM LÂMINA 2,19 M3 - CHI DIURNO. AF_06/2014</v>
          </cell>
          <cell r="I710" t="str">
            <v>CHI</v>
          </cell>
          <cell r="J710" t="str">
            <v>COEFICIENTE DE REPRESENTATIVIDADE</v>
          </cell>
          <cell r="K710" t="str">
            <v>78,67</v>
          </cell>
        </row>
        <row r="711">
          <cell r="A711" t="str">
            <v>CUSTOS HORÁRIOS DE MÁQUINAS E EQUIPAMENTOS</v>
          </cell>
          <cell r="B711" t="str">
            <v>CHOR</v>
          </cell>
          <cell r="C711" t="str">
            <v>CUSTO HORÁRIO IMPRODUTIVO DIURNO</v>
          </cell>
          <cell r="D711" t="str">
            <v>0327</v>
          </cell>
        </row>
        <row r="711">
          <cell r="G711">
            <v>89036</v>
          </cell>
          <cell r="H711" t="str">
            <v>TRATOR DE PNEUS, POTÊNCIA 85 CV, TRAÇÃO 4X4, PESO COM LASTRO DE 4.675 KG - CHI DIURNO. AF_06/2014</v>
          </cell>
          <cell r="I711" t="str">
            <v>CHI</v>
          </cell>
          <cell r="J711" t="str">
            <v>COEFICIENTE DE REPRESENTATIVIDADE</v>
          </cell>
          <cell r="K711" t="str">
            <v>51,25</v>
          </cell>
        </row>
        <row r="712">
          <cell r="A712" t="str">
            <v>CUSTOS HORÁRIOS DE MÁQUINAS E EQUIPAMENTOS</v>
          </cell>
          <cell r="B712" t="str">
            <v>CHOR</v>
          </cell>
          <cell r="C712" t="str">
            <v>CUSTO HORÁRIO IMPRODUTIVO DIURNO</v>
          </cell>
          <cell r="D712" t="str">
            <v>0327</v>
          </cell>
        </row>
        <row r="712">
          <cell r="G712">
            <v>89218</v>
          </cell>
          <cell r="H712" t="str">
            <v>BATE-ESTACAS POR GRAVIDADE, POTÊNCIA DE 160 HP, PESO DO MARTELO ATÉ 3 TONELADAS - CHI DIURNO. AF_11/2014</v>
          </cell>
          <cell r="I712" t="str">
            <v>CHI</v>
          </cell>
          <cell r="J712" t="str">
            <v>ATRIBUÍDO SÃO PAULO</v>
          </cell>
          <cell r="K712" t="str">
            <v>88,21</v>
          </cell>
        </row>
        <row r="713">
          <cell r="A713" t="str">
            <v>CUSTOS HORÁRIOS DE MÁQUINAS E EQUIPAMENTOS</v>
          </cell>
          <cell r="B713" t="str">
            <v>CHOR</v>
          </cell>
          <cell r="C713" t="str">
            <v>CUSTO HORÁRIO IMPRODUTIVO DIURNO</v>
          </cell>
          <cell r="D713" t="str">
            <v>0327</v>
          </cell>
        </row>
        <row r="713">
          <cell r="G713">
            <v>89226</v>
          </cell>
          <cell r="H713" t="str">
            <v>BETONEIRA CAPACIDADE NOMINAL DE 600 L, CAPACIDADE DE MISTURA 360 L, MOTOR ELÉTRICO TRIFÁSICO POTÊNCIA DE 4 CV, SEM CARREGADOR - CHI DIURNO. AF_05/2023</v>
          </cell>
          <cell r="I713" t="str">
            <v>CHI</v>
          </cell>
          <cell r="J713" t="str">
            <v>COEFICIENTE DE REPRESENTATIVIDADE</v>
          </cell>
          <cell r="K713" t="str">
            <v>1,80</v>
          </cell>
        </row>
        <row r="714">
          <cell r="A714" t="str">
            <v>CUSTOS HORÁRIOS DE MÁQUINAS E EQUIPAMENTOS</v>
          </cell>
          <cell r="B714" t="str">
            <v>CHOR</v>
          </cell>
          <cell r="C714" t="str">
            <v>CUSTO HORÁRIO IMPRODUTIVO DIURNO</v>
          </cell>
          <cell r="D714" t="str">
            <v>0327</v>
          </cell>
        </row>
        <row r="714">
          <cell r="G714">
            <v>89235</v>
          </cell>
          <cell r="H714" t="str">
            <v>FRESADORA DE ASFALTO A FRIO SOBRE RODAS, LARGURA FRESAGEM DE 1,0 M, POTÊNCIA 208 HP - CHI DIURNO. AF_11/2014</v>
          </cell>
          <cell r="I714" t="str">
            <v>CHI</v>
          </cell>
          <cell r="J714" t="str">
            <v>ATRIBUÍDO SÃO PAULO</v>
          </cell>
          <cell r="K714" t="str">
            <v>190,73</v>
          </cell>
        </row>
        <row r="715">
          <cell r="A715" t="str">
            <v>CUSTOS HORÁRIOS DE MÁQUINAS E EQUIPAMENTOS</v>
          </cell>
          <cell r="B715" t="str">
            <v>CHOR</v>
          </cell>
          <cell r="C715" t="str">
            <v>CUSTO HORÁRIO IMPRODUTIVO DIURNO</v>
          </cell>
          <cell r="D715" t="str">
            <v>0327</v>
          </cell>
        </row>
        <row r="715">
          <cell r="G715">
            <v>89243</v>
          </cell>
          <cell r="H715" t="str">
            <v>FRESADORA DE ASFALTO A FRIO SOBRE RODAS, LARGURA FRESAGEM DE 2,0 M, POTÊNCIA 550 HP - CHI DIURNO. AF_11/2014</v>
          </cell>
          <cell r="I715" t="str">
            <v>CHI</v>
          </cell>
          <cell r="J715" t="str">
            <v>ATRIBUÍDO SÃO PAULO</v>
          </cell>
          <cell r="K715" t="str">
            <v>409,85</v>
          </cell>
        </row>
        <row r="716">
          <cell r="A716" t="str">
            <v>CUSTOS HORÁRIOS DE MÁQUINAS E EQUIPAMENTOS</v>
          </cell>
          <cell r="B716" t="str">
            <v>CHOR</v>
          </cell>
          <cell r="C716" t="str">
            <v>CUSTO HORÁRIO IMPRODUTIVO DIURNO</v>
          </cell>
          <cell r="D716" t="str">
            <v>0327</v>
          </cell>
        </row>
        <row r="716">
          <cell r="G716">
            <v>89251</v>
          </cell>
          <cell r="H716" t="str">
            <v>RECICLADORA DE ASFALTO A FRIO SOBRE RODAS, LARGURA FRESAGEM DE 2,0 M, POTÊNCIA 422 HP - CHI DIURNO. AF_11/2014</v>
          </cell>
          <cell r="I716" t="str">
            <v>CHI</v>
          </cell>
          <cell r="J716" t="str">
            <v>ATRIBUÍDO SÃO PAULO</v>
          </cell>
          <cell r="K716" t="str">
            <v>359,63</v>
          </cell>
        </row>
        <row r="717">
          <cell r="A717" t="str">
            <v>CUSTOS HORÁRIOS DE MÁQUINAS E EQUIPAMENTOS</v>
          </cell>
          <cell r="B717" t="str">
            <v>CHOR</v>
          </cell>
          <cell r="C717" t="str">
            <v>CUSTO HORÁRIO IMPRODUTIVO DIURNO</v>
          </cell>
          <cell r="D717" t="str">
            <v>0327</v>
          </cell>
        </row>
        <row r="717">
          <cell r="G717">
            <v>89258</v>
          </cell>
          <cell r="H717" t="str">
            <v>VIBROACABADORA DE ASFALTO SOBRE ESTEIRAS, LARGURA DE PAVIMENTAÇÃO 2,13 M A 4,55 M, POTÊNCIA 100 HP, CAPACIDADE 400 T/H - CHI DIURNO. AF_11/2014</v>
          </cell>
          <cell r="I717" t="str">
            <v>CHI</v>
          </cell>
          <cell r="J717" t="str">
            <v>ATRIBUÍDO SÃO PAULO</v>
          </cell>
          <cell r="K717" t="str">
            <v>126,50</v>
          </cell>
        </row>
        <row r="718">
          <cell r="A718" t="str">
            <v>CUSTOS HORÁRIOS DE MÁQUINAS E EQUIPAMENTOS</v>
          </cell>
          <cell r="B718" t="str">
            <v>CHOR</v>
          </cell>
          <cell r="C718" t="str">
            <v>CUSTO HORÁRIO IMPRODUTIVO DIURNO</v>
          </cell>
          <cell r="D718" t="str">
            <v>0327</v>
          </cell>
        </row>
        <row r="718">
          <cell r="G718">
            <v>89273</v>
          </cell>
          <cell r="H718" t="str">
            <v>GUINDASTE HIDRÁULICO AUTOPROPELIDO, COM LANÇA TELESCÓPICA 28,80 M, CAPACIDADE MÁXIMA 30 T, POTÊNCIA 97 KW, TRAÇÃO 4 X 4 - CHI DIURNO. AF_11/2014</v>
          </cell>
          <cell r="I718" t="str">
            <v>CHI</v>
          </cell>
          <cell r="J718" t="str">
            <v>ATRIBUÍDO SÃO PAULO</v>
          </cell>
          <cell r="K718" t="str">
            <v>109,64</v>
          </cell>
        </row>
        <row r="719">
          <cell r="A719" t="str">
            <v>CUSTOS HORÁRIOS DE MÁQUINAS E EQUIPAMENTOS</v>
          </cell>
          <cell r="B719" t="str">
            <v>CHOR</v>
          </cell>
          <cell r="C719" t="str">
            <v>CUSTO HORÁRIO IMPRODUTIVO DIURNO</v>
          </cell>
          <cell r="D719" t="str">
            <v>0327</v>
          </cell>
        </row>
        <row r="719">
          <cell r="G719">
            <v>89279</v>
          </cell>
          <cell r="H719" t="str">
            <v>BETONEIRA CAPACIDADE NOMINAL DE 600 L, CAPACIDADE DE MISTURA 440 L, MOTOR A DIESEL POTÊNCIA 10 HP, COM CARREGADOR - CHI DIURNO. AF_05/2023</v>
          </cell>
          <cell r="I719" t="str">
            <v>CHI</v>
          </cell>
          <cell r="J719" t="str">
            <v>COEFICIENTE DE REPRESENTATIVIDADE</v>
          </cell>
          <cell r="K719" t="str">
            <v>2,19</v>
          </cell>
        </row>
        <row r="720">
          <cell r="A720" t="str">
            <v>CUSTOS HORÁRIOS DE MÁQUINAS E EQUIPAMENTOS</v>
          </cell>
          <cell r="B720" t="str">
            <v>CHOR</v>
          </cell>
          <cell r="C720" t="str">
            <v>CUSTO HORÁRIO IMPRODUTIVO DIURNO</v>
          </cell>
          <cell r="D720" t="str">
            <v>0327</v>
          </cell>
        </row>
        <row r="720">
          <cell r="G720">
            <v>89877</v>
          </cell>
          <cell r="H720" t="str">
            <v>CAMINHÃO BASCULANTE 14 M3, COM CAVALO MECÂNICO DE CAPACIDADE MÁXIMA DE TRAÇÃO COMBINADO DE 36000 KG, POTÊNCIA 286 CV, INCLUSIVE SEMIREBOQUE COM CAÇAMBA METÁLICA - CHI DIURNO. AF_12/2014</v>
          </cell>
          <cell r="I720" t="str">
            <v>CHI</v>
          </cell>
          <cell r="J720" t="str">
            <v>COEFICIENTE DE REPRESENTATIVIDADE</v>
          </cell>
          <cell r="K720" t="str">
            <v>89,16</v>
          </cell>
        </row>
        <row r="721">
          <cell r="A721" t="str">
            <v>CUSTOS HORÁRIOS DE MÁQUINAS E EQUIPAMENTOS</v>
          </cell>
          <cell r="B721" t="str">
            <v>CHOR</v>
          </cell>
          <cell r="C721" t="str">
            <v>CUSTO HORÁRIO IMPRODUTIVO DIURNO</v>
          </cell>
          <cell r="D721" t="str">
            <v>0327</v>
          </cell>
        </row>
        <row r="721">
          <cell r="G721">
            <v>89884</v>
          </cell>
          <cell r="H721" t="str">
            <v>CAMINHÃO BASCULANTE 18 M3, COM CAVALO MECÂNICO DE CAPACIDADE MÁXIMA DE TRAÇÃO COMBINADO DE 45000 KG, POTÊNCIA 330 CV, INCLUSIVE SEMIREBOQUE COM CAÇAMBA METÁLICA - CHI DIURNO. AF_12/2014</v>
          </cell>
          <cell r="I721" t="str">
            <v>CHI</v>
          </cell>
          <cell r="J721" t="str">
            <v>COEFICIENTE DE REPRESENTATIVIDADE</v>
          </cell>
          <cell r="K721" t="str">
            <v>93,45</v>
          </cell>
        </row>
        <row r="722">
          <cell r="A722" t="str">
            <v>CUSTOS HORÁRIOS DE MÁQUINAS E EQUIPAMENTOS</v>
          </cell>
          <cell r="B722" t="str">
            <v>CHOR</v>
          </cell>
          <cell r="C722" t="str">
            <v>CUSTO HORÁRIO IMPRODUTIVO DIURNO</v>
          </cell>
          <cell r="D722" t="str">
            <v>0327</v>
          </cell>
        </row>
        <row r="722">
          <cell r="G722">
            <v>90587</v>
          </cell>
          <cell r="H722" t="str">
            <v>VIBRADOR DE IMERSÃO, DIÂMETRO DE PONTEIRA 45MM, MOTOR ELÉTRICO TRIFÁSICO POTÊNCIA DE 2 CV - CHI DIURNO. AF_06/2015</v>
          </cell>
          <cell r="I722" t="str">
            <v>CHI</v>
          </cell>
          <cell r="J722" t="str">
            <v>ATRIBUÍDO SÃO PAULO</v>
          </cell>
          <cell r="K722" t="str">
            <v>0,49</v>
          </cell>
        </row>
        <row r="723">
          <cell r="A723" t="str">
            <v>CUSTOS HORÁRIOS DE MÁQUINAS E EQUIPAMENTOS</v>
          </cell>
          <cell r="B723" t="str">
            <v>CHOR</v>
          </cell>
          <cell r="C723" t="str">
            <v>CUSTO HORÁRIO IMPRODUTIVO DIURNO</v>
          </cell>
          <cell r="D723" t="str">
            <v>0327</v>
          </cell>
        </row>
        <row r="723">
          <cell r="G723">
            <v>90626</v>
          </cell>
          <cell r="H723" t="str">
            <v>PERFURATRIZ MANUAL, TORQUE MÁXIMO 83 N.M, POTÊNCIA 5 CV, COM DIÂMETRO MÁXIMO 4" - CHI DIURNO. AF_06/2015</v>
          </cell>
          <cell r="I723" t="str">
            <v>CHI</v>
          </cell>
          <cell r="J723" t="str">
            <v>COEFICIENTE DE REPRESENTATIVIDADE</v>
          </cell>
          <cell r="K723" t="str">
            <v>2,86</v>
          </cell>
        </row>
        <row r="724">
          <cell r="A724" t="str">
            <v>CUSTOS HORÁRIOS DE MÁQUINAS E EQUIPAMENTOS</v>
          </cell>
          <cell r="B724" t="str">
            <v>CHOR</v>
          </cell>
          <cell r="C724" t="str">
            <v>CUSTO HORÁRIO IMPRODUTIVO DIURNO</v>
          </cell>
          <cell r="D724" t="str">
            <v>0327</v>
          </cell>
        </row>
        <row r="724">
          <cell r="G724">
            <v>90632</v>
          </cell>
          <cell r="H724" t="str">
            <v>PERFURATRIZ SOBRE ESTEIRA, TORQUE MÁXIMO 600 KGF, PESO MÉDIO 1000 KG, POTÊNCIA 20 HP, DIÂMETRO MÁXIMO 10" - CHI DIURNO. AF_06/2015</v>
          </cell>
          <cell r="I724" t="str">
            <v>CHI</v>
          </cell>
          <cell r="J724" t="str">
            <v>COEFICIENTE DE REPRESENTATIVIDADE</v>
          </cell>
          <cell r="K724" t="str">
            <v>88,13</v>
          </cell>
        </row>
        <row r="725">
          <cell r="A725" t="str">
            <v>CUSTOS HORÁRIOS DE MÁQUINAS E EQUIPAMENTOS</v>
          </cell>
          <cell r="B725" t="str">
            <v>CHOR</v>
          </cell>
          <cell r="C725" t="str">
            <v>CUSTO HORÁRIO IMPRODUTIVO DIURNO</v>
          </cell>
          <cell r="D725" t="str">
            <v>0327</v>
          </cell>
        </row>
        <row r="725">
          <cell r="G725">
            <v>90638</v>
          </cell>
          <cell r="H725" t="str">
            <v>MISTURADOR DUPLO HORIZONTAL DE ALTA TURBULÊNCIA, CAPACIDADE / VOLUME 2 X 500 LITROS, MOTORES ELÉTRICOS MÍNIMO 5 CV CADA, PARA NATA CIMENTO, ARGAMASSA E OUTROS - CHI DIURNO. AF_06/2015</v>
          </cell>
          <cell r="I725" t="str">
            <v>CHI</v>
          </cell>
          <cell r="J725" t="str">
            <v>COEFICIENTE DE REPRESENTATIVIDADE</v>
          </cell>
          <cell r="K725" t="str">
            <v>5,87</v>
          </cell>
        </row>
        <row r="726">
          <cell r="A726" t="str">
            <v>CUSTOS HORÁRIOS DE MÁQUINAS E EQUIPAMENTOS</v>
          </cell>
          <cell r="B726" t="str">
            <v>CHOR</v>
          </cell>
          <cell r="C726" t="str">
            <v>CUSTO HORÁRIO IMPRODUTIVO DIURNO</v>
          </cell>
          <cell r="D726" t="str">
            <v>0327</v>
          </cell>
        </row>
        <row r="726">
          <cell r="G726">
            <v>90644</v>
          </cell>
          <cell r="H726" t="str">
            <v>BOMBA TRIPLEX, PARA INJEÇÃO DE NATA DE CIMENTO, VAZÃO MÁXIMA DE 100 LITROS/MINUTO, PRESSÃO MÁXIMA DE 70 BAR - CHI DIURNO. AF_06/2015</v>
          </cell>
          <cell r="I726" t="str">
            <v>CHI</v>
          </cell>
          <cell r="J726" t="str">
            <v>COEFICIENTE DE REPRESENTATIVIDADE</v>
          </cell>
          <cell r="K726" t="str">
            <v>8,77</v>
          </cell>
        </row>
        <row r="727">
          <cell r="A727" t="str">
            <v>CUSTOS HORÁRIOS DE MÁQUINAS E EQUIPAMENTOS</v>
          </cell>
          <cell r="B727" t="str">
            <v>CHOR</v>
          </cell>
          <cell r="C727" t="str">
            <v>CUSTO HORÁRIO IMPRODUTIVO DIURNO</v>
          </cell>
          <cell r="D727" t="str">
            <v>0327</v>
          </cell>
        </row>
        <row r="727">
          <cell r="G727">
            <v>90651</v>
          </cell>
          <cell r="H727" t="str">
            <v>BOMBA CENTRÍFUGA MONOESTÁGIO COM MOTOR ELÉTRICO MONOFÁSICO, POTÊNCIA 15 HP, DIÂMETRO DO ROTOR 173 MM, HM/Q = 30 MCA / 90 M3/H A 45 MCA / 55 M3/H - CHI DIURNO. AF_06/2015</v>
          </cell>
          <cell r="I727" t="str">
            <v>CHI</v>
          </cell>
          <cell r="J727" t="str">
            <v>COEFICIENTE DE REPRESENTATIVIDADE</v>
          </cell>
          <cell r="K727" t="str">
            <v>1,31</v>
          </cell>
        </row>
        <row r="728">
          <cell r="A728" t="str">
            <v>CUSTOS HORÁRIOS DE MÁQUINAS E EQUIPAMENTOS</v>
          </cell>
          <cell r="B728" t="str">
            <v>CHOR</v>
          </cell>
          <cell r="C728" t="str">
            <v>CUSTO HORÁRIO IMPRODUTIVO DIURNO</v>
          </cell>
          <cell r="D728" t="str">
            <v>0327</v>
          </cell>
        </row>
        <row r="728">
          <cell r="G728">
            <v>90657</v>
          </cell>
          <cell r="H728" t="str">
            <v>BOMBA DE PROJEÇÃO DE CONCRETO SECO, POTÊNCIA 10 CV, VAZÃO 3 M3/H - CHI DIURNO. AF_06/2015</v>
          </cell>
          <cell r="I728" t="str">
            <v>CHI</v>
          </cell>
          <cell r="J728" t="str">
            <v>COEFICIENTE DE REPRESENTATIVIDADE</v>
          </cell>
          <cell r="K728" t="str">
            <v>5,71</v>
          </cell>
        </row>
        <row r="729">
          <cell r="A729" t="str">
            <v>CUSTOS HORÁRIOS DE MÁQUINAS E EQUIPAMENTOS</v>
          </cell>
          <cell r="B729" t="str">
            <v>CHOR</v>
          </cell>
          <cell r="C729" t="str">
            <v>CUSTO HORÁRIO IMPRODUTIVO DIURNO</v>
          </cell>
          <cell r="D729" t="str">
            <v>0327</v>
          </cell>
        </row>
        <row r="729">
          <cell r="G729">
            <v>90663</v>
          </cell>
          <cell r="H729" t="str">
            <v>BOMBA DE PROJEÇÃO DE CONCRETO SECO, POTÊNCIA 10 CV, VAZÃO 6 M3/H - CHI DIURNO. AF_06/2015</v>
          </cell>
          <cell r="I729" t="str">
            <v>CHI</v>
          </cell>
          <cell r="J729" t="str">
            <v>COEFICIENTE DE REPRESENTATIVIDADE</v>
          </cell>
          <cell r="K729" t="str">
            <v>6,12</v>
          </cell>
        </row>
        <row r="730">
          <cell r="A730" t="str">
            <v>CUSTOS HORÁRIOS DE MÁQUINAS E EQUIPAMENTOS</v>
          </cell>
          <cell r="B730" t="str">
            <v>CHOR</v>
          </cell>
          <cell r="C730" t="str">
            <v>CUSTO HORÁRIO IMPRODUTIVO DIURNO</v>
          </cell>
          <cell r="D730" t="str">
            <v>0327</v>
          </cell>
        </row>
        <row r="730">
          <cell r="G730">
            <v>90669</v>
          </cell>
          <cell r="H730" t="str">
            <v>PROJETOR PNEUMÁTICO DE ARGAMASSA PARA CHAPISCO E REBOCO COM RECIPIENTE ACOPLADO, TIPO CANEQUINHA, COM COMPRESSOR DE AR REBOCÁVEL VAZÃO 89 PCM E MOTOR DIESEL DE 20 CV - CHI DIURNO. AF_05/2023</v>
          </cell>
          <cell r="I730" t="str">
            <v>CHI</v>
          </cell>
          <cell r="J730" t="str">
            <v>ATRIBUÍDO SÃO PAULO</v>
          </cell>
          <cell r="K730" t="str">
            <v>9,04</v>
          </cell>
        </row>
        <row r="731">
          <cell r="A731" t="str">
            <v>CUSTOS HORÁRIOS DE MÁQUINAS E EQUIPAMENTOS</v>
          </cell>
          <cell r="B731" t="str">
            <v>CHOR</v>
          </cell>
          <cell r="C731" t="str">
            <v>CUSTO HORÁRIO IMPRODUTIVO DIURNO</v>
          </cell>
          <cell r="D731" t="str">
            <v>0327</v>
          </cell>
        </row>
        <row r="731">
          <cell r="G731">
            <v>90675</v>
          </cell>
          <cell r="H731" t="str">
            <v>PERFURATRIZ COM TORRE METÁLICA PARA EXECUÇÃO DE ESTACA HÉLICE CONTÍNUA, PROFUNDIDADE MÁXIMA DE 30 M, DIÂMETRO MÁXIMO DE 800 MM, POTÊNCIA INSTALADA DE 268 HP, MESA ROTATIVA COM TORQUE MÁXIMO DE 170 KNM - CHI DIURNO. AF_06/2015</v>
          </cell>
          <cell r="I731" t="str">
            <v>CHI</v>
          </cell>
          <cell r="J731" t="str">
            <v>COEFICIENTE DE REPRESENTATIVIDADE</v>
          </cell>
          <cell r="K731" t="str">
            <v>295,75</v>
          </cell>
        </row>
        <row r="732">
          <cell r="A732" t="str">
            <v>CUSTOS HORÁRIOS DE MÁQUINAS E EQUIPAMENTOS</v>
          </cell>
          <cell r="B732" t="str">
            <v>CHOR</v>
          </cell>
          <cell r="C732" t="str">
            <v>CUSTO HORÁRIO IMPRODUTIVO DIURNO</v>
          </cell>
          <cell r="D732" t="str">
            <v>0327</v>
          </cell>
        </row>
        <row r="732">
          <cell r="G732">
            <v>90681</v>
          </cell>
          <cell r="H732" t="str">
            <v>PERFURATRIZ HIDRÁULICA SOBRE CAMINHÃO COM TRADO CURTO ACOPLADO, PROFUNDIDADE MÁXIMA DE 20 M, DIÂMETRO MÁXIMO DE 1500 MM, POTÊNCIA INSTALADA DE 137 HP, MESA ROTATIVA COM TORQUE MÁXIMO DE 30 KNM - CHI DIURNO. AF_06/2015</v>
          </cell>
          <cell r="I732" t="str">
            <v>CHI</v>
          </cell>
          <cell r="J732" t="str">
            <v>COEFICIENTE DE REPRESENTATIVIDADE</v>
          </cell>
          <cell r="K732" t="str">
            <v>175,31</v>
          </cell>
        </row>
        <row r="733">
          <cell r="A733" t="str">
            <v>CUSTOS HORÁRIOS DE MÁQUINAS E EQUIPAMENTOS</v>
          </cell>
          <cell r="B733" t="str">
            <v>CHOR</v>
          </cell>
          <cell r="C733" t="str">
            <v>CUSTO HORÁRIO IMPRODUTIVO DIURNO</v>
          </cell>
          <cell r="D733" t="str">
            <v>0327</v>
          </cell>
        </row>
        <row r="733">
          <cell r="G733">
            <v>90687</v>
          </cell>
          <cell r="H733" t="str">
            <v>MANIPULADOR TELESCÓPICO, POTÊNCIA DE 85 HP, CAPACIDADE DE CARGA DE 3.500 KG, ALTURA MÁXIMA DE ELEVAÇÃO DE 12,3 M - CHI DIURNO. AF_05/2023</v>
          </cell>
          <cell r="I733" t="str">
            <v>CHI</v>
          </cell>
          <cell r="J733" t="str">
            <v>ATRIBUÍDO SÃO PAULO</v>
          </cell>
          <cell r="K733" t="str">
            <v>60,47</v>
          </cell>
        </row>
        <row r="734">
          <cell r="A734" t="str">
            <v>CUSTOS HORÁRIOS DE MÁQUINAS E EQUIPAMENTOS</v>
          </cell>
          <cell r="B734" t="str">
            <v>CHOR</v>
          </cell>
          <cell r="C734" t="str">
            <v>CUSTO HORÁRIO IMPRODUTIVO DIURNO</v>
          </cell>
          <cell r="D734" t="str">
            <v>0327</v>
          </cell>
        </row>
        <row r="734">
          <cell r="G734">
            <v>90693</v>
          </cell>
          <cell r="H734" t="str">
            <v>MINICARREGADEIRA SOBRE RODAS, POTÊNCIA LÍQUIDA DE 47 HP, CAPACIDADE NOMINAL DE OPERAÇÃO DE 646 KG - CHI DIURNO. AF_06/2015</v>
          </cell>
          <cell r="I734" t="str">
            <v>CHI</v>
          </cell>
          <cell r="J734" t="str">
            <v>COEFICIENTE DE REPRESENTATIVIDADE</v>
          </cell>
          <cell r="K734" t="str">
            <v>54,52</v>
          </cell>
        </row>
        <row r="735">
          <cell r="A735" t="str">
            <v>CUSTOS HORÁRIOS DE MÁQUINAS E EQUIPAMENTOS</v>
          </cell>
          <cell r="B735" t="str">
            <v>CHOR</v>
          </cell>
          <cell r="C735" t="str">
            <v>CUSTO HORÁRIO IMPRODUTIVO DIURNO</v>
          </cell>
          <cell r="D735" t="str">
            <v>0327</v>
          </cell>
        </row>
        <row r="735">
          <cell r="G735">
            <v>90965</v>
          </cell>
          <cell r="H735" t="str">
            <v>COMPRESSOR DE AR REBOCÁVEL, VAZÃO 89 PCM, PRESSÃO EFETIVA DE TRABALHO 102 PSI, MOTOR DIESEL, POTÊNCIA 20 CV - CHI DIURNO. AF_06/2015</v>
          </cell>
          <cell r="I735" t="str">
            <v>CHI</v>
          </cell>
          <cell r="J735" t="str">
            <v>ATRIBUÍDO SÃO PAULO</v>
          </cell>
          <cell r="K735" t="str">
            <v>8,99</v>
          </cell>
        </row>
        <row r="736">
          <cell r="A736" t="str">
            <v>CUSTOS HORÁRIOS DE MÁQUINAS E EQUIPAMENTOS</v>
          </cell>
          <cell r="B736" t="str">
            <v>CHOR</v>
          </cell>
          <cell r="C736" t="str">
            <v>CUSTO HORÁRIO IMPRODUTIVO DIURNO</v>
          </cell>
          <cell r="D736" t="str">
            <v>0327</v>
          </cell>
        </row>
        <row r="736">
          <cell r="G736">
            <v>90973</v>
          </cell>
          <cell r="H736" t="str">
            <v>COMPRESSOR DE AR REBOCAVEL, VAZÃO 250 PCM, PRESSAO DE TRABALHO 102 PSI, MOTOR A DIESEL POTÊNCIA 81 CV - CHI DIURNO. AF_06/2015</v>
          </cell>
          <cell r="I736" t="str">
            <v>CHI</v>
          </cell>
          <cell r="J736" t="str">
            <v>ATRIBUÍDO SÃO PAULO</v>
          </cell>
          <cell r="K736" t="str">
            <v>9,01</v>
          </cell>
        </row>
        <row r="737">
          <cell r="A737" t="str">
            <v>CUSTOS HORÁRIOS DE MÁQUINAS E EQUIPAMENTOS</v>
          </cell>
          <cell r="B737" t="str">
            <v>CHOR</v>
          </cell>
          <cell r="C737" t="str">
            <v>CUSTO HORÁRIO IMPRODUTIVO DIURNO</v>
          </cell>
          <cell r="D737" t="str">
            <v>0327</v>
          </cell>
        </row>
        <row r="737">
          <cell r="G737">
            <v>90982</v>
          </cell>
          <cell r="H737" t="str">
            <v>COMPRESSOR DE AR REBOCÁVEL, VAZÃO 748 PCM, PRESSÃO EFETIVA DE TRABALHO 102 PSI, MOTOR DIESEL, POTÊNCIA 210 CV - CHI DIURNO. AF_06/2015</v>
          </cell>
          <cell r="I737" t="str">
            <v>CHI</v>
          </cell>
          <cell r="J737" t="str">
            <v>ATRIBUÍDO SÃO PAULO</v>
          </cell>
          <cell r="K737" t="str">
            <v>22,90</v>
          </cell>
        </row>
        <row r="738">
          <cell r="A738" t="str">
            <v>CUSTOS HORÁRIOS DE MÁQUINAS E EQUIPAMENTOS</v>
          </cell>
          <cell r="B738" t="str">
            <v>CHOR</v>
          </cell>
          <cell r="C738" t="str">
            <v>CUSTO HORÁRIO IMPRODUTIVO DIURNO</v>
          </cell>
          <cell r="D738" t="str">
            <v>0327</v>
          </cell>
        </row>
        <row r="738">
          <cell r="G738">
            <v>91001</v>
          </cell>
          <cell r="H738" t="str">
            <v>COMPRESSOR DE AR REBOCAVEL, VAZÃO 400 PCM, PRESSAO DE TRABALHO 102 PSI, MOTOR A DIESEL POTÊNCIA 110 CV - CHI DIURNO. AF_06/2015</v>
          </cell>
          <cell r="I738" t="str">
            <v>CHI</v>
          </cell>
          <cell r="J738" t="str">
            <v>ATRIBUÍDO SÃO PAULO</v>
          </cell>
          <cell r="K738" t="str">
            <v>10,69</v>
          </cell>
        </row>
        <row r="739">
          <cell r="A739" t="str">
            <v>CUSTOS HORÁRIOS DE MÁQUINAS E EQUIPAMENTOS</v>
          </cell>
          <cell r="B739" t="str">
            <v>CHOR</v>
          </cell>
          <cell r="C739" t="str">
            <v>CUSTO HORÁRIO IMPRODUTIVO DIURNO</v>
          </cell>
          <cell r="D739" t="str">
            <v>0327</v>
          </cell>
        </row>
        <row r="739">
          <cell r="G739">
            <v>91032</v>
          </cell>
          <cell r="H739" t="str">
            <v>CAMINHÃO TRUCADO (C/ TERCEIRO EIXO) ELETRÔNICO - POTÊNCIA 231CV - PBT = 22000KG - DIST. ENTRE EIXOS 5170 MM - INCLUI CARROCERIA FIXA ABERTA DE MADEIRA - CHI DIURNO. AF_06/2015</v>
          </cell>
          <cell r="I739" t="str">
            <v>CHI</v>
          </cell>
          <cell r="J739" t="str">
            <v>COEFICIENTE DE REPRESENTATIVIDADE</v>
          </cell>
          <cell r="K739" t="str">
            <v>64,54</v>
          </cell>
        </row>
        <row r="740">
          <cell r="A740" t="str">
            <v>CUSTOS HORÁRIOS DE MÁQUINAS E EQUIPAMENTOS</v>
          </cell>
          <cell r="B740" t="str">
            <v>CHOR</v>
          </cell>
          <cell r="C740" t="str">
            <v>CUSTO HORÁRIO IMPRODUTIVO DIURNO</v>
          </cell>
          <cell r="D740" t="str">
            <v>0327</v>
          </cell>
        </row>
        <row r="740">
          <cell r="G740">
            <v>91278</v>
          </cell>
          <cell r="H740" t="str">
            <v>PLACA VIBRATÓRIA REVERSÍVEL COM MOTOR 4 TEMPOS A GASOLINA, FORÇA CENTRÍFUGA DE 25 KN (2500 KGF), POTÊNCIA 5,5 CV - CHI DIURNO. AF_08/2015</v>
          </cell>
          <cell r="I740" t="str">
            <v>CHI</v>
          </cell>
          <cell r="J740" t="str">
            <v>COEFICIENTE DE REPRESENTATIVIDADE</v>
          </cell>
          <cell r="K740" t="str">
            <v>0,52</v>
          </cell>
        </row>
        <row r="741">
          <cell r="A741" t="str">
            <v>CUSTOS HORÁRIOS DE MÁQUINAS E EQUIPAMENTOS</v>
          </cell>
          <cell r="B741" t="str">
            <v>CHOR</v>
          </cell>
          <cell r="C741" t="str">
            <v>CUSTO HORÁRIO IMPRODUTIVO DIURNO</v>
          </cell>
          <cell r="D741" t="str">
            <v>0327</v>
          </cell>
        </row>
        <row r="741">
          <cell r="G741">
            <v>91285</v>
          </cell>
          <cell r="H741" t="str">
            <v>CORTADORA DE PISO COM MOTOR 4 TEMPOS A GASOLINA, POTÊNCIA DE 13 HP, COM DISCO DE CORTE DIAMANTADO SEGMENTADO PARA CONCRETO, DIÂMETRO DE 350 MM, FURO DE 1" (14 X 1") - CHI DIURNO. AF_08/2015</v>
          </cell>
          <cell r="I741" t="str">
            <v>CHI</v>
          </cell>
          <cell r="J741" t="str">
            <v>COEFICIENTE DE REPRESENTATIVIDADE</v>
          </cell>
          <cell r="K741" t="str">
            <v>0,85</v>
          </cell>
        </row>
        <row r="742">
          <cell r="A742" t="str">
            <v>CUSTOS HORÁRIOS DE MÁQUINAS E EQUIPAMENTOS</v>
          </cell>
          <cell r="B742" t="str">
            <v>CHOR</v>
          </cell>
          <cell r="C742" t="str">
            <v>CUSTO HORÁRIO IMPRODUTIVO DIURNO</v>
          </cell>
          <cell r="D742" t="str">
            <v>0327</v>
          </cell>
        </row>
        <row r="742">
          <cell r="G742">
            <v>91387</v>
          </cell>
          <cell r="H742" t="str">
            <v>CAMINHÃO BASCULANTE 10 M3, TRUCADO CABINE SIMPLES, PESO BRUTO TOTAL 23.000 KG, CARGA ÚTIL MÁXIMA 15.935 KG, DISTÂNCIA ENTRE EIXOS 4,80 M, POTÊNCIA 230 CV INCLUSIVE CAÇAMBA METÁLICA - CHI DIURNO. AF_06/2014</v>
          </cell>
          <cell r="I742" t="str">
            <v>CHI</v>
          </cell>
          <cell r="J742" t="str">
            <v>COEFICIENTE DE REPRESENTATIVIDADE</v>
          </cell>
          <cell r="K742" t="str">
            <v>72,15</v>
          </cell>
        </row>
        <row r="743">
          <cell r="A743" t="str">
            <v>CUSTOS HORÁRIOS DE MÁQUINAS E EQUIPAMENTOS</v>
          </cell>
          <cell r="B743" t="str">
            <v>CHOR</v>
          </cell>
          <cell r="C743" t="str">
            <v>CUSTO HORÁRIO IMPRODUTIVO DIURNO</v>
          </cell>
          <cell r="D743" t="str">
            <v>0327</v>
          </cell>
        </row>
        <row r="743">
          <cell r="G743">
            <v>91395</v>
          </cell>
          <cell r="H743" t="str">
            <v>CAMINHÃO TOCO, PBT 14.300 KG, CARGA ÚTIL MÁX. 9.710 KG, DIST. ENTRE EIXOS 3,56 M, POTÊNCIA 185 CV, INCLUSIVE CARROCERIA FIXA ABERTA DE MADEIRA P/ TRANSPORTE GERAL DE CARGA SECA, DIMEN. APROX. 2,50 X 6,50 X 0,50 M - CHI DIURNO. AF_06/2014</v>
          </cell>
          <cell r="I743" t="str">
            <v>CHI</v>
          </cell>
          <cell r="J743" t="str">
            <v>COEFICIENTE DE REPRESENTATIVIDADE</v>
          </cell>
          <cell r="K743" t="str">
            <v>56,14</v>
          </cell>
        </row>
        <row r="744">
          <cell r="A744" t="str">
            <v>CUSTOS HORÁRIOS DE MÁQUINAS E EQUIPAMENTOS</v>
          </cell>
          <cell r="B744" t="str">
            <v>CHOR</v>
          </cell>
          <cell r="C744" t="str">
            <v>CUSTO HORÁRIO IMPRODUTIVO DIURNO</v>
          </cell>
          <cell r="D744" t="str">
            <v>0327</v>
          </cell>
        </row>
        <row r="744">
          <cell r="G744">
            <v>91486</v>
          </cell>
          <cell r="H744" t="str">
            <v>ESPARGIDOR DE ASFALTO PRESSURIZADO, TANQUE 6 M3 COM ISOLAÇÃO TÉRMICA, AQUECIDO COM 2 MAÇARICOS, COM BARRA ESPARGIDORA 3,60 M, MONTADO SOBRE CAMINHÃO  TOCO, PBT 14.300 KG, POTÊNCIA 185 CV - CHI DIURNO. AF_05/2023</v>
          </cell>
          <cell r="I744" t="str">
            <v>CHI</v>
          </cell>
          <cell r="J744" t="str">
            <v>ATRIBUÍDO SÃO PAULO</v>
          </cell>
          <cell r="K744" t="str">
            <v>66,17</v>
          </cell>
        </row>
        <row r="745">
          <cell r="A745" t="str">
            <v>CUSTOS HORÁRIOS DE MÁQUINAS E EQUIPAMENTOS</v>
          </cell>
          <cell r="B745" t="str">
            <v>CHOR</v>
          </cell>
          <cell r="C745" t="str">
            <v>CUSTO HORÁRIO IMPRODUTIVO DIURNO</v>
          </cell>
          <cell r="D745" t="str">
            <v>0327</v>
          </cell>
        </row>
        <row r="745">
          <cell r="G745">
            <v>91534</v>
          </cell>
          <cell r="H745" t="str">
            <v>COMPACTADOR DE SOLOS DE PERCUSSÃO (SOQUETE) COM MOTOR A GASOLINA 4 TEMPOS, POTÊNCIA 4 CV - CHI DIURNO. AF_08/2015</v>
          </cell>
          <cell r="I745" t="str">
            <v>CHI</v>
          </cell>
          <cell r="J745" t="str">
            <v>COEFICIENTE DE REPRESENTATIVIDADE</v>
          </cell>
          <cell r="K745" t="str">
            <v>31,06</v>
          </cell>
        </row>
        <row r="746">
          <cell r="A746" t="str">
            <v>CUSTOS HORÁRIOS DE MÁQUINAS E EQUIPAMENTOS</v>
          </cell>
          <cell r="B746" t="str">
            <v>CHOR</v>
          </cell>
          <cell r="C746" t="str">
            <v>CUSTO HORÁRIO IMPRODUTIVO DIURNO</v>
          </cell>
          <cell r="D746" t="str">
            <v>0327</v>
          </cell>
        </row>
        <row r="746">
          <cell r="G746">
            <v>91635</v>
          </cell>
          <cell r="H746" t="str">
            <v>GUINDAUTO HIDRÁULICO, CAPACIDADE MÁXIMA DE CARGA 6500 KG, MOMENTO MÁXIMO DE CARGA 5,8 TM, ALCANCE MÁXIMO HORIZONTAL 7,60 M, INCLUSIVE CAMINHÃO TOCO PBT 9.700 KG, POTÊNCIA DE 160 CV - CHI DIURNO. AF_08/2015</v>
          </cell>
          <cell r="I746" t="str">
            <v>CHI</v>
          </cell>
          <cell r="J746" t="str">
            <v>ATRIBUÍDO SÃO PAULO</v>
          </cell>
          <cell r="K746" t="str">
            <v>61,77</v>
          </cell>
        </row>
        <row r="747">
          <cell r="A747" t="str">
            <v>CUSTOS HORÁRIOS DE MÁQUINAS E EQUIPAMENTOS</v>
          </cell>
          <cell r="B747" t="str">
            <v>CHOR</v>
          </cell>
          <cell r="C747" t="str">
            <v>CUSTO HORÁRIO IMPRODUTIVO DIURNO</v>
          </cell>
          <cell r="D747" t="str">
            <v>0327</v>
          </cell>
        </row>
        <row r="747">
          <cell r="G747">
            <v>91646</v>
          </cell>
          <cell r="H747" t="str">
            <v>CAMINHÃO DE TRANSPORTE DE MATERIAL ASFÁLTICO 30.000 L, COM CAVALO MECÂNICO DE CAPACIDADE MÁXIMA DE TRAÇÃO COMBINADO DE 66.000 KG, POTÊNCIA 360 CV, INCLUSIVE TANQUE DE ASFALTO COM SERPENTINA - CHI DIURNO. AF_08/2015</v>
          </cell>
          <cell r="I747" t="str">
            <v>CHI</v>
          </cell>
          <cell r="J747" t="str">
            <v>ATRIBUÍDO SÃO PAULO</v>
          </cell>
          <cell r="K747" t="str">
            <v>95,60</v>
          </cell>
        </row>
        <row r="748">
          <cell r="A748" t="str">
            <v>CUSTOS HORÁRIOS DE MÁQUINAS E EQUIPAMENTOS</v>
          </cell>
          <cell r="B748" t="str">
            <v>CHOR</v>
          </cell>
          <cell r="C748" t="str">
            <v>CUSTO HORÁRIO IMPRODUTIVO DIURNO</v>
          </cell>
          <cell r="D748" t="str">
            <v>0327</v>
          </cell>
        </row>
        <row r="748">
          <cell r="G748">
            <v>91693</v>
          </cell>
          <cell r="H748" t="str">
            <v>SERRA CIRCULAR DE BANCADA COM MOTOR ELÉTRICO POTÊNCIA DE 5HP, COM COIFA PARA DISCO 10" - CHI DIURNO. AF_08/2015</v>
          </cell>
          <cell r="I748" t="str">
            <v>CHI</v>
          </cell>
          <cell r="J748" t="str">
            <v>COEFICIENTE DE REPRESENTATIVIDADE</v>
          </cell>
          <cell r="K748" t="str">
            <v>30,39</v>
          </cell>
        </row>
        <row r="749">
          <cell r="A749" t="str">
            <v>CUSTOS HORÁRIOS DE MÁQUINAS E EQUIPAMENTOS</v>
          </cell>
          <cell r="B749" t="str">
            <v>CHOR</v>
          </cell>
          <cell r="C749" t="str">
            <v>CUSTO HORÁRIO IMPRODUTIVO DIURNO</v>
          </cell>
          <cell r="D749" t="str">
            <v>0327</v>
          </cell>
        </row>
        <row r="749">
          <cell r="G749">
            <v>92044</v>
          </cell>
          <cell r="H749" t="str">
            <v>DISTRIBUIDOR DE AGREGADOS REBOCAVEL, CAPACIDADE 1,9 M³, LARGURA DE TRABALHO 3,66 M - CHI DIURNO. AF_11/2015</v>
          </cell>
          <cell r="I749" t="str">
            <v>CHI</v>
          </cell>
          <cell r="J749" t="str">
            <v>ATRIBUÍDO SÃO PAULO</v>
          </cell>
          <cell r="K749" t="str">
            <v>7,80</v>
          </cell>
        </row>
        <row r="750">
          <cell r="A750" t="str">
            <v>CUSTOS HORÁRIOS DE MÁQUINAS E EQUIPAMENTOS</v>
          </cell>
          <cell r="B750" t="str">
            <v>CHOR</v>
          </cell>
          <cell r="C750" t="str">
            <v>CUSTO HORÁRIO IMPRODUTIVO DIURNO</v>
          </cell>
          <cell r="D750" t="str">
            <v>0327</v>
          </cell>
        </row>
        <row r="750">
          <cell r="G750">
            <v>92107</v>
          </cell>
          <cell r="H750" t="str">
            <v>CAMINHÃO PARA EQUIPAMENTO DE LIMPEZA A SUCÇÃO COM CAMINHÃO TRUCADO DE PESO BRUTO TOTAL 23000 KG, CARGA ÚTIL MÁXIMA 15935 KG, DISTÂNCIA ENTRE EIXOS 4,80 M, POTÊNCIA 230 CV, INCLUSIVE LIMPADORA A SUCÇÃO, TANQUE 12000 L - CHI DIURNO. AF_05/2023</v>
          </cell>
          <cell r="I750" t="str">
            <v>CHI</v>
          </cell>
          <cell r="J750" t="str">
            <v>ATRIBUÍDO SÃO PAULO</v>
          </cell>
          <cell r="K750" t="str">
            <v>90,68</v>
          </cell>
        </row>
        <row r="751">
          <cell r="A751" t="str">
            <v>CUSTOS HORÁRIOS DE MÁQUINAS E EQUIPAMENTOS</v>
          </cell>
          <cell r="B751" t="str">
            <v>CHOR</v>
          </cell>
          <cell r="C751" t="str">
            <v>CUSTO HORÁRIO IMPRODUTIVO DIURNO</v>
          </cell>
          <cell r="D751" t="str">
            <v>0327</v>
          </cell>
        </row>
        <row r="751">
          <cell r="G751">
            <v>92113</v>
          </cell>
          <cell r="H751" t="str">
            <v>PENEIRA ROTATIVA COM MOTOR ELÉTRICO TRIFÁSICO DE 2 CV, CILINDRO DE 1 M X 0,60 M, COM FUROS DE 3,17 MM - CHI DIURNO. AF_05/2023</v>
          </cell>
          <cell r="I751" t="str">
            <v>CHI</v>
          </cell>
          <cell r="J751" t="str">
            <v>COEFICIENTE DE REPRESENTATIVIDADE</v>
          </cell>
          <cell r="K751" t="str">
            <v>1,29</v>
          </cell>
        </row>
        <row r="752">
          <cell r="A752" t="str">
            <v>CUSTOS HORÁRIOS DE MÁQUINAS E EQUIPAMENTOS</v>
          </cell>
          <cell r="B752" t="str">
            <v>CHOR</v>
          </cell>
          <cell r="C752" t="str">
            <v>CUSTO HORÁRIO IMPRODUTIVO DIURNO</v>
          </cell>
          <cell r="D752" t="str">
            <v>0327</v>
          </cell>
        </row>
        <row r="752">
          <cell r="G752">
            <v>92119</v>
          </cell>
          <cell r="H752" t="str">
            <v>DOSADOR DE AREIA, CAPACIDADE DE 26 LITROS - CHI DIURNO. AF_05/2023</v>
          </cell>
          <cell r="I752" t="str">
            <v>CHI</v>
          </cell>
          <cell r="J752" t="str">
            <v>COEFICIENTE DE REPRESENTATIVIDADE</v>
          </cell>
          <cell r="K752" t="str">
            <v>0,32</v>
          </cell>
        </row>
        <row r="753">
          <cell r="A753" t="str">
            <v>CUSTOS HORÁRIOS DE MÁQUINAS E EQUIPAMENTOS</v>
          </cell>
          <cell r="B753" t="str">
            <v>CHOR</v>
          </cell>
          <cell r="C753" t="str">
            <v>CUSTO HORÁRIO IMPRODUTIVO DIURNO</v>
          </cell>
          <cell r="D753" t="str">
            <v>0327</v>
          </cell>
        </row>
        <row r="753">
          <cell r="G753">
            <v>92139</v>
          </cell>
          <cell r="H753" t="str">
            <v>CAMINHONETE COM MOTOR A DIESEL, POTÊNCIA 180 CV, CABINE DUPLA, 4X4 - CHI DIURNO. AF_11/2015</v>
          </cell>
          <cell r="I753" t="str">
            <v>CHI</v>
          </cell>
          <cell r="J753" t="str">
            <v>COEFICIENTE DE REPRESENTATIVIDADE</v>
          </cell>
          <cell r="K753" t="str">
            <v>42,40</v>
          </cell>
        </row>
        <row r="754">
          <cell r="A754" t="str">
            <v>CUSTOS HORÁRIOS DE MÁQUINAS E EQUIPAMENTOS</v>
          </cell>
          <cell r="B754" t="str">
            <v>CHOR</v>
          </cell>
          <cell r="C754" t="str">
            <v>CUSTO HORÁRIO IMPRODUTIVO DIURNO</v>
          </cell>
          <cell r="D754" t="str">
            <v>0327</v>
          </cell>
        </row>
        <row r="754">
          <cell r="G754">
            <v>92146</v>
          </cell>
          <cell r="H754" t="str">
            <v>CAMINHONETE CABINE SIMPLES COM MOTOR 1.6 FLEX, CÂMBIO MANUAL, POTÊNCIA 101/104 CV, 2 PORTAS - CHI DIURNO. AF_11/2015</v>
          </cell>
          <cell r="I754" t="str">
            <v>CHI</v>
          </cell>
          <cell r="J754" t="str">
            <v>COEFICIENTE DE REPRESENTATIVIDADE</v>
          </cell>
          <cell r="K754" t="str">
            <v>30,72</v>
          </cell>
        </row>
        <row r="755">
          <cell r="A755" t="str">
            <v>CUSTOS HORÁRIOS DE MÁQUINAS E EQUIPAMENTOS</v>
          </cell>
          <cell r="B755" t="str">
            <v>CHOR</v>
          </cell>
          <cell r="C755" t="str">
            <v>CUSTO HORÁRIO IMPRODUTIVO DIURNO</v>
          </cell>
          <cell r="D755" t="str">
            <v>0327</v>
          </cell>
        </row>
        <row r="755">
          <cell r="G755">
            <v>92243</v>
          </cell>
          <cell r="H755" t="str">
            <v>CAMINHÃO DE TRANSPORTE DE MATERIAL ASFÁLTICO 20.000 L, COM CAVALO MECÂNICO DE CAPACIDADE MÁXIMA DE TRAÇÃO COMBINADO DE 45.000 KG, POTÊNCIA 330 CV, INCLUSIVE TANQUE DE ASFALTO COM MAÇARICO - CHI DIURNO. AF_12/2015</v>
          </cell>
          <cell r="I755" t="str">
            <v>CHI</v>
          </cell>
          <cell r="J755" t="str">
            <v>ATRIBUÍDO SÃO PAULO</v>
          </cell>
          <cell r="K755" t="str">
            <v>78,28</v>
          </cell>
        </row>
        <row r="756">
          <cell r="A756" t="str">
            <v>CUSTOS HORÁRIOS DE MÁQUINAS E EQUIPAMENTOS</v>
          </cell>
          <cell r="B756" t="str">
            <v>CHOR</v>
          </cell>
          <cell r="C756" t="str">
            <v>CUSTO HORÁRIO IMPRODUTIVO DIURNO</v>
          </cell>
          <cell r="D756" t="str">
            <v>0327</v>
          </cell>
        </row>
        <row r="756">
          <cell r="G756">
            <v>92717</v>
          </cell>
          <cell r="H756" t="str">
            <v>APARELHO PARA CORTE E SOLDA OXI-ACETILENO SOBRE RODAS, INCLUSIVE CILINDROS E MAÇARICOS - CHI DIURNO. AF_05/2023</v>
          </cell>
          <cell r="I756" t="str">
            <v>CHI</v>
          </cell>
          <cell r="J756" t="str">
            <v>COEFICIENTE DE REPRESENTATIVIDADE</v>
          </cell>
          <cell r="K756" t="str">
            <v>0,22</v>
          </cell>
        </row>
        <row r="757">
          <cell r="A757" t="str">
            <v>CUSTOS HORÁRIOS DE MÁQUINAS E EQUIPAMENTOS</v>
          </cell>
          <cell r="B757" t="str">
            <v>CHOR</v>
          </cell>
          <cell r="C757" t="str">
            <v>CUSTO HORÁRIO IMPRODUTIVO DIURNO</v>
          </cell>
          <cell r="D757" t="str">
            <v>0327</v>
          </cell>
        </row>
        <row r="757">
          <cell r="G757">
            <v>92961</v>
          </cell>
          <cell r="H757" t="str">
            <v>MÁQUINA EXTRUSORA DE CONCRETO PARA GUIAS E SARJETAS, MOTOR A DIESEL, POTÊNCIA 14 CV - CHI DIURNO. AF_12/2015</v>
          </cell>
          <cell r="I757" t="str">
            <v>CHI</v>
          </cell>
          <cell r="J757" t="str">
            <v>ATRIBUÍDO SÃO PAULO</v>
          </cell>
          <cell r="K757" t="str">
            <v>5,29</v>
          </cell>
        </row>
        <row r="758">
          <cell r="A758" t="str">
            <v>CUSTOS HORÁRIOS DE MÁQUINAS E EQUIPAMENTOS</v>
          </cell>
          <cell r="B758" t="str">
            <v>CHOR</v>
          </cell>
          <cell r="C758" t="str">
            <v>CUSTO HORÁRIO IMPRODUTIVO DIURNO</v>
          </cell>
          <cell r="D758" t="str">
            <v>0327</v>
          </cell>
        </row>
        <row r="758">
          <cell r="G758">
            <v>92967</v>
          </cell>
          <cell r="H758" t="str">
            <v>MARTELO PERFURADOR PNEUMÁTICO MANUAL, HASTE 25 X 75 MM, 21 KG - CHI DIURNO. AF_12/2015</v>
          </cell>
          <cell r="I758" t="str">
            <v>CHI</v>
          </cell>
          <cell r="J758" t="str">
            <v>COEFICIENTE DE REPRESENTATIVIDADE</v>
          </cell>
          <cell r="K758" t="str">
            <v>24,56</v>
          </cell>
        </row>
        <row r="759">
          <cell r="A759" t="str">
            <v>CUSTOS HORÁRIOS DE MÁQUINAS E EQUIPAMENTOS</v>
          </cell>
          <cell r="B759" t="str">
            <v>CHOR</v>
          </cell>
          <cell r="C759" t="str">
            <v>CUSTO HORÁRIO IMPRODUTIVO DIURNO</v>
          </cell>
          <cell r="D759" t="str">
            <v>0327</v>
          </cell>
        </row>
        <row r="759">
          <cell r="G759">
            <v>93225</v>
          </cell>
          <cell r="H759" t="str">
            <v>PERFURATRIZ COM TORRE METÁLICA PARA EXECUÇÃO DE ESTACA HÉLICE CONTÍNUA, PROFUNDIDADE MÁXIMA DE 32 M, DIÂMETRO MÁXIMO DE 1000 MM, POTÊNCIA INSTALADA DE 350 HP, MESA ROTATIVA COM TORQUE MÁXIMO DE 263 KNM - CHI DIURNO. AF_01/2016</v>
          </cell>
          <cell r="I759" t="str">
            <v>CHI</v>
          </cell>
          <cell r="J759" t="str">
            <v>COEFICIENTE DE REPRESENTATIVIDADE</v>
          </cell>
          <cell r="K759" t="str">
            <v>443,07</v>
          </cell>
        </row>
        <row r="760">
          <cell r="A760" t="str">
            <v>CUSTOS HORÁRIOS DE MÁQUINAS E EQUIPAMENTOS</v>
          </cell>
          <cell r="B760" t="str">
            <v>CHOR</v>
          </cell>
          <cell r="C760" t="str">
            <v>CUSTO HORÁRIO IMPRODUTIVO DIURNO</v>
          </cell>
          <cell r="D760" t="str">
            <v>0327</v>
          </cell>
        </row>
        <row r="760">
          <cell r="G760">
            <v>93234</v>
          </cell>
          <cell r="H760" t="str">
            <v>BETONEIRA CAPACIDADE NOMINAL 400 L, CAPACIDADE DE MISTURA 310 L, MOTOR A GASOLINA POTÊNCIA 5,5 HP, SEM CARREGADOR - CHI DIURNO. AF_02/2016</v>
          </cell>
          <cell r="I760" t="str">
            <v>CHI</v>
          </cell>
          <cell r="J760" t="str">
            <v>COEFICIENTE DE REPRESENTATIVIDADE</v>
          </cell>
          <cell r="K760" t="str">
            <v>0,58</v>
          </cell>
        </row>
        <row r="761">
          <cell r="A761" t="str">
            <v>CUSTOS HORÁRIOS DE MÁQUINAS E EQUIPAMENTOS</v>
          </cell>
          <cell r="B761" t="str">
            <v>CHOR</v>
          </cell>
          <cell r="C761" t="str">
            <v>CUSTO HORÁRIO IMPRODUTIVO DIURNO</v>
          </cell>
          <cell r="D761" t="str">
            <v>0327</v>
          </cell>
        </row>
        <row r="761">
          <cell r="G761">
            <v>93244</v>
          </cell>
          <cell r="H761" t="str">
            <v>ROLO COMPACTADOR VIBRATÓRIO PÉ DE CARNEIRO PARA SOLOS, POTÊNCIA 80 HP, PESO OPERACIONAL SEM/COM LASTRO 7,4 / 8,8 T, LARGURA DE TRABALHO 1,68 M - CHI DIURNO. AF_02/2016</v>
          </cell>
          <cell r="I761" t="str">
            <v>CHI</v>
          </cell>
          <cell r="J761" t="str">
            <v>ATRIBUÍDO SÃO PAULO</v>
          </cell>
          <cell r="K761" t="str">
            <v>63,16</v>
          </cell>
        </row>
        <row r="762">
          <cell r="A762" t="str">
            <v>CUSTOS HORÁRIOS DE MÁQUINAS E EQUIPAMENTOS</v>
          </cell>
          <cell r="B762" t="str">
            <v>CHOR</v>
          </cell>
          <cell r="C762" t="str">
            <v>CUSTO HORÁRIO IMPRODUTIVO DIURNO</v>
          </cell>
          <cell r="D762" t="str">
            <v>0327</v>
          </cell>
        </row>
        <row r="762">
          <cell r="G762">
            <v>93274</v>
          </cell>
          <cell r="H762" t="str">
            <v>GRUA ASCENSIONAL, LANÇA DE 30 M, CAPACIDADE DE 1,0 T A 30 M, ALTURA ATÉ 39 M - CHI DIURNO. AF_05/2023</v>
          </cell>
          <cell r="I762" t="str">
            <v>CHI</v>
          </cell>
          <cell r="J762" t="str">
            <v>ATRIBUÍDO SÃO PAULO</v>
          </cell>
          <cell r="K762" t="str">
            <v>71,52</v>
          </cell>
        </row>
        <row r="763">
          <cell r="A763" t="str">
            <v>CUSTOS HORÁRIOS DE MÁQUINAS E EQUIPAMENTOS</v>
          </cell>
          <cell r="B763" t="str">
            <v>CHOR</v>
          </cell>
          <cell r="C763" t="str">
            <v>CUSTO HORÁRIO IMPRODUTIVO DIURNO</v>
          </cell>
          <cell r="D763" t="str">
            <v>0327</v>
          </cell>
        </row>
        <row r="763">
          <cell r="G763">
            <v>93282</v>
          </cell>
          <cell r="H763" t="str">
            <v>GUINCHO ELÉTRICO DE COLUNA, CAPACIDADE 400 KG, COM MOTO FREIO, MOTOR TRIFÁSICO DE 1,25 CV - CHI DIURNO. AF_03/2016</v>
          </cell>
          <cell r="I763" t="str">
            <v>CHI</v>
          </cell>
          <cell r="J763" t="str">
            <v>COEFICIENTE DE REPRESENTATIVIDADE</v>
          </cell>
          <cell r="K763" t="str">
            <v>23,12</v>
          </cell>
        </row>
        <row r="764">
          <cell r="A764" t="str">
            <v>CUSTOS HORÁRIOS DE MÁQUINAS E EQUIPAMENTOS</v>
          </cell>
          <cell r="B764" t="str">
            <v>CHOR</v>
          </cell>
          <cell r="C764" t="str">
            <v>CUSTO HORÁRIO IMPRODUTIVO DIURNO</v>
          </cell>
          <cell r="D764" t="str">
            <v>0327</v>
          </cell>
        </row>
        <row r="764">
          <cell r="G764">
            <v>93288</v>
          </cell>
          <cell r="H764" t="str">
            <v>GUINDASTE HIDRÁULICO AUTOPROPELIDO, COM LANÇA TELESCÓPICA 40 M, CAPACIDADE MÁXIMA 60 T, POTÊNCIA 260 KW - CHI DIURNO. AF_03/2016</v>
          </cell>
          <cell r="I764" t="str">
            <v>CHI</v>
          </cell>
          <cell r="J764" t="str">
            <v>ATRIBUÍDO SÃO PAULO</v>
          </cell>
          <cell r="K764" t="str">
            <v>181,70</v>
          </cell>
        </row>
        <row r="765">
          <cell r="A765" t="str">
            <v>CUSTOS HORÁRIOS DE MÁQUINAS E EQUIPAMENTOS</v>
          </cell>
          <cell r="B765" t="str">
            <v>CHOR</v>
          </cell>
          <cell r="C765" t="str">
            <v>CUSTO HORÁRIO IMPRODUTIVO DIURNO</v>
          </cell>
          <cell r="D765" t="str">
            <v>0327</v>
          </cell>
        </row>
        <row r="765">
          <cell r="G765">
            <v>93403</v>
          </cell>
          <cell r="H765" t="str">
            <v>GUINDAUTO HIDRÁULICO, CAPACIDADE MÁXIMA DE CARGA 3300 KG, MOMENTO MÁXIMO DE CARGA 5,8 TM, ALCANCE MÁXIMO HORIZONTAL 7,60 M, INCLUSIVE CAMINHÃO TOCO PBT 16.000 KG, POTÊNCIA DE 189 CV - CHI DIURNO. AF_03/2016</v>
          </cell>
          <cell r="I765" t="str">
            <v>CHI</v>
          </cell>
          <cell r="J765" t="str">
            <v>ATRIBUÍDO SÃO PAULO</v>
          </cell>
          <cell r="K765" t="str">
            <v>66,94</v>
          </cell>
        </row>
        <row r="766">
          <cell r="A766" t="str">
            <v>CUSTOS HORÁRIOS DE MÁQUINAS E EQUIPAMENTOS</v>
          </cell>
          <cell r="B766" t="str">
            <v>CHOR</v>
          </cell>
          <cell r="C766" t="str">
            <v>CUSTO HORÁRIO IMPRODUTIVO DIURNO</v>
          </cell>
          <cell r="D766" t="str">
            <v>0327</v>
          </cell>
        </row>
        <row r="766">
          <cell r="G766">
            <v>93409</v>
          </cell>
          <cell r="H766" t="str">
            <v>MÁQUINA JATO DE PRESSAO PORTÁTIL, CAMARA DE 1 SAIDA, CAPACIDADE 280 L, DIAMETRO 670 MM, BICO DE JATO CURTO VENTURI DE 5/16" , MANGUEIRA DE 1" COM COMPRESSOR DE AR REBOCÁVEL 189 PCM E MOTOR DIESEL 63 CV - CHI DIURNO. AF_05/2023</v>
          </cell>
          <cell r="I766" t="str">
            <v>CHI</v>
          </cell>
          <cell r="J766" t="str">
            <v>ATRIBUÍDO SÃO PAULO</v>
          </cell>
          <cell r="K766" t="str">
            <v>33,97</v>
          </cell>
        </row>
        <row r="767">
          <cell r="A767" t="str">
            <v>CUSTOS HORÁRIOS DE MÁQUINAS E EQUIPAMENTOS</v>
          </cell>
          <cell r="B767" t="str">
            <v>CHOR</v>
          </cell>
          <cell r="C767" t="str">
            <v>CUSTO HORÁRIO IMPRODUTIVO DIURNO</v>
          </cell>
          <cell r="D767" t="str">
            <v>0327</v>
          </cell>
        </row>
        <row r="767">
          <cell r="G767">
            <v>93416</v>
          </cell>
          <cell r="H767" t="str">
            <v>GERADOR PORTÁTIL MONOFÁSICO, POTÊNCIA 5500 VA, MOTOR A GASOLINA, POTÊNCIA DO MOTOR 13 CV - CHI DIURNO. AF_03/2016</v>
          </cell>
          <cell r="I767" t="str">
            <v>CHI</v>
          </cell>
          <cell r="J767" t="str">
            <v>ATRIBUÍDO SÃO PAULO</v>
          </cell>
          <cell r="K767" t="str">
            <v>0,46</v>
          </cell>
        </row>
        <row r="768">
          <cell r="A768" t="str">
            <v>CUSTOS HORÁRIOS DE MÁQUINAS E EQUIPAMENTOS</v>
          </cell>
          <cell r="B768" t="str">
            <v>CHOR</v>
          </cell>
          <cell r="C768" t="str">
            <v>CUSTO HORÁRIO IMPRODUTIVO DIURNO</v>
          </cell>
          <cell r="D768" t="str">
            <v>0327</v>
          </cell>
        </row>
        <row r="768">
          <cell r="G768">
            <v>93422</v>
          </cell>
          <cell r="H768" t="str">
            <v>GRUPO GERADOR REBOCÁVEL, POTÊNCIA 66 KVA, MOTOR A DIESEL - CHI DIURNO. AF_03/2016</v>
          </cell>
          <cell r="I768" t="str">
            <v>CHI</v>
          </cell>
          <cell r="J768" t="str">
            <v>ATRIBUÍDO SÃO PAULO</v>
          </cell>
          <cell r="K768" t="str">
            <v>6,07</v>
          </cell>
        </row>
        <row r="769">
          <cell r="A769" t="str">
            <v>CUSTOS HORÁRIOS DE MÁQUINAS E EQUIPAMENTOS</v>
          </cell>
          <cell r="B769" t="str">
            <v>CHOR</v>
          </cell>
          <cell r="C769" t="str">
            <v>CUSTO HORÁRIO IMPRODUTIVO DIURNO</v>
          </cell>
          <cell r="D769" t="str">
            <v>0327</v>
          </cell>
        </row>
        <row r="769">
          <cell r="G769">
            <v>93428</v>
          </cell>
          <cell r="H769" t="str">
            <v>GRUPO GERADOR ESTACIONÁRIO, POTÊNCIA 150 KVA, MOTOR A DIESEL- CHI DIURNO. AF_03/2016</v>
          </cell>
          <cell r="I769" t="str">
            <v>CHI</v>
          </cell>
          <cell r="J769" t="str">
            <v>ATRIBUÍDO SÃO PAULO</v>
          </cell>
          <cell r="K769" t="str">
            <v>8,60</v>
          </cell>
        </row>
        <row r="770">
          <cell r="A770" t="str">
            <v>CUSTOS HORÁRIOS DE MÁQUINAS E EQUIPAMENTOS</v>
          </cell>
          <cell r="B770" t="str">
            <v>CHOR</v>
          </cell>
          <cell r="C770" t="str">
            <v>CUSTO HORÁRIO IMPRODUTIVO DIURNO</v>
          </cell>
          <cell r="D770" t="str">
            <v>0327</v>
          </cell>
        </row>
        <row r="770">
          <cell r="G770">
            <v>93434</v>
          </cell>
          <cell r="H770" t="str">
            <v>USINA DE MISTURA ASFÁLTICA À QUENTE, TIPO CONTRA FLUXO, PROD 40 A 80 TON/HORA - CHI DIURNO. AF_05/2023</v>
          </cell>
          <cell r="I770" t="str">
            <v>CHI</v>
          </cell>
          <cell r="J770" t="str">
            <v>ATRIBUÍDO SÃO PAULO</v>
          </cell>
          <cell r="K770" t="str">
            <v>331,90</v>
          </cell>
        </row>
        <row r="771">
          <cell r="A771" t="str">
            <v>CUSTOS HORÁRIOS DE MÁQUINAS E EQUIPAMENTOS</v>
          </cell>
          <cell r="B771" t="str">
            <v>CHOR</v>
          </cell>
          <cell r="C771" t="str">
            <v>CUSTO HORÁRIO IMPRODUTIVO DIURNO</v>
          </cell>
          <cell r="D771" t="str">
            <v>0327</v>
          </cell>
        </row>
        <row r="771">
          <cell r="G771">
            <v>93440</v>
          </cell>
          <cell r="H771" t="str">
            <v>USINA DE ASFALTO À FRIO, CAPACIDADE DE 40 A 60 TON/HORA, ELÉTRICA POTÊNCIA 30 CV - CHI DIURNO. AF_05/2023</v>
          </cell>
          <cell r="I771" t="str">
            <v>CHI</v>
          </cell>
          <cell r="J771" t="str">
            <v>ATRIBUÍDO SÃO PAULO</v>
          </cell>
          <cell r="K771" t="str">
            <v>121,93</v>
          </cell>
        </row>
        <row r="772">
          <cell r="A772" t="str">
            <v>CUSTOS HORÁRIOS DE MÁQUINAS E EQUIPAMENTOS</v>
          </cell>
          <cell r="B772" t="str">
            <v>CHOR</v>
          </cell>
          <cell r="C772" t="str">
            <v>CUSTO HORÁRIO IMPRODUTIVO DIURNO</v>
          </cell>
          <cell r="D772" t="str">
            <v>0327</v>
          </cell>
        </row>
        <row r="772">
          <cell r="G772">
            <v>95122</v>
          </cell>
          <cell r="H772" t="str">
            <v>USINA MISTURADORA DE SOLOS, CAPACIDADE DE 200 A 500 TON/H, POTENCIA 75KW - CHI DIURNO. AF_07/2016</v>
          </cell>
          <cell r="I772" t="str">
            <v>CHI</v>
          </cell>
          <cell r="J772" t="str">
            <v>ATRIBUÍDO SÃO PAULO</v>
          </cell>
          <cell r="K772" t="str">
            <v>213,05</v>
          </cell>
        </row>
        <row r="773">
          <cell r="A773" t="str">
            <v>CUSTOS HORÁRIOS DE MÁQUINAS E EQUIPAMENTOS</v>
          </cell>
          <cell r="B773" t="str">
            <v>CHOR</v>
          </cell>
          <cell r="C773" t="str">
            <v>CUSTO HORÁRIO IMPRODUTIVO DIURNO</v>
          </cell>
          <cell r="D773" t="str">
            <v>0327</v>
          </cell>
        </row>
        <row r="773">
          <cell r="G773">
            <v>95128</v>
          </cell>
          <cell r="H773" t="str">
            <v>DISTRIBUIDOR DE AGREGADOS AUTOPROPELIDO, CAP 3 M3, A DIESEL, POTÊNCIA 176CV - CHI DIURNO. AF_07/2016</v>
          </cell>
          <cell r="I773" t="str">
            <v>CHI</v>
          </cell>
          <cell r="J773" t="str">
            <v>ATRIBUÍDO SÃO PAULO</v>
          </cell>
          <cell r="K773" t="str">
            <v>53,68</v>
          </cell>
        </row>
        <row r="774">
          <cell r="A774" t="str">
            <v>CUSTOS HORÁRIOS DE MÁQUINAS E EQUIPAMENTOS</v>
          </cell>
          <cell r="B774" t="str">
            <v>CHOR</v>
          </cell>
          <cell r="C774" t="str">
            <v>CUSTO HORÁRIO IMPRODUTIVO DIURNO</v>
          </cell>
          <cell r="D774" t="str">
            <v>0327</v>
          </cell>
        </row>
        <row r="774">
          <cell r="G774">
            <v>95140</v>
          </cell>
          <cell r="H774" t="str">
            <v>TALHA MANUAL DE CORRENTE, CAPACIDADE DE 2 TON. COM ELEVAÇÃO DE 3 M - CHI DIURNO. AF_07/2016</v>
          </cell>
          <cell r="I774" t="str">
            <v>CHI</v>
          </cell>
          <cell r="J774" t="str">
            <v>COLETADO</v>
          </cell>
          <cell r="K774" t="str">
            <v>0,03</v>
          </cell>
        </row>
        <row r="775">
          <cell r="A775" t="str">
            <v>CUSTOS HORÁRIOS DE MÁQUINAS E EQUIPAMENTOS</v>
          </cell>
          <cell r="B775" t="str">
            <v>CHOR</v>
          </cell>
          <cell r="C775" t="str">
            <v>CUSTO HORÁRIO IMPRODUTIVO DIURNO</v>
          </cell>
          <cell r="D775" t="str">
            <v>0327</v>
          </cell>
        </row>
        <row r="775">
          <cell r="G775">
            <v>95213</v>
          </cell>
          <cell r="H775" t="str">
            <v>GRUA ASCENCIONAL, LANÇA DE 42 M, CAPACIDADE DE 1,5 T A 30 M, ALTURA ATÉ 39 M - CHI DIURNO. AF_05/2023</v>
          </cell>
          <cell r="I775" t="str">
            <v>CHI</v>
          </cell>
          <cell r="J775" t="str">
            <v>ATRIBUÍDO SÃO PAULO</v>
          </cell>
          <cell r="K775" t="str">
            <v>77,93</v>
          </cell>
        </row>
        <row r="776">
          <cell r="A776" t="str">
            <v>CUSTOS HORÁRIOS DE MÁQUINAS E EQUIPAMENTOS</v>
          </cell>
          <cell r="B776" t="str">
            <v>CHOR</v>
          </cell>
          <cell r="C776" t="str">
            <v>CUSTO HORÁRIO IMPRODUTIVO DIURNO</v>
          </cell>
          <cell r="D776" t="str">
            <v>0327</v>
          </cell>
        </row>
        <row r="776">
          <cell r="G776">
            <v>95259</v>
          </cell>
          <cell r="H776" t="str">
            <v>MARTELO DEMOLIDOR PNEUMÁTICO MANUAL, 32 KG - CHI DIURNO. AF_09/2016</v>
          </cell>
          <cell r="I776" t="str">
            <v>CHI</v>
          </cell>
          <cell r="J776" t="str">
            <v>COEFICIENTE DE REPRESENTATIVIDADE</v>
          </cell>
          <cell r="K776" t="str">
            <v>24,25</v>
          </cell>
        </row>
        <row r="777">
          <cell r="A777" t="str">
            <v>CUSTOS HORÁRIOS DE MÁQUINAS E EQUIPAMENTOS</v>
          </cell>
          <cell r="B777" t="str">
            <v>CHOR</v>
          </cell>
          <cell r="C777" t="str">
            <v>CUSTO HORÁRIO IMPRODUTIVO DIURNO</v>
          </cell>
          <cell r="D777" t="str">
            <v>0327</v>
          </cell>
        </row>
        <row r="777">
          <cell r="G777">
            <v>95265</v>
          </cell>
          <cell r="H777" t="str">
            <v>COMPACTADOR DE SOLOS DE PERCUSÃO (SOQUETE) COM MOTOR A GASOLINA, POTÊNCIA 3 CV - CHI DIURNO. AF_09/2016</v>
          </cell>
          <cell r="I777" t="str">
            <v>CHI</v>
          </cell>
          <cell r="J777" t="str">
            <v>COLETADO</v>
          </cell>
          <cell r="K777" t="str">
            <v>0,62</v>
          </cell>
        </row>
        <row r="778">
          <cell r="A778" t="str">
            <v>CUSTOS HORÁRIOS DE MÁQUINAS E EQUIPAMENTOS</v>
          </cell>
          <cell r="B778" t="str">
            <v>CHOR</v>
          </cell>
          <cell r="C778" t="str">
            <v>CUSTO HORÁRIO IMPRODUTIVO DIURNO</v>
          </cell>
          <cell r="D778" t="str">
            <v>0327</v>
          </cell>
        </row>
        <row r="778">
          <cell r="G778">
            <v>95271</v>
          </cell>
          <cell r="H778" t="str">
            <v>RÉGUA VIBRATÓRIA DUPLA PARA CONCRETO, PESO DE 60KG, COMPRIMENTO 4 M, COM MOTOR A GASOLINA, POTÊNCIA 5,5 HP - CHI DIURNO. AF_09/2016</v>
          </cell>
          <cell r="I778" t="str">
            <v>CHI</v>
          </cell>
          <cell r="J778" t="str">
            <v>ATRIBUÍDO SÃO PAULO</v>
          </cell>
          <cell r="K778" t="str">
            <v>0,55</v>
          </cell>
        </row>
        <row r="779">
          <cell r="A779" t="str">
            <v>CUSTOS HORÁRIOS DE MÁQUINAS E EQUIPAMENTOS</v>
          </cell>
          <cell r="B779" t="str">
            <v>CHOR</v>
          </cell>
          <cell r="C779" t="str">
            <v>CUSTO HORÁRIO IMPRODUTIVO DIURNO</v>
          </cell>
          <cell r="D779" t="str">
            <v>0327</v>
          </cell>
        </row>
        <row r="779">
          <cell r="G779">
            <v>95277</v>
          </cell>
          <cell r="H779" t="str">
            <v>POLIDORA DE PISO (POLITRIZ), PESO DE 100KG, DIÂMETRO 450 MM, MOTOR ELÉTRICO, POTÊNCIA 4 HP - CHI DIURNO. AF_05/2023</v>
          </cell>
          <cell r="I779" t="str">
            <v>CHI</v>
          </cell>
          <cell r="J779" t="str">
            <v>ATRIBUÍDO SÃO PAULO</v>
          </cell>
          <cell r="K779" t="str">
            <v>0,52</v>
          </cell>
        </row>
        <row r="780">
          <cell r="A780" t="str">
            <v>CUSTOS HORÁRIOS DE MÁQUINAS E EQUIPAMENTOS</v>
          </cell>
          <cell r="B780" t="str">
            <v>CHOR</v>
          </cell>
          <cell r="C780" t="str">
            <v>CUSTO HORÁRIO IMPRODUTIVO DIURNO</v>
          </cell>
          <cell r="D780" t="str">
            <v>0327</v>
          </cell>
        </row>
        <row r="780">
          <cell r="G780">
            <v>95283</v>
          </cell>
          <cell r="H780" t="str">
            <v>DESEMPENADEIRA DE CONCRETO, PESO DE 78 KG, 4 PÁS, MOTOR A GASOLINA, POTÊNCIA 5,5 HP - CHI DIURNO. AF_05/2023</v>
          </cell>
          <cell r="I780" t="str">
            <v>CHI</v>
          </cell>
          <cell r="J780" t="str">
            <v>ATRIBUÍDO SÃO PAULO</v>
          </cell>
          <cell r="K780" t="str">
            <v>0,64</v>
          </cell>
        </row>
        <row r="781">
          <cell r="A781" t="str">
            <v>CUSTOS HORÁRIOS DE MÁQUINAS E EQUIPAMENTOS</v>
          </cell>
          <cell r="B781" t="str">
            <v>CHOR</v>
          </cell>
          <cell r="C781" t="str">
            <v>CUSTO HORÁRIO IMPRODUTIVO DIURNO</v>
          </cell>
          <cell r="D781" t="str">
            <v>0327</v>
          </cell>
        </row>
        <row r="781">
          <cell r="G781">
            <v>95621</v>
          </cell>
          <cell r="H781" t="str">
            <v>PERFURATRIZ PNEUMATICA MANUAL DE PESO MEDIO, MARTELETE, 18KG, COMPRIMENTO MÁXIMO DE CURSO DE 6 M, DIAMETRO DO PISTAO DE 5,5 CM - CHI DIURNO. AF_11/2016</v>
          </cell>
          <cell r="I781" t="str">
            <v>CHI</v>
          </cell>
          <cell r="J781" t="str">
            <v>COEFICIENTE DE REPRESENTATIVIDADE</v>
          </cell>
          <cell r="K781" t="str">
            <v>23,91</v>
          </cell>
        </row>
        <row r="782">
          <cell r="A782" t="str">
            <v>CUSTOS HORÁRIOS DE MÁQUINAS E EQUIPAMENTOS</v>
          </cell>
          <cell r="B782" t="str">
            <v>CHOR</v>
          </cell>
          <cell r="C782" t="str">
            <v>CUSTO HORÁRIO IMPRODUTIVO DIURNO</v>
          </cell>
          <cell r="D782" t="str">
            <v>0327</v>
          </cell>
        </row>
        <row r="782">
          <cell r="G782">
            <v>95632</v>
          </cell>
          <cell r="H782" t="str">
            <v>ROLO COMPACTADOR VIBRATORIO TANDEM, ACO LISO, POTENCIA 125 HP, PESO SEM/COM LASTRO 10,20/11,65 T, LARGURA DE TRABALHO 1,73 M - CHI DIURNO. AF_11/2016</v>
          </cell>
          <cell r="I782" t="str">
            <v>CHI</v>
          </cell>
          <cell r="J782" t="str">
            <v>ATRIBUÍDO SÃO PAULO</v>
          </cell>
          <cell r="K782" t="str">
            <v>81,45</v>
          </cell>
        </row>
        <row r="783">
          <cell r="A783" t="str">
            <v>CUSTOS HORÁRIOS DE MÁQUINAS E EQUIPAMENTOS</v>
          </cell>
          <cell r="B783" t="str">
            <v>CHOR</v>
          </cell>
          <cell r="C783" t="str">
            <v>CUSTO HORÁRIO IMPRODUTIVO DIURNO</v>
          </cell>
          <cell r="D783" t="str">
            <v>0327</v>
          </cell>
        </row>
        <row r="783">
          <cell r="G783">
            <v>95703</v>
          </cell>
          <cell r="H783" t="str">
            <v>PERFURATRIZ MANUAL, TORQUE MAXIMO 55 KGF.M, POTENCIA 5 CV, COM DIAMETRO MAXIMO 8 1/2" - CHI DIURNO. AF_11/2016</v>
          </cell>
          <cell r="I783" t="str">
            <v>CHI</v>
          </cell>
          <cell r="J783" t="str">
            <v>COEFICIENTE DE REPRESENTATIVIDADE</v>
          </cell>
          <cell r="K783" t="str">
            <v>36,66</v>
          </cell>
        </row>
        <row r="784">
          <cell r="A784" t="str">
            <v>CUSTOS HORÁRIOS DE MÁQUINAS E EQUIPAMENTOS</v>
          </cell>
          <cell r="B784" t="str">
            <v>CHOR</v>
          </cell>
          <cell r="C784" t="str">
            <v>CUSTO HORÁRIO IMPRODUTIVO DIURNO</v>
          </cell>
          <cell r="D784" t="str">
            <v>0327</v>
          </cell>
        </row>
        <row r="784">
          <cell r="G784">
            <v>95709</v>
          </cell>
          <cell r="H784" t="str">
            <v>PERFURATRIZ SOBRE ESTEIRA, TORQUE MÁXIMO 600 KGF, POTÊNCIA ENTRE 50 E 60 HP, DIÂMETRO MÁXIMO 10" - CHI DIURNO. AF_11/2016</v>
          </cell>
          <cell r="I784" t="str">
            <v>CHI</v>
          </cell>
          <cell r="J784" t="str">
            <v>COEFICIENTE DE REPRESENTATIVIDADE</v>
          </cell>
          <cell r="K784" t="str">
            <v>85,73</v>
          </cell>
        </row>
        <row r="785">
          <cell r="A785" t="str">
            <v>CUSTOS HORÁRIOS DE MÁQUINAS E EQUIPAMENTOS</v>
          </cell>
          <cell r="B785" t="str">
            <v>CHOR</v>
          </cell>
          <cell r="C785" t="str">
            <v>CUSTO HORÁRIO IMPRODUTIVO DIURNO</v>
          </cell>
          <cell r="D785" t="str">
            <v>0327</v>
          </cell>
        </row>
        <row r="785">
          <cell r="G785">
            <v>95715</v>
          </cell>
          <cell r="H785" t="str">
            <v>ESCAVADEIRA HIDRAULICA SOBRE ESTEIRA, COM GARRA GIRATORIA DE MANDIBULAS, PESO OPERACIONAL ENTRE 22,00 E 25,50 TON, POTENCIA LIQUIDA ENTRE 150 E 160 HP - CHI DIURNO. AF_11/2016</v>
          </cell>
          <cell r="I785" t="str">
            <v>CHI</v>
          </cell>
          <cell r="J785" t="str">
            <v>COEFICIENTE DE REPRESENTATIVIDADE</v>
          </cell>
          <cell r="K785" t="str">
            <v>99,05</v>
          </cell>
        </row>
        <row r="786">
          <cell r="A786" t="str">
            <v>CUSTOS HORÁRIOS DE MÁQUINAS E EQUIPAMENTOS</v>
          </cell>
          <cell r="B786" t="str">
            <v>CHOR</v>
          </cell>
          <cell r="C786" t="str">
            <v>CUSTO HORÁRIO IMPRODUTIVO DIURNO</v>
          </cell>
          <cell r="D786" t="str">
            <v>0327</v>
          </cell>
        </row>
        <row r="786">
          <cell r="G786">
            <v>95721</v>
          </cell>
          <cell r="H786" t="str">
            <v>ESCAVADEIRA HIDRAULICA SOBRE ESTEIRA, EQUIPADA COM CLAMSHELL, COM CAPACIDADE DA CAÇAMBA ENTRE 1,20 E 1,50 M3, PESO OPERACIONAL ENTRE 20,00 E 22,00 TON, POTENCIA LIQUIDA ENTRE 150 E 160 HP - CHI DIURNO. AF_11/2016</v>
          </cell>
          <cell r="I786" t="str">
            <v>CHI</v>
          </cell>
          <cell r="J786" t="str">
            <v>COEFICIENTE DE REPRESENTATIVIDADE</v>
          </cell>
          <cell r="K786" t="str">
            <v>96,57</v>
          </cell>
        </row>
        <row r="787">
          <cell r="A787" t="str">
            <v>CUSTOS HORÁRIOS DE MÁQUINAS E EQUIPAMENTOS</v>
          </cell>
          <cell r="B787" t="str">
            <v>CHOR</v>
          </cell>
          <cell r="C787" t="str">
            <v>CUSTO HORÁRIO IMPRODUTIVO DIURNO</v>
          </cell>
          <cell r="D787" t="str">
            <v>0327</v>
          </cell>
        </row>
        <row r="787">
          <cell r="G787">
            <v>95873</v>
          </cell>
          <cell r="H787" t="str">
            <v>GRUPO GERADOR COM CARENAGEM, MOTOR DIESEL POTÊNCIA STANDART ENTRE 250 E 260 KVA - CHI DIURNO. AF_12/2016</v>
          </cell>
          <cell r="I787" t="str">
            <v>CHI</v>
          </cell>
          <cell r="J787" t="str">
            <v>ATRIBUÍDO SÃO PAULO</v>
          </cell>
          <cell r="K787" t="str">
            <v>13,75</v>
          </cell>
        </row>
        <row r="788">
          <cell r="A788" t="str">
            <v>CUSTOS HORÁRIOS DE MÁQUINAS E EQUIPAMENTOS</v>
          </cell>
          <cell r="B788" t="str">
            <v>CHOR</v>
          </cell>
          <cell r="C788" t="str">
            <v>CUSTO HORÁRIO IMPRODUTIVO DIURNO</v>
          </cell>
          <cell r="D788" t="str">
            <v>0327</v>
          </cell>
        </row>
        <row r="788">
          <cell r="G788">
            <v>96014</v>
          </cell>
          <cell r="H788" t="str">
            <v>TRATOR DE PNEUS COM POTÊNCIA DE 122 CV, TRAÇÃO 4X4, COM VASSOURA MECÂNICA ACOPLADA - CHI DIURNO. AF_02/2017</v>
          </cell>
          <cell r="I788" t="str">
            <v>CHI</v>
          </cell>
          <cell r="J788" t="str">
            <v>ATRIBUÍDO SÃO PAULO</v>
          </cell>
          <cell r="K788" t="str">
            <v>63,35</v>
          </cell>
        </row>
        <row r="789">
          <cell r="A789" t="str">
            <v>CUSTOS HORÁRIOS DE MÁQUINAS E EQUIPAMENTOS</v>
          </cell>
          <cell r="B789" t="str">
            <v>CHOR</v>
          </cell>
          <cell r="C789" t="str">
            <v>CUSTO HORÁRIO IMPRODUTIVO DIURNO</v>
          </cell>
          <cell r="D789" t="str">
            <v>0327</v>
          </cell>
        </row>
        <row r="789">
          <cell r="G789">
            <v>96021</v>
          </cell>
          <cell r="H789" t="str">
            <v>TRATOR DE PNEUS COM POTÊNCIA DE 122 CV, TRAÇÃO 4X4, COM GRADE DE DISCOS ACOPLADA - CHI DIURNO. AF_02/2017</v>
          </cell>
          <cell r="I789" t="str">
            <v>CHI</v>
          </cell>
          <cell r="J789" t="str">
            <v>ATRIBUÍDO SÃO PAULO</v>
          </cell>
          <cell r="K789" t="str">
            <v>63,10</v>
          </cell>
        </row>
        <row r="790">
          <cell r="A790" t="str">
            <v>CUSTOS HORÁRIOS DE MÁQUINAS E EQUIPAMENTOS</v>
          </cell>
          <cell r="B790" t="str">
            <v>CHOR</v>
          </cell>
          <cell r="C790" t="str">
            <v>CUSTO HORÁRIO IMPRODUTIVO DIURNO</v>
          </cell>
          <cell r="D790" t="str">
            <v>0327</v>
          </cell>
        </row>
        <row r="790">
          <cell r="G790">
            <v>96029</v>
          </cell>
          <cell r="H790" t="str">
            <v>TRATOR DE PNEUS COM POTÊNCIA DE 85 CV, TRAÇÃO 4X4, COM GRADE DE DISCOS ACOPLADA - CHI DIURNO. AF_02/2017</v>
          </cell>
          <cell r="I790" t="str">
            <v>CHI</v>
          </cell>
          <cell r="J790" t="str">
            <v>ATRIBUÍDO SÃO PAULO</v>
          </cell>
          <cell r="K790" t="str">
            <v>55,47</v>
          </cell>
        </row>
        <row r="791">
          <cell r="A791" t="str">
            <v>CUSTOS HORÁRIOS DE MÁQUINAS E EQUIPAMENTOS</v>
          </cell>
          <cell r="B791" t="str">
            <v>CHOR</v>
          </cell>
          <cell r="C791" t="str">
            <v>CUSTO HORÁRIO IMPRODUTIVO DIURNO</v>
          </cell>
          <cell r="D791" t="str">
            <v>0327</v>
          </cell>
        </row>
        <row r="791">
          <cell r="G791">
            <v>96036</v>
          </cell>
          <cell r="H791" t="str">
            <v>CAMINHÃO BASCULANTE 10 M3, TRUCADO, POTÊNCIA 230 CV, INCLUSIVE CAÇAMBA METÁLICA, COM DISTRIBUIDOR DE AGREGADOS ACOPLADO - CHI DIURNO. AF_02/2017</v>
          </cell>
          <cell r="I791" t="str">
            <v>CHI</v>
          </cell>
          <cell r="J791" t="str">
            <v>ATRIBUÍDO SÃO PAULO</v>
          </cell>
          <cell r="K791" t="str">
            <v>78,10</v>
          </cell>
        </row>
        <row r="792">
          <cell r="A792" t="str">
            <v>CUSTOS HORÁRIOS DE MÁQUINAS E EQUIPAMENTOS</v>
          </cell>
          <cell r="B792" t="str">
            <v>CHOR</v>
          </cell>
          <cell r="C792" t="str">
            <v>CUSTO HORÁRIO IMPRODUTIVO DIURNO</v>
          </cell>
          <cell r="D792" t="str">
            <v>0327</v>
          </cell>
        </row>
        <row r="792">
          <cell r="G792">
            <v>96155</v>
          </cell>
          <cell r="H792" t="str">
            <v>TRATOR DE PNEUS COM POTÊNCIA DE 85 CV, TRAÇÃO 4X4, COM VASSOURA MECÂNICA ACOPLADA - CHI DIURNO. AF_02/2017</v>
          </cell>
          <cell r="I792" t="str">
            <v>CHI</v>
          </cell>
          <cell r="J792" t="str">
            <v>ATRIBUÍDO SÃO PAULO</v>
          </cell>
          <cell r="K792" t="str">
            <v>55,72</v>
          </cell>
        </row>
        <row r="793">
          <cell r="A793" t="str">
            <v>CUSTOS HORÁRIOS DE MÁQUINAS E EQUIPAMENTOS</v>
          </cell>
          <cell r="B793" t="str">
            <v>CHOR</v>
          </cell>
          <cell r="C793" t="str">
            <v>CUSTO HORÁRIO IMPRODUTIVO DIURNO</v>
          </cell>
          <cell r="D793" t="str">
            <v>0327</v>
          </cell>
        </row>
        <row r="793">
          <cell r="G793">
            <v>96156</v>
          </cell>
          <cell r="H793" t="str">
            <v>MINICARREGADEIRA SOBRE RODAS POTENCIA 47HP CAPACIDADE OPERACAO 646 KG, COM VASSOURA MECÂNICA ACOPLADA - CHI DIURNO. AF_03/2017</v>
          </cell>
          <cell r="I793" t="str">
            <v>CHI</v>
          </cell>
          <cell r="J793" t="str">
            <v>ATRIBUÍDO SÃO PAULO</v>
          </cell>
          <cell r="K793" t="str">
            <v>60,79</v>
          </cell>
        </row>
        <row r="794">
          <cell r="A794" t="str">
            <v>CUSTOS HORÁRIOS DE MÁQUINAS E EQUIPAMENTOS</v>
          </cell>
          <cell r="B794" t="str">
            <v>CHOR</v>
          </cell>
          <cell r="C794" t="str">
            <v>CUSTO HORÁRIO IMPRODUTIVO DIURNO</v>
          </cell>
          <cell r="D794" t="str">
            <v>0327</v>
          </cell>
        </row>
        <row r="794">
          <cell r="G794">
            <v>96159</v>
          </cell>
          <cell r="H794" t="str">
            <v>MÁQUINA DEMARCADORA DE FAIXA DE TRÁFEGO À FRIO, AUTOPROPELIDA, POTÊNCIA 38 HP - CHI DIURNO. AF_07/2016</v>
          </cell>
          <cell r="I794" t="str">
            <v>CHI</v>
          </cell>
          <cell r="J794" t="str">
            <v>ATRIBUÍDO SÃO PAULO</v>
          </cell>
          <cell r="K794" t="str">
            <v>92,00</v>
          </cell>
        </row>
        <row r="795">
          <cell r="A795" t="str">
            <v>CUSTOS HORÁRIOS DE MÁQUINAS E EQUIPAMENTOS</v>
          </cell>
          <cell r="B795" t="str">
            <v>CHOR</v>
          </cell>
          <cell r="C795" t="str">
            <v>CUSTO HORÁRIO IMPRODUTIVO DIURNO</v>
          </cell>
          <cell r="D795" t="str">
            <v>0327</v>
          </cell>
        </row>
        <row r="795">
          <cell r="G795">
            <v>96246</v>
          </cell>
          <cell r="H795" t="str">
            <v>MINIESCAVADEIRA SOBRE ESTEIRAS, POTENCIA LIQUIDA DE *30* HP, PESO OPERACIONAL DE *3.500* KG - CHI DIURNO. AF_04/2017</v>
          </cell>
          <cell r="I795" t="str">
            <v>CHI</v>
          </cell>
          <cell r="J795" t="str">
            <v>COEFICIENTE DE REPRESENTATIVIDADE</v>
          </cell>
          <cell r="K795" t="str">
            <v>63,80</v>
          </cell>
        </row>
        <row r="796">
          <cell r="A796" t="str">
            <v>CUSTOS HORÁRIOS DE MÁQUINAS E EQUIPAMENTOS</v>
          </cell>
          <cell r="B796" t="str">
            <v>CHOR</v>
          </cell>
          <cell r="C796" t="str">
            <v>CUSTO HORÁRIO IMPRODUTIVO DIURNO</v>
          </cell>
          <cell r="D796" t="str">
            <v>0327</v>
          </cell>
        </row>
        <row r="796">
          <cell r="G796">
            <v>96464</v>
          </cell>
          <cell r="H796" t="str">
            <v>ROLO COMPACTADOR DE PNEUS, ESTATICO, PRESSAO VARIAVEL, POTENCIA 110 HP, PESO SEM/COM LASTRO 10,8/27 T, LARGURA DE ROLAGEM 2,30 M - CHI DIURNO. AF_06/2017</v>
          </cell>
          <cell r="I796" t="str">
            <v>CHI</v>
          </cell>
          <cell r="J796" t="str">
            <v>ATRIBUÍDO SÃO PAULO</v>
          </cell>
          <cell r="K796" t="str">
            <v>88,01</v>
          </cell>
        </row>
        <row r="797">
          <cell r="A797" t="str">
            <v>CUSTOS HORÁRIOS DE MÁQUINAS E EQUIPAMENTOS</v>
          </cell>
          <cell r="B797" t="str">
            <v>CHOR</v>
          </cell>
          <cell r="C797" t="str">
            <v>CUSTO HORÁRIO IMPRODUTIVO DIURNO</v>
          </cell>
          <cell r="D797" t="str">
            <v>0327</v>
          </cell>
        </row>
        <row r="797">
          <cell r="G797">
            <v>98765</v>
          </cell>
          <cell r="H797" t="str">
            <v>INVERSOR DE SOLDA MONOFÁSICO DE 160 A, POTÊNCIA DE 5400 W, TENSÃO DE 220 V, PARA SOLDA COM ELETRODOS DE 2,0 A 4,0 MM E PROCESSO TIG - CHI DIURNO. AF_06/2018</v>
          </cell>
          <cell r="I797" t="str">
            <v>CHI</v>
          </cell>
          <cell r="J797" t="str">
            <v>COLETADO</v>
          </cell>
          <cell r="K797" t="str">
            <v>0,08</v>
          </cell>
        </row>
        <row r="798">
          <cell r="A798" t="str">
            <v>CUSTOS HORÁRIOS DE MÁQUINAS E EQUIPAMENTOS</v>
          </cell>
          <cell r="B798" t="str">
            <v>CHOR</v>
          </cell>
          <cell r="C798" t="str">
            <v>CUSTO HORÁRIO IMPRODUTIVO DIURNO</v>
          </cell>
          <cell r="D798" t="str">
            <v>0327</v>
          </cell>
        </row>
        <row r="798">
          <cell r="G798">
            <v>99834</v>
          </cell>
          <cell r="H798" t="str">
            <v>LAVADORA DE ALTA PRESSAO (LAVA-JATO) PARA AGUA FRIA, PRESSAO DE OPERACAO ENTRE 1400 E 1900 LIB/POL2, VAZAO MAXIMA ENTRE 400 E 700 L/H - CHI DIURNO. AF_05/2023</v>
          </cell>
          <cell r="I798" t="str">
            <v>CHI</v>
          </cell>
          <cell r="J798" t="str">
            <v>COLETADO</v>
          </cell>
          <cell r="K798" t="str">
            <v>0,21</v>
          </cell>
        </row>
        <row r="799">
          <cell r="A799" t="str">
            <v>CUSTOS HORÁRIOS DE MÁQUINAS E EQUIPAMENTOS</v>
          </cell>
          <cell r="B799" t="str">
            <v>CHOR</v>
          </cell>
          <cell r="C799" t="str">
            <v>CUSTO HORÁRIO IMPRODUTIVO DIURNO</v>
          </cell>
          <cell r="D799" t="str">
            <v>0327</v>
          </cell>
        </row>
        <row r="799">
          <cell r="G799">
            <v>100642</v>
          </cell>
          <cell r="H799" t="str">
            <v>USINA DE MISTURA ASFÁLTICA À QUENTE, TIPO CONTRA FLUXO, PROD 100 A 140 TON/HORA - CHI DIURNO. AF_12/2019</v>
          </cell>
          <cell r="I799" t="str">
            <v>CHI</v>
          </cell>
          <cell r="J799" t="str">
            <v>ATRIBUÍDO SÃO PAULO</v>
          </cell>
          <cell r="K799" t="str">
            <v>314,70</v>
          </cell>
        </row>
        <row r="800">
          <cell r="A800" t="str">
            <v>CUSTOS HORÁRIOS DE MÁQUINAS E EQUIPAMENTOS</v>
          </cell>
          <cell r="B800" t="str">
            <v>CHOR</v>
          </cell>
          <cell r="C800" t="str">
            <v>CUSTO HORÁRIO IMPRODUTIVO DIURNO</v>
          </cell>
          <cell r="D800" t="str">
            <v>0327</v>
          </cell>
        </row>
        <row r="800">
          <cell r="G800">
            <v>100648</v>
          </cell>
          <cell r="H800" t="str">
            <v>USINA DE ASFALTO, TIPO GRAVIMÉTRICA, PROD 150 TON/HORA - CHI DIURNO. AF_12/2019</v>
          </cell>
          <cell r="I800" t="str">
            <v>CHI</v>
          </cell>
          <cell r="J800" t="str">
            <v>ATRIBUÍDO SÃO PAULO</v>
          </cell>
          <cell r="K800" t="str">
            <v>628,94</v>
          </cell>
        </row>
        <row r="801">
          <cell r="A801" t="str">
            <v>CUSTOS HORÁRIOS DE MÁQUINAS E EQUIPAMENTOS</v>
          </cell>
          <cell r="B801" t="str">
            <v>CHOR</v>
          </cell>
          <cell r="C801" t="str">
            <v>CUSTO HORÁRIO IMPRODUTIVO DIURNO</v>
          </cell>
          <cell r="D801" t="str">
            <v>0327</v>
          </cell>
        </row>
        <row r="801">
          <cell r="G801">
            <v>102274</v>
          </cell>
          <cell r="H801" t="str">
            <v>MARTELO DEMOLIDOR ELÉTRICO, COM POTÊNCIA DE 2.000 W, 1.000 IMPACTOS POR MINUTO, PESO DE 30 KG -  CHI DIURNO. AF_01/2021</v>
          </cell>
          <cell r="I801" t="str">
            <v>CHI</v>
          </cell>
          <cell r="J801" t="str">
            <v>COEFICIENTE DE REPRESENTATIVIDADE</v>
          </cell>
          <cell r="K801" t="str">
            <v>23,28</v>
          </cell>
        </row>
        <row r="802">
          <cell r="A802" t="str">
            <v>CUSTOS HORÁRIOS DE MÁQUINAS E EQUIPAMENTOS</v>
          </cell>
          <cell r="B802" t="str">
            <v>CHOR</v>
          </cell>
          <cell r="C802" t="str">
            <v>CUSTO HORÁRIO IMPRODUTIVO DIURNO</v>
          </cell>
          <cell r="D802" t="str">
            <v>0327</v>
          </cell>
        </row>
        <row r="802">
          <cell r="G802">
            <v>104092</v>
          </cell>
          <cell r="H802" t="str">
            <v>TERMOFUSORA PARA TUBOS E CONEXÕES EM PPR COM DIÂMETROS DE 20 A 63 MM, POTÊNCIA DE 800 W, TENSAO 220 V - CHI DIURNO. AF_05/2022</v>
          </cell>
          <cell r="I802" t="str">
            <v>CHI</v>
          </cell>
          <cell r="J802" t="str">
            <v>COEFICIENTE DE REPRESENTATIVIDADE</v>
          </cell>
          <cell r="K802" t="str">
            <v>0,06</v>
          </cell>
        </row>
        <row r="803">
          <cell r="A803" t="str">
            <v>CUSTOS HORÁRIOS DE MÁQUINAS E EQUIPAMENTOS</v>
          </cell>
          <cell r="B803" t="str">
            <v>CHOR</v>
          </cell>
          <cell r="C803" t="str">
            <v>CUSTO HORÁRIO IMPRODUTIVO DIURNO</v>
          </cell>
          <cell r="D803" t="str">
            <v>0327</v>
          </cell>
        </row>
        <row r="803">
          <cell r="G803">
            <v>104098</v>
          </cell>
          <cell r="H803" t="str">
            <v>TERMOFUSORA PARA TUBOS E CONEXÕES EM PPR COM DIÂMETROS DE 75 A 110 MM, POTÊNCIA DE *1100* W, TENSÃO 220 V - CHI DIURNO. AF_05/2022</v>
          </cell>
          <cell r="I803" t="str">
            <v>CHI</v>
          </cell>
          <cell r="J803" t="str">
            <v>COEFICIENTE DE REPRESENTATIVIDADE</v>
          </cell>
          <cell r="K803" t="str">
            <v>0,08</v>
          </cell>
        </row>
        <row r="804">
          <cell r="A804" t="str">
            <v>CUSTOS HORÁRIOS DE MÁQUINAS E EQUIPAMENTOS</v>
          </cell>
          <cell r="B804" t="str">
            <v>CHOR</v>
          </cell>
          <cell r="C804" t="str">
            <v>COMPOSIÇÕES AUXILIARES</v>
          </cell>
          <cell r="D804" t="str">
            <v>0329</v>
          </cell>
        </row>
        <row r="804">
          <cell r="G804">
            <v>5089</v>
          </cell>
          <cell r="H804" t="str">
            <v>ROLO COMPACTADOR VIBRATÓRIO PÉ DE CARNEIRO PARA SOLOS, POTÊNCIA 80 HP, PESO OPERACIONAL SEM/COM LASTRO 7,4 / 8,8 T, LARGURA DE TRABALHO 1,68 M - MANUTENÇÃO. AF_02/2016</v>
          </cell>
          <cell r="I804" t="str">
            <v>H</v>
          </cell>
          <cell r="J804" t="str">
            <v>ATRIBUÍDO SÃO PAULO</v>
          </cell>
          <cell r="K804" t="str">
            <v>41,26</v>
          </cell>
        </row>
        <row r="805">
          <cell r="A805" t="str">
            <v>CUSTOS HORÁRIOS DE MÁQUINAS E EQUIPAMENTOS</v>
          </cell>
          <cell r="B805" t="str">
            <v>CHOR</v>
          </cell>
          <cell r="C805" t="str">
            <v>COMPOSIÇÕES AUXILIARES</v>
          </cell>
          <cell r="D805" t="str">
            <v>0329</v>
          </cell>
        </row>
        <row r="805">
          <cell r="G805">
            <v>5627</v>
          </cell>
          <cell r="H805" t="str">
            <v>ESCAVADEIRA HIDRÁULICA SOBRE ESTEIRAS, CAÇAMBA 0,80 M3, PESO OPERACIONAL 17 T, POTENCIA BRUTA 111 HP - DEPRECIAÇÃO. AF_06/2014</v>
          </cell>
          <cell r="I805" t="str">
            <v>H</v>
          </cell>
          <cell r="J805" t="str">
            <v>COLETADO</v>
          </cell>
          <cell r="K805" t="str">
            <v>44,80</v>
          </cell>
        </row>
        <row r="806">
          <cell r="A806" t="str">
            <v>CUSTOS HORÁRIOS DE MÁQUINAS E EQUIPAMENTOS</v>
          </cell>
          <cell r="B806" t="str">
            <v>CHOR</v>
          </cell>
          <cell r="C806" t="str">
            <v>COMPOSIÇÕES AUXILIARES</v>
          </cell>
          <cell r="D806" t="str">
            <v>0329</v>
          </cell>
        </row>
        <row r="806">
          <cell r="G806">
            <v>5628</v>
          </cell>
          <cell r="H806" t="str">
            <v>ESCAVADEIRA HIDRÁULICA SOBRE ESTEIRAS, CAÇAMBA 0,80 M3, PESO OPERACIONAL 17 T, POTENCIA BRUTA 111 HP - JUROS. AF_06/2014</v>
          </cell>
          <cell r="I806" t="str">
            <v>H</v>
          </cell>
          <cell r="J806" t="str">
            <v>COLETADO</v>
          </cell>
          <cell r="K806" t="str">
            <v>11,84</v>
          </cell>
        </row>
        <row r="807">
          <cell r="A807" t="str">
            <v>CUSTOS HORÁRIOS DE MÁQUINAS E EQUIPAMENTOS</v>
          </cell>
          <cell r="B807" t="str">
            <v>CHOR</v>
          </cell>
          <cell r="C807" t="str">
            <v>COMPOSIÇÕES AUXILIARES</v>
          </cell>
          <cell r="D807" t="str">
            <v>0329</v>
          </cell>
        </row>
        <row r="807">
          <cell r="G807">
            <v>5629</v>
          </cell>
          <cell r="H807" t="str">
            <v>ESCAVADEIRA HIDRÁULICA SOBRE ESTEIRAS, CAÇAMBA 0,80 M3, PESO OPERACIONAL 17 T, POTENCIA BRUTA 111 HP - MANUTENÇÃO. AF_06/2014</v>
          </cell>
          <cell r="I807" t="str">
            <v>H</v>
          </cell>
          <cell r="J807" t="str">
            <v>COLETADO</v>
          </cell>
          <cell r="K807" t="str">
            <v>56,00</v>
          </cell>
        </row>
        <row r="808">
          <cell r="A808" t="str">
            <v>CUSTOS HORÁRIOS DE MÁQUINAS E EQUIPAMENTOS</v>
          </cell>
          <cell r="B808" t="str">
            <v>CHOR</v>
          </cell>
          <cell r="C808" t="str">
            <v>COMPOSIÇÕES AUXILIARES</v>
          </cell>
          <cell r="D808" t="str">
            <v>0329</v>
          </cell>
        </row>
        <row r="808">
          <cell r="G808">
            <v>5630</v>
          </cell>
          <cell r="H808" t="str">
            <v>ESCAVADEIRA HIDRÁULICA SOBRE ESTEIRAS, CAÇAMBA 0,80 M3, PESO OPERACIONAL 17 T, POTENCIA BRUTA 111 HP - MATERIAIS NA OPERAÇÃO. AF_06/2014</v>
          </cell>
          <cell r="I808" t="str">
            <v>H</v>
          </cell>
          <cell r="J808" t="str">
            <v>COLETADO</v>
          </cell>
          <cell r="K808" t="str">
            <v>62,57</v>
          </cell>
        </row>
        <row r="809">
          <cell r="A809" t="str">
            <v>CUSTOS HORÁRIOS DE MÁQUINAS E EQUIPAMENTOS</v>
          </cell>
          <cell r="B809" t="str">
            <v>CHOR</v>
          </cell>
          <cell r="C809" t="str">
            <v>COMPOSIÇÕES AUXILIARES</v>
          </cell>
          <cell r="D809" t="str">
            <v>0329</v>
          </cell>
        </row>
        <row r="809">
          <cell r="G809">
            <v>5658</v>
          </cell>
          <cell r="H809" t="str">
            <v>GRADE DE DISCO CONTROLE REMOTO REBOCÁVEL, COM 24 DISCOS 24" X 6 MM COM PNEUS PARA TRANSPORTE - MANUTENÇÃO. AF_06/2014</v>
          </cell>
          <cell r="I809" t="str">
            <v>H</v>
          </cell>
          <cell r="J809" t="str">
            <v>ATRIBUÍDO SÃO PAULO</v>
          </cell>
          <cell r="K809" t="str">
            <v>2,23</v>
          </cell>
        </row>
        <row r="810">
          <cell r="A810" t="str">
            <v>CUSTOS HORÁRIOS DE MÁQUINAS E EQUIPAMENTOS</v>
          </cell>
          <cell r="B810" t="str">
            <v>CHOR</v>
          </cell>
          <cell r="C810" t="str">
            <v>COMPOSIÇÕES AUXILIARES</v>
          </cell>
          <cell r="D810" t="str">
            <v>0329</v>
          </cell>
        </row>
        <row r="810">
          <cell r="G810">
            <v>5664</v>
          </cell>
          <cell r="H810" t="str">
            <v>RETROESCAVADEIRA SOBRE RODAS COM CARREGADEIRA, TRAÇÃO 4X4, POTÊNCIA LÍQ. 88 HP, CAÇAMBA CARREG. CAP. MÍN. 1 M3, CAÇAMBA RETRO CAP. 0,26 M3, PESO OPERACIONAL MÍN. 6.674 KG, PROFUNDIDADE ESCAVAÇÃO MÁX. 4,37 M - MANUTENÇÃO. AF_06/2014</v>
          </cell>
          <cell r="I810" t="str">
            <v>H</v>
          </cell>
          <cell r="J810" t="str">
            <v>COEFICIENTE DE REPRESENTATIVIDADE</v>
          </cell>
          <cell r="K810" t="str">
            <v>31,20</v>
          </cell>
        </row>
        <row r="811">
          <cell r="A811" t="str">
            <v>CUSTOS HORÁRIOS DE MÁQUINAS E EQUIPAMENTOS</v>
          </cell>
          <cell r="B811" t="str">
            <v>CHOR</v>
          </cell>
          <cell r="C811" t="str">
            <v>COMPOSIÇÕES AUXILIARES</v>
          </cell>
          <cell r="D811" t="str">
            <v>0329</v>
          </cell>
        </row>
        <row r="811">
          <cell r="G811">
            <v>5667</v>
          </cell>
          <cell r="H811" t="str">
            <v>RETROESCAVADEIRA SOBRE RODAS COM CARREGADEIRA, TRAÇÃO 4X2, POTÊNCIA LÍQ. 79 HP, CAÇAMBA CARREG. CAP. MÍN. 1 M3, CAÇAMBA RETRO CAP. 0,20 M3, PESO OPERACIONAL MÍN. 6.570 KG, PROFUNDIDADE ESCAVAÇÃO MÁX. 4,37 M - MANUTENÇÃO. AF_06/2014</v>
          </cell>
          <cell r="I811" t="str">
            <v>H</v>
          </cell>
          <cell r="J811" t="str">
            <v>COEFICIENTE DE REPRESENTATIVIDADE</v>
          </cell>
          <cell r="K811" t="str">
            <v>27,75</v>
          </cell>
        </row>
        <row r="812">
          <cell r="A812" t="str">
            <v>CUSTOS HORÁRIOS DE MÁQUINAS E EQUIPAMENTOS</v>
          </cell>
          <cell r="B812" t="str">
            <v>CHOR</v>
          </cell>
          <cell r="C812" t="str">
            <v>COMPOSIÇÕES AUXILIARES</v>
          </cell>
          <cell r="D812" t="str">
            <v>0329</v>
          </cell>
        </row>
        <row r="812">
          <cell r="G812">
            <v>5668</v>
          </cell>
          <cell r="H812" t="str">
            <v>RETROESCAVADEIRA SOBRE RODAS COM CARREGADEIRA, TRAÇÃO 4X2, POTÊNCIA LÍQ. 79 HP, CAÇAMBA CARREG. CAP. MÍN. 1 M3, CAÇAMBA RETRO CAP. 0,20 M3, PESO OPERACIONAL MÍN. 6.570 KG, PROFUNDIDADE ESCAVAÇÃO MÁX. 4,37 M - MATERIAIS NA OPERAÇÃO. AF_06/2014</v>
          </cell>
          <cell r="I812" t="str">
            <v>H</v>
          </cell>
          <cell r="J812" t="str">
            <v>COLETADO</v>
          </cell>
          <cell r="K812" t="str">
            <v>44,50</v>
          </cell>
        </row>
        <row r="813">
          <cell r="A813" t="str">
            <v>CUSTOS HORÁRIOS DE MÁQUINAS E EQUIPAMENTOS</v>
          </cell>
          <cell r="B813" t="str">
            <v>CHOR</v>
          </cell>
          <cell r="C813" t="str">
            <v>COMPOSIÇÕES AUXILIARES</v>
          </cell>
          <cell r="D813" t="str">
            <v>0329</v>
          </cell>
        </row>
        <row r="813">
          <cell r="G813">
            <v>5674</v>
          </cell>
          <cell r="H813" t="str">
            <v>ROLO COMPACTADOR VIBRATÓRIO DE UM CILINDRO AÇO LISO, POTÊNCIA 80 HP, PESO OPERACIONAL MÁXIMO 8,1 T, IMPACTO DINÂMICO 16,15 / 9,5 T, LARGURA DE TRABALHO 1,68 M - MANUTENÇÃO. AF_06/2014</v>
          </cell>
          <cell r="I813" t="str">
            <v>H</v>
          </cell>
          <cell r="J813" t="str">
            <v>ATRIBUÍDO SÃO PAULO</v>
          </cell>
          <cell r="K813" t="str">
            <v>39,69</v>
          </cell>
        </row>
        <row r="814">
          <cell r="A814" t="str">
            <v>CUSTOS HORÁRIOS DE MÁQUINAS E EQUIPAMENTOS</v>
          </cell>
          <cell r="B814" t="str">
            <v>CHOR</v>
          </cell>
          <cell r="C814" t="str">
            <v>COMPOSIÇÕES AUXILIARES</v>
          </cell>
          <cell r="D814" t="str">
            <v>0329</v>
          </cell>
        </row>
        <row r="814">
          <cell r="G814">
            <v>5692</v>
          </cell>
          <cell r="H814" t="str">
            <v>MOTOBOMBA CENTRÍFUGA, MOTOR A GASOLINA, POTÊNCIA 5,42 HP, BOCAIS 1 1/2" X 1", DIÂMETRO ROTOR 143 MM HM/Q = 6 MCA / 16,8 M3/H A 38 MCA / 6,6 M3/H - MANUTENÇÃO. AF_06/2014</v>
          </cell>
          <cell r="I814" t="str">
            <v>H</v>
          </cell>
          <cell r="J814" t="str">
            <v>COEFICIENTE DE REPRESENTATIVIDADE</v>
          </cell>
          <cell r="K814" t="str">
            <v>0,33</v>
          </cell>
        </row>
        <row r="815">
          <cell r="A815" t="str">
            <v>CUSTOS HORÁRIOS DE MÁQUINAS E EQUIPAMENTOS</v>
          </cell>
          <cell r="B815" t="str">
            <v>CHOR</v>
          </cell>
          <cell r="C815" t="str">
            <v>COMPOSIÇÕES AUXILIARES</v>
          </cell>
          <cell r="D815" t="str">
            <v>0329</v>
          </cell>
        </row>
        <row r="815">
          <cell r="G815">
            <v>5693</v>
          </cell>
          <cell r="H815" t="str">
            <v>MOTOBOMBA CENTRÍFUGA, MOTOR A GASOLINA, POTÊNCIA 5,42 HP, BOCAIS 1 1/2" X 1", DIÂMETRO ROTOR 143 MM HM/Q = 6 MCA / 16,8 M3/H A 38 MCA / 6,6 M3/H - MATERIAIS NA OPERAÇÃO. AF_06/2014</v>
          </cell>
          <cell r="I815" t="str">
            <v>H</v>
          </cell>
          <cell r="J815" t="str">
            <v>COLETADO</v>
          </cell>
          <cell r="K815" t="str">
            <v>21,29</v>
          </cell>
        </row>
        <row r="816">
          <cell r="A816" t="str">
            <v>CUSTOS HORÁRIOS DE MÁQUINAS E EQUIPAMENTOS</v>
          </cell>
          <cell r="B816" t="str">
            <v>CHOR</v>
          </cell>
          <cell r="C816" t="str">
            <v>COMPOSIÇÕES AUXILIARES</v>
          </cell>
          <cell r="D816" t="str">
            <v>0329</v>
          </cell>
        </row>
        <row r="816">
          <cell r="G816">
            <v>5695</v>
          </cell>
          <cell r="H816" t="str">
            <v>CAMINHÃO BASCULANTE 6 M3, PESO BRUTO TOTAL 16.000 KG, CARGA ÚTIL MÁXIMA 13.071 KG, DISTÂNCIA ENTRE EIXOS 4,80 M, POTÊNCIA 230 CV INCLUSIVE CAÇAMBA METÁLICA - MANUTENÇÃO. AF_06/2014</v>
          </cell>
          <cell r="I816" t="str">
            <v>H</v>
          </cell>
          <cell r="J816" t="str">
            <v>COEFICIENTE DE REPRESENTATIVIDADE</v>
          </cell>
          <cell r="K816" t="str">
            <v>39,62</v>
          </cell>
        </row>
        <row r="817">
          <cell r="A817" t="str">
            <v>CUSTOS HORÁRIOS DE MÁQUINAS E EQUIPAMENTOS</v>
          </cell>
          <cell r="B817" t="str">
            <v>CHOR</v>
          </cell>
          <cell r="C817" t="str">
            <v>COMPOSIÇÕES AUXILIARES</v>
          </cell>
          <cell r="D817" t="str">
            <v>0329</v>
          </cell>
        </row>
        <row r="817">
          <cell r="G817">
            <v>5703</v>
          </cell>
          <cell r="H817" t="str">
            <v>USINA DE CONCRETO FIXA, CAPACIDADE NOMINAL DE 90 A 120 M3/H, SEM SILO - MATERIAIS NA OPERAÇÃO. AF_07/2016</v>
          </cell>
          <cell r="I817" t="str">
            <v>H</v>
          </cell>
          <cell r="J817" t="str">
            <v>COEFICIENTE DE REPRESENTATIVIDADE</v>
          </cell>
          <cell r="K817" t="str">
            <v>23,56</v>
          </cell>
        </row>
        <row r="818">
          <cell r="A818" t="str">
            <v>CUSTOS HORÁRIOS DE MÁQUINAS E EQUIPAMENTOS</v>
          </cell>
          <cell r="B818" t="str">
            <v>CHOR</v>
          </cell>
          <cell r="C818" t="str">
            <v>COMPOSIÇÕES AUXILIARES</v>
          </cell>
          <cell r="D818" t="str">
            <v>0329</v>
          </cell>
        </row>
        <row r="818">
          <cell r="G818">
            <v>5705</v>
          </cell>
          <cell r="H818" t="str">
            <v>CAMINHÃO TOCO, PBT 16.000 KG, CARGA ÚTIL MÁX. 10.685 KG, DIST. ENTRE EIXOS 4,8 M, POTÊNCIA 189 CV, INCLUSIVE CARROCERIA FIXA ABERTA DE MADEIRA P/ TRANSPORTE GERAL DE CARGA SECA, DIMEN. APROX. 2,5 X 7,00 X 0,50 M - MANUTENÇÃO. AF_06/2014</v>
          </cell>
          <cell r="I818" t="str">
            <v>H</v>
          </cell>
          <cell r="J818" t="str">
            <v>COEFICIENTE DE REPRESENTATIVIDADE</v>
          </cell>
          <cell r="K818" t="str">
            <v>37,66</v>
          </cell>
        </row>
        <row r="819">
          <cell r="A819" t="str">
            <v>CUSTOS HORÁRIOS DE MÁQUINAS E EQUIPAMENTOS</v>
          </cell>
          <cell r="B819" t="str">
            <v>CHOR</v>
          </cell>
          <cell r="C819" t="str">
            <v>COMPOSIÇÕES AUXILIARES</v>
          </cell>
          <cell r="D819" t="str">
            <v>0329</v>
          </cell>
        </row>
        <row r="819">
          <cell r="G819">
            <v>5707</v>
          </cell>
          <cell r="H819" t="str">
            <v>USINA MISTURADORA DE SOLOS, CAPACIDADE DE 200 A 500 TON/H, POTENCIA 75KW - MANUTENÇÃO. AF_07/2016</v>
          </cell>
          <cell r="I819" t="str">
            <v>H</v>
          </cell>
          <cell r="J819" t="str">
            <v>ATRIBUÍDO SÃO PAULO</v>
          </cell>
          <cell r="K819" t="str">
            <v>87,69</v>
          </cell>
        </row>
        <row r="820">
          <cell r="A820" t="str">
            <v>CUSTOS HORÁRIOS DE MÁQUINAS E EQUIPAMENTOS</v>
          </cell>
          <cell r="B820" t="str">
            <v>CHOR</v>
          </cell>
          <cell r="C820" t="str">
            <v>COMPOSIÇÕES AUXILIARES</v>
          </cell>
          <cell r="D820" t="str">
            <v>0329</v>
          </cell>
        </row>
        <row r="820">
          <cell r="G820">
            <v>5710</v>
          </cell>
          <cell r="H820" t="str">
            <v>VIBROACABADORA DE ASFALTO SOBRE ESTEIRAS, LARGURA DE PAVIMENTAÇÃO 1,90 M A 5,30 M, POTÊNCIA 105 HP CAPACIDADE 450 T/H - MANUTENÇÃO. AF_11/2014</v>
          </cell>
          <cell r="I820" t="str">
            <v>H</v>
          </cell>
          <cell r="J820" t="str">
            <v>ATRIBUÍDO SÃO PAULO</v>
          </cell>
          <cell r="K820" t="str">
            <v>144,69</v>
          </cell>
        </row>
        <row r="821">
          <cell r="A821" t="str">
            <v>CUSTOS HORÁRIOS DE MÁQUINAS E EQUIPAMENTOS</v>
          </cell>
          <cell r="B821" t="str">
            <v>CHOR</v>
          </cell>
          <cell r="C821" t="str">
            <v>COMPOSIÇÕES AUXILIARES</v>
          </cell>
          <cell r="D821" t="str">
            <v>0329</v>
          </cell>
        </row>
        <row r="821">
          <cell r="G821">
            <v>5711</v>
          </cell>
          <cell r="H821" t="str">
            <v>VIBROACABADORA DE ASFALTO SOBRE ESTEIRAS, LARGURA DE PAVIMENTAÇÃO 1,90 M A 5,30 M, POTÊNCIA 105 HP CAPACIDADE 450 T/H - MATERIAIS NA OPERAÇÃO. AF_11/2014</v>
          </cell>
          <cell r="I821" t="str">
            <v>H</v>
          </cell>
          <cell r="J821" t="str">
            <v>COLETADO</v>
          </cell>
          <cell r="K821" t="str">
            <v>86,45</v>
          </cell>
        </row>
        <row r="822">
          <cell r="A822" t="str">
            <v>CUSTOS HORÁRIOS DE MÁQUINAS E EQUIPAMENTOS</v>
          </cell>
          <cell r="B822" t="str">
            <v>CHOR</v>
          </cell>
          <cell r="C822" t="str">
            <v>COMPOSIÇÕES AUXILIARES</v>
          </cell>
          <cell r="D822" t="str">
            <v>0329</v>
          </cell>
        </row>
        <row r="822">
          <cell r="G822">
            <v>5714</v>
          </cell>
          <cell r="H822" t="str">
            <v>TRATOR DE PNEUS, POTÊNCIA 85 CV, TRAÇÃO 4X4, PESO COM LASTRO DE 4.675 KG - MANUTENÇÃO. AF_06/2014</v>
          </cell>
          <cell r="I822" t="str">
            <v>H</v>
          </cell>
          <cell r="J822" t="str">
            <v>COLETADO</v>
          </cell>
          <cell r="K822" t="str">
            <v>18,07</v>
          </cell>
        </row>
        <row r="823">
          <cell r="A823" t="str">
            <v>CUSTOS HORÁRIOS DE MÁQUINAS E EQUIPAMENTOS</v>
          </cell>
          <cell r="B823" t="str">
            <v>CHOR</v>
          </cell>
          <cell r="C823" t="str">
            <v>COMPOSIÇÕES AUXILIARES</v>
          </cell>
          <cell r="D823" t="str">
            <v>0329</v>
          </cell>
        </row>
        <row r="823">
          <cell r="G823">
            <v>5715</v>
          </cell>
          <cell r="H823" t="str">
            <v>TRATOR DE PNEUS, POTÊNCIA 85 CV, TRAÇÃO 4X4, PESO COM LASTRO DE 4.675 KG - MATERIAIS NA OPERAÇÃO. AF_06/2014</v>
          </cell>
          <cell r="I823" t="str">
            <v>H</v>
          </cell>
          <cell r="J823" t="str">
            <v>COLETADO</v>
          </cell>
          <cell r="K823" t="str">
            <v>65,42</v>
          </cell>
        </row>
        <row r="824">
          <cell r="A824" t="str">
            <v>CUSTOS HORÁRIOS DE MÁQUINAS E EQUIPAMENTOS</v>
          </cell>
          <cell r="B824" t="str">
            <v>CHOR</v>
          </cell>
          <cell r="C824" t="str">
            <v>COMPOSIÇÕES AUXILIARES</v>
          </cell>
          <cell r="D824" t="str">
            <v>0329</v>
          </cell>
        </row>
        <row r="824">
          <cell r="G824">
            <v>5718</v>
          </cell>
          <cell r="H824" t="str">
            <v>TRATOR DE ESTEIRAS, POTÊNCIA 170 HP, PESO OPERACIONAL 19 T, CAÇAMBA 5,2 M3 - MATERIAIS NA OPERAÇÃO. AF_06/2014</v>
          </cell>
          <cell r="I824" t="str">
            <v>H</v>
          </cell>
          <cell r="J824" t="str">
            <v>COLETADO</v>
          </cell>
          <cell r="K824" t="str">
            <v>103,18</v>
          </cell>
        </row>
        <row r="825">
          <cell r="A825" t="str">
            <v>CUSTOS HORÁRIOS DE MÁQUINAS E EQUIPAMENTOS</v>
          </cell>
          <cell r="B825" t="str">
            <v>CHOR</v>
          </cell>
          <cell r="C825" t="str">
            <v>COMPOSIÇÕES AUXILIARES</v>
          </cell>
          <cell r="D825" t="str">
            <v>0329</v>
          </cell>
        </row>
        <row r="825">
          <cell r="G825">
            <v>5721</v>
          </cell>
          <cell r="H825" t="str">
            <v>TRATOR DE ESTEIRAS, POTÊNCIA 150 HP, PESO OPERACIONAL 16,7 T, COM RODA MOTRIZ ELEVADA E LÂMINA 3,18 M3 - MATERIAIS NA OPERAÇÃO. AF_06/2014</v>
          </cell>
          <cell r="I825" t="str">
            <v>H</v>
          </cell>
          <cell r="J825" t="str">
            <v>COLETADO</v>
          </cell>
          <cell r="K825" t="str">
            <v>91,04</v>
          </cell>
        </row>
        <row r="826">
          <cell r="A826" t="str">
            <v>CUSTOS HORÁRIOS DE MÁQUINAS E EQUIPAMENTOS</v>
          </cell>
          <cell r="B826" t="str">
            <v>CHOR</v>
          </cell>
          <cell r="C826" t="str">
            <v>COMPOSIÇÕES AUXILIARES</v>
          </cell>
          <cell r="D826" t="str">
            <v>0329</v>
          </cell>
        </row>
        <row r="826">
          <cell r="G826">
            <v>5722</v>
          </cell>
          <cell r="H826" t="str">
            <v>TRATOR DE ESTEIRAS, POTÊNCIA 347 HP, PESO OPERACIONAL 38,5 T, COM LÂMINA 8,70 M3 - MATERIAIS NA OPERAÇÃO. AF_06/2014</v>
          </cell>
          <cell r="I826" t="str">
            <v>H</v>
          </cell>
          <cell r="J826" t="str">
            <v>COLETADO</v>
          </cell>
          <cell r="K826" t="str">
            <v>210,55</v>
          </cell>
        </row>
        <row r="827">
          <cell r="A827" t="str">
            <v>CUSTOS HORÁRIOS DE MÁQUINAS E EQUIPAMENTOS</v>
          </cell>
          <cell r="B827" t="str">
            <v>CHOR</v>
          </cell>
          <cell r="C827" t="str">
            <v>COMPOSIÇÕES AUXILIARES</v>
          </cell>
          <cell r="D827" t="str">
            <v>0329</v>
          </cell>
        </row>
        <row r="827">
          <cell r="G827">
            <v>5724</v>
          </cell>
          <cell r="H827" t="str">
            <v>TRATOR DE ESTEIRAS, POTÊNCIA 100 HP, PESO OPERACIONAL 9,4 T, COM LÂMINA 2,19 M3 - MANUTENÇÃO. AF_06/2014</v>
          </cell>
          <cell r="I827" t="str">
            <v>H</v>
          </cell>
          <cell r="J827" t="str">
            <v>COEFICIENTE DE REPRESENTATIVIDADE</v>
          </cell>
          <cell r="K827" t="str">
            <v>60,04</v>
          </cell>
        </row>
        <row r="828">
          <cell r="A828" t="str">
            <v>CUSTOS HORÁRIOS DE MÁQUINAS E EQUIPAMENTOS</v>
          </cell>
          <cell r="B828" t="str">
            <v>CHOR</v>
          </cell>
          <cell r="C828" t="str">
            <v>COMPOSIÇÕES AUXILIARES</v>
          </cell>
          <cell r="D828" t="str">
            <v>0329</v>
          </cell>
        </row>
        <row r="828">
          <cell r="G828">
            <v>5727</v>
          </cell>
          <cell r="H828" t="str">
            <v>ROLO COMPACTADOR VIBRATÓRIO REBOCÁVEL, CILINDRO DE AÇO LISO, POTÊNCIA DE TRAÇÃO DE 65 CV, PESO 4,7 T, IMPACTO DINÂMICO 18,3 T, LARGURA DE TRABALHO 1,67 M - MANUTENÇÃO. AF_02/2016</v>
          </cell>
          <cell r="I828" t="str">
            <v>H</v>
          </cell>
          <cell r="J828" t="str">
            <v>ATRIBUÍDO SÃO PAULO</v>
          </cell>
          <cell r="K828" t="str">
            <v>11,98</v>
          </cell>
        </row>
        <row r="829">
          <cell r="A829" t="str">
            <v>CUSTOS HORÁRIOS DE MÁQUINAS E EQUIPAMENTOS</v>
          </cell>
          <cell r="B829" t="str">
            <v>CHOR</v>
          </cell>
          <cell r="C829" t="str">
            <v>COMPOSIÇÕES AUXILIARES</v>
          </cell>
          <cell r="D829" t="str">
            <v>0329</v>
          </cell>
        </row>
        <row r="829">
          <cell r="G829">
            <v>5729</v>
          </cell>
          <cell r="H829" t="str">
            <v>ROLO COMPACTADOR VIBRATÓRIO TANDEM AÇO LISO, POTÊNCIA 58 HP, PESO SEM/COM LASTRO 6,5 / 9,4 T, LARGURA DE TRABALHO 1,2 M - MANUTENÇÃO. AF_06/2014</v>
          </cell>
          <cell r="I829" t="str">
            <v>H</v>
          </cell>
          <cell r="J829" t="str">
            <v>ATRIBUÍDO SÃO PAULO</v>
          </cell>
          <cell r="K829" t="str">
            <v>48,73</v>
          </cell>
        </row>
        <row r="830">
          <cell r="A830" t="str">
            <v>CUSTOS HORÁRIOS DE MÁQUINAS E EQUIPAMENTOS</v>
          </cell>
          <cell r="B830" t="str">
            <v>CHOR</v>
          </cell>
          <cell r="C830" t="str">
            <v>COMPOSIÇÕES AUXILIARES</v>
          </cell>
          <cell r="D830" t="str">
            <v>0329</v>
          </cell>
        </row>
        <row r="830">
          <cell r="G830">
            <v>5730</v>
          </cell>
          <cell r="H830" t="str">
            <v>ROLO COMPACTADOR VIBRATÓRIO TANDEM AÇO LISO, POTÊNCIA 58 HP, PESO SEM/COM LASTRO 6,5 / 9,4 T, LARGURA DE TRABALHO 1,2 M - MATERIAIS NA OPERAÇÃO. AF_06/2014</v>
          </cell>
          <cell r="I830" t="str">
            <v>H</v>
          </cell>
          <cell r="J830" t="str">
            <v>COLETADO</v>
          </cell>
          <cell r="K830" t="str">
            <v>39,68</v>
          </cell>
        </row>
        <row r="831">
          <cell r="A831" t="str">
            <v>CUSTOS HORÁRIOS DE MÁQUINAS E EQUIPAMENTOS</v>
          </cell>
          <cell r="B831" t="str">
            <v>CHOR</v>
          </cell>
          <cell r="C831" t="str">
            <v>COMPOSIÇÕES AUXILIARES</v>
          </cell>
          <cell r="D831" t="str">
            <v>0329</v>
          </cell>
        </row>
        <row r="831">
          <cell r="G831">
            <v>5735</v>
          </cell>
          <cell r="H831" t="str">
            <v>RETROESCAVADEIRA SOBRE RODAS COM CARREGADEIRA, TRAÇÃO 4X4, POTÊNCIA LÍQ. 72 HP, CAÇAMBA CARREG. CAP. MÍN. 0,79 M3, CAÇAMBA RETRO CAP. 0,18 M3, PESO OPERACIONAL MÍN. 7.140 KG, PROFUNDIDADE ESCAVAÇÃO MÁX. 4,50 M - MANUTENÇÃO. AF_06/2014</v>
          </cell>
          <cell r="I831" t="str">
            <v>H</v>
          </cell>
          <cell r="J831" t="str">
            <v>COLETADO</v>
          </cell>
          <cell r="K831" t="str">
            <v>30,10</v>
          </cell>
        </row>
        <row r="832">
          <cell r="A832" t="str">
            <v>CUSTOS HORÁRIOS DE MÁQUINAS E EQUIPAMENTOS</v>
          </cell>
          <cell r="B832" t="str">
            <v>CHOR</v>
          </cell>
          <cell r="C832" t="str">
            <v>COMPOSIÇÕES AUXILIARES</v>
          </cell>
          <cell r="D832" t="str">
            <v>0329</v>
          </cell>
        </row>
        <row r="832">
          <cell r="G832">
            <v>5736</v>
          </cell>
          <cell r="H832" t="str">
            <v>RETROESCAVADEIRA SOBRE RODAS COM CARREGADEIRA, TRAÇÃO 4X4, POTÊNCIA LÍQ. 72 HP, CAÇAMBA CARREG. CAP. MÍN. 0,79 M3, CAÇAMBA RETRO CAP. 0,18 M3, PESO OPERACIONAL MÍN. 7.140 KG, PROFUNDIDADE ESCAVAÇÃO MÁX. 4,50 M - MATERIAIS NA OPERAÇÃO. AF_06/2014</v>
          </cell>
          <cell r="I832" t="str">
            <v>H</v>
          </cell>
          <cell r="J832" t="str">
            <v>COLETADO</v>
          </cell>
          <cell r="K832" t="str">
            <v>40,55</v>
          </cell>
        </row>
        <row r="833">
          <cell r="A833" t="str">
            <v>CUSTOS HORÁRIOS DE MÁQUINAS E EQUIPAMENTOS</v>
          </cell>
          <cell r="B833" t="str">
            <v>CHOR</v>
          </cell>
          <cell r="C833" t="str">
            <v>COMPOSIÇÕES AUXILIARES</v>
          </cell>
          <cell r="D833" t="str">
            <v>0329</v>
          </cell>
        </row>
        <row r="833">
          <cell r="G833">
            <v>5738</v>
          </cell>
          <cell r="H833" t="str">
            <v>ROLO COMPACTADOR VIBRATÓRIO PÉ DE CARNEIRO, OPERADO POR CONTROLE REMOTO, POTÊNCIA 12,5 KW, PESO OPERACIONAL 1,675 T, LARGURA DE TRABALHO 0,85 M - DEPRECIAÇÃO. AF_02/2016</v>
          </cell>
          <cell r="I833" t="str">
            <v>H</v>
          </cell>
          <cell r="J833" t="str">
            <v>ATRIBUÍDO SÃO PAULO</v>
          </cell>
          <cell r="K833" t="str">
            <v>43,33</v>
          </cell>
        </row>
        <row r="834">
          <cell r="A834" t="str">
            <v>CUSTOS HORÁRIOS DE MÁQUINAS E EQUIPAMENTOS</v>
          </cell>
          <cell r="B834" t="str">
            <v>CHOR</v>
          </cell>
          <cell r="C834" t="str">
            <v>COMPOSIÇÕES AUXILIARES</v>
          </cell>
          <cell r="D834" t="str">
            <v>0329</v>
          </cell>
        </row>
        <row r="834">
          <cell r="G834">
            <v>5739</v>
          </cell>
          <cell r="H834" t="str">
            <v>ROLO COMPACTADOR VIBRATÓRIO PÉ DE CARNEIRO, OPERADO POR CONTROLE REMOTO, POTÊNCIA 12,5 KW, PESO OPERACIONAL 1,675 T, LARGURA DE TRABALHO 0,85 M - MANUTENÇÃO. AF_02/2016</v>
          </cell>
          <cell r="I834" t="str">
            <v>H</v>
          </cell>
          <cell r="J834" t="str">
            <v>ATRIBUÍDO SÃO PAULO</v>
          </cell>
          <cell r="K834" t="str">
            <v>54,23</v>
          </cell>
        </row>
        <row r="835">
          <cell r="A835" t="str">
            <v>CUSTOS HORÁRIOS DE MÁQUINAS E EQUIPAMENTOS</v>
          </cell>
          <cell r="B835" t="str">
            <v>CHOR</v>
          </cell>
          <cell r="C835" t="str">
            <v>COMPOSIÇÕES AUXILIARES</v>
          </cell>
          <cell r="D835" t="str">
            <v>0329</v>
          </cell>
        </row>
        <row r="835">
          <cell r="G835">
            <v>5741</v>
          </cell>
          <cell r="H835" t="str">
            <v>USINA DE LAMA ASFÁLTICA, PROD 30 A 50 T/H, SILO DE AGREGADO 7 M3, RESERVATÓRIOS PARA EMULSÃO E ÁGUA DE 2,3 M3 CADA, MISTURADOR TIPO PUG MILL A SER MONTADO SOBRE CAMINHÃO - MANUTENÇÃO. AF_10/2014</v>
          </cell>
          <cell r="I835" t="str">
            <v>H</v>
          </cell>
          <cell r="J835" t="str">
            <v>ATRIBUÍDO SÃO PAULO</v>
          </cell>
          <cell r="K835" t="str">
            <v>42,78</v>
          </cell>
        </row>
        <row r="836">
          <cell r="A836" t="str">
            <v>CUSTOS HORÁRIOS DE MÁQUINAS E EQUIPAMENTOS</v>
          </cell>
          <cell r="B836" t="str">
            <v>CHOR</v>
          </cell>
          <cell r="C836" t="str">
            <v>COMPOSIÇÕES AUXILIARES</v>
          </cell>
          <cell r="D836" t="str">
            <v>0329</v>
          </cell>
        </row>
        <row r="836">
          <cell r="G836">
            <v>5742</v>
          </cell>
          <cell r="H836" t="str">
            <v>USINA DE LAMA ASFÁLTICA, PROD 30 A 50 T/H, SILO DE AGREGADO 7 M3, RESERVATÓRIOS PARA EMULSÃO E ÁGUA DE 2,3 M3 CADA, MISTURADOR TIPO PUG MILL A SER MONTADO SOBRE CAMINHÃO - MATERIAIS NA OPERAÇÃO. AF_10/2014</v>
          </cell>
          <cell r="I836" t="str">
            <v>H</v>
          </cell>
          <cell r="J836" t="str">
            <v>COLETADO</v>
          </cell>
          <cell r="K836" t="str">
            <v>26,78</v>
          </cell>
        </row>
        <row r="837">
          <cell r="A837" t="str">
            <v>CUSTOS HORÁRIOS DE MÁQUINAS E EQUIPAMENTOS</v>
          </cell>
          <cell r="B837" t="str">
            <v>CHOR</v>
          </cell>
          <cell r="C837" t="str">
            <v>COMPOSIÇÕES AUXILIARES</v>
          </cell>
          <cell r="D837" t="str">
            <v>0329</v>
          </cell>
        </row>
        <row r="837">
          <cell r="G837">
            <v>5747</v>
          </cell>
          <cell r="H837" t="str">
            <v>CAMINHÃO PIPA 6.000 L, PESO BRUTO TOTAL 13.000 KG, DISTÂNCIA ENTRE EIXOS 4,80 M, POTÊNCIA 189 CV INCLUSIVE TANQUE DE AÇO PARA TRANSPORTE DE ÁGUA, CAPACIDADE 6 M3 - MATERIAIS NA OPERAÇÃO. AF_06/2014</v>
          </cell>
          <cell r="I837" t="str">
            <v>H</v>
          </cell>
          <cell r="J837" t="str">
            <v>COLETADO</v>
          </cell>
          <cell r="K837" t="str">
            <v>153,55</v>
          </cell>
        </row>
        <row r="838">
          <cell r="A838" t="str">
            <v>CUSTOS HORÁRIOS DE MÁQUINAS E EQUIPAMENTOS</v>
          </cell>
          <cell r="B838" t="str">
            <v>CHOR</v>
          </cell>
          <cell r="C838" t="str">
            <v>COMPOSIÇÕES AUXILIARES</v>
          </cell>
          <cell r="D838" t="str">
            <v>0329</v>
          </cell>
        </row>
        <row r="838">
          <cell r="G838">
            <v>5751</v>
          </cell>
          <cell r="H838" t="str">
            <v>CAMINHÃO TOCO, PESO BRUTO TOTAL 14.300 KG, CARGA ÚTIL MÁXIMA 9590 KG, DISTÂNCIA ENTRE EIXOS 4,76 M, POTÊNCIA 185 CV (NÃO INCLUI CARROCERIA) - MANUTENÇÃO. AF_06/2014</v>
          </cell>
          <cell r="I838" t="str">
            <v>H</v>
          </cell>
          <cell r="J838" t="str">
            <v>COEFICIENTE DE REPRESENTATIVIDADE</v>
          </cell>
          <cell r="K838" t="str">
            <v>32,03</v>
          </cell>
        </row>
        <row r="839">
          <cell r="A839" t="str">
            <v>CUSTOS HORÁRIOS DE MÁQUINAS E EQUIPAMENTOS</v>
          </cell>
          <cell r="B839" t="str">
            <v>CHOR</v>
          </cell>
          <cell r="C839" t="str">
            <v>COMPOSIÇÕES AUXILIARES</v>
          </cell>
          <cell r="D839" t="str">
            <v>0329</v>
          </cell>
        </row>
        <row r="839">
          <cell r="G839">
            <v>5754</v>
          </cell>
          <cell r="H839" t="str">
            <v>CAMINHÃO TOCO, PESO BRUTO TOTAL 16.000 KG, CARGA ÚTIL MÁXIMA DE 10.685 KG, DISTÂNCIA ENTRE EIXOS 4,80 M, POTÊNCIA 189 CV EXCLUSIVE CARROCERIA - MANUTENÇÃO. AF_06/2014</v>
          </cell>
          <cell r="I839" t="str">
            <v>H</v>
          </cell>
          <cell r="J839" t="str">
            <v>COEFICIENTE DE REPRESENTATIVIDADE</v>
          </cell>
          <cell r="K839" t="str">
            <v>35,17</v>
          </cell>
        </row>
        <row r="840">
          <cell r="A840" t="str">
            <v>CUSTOS HORÁRIOS DE MÁQUINAS E EQUIPAMENTOS</v>
          </cell>
          <cell r="B840" t="str">
            <v>CHOR</v>
          </cell>
          <cell r="C840" t="str">
            <v>COMPOSIÇÕES AUXILIARES</v>
          </cell>
          <cell r="D840" t="str">
            <v>0329</v>
          </cell>
        </row>
        <row r="840">
          <cell r="G840">
            <v>5763</v>
          </cell>
          <cell r="H840" t="str">
            <v>CAMINHÃO PIPA 10.000 L TRUCADO, PESO BRUTO TOTAL 23.000 KG, CARGA ÚTIL MÁXIMA 15.935 KG, DISTÂNCIA ENTRE EIXOS 4,8 M, POTÊNCIA 230 CV, INCLUSIVE TANQUE DE AÇO PARA TRANSPORTE DE ÁGUA - MANUTENÇÃO. AF_06/2014</v>
          </cell>
          <cell r="I840" t="str">
            <v>H</v>
          </cell>
          <cell r="J840" t="str">
            <v>ATRIBUÍDO SÃO PAULO</v>
          </cell>
          <cell r="K840" t="str">
            <v>50,25</v>
          </cell>
        </row>
        <row r="841">
          <cell r="A841" t="str">
            <v>CUSTOS HORÁRIOS DE MÁQUINAS E EQUIPAMENTOS</v>
          </cell>
          <cell r="B841" t="str">
            <v>CHOR</v>
          </cell>
          <cell r="C841" t="str">
            <v>COMPOSIÇÕES AUXILIARES</v>
          </cell>
          <cell r="D841" t="str">
            <v>0329</v>
          </cell>
        </row>
        <row r="841">
          <cell r="G841">
            <v>5765</v>
          </cell>
          <cell r="H841" t="str">
            <v>ESPARGIDOR DE ASFALTO PRESSURIZADO COM TANQUE DE 2500 L, REBOCÁVEL COM MOTOR A GASOLINA POTÊNCIA 3,4 HP - MANUTENÇÃO. AF_07/2014</v>
          </cell>
          <cell r="I841" t="str">
            <v>H</v>
          </cell>
          <cell r="J841" t="str">
            <v>ATRIBUÍDO SÃO PAULO</v>
          </cell>
          <cell r="K841" t="str">
            <v>4,64</v>
          </cell>
        </row>
        <row r="842">
          <cell r="A842" t="str">
            <v>CUSTOS HORÁRIOS DE MÁQUINAS E EQUIPAMENTOS</v>
          </cell>
          <cell r="B842" t="str">
            <v>CHOR</v>
          </cell>
          <cell r="C842" t="str">
            <v>COMPOSIÇÕES AUXILIARES</v>
          </cell>
          <cell r="D842" t="str">
            <v>0329</v>
          </cell>
        </row>
        <row r="842">
          <cell r="G842">
            <v>5766</v>
          </cell>
          <cell r="H842" t="str">
            <v>ESPARGIDOR DE ASFALTO PRESSURIZADO COM TANQUE DE 2500 L, REBOCÁVEL COM MOTOR A GASOLINA POTÊNCIA 3,4 HP - MATERIAIS NA OPERAÇÃO. AF_07/2014</v>
          </cell>
          <cell r="I842" t="str">
            <v>H</v>
          </cell>
          <cell r="J842" t="str">
            <v>COLETADO</v>
          </cell>
          <cell r="K842" t="str">
            <v>2,97</v>
          </cell>
        </row>
        <row r="843">
          <cell r="A843" t="str">
            <v>CUSTOS HORÁRIOS DE MÁQUINAS E EQUIPAMENTOS</v>
          </cell>
          <cell r="B843" t="str">
            <v>CHOR</v>
          </cell>
          <cell r="C843" t="str">
            <v>COMPOSIÇÕES AUXILIARES</v>
          </cell>
          <cell r="D843" t="str">
            <v>0329</v>
          </cell>
        </row>
        <row r="843">
          <cell r="G843">
            <v>5779</v>
          </cell>
          <cell r="H843" t="str">
            <v>MOTONIVELADORA POTÊNCIA BÁSICA LÍQUIDA (PRIMEIRA MARCHA) 125 HP, PESO BRUTO 13032 KG, LARGURA DA LÂMINA DE 3,7 M - MANUTENÇÃO. AF_06/2014</v>
          </cell>
          <cell r="I843" t="str">
            <v>H</v>
          </cell>
          <cell r="J843" t="str">
            <v>COLETADO</v>
          </cell>
          <cell r="K843" t="str">
            <v>73,30</v>
          </cell>
        </row>
        <row r="844">
          <cell r="A844" t="str">
            <v>CUSTOS HORÁRIOS DE MÁQUINAS E EQUIPAMENTOS</v>
          </cell>
          <cell r="B844" t="str">
            <v>CHOR</v>
          </cell>
          <cell r="C844" t="str">
            <v>COMPOSIÇÕES AUXILIARES</v>
          </cell>
          <cell r="D844" t="str">
            <v>0329</v>
          </cell>
        </row>
        <row r="844">
          <cell r="G844">
            <v>5787</v>
          </cell>
          <cell r="H844" t="str">
            <v>PÁ CARREGADEIRA SOBRE RODAS, POTÊNCIA 197 HP, CAPACIDADE DA CAÇAMBA 2,5 A 3,5 M3, PESO OPERACIONAL 18338 KG - MATERIAIS NA OPERAÇÃO. AF_06/2014</v>
          </cell>
          <cell r="I844" t="str">
            <v>H</v>
          </cell>
          <cell r="J844" t="str">
            <v>COLETADO</v>
          </cell>
          <cell r="K844" t="str">
            <v>68,32</v>
          </cell>
        </row>
        <row r="845">
          <cell r="A845" t="str">
            <v>CUSTOS HORÁRIOS DE MÁQUINAS E EQUIPAMENTOS</v>
          </cell>
          <cell r="B845" t="str">
            <v>CHOR</v>
          </cell>
          <cell r="C845" t="str">
            <v>COMPOSIÇÕES AUXILIARES</v>
          </cell>
          <cell r="D845" t="str">
            <v>0329</v>
          </cell>
        </row>
        <row r="845">
          <cell r="G845">
            <v>5797</v>
          </cell>
          <cell r="H845" t="str">
            <v>COMPRESSOR DE AR REBOCÁVEL, VAZÃO 189 PCM, PRESSÃO EFETIVA DE TRABALHO 102 PSI, MOTOR DIESEL, POTÊNCIA 63 CV - MANUTENÇÃO. AF_06/2015</v>
          </cell>
          <cell r="I845" t="str">
            <v>H</v>
          </cell>
          <cell r="J845" t="str">
            <v>ATRIBUÍDO SÃO PAULO</v>
          </cell>
          <cell r="K845" t="str">
            <v>6,64</v>
          </cell>
        </row>
        <row r="846">
          <cell r="A846" t="str">
            <v>CUSTOS HORÁRIOS DE MÁQUINAS E EQUIPAMENTOS</v>
          </cell>
          <cell r="B846" t="str">
            <v>CHOR</v>
          </cell>
          <cell r="C846" t="str">
            <v>COMPOSIÇÕES AUXILIARES</v>
          </cell>
          <cell r="D846" t="str">
            <v>0329</v>
          </cell>
        </row>
        <row r="846">
          <cell r="G846">
            <v>5800</v>
          </cell>
          <cell r="H846" t="str">
            <v>BOMBA SUBMERSÍVEL ELÉTRICA TRIFÁSICA, POTÊNCIA 2,96 HP, Ø ROTOR 144 MM SEMI-ABERTO, BOCAL DE SAÍDA Ø 2", HM/Q = 2 MCA / 38,8 M3/H A 28 MCA / 5 M3/H - MANUTENÇÃO. AF_06/2014</v>
          </cell>
          <cell r="I846" t="str">
            <v>H</v>
          </cell>
          <cell r="J846" t="str">
            <v>COEFICIENTE DE REPRESENTATIVIDADE</v>
          </cell>
          <cell r="K846" t="str">
            <v>0,51</v>
          </cell>
        </row>
        <row r="847">
          <cell r="A847" t="str">
            <v>CUSTOS HORÁRIOS DE MÁQUINAS E EQUIPAMENTOS</v>
          </cell>
          <cell r="B847" t="str">
            <v>CHOR</v>
          </cell>
          <cell r="C847" t="str">
            <v>COMPOSIÇÕES AUXILIARES</v>
          </cell>
          <cell r="D847" t="str">
            <v>0329</v>
          </cell>
        </row>
        <row r="847">
          <cell r="G847">
            <v>7032</v>
          </cell>
          <cell r="H847" t="str">
            <v>TANQUE DE ASFALTO ESTACIONÁRIO COM SERPENTINA, CAPACIDADE 30.000 L - DEPRECIAÇÃO. AF_05/2023</v>
          </cell>
          <cell r="I847" t="str">
            <v>H</v>
          </cell>
          <cell r="J847" t="str">
            <v>ATRIBUÍDO SÃO PAULO</v>
          </cell>
          <cell r="K847" t="str">
            <v>4,41</v>
          </cell>
        </row>
        <row r="848">
          <cell r="A848" t="str">
            <v>CUSTOS HORÁRIOS DE MÁQUINAS E EQUIPAMENTOS</v>
          </cell>
          <cell r="B848" t="str">
            <v>CHOR</v>
          </cell>
          <cell r="C848" t="str">
            <v>COMPOSIÇÕES AUXILIARES</v>
          </cell>
          <cell r="D848" t="str">
            <v>0329</v>
          </cell>
        </row>
        <row r="848">
          <cell r="G848">
            <v>7033</v>
          </cell>
          <cell r="H848" t="str">
            <v>TANQUE DE ASFALTO ESTACIONÁRIO COM SERPENTINA, CAPACIDADE 30.000 L - JUROS. AF_05/2023</v>
          </cell>
          <cell r="I848" t="str">
            <v>H</v>
          </cell>
          <cell r="J848" t="str">
            <v>ATRIBUÍDO SÃO PAULO</v>
          </cell>
          <cell r="K848" t="str">
            <v>1,63</v>
          </cell>
        </row>
        <row r="849">
          <cell r="A849" t="str">
            <v>CUSTOS HORÁRIOS DE MÁQUINAS E EQUIPAMENTOS</v>
          </cell>
          <cell r="B849" t="str">
            <v>CHOR</v>
          </cell>
          <cell r="C849" t="str">
            <v>COMPOSIÇÕES AUXILIARES</v>
          </cell>
          <cell r="D849" t="str">
            <v>0329</v>
          </cell>
        </row>
        <row r="849">
          <cell r="G849">
            <v>7034</v>
          </cell>
          <cell r="H849" t="str">
            <v>TANQUE DE ASFALTO ESTACIONÁRIO COM SERPENTINA, CAPACIDADE 30.000 L - MANUTENÇÃO. AF_05/2023</v>
          </cell>
          <cell r="I849" t="str">
            <v>H</v>
          </cell>
          <cell r="J849" t="str">
            <v>ATRIBUÍDO SÃO PAULO</v>
          </cell>
          <cell r="K849" t="str">
            <v>5,88</v>
          </cell>
        </row>
        <row r="850">
          <cell r="A850" t="str">
            <v>CUSTOS HORÁRIOS DE MÁQUINAS E EQUIPAMENTOS</v>
          </cell>
          <cell r="B850" t="str">
            <v>CHOR</v>
          </cell>
          <cell r="C850" t="str">
            <v>COMPOSIÇÕES AUXILIARES</v>
          </cell>
          <cell r="D850" t="str">
            <v>0329</v>
          </cell>
        </row>
        <row r="850">
          <cell r="G850">
            <v>7035</v>
          </cell>
          <cell r="H850" t="str">
            <v>TANQUE DE ASFALTO ESTACIONÁRIO COM SERPENTINA, CAPACIDADE 30.000 L - MATERIAIS NA OPERAÇÃO. AF_05/2023</v>
          </cell>
          <cell r="I850" t="str">
            <v>H</v>
          </cell>
          <cell r="J850" t="str">
            <v>COLETADO</v>
          </cell>
          <cell r="K850" t="str">
            <v>249,02</v>
          </cell>
        </row>
        <row r="851">
          <cell r="A851" t="str">
            <v>CUSTOS HORÁRIOS DE MÁQUINAS E EQUIPAMENTOS</v>
          </cell>
          <cell r="B851" t="str">
            <v>CHOR</v>
          </cell>
          <cell r="C851" t="str">
            <v>COMPOSIÇÕES AUXILIARES</v>
          </cell>
          <cell r="D851" t="str">
            <v>0329</v>
          </cell>
        </row>
        <row r="851">
          <cell r="G851">
            <v>7038</v>
          </cell>
          <cell r="H851" t="str">
            <v>ROLO COMPACTADOR DE PNEUS ESTÁTICO, PRESSÃO VARIÁVEL, POTÊNCIA 111 HP, PESO SEM/COM LASTRO 9,5 / 26 T, LARGURA DE TRABALHO 1,90 M - DEPRECIAÇÃO. AF_07/2014</v>
          </cell>
          <cell r="I851" t="str">
            <v>H</v>
          </cell>
          <cell r="J851" t="str">
            <v>ATRIBUÍDO SÃO PAULO</v>
          </cell>
          <cell r="K851" t="str">
            <v>49,56</v>
          </cell>
        </row>
        <row r="852">
          <cell r="A852" t="str">
            <v>CUSTOS HORÁRIOS DE MÁQUINAS E EQUIPAMENTOS</v>
          </cell>
          <cell r="B852" t="str">
            <v>CHOR</v>
          </cell>
          <cell r="C852" t="str">
            <v>COMPOSIÇÕES AUXILIARES</v>
          </cell>
          <cell r="D852" t="str">
            <v>0329</v>
          </cell>
        </row>
        <row r="852">
          <cell r="G852">
            <v>7039</v>
          </cell>
          <cell r="H852" t="str">
            <v>ROLO COMPACTADOR DE PNEUS ESTÁTICO, PRESSÃO VARIÁVEL, POTÊNCIA 111 HP, PESO SEM/COM LASTRO 9,5 / 26 T, LARGURA DE TRABALHO 1,90 M - JUROS. AF_07/2014</v>
          </cell>
          <cell r="I852" t="str">
            <v>H</v>
          </cell>
          <cell r="J852" t="str">
            <v>ATRIBUÍDO SÃO PAULO</v>
          </cell>
          <cell r="K852" t="str">
            <v>13,29</v>
          </cell>
        </row>
        <row r="853">
          <cell r="A853" t="str">
            <v>CUSTOS HORÁRIOS DE MÁQUINAS E EQUIPAMENTOS</v>
          </cell>
          <cell r="B853" t="str">
            <v>CHOR</v>
          </cell>
          <cell r="C853" t="str">
            <v>COMPOSIÇÕES AUXILIARES</v>
          </cell>
          <cell r="D853" t="str">
            <v>0329</v>
          </cell>
        </row>
        <row r="853">
          <cell r="G853">
            <v>7040</v>
          </cell>
          <cell r="H853" t="str">
            <v>ROLO COMPACTADOR DE PNEUS ESTÁTICO, PRESSÃO VARIÁVEL, POTÊNCIA 111 HP, PESO SEM/COM LASTRO 9,5 / 26 T, LARGURA DE TRABALHO 1,90 M - MANUTENÇÃO. AF_07/2014</v>
          </cell>
          <cell r="I853" t="str">
            <v>H</v>
          </cell>
          <cell r="J853" t="str">
            <v>ATRIBUÍDO SÃO PAULO</v>
          </cell>
          <cell r="K853" t="str">
            <v>62,03</v>
          </cell>
        </row>
        <row r="854">
          <cell r="A854" t="str">
            <v>CUSTOS HORÁRIOS DE MÁQUINAS E EQUIPAMENTOS</v>
          </cell>
          <cell r="B854" t="str">
            <v>CHOR</v>
          </cell>
          <cell r="C854" t="str">
            <v>COMPOSIÇÕES AUXILIARES</v>
          </cell>
          <cell r="D854" t="str">
            <v>0329</v>
          </cell>
        </row>
        <row r="854">
          <cell r="G854">
            <v>7044</v>
          </cell>
          <cell r="H854" t="str">
            <v>MOTOBOMBA TRASH (PARA ÁGUA SUJA) AUTO ESCORVANTE, MOTOR GASOLINA DE 6,41 HP, DIÂMETROS DE SUCÇÃO X RECALQUE: 3" X 3", HM/Q = 10 MCA / 60 M3/H A 23 MCA / 0 M3/H - DEPRECIAÇÃO. AF_10/2014</v>
          </cell>
          <cell r="I854" t="str">
            <v>H</v>
          </cell>
          <cell r="J854" t="str">
            <v>COEFICIENTE DE REPRESENTATIVIDADE</v>
          </cell>
          <cell r="K854" t="str">
            <v>0,37</v>
          </cell>
        </row>
        <row r="855">
          <cell r="A855" t="str">
            <v>CUSTOS HORÁRIOS DE MÁQUINAS E EQUIPAMENTOS</v>
          </cell>
          <cell r="B855" t="str">
            <v>CHOR</v>
          </cell>
          <cell r="C855" t="str">
            <v>COMPOSIÇÕES AUXILIARES</v>
          </cell>
          <cell r="D855" t="str">
            <v>0329</v>
          </cell>
        </row>
        <row r="855">
          <cell r="G855">
            <v>7045</v>
          </cell>
          <cell r="H855" t="str">
            <v>MOTOBOMBA TRASH (PARA ÁGUA SUJA) AUTO ESCORVANTE, MOTOR GASOLINA DE 6,41 HP, DIÂMETROS DE SUCÇÃO X RECALQUE: 3" X 3", HM/Q = 10 MCA / 60 M3/H A 23 MCA / 0 M3/H - JUROS. AF_10/2014</v>
          </cell>
          <cell r="I855" t="str">
            <v>H</v>
          </cell>
          <cell r="J855" t="str">
            <v>COEFICIENTE DE REPRESENTATIVIDADE</v>
          </cell>
          <cell r="K855" t="str">
            <v>0,08</v>
          </cell>
        </row>
        <row r="856">
          <cell r="A856" t="str">
            <v>CUSTOS HORÁRIOS DE MÁQUINAS E EQUIPAMENTOS</v>
          </cell>
          <cell r="B856" t="str">
            <v>CHOR</v>
          </cell>
          <cell r="C856" t="str">
            <v>COMPOSIÇÕES AUXILIARES</v>
          </cell>
          <cell r="D856" t="str">
            <v>0329</v>
          </cell>
        </row>
        <row r="856">
          <cell r="G856">
            <v>7046</v>
          </cell>
          <cell r="H856" t="str">
            <v>MOTOBOMBA TRASH (PARA ÁGUA SUJA) AUTO ESCORVANTE, MOTOR GASOLINA DE 6,41 HP, DIÂMETROS DE SUCÇÃO X RECALQUE: 3" X 3", HM/Q = 10 MCA / 60 M3/H A 23 MCA / 0 M3/H - MANUTENÇÃO. AF_10/2014</v>
          </cell>
          <cell r="I856" t="str">
            <v>H</v>
          </cell>
          <cell r="J856" t="str">
            <v>COEFICIENTE DE REPRESENTATIVIDADE</v>
          </cell>
          <cell r="K856" t="str">
            <v>0,41</v>
          </cell>
        </row>
        <row r="857">
          <cell r="A857" t="str">
            <v>CUSTOS HORÁRIOS DE MÁQUINAS E EQUIPAMENTOS</v>
          </cell>
          <cell r="B857" t="str">
            <v>CHOR</v>
          </cell>
          <cell r="C857" t="str">
            <v>COMPOSIÇÕES AUXILIARES</v>
          </cell>
          <cell r="D857" t="str">
            <v>0329</v>
          </cell>
        </row>
        <row r="857">
          <cell r="G857">
            <v>7047</v>
          </cell>
          <cell r="H857" t="str">
            <v>MOTOBOMBA TRASH (PARA ÁGUA SUJA) AUTO ESCORVANTE, MOTOR GASOLINA DE 6,41 HP, DIÂMETROS DE SUCÇÃO X RECALQUE: 3" X 3", HM/Q = 10 MCA / 60 M3/H A 23 MCA / 0 M3/H - MATERIAIS NA OPERAÇÃO. AF_10/2014</v>
          </cell>
          <cell r="I857" t="str">
            <v>H</v>
          </cell>
          <cell r="J857" t="str">
            <v>COLETADO</v>
          </cell>
          <cell r="K857" t="str">
            <v>25,13</v>
          </cell>
        </row>
        <row r="858">
          <cell r="A858" t="str">
            <v>CUSTOS HORÁRIOS DE MÁQUINAS E EQUIPAMENTOS</v>
          </cell>
          <cell r="B858" t="str">
            <v>CHOR</v>
          </cell>
          <cell r="C858" t="str">
            <v>COMPOSIÇÕES AUXILIARES</v>
          </cell>
          <cell r="D858" t="str">
            <v>0329</v>
          </cell>
        </row>
        <row r="858">
          <cell r="G858">
            <v>7051</v>
          </cell>
          <cell r="H858" t="str">
            <v>ROLO COMPACTADOR PE DE CARNEIRO VIBRATORIO, POTENCIA 125 HP, PESO OPERACIONAL SEM/COM LASTRO 11,95 / 13,30 T, IMPACTO DINAMICO 38,5 / 22,5 T, LARGURA DE TRABALHO 2,15 M - DEPRECIAÇÃO. AF_06/2014</v>
          </cell>
          <cell r="I858" t="str">
            <v>H</v>
          </cell>
          <cell r="J858" t="str">
            <v>ATRIBUÍDO SÃO PAULO</v>
          </cell>
          <cell r="K858" t="str">
            <v>43,96</v>
          </cell>
        </row>
        <row r="859">
          <cell r="A859" t="str">
            <v>CUSTOS HORÁRIOS DE MÁQUINAS E EQUIPAMENTOS</v>
          </cell>
          <cell r="B859" t="str">
            <v>CHOR</v>
          </cell>
          <cell r="C859" t="str">
            <v>COMPOSIÇÕES AUXILIARES</v>
          </cell>
          <cell r="D859" t="str">
            <v>0329</v>
          </cell>
        </row>
        <row r="859">
          <cell r="G859">
            <v>7052</v>
          </cell>
          <cell r="H859" t="str">
            <v>ROLO COMPACTADOR PE DE CARNEIRO VIBRATORIO, POTENCIA 125 HP, PESO OPERACIONAL SEM/COM LASTRO 11,95 / 13,30 T, IMPACTO DINAMICO 38,5 / 22,5 T, LARGURA DE TRABALHO 2,15 M - JUROS. AF_06/2014</v>
          </cell>
          <cell r="I859" t="str">
            <v>H</v>
          </cell>
          <cell r="J859" t="str">
            <v>ATRIBUÍDO SÃO PAULO</v>
          </cell>
          <cell r="K859" t="str">
            <v>11,87</v>
          </cell>
        </row>
        <row r="860">
          <cell r="A860" t="str">
            <v>CUSTOS HORÁRIOS DE MÁQUINAS E EQUIPAMENTOS</v>
          </cell>
          <cell r="B860" t="str">
            <v>CHOR</v>
          </cell>
          <cell r="C860" t="str">
            <v>COMPOSIÇÕES AUXILIARES</v>
          </cell>
          <cell r="D860" t="str">
            <v>0329</v>
          </cell>
        </row>
        <row r="860">
          <cell r="G860">
            <v>7053</v>
          </cell>
          <cell r="H860" t="str">
            <v>ROLO COMPACTADOR PE DE CARNEIRO VIBRATORIO, POTENCIA 125 HP, PESO OPERACIONAL SEM/COM LASTRO 11,95 / 13,30 T, IMPACTO DINAMICO 38,5 / 22,5 T, LARGURA DE TRABALHO 2,15 M - MANUTENÇÃO. AF_06/2014</v>
          </cell>
          <cell r="I860" t="str">
            <v>H</v>
          </cell>
          <cell r="J860" t="str">
            <v>ATRIBUÍDO SÃO PAULO</v>
          </cell>
          <cell r="K860" t="str">
            <v>55,02</v>
          </cell>
        </row>
        <row r="861">
          <cell r="A861" t="str">
            <v>CUSTOS HORÁRIOS DE MÁQUINAS E EQUIPAMENTOS</v>
          </cell>
          <cell r="B861" t="str">
            <v>CHOR</v>
          </cell>
          <cell r="C861" t="str">
            <v>COMPOSIÇÕES AUXILIARES</v>
          </cell>
          <cell r="D861" t="str">
            <v>0329</v>
          </cell>
        </row>
        <row r="861">
          <cell r="G861">
            <v>7054</v>
          </cell>
          <cell r="H861" t="str">
            <v>ROLO COMPACTADOR PE DE CARNEIRO VIBRATORIO, POTENCIA 125 HP, PESO OPERACIONAL SEM/COM LASTRO 11,95 / 13,30 T, IMPACTO DINAMICO 38,5 / 22,5 T, LARGURA DE TRABALHO 2,15 M - MATERIAIS NA OPERAÇÃO. AF_06/2014</v>
          </cell>
          <cell r="I861" t="str">
            <v>H</v>
          </cell>
          <cell r="J861" t="str">
            <v>COLETADO</v>
          </cell>
          <cell r="K861" t="str">
            <v>86,68</v>
          </cell>
        </row>
        <row r="862">
          <cell r="A862" t="str">
            <v>CUSTOS HORÁRIOS DE MÁQUINAS E EQUIPAMENTOS</v>
          </cell>
          <cell r="B862" t="str">
            <v>CHOR</v>
          </cell>
          <cell r="C862" t="str">
            <v>COMPOSIÇÕES AUXILIARES</v>
          </cell>
          <cell r="D862" t="str">
            <v>0329</v>
          </cell>
        </row>
        <row r="862">
          <cell r="G862">
            <v>7058</v>
          </cell>
          <cell r="H862" t="str">
            <v>CAMINHÃO BASCULANTE 6 M3 TOCO, PESO BRUTO TOTAL 16.000 KG, CARGA ÚTIL MÁXIMA 11.130 KG, DISTÂNCIA ENTRE EIXOS 5,36 M, POTÊNCIA 185 CV, INCLUSIVE CAÇAMBA METÁLICA - DEPRECIAÇÃO. AF_06/2014</v>
          </cell>
          <cell r="I862" t="str">
            <v>H</v>
          </cell>
          <cell r="J862" t="str">
            <v>COEFICIENTE DE REPRESENTATIVIDADE</v>
          </cell>
          <cell r="K862" t="str">
            <v>22,85</v>
          </cell>
        </row>
        <row r="863">
          <cell r="A863" t="str">
            <v>CUSTOS HORÁRIOS DE MÁQUINAS E EQUIPAMENTOS</v>
          </cell>
          <cell r="B863" t="str">
            <v>CHOR</v>
          </cell>
          <cell r="C863" t="str">
            <v>COMPOSIÇÕES AUXILIARES</v>
          </cell>
          <cell r="D863" t="str">
            <v>0329</v>
          </cell>
        </row>
        <row r="863">
          <cell r="G863">
            <v>7059</v>
          </cell>
          <cell r="H863" t="str">
            <v>CAMINHÃO BASCULANTE 6 M3 TOCO, PESO BRUTO TOTAL 16.000 KG, CARGA ÚTIL MÁXIMA 11.130 KG, DISTÂNCIA ENTRE EIXOS 5,36 M, POTÊNCIA 185 CV, INCLUSIVE CAÇAMBA METÁLICA - JUROS. AF_06/2014</v>
          </cell>
          <cell r="I863" t="str">
            <v>H</v>
          </cell>
          <cell r="J863" t="str">
            <v>COEFICIENTE DE REPRESENTATIVIDADE</v>
          </cell>
          <cell r="K863" t="str">
            <v>8,71</v>
          </cell>
        </row>
        <row r="864">
          <cell r="A864" t="str">
            <v>CUSTOS HORÁRIOS DE MÁQUINAS E EQUIPAMENTOS</v>
          </cell>
          <cell r="B864" t="str">
            <v>CHOR</v>
          </cell>
          <cell r="C864" t="str">
            <v>COMPOSIÇÕES AUXILIARES</v>
          </cell>
          <cell r="D864" t="str">
            <v>0329</v>
          </cell>
        </row>
        <row r="864">
          <cell r="G864">
            <v>7060</v>
          </cell>
          <cell r="H864" t="str">
            <v>CAMINHÃO BASCULANTE 6 M3 TOCO, PESO BRUTO TOTAL 16.000 KG, CARGA ÚTIL MÁXIMA 11.130 KG, DISTÂNCIA ENTRE EIXOS 5,36 M, POTÊNCIA 185 CV, INCLUSIVE CAÇAMBA METÁLICA - MANUTENÇÃO. AF_06/2014</v>
          </cell>
          <cell r="I864" t="str">
            <v>H</v>
          </cell>
          <cell r="J864" t="str">
            <v>COEFICIENTE DE REPRESENTATIVIDADE</v>
          </cell>
          <cell r="K864" t="str">
            <v>40,96</v>
          </cell>
        </row>
        <row r="865">
          <cell r="A865" t="str">
            <v>CUSTOS HORÁRIOS DE MÁQUINAS E EQUIPAMENTOS</v>
          </cell>
          <cell r="B865" t="str">
            <v>CHOR</v>
          </cell>
          <cell r="C865" t="str">
            <v>COMPOSIÇÕES AUXILIARES</v>
          </cell>
          <cell r="D865" t="str">
            <v>0329</v>
          </cell>
        </row>
        <row r="865">
          <cell r="G865">
            <v>7061</v>
          </cell>
          <cell r="H865" t="str">
            <v>CAMINHÃO BASCULANTE 6 M3 TOCO, PESO BRUTO TOTAL 16.000 KG, CARGA ÚTIL MÁXIMA 11.130 KG, DISTÂNCIA ENTRE EIXOS 5,36 M, POTÊNCIA 185 CV, INCLUSIVE CAÇAMBA METÁLICA - MATERIAIS NA OPERAÇÃO. AF_06/2014</v>
          </cell>
          <cell r="I865" t="str">
            <v>H</v>
          </cell>
          <cell r="J865" t="str">
            <v>COLETADO</v>
          </cell>
          <cell r="K865" t="str">
            <v>79,13</v>
          </cell>
        </row>
        <row r="866">
          <cell r="A866" t="str">
            <v>CUSTOS HORÁRIOS DE MÁQUINAS E EQUIPAMENTOS</v>
          </cell>
          <cell r="B866" t="str">
            <v>CHOR</v>
          </cell>
          <cell r="C866" t="str">
            <v>COMPOSIÇÕES AUXILIARES</v>
          </cell>
          <cell r="D866" t="str">
            <v>0329</v>
          </cell>
        </row>
        <row r="866">
          <cell r="G866">
            <v>7063</v>
          </cell>
          <cell r="H866" t="str">
            <v>TRATOR DE PNEUS, POTÊNCIA 122 CV, TRAÇÃO 4X4, PESO COM LASTRO DE 4.510 KG - DEPRECIAÇÃO. AF_06/2014</v>
          </cell>
          <cell r="I866" t="str">
            <v>H</v>
          </cell>
          <cell r="J866" t="str">
            <v>COEFICIENTE DE REPRESENTATIVIDADE</v>
          </cell>
          <cell r="K866" t="str">
            <v>22,54</v>
          </cell>
        </row>
        <row r="867">
          <cell r="A867" t="str">
            <v>CUSTOS HORÁRIOS DE MÁQUINAS E EQUIPAMENTOS</v>
          </cell>
          <cell r="B867" t="str">
            <v>CHOR</v>
          </cell>
          <cell r="C867" t="str">
            <v>COMPOSIÇÕES AUXILIARES</v>
          </cell>
          <cell r="D867" t="str">
            <v>0329</v>
          </cell>
        </row>
        <row r="867">
          <cell r="G867">
            <v>7064</v>
          </cell>
          <cell r="H867" t="str">
            <v>TRATOR DE PNEUS, POTÊNCIA 122 CV, TRAÇÃO 4X4, PESO COM LASTRO DE 4.510 KG - JUROS. AF_06/2014</v>
          </cell>
          <cell r="I867" t="str">
            <v>H</v>
          </cell>
          <cell r="J867" t="str">
            <v>COEFICIENTE DE REPRESENTATIVIDADE</v>
          </cell>
          <cell r="K867" t="str">
            <v>6,09</v>
          </cell>
        </row>
        <row r="868">
          <cell r="A868" t="str">
            <v>CUSTOS HORÁRIOS DE MÁQUINAS E EQUIPAMENTOS</v>
          </cell>
          <cell r="B868" t="str">
            <v>CHOR</v>
          </cell>
          <cell r="C868" t="str">
            <v>COMPOSIÇÕES AUXILIARES</v>
          </cell>
          <cell r="D868" t="str">
            <v>0329</v>
          </cell>
        </row>
        <row r="868">
          <cell r="G868">
            <v>7065</v>
          </cell>
          <cell r="H868" t="str">
            <v>TRATOR DE PNEUS, POTÊNCIA 122 CV, TRAÇÃO 4X4, PESO COM LASTRO DE 4.510 KG - MANUTENÇÃO. AF_06/2014</v>
          </cell>
          <cell r="I868" t="str">
            <v>H</v>
          </cell>
          <cell r="J868" t="str">
            <v>COEFICIENTE DE REPRESENTATIVIDADE</v>
          </cell>
          <cell r="K868" t="str">
            <v>24,66</v>
          </cell>
        </row>
        <row r="869">
          <cell r="A869" t="str">
            <v>CUSTOS HORÁRIOS DE MÁQUINAS E EQUIPAMENTOS</v>
          </cell>
          <cell r="B869" t="str">
            <v>CHOR</v>
          </cell>
          <cell r="C869" t="str">
            <v>COMPOSIÇÕES AUXILIARES</v>
          </cell>
          <cell r="D869" t="str">
            <v>0329</v>
          </cell>
        </row>
        <row r="869">
          <cell r="G869">
            <v>7066</v>
          </cell>
          <cell r="H869" t="str">
            <v>TRATOR DE PNEUS, POTÊNCIA 122 CV, TRAÇÃO 4X4, PESO COM LASTRO DE 4.510 KG - MATERIAIS NA OPERAÇÃO. AF_06/2014</v>
          </cell>
          <cell r="I869" t="str">
            <v>H</v>
          </cell>
          <cell r="J869" t="str">
            <v>COLETADO</v>
          </cell>
          <cell r="K869" t="str">
            <v>93,88</v>
          </cell>
        </row>
        <row r="870">
          <cell r="A870" t="str">
            <v>CUSTOS HORÁRIOS DE MÁQUINAS E EQUIPAMENTOS</v>
          </cell>
          <cell r="B870" t="str">
            <v>CHOR</v>
          </cell>
          <cell r="C870" t="str">
            <v>COMPOSIÇÕES AUXILIARES</v>
          </cell>
          <cell r="D870" t="str">
            <v>0329</v>
          </cell>
        </row>
        <row r="870">
          <cell r="G870">
            <v>53786</v>
          </cell>
          <cell r="H870" t="str">
            <v>RETROESCAVADEIRA SOBRE RODAS COM CARREGADEIRA, TRAÇÃO 4X4, POTÊNCIA LÍQ. 88 HP, CAÇAMBA CARREG. CAP. MÍN. 1 M3, CAÇAMBA RETRO CAP. 0,26 M3, PESO OPERACIONAL MÍN. 6.674 KG, PROFUNDIDADE ESCAVAÇÃO MÁX. 4,37 M - MATERIAIS NA OPERAÇÃO. AF_06/2014</v>
          </cell>
          <cell r="I870" t="str">
            <v>H</v>
          </cell>
          <cell r="J870" t="str">
            <v>COLETADO</v>
          </cell>
          <cell r="K870" t="str">
            <v>49,55</v>
          </cell>
        </row>
        <row r="871">
          <cell r="A871" t="str">
            <v>CUSTOS HORÁRIOS DE MÁQUINAS E EQUIPAMENTOS</v>
          </cell>
          <cell r="B871" t="str">
            <v>CHOR</v>
          </cell>
          <cell r="C871" t="str">
            <v>COMPOSIÇÕES AUXILIARES</v>
          </cell>
          <cell r="D871" t="str">
            <v>0329</v>
          </cell>
        </row>
        <row r="871">
          <cell r="G871">
            <v>53788</v>
          </cell>
          <cell r="H871" t="str">
            <v>ROLO COMPACTADOR VIBRATÓRIO DE UM CILINDRO AÇO LISO, POTÊNCIA 80 HP, PESO OPERACIONAL MÁXIMO 8,1 T, IMPACTO DINÂMICO 16,15 / 9,5 T, LARGURA DE TRABALHO 1,68 M - MATERIAIS NA OPERAÇÃO. AF_06/2014</v>
          </cell>
          <cell r="I871" t="str">
            <v>H</v>
          </cell>
          <cell r="J871" t="str">
            <v>COLETADO</v>
          </cell>
          <cell r="K871" t="str">
            <v>55,48</v>
          </cell>
        </row>
        <row r="872">
          <cell r="A872" t="str">
            <v>CUSTOS HORÁRIOS DE MÁQUINAS E EQUIPAMENTOS</v>
          </cell>
          <cell r="B872" t="str">
            <v>CHOR</v>
          </cell>
          <cell r="C872" t="str">
            <v>COMPOSIÇÕES AUXILIARES</v>
          </cell>
          <cell r="D872" t="str">
            <v>0329</v>
          </cell>
        </row>
        <row r="872">
          <cell r="G872">
            <v>53792</v>
          </cell>
          <cell r="H872" t="str">
            <v>CAMINHÃO BASCULANTE 6 M3, PESO BRUTO TOTAL 16.000 KG, CARGA ÚTIL MÁXIMA 13.071 KG, DISTÂNCIA ENTRE EIXOS 4,80 M, POTÊNCIA 230 CV INCLUSIVE CAÇAMBA METÁLICA - MATERIAIS NA OPERAÇÃO. AF_06/2014</v>
          </cell>
          <cell r="I872" t="str">
            <v>H</v>
          </cell>
          <cell r="J872" t="str">
            <v>COLETADO</v>
          </cell>
          <cell r="K872" t="str">
            <v>98,36</v>
          </cell>
        </row>
        <row r="873">
          <cell r="A873" t="str">
            <v>CUSTOS HORÁRIOS DE MÁQUINAS E EQUIPAMENTOS</v>
          </cell>
          <cell r="B873" t="str">
            <v>CHOR</v>
          </cell>
          <cell r="C873" t="str">
            <v>COMPOSIÇÕES AUXILIARES</v>
          </cell>
          <cell r="D873" t="str">
            <v>0329</v>
          </cell>
        </row>
        <row r="873">
          <cell r="G873">
            <v>53794</v>
          </cell>
          <cell r="H873" t="str">
            <v>USINA DE CONCRETO FIXA, CAPACIDADE NOMINAL DE 90 A 120 M3/H, SEM SILO - MANUTENÇÃO. AF_07/2016</v>
          </cell>
          <cell r="I873" t="str">
            <v>H</v>
          </cell>
          <cell r="J873" t="str">
            <v>ATRIBUÍDO SÃO PAULO</v>
          </cell>
          <cell r="K873" t="str">
            <v>35,62</v>
          </cell>
        </row>
        <row r="874">
          <cell r="A874" t="str">
            <v>CUSTOS HORÁRIOS DE MÁQUINAS E EQUIPAMENTOS</v>
          </cell>
          <cell r="B874" t="str">
            <v>CHOR</v>
          </cell>
          <cell r="C874" t="str">
            <v>COMPOSIÇÕES AUXILIARES</v>
          </cell>
          <cell r="D874" t="str">
            <v>0329</v>
          </cell>
        </row>
        <row r="874">
          <cell r="G874">
            <v>53797</v>
          </cell>
          <cell r="H874" t="str">
            <v>CAMINHÃO TOCO, PBT 16.000 KG, CARGA ÚTIL MÁX. 10.685 KG, DIST. ENTRE EIXOS 4,8 M, POTÊNCIA 189 CV, INCLUSIVE CARROCERIA FIXA ABERTA DE MADEIRA P/ TRANSPORTE GERAL DE CARGA SECA, DIMEN. APROX. 2,5 X 7,00 X 0,50 M - MATERIAIS NA OPERAÇÃO. AF_06/2014</v>
          </cell>
          <cell r="I874" t="str">
            <v>H</v>
          </cell>
          <cell r="J874" t="str">
            <v>COLETADO</v>
          </cell>
          <cell r="K874" t="str">
            <v>113,12</v>
          </cell>
        </row>
        <row r="875">
          <cell r="A875" t="str">
            <v>CUSTOS HORÁRIOS DE MÁQUINAS E EQUIPAMENTOS</v>
          </cell>
          <cell r="B875" t="str">
            <v>CHOR</v>
          </cell>
          <cell r="C875" t="str">
            <v>COMPOSIÇÕES AUXILIARES</v>
          </cell>
          <cell r="D875" t="str">
            <v>0329</v>
          </cell>
        </row>
        <row r="875">
          <cell r="G875">
            <v>53804</v>
          </cell>
          <cell r="H875" t="str">
            <v>VASSOURA MECÂNICA REBOCÁVEL COM ESCOVA CILÍNDRICA, LARGURA ÚTIL DE VARRIMENTO DE 2,44 M - MANUTENÇÃO. AF_06/2014</v>
          </cell>
          <cell r="I875" t="str">
            <v>H</v>
          </cell>
          <cell r="J875" t="str">
            <v>ATRIBUÍDO SÃO PAULO</v>
          </cell>
          <cell r="K875" t="str">
            <v>4,63</v>
          </cell>
        </row>
        <row r="876">
          <cell r="A876" t="str">
            <v>CUSTOS HORÁRIOS DE MÁQUINAS E EQUIPAMENTOS</v>
          </cell>
          <cell r="B876" t="str">
            <v>CHOR</v>
          </cell>
          <cell r="C876" t="str">
            <v>COMPOSIÇÕES AUXILIARES</v>
          </cell>
          <cell r="D876" t="str">
            <v>0329</v>
          </cell>
        </row>
        <row r="876">
          <cell r="G876">
            <v>53806</v>
          </cell>
          <cell r="H876" t="str">
            <v>TRATOR DE ESTEIRAS, POTÊNCIA 170 HP, PESO OPERACIONAL 19 T, CAÇAMBA 5,2 M3 - MANUTENÇÃO. AF_06/2014</v>
          </cell>
          <cell r="I876" t="str">
            <v>H</v>
          </cell>
          <cell r="J876" t="str">
            <v>COEFICIENTE DE REPRESENTATIVIDADE</v>
          </cell>
          <cell r="K876" t="str">
            <v>77,36</v>
          </cell>
        </row>
        <row r="877">
          <cell r="A877" t="str">
            <v>CUSTOS HORÁRIOS DE MÁQUINAS E EQUIPAMENTOS</v>
          </cell>
          <cell r="B877" t="str">
            <v>CHOR</v>
          </cell>
          <cell r="C877" t="str">
            <v>COMPOSIÇÕES AUXILIARES</v>
          </cell>
          <cell r="D877" t="str">
            <v>0329</v>
          </cell>
        </row>
        <row r="877">
          <cell r="G877">
            <v>53810</v>
          </cell>
          <cell r="H877" t="str">
            <v>TRATOR DE ESTEIRAS, POTÊNCIA 150 HP, PESO OPERACIONAL 16,7 T, COM RODA MOTRIZ ELEVADA E LÂMINA 3,18 M3 - MANUTENÇÃO. AF_06/2014</v>
          </cell>
          <cell r="I877" t="str">
            <v>H</v>
          </cell>
          <cell r="J877" t="str">
            <v>COLETADO</v>
          </cell>
          <cell r="K877" t="str">
            <v>77,84</v>
          </cell>
        </row>
        <row r="878">
          <cell r="A878" t="str">
            <v>CUSTOS HORÁRIOS DE MÁQUINAS E EQUIPAMENTOS</v>
          </cell>
          <cell r="B878" t="str">
            <v>CHOR</v>
          </cell>
          <cell r="C878" t="str">
            <v>COMPOSIÇÕES AUXILIARES</v>
          </cell>
          <cell r="D878" t="str">
            <v>0329</v>
          </cell>
        </row>
        <row r="878">
          <cell r="G878">
            <v>53814</v>
          </cell>
          <cell r="H878" t="str">
            <v>TRATOR DE ESTEIRAS, POTÊNCIA 347 HP, PESO OPERACIONAL 38,5 T, COM LÂMINA 8,70 M3 - MANUTENÇÃO. AF_06/2014</v>
          </cell>
          <cell r="I878" t="str">
            <v>H</v>
          </cell>
          <cell r="J878" t="str">
            <v>COEFICIENTE DE REPRESENTATIVIDADE</v>
          </cell>
          <cell r="K878" t="str">
            <v>254,96</v>
          </cell>
        </row>
        <row r="879">
          <cell r="A879" t="str">
            <v>CUSTOS HORÁRIOS DE MÁQUINAS E EQUIPAMENTOS</v>
          </cell>
          <cell r="B879" t="str">
            <v>CHOR</v>
          </cell>
          <cell r="C879" t="str">
            <v>COMPOSIÇÕES AUXILIARES</v>
          </cell>
          <cell r="D879" t="str">
            <v>0329</v>
          </cell>
        </row>
        <row r="879">
          <cell r="G879">
            <v>53817</v>
          </cell>
          <cell r="H879" t="str">
            <v>TRATOR DE ESTEIRAS, POTÊNCIA 100 HP, PESO OPERACIONAL 9,4 T, COM LÂMINA 2,19 M3 - MATERIAIS NA OPERAÇÃO. AF_06/2014</v>
          </cell>
          <cell r="I879" t="str">
            <v>H</v>
          </cell>
          <cell r="J879" t="str">
            <v>COLETADO</v>
          </cell>
          <cell r="K879" t="str">
            <v>60,65</v>
          </cell>
        </row>
        <row r="880">
          <cell r="A880" t="str">
            <v>CUSTOS HORÁRIOS DE MÁQUINAS E EQUIPAMENTOS</v>
          </cell>
          <cell r="B880" t="str">
            <v>CHOR</v>
          </cell>
          <cell r="C880" t="str">
            <v>COMPOSIÇÕES AUXILIARES</v>
          </cell>
          <cell r="D880" t="str">
            <v>0329</v>
          </cell>
        </row>
        <row r="880">
          <cell r="G880">
            <v>53818</v>
          </cell>
          <cell r="H880" t="str">
            <v>ROLO COMPACTADOR VIBRATÓRIO REBOCÁVEL, CILINDRO DE AÇO LISO, POTÊNCIA DE TRAÇÃO DE 65 CV, PESO 4,7 T, IMPACTO DINÂMICO 18,3 T, LARGURA DE TRABALHO 1,67 M - DEPRECIAÇÃO. AF_02/2016</v>
          </cell>
          <cell r="I880" t="str">
            <v>H</v>
          </cell>
          <cell r="J880" t="str">
            <v>ATRIBUÍDO SÃO PAULO</v>
          </cell>
          <cell r="K880" t="str">
            <v>9,57</v>
          </cell>
        </row>
        <row r="881">
          <cell r="A881" t="str">
            <v>CUSTOS HORÁRIOS DE MÁQUINAS E EQUIPAMENTOS</v>
          </cell>
          <cell r="B881" t="str">
            <v>CHOR</v>
          </cell>
          <cell r="C881" t="str">
            <v>COMPOSIÇÕES AUXILIARES</v>
          </cell>
          <cell r="D881" t="str">
            <v>0329</v>
          </cell>
        </row>
        <row r="881">
          <cell r="G881">
            <v>53827</v>
          </cell>
          <cell r="H881" t="str">
            <v>CAMINHÃO TOCO, PESO BRUTO TOTAL 14.300 KG, CARGA ÚTIL MÁXIMA 9590 KG, DISTÂNCIA ENTRE EIXOS 4,76 M, POTÊNCIA 185 CV (NÃO INCLUI CARROCERIA) - MATERIAIS NA OPERAÇÃO. AF_06/2014</v>
          </cell>
          <cell r="I881" t="str">
            <v>H</v>
          </cell>
          <cell r="J881" t="str">
            <v>COLETADO</v>
          </cell>
          <cell r="K881" t="str">
            <v>110,73</v>
          </cell>
        </row>
        <row r="882">
          <cell r="A882" t="str">
            <v>CUSTOS HORÁRIOS DE MÁQUINAS E EQUIPAMENTOS</v>
          </cell>
          <cell r="B882" t="str">
            <v>CHOR</v>
          </cell>
          <cell r="C882" t="str">
            <v>COMPOSIÇÕES AUXILIARES</v>
          </cell>
          <cell r="D882" t="str">
            <v>0329</v>
          </cell>
        </row>
        <row r="882">
          <cell r="G882">
            <v>53829</v>
          </cell>
          <cell r="H882" t="str">
            <v>CAMINHÃO TOCO, PESO BRUTO TOTAL 16.000 KG, CARGA ÚTIL MÁXIMA DE 10.685 KG, DISTÂNCIA ENTRE EIXOS 4,80 M, POTÊNCIA 189 CV EXCLUSIVE CARROCERIA - MATERIAIS NA OPERAÇÃO. AF_06/2014</v>
          </cell>
          <cell r="I882" t="str">
            <v>H</v>
          </cell>
          <cell r="J882" t="str">
            <v>COLETADO</v>
          </cell>
          <cell r="K882" t="str">
            <v>113,12</v>
          </cell>
        </row>
        <row r="883">
          <cell r="A883" t="str">
            <v>CUSTOS HORÁRIOS DE MÁQUINAS E EQUIPAMENTOS</v>
          </cell>
          <cell r="B883" t="str">
            <v>CHOR</v>
          </cell>
          <cell r="C883" t="str">
            <v>COMPOSIÇÕES AUXILIARES</v>
          </cell>
          <cell r="D883" t="str">
            <v>0329</v>
          </cell>
        </row>
        <row r="883">
          <cell r="G883">
            <v>53831</v>
          </cell>
          <cell r="H883" t="str">
            <v>CAMINHÃO PIPA 10.000 L TRUCADO, PESO BRUTO TOTAL 23.000 KG, CARGA ÚTIL MÁXIMA 15.935 KG, DISTÂNCIA ENTRE EIXOS 4,8 M, POTÊNCIA 230 CV, INCLUSIVE TANQUE DE AÇO PARA TRANSPORTE DE ÁGUA - MATERIAIS NA OPERAÇÃO. AF_06/2014</v>
          </cell>
          <cell r="I883" t="str">
            <v>H</v>
          </cell>
          <cell r="J883" t="str">
            <v>COLETADO</v>
          </cell>
          <cell r="K883" t="str">
            <v>186,84</v>
          </cell>
        </row>
        <row r="884">
          <cell r="A884" t="str">
            <v>CUSTOS HORÁRIOS DE MÁQUINAS E EQUIPAMENTOS</v>
          </cell>
          <cell r="B884" t="str">
            <v>CHOR</v>
          </cell>
          <cell r="C884" t="str">
            <v>COMPOSIÇÕES AUXILIARES</v>
          </cell>
          <cell r="D884" t="str">
            <v>0329</v>
          </cell>
        </row>
        <row r="884">
          <cell r="G884">
            <v>53840</v>
          </cell>
          <cell r="H884" t="str">
            <v>GRADE DE DISCO REBOCÁVEL COM 20 DISCOS 24" X 6 MM COM PNEUS PARA TRANSPORTE - DEPRECIAÇÃO. AF_06/2014</v>
          </cell>
          <cell r="I884" t="str">
            <v>H</v>
          </cell>
          <cell r="J884" t="str">
            <v>ATRIBUÍDO SÃO PAULO</v>
          </cell>
          <cell r="K884" t="str">
            <v>2,51</v>
          </cell>
        </row>
        <row r="885">
          <cell r="A885" t="str">
            <v>CUSTOS HORÁRIOS DE MÁQUINAS E EQUIPAMENTOS</v>
          </cell>
          <cell r="B885" t="str">
            <v>CHOR</v>
          </cell>
          <cell r="C885" t="str">
            <v>COMPOSIÇÕES AUXILIARES</v>
          </cell>
          <cell r="D885" t="str">
            <v>0329</v>
          </cell>
        </row>
        <row r="885">
          <cell r="G885">
            <v>53841</v>
          </cell>
          <cell r="H885" t="str">
            <v>GRADE DE DISCO REBOCÁVEL COM 20 DISCOS 24" X 6 MM COM PNEUS PARA TRANSPORTE - MANUTENÇÃO. AF_06/2014</v>
          </cell>
          <cell r="I885" t="str">
            <v>H</v>
          </cell>
          <cell r="J885" t="str">
            <v>ATRIBUÍDO SÃO PAULO</v>
          </cell>
          <cell r="K885" t="str">
            <v>1,74</v>
          </cell>
        </row>
        <row r="886">
          <cell r="A886" t="str">
            <v>CUSTOS HORÁRIOS DE MÁQUINAS E EQUIPAMENTOS</v>
          </cell>
          <cell r="B886" t="str">
            <v>CHOR</v>
          </cell>
          <cell r="C886" t="str">
            <v>COMPOSIÇÕES AUXILIARES</v>
          </cell>
          <cell r="D886" t="str">
            <v>0329</v>
          </cell>
        </row>
        <row r="886">
          <cell r="G886">
            <v>53849</v>
          </cell>
          <cell r="H886" t="str">
            <v>MOTONIVELADORA POTÊNCIA BÁSICA LÍQUIDA (PRIMEIRA MARCHA) 125 HP, PESO BRUTO 13032 KG, LARGURA DA LÂMINA DE 3,7 M - MATERIAIS NA OPERAÇÃO. AF_06/2014</v>
          </cell>
          <cell r="I886" t="str">
            <v>H</v>
          </cell>
          <cell r="J886" t="str">
            <v>COLETADO</v>
          </cell>
          <cell r="K886" t="str">
            <v>81,28</v>
          </cell>
        </row>
        <row r="887">
          <cell r="A887" t="str">
            <v>CUSTOS HORÁRIOS DE MÁQUINAS E EQUIPAMENTOS</v>
          </cell>
          <cell r="B887" t="str">
            <v>CHOR</v>
          </cell>
          <cell r="C887" t="str">
            <v>COMPOSIÇÕES AUXILIARES</v>
          </cell>
          <cell r="D887" t="str">
            <v>0329</v>
          </cell>
        </row>
        <row r="887">
          <cell r="G887">
            <v>53857</v>
          </cell>
          <cell r="H887" t="str">
            <v>PÁ CARREGADEIRA SOBRE RODAS, POTÊNCIA LÍQUIDA 128 HP, CAPACIDADE DA CAÇAMBA 1,7 A 2,8 M3, PESO OPERACIONAL 11632 KG - MANUTENÇÃO. AF_06/2014</v>
          </cell>
          <cell r="I887" t="str">
            <v>H</v>
          </cell>
          <cell r="J887" t="str">
            <v>COLETADO</v>
          </cell>
          <cell r="K887" t="str">
            <v>71,36</v>
          </cell>
        </row>
        <row r="888">
          <cell r="A888" t="str">
            <v>CUSTOS HORÁRIOS DE MÁQUINAS E EQUIPAMENTOS</v>
          </cell>
          <cell r="B888" t="str">
            <v>CHOR</v>
          </cell>
          <cell r="C888" t="str">
            <v>COMPOSIÇÕES AUXILIARES</v>
          </cell>
          <cell r="D888" t="str">
            <v>0329</v>
          </cell>
        </row>
        <row r="888">
          <cell r="G888">
            <v>53858</v>
          </cell>
          <cell r="H888" t="str">
            <v>PÁ CARREGADEIRA SOBRE RODAS, POTÊNCIA LÍQUIDA 128 HP, CAPACIDADE DA CAÇAMBA 1,7 A 2,8 M3, PESO OPERACIONAL 11632 KG - MATERIAIS NA OPERAÇÃO. AF_06/2014</v>
          </cell>
          <cell r="I888" t="str">
            <v>H</v>
          </cell>
          <cell r="J888" t="str">
            <v>COLETADO</v>
          </cell>
          <cell r="K888" t="str">
            <v>44,38</v>
          </cell>
        </row>
        <row r="889">
          <cell r="A889" t="str">
            <v>CUSTOS HORÁRIOS DE MÁQUINAS E EQUIPAMENTOS</v>
          </cell>
          <cell r="B889" t="str">
            <v>CHOR</v>
          </cell>
          <cell r="C889" t="str">
            <v>COMPOSIÇÕES AUXILIARES</v>
          </cell>
          <cell r="D889" t="str">
            <v>0329</v>
          </cell>
        </row>
        <row r="889">
          <cell r="G889">
            <v>53861</v>
          </cell>
          <cell r="H889" t="str">
            <v>PÁ CARREGADEIRA SOBRE RODAS, POTÊNCIA 197 HP, CAPACIDADE DA CAÇAMBA 2,5 A 3,5 M3, PESO OPERACIONAL 18338 KG - MANUTENÇÃO. AF_06/2014</v>
          </cell>
          <cell r="I889" t="str">
            <v>H</v>
          </cell>
          <cell r="J889" t="str">
            <v>COEFICIENTE DE REPRESENTATIVIDADE</v>
          </cell>
          <cell r="K889" t="str">
            <v>69,26</v>
          </cell>
        </row>
        <row r="890">
          <cell r="A890" t="str">
            <v>CUSTOS HORÁRIOS DE MÁQUINAS E EQUIPAMENTOS</v>
          </cell>
          <cell r="B890" t="str">
            <v>CHOR</v>
          </cell>
          <cell r="C890" t="str">
            <v>COMPOSIÇÕES AUXILIARES</v>
          </cell>
          <cell r="D890" t="str">
            <v>0329</v>
          </cell>
        </row>
        <row r="890">
          <cell r="G890">
            <v>53863</v>
          </cell>
          <cell r="H890" t="str">
            <v>MARTELETE OU ROMPEDOR PNEUMÁTICO MANUAL, 28 KG, COM SILENCIADOR - MANUTENÇÃO. AF_07/2016</v>
          </cell>
          <cell r="I890" t="str">
            <v>H</v>
          </cell>
          <cell r="J890" t="str">
            <v>COEFICIENTE DE REPRESENTATIVIDADE</v>
          </cell>
          <cell r="K890" t="str">
            <v>2,18</v>
          </cell>
        </row>
        <row r="891">
          <cell r="A891" t="str">
            <v>CUSTOS HORÁRIOS DE MÁQUINAS E EQUIPAMENTOS</v>
          </cell>
          <cell r="B891" t="str">
            <v>CHOR</v>
          </cell>
          <cell r="C891" t="str">
            <v>COMPOSIÇÕES AUXILIARES</v>
          </cell>
          <cell r="D891" t="str">
            <v>0329</v>
          </cell>
        </row>
        <row r="891">
          <cell r="G891">
            <v>53865</v>
          </cell>
          <cell r="H891" t="str">
            <v>COMPRESSOR DE AR REBOCÁVEL, VAZÃO 189 PCM, PRESSÃO EFETIVA DE TRABALHO 102 PSI, MOTOR DIESEL, POTÊNCIA 63 CV - MATERIAIS NA OPERAÇÃO. AF_06/2015</v>
          </cell>
          <cell r="I891" t="str">
            <v>H</v>
          </cell>
          <cell r="J891" t="str">
            <v>COLETADO</v>
          </cell>
          <cell r="K891" t="str">
            <v>45,78</v>
          </cell>
        </row>
        <row r="892">
          <cell r="A892" t="str">
            <v>CUSTOS HORÁRIOS DE MÁQUINAS E EQUIPAMENTOS</v>
          </cell>
          <cell r="B892" t="str">
            <v>CHOR</v>
          </cell>
          <cell r="C892" t="str">
            <v>COMPOSIÇÕES AUXILIARES</v>
          </cell>
          <cell r="D892" t="str">
            <v>0329</v>
          </cell>
        </row>
        <row r="892">
          <cell r="G892">
            <v>53866</v>
          </cell>
          <cell r="H892" t="str">
            <v>BOMBA SUBMERSÍVEL ELÉTRICA TRIFÁSICA, POTÊNCIA 2,96 HP, Ø ROTOR 144 MM SEMI-ABERTO, BOCAL DE SAÍDA Ø 2", HM/Q = 2 MCA / 38,8 M3/H A 28 MCA / 5 M3/H - MATERIAIS NA OPERAÇÃO. AF_06/2014</v>
          </cell>
          <cell r="I892" t="str">
            <v>H</v>
          </cell>
          <cell r="J892" t="str">
            <v>COLETADO</v>
          </cell>
          <cell r="K892" t="str">
            <v>1,89</v>
          </cell>
        </row>
        <row r="893">
          <cell r="A893" t="str">
            <v>CUSTOS HORÁRIOS DE MÁQUINAS E EQUIPAMENTOS</v>
          </cell>
          <cell r="B893" t="str">
            <v>CHOR</v>
          </cell>
          <cell r="C893" t="str">
            <v>COMPOSIÇÕES AUXILIARES</v>
          </cell>
          <cell r="D893" t="str">
            <v>0329</v>
          </cell>
        </row>
        <row r="893">
          <cell r="G893">
            <v>53882</v>
          </cell>
          <cell r="H893" t="str">
            <v>CAMINHÃO PIPA 6.000 L, PESO BRUTO TOTAL 13.000 KG, DISTÂNCIA ENTRE EIXOS 4,80 M, POTÊNCIA 189 CV INCLUSIVE TANQUE DE AÇO PARA TRANSPORTE DE ÁGUA, CAPACIDADE 6 M3 - MANUTENÇÃO. AF_06/2014</v>
          </cell>
          <cell r="I893" t="str">
            <v>H</v>
          </cell>
          <cell r="J893" t="str">
            <v>ATRIBUÍDO SÃO PAULO</v>
          </cell>
          <cell r="K893" t="str">
            <v>35,92</v>
          </cell>
        </row>
        <row r="894">
          <cell r="A894" t="str">
            <v>CUSTOS HORÁRIOS DE MÁQUINAS E EQUIPAMENTOS</v>
          </cell>
          <cell r="B894" t="str">
            <v>CHOR</v>
          </cell>
          <cell r="C894" t="str">
            <v>COMPOSIÇÕES AUXILIARES</v>
          </cell>
          <cell r="D894" t="str">
            <v>0329</v>
          </cell>
        </row>
        <row r="894">
          <cell r="G894">
            <v>55263</v>
          </cell>
          <cell r="H894" t="str">
            <v>ROLO COMPACTADOR DE PNEUS ESTÁTICO, PRESSÃO VARIÁVEL, POTÊNCIA 111 HP, PESO SEM/COM LASTRO 9,5 / 26 T, LARGURA DE TRABALHO 1,90 M - MATERIAIS NA OPERAÇÃO. AF_07/2014</v>
          </cell>
          <cell r="I894" t="str">
            <v>H</v>
          </cell>
          <cell r="J894" t="str">
            <v>COLETADO</v>
          </cell>
          <cell r="K894" t="str">
            <v>62,57</v>
          </cell>
        </row>
        <row r="895">
          <cell r="A895" t="str">
            <v>CUSTOS HORÁRIOS DE MÁQUINAS E EQUIPAMENTOS</v>
          </cell>
          <cell r="B895" t="str">
            <v>CHOR</v>
          </cell>
          <cell r="C895" t="str">
            <v>COMPOSIÇÕES AUXILIARES</v>
          </cell>
          <cell r="D895" t="str">
            <v>0329</v>
          </cell>
        </row>
        <row r="895">
          <cell r="G895">
            <v>73303</v>
          </cell>
          <cell r="H895" t="str">
            <v>GRUPO GERADOR ESTACIONÁRIO, MOTOR DIESEL POTÊNCIA 170 KVA - DEPRECIAÇÃO. AF_02/2016</v>
          </cell>
          <cell r="I895" t="str">
            <v>H</v>
          </cell>
          <cell r="J895" t="str">
            <v>ATRIBUÍDO SÃO PAULO</v>
          </cell>
          <cell r="K895" t="str">
            <v>7,15</v>
          </cell>
        </row>
        <row r="896">
          <cell r="A896" t="str">
            <v>CUSTOS HORÁRIOS DE MÁQUINAS E EQUIPAMENTOS</v>
          </cell>
          <cell r="B896" t="str">
            <v>CHOR</v>
          </cell>
          <cell r="C896" t="str">
            <v>COMPOSIÇÕES AUXILIARES</v>
          </cell>
          <cell r="D896" t="str">
            <v>0329</v>
          </cell>
        </row>
        <row r="896">
          <cell r="G896">
            <v>73307</v>
          </cell>
          <cell r="H896" t="str">
            <v>GRUPO GERADOR ESTACIONÁRIO, MOTOR DIESEL POTÊNCIA 170 KVA - MANUTENÇÃO. AF_02/2016</v>
          </cell>
          <cell r="I896" t="str">
            <v>H</v>
          </cell>
          <cell r="J896" t="str">
            <v>ATRIBUÍDO SÃO PAULO</v>
          </cell>
          <cell r="K896" t="str">
            <v>6,38</v>
          </cell>
        </row>
        <row r="897">
          <cell r="A897" t="str">
            <v>CUSTOS HORÁRIOS DE MÁQUINAS E EQUIPAMENTOS</v>
          </cell>
          <cell r="B897" t="str">
            <v>CHOR</v>
          </cell>
          <cell r="C897" t="str">
            <v>COMPOSIÇÕES AUXILIARES</v>
          </cell>
          <cell r="D897" t="str">
            <v>0329</v>
          </cell>
        </row>
        <row r="897">
          <cell r="G897">
            <v>73309</v>
          </cell>
          <cell r="H897" t="str">
            <v>ROLO COMPACTADOR VIBRATÓRIO PÉ DE CARNEIRO PARA SOLOS, POTÊNCIA 80 HP, PESO OPERACIONAL SEM/COM LASTRO 7,4 / 8,8 T, LARGURA DE TRABALHO 1,68 M - DEPRECIAÇÃO. AF_02/2016</v>
          </cell>
          <cell r="I897" t="str">
            <v>H</v>
          </cell>
          <cell r="J897" t="str">
            <v>ATRIBUÍDO SÃO PAULO</v>
          </cell>
          <cell r="K897" t="str">
            <v>32,97</v>
          </cell>
        </row>
        <row r="898">
          <cell r="A898" t="str">
            <v>CUSTOS HORÁRIOS DE MÁQUINAS E EQUIPAMENTOS</v>
          </cell>
          <cell r="B898" t="str">
            <v>CHOR</v>
          </cell>
          <cell r="C898" t="str">
            <v>COMPOSIÇÕES AUXILIARES</v>
          </cell>
          <cell r="D898" t="str">
            <v>0329</v>
          </cell>
        </row>
        <row r="898">
          <cell r="G898">
            <v>73311</v>
          </cell>
          <cell r="H898" t="str">
            <v>GRUPO GERADOR ESTACIONÁRIO, MOTOR DIESEL POTÊNCIA 170 KVA - MATERIAIS NA OPERAÇÃO. AF_02/2016</v>
          </cell>
          <cell r="I898" t="str">
            <v>H</v>
          </cell>
          <cell r="J898" t="str">
            <v>COLETADO</v>
          </cell>
          <cell r="K898" t="str">
            <v>172,96</v>
          </cell>
        </row>
        <row r="899">
          <cell r="A899" t="str">
            <v>CUSTOS HORÁRIOS DE MÁQUINAS E EQUIPAMENTOS</v>
          </cell>
          <cell r="B899" t="str">
            <v>CHOR</v>
          </cell>
          <cell r="C899" t="str">
            <v>COMPOSIÇÕES AUXILIARES</v>
          </cell>
          <cell r="D899" t="str">
            <v>0329</v>
          </cell>
        </row>
        <row r="899">
          <cell r="G899">
            <v>73313</v>
          </cell>
          <cell r="H899" t="str">
            <v>ROLO COMPACTADOR VIBRATÓRIO PÉ DE CARNEIRO PARA SOLOS, POTÊNCIA 80 HP, PESO OPERACIONAL SEM/COM LASTRO 7,4 / 8,8 T, LARGURA DE TRABALHO 1,68 M - JUROS. AF_02/2016</v>
          </cell>
          <cell r="I899" t="str">
            <v>H</v>
          </cell>
          <cell r="J899" t="str">
            <v>ATRIBUÍDO SÃO PAULO</v>
          </cell>
          <cell r="K899" t="str">
            <v>8,90</v>
          </cell>
        </row>
        <row r="900">
          <cell r="A900" t="str">
            <v>CUSTOS HORÁRIOS DE MÁQUINAS E EQUIPAMENTOS</v>
          </cell>
          <cell r="B900" t="str">
            <v>CHOR</v>
          </cell>
          <cell r="C900" t="str">
            <v>COMPOSIÇÕES AUXILIARES</v>
          </cell>
          <cell r="D900" t="str">
            <v>0329</v>
          </cell>
        </row>
        <row r="900">
          <cell r="G900">
            <v>73315</v>
          </cell>
          <cell r="H900" t="str">
            <v>ROLO COMPACTADOR VIBRATÓRIO PÉ DE CARNEIRO PARA SOLOS, POTÊNCIA 80 HP, PESO OPERACIONAL SEM/COM LASTRO 7,4 / 8,8 T, LARGURA DE TRABALHO 1,68 M - MATERIAIS NA OPERAÇÃO. AF_02/2016</v>
          </cell>
          <cell r="I900" t="str">
            <v>H</v>
          </cell>
          <cell r="J900" t="str">
            <v>COLETADO</v>
          </cell>
          <cell r="K900" t="str">
            <v>55,48</v>
          </cell>
        </row>
        <row r="901">
          <cell r="A901" t="str">
            <v>CUSTOS HORÁRIOS DE MÁQUINAS E EQUIPAMENTOS</v>
          </cell>
          <cell r="B901" t="str">
            <v>CHOR</v>
          </cell>
          <cell r="C901" t="str">
            <v>COMPOSIÇÕES AUXILIARES</v>
          </cell>
          <cell r="D901" t="str">
            <v>0329</v>
          </cell>
        </row>
        <row r="901">
          <cell r="G901">
            <v>73335</v>
          </cell>
          <cell r="H901" t="str">
            <v>CAMINHÃO TOCO, PBT 14.300 KG, CARGA ÚTIL MÁX. 9.710 KG, DIST. ENTRE EIXOS 3,56 M, POTÊNCIA 185 CV, INCLUSIVE CARROCERIA FIXA ABERTA DE MADEIRA P/ TRANSPORTE GERAL DE CARGA SECA, DIMEN. APROX. 2,50 X 6,50 X 0,50 M - MANUTENÇÃO. AF_06/2014</v>
          </cell>
          <cell r="I901" t="str">
            <v>H</v>
          </cell>
          <cell r="J901" t="str">
            <v>COEFICIENTE DE REPRESENTATIVIDADE</v>
          </cell>
          <cell r="K901" t="str">
            <v>34,36</v>
          </cell>
        </row>
        <row r="902">
          <cell r="A902" t="str">
            <v>CUSTOS HORÁRIOS DE MÁQUINAS E EQUIPAMENTOS</v>
          </cell>
          <cell r="B902" t="str">
            <v>CHOR</v>
          </cell>
          <cell r="C902" t="str">
            <v>COMPOSIÇÕES AUXILIARES</v>
          </cell>
          <cell r="D902" t="str">
            <v>0329</v>
          </cell>
        </row>
        <row r="902">
          <cell r="G902">
            <v>73340</v>
          </cell>
          <cell r="H902" t="str">
            <v>CAMINHÃO TOCO, PBT 14.300 KG, CARGA ÚTIL MÁX. 9.710 KG, DIST. ENTRE EIXOS 3,56 M, POTÊNCIA 185 CV, INCLUSIVE CARROCERIA FIXA ABERTA DE MADEIRA P/ TRANSPORTE GERAL DE CARGA SECA, DIMEN. APROX. 2,50 X 6,50 X 0,50 M - MATERIAIS NA OPERAÇÃO. AF_06/2014</v>
          </cell>
          <cell r="I902" t="str">
            <v>H</v>
          </cell>
          <cell r="J902" t="str">
            <v>COLETADO</v>
          </cell>
          <cell r="K902" t="str">
            <v>150,30</v>
          </cell>
        </row>
        <row r="903">
          <cell r="A903" t="str">
            <v>CUSTOS HORÁRIOS DE MÁQUINAS E EQUIPAMENTOS</v>
          </cell>
          <cell r="B903" t="str">
            <v>CHOR</v>
          </cell>
          <cell r="C903" t="str">
            <v>COMPOSIÇÕES AUXILIARES</v>
          </cell>
          <cell r="D903" t="str">
            <v>0329</v>
          </cell>
        </row>
        <row r="903">
          <cell r="G903">
            <v>83361</v>
          </cell>
          <cell r="H903" t="str">
            <v>ESPARGIDOR DE ASFALTO PRESSURIZADO, TANQUE 6 M3 COM ISOLAÇÃO TÉRMICA, AQUECIDO COM 2 MAÇARICOS, COM BARRA ESPARGIDORA 3,60 M, MONTADO SOBRE CAMINHÃO  TOCO, PBT 14.300 KG, POTÊNCIA 185 CV - MANUTENÇÃO. AF_08/2015</v>
          </cell>
          <cell r="I903" t="str">
            <v>H</v>
          </cell>
          <cell r="J903" t="str">
            <v>ATRIBUÍDO SÃO PAULO</v>
          </cell>
          <cell r="K903" t="str">
            <v>41,82</v>
          </cell>
        </row>
        <row r="904">
          <cell r="A904" t="str">
            <v>CUSTOS HORÁRIOS DE MÁQUINAS E EQUIPAMENTOS</v>
          </cell>
          <cell r="B904" t="str">
            <v>CHOR</v>
          </cell>
          <cell r="C904" t="str">
            <v>COMPOSIÇÕES AUXILIARES</v>
          </cell>
          <cell r="D904" t="str">
            <v>0329</v>
          </cell>
        </row>
        <row r="904">
          <cell r="G904">
            <v>83761</v>
          </cell>
          <cell r="H904" t="str">
            <v>GRUPO DE SOLDAGEM COM GERADOR A DIESEL 60 CV PARA SOLDA ELÉTRICA, SOBRE 04 RODAS, COM MOTOR 4 CILINDROS 600 A - DEPRECIAÇÃO. AF_02/2016</v>
          </cell>
          <cell r="I904" t="str">
            <v>H</v>
          </cell>
          <cell r="J904" t="str">
            <v>ATRIBUÍDO SÃO PAULO</v>
          </cell>
          <cell r="K904" t="str">
            <v>9,52</v>
          </cell>
        </row>
        <row r="905">
          <cell r="A905" t="str">
            <v>CUSTOS HORÁRIOS DE MÁQUINAS E EQUIPAMENTOS</v>
          </cell>
          <cell r="B905" t="str">
            <v>CHOR</v>
          </cell>
          <cell r="C905" t="str">
            <v>COMPOSIÇÕES AUXILIARES</v>
          </cell>
          <cell r="D905" t="str">
            <v>0329</v>
          </cell>
        </row>
        <row r="905">
          <cell r="G905">
            <v>83762</v>
          </cell>
          <cell r="H905" t="str">
            <v>GRUPO DE SOLDAGEM COM GERADOR A DIESEL 60 CV PARA SOLDA ELÉTRICA, SOBRE 04 RODAS, COM MOTOR 4 CILINDROS 600 A - MANUTENÇÃO. AF_02/2016</v>
          </cell>
          <cell r="I905" t="str">
            <v>H</v>
          </cell>
          <cell r="J905" t="str">
            <v>ATRIBUÍDO SÃO PAULO</v>
          </cell>
          <cell r="K905" t="str">
            <v>8,50</v>
          </cell>
        </row>
        <row r="906">
          <cell r="A906" t="str">
            <v>CUSTOS HORÁRIOS DE MÁQUINAS E EQUIPAMENTOS</v>
          </cell>
          <cell r="B906" t="str">
            <v>CHOR</v>
          </cell>
          <cell r="C906" t="str">
            <v>COMPOSIÇÕES AUXILIARES</v>
          </cell>
          <cell r="D906" t="str">
            <v>0329</v>
          </cell>
        </row>
        <row r="906">
          <cell r="G906">
            <v>83763</v>
          </cell>
          <cell r="H906" t="str">
            <v>GRUPO DE SOLDAGEM COM GERADOR A DIESEL 60 CV PARA SOLDA ELÉTRICA, SOBRE 04 RODAS, COM MOTOR 4 CILINDROS 600 A - MATERIAIS NA OPERAÇÃO. AF_02/2016</v>
          </cell>
          <cell r="I906" t="str">
            <v>H</v>
          </cell>
          <cell r="J906" t="str">
            <v>COLETADO</v>
          </cell>
          <cell r="K906" t="str">
            <v>48,74</v>
          </cell>
        </row>
        <row r="907">
          <cell r="A907" t="str">
            <v>CUSTOS HORÁRIOS DE MÁQUINAS E EQUIPAMENTOS</v>
          </cell>
          <cell r="B907" t="str">
            <v>CHOR</v>
          </cell>
          <cell r="C907" t="str">
            <v>COMPOSIÇÕES AUXILIARES</v>
          </cell>
          <cell r="D907" t="str">
            <v>0329</v>
          </cell>
        </row>
        <row r="907">
          <cell r="G907">
            <v>83764</v>
          </cell>
          <cell r="H907" t="str">
            <v>GRUPO DE SOLDAGEM COM GERADOR A DIESEL 60 CV PARA SOLDA ELÉTRICA, SOBRE 04 RODAS, COM MOTOR 4 CILINDROS 600 A - JUROS. AF_02/2016</v>
          </cell>
          <cell r="I907" t="str">
            <v>H</v>
          </cell>
          <cell r="J907" t="str">
            <v>ATRIBUÍDO SÃO PAULO</v>
          </cell>
          <cell r="K907" t="str">
            <v>3,35</v>
          </cell>
        </row>
        <row r="908">
          <cell r="A908" t="str">
            <v>CUSTOS HORÁRIOS DE MÁQUINAS E EQUIPAMENTOS</v>
          </cell>
          <cell r="B908" t="str">
            <v>CHOR</v>
          </cell>
          <cell r="C908" t="str">
            <v>COMPOSIÇÕES AUXILIARES</v>
          </cell>
          <cell r="D908" t="str">
            <v>0329</v>
          </cell>
        </row>
        <row r="908">
          <cell r="G908">
            <v>87026</v>
          </cell>
          <cell r="H908" t="str">
            <v>GRADE DE DISCO REBOCÁVEL COM 20 DISCOS 24" X 6 MM COM PNEUS PARA TRANSPORTE - JUROS. AF_06/2014</v>
          </cell>
          <cell r="I908" t="str">
            <v>H</v>
          </cell>
          <cell r="J908" t="str">
            <v>ATRIBUÍDO SÃO PAULO</v>
          </cell>
          <cell r="K908" t="str">
            <v>0,69</v>
          </cell>
        </row>
        <row r="909">
          <cell r="A909" t="str">
            <v>CUSTOS HORÁRIOS DE MÁQUINAS E EQUIPAMENTOS</v>
          </cell>
          <cell r="B909" t="str">
            <v>CHOR</v>
          </cell>
          <cell r="C909" t="str">
            <v>COMPOSIÇÕES AUXILIARES</v>
          </cell>
          <cell r="D909" t="str">
            <v>0329</v>
          </cell>
        </row>
        <row r="909">
          <cell r="G909">
            <v>87441</v>
          </cell>
          <cell r="H909" t="str">
            <v>BETONEIRA CAPACIDADE NOMINAL 400 L, CAPACIDADE DE MISTURA 310 L, MOTOR A DIESEL POTÊNCIA 5,0 CV, SEM CARREGADOR - DEPRECIAÇÃO. AF_05/2023</v>
          </cell>
          <cell r="I909" t="str">
            <v>H</v>
          </cell>
          <cell r="J909" t="str">
            <v>COEFICIENTE DE REPRESENTATIVIDADE</v>
          </cell>
          <cell r="K909" t="str">
            <v>0,48</v>
          </cell>
        </row>
        <row r="910">
          <cell r="A910" t="str">
            <v>CUSTOS HORÁRIOS DE MÁQUINAS E EQUIPAMENTOS</v>
          </cell>
          <cell r="B910" t="str">
            <v>CHOR</v>
          </cell>
          <cell r="C910" t="str">
            <v>COMPOSIÇÕES AUXILIARES</v>
          </cell>
          <cell r="D910" t="str">
            <v>0329</v>
          </cell>
        </row>
        <row r="910">
          <cell r="G910">
            <v>87442</v>
          </cell>
          <cell r="H910" t="str">
            <v>BETONEIRA CAPACIDADE NOMINAL 400 L, CAPACIDADE DE MISTURA 310 L, MOTOR A DIESEL POTÊNCIA 5,0 CV, SEM CARREGADOR - JUROS. AF_05/2023</v>
          </cell>
          <cell r="I910" t="str">
            <v>H</v>
          </cell>
          <cell r="J910" t="str">
            <v>COEFICIENTE DE REPRESENTATIVIDADE</v>
          </cell>
          <cell r="K910" t="str">
            <v>0,12</v>
          </cell>
        </row>
        <row r="911">
          <cell r="A911" t="str">
            <v>CUSTOS HORÁRIOS DE MÁQUINAS E EQUIPAMENTOS</v>
          </cell>
          <cell r="B911" t="str">
            <v>CHOR</v>
          </cell>
          <cell r="C911" t="str">
            <v>COMPOSIÇÕES AUXILIARES</v>
          </cell>
          <cell r="D911" t="str">
            <v>0329</v>
          </cell>
        </row>
        <row r="911">
          <cell r="G911">
            <v>87443</v>
          </cell>
          <cell r="H911" t="str">
            <v>BETONEIRA CAPACIDADE NOMINAL 400 L, CAPACIDADE DE MISTURA 310 L, MOTOR A DIESEL POTÊNCIA 5,0 CV, SEM CARREGADOR - MANUTENÇÃO. AF_05/2023</v>
          </cell>
          <cell r="I911" t="str">
            <v>H</v>
          </cell>
          <cell r="J911" t="str">
            <v>COEFICIENTE DE REPRESENTATIVIDADE</v>
          </cell>
          <cell r="K911" t="str">
            <v>0,64</v>
          </cell>
        </row>
        <row r="912">
          <cell r="A912" t="str">
            <v>CUSTOS HORÁRIOS DE MÁQUINAS E EQUIPAMENTOS</v>
          </cell>
          <cell r="B912" t="str">
            <v>CHOR</v>
          </cell>
          <cell r="C912" t="str">
            <v>COMPOSIÇÕES AUXILIARES</v>
          </cell>
          <cell r="D912" t="str">
            <v>0329</v>
          </cell>
        </row>
        <row r="912">
          <cell r="G912">
            <v>87444</v>
          </cell>
          <cell r="H912" t="str">
            <v>BETONEIRA CAPACIDADE NOMINAL 400 L, CAPACIDADE DE MISTURA 310 L, MOTOR A DIESEL POTÊNCIA 5,0 CV, SEM CARREGADOR - MATERIAIS NA OPERAÇÃO. AF_05/2023</v>
          </cell>
          <cell r="I912" t="str">
            <v>H</v>
          </cell>
          <cell r="J912" t="str">
            <v>COLETADO</v>
          </cell>
          <cell r="K912" t="str">
            <v>4,11</v>
          </cell>
        </row>
        <row r="913">
          <cell r="A913" t="str">
            <v>CUSTOS HORÁRIOS DE MÁQUINAS E EQUIPAMENTOS</v>
          </cell>
          <cell r="B913" t="str">
            <v>CHOR</v>
          </cell>
          <cell r="C913" t="str">
            <v>COMPOSIÇÕES AUXILIARES</v>
          </cell>
          <cell r="D913" t="str">
            <v>0329</v>
          </cell>
        </row>
        <row r="913">
          <cell r="G913">
            <v>88387</v>
          </cell>
          <cell r="H913" t="str">
            <v>MISTURADOR DE ARGAMASSA, EIXO HORIZONTAL, CAPACIDADE DE MISTURA 300 KG, MOTOR ELÉTRICO POTÊNCIA 5 CV - DEPRECIAÇÃO. AF_05/2023</v>
          </cell>
          <cell r="I913" t="str">
            <v>H</v>
          </cell>
          <cell r="J913" t="str">
            <v>COEFICIENTE DE REPRESENTATIVIDADE</v>
          </cell>
          <cell r="K913" t="str">
            <v>0,94</v>
          </cell>
        </row>
        <row r="914">
          <cell r="A914" t="str">
            <v>CUSTOS HORÁRIOS DE MÁQUINAS E EQUIPAMENTOS</v>
          </cell>
          <cell r="B914" t="str">
            <v>CHOR</v>
          </cell>
          <cell r="C914" t="str">
            <v>COMPOSIÇÕES AUXILIARES</v>
          </cell>
          <cell r="D914" t="str">
            <v>0329</v>
          </cell>
        </row>
        <row r="914">
          <cell r="G914">
            <v>88389</v>
          </cell>
          <cell r="H914" t="str">
            <v>MISTURADOR DE ARGAMASSA, EIXO HORIZONTAL, CAPACIDADE DE MISTURA 300 KG, MOTOR ELÉTRICO POTÊNCIA 5 CV - JUROS. AF_05/2023</v>
          </cell>
          <cell r="I914" t="str">
            <v>H</v>
          </cell>
          <cell r="J914" t="str">
            <v>COEFICIENTE DE REPRESENTATIVIDADE</v>
          </cell>
          <cell r="K914" t="str">
            <v>0,23</v>
          </cell>
        </row>
        <row r="915">
          <cell r="A915" t="str">
            <v>CUSTOS HORÁRIOS DE MÁQUINAS E EQUIPAMENTOS</v>
          </cell>
          <cell r="B915" t="str">
            <v>CHOR</v>
          </cell>
          <cell r="C915" t="str">
            <v>COMPOSIÇÕES AUXILIARES</v>
          </cell>
          <cell r="D915" t="str">
            <v>0329</v>
          </cell>
        </row>
        <row r="915">
          <cell r="G915">
            <v>88390</v>
          </cell>
          <cell r="H915" t="str">
            <v>MISTURADOR DE ARGAMASSA, EIXO HORIZONTAL, CAPACIDADE DE MISTURA 300 KG, MOTOR ELÉTRICO POTÊNCIA 5 CV - MANUTENÇÃO. AF_05/2023</v>
          </cell>
          <cell r="I915" t="str">
            <v>H</v>
          </cell>
          <cell r="J915" t="str">
            <v>COEFICIENTE DE REPRESENTATIVIDADE</v>
          </cell>
          <cell r="K915" t="str">
            <v>1,10</v>
          </cell>
        </row>
        <row r="916">
          <cell r="A916" t="str">
            <v>CUSTOS HORÁRIOS DE MÁQUINAS E EQUIPAMENTOS</v>
          </cell>
          <cell r="B916" t="str">
            <v>CHOR</v>
          </cell>
          <cell r="C916" t="str">
            <v>COMPOSIÇÕES AUXILIARES</v>
          </cell>
          <cell r="D916" t="str">
            <v>0329</v>
          </cell>
        </row>
        <row r="916">
          <cell r="G916">
            <v>88391</v>
          </cell>
          <cell r="H916" t="str">
            <v>MISTURADOR DE ARGAMASSA, EIXO HORIZONTAL, CAPACIDADE DE MISTURA 300 KG, MOTOR ELÉTRICO POTÊNCIA 5 CV - MATERIAIS NA OPERAÇÃO. AF_05/2023</v>
          </cell>
          <cell r="I916" t="str">
            <v>H</v>
          </cell>
          <cell r="J916" t="str">
            <v>COEFICIENTE DE REPRESENTATIVIDADE</v>
          </cell>
          <cell r="K916" t="str">
            <v>3,09</v>
          </cell>
        </row>
        <row r="917">
          <cell r="A917" t="str">
            <v>CUSTOS HORÁRIOS DE MÁQUINAS E EQUIPAMENTOS</v>
          </cell>
          <cell r="B917" t="str">
            <v>CHOR</v>
          </cell>
          <cell r="C917" t="str">
            <v>COMPOSIÇÕES AUXILIARES</v>
          </cell>
          <cell r="D917" t="str">
            <v>0329</v>
          </cell>
        </row>
        <row r="917">
          <cell r="G917">
            <v>88394</v>
          </cell>
          <cell r="H917" t="str">
            <v>MISTURADOR DE ARGAMASSA, EIXO HORIZONTAL, CAPACIDADE DE MISTURA 600 KG, MOTOR ELÉTRICO POTÊNCIA 7,5 CV - DEPRECIAÇÃO. AF_05/2023</v>
          </cell>
          <cell r="I917" t="str">
            <v>H</v>
          </cell>
          <cell r="J917" t="str">
            <v>COEFICIENTE DE REPRESENTATIVIDADE</v>
          </cell>
          <cell r="K917" t="str">
            <v>1,12</v>
          </cell>
        </row>
        <row r="918">
          <cell r="A918" t="str">
            <v>CUSTOS HORÁRIOS DE MÁQUINAS E EQUIPAMENTOS</v>
          </cell>
          <cell r="B918" t="str">
            <v>CHOR</v>
          </cell>
          <cell r="C918" t="str">
            <v>COMPOSIÇÕES AUXILIARES</v>
          </cell>
          <cell r="D918" t="str">
            <v>0329</v>
          </cell>
        </row>
        <row r="918">
          <cell r="G918">
            <v>88395</v>
          </cell>
          <cell r="H918" t="str">
            <v>MISTURADOR DE ARGAMASSA, EIXO HORIZONTAL, CAPACIDADE DE MISTURA 600 KG, MOTOR ELÉTRICO POTÊNCIA 7,5 CV - JUROS. AF_05/2023</v>
          </cell>
          <cell r="I918" t="str">
            <v>H</v>
          </cell>
          <cell r="J918" t="str">
            <v>COEFICIENTE DE REPRESENTATIVIDADE</v>
          </cell>
          <cell r="K918" t="str">
            <v>0,27</v>
          </cell>
        </row>
        <row r="919">
          <cell r="A919" t="str">
            <v>CUSTOS HORÁRIOS DE MÁQUINAS E EQUIPAMENTOS</v>
          </cell>
          <cell r="B919" t="str">
            <v>CHOR</v>
          </cell>
          <cell r="C919" t="str">
            <v>COMPOSIÇÕES AUXILIARES</v>
          </cell>
          <cell r="D919" t="str">
            <v>0329</v>
          </cell>
        </row>
        <row r="919">
          <cell r="G919">
            <v>88396</v>
          </cell>
          <cell r="H919" t="str">
            <v>MISTURADOR DE ARGAMASSA, EIXO HORIZONTAL, CAPACIDADE DE MISTURA 600 KG, MOTOR ELÉTRICO POTÊNCIA 7,5 CV - MANUTENÇÃO. AF_05/2023</v>
          </cell>
          <cell r="I919" t="str">
            <v>H</v>
          </cell>
          <cell r="J919" t="str">
            <v>COEFICIENTE DE REPRESENTATIVIDADE</v>
          </cell>
          <cell r="K919" t="str">
            <v>1,31</v>
          </cell>
        </row>
        <row r="920">
          <cell r="A920" t="str">
            <v>CUSTOS HORÁRIOS DE MÁQUINAS E EQUIPAMENTOS</v>
          </cell>
          <cell r="B920" t="str">
            <v>CHOR</v>
          </cell>
          <cell r="C920" t="str">
            <v>COMPOSIÇÕES AUXILIARES</v>
          </cell>
          <cell r="D920" t="str">
            <v>0329</v>
          </cell>
        </row>
        <row r="920">
          <cell r="G920">
            <v>88397</v>
          </cell>
          <cell r="H920" t="str">
            <v>MISTURADOR DE ARGAMASSA, EIXO HORIZONTAL, CAPACIDADE DE MISTURA 600 KG, MOTOR ELÉTRICO POTÊNCIA 7,5 CV - MATERIAIS NA OPERAÇÃO. AF_05/2023</v>
          </cell>
          <cell r="I920" t="str">
            <v>H</v>
          </cell>
          <cell r="J920" t="str">
            <v>COEFICIENTE DE REPRESENTATIVIDADE</v>
          </cell>
          <cell r="K920" t="str">
            <v>4,64</v>
          </cell>
        </row>
        <row r="921">
          <cell r="A921" t="str">
            <v>CUSTOS HORÁRIOS DE MÁQUINAS E EQUIPAMENTOS</v>
          </cell>
          <cell r="B921" t="str">
            <v>CHOR</v>
          </cell>
          <cell r="C921" t="str">
            <v>COMPOSIÇÕES AUXILIARES</v>
          </cell>
          <cell r="D921" t="str">
            <v>0329</v>
          </cell>
        </row>
        <row r="921">
          <cell r="G921">
            <v>88400</v>
          </cell>
          <cell r="H921" t="str">
            <v>MISTURADOR DE ARGAMASSA, EIXO HORIZONTAL, CAPACIDADE DE MISTURA 160 KG, MOTOR ELÉTRICO POTÊNCIA 3 CV - DEPRECIAÇÃO. AF_05/2023</v>
          </cell>
          <cell r="I921" t="str">
            <v>H</v>
          </cell>
          <cell r="J921" t="str">
            <v>COEFICIENTE DE REPRESENTATIVIDADE</v>
          </cell>
          <cell r="K921" t="str">
            <v>0,89</v>
          </cell>
        </row>
        <row r="922">
          <cell r="A922" t="str">
            <v>CUSTOS HORÁRIOS DE MÁQUINAS E EQUIPAMENTOS</v>
          </cell>
          <cell r="B922" t="str">
            <v>CHOR</v>
          </cell>
          <cell r="C922" t="str">
            <v>COMPOSIÇÕES AUXILIARES</v>
          </cell>
          <cell r="D922" t="str">
            <v>0329</v>
          </cell>
        </row>
        <row r="922">
          <cell r="G922">
            <v>88401</v>
          </cell>
          <cell r="H922" t="str">
            <v>MISTURADOR DE ARGAMASSA, EIXO HORIZONTAL, CAPACIDADE DE MISTURA 160 KG, MOTOR ELÉTRICO POTÊNCIA 3 CV - JUROS. AF_05/2023</v>
          </cell>
          <cell r="I922" t="str">
            <v>H</v>
          </cell>
          <cell r="J922" t="str">
            <v>COEFICIENTE DE REPRESENTATIVIDADE</v>
          </cell>
          <cell r="K922" t="str">
            <v>0,22</v>
          </cell>
        </row>
        <row r="923">
          <cell r="A923" t="str">
            <v>CUSTOS HORÁRIOS DE MÁQUINAS E EQUIPAMENTOS</v>
          </cell>
          <cell r="B923" t="str">
            <v>CHOR</v>
          </cell>
          <cell r="C923" t="str">
            <v>COMPOSIÇÕES AUXILIARES</v>
          </cell>
          <cell r="D923" t="str">
            <v>0329</v>
          </cell>
        </row>
        <row r="923">
          <cell r="G923">
            <v>88402</v>
          </cell>
          <cell r="H923" t="str">
            <v>MISTURADOR DE ARGAMASSA, EIXO HORIZONTAL, CAPACIDADE DE MISTURA 160 KG, MOTOR ELÉTRICO POTÊNCIA 3 CV - MANUTENÇÃO. AF_05/2023</v>
          </cell>
          <cell r="I923" t="str">
            <v>H</v>
          </cell>
          <cell r="J923" t="str">
            <v>COEFICIENTE DE REPRESENTATIVIDADE</v>
          </cell>
          <cell r="K923" t="str">
            <v>1,04</v>
          </cell>
        </row>
        <row r="924">
          <cell r="A924" t="str">
            <v>CUSTOS HORÁRIOS DE MÁQUINAS E EQUIPAMENTOS</v>
          </cell>
          <cell r="B924" t="str">
            <v>CHOR</v>
          </cell>
          <cell r="C924" t="str">
            <v>COMPOSIÇÕES AUXILIARES</v>
          </cell>
          <cell r="D924" t="str">
            <v>0329</v>
          </cell>
        </row>
        <row r="924">
          <cell r="G924">
            <v>88403</v>
          </cell>
          <cell r="H924" t="str">
            <v>MISTURADOR DE ARGAMASSA, EIXO HORIZONTAL, CAPACIDADE DE MISTURA 160 KG, MOTOR ELÉTRICO POTÊNCIA 3 CV - MATERIAIS NA OPERAÇÃO. AF_05/2023</v>
          </cell>
          <cell r="I924" t="str">
            <v>H</v>
          </cell>
          <cell r="J924" t="str">
            <v>COEFICIENTE DE REPRESENTATIVIDADE</v>
          </cell>
          <cell r="K924" t="str">
            <v>1,85</v>
          </cell>
        </row>
        <row r="925">
          <cell r="A925" t="str">
            <v>CUSTOS HORÁRIOS DE MÁQUINAS E EQUIPAMENTOS</v>
          </cell>
          <cell r="B925" t="str">
            <v>CHOR</v>
          </cell>
          <cell r="C925" t="str">
            <v>COMPOSIÇÕES AUXILIARES</v>
          </cell>
          <cell r="D925" t="str">
            <v>0329</v>
          </cell>
        </row>
        <row r="925">
          <cell r="G925">
            <v>88419</v>
          </cell>
          <cell r="H925" t="str">
            <v>PROJETOR DE ARGAMASSA, CAPACIDADE DE PROJEÇÃO 1,5 M3/H, ALCANCE DE 30 ATÉ 60 M, MOTOR ELÉTRICO POTÊNCIA 7,5 HP - DEPRECIAÇÃO. AF_06/2014</v>
          </cell>
          <cell r="I925" t="str">
            <v>H</v>
          </cell>
          <cell r="J925" t="str">
            <v>COEFICIENTE DE REPRESENTATIVIDADE</v>
          </cell>
          <cell r="K925" t="str">
            <v>6,20</v>
          </cell>
        </row>
        <row r="926">
          <cell r="A926" t="str">
            <v>CUSTOS HORÁRIOS DE MÁQUINAS E EQUIPAMENTOS</v>
          </cell>
          <cell r="B926" t="str">
            <v>CHOR</v>
          </cell>
          <cell r="C926" t="str">
            <v>COMPOSIÇÕES AUXILIARES</v>
          </cell>
          <cell r="D926" t="str">
            <v>0329</v>
          </cell>
        </row>
        <row r="926">
          <cell r="G926">
            <v>88422</v>
          </cell>
          <cell r="H926" t="str">
            <v>PROJETOR DE ARGAMASSA, CAPACIDADE DE PROJEÇÃO 1,5 M3/H, ALCANCE DE 30 ATÉ 60 M, MOTOR ELÉTRICO POTÊNCIA 7,5 HP - JUROS. AF_06/2014</v>
          </cell>
          <cell r="I926" t="str">
            <v>H</v>
          </cell>
          <cell r="J926" t="str">
            <v>COEFICIENTE DE REPRESENTATIVIDADE</v>
          </cell>
          <cell r="K926" t="str">
            <v>1,43</v>
          </cell>
        </row>
        <row r="927">
          <cell r="A927" t="str">
            <v>CUSTOS HORÁRIOS DE MÁQUINAS E EQUIPAMENTOS</v>
          </cell>
          <cell r="B927" t="str">
            <v>CHOR</v>
          </cell>
          <cell r="C927" t="str">
            <v>COMPOSIÇÕES AUXILIARES</v>
          </cell>
          <cell r="D927" t="str">
            <v>0329</v>
          </cell>
        </row>
        <row r="927">
          <cell r="G927">
            <v>88425</v>
          </cell>
          <cell r="H927" t="str">
            <v>PROJETOR DE ARGAMASSA, CAPACIDADE DE PROJEÇÃO 1,5 M3/H, ALCANCE DE 30 ATÉ 60 M, MOTOR ELÉTRICO POTÊNCIA 7,5 HP - MANUTENÇÃO. AF_06/2014</v>
          </cell>
          <cell r="I927" t="str">
            <v>H</v>
          </cell>
          <cell r="J927" t="str">
            <v>COEFICIENTE DE REPRESENTATIVIDADE</v>
          </cell>
          <cell r="K927" t="str">
            <v>7,76</v>
          </cell>
        </row>
        <row r="928">
          <cell r="A928" t="str">
            <v>CUSTOS HORÁRIOS DE MÁQUINAS E EQUIPAMENTOS</v>
          </cell>
          <cell r="B928" t="str">
            <v>CHOR</v>
          </cell>
          <cell r="C928" t="str">
            <v>COMPOSIÇÕES AUXILIARES</v>
          </cell>
          <cell r="D928" t="str">
            <v>0329</v>
          </cell>
        </row>
        <row r="928">
          <cell r="G928">
            <v>88427</v>
          </cell>
          <cell r="H928" t="str">
            <v>PROJETOR DE ARGAMASSA, CAPACIDADE DE PROJEÇÃO 1,5 M3/H, ALCANCE DE 30 ATÉ 60 M, MOTOR ELÉTRICO POTÊNCIA 7,5 HP - MATERIAIS NA OPERAÇÃO. AF_06/2014</v>
          </cell>
          <cell r="I928" t="str">
            <v>H</v>
          </cell>
          <cell r="J928" t="str">
            <v>COEFICIENTE DE REPRESENTATIVIDADE</v>
          </cell>
          <cell r="K928" t="str">
            <v>1,04</v>
          </cell>
        </row>
        <row r="929">
          <cell r="A929" t="str">
            <v>CUSTOS HORÁRIOS DE MÁQUINAS E EQUIPAMENTOS</v>
          </cell>
          <cell r="B929" t="str">
            <v>CHOR</v>
          </cell>
          <cell r="C929" t="str">
            <v>COMPOSIÇÕES AUXILIARES</v>
          </cell>
          <cell r="D929" t="str">
            <v>0329</v>
          </cell>
        </row>
        <row r="929">
          <cell r="G929">
            <v>88434</v>
          </cell>
          <cell r="H929" t="str">
            <v>PROJETOR DE ARGAMASSA, CAPACIDADE DE PROJEÇÃO 2 M3/H, ALCANCE ATÉ 50 M, MOTOR ELÉTRICO POTÊNCIA 7,5 HP - DEPRECIAÇÃO. AF_06/2014</v>
          </cell>
          <cell r="I929" t="str">
            <v>H</v>
          </cell>
          <cell r="J929" t="str">
            <v>COEFICIENTE DE REPRESENTATIVIDADE</v>
          </cell>
          <cell r="K929" t="str">
            <v>8,23</v>
          </cell>
        </row>
        <row r="930">
          <cell r="A930" t="str">
            <v>CUSTOS HORÁRIOS DE MÁQUINAS E EQUIPAMENTOS</v>
          </cell>
          <cell r="B930" t="str">
            <v>CHOR</v>
          </cell>
          <cell r="C930" t="str">
            <v>COMPOSIÇÕES AUXILIARES</v>
          </cell>
          <cell r="D930" t="str">
            <v>0329</v>
          </cell>
        </row>
        <row r="930">
          <cell r="G930">
            <v>88435</v>
          </cell>
          <cell r="H930" t="str">
            <v>PROJETOR DE ARGAMASSA, CAPACIDADE DE PROJEÇÃO 2 M3/H, ALCANCE ATÉ 50 M, MOTOR ELÉTRICO POTÊNCIA 7,5 HP - JUROS. AF_06/2014</v>
          </cell>
          <cell r="I930" t="str">
            <v>H</v>
          </cell>
          <cell r="J930" t="str">
            <v>COEFICIENTE DE REPRESENTATIVIDADE</v>
          </cell>
          <cell r="K930" t="str">
            <v>1,90</v>
          </cell>
        </row>
        <row r="931">
          <cell r="A931" t="str">
            <v>CUSTOS HORÁRIOS DE MÁQUINAS E EQUIPAMENTOS</v>
          </cell>
          <cell r="B931" t="str">
            <v>CHOR</v>
          </cell>
          <cell r="C931" t="str">
            <v>COMPOSIÇÕES AUXILIARES</v>
          </cell>
          <cell r="D931" t="str">
            <v>0329</v>
          </cell>
        </row>
        <row r="931">
          <cell r="G931">
            <v>88436</v>
          </cell>
          <cell r="H931" t="str">
            <v>PROJETOR DE ARGAMASSA, CAPACIDADE DE PROJEÇÃO 2 M3/H, ALCANCE ATÉ 50 M, MOTOR ELÉTRICO POTÊNCIA 7,5 HP - MANUTENÇÃO. AF_06/2014</v>
          </cell>
          <cell r="I931" t="str">
            <v>H</v>
          </cell>
          <cell r="J931" t="str">
            <v>COEFICIENTE DE REPRESENTATIVIDADE</v>
          </cell>
          <cell r="K931" t="str">
            <v>10,28</v>
          </cell>
        </row>
        <row r="932">
          <cell r="A932" t="str">
            <v>CUSTOS HORÁRIOS DE MÁQUINAS E EQUIPAMENTOS</v>
          </cell>
          <cell r="B932" t="str">
            <v>CHOR</v>
          </cell>
          <cell r="C932" t="str">
            <v>COMPOSIÇÕES AUXILIARES</v>
          </cell>
          <cell r="D932" t="str">
            <v>0329</v>
          </cell>
        </row>
        <row r="932">
          <cell r="G932">
            <v>88437</v>
          </cell>
          <cell r="H932" t="str">
            <v>PROJETOR DE ARGAMASSA, CAPACIDADE DE PROJEÇÃO 2 M3/H, ALCANCE ATÉ 50 M, MOTOR ELÉTRICO POTÊNCIA 7,5 HP - MATERIAIS NA OPERAÇÃO. AF_06/2014</v>
          </cell>
          <cell r="I932" t="str">
            <v>H</v>
          </cell>
          <cell r="J932" t="str">
            <v>COEFICIENTE DE REPRESENTATIVIDADE</v>
          </cell>
          <cell r="K932" t="str">
            <v>1,04</v>
          </cell>
        </row>
        <row r="933">
          <cell r="A933" t="str">
            <v>CUSTOS HORÁRIOS DE MÁQUINAS E EQUIPAMENTOS</v>
          </cell>
          <cell r="B933" t="str">
            <v>CHOR</v>
          </cell>
          <cell r="C933" t="str">
            <v>COMPOSIÇÕES AUXILIARES</v>
          </cell>
          <cell r="D933" t="str">
            <v>0329</v>
          </cell>
        </row>
        <row r="933">
          <cell r="G933">
            <v>88569</v>
          </cell>
          <cell r="H933" t="str">
            <v>ESPARGIDOR DE ASFALTO PRESSURIZADO COM TANQUE DE 2500 L, REBOCÁVEL COM MOTOR A GASOLINA POTÊNCIA 3,4 HP - DEPRECIAÇÃO. AF_07/2014</v>
          </cell>
          <cell r="I933" t="str">
            <v>H</v>
          </cell>
          <cell r="J933" t="str">
            <v>ATRIBUÍDO SÃO PAULO</v>
          </cell>
          <cell r="K933" t="str">
            <v>3,96</v>
          </cell>
        </row>
        <row r="934">
          <cell r="A934" t="str">
            <v>CUSTOS HORÁRIOS DE MÁQUINAS E EQUIPAMENTOS</v>
          </cell>
          <cell r="B934" t="str">
            <v>CHOR</v>
          </cell>
          <cell r="C934" t="str">
            <v>COMPOSIÇÕES AUXILIARES</v>
          </cell>
          <cell r="D934" t="str">
            <v>0329</v>
          </cell>
        </row>
        <row r="934">
          <cell r="G934">
            <v>88570</v>
          </cell>
          <cell r="H934" t="str">
            <v>ESPARGIDOR DE ASFALTO PRESSURIZADO COM TANQUE DE 2500 L, REBOCÁVEL COM MOTOR A GASOLINA POTÊNCIA 3,4 HP - JUROS. AF_07/2014</v>
          </cell>
          <cell r="I934" t="str">
            <v>H</v>
          </cell>
          <cell r="J934" t="str">
            <v>ATRIBUÍDO SÃO PAULO</v>
          </cell>
          <cell r="K934" t="str">
            <v>1,28</v>
          </cell>
        </row>
        <row r="935">
          <cell r="A935" t="str">
            <v>CUSTOS HORÁRIOS DE MÁQUINAS E EQUIPAMENTOS</v>
          </cell>
          <cell r="B935" t="str">
            <v>CHOR</v>
          </cell>
          <cell r="C935" t="str">
            <v>COMPOSIÇÕES AUXILIARES</v>
          </cell>
          <cell r="D935" t="str">
            <v>0329</v>
          </cell>
        </row>
        <row r="935">
          <cell r="G935">
            <v>88826</v>
          </cell>
          <cell r="H935" t="str">
            <v>BETONEIRA CAPACIDADE NOMINAL DE 400 L, CAPACIDADE DE MISTURA 280 L, MOTOR ELÉTRICO TRIFÁSICO POTÊNCIA DE 2 CV, SEM CARREGADOR - DEPRECIAÇÃO. AF_05/2023</v>
          </cell>
          <cell r="I935" t="str">
            <v>H</v>
          </cell>
          <cell r="J935" t="str">
            <v>COLETADO</v>
          </cell>
          <cell r="K935" t="str">
            <v>0,35</v>
          </cell>
        </row>
        <row r="936">
          <cell r="A936" t="str">
            <v>CUSTOS HORÁRIOS DE MÁQUINAS E EQUIPAMENTOS</v>
          </cell>
          <cell r="B936" t="str">
            <v>CHOR</v>
          </cell>
          <cell r="C936" t="str">
            <v>COMPOSIÇÕES AUXILIARES</v>
          </cell>
          <cell r="D936" t="str">
            <v>0329</v>
          </cell>
        </row>
        <row r="936">
          <cell r="G936">
            <v>88827</v>
          </cell>
          <cell r="H936" t="str">
            <v>BETONEIRA CAPACIDADE NOMINAL DE 400 L, CAPACIDADE DE MISTURA 280 L, MOTOR ELÉTRICO TRIFÁSICO POTÊNCIA DE 2 CV, SEM CARREGADOR - JUROS. AF_05/2023</v>
          </cell>
          <cell r="I936" t="str">
            <v>H</v>
          </cell>
          <cell r="J936" t="str">
            <v>COLETADO</v>
          </cell>
          <cell r="K936" t="str">
            <v>0,08</v>
          </cell>
        </row>
        <row r="937">
          <cell r="A937" t="str">
            <v>CUSTOS HORÁRIOS DE MÁQUINAS E EQUIPAMENTOS</v>
          </cell>
          <cell r="B937" t="str">
            <v>CHOR</v>
          </cell>
          <cell r="C937" t="str">
            <v>COMPOSIÇÕES AUXILIARES</v>
          </cell>
          <cell r="D937" t="str">
            <v>0329</v>
          </cell>
        </row>
        <row r="937">
          <cell r="G937">
            <v>88828</v>
          </cell>
          <cell r="H937" t="str">
            <v>BETONEIRA CAPACIDADE NOMINAL DE 400 L, CAPACIDADE DE MISTURA 280 L, MOTOR ELÉTRICO TRIFÁSICO POTÊNCIA DE 2 CV, SEM CARREGADOR - MANUTENÇÃO. AF_05/2023</v>
          </cell>
          <cell r="I937" t="str">
            <v>H</v>
          </cell>
          <cell r="J937" t="str">
            <v>COLETADO</v>
          </cell>
          <cell r="K937" t="str">
            <v>0,41</v>
          </cell>
        </row>
        <row r="938">
          <cell r="A938" t="str">
            <v>CUSTOS HORÁRIOS DE MÁQUINAS E EQUIPAMENTOS</v>
          </cell>
          <cell r="B938" t="str">
            <v>CHOR</v>
          </cell>
          <cell r="C938" t="str">
            <v>COMPOSIÇÕES AUXILIARES</v>
          </cell>
          <cell r="D938" t="str">
            <v>0329</v>
          </cell>
        </row>
        <row r="938">
          <cell r="G938">
            <v>88829</v>
          </cell>
          <cell r="H938" t="str">
            <v>BETONEIRA CAPACIDADE NOMINAL DE 400 L, CAPACIDADE DE MISTURA 280 L, MOTOR ELÉTRICO TRIFÁSICO POTÊNCIA DE 2 CV, SEM CARREGADOR - MATERIAIS NA OPERAÇÃO. AF_05/2023</v>
          </cell>
          <cell r="I938" t="str">
            <v>H</v>
          </cell>
          <cell r="J938" t="str">
            <v>COEFICIENTE DE REPRESENTATIVIDADE</v>
          </cell>
          <cell r="K938" t="str">
            <v>1,23</v>
          </cell>
        </row>
        <row r="939">
          <cell r="A939" t="str">
            <v>CUSTOS HORÁRIOS DE MÁQUINAS E EQUIPAMENTOS</v>
          </cell>
          <cell r="B939" t="str">
            <v>CHOR</v>
          </cell>
          <cell r="C939" t="str">
            <v>COMPOSIÇÕES AUXILIARES</v>
          </cell>
          <cell r="D939" t="str">
            <v>0329</v>
          </cell>
        </row>
        <row r="939">
          <cell r="G939">
            <v>88832</v>
          </cell>
          <cell r="H939" t="str">
            <v>ESCAVADEIRA HIDRÁULICA SOBRE ESTEIRAS, CAÇAMBA 0,80 M3, PESO OPERACIONAL 17,8 T, POTÊNCIA LÍQUIDA 110 HP - DEPRECIAÇÃO. AF_10/2014</v>
          </cell>
          <cell r="I939" t="str">
            <v>H</v>
          </cell>
          <cell r="J939" t="str">
            <v>COEFICIENTE DE REPRESENTATIVIDADE</v>
          </cell>
          <cell r="K939" t="str">
            <v>42,75</v>
          </cell>
        </row>
        <row r="940">
          <cell r="A940" t="str">
            <v>CUSTOS HORÁRIOS DE MÁQUINAS E EQUIPAMENTOS</v>
          </cell>
          <cell r="B940" t="str">
            <v>CHOR</v>
          </cell>
          <cell r="C940" t="str">
            <v>COMPOSIÇÕES AUXILIARES</v>
          </cell>
          <cell r="D940" t="str">
            <v>0329</v>
          </cell>
        </row>
        <row r="940">
          <cell r="G940">
            <v>88834</v>
          </cell>
          <cell r="H940" t="str">
            <v>ESCAVADEIRA HIDRÁULICA SOBRE ESTEIRAS, CAÇAMBA 0,80 M3, PESO OPERACIONAL 17,8 T, POTÊNCIA LÍQUIDA 110 HP - JUROS. AF_10/2014</v>
          </cell>
          <cell r="I940" t="str">
            <v>H</v>
          </cell>
          <cell r="J940" t="str">
            <v>COEFICIENTE DE REPRESENTATIVIDADE</v>
          </cell>
          <cell r="K940" t="str">
            <v>11,29</v>
          </cell>
        </row>
        <row r="941">
          <cell r="A941" t="str">
            <v>CUSTOS HORÁRIOS DE MÁQUINAS E EQUIPAMENTOS</v>
          </cell>
          <cell r="B941" t="str">
            <v>CHOR</v>
          </cell>
          <cell r="C941" t="str">
            <v>COMPOSIÇÕES AUXILIARES</v>
          </cell>
          <cell r="D941" t="str">
            <v>0329</v>
          </cell>
        </row>
        <row r="941">
          <cell r="G941">
            <v>88835</v>
          </cell>
          <cell r="H941" t="str">
            <v>ESCAVADEIRA HIDRÁULICA SOBRE ESTEIRAS, CAÇAMBA 0,80 M3, PESO OPERACIONAL 17,8 T, POTÊNCIA LÍQUIDA 110 HP - MANUTENÇÃO. AF_10/2014</v>
          </cell>
          <cell r="I941" t="str">
            <v>H</v>
          </cell>
          <cell r="J941" t="str">
            <v>COEFICIENTE DE REPRESENTATIVIDADE</v>
          </cell>
          <cell r="K941" t="str">
            <v>53,43</v>
          </cell>
        </row>
        <row r="942">
          <cell r="A942" t="str">
            <v>CUSTOS HORÁRIOS DE MÁQUINAS E EQUIPAMENTOS</v>
          </cell>
          <cell r="B942" t="str">
            <v>CHOR</v>
          </cell>
          <cell r="C942" t="str">
            <v>COMPOSIÇÕES AUXILIARES</v>
          </cell>
          <cell r="D942" t="str">
            <v>0329</v>
          </cell>
        </row>
        <row r="942">
          <cell r="G942">
            <v>88836</v>
          </cell>
          <cell r="H942" t="str">
            <v>ESCAVADEIRA HIDRÁULICA SOBRE ESTEIRAS, CAÇAMBA 0,80 M3, PESO OPERACIONAL 17,8 T, POTÊNCIA LÍQUIDA 110 HP - MATERIAIS NA OPERAÇÃO. AF_10/2014</v>
          </cell>
          <cell r="I942" t="str">
            <v>H</v>
          </cell>
          <cell r="J942" t="str">
            <v>COLETADO</v>
          </cell>
          <cell r="K942" t="str">
            <v>61,99</v>
          </cell>
        </row>
        <row r="943">
          <cell r="A943" t="str">
            <v>CUSTOS HORÁRIOS DE MÁQUINAS E EQUIPAMENTOS</v>
          </cell>
          <cell r="B943" t="str">
            <v>CHOR</v>
          </cell>
          <cell r="C943" t="str">
            <v>COMPOSIÇÕES AUXILIARES</v>
          </cell>
          <cell r="D943" t="str">
            <v>0329</v>
          </cell>
        </row>
        <row r="943">
          <cell r="G943">
            <v>88839</v>
          </cell>
          <cell r="H943" t="str">
            <v>TRATOR DE ESTEIRAS, POTÊNCIA 125 HP, PESO OPERACIONAL 12,9 T, COM LÂMINA 2,7 M3 - DEPRECIAÇÃO. AF_10/2014</v>
          </cell>
          <cell r="I943" t="str">
            <v>H</v>
          </cell>
          <cell r="J943" t="str">
            <v>COEFICIENTE DE REPRESENTATIVIDADE</v>
          </cell>
          <cell r="K943" t="str">
            <v>35,15</v>
          </cell>
        </row>
        <row r="944">
          <cell r="A944" t="str">
            <v>CUSTOS HORÁRIOS DE MÁQUINAS E EQUIPAMENTOS</v>
          </cell>
          <cell r="B944" t="str">
            <v>CHOR</v>
          </cell>
          <cell r="C944" t="str">
            <v>COMPOSIÇÕES AUXILIARES</v>
          </cell>
          <cell r="D944" t="str">
            <v>0329</v>
          </cell>
        </row>
        <row r="944">
          <cell r="G944">
            <v>88840</v>
          </cell>
          <cell r="H944" t="str">
            <v>TRATOR DE ESTEIRAS, POTÊNCIA 125 HP, PESO OPERACIONAL 12,9 T, COM LÂMINA 2,7 M3 - JUROS. AF_10/2014</v>
          </cell>
          <cell r="I944" t="str">
            <v>H</v>
          </cell>
          <cell r="J944" t="str">
            <v>COEFICIENTE DE REPRESENTATIVIDADE</v>
          </cell>
          <cell r="K944" t="str">
            <v>15,48</v>
          </cell>
        </row>
        <row r="945">
          <cell r="A945" t="str">
            <v>CUSTOS HORÁRIOS DE MÁQUINAS E EQUIPAMENTOS</v>
          </cell>
          <cell r="B945" t="str">
            <v>CHOR</v>
          </cell>
          <cell r="C945" t="str">
            <v>COMPOSIÇÕES AUXILIARES</v>
          </cell>
          <cell r="D945" t="str">
            <v>0329</v>
          </cell>
        </row>
        <row r="945">
          <cell r="G945">
            <v>88841</v>
          </cell>
          <cell r="H945" t="str">
            <v>TRATOR DE ESTEIRAS, POTÊNCIA 125 HP, PESO OPERACIONAL 12,9 T, COM LÂMINA 2,7 M3 - MANUTENÇÃO. AF_10/2014</v>
          </cell>
          <cell r="I945" t="str">
            <v>H</v>
          </cell>
          <cell r="J945" t="str">
            <v>COEFICIENTE DE REPRESENTATIVIDADE</v>
          </cell>
          <cell r="K945" t="str">
            <v>62,84</v>
          </cell>
        </row>
        <row r="946">
          <cell r="A946" t="str">
            <v>CUSTOS HORÁRIOS DE MÁQUINAS E EQUIPAMENTOS</v>
          </cell>
          <cell r="B946" t="str">
            <v>CHOR</v>
          </cell>
          <cell r="C946" t="str">
            <v>COMPOSIÇÕES AUXILIARES</v>
          </cell>
          <cell r="D946" t="str">
            <v>0329</v>
          </cell>
        </row>
        <row r="946">
          <cell r="G946">
            <v>88842</v>
          </cell>
          <cell r="H946" t="str">
            <v>TRATOR DE ESTEIRAS, POTÊNCIA 125 HP, PESO OPERACIONAL 12,9 T, COM LÂMINA 2,7 M3 - MATERIAIS NA OPERAÇÃO. AF_10/2014</v>
          </cell>
          <cell r="I946" t="str">
            <v>H</v>
          </cell>
          <cell r="J946" t="str">
            <v>COLETADO</v>
          </cell>
          <cell r="K946" t="str">
            <v>75,87</v>
          </cell>
        </row>
        <row r="947">
          <cell r="A947" t="str">
            <v>CUSTOS HORÁRIOS DE MÁQUINAS E EQUIPAMENTOS</v>
          </cell>
          <cell r="B947" t="str">
            <v>CHOR</v>
          </cell>
          <cell r="C947" t="str">
            <v>COMPOSIÇÕES AUXILIARES</v>
          </cell>
          <cell r="D947" t="str">
            <v>0329</v>
          </cell>
        </row>
        <row r="947">
          <cell r="G947">
            <v>88847</v>
          </cell>
          <cell r="H947" t="str">
            <v>USINA DE LAMA ASFÁLTICA, PROD 30 A 50 T/H, SILO DE AGREGADO 7 M3, RESERVATÓRIOS PARA EMULSÃO E ÁGUA DE 2,3 M3 CADA, MISTURADOR TIPO PUG MILL A SER MONTADO SOBRE CAMINHÃO - DEPRECIAÇÃO. AF_10/2014</v>
          </cell>
          <cell r="I947" t="str">
            <v>H</v>
          </cell>
          <cell r="J947" t="str">
            <v>ATRIBUÍDO SÃO PAULO</v>
          </cell>
          <cell r="K947" t="str">
            <v>22,82</v>
          </cell>
        </row>
        <row r="948">
          <cell r="A948" t="str">
            <v>CUSTOS HORÁRIOS DE MÁQUINAS E EQUIPAMENTOS</v>
          </cell>
          <cell r="B948" t="str">
            <v>CHOR</v>
          </cell>
          <cell r="C948" t="str">
            <v>COMPOSIÇÕES AUXILIARES</v>
          </cell>
          <cell r="D948" t="str">
            <v>0329</v>
          </cell>
        </row>
        <row r="948">
          <cell r="G948">
            <v>88848</v>
          </cell>
          <cell r="H948" t="str">
            <v>USINA DE LAMA ASFÁLTICA, PROD 30 A 50 T/H, SILO DE AGREGADO 7 M3, RESERVATÓRIOS PARA EMULSÃO E ÁGUA DE 2,3 M3 CADA, MISTURADOR TIPO PUG MILL A SER MONTADO SOBRE CAMINHÃO - JUROS. AF_10/2014</v>
          </cell>
          <cell r="I948" t="str">
            <v>H</v>
          </cell>
          <cell r="J948" t="str">
            <v>ATRIBUÍDO SÃO PAULO</v>
          </cell>
          <cell r="K948" t="str">
            <v>9,38</v>
          </cell>
        </row>
        <row r="949">
          <cell r="A949" t="str">
            <v>CUSTOS HORÁRIOS DE MÁQUINAS E EQUIPAMENTOS</v>
          </cell>
          <cell r="B949" t="str">
            <v>CHOR</v>
          </cell>
          <cell r="C949" t="str">
            <v>COMPOSIÇÕES AUXILIARES</v>
          </cell>
          <cell r="D949" t="str">
            <v>0329</v>
          </cell>
        </row>
        <row r="949">
          <cell r="G949">
            <v>88853</v>
          </cell>
          <cell r="H949" t="str">
            <v>MOTOBOMBA CENTRÍFUGA, MOTOR A GASOLINA, POTÊNCIA 5,42 HP, BOCAIS 1 1/2" X 1", DIÂMETRO ROTOR 143 MM HM/Q = 6 MCA / 16,8 M3/H A 38 MCA / 6,6 M3/H - DEPRECIAÇÃO. AF_06/2014</v>
          </cell>
          <cell r="I949" t="str">
            <v>H</v>
          </cell>
          <cell r="J949" t="str">
            <v>COEFICIENTE DE REPRESENTATIVIDADE</v>
          </cell>
          <cell r="K949" t="str">
            <v>0,30</v>
          </cell>
        </row>
        <row r="950">
          <cell r="A950" t="str">
            <v>CUSTOS HORÁRIOS DE MÁQUINAS E EQUIPAMENTOS</v>
          </cell>
          <cell r="B950" t="str">
            <v>CHOR</v>
          </cell>
          <cell r="C950" t="str">
            <v>COMPOSIÇÕES AUXILIARES</v>
          </cell>
          <cell r="D950" t="str">
            <v>0329</v>
          </cell>
        </row>
        <row r="950">
          <cell r="G950">
            <v>88854</v>
          </cell>
          <cell r="H950" t="str">
            <v>MOTOBOMBA CENTRÍFUGA, MOTOR A GASOLINA, POTÊNCIA 5,42 HP, BOCAIS 1 1/2" X 1", DIÂMETRO ROTOR 143 MM HM/Q = 6 MCA / 16,8 M3/H A 38 MCA / 6,6 M3/H - JUROS. AF_06/2014</v>
          </cell>
          <cell r="I950" t="str">
            <v>H</v>
          </cell>
          <cell r="J950" t="str">
            <v>COEFICIENTE DE REPRESENTATIVIDADE</v>
          </cell>
          <cell r="K950" t="str">
            <v>0,07</v>
          </cell>
        </row>
        <row r="951">
          <cell r="A951" t="str">
            <v>CUSTOS HORÁRIOS DE MÁQUINAS E EQUIPAMENTOS</v>
          </cell>
          <cell r="B951" t="str">
            <v>CHOR</v>
          </cell>
          <cell r="C951" t="str">
            <v>COMPOSIÇÕES AUXILIARES</v>
          </cell>
          <cell r="D951" t="str">
            <v>0329</v>
          </cell>
        </row>
        <row r="951">
          <cell r="G951">
            <v>88855</v>
          </cell>
          <cell r="H951" t="str">
            <v>GRADE DE DISCO CONTROLE REMOTO REBOCÁVEL, COM 24 DISCOS 24" X 6 MM COM PNEUS PARA TRANSPORTE - DEPRECIAÇÃO. AF_06/2014</v>
          </cell>
          <cell r="I951" t="str">
            <v>H</v>
          </cell>
          <cell r="J951" t="str">
            <v>ATRIBUÍDO SÃO PAULO</v>
          </cell>
          <cell r="K951" t="str">
            <v>3,21</v>
          </cell>
        </row>
        <row r="952">
          <cell r="A952" t="str">
            <v>CUSTOS HORÁRIOS DE MÁQUINAS E EQUIPAMENTOS</v>
          </cell>
          <cell r="B952" t="str">
            <v>CHOR</v>
          </cell>
          <cell r="C952" t="str">
            <v>COMPOSIÇÕES AUXILIARES</v>
          </cell>
          <cell r="D952" t="str">
            <v>0329</v>
          </cell>
        </row>
        <row r="952">
          <cell r="G952">
            <v>88856</v>
          </cell>
          <cell r="H952" t="str">
            <v>GRADE DE DISCO CONTROLE REMOTO REBOCÁVEL, COM 24 DISCOS 24" X 6 MM COM PNEUS PARA TRANSPORTE - JUROS. AF_06/2014</v>
          </cell>
          <cell r="I952" t="str">
            <v>H</v>
          </cell>
          <cell r="J952" t="str">
            <v>ATRIBUÍDO SÃO PAULO</v>
          </cell>
          <cell r="K952" t="str">
            <v>0,88</v>
          </cell>
        </row>
        <row r="953">
          <cell r="A953" t="str">
            <v>CUSTOS HORÁRIOS DE MÁQUINAS E EQUIPAMENTOS</v>
          </cell>
          <cell r="B953" t="str">
            <v>CHOR</v>
          </cell>
          <cell r="C953" t="str">
            <v>COMPOSIÇÕES AUXILIARES</v>
          </cell>
          <cell r="D953" t="str">
            <v>0329</v>
          </cell>
        </row>
        <row r="953">
          <cell r="G953">
            <v>88857</v>
          </cell>
          <cell r="H953" t="str">
            <v>RETROESCAVADEIRA SOBRE RODAS COM CARREGADEIRA, TRAÇÃO 4X4, POTÊNCIA LÍQ. 88 HP, CAÇAMBA CARREG. CAP. MÍN. 1 M3, CAÇAMBA RETRO CAP. 0,26 M3, PESO OPERACIONAL MÍN. 6.674 KG, PROFUNDIDADE ESCAVAÇÃO MÁX. 4,37 M - DEPRECIAÇÃO. AF_06/2014</v>
          </cell>
          <cell r="I953" t="str">
            <v>H</v>
          </cell>
          <cell r="J953" t="str">
            <v>COEFICIENTE DE REPRESENTATIVIDADE</v>
          </cell>
          <cell r="K953" t="str">
            <v>24,96</v>
          </cell>
        </row>
        <row r="954">
          <cell r="A954" t="str">
            <v>CUSTOS HORÁRIOS DE MÁQUINAS E EQUIPAMENTOS</v>
          </cell>
          <cell r="B954" t="str">
            <v>CHOR</v>
          </cell>
          <cell r="C954" t="str">
            <v>COMPOSIÇÕES AUXILIARES</v>
          </cell>
          <cell r="D954" t="str">
            <v>0329</v>
          </cell>
        </row>
        <row r="954">
          <cell r="G954">
            <v>88858</v>
          </cell>
          <cell r="H954" t="str">
            <v>RETROESCAVADEIRA SOBRE RODAS COM CARREGADEIRA, TRAÇÃO 4X4, POTÊNCIA LÍQ. 88 HP, CAÇAMBA CARREG. CAP. MÍN. 1 M3, CAÇAMBA RETRO CAP. 0,26 M3, PESO OPERACIONAL MÍN. 6.674 KG, PROFUNDIDADE ESCAVAÇÃO MÁX. 4,37 M - JUROS. AF_06/2014</v>
          </cell>
          <cell r="I954" t="str">
            <v>H</v>
          </cell>
          <cell r="J954" t="str">
            <v>COEFICIENTE DE REPRESENTATIVIDADE</v>
          </cell>
          <cell r="K954" t="str">
            <v>6,59</v>
          </cell>
        </row>
        <row r="955">
          <cell r="A955" t="str">
            <v>CUSTOS HORÁRIOS DE MÁQUINAS E EQUIPAMENTOS</v>
          </cell>
          <cell r="B955" t="str">
            <v>CHOR</v>
          </cell>
          <cell r="C955" t="str">
            <v>COMPOSIÇÕES AUXILIARES</v>
          </cell>
          <cell r="D955" t="str">
            <v>0329</v>
          </cell>
        </row>
        <row r="955">
          <cell r="G955">
            <v>88859</v>
          </cell>
          <cell r="H955" t="str">
            <v>RETROESCAVADEIRA SOBRE RODAS COM CARREGADEIRA, TRAÇÃO 4X2, POTÊNCIA LÍQ. 79 HP, CAÇAMBA CARREG. CAP. MÍN. 1 M3, CAÇAMBA RETRO CAP. 0,20 M3, PESO OPERACIONAL MÍN. 6.570 KG, PROFUNDIDADE ESCAVAÇÃO MÁX. 4,37 M - DEPRECIAÇÃO. AF_06/2014</v>
          </cell>
          <cell r="I955" t="str">
            <v>H</v>
          </cell>
          <cell r="J955" t="str">
            <v>COEFICIENTE DE REPRESENTATIVIDADE</v>
          </cell>
          <cell r="K955" t="str">
            <v>22,20</v>
          </cell>
        </row>
        <row r="956">
          <cell r="A956" t="str">
            <v>CUSTOS HORÁRIOS DE MÁQUINAS E EQUIPAMENTOS</v>
          </cell>
          <cell r="B956" t="str">
            <v>CHOR</v>
          </cell>
          <cell r="C956" t="str">
            <v>COMPOSIÇÕES AUXILIARES</v>
          </cell>
          <cell r="D956" t="str">
            <v>0329</v>
          </cell>
        </row>
        <row r="956">
          <cell r="G956">
            <v>88860</v>
          </cell>
          <cell r="H956" t="str">
            <v>RETROESCAVADEIRA SOBRE RODAS COM CARREGADEIRA, TRAÇÃO 4X2, POTÊNCIA LÍQ. 79 HP, CAÇAMBA CARREG. CAP. MÍN. 1 M3, CAÇAMBA RETRO CAP. 0,20 M3, PESO OPERACIONAL MÍN. 6.570 KG, PROFUNDIDADE ESCAVAÇÃO MÁX. 4,37 M - JUROS. AF_06/2014</v>
          </cell>
          <cell r="I956" t="str">
            <v>H</v>
          </cell>
          <cell r="J956" t="str">
            <v>COEFICIENTE DE REPRESENTATIVIDADE</v>
          </cell>
          <cell r="K956" t="str">
            <v>5,86</v>
          </cell>
        </row>
        <row r="957">
          <cell r="A957" t="str">
            <v>CUSTOS HORÁRIOS DE MÁQUINAS E EQUIPAMENTOS</v>
          </cell>
          <cell r="B957" t="str">
            <v>CHOR</v>
          </cell>
          <cell r="C957" t="str">
            <v>COMPOSIÇÕES AUXILIARES</v>
          </cell>
          <cell r="D957" t="str">
            <v>0329</v>
          </cell>
        </row>
        <row r="957">
          <cell r="G957">
            <v>88900</v>
          </cell>
          <cell r="H957" t="str">
            <v>ESCAVADEIRA HIDRÁULICA SOBRE ESTEIRAS, CAÇAMBA 1,20 M3, PESO OPERACIONAL 21 T, POTÊNCIA BRUTA 155 HP - DEPRECIAÇÃO. AF_06/2014</v>
          </cell>
          <cell r="I957" t="str">
            <v>H</v>
          </cell>
          <cell r="J957" t="str">
            <v>COEFICIENTE DE REPRESENTATIVIDADE</v>
          </cell>
          <cell r="K957" t="str">
            <v>49,84</v>
          </cell>
        </row>
        <row r="958">
          <cell r="A958" t="str">
            <v>CUSTOS HORÁRIOS DE MÁQUINAS E EQUIPAMENTOS</v>
          </cell>
          <cell r="B958" t="str">
            <v>CHOR</v>
          </cell>
          <cell r="C958" t="str">
            <v>COMPOSIÇÕES AUXILIARES</v>
          </cell>
          <cell r="D958" t="str">
            <v>0329</v>
          </cell>
        </row>
        <row r="958">
          <cell r="G958">
            <v>88902</v>
          </cell>
          <cell r="H958" t="str">
            <v>ESCAVADEIRA HIDRÁULICA SOBRE ESTEIRAS, CAÇAMBA 1,20 M3, PESO OPERACIONAL 21 T, POTÊNCIA BRUTA 155 HP - JUROS. AF_06/2014</v>
          </cell>
          <cell r="I958" t="str">
            <v>H</v>
          </cell>
          <cell r="J958" t="str">
            <v>COEFICIENTE DE REPRESENTATIVIDADE</v>
          </cell>
          <cell r="K958" t="str">
            <v>13,17</v>
          </cell>
        </row>
        <row r="959">
          <cell r="A959" t="str">
            <v>CUSTOS HORÁRIOS DE MÁQUINAS E EQUIPAMENTOS</v>
          </cell>
          <cell r="B959" t="str">
            <v>CHOR</v>
          </cell>
          <cell r="C959" t="str">
            <v>COMPOSIÇÕES AUXILIARES</v>
          </cell>
          <cell r="D959" t="str">
            <v>0329</v>
          </cell>
        </row>
        <row r="959">
          <cell r="G959">
            <v>88903</v>
          </cell>
          <cell r="H959" t="str">
            <v>ESCAVADEIRA HIDRÁULICA SOBRE ESTEIRAS, CAÇAMBA 1,20 M3, PESO OPERACIONAL 21 T, POTÊNCIA BRUTA 155 HP - MANUTENÇÃO. AF_06/2014</v>
          </cell>
          <cell r="I959" t="str">
            <v>H</v>
          </cell>
          <cell r="J959" t="str">
            <v>COEFICIENTE DE REPRESENTATIVIDADE</v>
          </cell>
          <cell r="K959" t="str">
            <v>62,31</v>
          </cell>
        </row>
        <row r="960">
          <cell r="A960" t="str">
            <v>CUSTOS HORÁRIOS DE MÁQUINAS E EQUIPAMENTOS</v>
          </cell>
          <cell r="B960" t="str">
            <v>CHOR</v>
          </cell>
          <cell r="C960" t="str">
            <v>COMPOSIÇÕES AUXILIARES</v>
          </cell>
          <cell r="D960" t="str">
            <v>0329</v>
          </cell>
        </row>
        <row r="960">
          <cell r="G960">
            <v>88904</v>
          </cell>
          <cell r="H960" t="str">
            <v>ESCAVADEIRA HIDRÁULICA SOBRE ESTEIRAS, CAÇAMBA 1,20 M3, PESO OPERACIONAL 21 T, POTÊNCIA BRUTA 155 HP - MATERIAIS NA OPERAÇÃO. AF_06/2014</v>
          </cell>
          <cell r="I960" t="str">
            <v>H</v>
          </cell>
          <cell r="J960" t="str">
            <v>COLETADO</v>
          </cell>
          <cell r="K960" t="str">
            <v>87,32</v>
          </cell>
        </row>
        <row r="961">
          <cell r="A961" t="str">
            <v>CUSTOS HORÁRIOS DE MÁQUINAS E EQUIPAMENTOS</v>
          </cell>
          <cell r="B961" t="str">
            <v>CHOR</v>
          </cell>
          <cell r="C961" t="str">
            <v>COMPOSIÇÕES AUXILIARES</v>
          </cell>
          <cell r="D961" t="str">
            <v>0329</v>
          </cell>
        </row>
        <row r="961">
          <cell r="G961">
            <v>89009</v>
          </cell>
          <cell r="H961" t="str">
            <v>TRATOR DE ESTEIRAS, POTÊNCIA 150 HP, PESO OPERACIONAL 16,7 T, COM RODA MOTRIZ ELEVADA E LÂMINA 3,18 M3 - DEPRECIAÇÃO. AF_06/2014</v>
          </cell>
          <cell r="I961" t="str">
            <v>H</v>
          </cell>
          <cell r="J961" t="str">
            <v>COLETADO</v>
          </cell>
          <cell r="K961" t="str">
            <v>43,54</v>
          </cell>
        </row>
        <row r="962">
          <cell r="A962" t="str">
            <v>CUSTOS HORÁRIOS DE MÁQUINAS E EQUIPAMENTOS</v>
          </cell>
          <cell r="B962" t="str">
            <v>CHOR</v>
          </cell>
          <cell r="C962" t="str">
            <v>COMPOSIÇÕES AUXILIARES</v>
          </cell>
          <cell r="D962" t="str">
            <v>0329</v>
          </cell>
        </row>
        <row r="962">
          <cell r="G962">
            <v>89010</v>
          </cell>
          <cell r="H962" t="str">
            <v>TRATOR DE ESTEIRAS, POTÊNCIA 150 HP, PESO OPERACIONAL 16,7 T, COM RODA MOTRIZ ELEVADA E LÂMINA 3,18 M3 - JUROS. AF_06/2014</v>
          </cell>
          <cell r="I962" t="str">
            <v>H</v>
          </cell>
          <cell r="J962" t="str">
            <v>COLETADO</v>
          </cell>
          <cell r="K962" t="str">
            <v>19,18</v>
          </cell>
        </row>
        <row r="963">
          <cell r="A963" t="str">
            <v>CUSTOS HORÁRIOS DE MÁQUINAS E EQUIPAMENTOS</v>
          </cell>
          <cell r="B963" t="str">
            <v>CHOR</v>
          </cell>
          <cell r="C963" t="str">
            <v>COMPOSIÇÕES AUXILIARES</v>
          </cell>
          <cell r="D963" t="str">
            <v>0329</v>
          </cell>
        </row>
        <row r="963">
          <cell r="G963">
            <v>89011</v>
          </cell>
          <cell r="H963" t="str">
            <v>RETROESCAVADEIRA SOBRE RODAS COM CARREGADEIRA, TRAÇÃO 4X4, POTÊNCIA LÍQ. 72 HP, CAÇAMBA CARREG. CAP. MÍN. 0,79 M3, CAÇAMBA RETRO CAP. 0,18 M3, PESO OPERACIONAL MÍN. 7.140 KG, PROFUNDIDADE ESCAVAÇÃO MÁX. 4,50 M - DEPRECIAÇÃO. AF_06/2014</v>
          </cell>
          <cell r="I963" t="str">
            <v>H</v>
          </cell>
          <cell r="J963" t="str">
            <v>COLETADO</v>
          </cell>
          <cell r="K963" t="str">
            <v>24,08</v>
          </cell>
        </row>
        <row r="964">
          <cell r="A964" t="str">
            <v>CUSTOS HORÁRIOS DE MÁQUINAS E EQUIPAMENTOS</v>
          </cell>
          <cell r="B964" t="str">
            <v>CHOR</v>
          </cell>
          <cell r="C964" t="str">
            <v>COMPOSIÇÕES AUXILIARES</v>
          </cell>
          <cell r="D964" t="str">
            <v>0329</v>
          </cell>
        </row>
        <row r="964">
          <cell r="G964">
            <v>89012</v>
          </cell>
          <cell r="H964" t="str">
            <v>RETROESCAVADEIRA SOBRE RODAS COM CARREGADEIRA, TRAÇÃO 4X4, POTÊNCIA LÍQ. 72 HP, CAÇAMBA CARREG. CAP. MÍN. 0,79 M3, CAÇAMBA RETRO CAP. 0,18 M3, PESO OPERACIONAL MÍN. 7.140 KG, PROFUNDIDADE ESCAVAÇÃO MÁX. 4,50 M - JUROS. AF_06/2014</v>
          </cell>
          <cell r="I964" t="str">
            <v>H</v>
          </cell>
          <cell r="J964" t="str">
            <v>COLETADO</v>
          </cell>
          <cell r="K964" t="str">
            <v>6,36</v>
          </cell>
        </row>
        <row r="965">
          <cell r="A965" t="str">
            <v>CUSTOS HORÁRIOS DE MÁQUINAS E EQUIPAMENTOS</v>
          </cell>
          <cell r="B965" t="str">
            <v>CHOR</v>
          </cell>
          <cell r="C965" t="str">
            <v>COMPOSIÇÕES AUXILIARES</v>
          </cell>
          <cell r="D965" t="str">
            <v>0329</v>
          </cell>
        </row>
        <row r="965">
          <cell r="G965">
            <v>89013</v>
          </cell>
          <cell r="H965" t="str">
            <v>TRATOR DE ESTEIRAS, POTÊNCIA 347 HP, PESO OPERACIONAL 38,5 T, COM LÂMINA 8,70 M3 - DEPRECIAÇÃO. AF_06/2014</v>
          </cell>
          <cell r="I965" t="str">
            <v>H</v>
          </cell>
          <cell r="J965" t="str">
            <v>COEFICIENTE DE REPRESENTATIVIDADE</v>
          </cell>
          <cell r="K965" t="str">
            <v>142,61</v>
          </cell>
        </row>
        <row r="966">
          <cell r="A966" t="str">
            <v>CUSTOS HORÁRIOS DE MÁQUINAS E EQUIPAMENTOS</v>
          </cell>
          <cell r="B966" t="str">
            <v>CHOR</v>
          </cell>
          <cell r="C966" t="str">
            <v>COMPOSIÇÕES AUXILIARES</v>
          </cell>
          <cell r="D966" t="str">
            <v>0329</v>
          </cell>
        </row>
        <row r="966">
          <cell r="G966">
            <v>89014</v>
          </cell>
          <cell r="H966" t="str">
            <v>TRATOR DE ESTEIRAS, POTÊNCIA 347 HP, PESO OPERACIONAL 38,5 T, COM LÂMINA 8,70 M3 - JUROS. AF_06/2014</v>
          </cell>
          <cell r="I966" t="str">
            <v>H</v>
          </cell>
          <cell r="J966" t="str">
            <v>COEFICIENTE DE REPRESENTATIVIDADE</v>
          </cell>
          <cell r="K966" t="str">
            <v>62,82</v>
          </cell>
        </row>
        <row r="967">
          <cell r="A967" t="str">
            <v>CUSTOS HORÁRIOS DE MÁQUINAS E EQUIPAMENTOS</v>
          </cell>
          <cell r="B967" t="str">
            <v>CHOR</v>
          </cell>
          <cell r="C967" t="str">
            <v>COMPOSIÇÕES AUXILIARES</v>
          </cell>
          <cell r="D967" t="str">
            <v>0329</v>
          </cell>
        </row>
        <row r="967">
          <cell r="G967">
            <v>89015</v>
          </cell>
          <cell r="H967" t="str">
            <v>VASSOURA MECÂNICA REBOCÁVEL COM ESCOVA CILÍNDRICA, LARGURA ÚTIL DE VARRIMENTO DE 2,44 M - DEPRECIAÇÃO. AF_06/2014</v>
          </cell>
          <cell r="I967" t="str">
            <v>H</v>
          </cell>
          <cell r="J967" t="str">
            <v>ATRIBUÍDO SÃO PAULO</v>
          </cell>
          <cell r="K967" t="str">
            <v>3,70</v>
          </cell>
        </row>
        <row r="968">
          <cell r="A968" t="str">
            <v>CUSTOS HORÁRIOS DE MÁQUINAS E EQUIPAMENTOS</v>
          </cell>
          <cell r="B968" t="str">
            <v>CHOR</v>
          </cell>
          <cell r="C968" t="str">
            <v>COMPOSIÇÕES AUXILIARES</v>
          </cell>
          <cell r="D968" t="str">
            <v>0329</v>
          </cell>
        </row>
        <row r="968">
          <cell r="G968">
            <v>89016</v>
          </cell>
          <cell r="H968" t="str">
            <v>VASSOURA MECÂNICA REBOCÁVEL COM ESCOVA CILÍNDRICA, LARGURA ÚTIL DE VARRIMENTO DE 2,44 M - JUROS. AF_06/2014</v>
          </cell>
          <cell r="I968" t="str">
            <v>H</v>
          </cell>
          <cell r="J968" t="str">
            <v>ATRIBUÍDO SÃO PAULO</v>
          </cell>
          <cell r="K968" t="str">
            <v>0,98</v>
          </cell>
        </row>
        <row r="969">
          <cell r="A969" t="str">
            <v>CUSTOS HORÁRIOS DE MÁQUINAS E EQUIPAMENTOS</v>
          </cell>
          <cell r="B969" t="str">
            <v>CHOR</v>
          </cell>
          <cell r="C969" t="str">
            <v>COMPOSIÇÕES AUXILIARES</v>
          </cell>
          <cell r="D969" t="str">
            <v>0329</v>
          </cell>
        </row>
        <row r="969">
          <cell r="G969">
            <v>89017</v>
          </cell>
          <cell r="H969" t="str">
            <v>TRATOR DE ESTEIRAS, POTÊNCIA 170 HP, PESO OPERACIONAL 19 T, CAÇAMBA 5,2 M3 - DEPRECIAÇÃO. AF_06/2014</v>
          </cell>
          <cell r="I969" t="str">
            <v>H</v>
          </cell>
          <cell r="J969" t="str">
            <v>COEFICIENTE DE REPRESENTATIVIDADE</v>
          </cell>
          <cell r="K969" t="str">
            <v>43,27</v>
          </cell>
        </row>
        <row r="970">
          <cell r="A970" t="str">
            <v>CUSTOS HORÁRIOS DE MÁQUINAS E EQUIPAMENTOS</v>
          </cell>
          <cell r="B970" t="str">
            <v>CHOR</v>
          </cell>
          <cell r="C970" t="str">
            <v>COMPOSIÇÕES AUXILIARES</v>
          </cell>
          <cell r="D970" t="str">
            <v>0329</v>
          </cell>
        </row>
        <row r="970">
          <cell r="G970">
            <v>89018</v>
          </cell>
          <cell r="H970" t="str">
            <v>TRATOR DE ESTEIRAS, POTÊNCIA 170 HP, PESO OPERACIONAL 19 T, CAÇAMBA 5,2 M3 - JUROS. AF_06/2014</v>
          </cell>
          <cell r="I970" t="str">
            <v>H</v>
          </cell>
          <cell r="J970" t="str">
            <v>COEFICIENTE DE REPRESENTATIVIDADE</v>
          </cell>
          <cell r="K970" t="str">
            <v>19,06</v>
          </cell>
        </row>
        <row r="971">
          <cell r="A971" t="str">
            <v>CUSTOS HORÁRIOS DE MÁQUINAS E EQUIPAMENTOS</v>
          </cell>
          <cell r="B971" t="str">
            <v>CHOR</v>
          </cell>
          <cell r="C971" t="str">
            <v>COMPOSIÇÕES AUXILIARES</v>
          </cell>
          <cell r="D971" t="str">
            <v>0329</v>
          </cell>
        </row>
        <row r="971">
          <cell r="G971">
            <v>89019</v>
          </cell>
          <cell r="H971" t="str">
            <v>BOMBA SUBMERSÍVEL ELÉTRICA TRIFÁSICA, POTÊNCIA 2,96 HP, Ø ROTOR 144 MM SEMI-ABERTO, BOCAL DE SAÍDA Ø 2", HM/Q = 2 MCA / 38,8 M3/H A 28 MCA / 5 M3/H - DEPRECIAÇÃO. AF_06/2014</v>
          </cell>
          <cell r="I971" t="str">
            <v>H</v>
          </cell>
          <cell r="J971" t="str">
            <v>COEFICIENTE DE REPRESENTATIVIDADE</v>
          </cell>
          <cell r="K971" t="str">
            <v>0,46</v>
          </cell>
        </row>
        <row r="972">
          <cell r="A972" t="str">
            <v>CUSTOS HORÁRIOS DE MÁQUINAS E EQUIPAMENTOS</v>
          </cell>
          <cell r="B972" t="str">
            <v>CHOR</v>
          </cell>
          <cell r="C972" t="str">
            <v>COMPOSIÇÕES AUXILIARES</v>
          </cell>
          <cell r="D972" t="str">
            <v>0329</v>
          </cell>
        </row>
        <row r="972">
          <cell r="G972">
            <v>89020</v>
          </cell>
          <cell r="H972" t="str">
            <v>BOMBA SUBMERSÍVEL ELÉTRICA TRIFÁSICA, POTÊNCIA 2,96 HP, Ø ROTOR 144 MM SEMI-ABERTO, BOCAL DE SAÍDA Ø 2", HM/Q = 2 MCA / 38,8 M3/H A 28 MCA / 5 M3/H - JUROS. AF_06/2014</v>
          </cell>
          <cell r="I972" t="str">
            <v>H</v>
          </cell>
          <cell r="J972" t="str">
            <v>COEFICIENTE DE REPRESENTATIVIDADE</v>
          </cell>
          <cell r="K972" t="str">
            <v>0,10</v>
          </cell>
        </row>
        <row r="973">
          <cell r="A973" t="str">
            <v>CUSTOS HORÁRIOS DE MÁQUINAS E EQUIPAMENTOS</v>
          </cell>
          <cell r="B973" t="str">
            <v>CHOR</v>
          </cell>
          <cell r="C973" t="str">
            <v>COMPOSIÇÕES AUXILIARES</v>
          </cell>
          <cell r="D973" t="str">
            <v>0329</v>
          </cell>
        </row>
        <row r="973">
          <cell r="G973">
            <v>89023</v>
          </cell>
          <cell r="H973" t="str">
            <v>TANQUE DE ASFALTO ESTACIONÁRIO COM MAÇARICO, CAPACIDADE 20.000 L - DEPRECIAÇÃO. AF_05/2023</v>
          </cell>
          <cell r="I973" t="str">
            <v>H</v>
          </cell>
          <cell r="J973" t="str">
            <v>ATRIBUÍDO SÃO PAULO</v>
          </cell>
          <cell r="K973" t="str">
            <v>3,58</v>
          </cell>
        </row>
        <row r="974">
          <cell r="A974" t="str">
            <v>CUSTOS HORÁRIOS DE MÁQUINAS E EQUIPAMENTOS</v>
          </cell>
          <cell r="B974" t="str">
            <v>CHOR</v>
          </cell>
          <cell r="C974" t="str">
            <v>COMPOSIÇÕES AUXILIARES</v>
          </cell>
          <cell r="D974" t="str">
            <v>0329</v>
          </cell>
        </row>
        <row r="974">
          <cell r="G974">
            <v>89024</v>
          </cell>
          <cell r="H974" t="str">
            <v>TANQUE DE ASFALTO ESTACIONÁRIO COM MAÇARICO, CAPACIDADE 20.000 L - JUROS. AF_05/2023</v>
          </cell>
          <cell r="I974" t="str">
            <v>H</v>
          </cell>
          <cell r="J974" t="str">
            <v>ATRIBUÍDO SÃO PAULO</v>
          </cell>
          <cell r="K974" t="str">
            <v>1,32</v>
          </cell>
        </row>
        <row r="975">
          <cell r="A975" t="str">
            <v>CUSTOS HORÁRIOS DE MÁQUINAS E EQUIPAMENTOS</v>
          </cell>
          <cell r="B975" t="str">
            <v>CHOR</v>
          </cell>
          <cell r="C975" t="str">
            <v>COMPOSIÇÕES AUXILIARES</v>
          </cell>
          <cell r="D975" t="str">
            <v>0329</v>
          </cell>
        </row>
        <row r="975">
          <cell r="G975">
            <v>89025</v>
          </cell>
          <cell r="H975" t="str">
            <v>TANQUE DE ASFALTO ESTACIONÁRIO COM MAÇARICO, CAPACIDADE 20.000 L - MANUTENÇÃO. AF_05/2023</v>
          </cell>
          <cell r="I975" t="str">
            <v>H</v>
          </cell>
          <cell r="J975" t="str">
            <v>ATRIBUÍDO SÃO PAULO</v>
          </cell>
          <cell r="K975" t="str">
            <v>4,78</v>
          </cell>
        </row>
        <row r="976">
          <cell r="A976" t="str">
            <v>CUSTOS HORÁRIOS DE MÁQUINAS E EQUIPAMENTOS</v>
          </cell>
          <cell r="B976" t="str">
            <v>CHOR</v>
          </cell>
          <cell r="C976" t="str">
            <v>COMPOSIÇÕES AUXILIARES</v>
          </cell>
          <cell r="D976" t="str">
            <v>0329</v>
          </cell>
        </row>
        <row r="976">
          <cell r="G976">
            <v>89026</v>
          </cell>
          <cell r="H976" t="str">
            <v>TANQUE DE ASFALTO ESTACIONÁRIO COM MAÇARICO, CAPACIDADE 20.000 L - MATERIAIS NA OPERAÇÃO. AF_05/2023</v>
          </cell>
          <cell r="I976" t="str">
            <v>H</v>
          </cell>
          <cell r="J976" t="str">
            <v>COLETADO</v>
          </cell>
          <cell r="K976" t="str">
            <v>166,01</v>
          </cell>
        </row>
        <row r="977">
          <cell r="A977" t="str">
            <v>CUSTOS HORÁRIOS DE MÁQUINAS E EQUIPAMENTOS</v>
          </cell>
          <cell r="B977" t="str">
            <v>CHOR</v>
          </cell>
          <cell r="C977" t="str">
            <v>COMPOSIÇÕES AUXILIARES</v>
          </cell>
          <cell r="D977" t="str">
            <v>0329</v>
          </cell>
        </row>
        <row r="977">
          <cell r="G977">
            <v>89029</v>
          </cell>
          <cell r="H977" t="str">
            <v>TRATOR DE ESTEIRAS, POTÊNCIA 100 HP, PESO OPERACIONAL 9,4 T, COM LÂMINA 2,19 M3 - DEPRECIAÇÃO. AF_06/2014</v>
          </cell>
          <cell r="I977" t="str">
            <v>H</v>
          </cell>
          <cell r="J977" t="str">
            <v>COEFICIENTE DE REPRESENTATIVIDADE</v>
          </cell>
          <cell r="K977" t="str">
            <v>33,58</v>
          </cell>
        </row>
        <row r="978">
          <cell r="A978" t="str">
            <v>CUSTOS HORÁRIOS DE MÁQUINAS E EQUIPAMENTOS</v>
          </cell>
          <cell r="B978" t="str">
            <v>CHOR</v>
          </cell>
          <cell r="C978" t="str">
            <v>COMPOSIÇÕES AUXILIARES</v>
          </cell>
          <cell r="D978" t="str">
            <v>0329</v>
          </cell>
        </row>
        <row r="978">
          <cell r="G978">
            <v>89030</v>
          </cell>
          <cell r="H978" t="str">
            <v>TRATOR DE ESTEIRAS, POTÊNCIA 100 HP, PESO OPERACIONAL 9,4 T, COM LÂMINA 2,19 M3 - JUROS. AF_06/2014</v>
          </cell>
          <cell r="I978" t="str">
            <v>H</v>
          </cell>
          <cell r="J978" t="str">
            <v>COEFICIENTE DE REPRESENTATIVIDADE</v>
          </cell>
          <cell r="K978" t="str">
            <v>14,79</v>
          </cell>
        </row>
        <row r="979">
          <cell r="A979" t="str">
            <v>CUSTOS HORÁRIOS DE MÁQUINAS E EQUIPAMENTOS</v>
          </cell>
          <cell r="B979" t="str">
            <v>CHOR</v>
          </cell>
          <cell r="C979" t="str">
            <v>COMPOSIÇÕES AUXILIARES</v>
          </cell>
          <cell r="D979" t="str">
            <v>0329</v>
          </cell>
        </row>
        <row r="979">
          <cell r="G979">
            <v>89033</v>
          </cell>
          <cell r="H979" t="str">
            <v>TRATOR DE PNEUS, POTÊNCIA 85 CV, TRAÇÃO 4X4, PESO COM LASTRO DE 4.675 KG - DEPRECIAÇÃO. AF_06/2014</v>
          </cell>
          <cell r="I979" t="str">
            <v>H</v>
          </cell>
          <cell r="J979" t="str">
            <v>COLETADO</v>
          </cell>
          <cell r="K979" t="str">
            <v>16,52</v>
          </cell>
        </row>
        <row r="980">
          <cell r="A980" t="str">
            <v>CUSTOS HORÁRIOS DE MÁQUINAS E EQUIPAMENTOS</v>
          </cell>
          <cell r="B980" t="str">
            <v>CHOR</v>
          </cell>
          <cell r="C980" t="str">
            <v>COMPOSIÇÕES AUXILIARES</v>
          </cell>
          <cell r="D980" t="str">
            <v>0329</v>
          </cell>
        </row>
        <row r="980">
          <cell r="G980">
            <v>89034</v>
          </cell>
          <cell r="H980" t="str">
            <v>TRATOR DE PNEUS, POTÊNCIA 85 CV, TRAÇÃO 4X4, PESO COM LASTRO DE 4.675 KG - JUROS. AF_06/2014</v>
          </cell>
          <cell r="I980" t="str">
            <v>H</v>
          </cell>
          <cell r="J980" t="str">
            <v>COLETADO</v>
          </cell>
          <cell r="K980" t="str">
            <v>4,43</v>
          </cell>
        </row>
        <row r="981">
          <cell r="A981" t="str">
            <v>CUSTOS HORÁRIOS DE MÁQUINAS E EQUIPAMENTOS</v>
          </cell>
          <cell r="B981" t="str">
            <v>CHOR</v>
          </cell>
          <cell r="C981" t="str">
            <v>COMPOSIÇÕES AUXILIARES</v>
          </cell>
          <cell r="D981" t="str">
            <v>0329</v>
          </cell>
        </row>
        <row r="981">
          <cell r="G981">
            <v>89128</v>
          </cell>
          <cell r="H981" t="str">
            <v>PÁ CARREGADEIRA SOBRE RODAS, POTÊNCIA LÍQUIDA 128 HP, CAPACIDADE DA CAÇAMBA 1,7 A 2,8 M3, PESO OPERACIONAL 11632 KG - DEPRECIAÇÃO. AF_06/2014</v>
          </cell>
          <cell r="I981" t="str">
            <v>H</v>
          </cell>
          <cell r="J981" t="str">
            <v>COLETADO</v>
          </cell>
          <cell r="K981" t="str">
            <v>39,96</v>
          </cell>
        </row>
        <row r="982">
          <cell r="A982" t="str">
            <v>CUSTOS HORÁRIOS DE MÁQUINAS E EQUIPAMENTOS</v>
          </cell>
          <cell r="B982" t="str">
            <v>CHOR</v>
          </cell>
          <cell r="C982" t="str">
            <v>COMPOSIÇÕES AUXILIARES</v>
          </cell>
          <cell r="D982" t="str">
            <v>0329</v>
          </cell>
        </row>
        <row r="982">
          <cell r="G982">
            <v>89129</v>
          </cell>
          <cell r="H982" t="str">
            <v>PÁ CARREGADEIRA SOBRE RODAS, POTÊNCIA LÍQUIDA 128 HP, CAPACIDADE DA CAÇAMBA 1,7 A 2,8 M3, PESO OPERACIONAL 11632 KG - JUROS. AF_06/2014</v>
          </cell>
          <cell r="I982" t="str">
            <v>H</v>
          </cell>
          <cell r="J982" t="str">
            <v>COLETADO</v>
          </cell>
          <cell r="K982" t="str">
            <v>10,56</v>
          </cell>
        </row>
        <row r="983">
          <cell r="A983" t="str">
            <v>CUSTOS HORÁRIOS DE MÁQUINAS E EQUIPAMENTOS</v>
          </cell>
          <cell r="B983" t="str">
            <v>CHOR</v>
          </cell>
          <cell r="C983" t="str">
            <v>COMPOSIÇÕES AUXILIARES</v>
          </cell>
          <cell r="D983" t="str">
            <v>0329</v>
          </cell>
        </row>
        <row r="983">
          <cell r="G983">
            <v>89130</v>
          </cell>
          <cell r="H983" t="str">
            <v>PÁ CARREGADEIRA SOBRE RODAS, POTÊNCIA 197 HP, CAPACIDADE DA CAÇAMBA 2,5 A 3,5 M3, PESO OPERACIONAL 18338 KG - DEPRECIAÇÃO. AF_06/2014</v>
          </cell>
          <cell r="I983" t="str">
            <v>H</v>
          </cell>
          <cell r="J983" t="str">
            <v>COEFICIENTE DE REPRESENTATIVIDADE</v>
          </cell>
          <cell r="K983" t="str">
            <v>55,41</v>
          </cell>
        </row>
        <row r="984">
          <cell r="A984" t="str">
            <v>CUSTOS HORÁRIOS DE MÁQUINAS E EQUIPAMENTOS</v>
          </cell>
          <cell r="B984" t="str">
            <v>CHOR</v>
          </cell>
          <cell r="C984" t="str">
            <v>COMPOSIÇÕES AUXILIARES</v>
          </cell>
          <cell r="D984" t="str">
            <v>0329</v>
          </cell>
        </row>
        <row r="984">
          <cell r="G984">
            <v>89131</v>
          </cell>
          <cell r="H984" t="str">
            <v>PÁ CARREGADEIRA SOBRE RODAS, POTÊNCIA 197 HP, CAPACIDADE DA CAÇAMBA 2,5 A 3,5 M3, PESO OPERACIONAL 18338 KG - JUROS. AF_06/2014</v>
          </cell>
          <cell r="I984" t="str">
            <v>H</v>
          </cell>
          <cell r="J984" t="str">
            <v>COEFICIENTE DE REPRESENTATIVIDADE</v>
          </cell>
          <cell r="K984" t="str">
            <v>14,64</v>
          </cell>
        </row>
        <row r="985">
          <cell r="A985" t="str">
            <v>CUSTOS HORÁRIOS DE MÁQUINAS E EQUIPAMENTOS</v>
          </cell>
          <cell r="B985" t="str">
            <v>CHOR</v>
          </cell>
          <cell r="C985" t="str">
            <v>COMPOSIÇÕES AUXILIARES</v>
          </cell>
          <cell r="D985" t="str">
            <v>0329</v>
          </cell>
        </row>
        <row r="985">
          <cell r="G985">
            <v>89210</v>
          </cell>
          <cell r="H985" t="str">
            <v>ROLO COMPACTADOR VIBRATÓRIO DE UM CILINDRO AÇO LISO, POTÊNCIA 80 HP, PESO OPERACIONAL MÁXIMO 8,1 T, IMPACTO DINÂMICO 16,15 / 9,5 T, LARGURA DE TRABALHO 1,68 M - DEPRECIAÇÃO. AF_06/2014</v>
          </cell>
          <cell r="I985" t="str">
            <v>H</v>
          </cell>
          <cell r="J985" t="str">
            <v>ATRIBUÍDO SÃO PAULO</v>
          </cell>
          <cell r="K985" t="str">
            <v>31,71</v>
          </cell>
        </row>
        <row r="986">
          <cell r="A986" t="str">
            <v>CUSTOS HORÁRIOS DE MÁQUINAS E EQUIPAMENTOS</v>
          </cell>
          <cell r="B986" t="str">
            <v>CHOR</v>
          </cell>
          <cell r="C986" t="str">
            <v>COMPOSIÇÕES AUXILIARES</v>
          </cell>
          <cell r="D986" t="str">
            <v>0329</v>
          </cell>
        </row>
        <row r="986">
          <cell r="G986">
            <v>89211</v>
          </cell>
          <cell r="H986" t="str">
            <v>ROLO COMPACTADOR VIBRATÓRIO DE UM CILINDRO AÇO LISO, POTÊNCIA 80 HP, PESO OPERACIONAL MÁXIMO 8,1 T, IMPACTO DINÂMICO 16,15 / 9,5 T, LARGURA DE TRABALHO 1,68 M - JUROS. AF_06/2014</v>
          </cell>
          <cell r="I986" t="str">
            <v>H</v>
          </cell>
          <cell r="J986" t="str">
            <v>ATRIBUÍDO SÃO PAULO</v>
          </cell>
          <cell r="K986" t="str">
            <v>8,50</v>
          </cell>
        </row>
        <row r="987">
          <cell r="A987" t="str">
            <v>CUSTOS HORÁRIOS DE MÁQUINAS E EQUIPAMENTOS</v>
          </cell>
          <cell r="B987" t="str">
            <v>CHOR</v>
          </cell>
          <cell r="C987" t="str">
            <v>COMPOSIÇÕES AUXILIARES</v>
          </cell>
          <cell r="D987" t="str">
            <v>0329</v>
          </cell>
        </row>
        <row r="987">
          <cell r="G987">
            <v>89212</v>
          </cell>
          <cell r="H987" t="str">
            <v>BATE-ESTACAS POR GRAVIDADE, POTÊNCIA DE 160 HP, PESO DO MARTELO ATÉ 3 TONELADAS - DEPRECIAÇÃO. AF_11/2014</v>
          </cell>
          <cell r="I987" t="str">
            <v>H</v>
          </cell>
          <cell r="J987" t="str">
            <v>ATRIBUÍDO SÃO PAULO</v>
          </cell>
          <cell r="K987" t="str">
            <v>30,00</v>
          </cell>
        </row>
        <row r="988">
          <cell r="A988" t="str">
            <v>CUSTOS HORÁRIOS DE MÁQUINAS E EQUIPAMENTOS</v>
          </cell>
          <cell r="B988" t="str">
            <v>CHOR</v>
          </cell>
          <cell r="C988" t="str">
            <v>COMPOSIÇÕES AUXILIARES</v>
          </cell>
          <cell r="D988" t="str">
            <v>0329</v>
          </cell>
        </row>
        <row r="988">
          <cell r="G988">
            <v>89213</v>
          </cell>
          <cell r="H988" t="str">
            <v>BATE-ESTACAS POR GRAVIDADE, POTÊNCIA DE 160 HP, PESO DO MARTELO ATÉ 3 TONELADAS - JUROS. AF_11/2014</v>
          </cell>
          <cell r="I988" t="str">
            <v>H</v>
          </cell>
          <cell r="J988" t="str">
            <v>ATRIBUÍDO SÃO PAULO</v>
          </cell>
          <cell r="K988" t="str">
            <v>9,25</v>
          </cell>
        </row>
        <row r="989">
          <cell r="A989" t="str">
            <v>CUSTOS HORÁRIOS DE MÁQUINAS E EQUIPAMENTOS</v>
          </cell>
          <cell r="B989" t="str">
            <v>CHOR</v>
          </cell>
          <cell r="C989" t="str">
            <v>COMPOSIÇÕES AUXILIARES</v>
          </cell>
          <cell r="D989" t="str">
            <v>0329</v>
          </cell>
        </row>
        <row r="989">
          <cell r="G989">
            <v>89214</v>
          </cell>
          <cell r="H989" t="str">
            <v>BATE-ESTACAS POR GRAVIDADE, POTÊNCIA DE 160 HP, PESO DO MARTELO ATÉ 3 TONELADAS - MANUTENÇÃO. AF_11/2014</v>
          </cell>
          <cell r="I989" t="str">
            <v>H</v>
          </cell>
          <cell r="J989" t="str">
            <v>ATRIBUÍDO SÃO PAULO</v>
          </cell>
          <cell r="K989" t="str">
            <v>28,16</v>
          </cell>
        </row>
        <row r="990">
          <cell r="A990" t="str">
            <v>CUSTOS HORÁRIOS DE MÁQUINAS E EQUIPAMENTOS</v>
          </cell>
          <cell r="B990" t="str">
            <v>CHOR</v>
          </cell>
          <cell r="C990" t="str">
            <v>COMPOSIÇÕES AUXILIARES</v>
          </cell>
          <cell r="D990" t="str">
            <v>0329</v>
          </cell>
        </row>
        <row r="990">
          <cell r="G990">
            <v>89215</v>
          </cell>
          <cell r="H990" t="str">
            <v>BATE-ESTACAS POR GRAVIDADE, POTÊNCIA DE 160 HP, PESO DO MARTELO ATÉ 3 TONELADAS - MATERIAIS NA OPERAÇÃO. AF_11/2014</v>
          </cell>
          <cell r="I990" t="str">
            <v>H</v>
          </cell>
          <cell r="J990" t="str">
            <v>COLETADO</v>
          </cell>
          <cell r="K990" t="str">
            <v>90,17</v>
          </cell>
        </row>
        <row r="991">
          <cell r="A991" t="str">
            <v>CUSTOS HORÁRIOS DE MÁQUINAS E EQUIPAMENTOS</v>
          </cell>
          <cell r="B991" t="str">
            <v>CHOR</v>
          </cell>
          <cell r="C991" t="str">
            <v>COMPOSIÇÕES AUXILIARES</v>
          </cell>
          <cell r="D991" t="str">
            <v>0329</v>
          </cell>
        </row>
        <row r="991">
          <cell r="G991">
            <v>89221</v>
          </cell>
          <cell r="H991" t="str">
            <v>BETONEIRA CAPACIDADE NOMINAL DE 600 L, CAPACIDADE DE MISTURA 360 L, MOTOR ELÉTRICO TRIFÁSICO POTÊNCIA DE 4 CV, SEM CARREGADOR - DEPRECIAÇÃO. AF_05/2023</v>
          </cell>
          <cell r="I991" t="str">
            <v>H</v>
          </cell>
          <cell r="J991" t="str">
            <v>COEFICIENTE DE REPRESENTATIVIDADE</v>
          </cell>
          <cell r="K991" t="str">
            <v>1,45</v>
          </cell>
        </row>
        <row r="992">
          <cell r="A992" t="str">
            <v>CUSTOS HORÁRIOS DE MÁQUINAS E EQUIPAMENTOS</v>
          </cell>
          <cell r="B992" t="str">
            <v>CHOR</v>
          </cell>
          <cell r="C992" t="str">
            <v>COMPOSIÇÕES AUXILIARES</v>
          </cell>
          <cell r="D992" t="str">
            <v>0329</v>
          </cell>
        </row>
        <row r="992">
          <cell r="G992">
            <v>89222</v>
          </cell>
          <cell r="H992" t="str">
            <v>BETONEIRA CAPACIDADE NOMINAL DE 600 L, CAPACIDADE DE MISTURA 360 L, MOTOR ELÉTRICO TRIFÁSICO POTÊNCIA DE 4 CV, SEM CARREGADOR - JUROS. AF_05/2023</v>
          </cell>
          <cell r="I992" t="str">
            <v>H</v>
          </cell>
          <cell r="J992" t="str">
            <v>COEFICIENTE DE REPRESENTATIVIDADE</v>
          </cell>
          <cell r="K992" t="str">
            <v>0,35</v>
          </cell>
        </row>
        <row r="993">
          <cell r="A993" t="str">
            <v>CUSTOS HORÁRIOS DE MÁQUINAS E EQUIPAMENTOS</v>
          </cell>
          <cell r="B993" t="str">
            <v>CHOR</v>
          </cell>
          <cell r="C993" t="str">
            <v>COMPOSIÇÕES AUXILIARES</v>
          </cell>
          <cell r="D993" t="str">
            <v>0329</v>
          </cell>
        </row>
        <row r="993">
          <cell r="G993">
            <v>89223</v>
          </cell>
          <cell r="H993" t="str">
            <v>BETONEIRA CAPACIDADE NOMINAL DE 600 L, CAPACIDADE DE MISTURA 360 L, MOTOR ELÉTRICO TRIFÁSICO POTÊNCIA DE 4 CV, SEM CARREGADOR - MANUTENÇÃO. AF_05/2023</v>
          </cell>
          <cell r="I993" t="str">
            <v>H</v>
          </cell>
          <cell r="J993" t="str">
            <v>COEFICIENTE DE REPRESENTATIVIDADE</v>
          </cell>
          <cell r="K993" t="str">
            <v>1,69</v>
          </cell>
        </row>
        <row r="994">
          <cell r="A994" t="str">
            <v>CUSTOS HORÁRIOS DE MÁQUINAS E EQUIPAMENTOS</v>
          </cell>
          <cell r="B994" t="str">
            <v>CHOR</v>
          </cell>
          <cell r="C994" t="str">
            <v>COMPOSIÇÕES AUXILIARES</v>
          </cell>
          <cell r="D994" t="str">
            <v>0329</v>
          </cell>
        </row>
        <row r="994">
          <cell r="G994">
            <v>89224</v>
          </cell>
          <cell r="H994" t="str">
            <v>BETONEIRA CAPACIDADE NOMINAL DE 600 L, CAPACIDADE DE MISTURA 360 L, MOTOR ELÉTRICO TRIFÁSICO POTÊNCIA DE 4 CV, SEM CARREGADOR - MATERIAIS NA OPERAÇÃO. AF_05/2023</v>
          </cell>
          <cell r="I994" t="str">
            <v>H</v>
          </cell>
          <cell r="J994" t="str">
            <v>COEFICIENTE DE REPRESENTATIVIDADE</v>
          </cell>
          <cell r="K994" t="str">
            <v>2,47</v>
          </cell>
        </row>
        <row r="995">
          <cell r="A995" t="str">
            <v>CUSTOS HORÁRIOS DE MÁQUINAS E EQUIPAMENTOS</v>
          </cell>
          <cell r="B995" t="str">
            <v>CHOR</v>
          </cell>
          <cell r="C995" t="str">
            <v>COMPOSIÇÕES AUXILIARES</v>
          </cell>
          <cell r="D995" t="str">
            <v>0329</v>
          </cell>
        </row>
        <row r="995">
          <cell r="G995">
            <v>89228</v>
          </cell>
          <cell r="H995" t="str">
            <v>MOTONIVELADORA POTÊNCIA BÁSICA LÍQUIDA (PRIMEIRA MARCHA) 125 HP, PESO BRUTO 13032 KG, LARGURA DA LÂMINA DE 3,7 M - DEPRECIAÇÃO. AF_06/2014</v>
          </cell>
          <cell r="I995" t="str">
            <v>H</v>
          </cell>
          <cell r="J995" t="str">
            <v>COLETADO</v>
          </cell>
          <cell r="K995" t="str">
            <v>45,60</v>
          </cell>
        </row>
        <row r="996">
          <cell r="A996" t="str">
            <v>CUSTOS HORÁRIOS DE MÁQUINAS E EQUIPAMENTOS</v>
          </cell>
          <cell r="B996" t="str">
            <v>CHOR</v>
          </cell>
          <cell r="C996" t="str">
            <v>COMPOSIÇÕES AUXILIARES</v>
          </cell>
          <cell r="D996" t="str">
            <v>0329</v>
          </cell>
        </row>
        <row r="996">
          <cell r="G996">
            <v>89229</v>
          </cell>
          <cell r="H996" t="str">
            <v>MOTONIVELADORA POTÊNCIA BÁSICA LÍQUIDA (PRIMEIRA MARCHA) 125 HP, PESO BRUTO 13032 KG, LARGURA DA LÂMINA DE 3,7 M - JUROS. AF_06/2014</v>
          </cell>
          <cell r="I996" t="str">
            <v>H</v>
          </cell>
          <cell r="J996" t="str">
            <v>COLETADO</v>
          </cell>
          <cell r="K996" t="str">
            <v>16,07</v>
          </cell>
        </row>
        <row r="997">
          <cell r="A997" t="str">
            <v>CUSTOS HORÁRIOS DE MÁQUINAS E EQUIPAMENTOS</v>
          </cell>
          <cell r="B997" t="str">
            <v>CHOR</v>
          </cell>
          <cell r="C997" t="str">
            <v>COMPOSIÇÕES AUXILIARES</v>
          </cell>
          <cell r="D997" t="str">
            <v>0329</v>
          </cell>
        </row>
        <row r="997">
          <cell r="G997">
            <v>89230</v>
          </cell>
          <cell r="H997" t="str">
            <v>FRESADORA DE ASFALTO A FRIO SOBRE RODAS, LARGURA FRESAGEM DE 1,0 M, POTÊNCIA 208 HP - DEPRECIAÇÃO. AF_11/2014</v>
          </cell>
          <cell r="I997" t="str">
            <v>H</v>
          </cell>
          <cell r="J997" t="str">
            <v>ATRIBUÍDO SÃO PAULO</v>
          </cell>
          <cell r="K997" t="str">
            <v>125,55</v>
          </cell>
        </row>
        <row r="998">
          <cell r="A998" t="str">
            <v>CUSTOS HORÁRIOS DE MÁQUINAS E EQUIPAMENTOS</v>
          </cell>
          <cell r="B998" t="str">
            <v>CHOR</v>
          </cell>
          <cell r="C998" t="str">
            <v>COMPOSIÇÕES AUXILIARES</v>
          </cell>
          <cell r="D998" t="str">
            <v>0329</v>
          </cell>
        </row>
        <row r="998">
          <cell r="G998">
            <v>89231</v>
          </cell>
          <cell r="H998" t="str">
            <v>FRESADORA DE ASFALTO A FRIO SOBRE RODAS, LARGURA FRESAGEM DE 1,0 M, POTÊNCIA 208 HP - JUROS. AF_11/2014</v>
          </cell>
          <cell r="I998" t="str">
            <v>H</v>
          </cell>
          <cell r="J998" t="str">
            <v>ATRIBUÍDO SÃO PAULO</v>
          </cell>
          <cell r="K998" t="str">
            <v>38,44</v>
          </cell>
        </row>
        <row r="999">
          <cell r="A999" t="str">
            <v>CUSTOS HORÁRIOS DE MÁQUINAS E EQUIPAMENTOS</v>
          </cell>
          <cell r="B999" t="str">
            <v>CHOR</v>
          </cell>
          <cell r="C999" t="str">
            <v>COMPOSIÇÕES AUXILIARES</v>
          </cell>
          <cell r="D999" t="str">
            <v>0329</v>
          </cell>
        </row>
        <row r="999">
          <cell r="G999">
            <v>89232</v>
          </cell>
          <cell r="H999" t="str">
            <v>FRESADORA DE ASFALTO A FRIO SOBRE RODAS, LARGURA FRESAGEM DE 1,0 M, POTÊNCIA 208 HP - MANUTENÇÃO. AF_11/2014</v>
          </cell>
          <cell r="I999" t="str">
            <v>H</v>
          </cell>
          <cell r="J999" t="str">
            <v>ATRIBUÍDO SÃO PAULO</v>
          </cell>
          <cell r="K999" t="str">
            <v>223,96</v>
          </cell>
        </row>
        <row r="1000">
          <cell r="A1000" t="str">
            <v>CUSTOS HORÁRIOS DE MÁQUINAS E EQUIPAMENTOS</v>
          </cell>
          <cell r="B1000" t="str">
            <v>CHOR</v>
          </cell>
          <cell r="C1000" t="str">
            <v>COMPOSIÇÕES AUXILIARES</v>
          </cell>
          <cell r="D1000" t="str">
            <v>0329</v>
          </cell>
        </row>
        <row r="1000">
          <cell r="G1000">
            <v>89233</v>
          </cell>
          <cell r="H1000" t="str">
            <v>FRESADORA DE ASFALTO A FRIO SOBRE RODAS, LARGURA FRESAGEM DE 1,0 M, POTÊNCIA 208 HP - MATERIAIS NA OPERAÇÃO. AF_11/2014</v>
          </cell>
          <cell r="I1000" t="str">
            <v>H</v>
          </cell>
          <cell r="J1000" t="str">
            <v>COLETADO</v>
          </cell>
          <cell r="K1000" t="str">
            <v>162,27</v>
          </cell>
        </row>
        <row r="1001">
          <cell r="A1001" t="str">
            <v>CUSTOS HORÁRIOS DE MÁQUINAS E EQUIPAMENTOS</v>
          </cell>
          <cell r="B1001" t="str">
            <v>CHOR</v>
          </cell>
          <cell r="C1001" t="str">
            <v>COMPOSIÇÕES AUXILIARES</v>
          </cell>
          <cell r="D1001" t="str">
            <v>0329</v>
          </cell>
        </row>
        <row r="1001">
          <cell r="G1001">
            <v>89236</v>
          </cell>
          <cell r="H1001" t="str">
            <v>FRESADORA DE ASFALTO A FRIO SOBRE RODAS, LARGURA FRESAGEM DE 2,0 M, POTÊNCIA 550 HP - DEPRECIAÇÃO. AF_11/2014</v>
          </cell>
          <cell r="I1001" t="str">
            <v>H</v>
          </cell>
          <cell r="J1001" t="str">
            <v>ATRIBUÍDO SÃO PAULO</v>
          </cell>
          <cell r="K1001" t="str">
            <v>293,30</v>
          </cell>
        </row>
        <row r="1002">
          <cell r="A1002" t="str">
            <v>CUSTOS HORÁRIOS DE MÁQUINAS E EQUIPAMENTOS</v>
          </cell>
          <cell r="B1002" t="str">
            <v>CHOR</v>
          </cell>
          <cell r="C1002" t="str">
            <v>COMPOSIÇÕES AUXILIARES</v>
          </cell>
          <cell r="D1002" t="str">
            <v>0329</v>
          </cell>
        </row>
        <row r="1002">
          <cell r="G1002">
            <v>89237</v>
          </cell>
          <cell r="H1002" t="str">
            <v>FRESADORA DE ASFALTO A FRIO SOBRE RODAS, LARGURA FRESAGEM DE 2,0 M, POTÊNCIA 550 HP - JUROS. AF_11/2014</v>
          </cell>
          <cell r="I1002" t="str">
            <v>H</v>
          </cell>
          <cell r="J1002" t="str">
            <v>ATRIBUÍDO SÃO PAULO</v>
          </cell>
          <cell r="K1002" t="str">
            <v>89,81</v>
          </cell>
        </row>
        <row r="1003">
          <cell r="A1003" t="str">
            <v>CUSTOS HORÁRIOS DE MÁQUINAS E EQUIPAMENTOS</v>
          </cell>
          <cell r="B1003" t="str">
            <v>CHOR</v>
          </cell>
          <cell r="C1003" t="str">
            <v>COMPOSIÇÕES AUXILIARES</v>
          </cell>
          <cell r="D1003" t="str">
            <v>0329</v>
          </cell>
        </row>
        <row r="1003">
          <cell r="G1003">
            <v>89238</v>
          </cell>
          <cell r="H1003" t="str">
            <v>FRESADORA DE ASFALTO A FRIO SOBRE RODAS, LARGURA FRESAGEM DE 2,0 M, POTÊNCIA 550 HP - MANUTENÇÃO. AF_11/2014</v>
          </cell>
          <cell r="I1003" t="str">
            <v>H</v>
          </cell>
          <cell r="J1003" t="str">
            <v>ATRIBUÍDO SÃO PAULO</v>
          </cell>
          <cell r="K1003" t="str">
            <v>523,16</v>
          </cell>
        </row>
        <row r="1004">
          <cell r="A1004" t="str">
            <v>CUSTOS HORÁRIOS DE MÁQUINAS E EQUIPAMENTOS</v>
          </cell>
          <cell r="B1004" t="str">
            <v>CHOR</v>
          </cell>
          <cell r="C1004" t="str">
            <v>COMPOSIÇÕES AUXILIARES</v>
          </cell>
          <cell r="D1004" t="str">
            <v>0329</v>
          </cell>
        </row>
        <row r="1004">
          <cell r="G1004">
            <v>89239</v>
          </cell>
          <cell r="H1004" t="str">
            <v>FRESADORA DE ASFALTO A FRIO SOBRE RODAS, LARGURA FRESAGEM DE 2,0 M, POTÊNCIA 550 HP - MATERIAIS NA OPERAÇÃO. AF_11/2014</v>
          </cell>
          <cell r="I1004" t="str">
            <v>H</v>
          </cell>
          <cell r="J1004" t="str">
            <v>COLETADO</v>
          </cell>
          <cell r="K1004" t="str">
            <v>429,12</v>
          </cell>
        </row>
        <row r="1005">
          <cell r="A1005" t="str">
            <v>CUSTOS HORÁRIOS DE MÁQUINAS E EQUIPAMENTOS</v>
          </cell>
          <cell r="B1005" t="str">
            <v>CHOR</v>
          </cell>
          <cell r="C1005" t="str">
            <v>COMPOSIÇÕES AUXILIARES</v>
          </cell>
          <cell r="D1005" t="str">
            <v>0329</v>
          </cell>
        </row>
        <row r="1005">
          <cell r="G1005">
            <v>89240</v>
          </cell>
          <cell r="H1005" t="str">
            <v>VIBROACABADORA DE ASFALTO SOBRE ESTEIRAS, LARGURA DE PAVIMENTAÇÃO 1,90 M A 5,30 M, POTÊNCIA 105 HP CAPACIDADE 450 T/H - DEPRECIAÇÃO. AF_11/2014</v>
          </cell>
          <cell r="I1005" t="str">
            <v>H</v>
          </cell>
          <cell r="J1005" t="str">
            <v>ATRIBUÍDO SÃO PAULO</v>
          </cell>
          <cell r="K1005" t="str">
            <v>90,01</v>
          </cell>
        </row>
        <row r="1006">
          <cell r="A1006" t="str">
            <v>CUSTOS HORÁRIOS DE MÁQUINAS E EQUIPAMENTOS</v>
          </cell>
          <cell r="B1006" t="str">
            <v>CHOR</v>
          </cell>
          <cell r="C1006" t="str">
            <v>COMPOSIÇÕES AUXILIARES</v>
          </cell>
          <cell r="D1006" t="str">
            <v>0329</v>
          </cell>
        </row>
        <row r="1006">
          <cell r="G1006">
            <v>89241</v>
          </cell>
          <cell r="H1006" t="str">
            <v>VIBROACABADORA DE ASFALTO SOBRE ESTEIRAS, LARGURA DE PAVIMENTAÇÃO 1,90 M A 5,30 M, POTÊNCIA 105 HP CAPACIDADE 450 T/H - JUROS. AF_11/2014</v>
          </cell>
          <cell r="I1006" t="str">
            <v>H</v>
          </cell>
          <cell r="J1006" t="str">
            <v>ATRIBUÍDO SÃO PAULO</v>
          </cell>
          <cell r="K1006" t="str">
            <v>31,72</v>
          </cell>
        </row>
        <row r="1007">
          <cell r="A1007" t="str">
            <v>CUSTOS HORÁRIOS DE MÁQUINAS E EQUIPAMENTOS</v>
          </cell>
          <cell r="B1007" t="str">
            <v>CHOR</v>
          </cell>
          <cell r="C1007" t="str">
            <v>COMPOSIÇÕES AUXILIARES</v>
          </cell>
          <cell r="D1007" t="str">
            <v>0329</v>
          </cell>
        </row>
        <row r="1007">
          <cell r="G1007">
            <v>89246</v>
          </cell>
          <cell r="H1007" t="str">
            <v>RECICLADORA DE ASFALTO A FRIO SOBRE RODAS, LARGURA FRESAGEM DE 2,0 M, POTÊNCIA 422 HP - DEPRECIAÇÃO. AF_11/2014</v>
          </cell>
          <cell r="I1007" t="str">
            <v>H</v>
          </cell>
          <cell r="J1007" t="str">
            <v>ATRIBUÍDO SÃO PAULO</v>
          </cell>
          <cell r="K1007" t="str">
            <v>254,85</v>
          </cell>
        </row>
        <row r="1008">
          <cell r="A1008" t="str">
            <v>CUSTOS HORÁRIOS DE MÁQUINAS E EQUIPAMENTOS</v>
          </cell>
          <cell r="B1008" t="str">
            <v>CHOR</v>
          </cell>
          <cell r="C1008" t="str">
            <v>COMPOSIÇÕES AUXILIARES</v>
          </cell>
          <cell r="D1008" t="str">
            <v>0329</v>
          </cell>
        </row>
        <row r="1008">
          <cell r="G1008">
            <v>89247</v>
          </cell>
          <cell r="H1008" t="str">
            <v>RECICLADORA DE ASFALTO A FRIO SOBRE RODAS, LARGURA FRESAGEM DE 2,0 M, POTÊNCIA 422 HP - JUROS. AF_11/2014</v>
          </cell>
          <cell r="I1008" t="str">
            <v>H</v>
          </cell>
          <cell r="J1008" t="str">
            <v>ATRIBUÍDO SÃO PAULO</v>
          </cell>
          <cell r="K1008" t="str">
            <v>78,04</v>
          </cell>
        </row>
        <row r="1009">
          <cell r="A1009" t="str">
            <v>CUSTOS HORÁRIOS DE MÁQUINAS E EQUIPAMENTOS</v>
          </cell>
          <cell r="B1009" t="str">
            <v>CHOR</v>
          </cell>
          <cell r="C1009" t="str">
            <v>COMPOSIÇÕES AUXILIARES</v>
          </cell>
          <cell r="D1009" t="str">
            <v>0329</v>
          </cell>
        </row>
        <row r="1009">
          <cell r="G1009">
            <v>89248</v>
          </cell>
          <cell r="H1009" t="str">
            <v>RECICLADORA DE ASFALTO A FRIO SOBRE RODAS, LARGURA FRESAGEM DE 2,0 M, POTÊNCIA 422 HP - MANUTENÇÃO. AF_11/2014</v>
          </cell>
          <cell r="I1009" t="str">
            <v>H</v>
          </cell>
          <cell r="J1009" t="str">
            <v>ATRIBUÍDO SÃO PAULO</v>
          </cell>
          <cell r="K1009" t="str">
            <v>454,59</v>
          </cell>
        </row>
        <row r="1010">
          <cell r="A1010" t="str">
            <v>CUSTOS HORÁRIOS DE MÁQUINAS E EQUIPAMENTOS</v>
          </cell>
          <cell r="B1010" t="str">
            <v>CHOR</v>
          </cell>
          <cell r="C1010" t="str">
            <v>COMPOSIÇÕES AUXILIARES</v>
          </cell>
          <cell r="D1010" t="str">
            <v>0329</v>
          </cell>
        </row>
        <row r="1010">
          <cell r="G1010">
            <v>89249</v>
          </cell>
          <cell r="H1010" t="str">
            <v>RECICLADORA DE ASFALTO A FRIO SOBRE RODAS, LARGURA FRESAGEM DE 2,0 M, POTÊNCIA 422 HP - MATERIAIS NA OPERAÇÃO. AF_11/2014</v>
          </cell>
          <cell r="I1010" t="str">
            <v>H</v>
          </cell>
          <cell r="J1010" t="str">
            <v>COLETADO</v>
          </cell>
          <cell r="K1010" t="str">
            <v>365,79</v>
          </cell>
        </row>
        <row r="1011">
          <cell r="A1011" t="str">
            <v>CUSTOS HORÁRIOS DE MÁQUINAS E EQUIPAMENTOS</v>
          </cell>
          <cell r="B1011" t="str">
            <v>CHOR</v>
          </cell>
          <cell r="C1011" t="str">
            <v>COMPOSIÇÕES AUXILIARES</v>
          </cell>
          <cell r="D1011" t="str">
            <v>0329</v>
          </cell>
        </row>
        <row r="1011">
          <cell r="G1011">
            <v>89253</v>
          </cell>
          <cell r="H1011" t="str">
            <v>VIBROACABADORA DE ASFALTO SOBRE ESTEIRAS, LARGURA DE PAVIMENTAÇÃO 2,13 M A 4,55 M, POTÊNCIA 100 HP, CAPACIDADE 400 T/H - DEPRECIAÇÃO. AF_11/2014</v>
          </cell>
          <cell r="I1011" t="str">
            <v>H</v>
          </cell>
          <cell r="J1011" t="str">
            <v>ATRIBUÍDO SÃO PAULO</v>
          </cell>
          <cell r="K1011" t="str">
            <v>73,76</v>
          </cell>
        </row>
        <row r="1012">
          <cell r="A1012" t="str">
            <v>CUSTOS HORÁRIOS DE MÁQUINAS E EQUIPAMENTOS</v>
          </cell>
          <cell r="B1012" t="str">
            <v>CHOR</v>
          </cell>
          <cell r="C1012" t="str">
            <v>COMPOSIÇÕES AUXILIARES</v>
          </cell>
          <cell r="D1012" t="str">
            <v>0329</v>
          </cell>
        </row>
        <row r="1012">
          <cell r="G1012">
            <v>89254</v>
          </cell>
          <cell r="H1012" t="str">
            <v>VIBROACABADORA DE ASFALTO SOBRE ESTEIRAS, LARGURA DE PAVIMENTAÇÃO 2,13 M A 4,55 M, POTÊNCIA 100 HP, CAPACIDADE 400 T/H - JUROS. AF_11/2014</v>
          </cell>
          <cell r="I1012" t="str">
            <v>H</v>
          </cell>
          <cell r="J1012" t="str">
            <v>ATRIBUÍDO SÃO PAULO</v>
          </cell>
          <cell r="K1012" t="str">
            <v>26,00</v>
          </cell>
        </row>
        <row r="1013">
          <cell r="A1013" t="str">
            <v>CUSTOS HORÁRIOS DE MÁQUINAS E EQUIPAMENTOS</v>
          </cell>
          <cell r="B1013" t="str">
            <v>CHOR</v>
          </cell>
          <cell r="C1013" t="str">
            <v>COMPOSIÇÕES AUXILIARES</v>
          </cell>
          <cell r="D1013" t="str">
            <v>0329</v>
          </cell>
        </row>
        <row r="1013">
          <cell r="G1013">
            <v>89255</v>
          </cell>
          <cell r="H1013" t="str">
            <v>VIBROACABADORA DE ASFALTO SOBRE ESTEIRAS, LARGURA DE PAVIMENTAÇÃO 2,13 M A 4,55 M, POTÊNCIA 100 HP, CAPACIDADE 400 T/H - MANUTENÇÃO. AF_11/2014</v>
          </cell>
          <cell r="I1013" t="str">
            <v>H</v>
          </cell>
          <cell r="J1013" t="str">
            <v>ATRIBUÍDO SÃO PAULO</v>
          </cell>
          <cell r="K1013" t="str">
            <v>118,57</v>
          </cell>
        </row>
        <row r="1014">
          <cell r="A1014" t="str">
            <v>CUSTOS HORÁRIOS DE MÁQUINAS E EQUIPAMENTOS</v>
          </cell>
          <cell r="B1014" t="str">
            <v>CHOR</v>
          </cell>
          <cell r="C1014" t="str">
            <v>COMPOSIÇÕES AUXILIARES</v>
          </cell>
          <cell r="D1014" t="str">
            <v>0329</v>
          </cell>
        </row>
        <row r="1014">
          <cell r="G1014">
            <v>89256</v>
          </cell>
          <cell r="H1014" t="str">
            <v>VIBROACABADORA DE ASFALTO SOBRE ESTEIRAS, LARGURA DE PAVIMENTAÇÃO 2,13 M A 4,55 M, POTÊNCIA 100 HP, CAPACIDADE 400 T/H - MATERIAIS NA OPERAÇÃO. AF_11/2014</v>
          </cell>
          <cell r="I1014" t="str">
            <v>H</v>
          </cell>
          <cell r="J1014" t="str">
            <v>COLETADO</v>
          </cell>
          <cell r="K1014" t="str">
            <v>82,32</v>
          </cell>
        </row>
        <row r="1015">
          <cell r="A1015" t="str">
            <v>CUSTOS HORÁRIOS DE MÁQUINAS E EQUIPAMENTOS</v>
          </cell>
          <cell r="B1015" t="str">
            <v>CHOR</v>
          </cell>
          <cell r="C1015" t="str">
            <v>COMPOSIÇÕES AUXILIARES</v>
          </cell>
          <cell r="D1015" t="str">
            <v>0329</v>
          </cell>
        </row>
        <row r="1015">
          <cell r="G1015">
            <v>89259</v>
          </cell>
          <cell r="H1015" t="str">
            <v>GUINDAUTO HIDRÁULICO, CAPACIDADE MÁXIMA DE CARGA 6200 KG, MOMENTO MÁXIMO DE CARGA 11,7 TM, ALCANCE MÁXIMO HORIZONTAL 9,70 M, INCLUSIVE CAMINHÃO TOCO PBT 16.000 KG, POTÊNCIA DE 189 CV - DEPRECIAÇÃO. AF_06/2014</v>
          </cell>
          <cell r="I1015" t="str">
            <v>H</v>
          </cell>
          <cell r="J1015" t="str">
            <v>ATRIBUÍDO SÃO PAULO</v>
          </cell>
          <cell r="K1015" t="str">
            <v>26,74</v>
          </cell>
        </row>
        <row r="1016">
          <cell r="A1016" t="str">
            <v>CUSTOS HORÁRIOS DE MÁQUINAS E EQUIPAMENTOS</v>
          </cell>
          <cell r="B1016" t="str">
            <v>CHOR</v>
          </cell>
          <cell r="C1016" t="str">
            <v>COMPOSIÇÕES AUXILIARES</v>
          </cell>
          <cell r="D1016" t="str">
            <v>0329</v>
          </cell>
        </row>
        <row r="1016">
          <cell r="G1016">
            <v>89260</v>
          </cell>
          <cell r="H1016" t="str">
            <v>GUINDAUTO HIDRÁULICO, CAPACIDADE MÁXIMA DE CARGA 6200 KG, MOMENTO MÁXIMO DE CARGA 11,7 TM, ALCANCE MÁXIMO HORIZONTAL 9,70 M, INCLUSIVE CAMINHÃO TOCO PBT 16.000 KG, POTÊNCIA DE 189 CV - JUROS. AF_06/2014</v>
          </cell>
          <cell r="I1016" t="str">
            <v>H</v>
          </cell>
          <cell r="J1016" t="str">
            <v>ATRIBUÍDO SÃO PAULO</v>
          </cell>
          <cell r="K1016" t="str">
            <v>9,79</v>
          </cell>
        </row>
        <row r="1017">
          <cell r="A1017" t="str">
            <v>CUSTOS HORÁRIOS DE MÁQUINAS E EQUIPAMENTOS</v>
          </cell>
          <cell r="B1017" t="str">
            <v>CHOR</v>
          </cell>
          <cell r="C1017" t="str">
            <v>COMPOSIÇÕES AUXILIARES</v>
          </cell>
          <cell r="D1017" t="str">
            <v>0329</v>
          </cell>
        </row>
        <row r="1017">
          <cell r="G1017">
            <v>89262</v>
          </cell>
          <cell r="H1017" t="str">
            <v>GUINDAUTO HIDRÁULICO, CAPACIDADE MÁXIMA DE CARGA 6200 KG, MOMENTO MÁXIMO DE CARGA 11,7 TM, ALCANCE MÁXIMO HORIZONTAL 9,70 M, INCLUSIVE CAMINHÃO TOCO PBT 16.000 KG, POTÊNCIA DE 189 CV - MANUTENÇÃO. AF_06/2014</v>
          </cell>
          <cell r="I1017" t="str">
            <v>H</v>
          </cell>
          <cell r="J1017" t="str">
            <v>ATRIBUÍDO SÃO PAULO</v>
          </cell>
          <cell r="K1017" t="str">
            <v>45,15</v>
          </cell>
        </row>
        <row r="1018">
          <cell r="A1018" t="str">
            <v>CUSTOS HORÁRIOS DE MÁQUINAS E EQUIPAMENTOS</v>
          </cell>
          <cell r="B1018" t="str">
            <v>CHOR</v>
          </cell>
          <cell r="C1018" t="str">
            <v>COMPOSIÇÕES AUXILIARES</v>
          </cell>
          <cell r="D1018" t="str">
            <v>0329</v>
          </cell>
        </row>
        <row r="1018">
          <cell r="G1018">
            <v>89264</v>
          </cell>
          <cell r="H1018" t="str">
            <v>CAMINHÃO TOCO, PBT 16.000 KG, CARGA ÚTIL MÁX. 10.685 KG, DIST. ENTRE EIXOS 4,8 M, POTÊNCIA 189 CV, INCLUSIVE CARROCERIA FIXA ABERTA DE MADEIRA P/ TRANSPORTE GERAL DE CARGA SECA, DIMEN. APROX. 2,5 X 7,00 X 0,50 M - DEPRECIAÇÃO. AF_06/2014</v>
          </cell>
          <cell r="I1018" t="str">
            <v>H</v>
          </cell>
          <cell r="J1018" t="str">
            <v>COEFICIENTE DE REPRESENTATIVIDADE</v>
          </cell>
          <cell r="K1018" t="str">
            <v>20,75</v>
          </cell>
        </row>
        <row r="1019">
          <cell r="A1019" t="str">
            <v>CUSTOS HORÁRIOS DE MÁQUINAS E EQUIPAMENTOS</v>
          </cell>
          <cell r="B1019" t="str">
            <v>CHOR</v>
          </cell>
          <cell r="C1019" t="str">
            <v>COMPOSIÇÕES AUXILIARES</v>
          </cell>
          <cell r="D1019" t="str">
            <v>0329</v>
          </cell>
        </row>
        <row r="1019">
          <cell r="G1019">
            <v>89265</v>
          </cell>
          <cell r="H1019" t="str">
            <v>CAMINHÃO TOCO, PBT 16.000 KG, CARGA ÚTIL MÁX. 10.685 KG, DIST. ENTRE EIXOS 4,8 M, POTÊNCIA 189 CV, INCLUSIVE CARROCERIA FIXA ABERTA DE MADEIRA P/ TRANSPORTE GERAL DE CARGA SECA, DIMEN. APROX. 2,5 X 7,00 X 0,50 M - JUROS. AF_06/2014</v>
          </cell>
          <cell r="I1019" t="str">
            <v>H</v>
          </cell>
          <cell r="J1019" t="str">
            <v>COEFICIENTE DE REPRESENTATIVIDADE</v>
          </cell>
          <cell r="K1019" t="str">
            <v>8,23</v>
          </cell>
        </row>
        <row r="1020">
          <cell r="A1020" t="str">
            <v>CUSTOS HORÁRIOS DE MÁQUINAS E EQUIPAMENTOS</v>
          </cell>
          <cell r="B1020" t="str">
            <v>CHOR</v>
          </cell>
          <cell r="C1020" t="str">
            <v>COMPOSIÇÕES AUXILIARES</v>
          </cell>
          <cell r="D1020" t="str">
            <v>0329</v>
          </cell>
        </row>
        <row r="1020">
          <cell r="G1020">
            <v>89266</v>
          </cell>
          <cell r="H1020" t="str">
            <v>CAMINHÃO TOCO, PBT 16.000 KG, CARGA ÚTIL MÁX. 10.685 KG, DIST. ENTRE EIXOS 4,8 M, POTÊNCIA 189 CV, INCLUSIVE CARROCERIA FIXA ABERTA DE MADEIRA P/ TRANSPORTE GERAL DE CARGA SECA, DIMEN. APROX. 2,5 X 7,00 X 0,50 M - IMPOSTOS E SEGUROS. AF_06/2014</v>
          </cell>
          <cell r="I1020" t="str">
            <v>H</v>
          </cell>
          <cell r="J1020" t="str">
            <v>COEFICIENTE DE REPRESENTATIVIDADE</v>
          </cell>
          <cell r="K1020" t="str">
            <v>3,32</v>
          </cell>
        </row>
        <row r="1021">
          <cell r="A1021" t="str">
            <v>CUSTOS HORÁRIOS DE MÁQUINAS E EQUIPAMENTOS</v>
          </cell>
          <cell r="B1021" t="str">
            <v>CHOR</v>
          </cell>
          <cell r="C1021" t="str">
            <v>COMPOSIÇÕES AUXILIARES</v>
          </cell>
          <cell r="D1021" t="str">
            <v>0329</v>
          </cell>
        </row>
        <row r="1021">
          <cell r="G1021">
            <v>89267</v>
          </cell>
          <cell r="H1021" t="str">
            <v>GUINDASTE HIDRÁULICO AUTOPROPELIDO, COM LANÇA TELESCÓPICA 28,80 M, CAPACIDADE MÁXIMA 30 T, POTÊNCIA 97 KW, TRAÇÃO 4 X 4 - DEPRECIAÇÃO. AF_11/2014</v>
          </cell>
          <cell r="I1021" t="str">
            <v>H</v>
          </cell>
          <cell r="J1021" t="str">
            <v>ATRIBUÍDO SÃO PAULO</v>
          </cell>
          <cell r="K1021" t="str">
            <v>52,21</v>
          </cell>
        </row>
        <row r="1022">
          <cell r="A1022" t="str">
            <v>CUSTOS HORÁRIOS DE MÁQUINAS E EQUIPAMENTOS</v>
          </cell>
          <cell r="B1022" t="str">
            <v>CHOR</v>
          </cell>
          <cell r="C1022" t="str">
            <v>COMPOSIÇÕES AUXILIARES</v>
          </cell>
          <cell r="D1022" t="str">
            <v>0329</v>
          </cell>
        </row>
        <row r="1022">
          <cell r="G1022">
            <v>89268</v>
          </cell>
          <cell r="H1022" t="str">
            <v>GUINDASTE HIDRÁULICO AUTOPROPELIDO, COM LANÇA TELESCÓPICA 28,80 M, CAPACIDADE MÁXIMA 30 T, POTÊNCIA 97 KW, TRAÇÃO 4 X 4 - JUROS. AF_11/2014</v>
          </cell>
          <cell r="I1022" t="str">
            <v>H</v>
          </cell>
          <cell r="J1022" t="str">
            <v>ATRIBUÍDO SÃO PAULO</v>
          </cell>
          <cell r="K1022" t="str">
            <v>18,40</v>
          </cell>
        </row>
        <row r="1023">
          <cell r="A1023" t="str">
            <v>CUSTOS HORÁRIOS DE MÁQUINAS E EQUIPAMENTOS</v>
          </cell>
          <cell r="B1023" t="str">
            <v>CHOR</v>
          </cell>
          <cell r="C1023" t="str">
            <v>COMPOSIÇÕES AUXILIARES</v>
          </cell>
          <cell r="D1023" t="str">
            <v>0329</v>
          </cell>
        </row>
        <row r="1023">
          <cell r="G1023">
            <v>89269</v>
          </cell>
          <cell r="H1023" t="str">
            <v>GUINDASTE HIDRÁULICO AUTOPROPELIDO, COM LANÇA TELESCÓPICA 28,80 M, CAPACIDADE MÁXIMA 30 T, POTÊNCIA 97 KW, TRAÇÃO 4 X 4 - IMPOSTOS E SEGUROS. AF_11/2014</v>
          </cell>
          <cell r="I1023" t="str">
            <v>H</v>
          </cell>
          <cell r="J1023" t="str">
            <v>ATRIBUÍDO SÃO PAULO</v>
          </cell>
          <cell r="K1023" t="str">
            <v>7,44</v>
          </cell>
        </row>
        <row r="1024">
          <cell r="A1024" t="str">
            <v>CUSTOS HORÁRIOS DE MÁQUINAS E EQUIPAMENTOS</v>
          </cell>
          <cell r="B1024" t="str">
            <v>CHOR</v>
          </cell>
          <cell r="C1024" t="str">
            <v>COMPOSIÇÕES AUXILIARES</v>
          </cell>
          <cell r="D1024" t="str">
            <v>0329</v>
          </cell>
        </row>
        <row r="1024">
          <cell r="G1024">
            <v>89270</v>
          </cell>
          <cell r="H1024" t="str">
            <v>GUINDASTE HIDRÁULICO AUTOPROPELIDO, COM LANÇA TELESCÓPICA 28,80 M, CAPACIDADE MÁXIMA 30 T, POTÊNCIA 97 KW, TRAÇÃO 4 X 4 - MANUTENÇÃO. AF_11/2014</v>
          </cell>
          <cell r="I1024" t="str">
            <v>H</v>
          </cell>
          <cell r="J1024" t="str">
            <v>ATRIBUÍDO SÃO PAULO</v>
          </cell>
          <cell r="K1024" t="str">
            <v>83,94</v>
          </cell>
        </row>
        <row r="1025">
          <cell r="A1025" t="str">
            <v>CUSTOS HORÁRIOS DE MÁQUINAS E EQUIPAMENTOS</v>
          </cell>
          <cell r="B1025" t="str">
            <v>CHOR</v>
          </cell>
          <cell r="C1025" t="str">
            <v>COMPOSIÇÕES AUXILIARES</v>
          </cell>
          <cell r="D1025" t="str">
            <v>0329</v>
          </cell>
        </row>
        <row r="1025">
          <cell r="G1025">
            <v>89271</v>
          </cell>
          <cell r="H1025" t="str">
            <v>GUINDASTE HIDRÁULICO AUTOPROPELIDO, COM LANÇA TELESCÓPICA 28,80 M, CAPACIDADE MÁXIMA 30 T, POTÊNCIA 97 KW, TRAÇÃO 4 X 4 - MATERIAIS NA OPERAÇÃO. AF_11/2014</v>
          </cell>
          <cell r="I1025" t="str">
            <v>H</v>
          </cell>
          <cell r="J1025" t="str">
            <v>COLETADO</v>
          </cell>
          <cell r="K1025" t="str">
            <v>28,17</v>
          </cell>
        </row>
        <row r="1026">
          <cell r="A1026" t="str">
            <v>CUSTOS HORÁRIOS DE MÁQUINAS E EQUIPAMENTOS</v>
          </cell>
          <cell r="B1026" t="str">
            <v>CHOR</v>
          </cell>
          <cell r="C1026" t="str">
            <v>COMPOSIÇÕES AUXILIARES</v>
          </cell>
          <cell r="D1026" t="str">
            <v>0329</v>
          </cell>
        </row>
        <row r="1026">
          <cell r="G1026">
            <v>89274</v>
          </cell>
          <cell r="H1026" t="str">
            <v>BETONEIRA CAPACIDADE NOMINAL DE 600 L, CAPACIDADE DE MISTURA 440 L, MOTOR A DIESEL POTÊNCIA 10 CV, COM CARREGADOR - DEPRECIAÇÃO. AF_05/2023</v>
          </cell>
          <cell r="I1026" t="str">
            <v>H</v>
          </cell>
          <cell r="J1026" t="str">
            <v>COEFICIENTE DE REPRESENTATIVIDADE</v>
          </cell>
          <cell r="K1026" t="str">
            <v>1,76</v>
          </cell>
        </row>
        <row r="1027">
          <cell r="A1027" t="str">
            <v>CUSTOS HORÁRIOS DE MÁQUINAS E EQUIPAMENTOS</v>
          </cell>
          <cell r="B1027" t="str">
            <v>CHOR</v>
          </cell>
          <cell r="C1027" t="str">
            <v>COMPOSIÇÕES AUXILIARES</v>
          </cell>
          <cell r="D1027" t="str">
            <v>0329</v>
          </cell>
        </row>
        <row r="1027">
          <cell r="G1027">
            <v>89275</v>
          </cell>
          <cell r="H1027" t="str">
            <v>BETONEIRA CAPACIDADE NOMINAL DE 600 L, CAPACIDADE DE MISTURA 440 L, MOTOR A DIESEL POTÊNCIA 10 CV, COM CARREGADOR - JUROS. AF_05/2023</v>
          </cell>
          <cell r="I1027" t="str">
            <v>H</v>
          </cell>
          <cell r="J1027" t="str">
            <v>COEFICIENTE DE REPRESENTATIVIDADE</v>
          </cell>
          <cell r="K1027" t="str">
            <v>0,43</v>
          </cell>
        </row>
        <row r="1028">
          <cell r="A1028" t="str">
            <v>CUSTOS HORÁRIOS DE MÁQUINAS E EQUIPAMENTOS</v>
          </cell>
          <cell r="B1028" t="str">
            <v>CHOR</v>
          </cell>
          <cell r="C1028" t="str">
            <v>COMPOSIÇÕES AUXILIARES</v>
          </cell>
          <cell r="D1028" t="str">
            <v>0329</v>
          </cell>
        </row>
        <row r="1028">
          <cell r="G1028">
            <v>89276</v>
          </cell>
          <cell r="H1028" t="str">
            <v>BETONEIRA CAPACIDADE NOMINAL DE 600 L, CAPACIDADE DE MISTURA 440 L, MOTOR A DIESEL POTÊNCIA 10 CV, COM CARREGADOR - MANUTENÇÃO. AF_05/2023</v>
          </cell>
          <cell r="I1028" t="str">
            <v>H</v>
          </cell>
          <cell r="J1028" t="str">
            <v>COEFICIENTE DE REPRESENTATIVIDADE</v>
          </cell>
          <cell r="K1028" t="str">
            <v>2,35</v>
          </cell>
        </row>
        <row r="1029">
          <cell r="A1029" t="str">
            <v>CUSTOS HORÁRIOS DE MÁQUINAS E EQUIPAMENTOS</v>
          </cell>
          <cell r="B1029" t="str">
            <v>CHOR</v>
          </cell>
          <cell r="C1029" t="str">
            <v>COMPOSIÇÕES AUXILIARES</v>
          </cell>
          <cell r="D1029" t="str">
            <v>0329</v>
          </cell>
        </row>
        <row r="1029">
          <cell r="G1029">
            <v>89277</v>
          </cell>
          <cell r="H1029" t="str">
            <v>BETONEIRA CAPACIDADE NOMINAL DE 600 L, CAPACIDADE DE MISTURA 440 L, MOTOR A DIESEL POTÊNCIA 10 CV, COM CARREGADOR - MATERIAIS NA OPERAÇÃO. AF_05/2023</v>
          </cell>
          <cell r="I1029" t="str">
            <v>H</v>
          </cell>
          <cell r="J1029" t="str">
            <v>COLETADO</v>
          </cell>
          <cell r="K1029" t="str">
            <v>8,23</v>
          </cell>
        </row>
        <row r="1030">
          <cell r="A1030" t="str">
            <v>CUSTOS HORÁRIOS DE MÁQUINAS E EQUIPAMENTOS</v>
          </cell>
          <cell r="B1030" t="str">
            <v>CHOR</v>
          </cell>
          <cell r="C1030" t="str">
            <v>COMPOSIÇÕES AUXILIARES</v>
          </cell>
          <cell r="D1030" t="str">
            <v>0329</v>
          </cell>
        </row>
        <row r="1030">
          <cell r="G1030">
            <v>89280</v>
          </cell>
          <cell r="H1030" t="str">
            <v>ROLO COMPACTADOR VIBRATÓRIO TANDEM AÇO LISO, POTÊNCIA 58 HP, PESO SEM/COM LASTRO 6,5 / 9,4 T, LARGURA DE TRABALHO 1,2 M - DEPRECIAÇÃO. AF_06/2014</v>
          </cell>
          <cell r="I1030" t="str">
            <v>H</v>
          </cell>
          <cell r="J1030" t="str">
            <v>ATRIBUÍDO SÃO PAULO</v>
          </cell>
          <cell r="K1030" t="str">
            <v>38,94</v>
          </cell>
        </row>
        <row r="1031">
          <cell r="A1031" t="str">
            <v>CUSTOS HORÁRIOS DE MÁQUINAS E EQUIPAMENTOS</v>
          </cell>
          <cell r="B1031" t="str">
            <v>CHOR</v>
          </cell>
          <cell r="C1031" t="str">
            <v>COMPOSIÇÕES AUXILIARES</v>
          </cell>
          <cell r="D1031" t="str">
            <v>0329</v>
          </cell>
        </row>
        <row r="1031">
          <cell r="G1031">
            <v>89281</v>
          </cell>
          <cell r="H1031" t="str">
            <v>ROLO COMPACTADOR VIBRATÓRIO TANDEM AÇO LISO, POTÊNCIA 58 HP, PESO SEM/COM LASTRO 6,5 / 9,4 T, LARGURA DE TRABALHO 1,2 M - JUROS. AF_06/2014</v>
          </cell>
          <cell r="I1031" t="str">
            <v>H</v>
          </cell>
          <cell r="J1031" t="str">
            <v>ATRIBUÍDO SÃO PAULO</v>
          </cell>
          <cell r="K1031" t="str">
            <v>10,44</v>
          </cell>
        </row>
        <row r="1032">
          <cell r="A1032" t="str">
            <v>CUSTOS HORÁRIOS DE MÁQUINAS E EQUIPAMENTOS</v>
          </cell>
          <cell r="B1032" t="str">
            <v>CHOR</v>
          </cell>
          <cell r="C1032" t="str">
            <v>COMPOSIÇÕES AUXILIARES</v>
          </cell>
          <cell r="D1032" t="str">
            <v>0329</v>
          </cell>
        </row>
        <row r="1032">
          <cell r="G1032">
            <v>89870</v>
          </cell>
          <cell r="H1032" t="str">
            <v>CAMINHÃO BASCULANTE 14 M3, COM CAVALO MECÂNICO DE CAPACIDADE MÁXIMA DE TRAÇÃO COMBINADO DE 36000 KG, POTÊNCIA 286 CV, INCLUSIVE SEMIREBOQUE COM CAÇAMBA METÁLICA - DEPRECIAÇÃO. AF_12/2014</v>
          </cell>
          <cell r="I1032" t="str">
            <v>H</v>
          </cell>
          <cell r="J1032" t="str">
            <v>COEFICIENTE DE REPRESENTATIVIDADE</v>
          </cell>
          <cell r="K1032" t="str">
            <v>41,49</v>
          </cell>
        </row>
        <row r="1033">
          <cell r="A1033" t="str">
            <v>CUSTOS HORÁRIOS DE MÁQUINAS E EQUIPAMENTOS</v>
          </cell>
          <cell r="B1033" t="str">
            <v>CHOR</v>
          </cell>
          <cell r="C1033" t="str">
            <v>COMPOSIÇÕES AUXILIARES</v>
          </cell>
          <cell r="D1033" t="str">
            <v>0329</v>
          </cell>
        </row>
        <row r="1033">
          <cell r="G1033">
            <v>89871</v>
          </cell>
          <cell r="H1033" t="str">
            <v>CAMINHÃO BASCULANTE 14 M3, COM CAVALO MECÂNICO DE CAPACIDADE MÁXIMA DE TRAÇÃO COMBINADO DE 36000 KG, POTÊNCIA 286 CV, INCLUSIVE SEMIREBOQUE COM CAÇAMBA METÁLICA - JUROS. AF_12/2014</v>
          </cell>
          <cell r="I1033" t="str">
            <v>H</v>
          </cell>
          <cell r="J1033" t="str">
            <v>COEFICIENTE DE REPRESENTATIVIDADE</v>
          </cell>
          <cell r="K1033" t="str">
            <v>14,36</v>
          </cell>
        </row>
        <row r="1034">
          <cell r="A1034" t="str">
            <v>CUSTOS HORÁRIOS DE MÁQUINAS E EQUIPAMENTOS</v>
          </cell>
          <cell r="B1034" t="str">
            <v>CHOR</v>
          </cell>
          <cell r="C1034" t="str">
            <v>COMPOSIÇÕES AUXILIARES</v>
          </cell>
          <cell r="D1034" t="str">
            <v>0329</v>
          </cell>
        </row>
        <row r="1034">
          <cell r="G1034">
            <v>89872</v>
          </cell>
          <cell r="H1034" t="str">
            <v>CAMINHÃO BASCULANTE 14 M3, COM CAVALO MECÂNICO DE CAPACIDADE MÁXIMA DE TRAÇÃO COMBINADO DE 36000 KG, POTÊNCIA 286 CV, INCLUSIVE SEMIREBOQUE COM CAÇAMBA METÁLICA - IMPOSTOS E SEGUROS. AF_12/2014</v>
          </cell>
          <cell r="I1034" t="str">
            <v>H</v>
          </cell>
          <cell r="J1034" t="str">
            <v>COEFICIENTE DE REPRESENTATIVIDADE</v>
          </cell>
          <cell r="K1034" t="str">
            <v>5,80</v>
          </cell>
        </row>
        <row r="1035">
          <cell r="A1035" t="str">
            <v>CUSTOS HORÁRIOS DE MÁQUINAS E EQUIPAMENTOS</v>
          </cell>
          <cell r="B1035" t="str">
            <v>CHOR</v>
          </cell>
          <cell r="C1035" t="str">
            <v>COMPOSIÇÕES AUXILIARES</v>
          </cell>
          <cell r="D1035" t="str">
            <v>0329</v>
          </cell>
        </row>
        <row r="1035">
          <cell r="G1035">
            <v>89873</v>
          </cell>
          <cell r="H1035" t="str">
            <v>CAMINHÃO BASCULANTE 14 M3, COM CAVALO MECÂNICO DE CAPACIDADE MÁXIMA DE TRAÇÃO COMBINADO DE 36000 KG, POTÊNCIA 286 CV, INCLUSIVE SEMIREBOQUE COM CAÇAMBA METÁLICA - MANUTENÇÃO. AF_12/2014</v>
          </cell>
          <cell r="I1035" t="str">
            <v>H</v>
          </cell>
          <cell r="J1035" t="str">
            <v>COEFICIENTE DE REPRESENTATIVIDADE</v>
          </cell>
          <cell r="K1035" t="str">
            <v>70,34</v>
          </cell>
        </row>
        <row r="1036">
          <cell r="A1036" t="str">
            <v>CUSTOS HORÁRIOS DE MÁQUINAS E EQUIPAMENTOS</v>
          </cell>
          <cell r="B1036" t="str">
            <v>CHOR</v>
          </cell>
          <cell r="C1036" t="str">
            <v>COMPOSIÇÕES AUXILIARES</v>
          </cell>
          <cell r="D1036" t="str">
            <v>0329</v>
          </cell>
        </row>
        <row r="1036">
          <cell r="G1036">
            <v>89874</v>
          </cell>
          <cell r="H1036" t="str">
            <v>CAMINHÃO BASCULANTE 14 M3, COM CAVALO MECÂNICO DE CAPACIDADE MÁXIMA DE TRAÇÃO COMBINADO DE 36000 KG, POTÊNCIA 286 CV, INCLUSIVE SEMIREBOQUE COM CAÇAMBA METÁLICA - MATERIAIS NA OPERAÇÃO. AF_12/2014</v>
          </cell>
          <cell r="I1036" t="str">
            <v>H</v>
          </cell>
          <cell r="J1036" t="str">
            <v>COLETADO</v>
          </cell>
          <cell r="K1036" t="str">
            <v>171,22</v>
          </cell>
        </row>
        <row r="1037">
          <cell r="A1037" t="str">
            <v>CUSTOS HORÁRIOS DE MÁQUINAS E EQUIPAMENTOS</v>
          </cell>
          <cell r="B1037" t="str">
            <v>CHOR</v>
          </cell>
          <cell r="C1037" t="str">
            <v>COMPOSIÇÕES AUXILIARES</v>
          </cell>
          <cell r="D1037" t="str">
            <v>0329</v>
          </cell>
        </row>
        <row r="1037">
          <cell r="G1037">
            <v>89878</v>
          </cell>
          <cell r="H1037" t="str">
            <v>CAMINHÃO BASCULANTE 18 M3, COM CAVALO MECÂNICO DE CAPACIDADE MÁXIMA DE TRAÇÃO COMBINADO DE 45000 KG, POTÊNCIA 330 CV, INCLUSIVE SEMIREBOQUE COM CAÇAMBA METÁLICA - DEPRECIAÇÃO. AF_12/2014</v>
          </cell>
          <cell r="I1037" t="str">
            <v>H</v>
          </cell>
          <cell r="J1037" t="str">
            <v>COEFICIENTE DE REPRESENTATIVIDADE</v>
          </cell>
          <cell r="K1037" t="str">
            <v>44,64</v>
          </cell>
        </row>
        <row r="1038">
          <cell r="A1038" t="str">
            <v>CUSTOS HORÁRIOS DE MÁQUINAS E EQUIPAMENTOS</v>
          </cell>
          <cell r="B1038" t="str">
            <v>CHOR</v>
          </cell>
          <cell r="C1038" t="str">
            <v>COMPOSIÇÕES AUXILIARES</v>
          </cell>
          <cell r="D1038" t="str">
            <v>0329</v>
          </cell>
        </row>
        <row r="1038">
          <cell r="G1038">
            <v>89879</v>
          </cell>
          <cell r="H1038" t="str">
            <v>CAMINHÃO BASCULANTE 18 M3, COM CAVALO MECÂNICO DE CAPACIDADE MÁXIMA DE TRAÇÃO COMBINADO DE 45000 KG, POTÊNCIA 330 CV, INCLUSIVE SEMIREBOQUE COM CAÇAMBA METÁLICA - JUROS. AF_12/2014</v>
          </cell>
          <cell r="I1038" t="str">
            <v>H</v>
          </cell>
          <cell r="J1038" t="str">
            <v>COEFICIENTE DE REPRESENTATIVIDADE</v>
          </cell>
          <cell r="K1038" t="str">
            <v>15,17</v>
          </cell>
        </row>
        <row r="1039">
          <cell r="A1039" t="str">
            <v>CUSTOS HORÁRIOS DE MÁQUINAS E EQUIPAMENTOS</v>
          </cell>
          <cell r="B1039" t="str">
            <v>CHOR</v>
          </cell>
          <cell r="C1039" t="str">
            <v>COMPOSIÇÕES AUXILIARES</v>
          </cell>
          <cell r="D1039" t="str">
            <v>0329</v>
          </cell>
        </row>
        <row r="1039">
          <cell r="G1039">
            <v>89880</v>
          </cell>
          <cell r="H1039" t="str">
            <v>CAMINHÃO BASCULANTE 18 M3, COM CAVALO MECÂNICO DE CAPACIDADE MÁXIMA DE TRAÇÃO COMBINADO DE 45000 KG, POTÊNCIA 330 CV, INCLUSIVE SEMIREBOQUE COM CAÇAMBA METÁLICA - IMPOSTOS E SEGUROS. AF_12/2014</v>
          </cell>
          <cell r="I1039" t="str">
            <v>H</v>
          </cell>
          <cell r="J1039" t="str">
            <v>COEFICIENTE DE REPRESENTATIVIDADE</v>
          </cell>
          <cell r="K1039" t="str">
            <v>6,13</v>
          </cell>
        </row>
        <row r="1040">
          <cell r="A1040" t="str">
            <v>CUSTOS HORÁRIOS DE MÁQUINAS E EQUIPAMENTOS</v>
          </cell>
          <cell r="B1040" t="str">
            <v>CHOR</v>
          </cell>
          <cell r="C1040" t="str">
            <v>COMPOSIÇÕES AUXILIARES</v>
          </cell>
          <cell r="D1040" t="str">
            <v>0329</v>
          </cell>
        </row>
        <row r="1040">
          <cell r="G1040">
            <v>89881</v>
          </cell>
          <cell r="H1040" t="str">
            <v>CAMINHÃO BASCULANTE 18 M3, COM CAVALO MECÂNICO DE CAPACIDADE MÁXIMA DE TRAÇÃO COMBINADO DE 45000 KG, POTÊNCIA 330 CV, INCLUSIVE SEMIREBOQUE COM CAÇAMBA METÁLICA - MANUTENÇÃO. AF_12/2014</v>
          </cell>
          <cell r="I1040" t="str">
            <v>H</v>
          </cell>
          <cell r="J1040" t="str">
            <v>COEFICIENTE DE REPRESENTATIVIDADE</v>
          </cell>
          <cell r="K1040" t="str">
            <v>74,90</v>
          </cell>
        </row>
        <row r="1041">
          <cell r="A1041" t="str">
            <v>CUSTOS HORÁRIOS DE MÁQUINAS E EQUIPAMENTOS</v>
          </cell>
          <cell r="B1041" t="str">
            <v>CHOR</v>
          </cell>
          <cell r="C1041" t="str">
            <v>COMPOSIÇÕES AUXILIARES</v>
          </cell>
          <cell r="D1041" t="str">
            <v>0329</v>
          </cell>
        </row>
        <row r="1041">
          <cell r="G1041">
            <v>89882</v>
          </cell>
          <cell r="H1041" t="str">
            <v>CAMINHÃO BASCULANTE 18 M3, COM CAVALO MECÂNICO DE CAPACIDADE MÁXIMA DE TRAÇÃO COMBINADO DE 45000 KG, POTÊNCIA 330 CV, INCLUSIVE SEMIREBOQUE COM CAÇAMBA METÁLICA - MATERIAIS NA OPERAÇÃO. AF_12/2014</v>
          </cell>
          <cell r="I1041" t="str">
            <v>H</v>
          </cell>
          <cell r="J1041" t="str">
            <v>COLETADO</v>
          </cell>
          <cell r="K1041" t="str">
            <v>197,54</v>
          </cell>
        </row>
        <row r="1042">
          <cell r="A1042" t="str">
            <v>CUSTOS HORÁRIOS DE MÁQUINAS E EQUIPAMENTOS</v>
          </cell>
          <cell r="B1042" t="str">
            <v>CHOR</v>
          </cell>
          <cell r="C1042" t="str">
            <v>COMPOSIÇÕES AUXILIARES</v>
          </cell>
          <cell r="D1042" t="str">
            <v>0329</v>
          </cell>
        </row>
        <row r="1042">
          <cell r="G1042">
            <v>90582</v>
          </cell>
          <cell r="H1042" t="str">
            <v>VIBRADOR DE IMERSÃO, DIÂMETRO DE PONTEIRA 45MM, MOTOR ELÉTRICO TRIFÁSICO POTÊNCIA DE 2 CV - DEPRECIAÇÃO. AF_06/2015</v>
          </cell>
          <cell r="I1042" t="str">
            <v>H</v>
          </cell>
          <cell r="J1042" t="str">
            <v>ATRIBUÍDO SÃO PAULO</v>
          </cell>
          <cell r="K1042" t="str">
            <v>0,40</v>
          </cell>
        </row>
        <row r="1043">
          <cell r="A1043" t="str">
            <v>CUSTOS HORÁRIOS DE MÁQUINAS E EQUIPAMENTOS</v>
          </cell>
          <cell r="B1043" t="str">
            <v>CHOR</v>
          </cell>
          <cell r="C1043" t="str">
            <v>COMPOSIÇÕES AUXILIARES</v>
          </cell>
          <cell r="D1043" t="str">
            <v>0329</v>
          </cell>
        </row>
        <row r="1043">
          <cell r="G1043">
            <v>90583</v>
          </cell>
          <cell r="H1043" t="str">
            <v>VIBRADOR DE IMERSÃO, DIÂMETRO DE PONTEIRA 45MM, MOTOR ELÉTRICO TRIFÁSICO POTÊNCIA DE 2 CV - JUROS. AF_06/2015</v>
          </cell>
          <cell r="I1043" t="str">
            <v>H</v>
          </cell>
          <cell r="J1043" t="str">
            <v>ATRIBUÍDO SÃO PAULO</v>
          </cell>
          <cell r="K1043" t="str">
            <v>0,09</v>
          </cell>
        </row>
        <row r="1044">
          <cell r="A1044" t="str">
            <v>CUSTOS HORÁRIOS DE MÁQUINAS E EQUIPAMENTOS</v>
          </cell>
          <cell r="B1044" t="str">
            <v>CHOR</v>
          </cell>
          <cell r="C1044" t="str">
            <v>COMPOSIÇÕES AUXILIARES</v>
          </cell>
          <cell r="D1044" t="str">
            <v>0329</v>
          </cell>
        </row>
        <row r="1044">
          <cell r="G1044">
            <v>90584</v>
          </cell>
          <cell r="H1044" t="str">
            <v>VIBRADOR DE IMERSÃO, DIÂMETRO DE PONTEIRA 45MM, MOTOR ELÉTRICO TRIFÁSICO POTÊNCIA DE 2 CV - MANUTENÇÃO. AF_06/2015</v>
          </cell>
          <cell r="I1044" t="str">
            <v>H</v>
          </cell>
          <cell r="J1044" t="str">
            <v>ATRIBUÍDO SÃO PAULO</v>
          </cell>
          <cell r="K1044" t="str">
            <v>0,31</v>
          </cell>
        </row>
        <row r="1045">
          <cell r="A1045" t="str">
            <v>CUSTOS HORÁRIOS DE MÁQUINAS E EQUIPAMENTOS</v>
          </cell>
          <cell r="B1045" t="str">
            <v>CHOR</v>
          </cell>
          <cell r="C1045" t="str">
            <v>COMPOSIÇÕES AUXILIARES</v>
          </cell>
          <cell r="D1045" t="str">
            <v>0329</v>
          </cell>
        </row>
        <row r="1045">
          <cell r="G1045">
            <v>90585</v>
          </cell>
          <cell r="H1045" t="str">
            <v>VIBRADOR DE IMERSÃO, DIÂMETRO DE PONTEIRA 45MM, MOTOR ELÉTRICO TRIFÁSICO POTÊNCIA DE 2 CV - MATERIAIS NA OPERAÇÃO. AF_06/2015</v>
          </cell>
          <cell r="I1045" t="str">
            <v>H</v>
          </cell>
          <cell r="J1045" t="str">
            <v>COEFICIENTE DE REPRESENTATIVIDADE</v>
          </cell>
          <cell r="K1045" t="str">
            <v>0,51</v>
          </cell>
        </row>
        <row r="1046">
          <cell r="A1046" t="str">
            <v>CUSTOS HORÁRIOS DE MÁQUINAS E EQUIPAMENTOS</v>
          </cell>
          <cell r="B1046" t="str">
            <v>CHOR</v>
          </cell>
          <cell r="C1046" t="str">
            <v>COMPOSIÇÕES AUXILIARES</v>
          </cell>
          <cell r="D1046" t="str">
            <v>0329</v>
          </cell>
        </row>
        <row r="1046">
          <cell r="G1046">
            <v>90621</v>
          </cell>
          <cell r="H1046" t="str">
            <v>PERFURATRIZ MANUAL, TORQUE MÁXIMO 83 N.M, POTÊNCIA 5 CV, COM DIÂMETRO MÁXIMO 4" - DEPRECIAÇÃO. AF_06/2015</v>
          </cell>
          <cell r="I1046" t="str">
            <v>H</v>
          </cell>
          <cell r="J1046" t="str">
            <v>COEFICIENTE DE REPRESENTATIVIDADE</v>
          </cell>
          <cell r="K1046" t="str">
            <v>2,33</v>
          </cell>
        </row>
        <row r="1047">
          <cell r="A1047" t="str">
            <v>CUSTOS HORÁRIOS DE MÁQUINAS E EQUIPAMENTOS</v>
          </cell>
          <cell r="B1047" t="str">
            <v>CHOR</v>
          </cell>
          <cell r="C1047" t="str">
            <v>COMPOSIÇÕES AUXILIARES</v>
          </cell>
          <cell r="D1047" t="str">
            <v>0329</v>
          </cell>
        </row>
        <row r="1047">
          <cell r="G1047">
            <v>90622</v>
          </cell>
          <cell r="H1047" t="str">
            <v>PERFURATRIZ MANUAL, TORQUE MÁXIMO 83 N.M, POTÊNCIA 5 CV, COM DIÂMETRO MÁXIMO 4" - JUROS. AF_06/2015</v>
          </cell>
          <cell r="I1047" t="str">
            <v>H</v>
          </cell>
          <cell r="J1047" t="str">
            <v>COEFICIENTE DE REPRESENTATIVIDADE</v>
          </cell>
          <cell r="K1047" t="str">
            <v>0,53</v>
          </cell>
        </row>
        <row r="1048">
          <cell r="A1048" t="str">
            <v>CUSTOS HORÁRIOS DE MÁQUINAS E EQUIPAMENTOS</v>
          </cell>
          <cell r="B1048" t="str">
            <v>CHOR</v>
          </cell>
          <cell r="C1048" t="str">
            <v>COMPOSIÇÕES AUXILIARES</v>
          </cell>
          <cell r="D1048" t="str">
            <v>0329</v>
          </cell>
        </row>
        <row r="1048">
          <cell r="G1048">
            <v>90623</v>
          </cell>
          <cell r="H1048" t="str">
            <v>PERFURATRIZ MANUAL, TORQUE MÁXIMO 83 N.M, POTÊNCIA 5 CV, COM DIÂMETRO MÁXIMO 4" - MANUTENÇÃO. AF_06/2015</v>
          </cell>
          <cell r="I1048" t="str">
            <v>H</v>
          </cell>
          <cell r="J1048" t="str">
            <v>COEFICIENTE DE REPRESENTATIVIDADE</v>
          </cell>
          <cell r="K1048" t="str">
            <v>2,91</v>
          </cell>
        </row>
        <row r="1049">
          <cell r="A1049" t="str">
            <v>CUSTOS HORÁRIOS DE MÁQUINAS E EQUIPAMENTOS</v>
          </cell>
          <cell r="B1049" t="str">
            <v>CHOR</v>
          </cell>
          <cell r="C1049" t="str">
            <v>COMPOSIÇÕES AUXILIARES</v>
          </cell>
          <cell r="D1049" t="str">
            <v>0329</v>
          </cell>
        </row>
        <row r="1049">
          <cell r="G1049">
            <v>90624</v>
          </cell>
          <cell r="H1049" t="str">
            <v>PERFURATRIZ MANUAL, TORQUE MÁXIMO 83 N.M, POTÊNCIA 5 CV, COM DIÂMETRO MÁXIMO 4" - MATERIAIS NA OPERAÇÃO. AF_06/2015</v>
          </cell>
          <cell r="I1049" t="str">
            <v>H</v>
          </cell>
          <cell r="J1049" t="str">
            <v>COEFICIENTE DE REPRESENTATIVIDADE</v>
          </cell>
          <cell r="K1049" t="str">
            <v>3,09</v>
          </cell>
        </row>
        <row r="1050">
          <cell r="A1050" t="str">
            <v>CUSTOS HORÁRIOS DE MÁQUINAS E EQUIPAMENTOS</v>
          </cell>
          <cell r="B1050" t="str">
            <v>CHOR</v>
          </cell>
          <cell r="C1050" t="str">
            <v>COMPOSIÇÕES AUXILIARES</v>
          </cell>
          <cell r="D1050" t="str">
            <v>0329</v>
          </cell>
        </row>
        <row r="1050">
          <cell r="G1050">
            <v>90627</v>
          </cell>
          <cell r="H1050" t="str">
            <v>PERFURATRIZ SOBRE ESTEIRA, TORQUE MÁXIMO 600 KGF, PESO MÉDIO 1000 KG, POTÊNCIA 20 HP, DIÂMETRO MÁXIMO 10" - DEPRECIAÇÃO. AF_06/2015</v>
          </cell>
          <cell r="I1050" t="str">
            <v>H</v>
          </cell>
          <cell r="J1050" t="str">
            <v>COEFICIENTE DE REPRESENTATIVIDADE</v>
          </cell>
          <cell r="K1050" t="str">
            <v>45,60</v>
          </cell>
        </row>
        <row r="1051">
          <cell r="A1051" t="str">
            <v>CUSTOS HORÁRIOS DE MÁQUINAS E EQUIPAMENTOS</v>
          </cell>
          <cell r="B1051" t="str">
            <v>CHOR</v>
          </cell>
          <cell r="C1051" t="str">
            <v>COMPOSIÇÕES AUXILIARES</v>
          </cell>
          <cell r="D1051" t="str">
            <v>0329</v>
          </cell>
        </row>
        <row r="1051">
          <cell r="G1051">
            <v>90628</v>
          </cell>
          <cell r="H1051" t="str">
            <v>PERFURATRIZ SOBRE ESTEIRA, TORQUE MÁXIMO 600 KGF, PESO MÉDIO 1000 KG, POTÊNCIA 20 HP, DIÂMETRO MÁXIMO 10" - JUROS. AF_06/2015</v>
          </cell>
          <cell r="I1051" t="str">
            <v>H</v>
          </cell>
          <cell r="J1051" t="str">
            <v>COEFICIENTE DE REPRESENTATIVIDADE</v>
          </cell>
          <cell r="K1051" t="str">
            <v>12,23</v>
          </cell>
        </row>
        <row r="1052">
          <cell r="A1052" t="str">
            <v>CUSTOS HORÁRIOS DE MÁQUINAS E EQUIPAMENTOS</v>
          </cell>
          <cell r="B1052" t="str">
            <v>CHOR</v>
          </cell>
          <cell r="C1052" t="str">
            <v>COMPOSIÇÕES AUXILIARES</v>
          </cell>
          <cell r="D1052" t="str">
            <v>0329</v>
          </cell>
        </row>
        <row r="1052">
          <cell r="G1052">
            <v>90629</v>
          </cell>
          <cell r="H1052" t="str">
            <v>PERFURATRIZ SOBRE ESTEIRA, TORQUE MÁXIMO 600 KGF, PESO MÉDIO 1000 KG, POTÊNCIA 20 HP, DIÂMETRO MÁXIMO 10" - MANUTENÇÃO. AF_06/2015</v>
          </cell>
          <cell r="I1052" t="str">
            <v>H</v>
          </cell>
          <cell r="J1052" t="str">
            <v>COEFICIENTE DE REPRESENTATIVIDADE</v>
          </cell>
          <cell r="K1052" t="str">
            <v>57,07</v>
          </cell>
        </row>
        <row r="1053">
          <cell r="A1053" t="str">
            <v>CUSTOS HORÁRIOS DE MÁQUINAS E EQUIPAMENTOS</v>
          </cell>
          <cell r="B1053" t="str">
            <v>CHOR</v>
          </cell>
          <cell r="C1053" t="str">
            <v>COMPOSIÇÕES AUXILIARES</v>
          </cell>
          <cell r="D1053" t="str">
            <v>0329</v>
          </cell>
        </row>
        <row r="1053">
          <cell r="G1053">
            <v>90630</v>
          </cell>
          <cell r="H1053" t="str">
            <v>PERFURATRIZ SOBRE ESTEIRA, TORQUE MÁXIMO 600 KGF, PESO MÉDIO 1000 KG, POTÊNCIA 20 HP, DIÂMETRO MÁXIMO 10" - MATERIAIS NA OPERAÇÃO. AF_06/2015</v>
          </cell>
          <cell r="I1053" t="str">
            <v>H</v>
          </cell>
          <cell r="J1053" t="str">
            <v>COEFICIENTE DE REPRESENTATIVIDADE</v>
          </cell>
          <cell r="K1053" t="str">
            <v>1,47</v>
          </cell>
        </row>
        <row r="1054">
          <cell r="A1054" t="str">
            <v>CUSTOS HORÁRIOS DE MÁQUINAS E EQUIPAMENTOS</v>
          </cell>
          <cell r="B1054" t="str">
            <v>CHOR</v>
          </cell>
          <cell r="C1054" t="str">
            <v>COMPOSIÇÕES AUXILIARES</v>
          </cell>
          <cell r="D1054" t="str">
            <v>0329</v>
          </cell>
        </row>
        <row r="1054">
          <cell r="G1054">
            <v>90633</v>
          </cell>
          <cell r="H1054" t="str">
            <v>MISTURADOR DUPLO HORIZONTAL DE ALTA TURBULÊNCIA, CAPACIDADE / VOLUME 2 X 500 LITROS, MOTORES ELÉTRICOS MÍNIMO 5 CV CADA, PARA NATA CIMENTO, ARGAMASSA E OUTROS - DEPRECIAÇÃO. AF_06/2015</v>
          </cell>
          <cell r="I1054" t="str">
            <v>H</v>
          </cell>
          <cell r="J1054" t="str">
            <v>COEFICIENTE DE REPRESENTATIVIDADE</v>
          </cell>
          <cell r="K1054" t="str">
            <v>4,77</v>
          </cell>
        </row>
        <row r="1055">
          <cell r="A1055" t="str">
            <v>CUSTOS HORÁRIOS DE MÁQUINAS E EQUIPAMENTOS</v>
          </cell>
          <cell r="B1055" t="str">
            <v>CHOR</v>
          </cell>
          <cell r="C1055" t="str">
            <v>COMPOSIÇÕES AUXILIARES</v>
          </cell>
          <cell r="D1055" t="str">
            <v>0329</v>
          </cell>
        </row>
        <row r="1055">
          <cell r="G1055">
            <v>90634</v>
          </cell>
          <cell r="H1055" t="str">
            <v>MISTURADOR DUPLO HORIZONTAL DE ALTA TURBULÊNCIA, CAPACIDADE / VOLUME 2 X 500 LITROS, MOTORES ELÉTRICOS MÍNIMO 5 CV CADA, PARA NATA CIMENTO, ARGAMASSA E OUTROS - JUROS. AF_06/2015</v>
          </cell>
          <cell r="I1055" t="str">
            <v>H</v>
          </cell>
          <cell r="J1055" t="str">
            <v>COEFICIENTE DE REPRESENTATIVIDADE</v>
          </cell>
          <cell r="K1055" t="str">
            <v>1,10</v>
          </cell>
        </row>
        <row r="1056">
          <cell r="A1056" t="str">
            <v>CUSTOS HORÁRIOS DE MÁQUINAS E EQUIPAMENTOS</v>
          </cell>
          <cell r="B1056" t="str">
            <v>CHOR</v>
          </cell>
          <cell r="C1056" t="str">
            <v>COMPOSIÇÕES AUXILIARES</v>
          </cell>
          <cell r="D1056" t="str">
            <v>0329</v>
          </cell>
        </row>
        <row r="1056">
          <cell r="G1056">
            <v>90635</v>
          </cell>
          <cell r="H1056" t="str">
            <v>MISTURADOR DUPLO HORIZONTAL DE ALTA TURBULÊNCIA, CAPACIDADE / VOLUME 2 X 500 LITROS, MOTORES ELÉTRICOS MÍNIMO 5 CV CADA, PARA NATA CIMENTO, ARGAMASSA E OUTROS - MANUTENÇÃO. AF_06/2015</v>
          </cell>
          <cell r="I1056" t="str">
            <v>H</v>
          </cell>
          <cell r="J1056" t="str">
            <v>COEFICIENTE DE REPRESENTATIVIDADE</v>
          </cell>
          <cell r="K1056" t="str">
            <v>5,22</v>
          </cell>
        </row>
        <row r="1057">
          <cell r="A1057" t="str">
            <v>CUSTOS HORÁRIOS DE MÁQUINAS E EQUIPAMENTOS</v>
          </cell>
          <cell r="B1057" t="str">
            <v>CHOR</v>
          </cell>
          <cell r="C1057" t="str">
            <v>COMPOSIÇÕES AUXILIARES</v>
          </cell>
          <cell r="D1057" t="str">
            <v>0329</v>
          </cell>
        </row>
        <row r="1057">
          <cell r="G1057">
            <v>90636</v>
          </cell>
          <cell r="H1057" t="str">
            <v>MISTURADOR DUPLO HORIZONTAL DE ALTA TURBULÊNCIA, CAPACIDADE / VOLUME 2 X 500 LITROS, MOTORES ELÉTRICOS MÍNIMO 5 CV CADA, PARA NATA CIMENTO, ARGAMASSA E OUTROS - MATERIAIS NA OPERAÇÃO. AF_06/2015</v>
          </cell>
          <cell r="I1057" t="str">
            <v>H</v>
          </cell>
          <cell r="J1057" t="str">
            <v>COEFICIENTE DE REPRESENTATIVIDADE</v>
          </cell>
          <cell r="K1057" t="str">
            <v>6,19</v>
          </cell>
        </row>
        <row r="1058">
          <cell r="A1058" t="str">
            <v>CUSTOS HORÁRIOS DE MÁQUINAS E EQUIPAMENTOS</v>
          </cell>
          <cell r="B1058" t="str">
            <v>CHOR</v>
          </cell>
          <cell r="C1058" t="str">
            <v>COMPOSIÇÕES AUXILIARES</v>
          </cell>
          <cell r="D1058" t="str">
            <v>0329</v>
          </cell>
        </row>
        <row r="1058">
          <cell r="G1058">
            <v>90639</v>
          </cell>
          <cell r="H1058" t="str">
            <v>BOMBA TRIPLEX, PARA INJEÇÃO DE NATA DE CIMENTO, VAZÃO MÁXIMA DE 100 LITROS/MINUTO, PRESSÃO MÁXIMA DE 70 BAR - DEPRECIAÇÃO. AF_06/2015</v>
          </cell>
          <cell r="I1058" t="str">
            <v>H</v>
          </cell>
          <cell r="J1058" t="str">
            <v>COEFICIENTE DE REPRESENTATIVIDADE</v>
          </cell>
          <cell r="K1058" t="str">
            <v>7,13</v>
          </cell>
        </row>
        <row r="1059">
          <cell r="A1059" t="str">
            <v>CUSTOS HORÁRIOS DE MÁQUINAS E EQUIPAMENTOS</v>
          </cell>
          <cell r="B1059" t="str">
            <v>CHOR</v>
          </cell>
          <cell r="C1059" t="str">
            <v>COMPOSIÇÕES AUXILIARES</v>
          </cell>
          <cell r="D1059" t="str">
            <v>0329</v>
          </cell>
        </row>
        <row r="1059">
          <cell r="G1059">
            <v>90640</v>
          </cell>
          <cell r="H1059" t="str">
            <v>BOMBA TRIPLEX, PARA INJEÇÃO DE NATA DE CIMENTO, VAZÃO MÁXIMA DE 100 LITROS/MINUTO, PRESSÃO MÁXIMA DE 70 BAR - JUROS. AF_06/2015</v>
          </cell>
          <cell r="I1059" t="str">
            <v>H</v>
          </cell>
          <cell r="J1059" t="str">
            <v>COEFICIENTE DE REPRESENTATIVIDADE</v>
          </cell>
          <cell r="K1059" t="str">
            <v>1,64</v>
          </cell>
        </row>
        <row r="1060">
          <cell r="A1060" t="str">
            <v>CUSTOS HORÁRIOS DE MÁQUINAS E EQUIPAMENTOS</v>
          </cell>
          <cell r="B1060" t="str">
            <v>CHOR</v>
          </cell>
          <cell r="C1060" t="str">
            <v>COMPOSIÇÕES AUXILIARES</v>
          </cell>
          <cell r="D1060" t="str">
            <v>0329</v>
          </cell>
        </row>
        <row r="1060">
          <cell r="G1060">
            <v>90641</v>
          </cell>
          <cell r="H1060" t="str">
            <v>BOMBA TRIPLEX, PARA INJEÇÃO DE NATA DE CIMENTO, VAZÃO MÁXIMA DE 100 LITROS/MINUTO, PRESSÃO MÁXIMA DE 70 BAR - MANUTENÇÃO. AF_06/2015</v>
          </cell>
          <cell r="I1060" t="str">
            <v>H</v>
          </cell>
          <cell r="J1060" t="str">
            <v>COEFICIENTE DE REPRESENTATIVIDADE</v>
          </cell>
          <cell r="K1060" t="str">
            <v>7,79</v>
          </cell>
        </row>
        <row r="1061">
          <cell r="A1061" t="str">
            <v>CUSTOS HORÁRIOS DE MÁQUINAS E EQUIPAMENTOS</v>
          </cell>
          <cell r="B1061" t="str">
            <v>CHOR</v>
          </cell>
          <cell r="C1061" t="str">
            <v>COMPOSIÇÕES AUXILIARES</v>
          </cell>
          <cell r="D1061" t="str">
            <v>0329</v>
          </cell>
        </row>
        <row r="1061">
          <cell r="G1061">
            <v>90642</v>
          </cell>
          <cell r="H1061" t="str">
            <v>BOMBA TRIPLEX, PARA INJEÇÃO DE NATA DE CIMENTO, VAZÃO MÁXIMA DE 100 LITROS/MINUTO, PRESSÃO MÁXIMA DE 70 BAR - MATERIAIS NA OPERAÇÃO. AF_06/2015</v>
          </cell>
          <cell r="I1061" t="str">
            <v>H</v>
          </cell>
          <cell r="J1061" t="str">
            <v>COLETADO</v>
          </cell>
          <cell r="K1061" t="str">
            <v>12,20</v>
          </cell>
        </row>
        <row r="1062">
          <cell r="A1062" t="str">
            <v>CUSTOS HORÁRIOS DE MÁQUINAS E EQUIPAMENTOS</v>
          </cell>
          <cell r="B1062" t="str">
            <v>CHOR</v>
          </cell>
          <cell r="C1062" t="str">
            <v>COMPOSIÇÕES AUXILIARES</v>
          </cell>
          <cell r="D1062" t="str">
            <v>0329</v>
          </cell>
        </row>
        <row r="1062">
          <cell r="G1062">
            <v>90646</v>
          </cell>
          <cell r="H1062" t="str">
            <v>BOMBA CENTRÍFUGA MONOESTÁGIO COM MOTOR ELÉTRICO MONOFÁSICO, POTÊNCIA 15 HP, DIÂMETRO DO ROTOR 173 MM, HM/Q = 30 MCA / 90 M3/H A 45 MCA / 55 M3/H - DEPRECIAÇÃO. AF_06/2015</v>
          </cell>
          <cell r="I1062" t="str">
            <v>H</v>
          </cell>
          <cell r="J1062" t="str">
            <v>COEFICIENTE DE REPRESENTATIVIDADE</v>
          </cell>
          <cell r="K1062" t="str">
            <v>1,07</v>
          </cell>
        </row>
        <row r="1063">
          <cell r="A1063" t="str">
            <v>CUSTOS HORÁRIOS DE MÁQUINAS E EQUIPAMENTOS</v>
          </cell>
          <cell r="B1063" t="str">
            <v>CHOR</v>
          </cell>
          <cell r="C1063" t="str">
            <v>COMPOSIÇÕES AUXILIARES</v>
          </cell>
          <cell r="D1063" t="str">
            <v>0329</v>
          </cell>
        </row>
        <row r="1063">
          <cell r="G1063">
            <v>90647</v>
          </cell>
          <cell r="H1063" t="str">
            <v>BOMBA CENTRÍFUGA MONOESTÁGIO COM MOTOR ELÉTRICO MONOFÁSICO, POTÊNCIA 15 HP, DIÂMETRO DO ROTOR 173 MM, HM/Q = 30 MCA / 90 M3/H A 45 MCA / 55 M3/H - JUROS. AF_06/2015</v>
          </cell>
          <cell r="I1063" t="str">
            <v>H</v>
          </cell>
          <cell r="J1063" t="str">
            <v>COEFICIENTE DE REPRESENTATIVIDADE</v>
          </cell>
          <cell r="K1063" t="str">
            <v>0,24</v>
          </cell>
        </row>
        <row r="1064">
          <cell r="A1064" t="str">
            <v>CUSTOS HORÁRIOS DE MÁQUINAS E EQUIPAMENTOS</v>
          </cell>
          <cell r="B1064" t="str">
            <v>CHOR</v>
          </cell>
          <cell r="C1064" t="str">
            <v>COMPOSIÇÕES AUXILIARES</v>
          </cell>
          <cell r="D1064" t="str">
            <v>0329</v>
          </cell>
        </row>
        <row r="1064">
          <cell r="G1064">
            <v>90648</v>
          </cell>
          <cell r="H1064" t="str">
            <v>BOMBA CENTRÍFUGA MONOESTÁGIO COM MOTOR ELÉTRICO MONOFÁSICO, POTÊNCIA 15 HP, DIÂMETRO DO ROTOR 173 MM, HM/Q = 30 MCA / 90 M3/H A 45 MCA / 55 M3/H - MANUTENÇÃO. AF_06/2015</v>
          </cell>
          <cell r="I1064" t="str">
            <v>H</v>
          </cell>
          <cell r="J1064" t="str">
            <v>COEFICIENTE DE REPRESENTATIVIDADE</v>
          </cell>
          <cell r="K1064" t="str">
            <v>1,17</v>
          </cell>
        </row>
        <row r="1065">
          <cell r="A1065" t="str">
            <v>CUSTOS HORÁRIOS DE MÁQUINAS E EQUIPAMENTOS</v>
          </cell>
          <cell r="B1065" t="str">
            <v>CHOR</v>
          </cell>
          <cell r="C1065" t="str">
            <v>COMPOSIÇÕES AUXILIARES</v>
          </cell>
          <cell r="D1065" t="str">
            <v>0329</v>
          </cell>
        </row>
        <row r="1065">
          <cell r="G1065">
            <v>90649</v>
          </cell>
          <cell r="H1065" t="str">
            <v>BOMBA CENTRÍFUGA MONOESTÁGIO COM MOTOR ELÉTRICO MONOFÁSICO, POTÊNCIA 15 HP, DIÂMETRO DO ROTOR 173 MM, HM/Q = 30 MCA / 90 M3/H A 45 MCA / 55 M3/H - MATERIAIS NA OPERAÇÃO. AF_06/2015</v>
          </cell>
          <cell r="I1065" t="str">
            <v>H</v>
          </cell>
          <cell r="J1065" t="str">
            <v>COLETADO</v>
          </cell>
          <cell r="K1065" t="str">
            <v>9,60</v>
          </cell>
        </row>
        <row r="1066">
          <cell r="A1066" t="str">
            <v>CUSTOS HORÁRIOS DE MÁQUINAS E EQUIPAMENTOS</v>
          </cell>
          <cell r="B1066" t="str">
            <v>CHOR</v>
          </cell>
          <cell r="C1066" t="str">
            <v>COMPOSIÇÕES AUXILIARES</v>
          </cell>
          <cell r="D1066" t="str">
            <v>0329</v>
          </cell>
        </row>
        <row r="1066">
          <cell r="G1066">
            <v>90652</v>
          </cell>
          <cell r="H1066" t="str">
            <v>BOMBA DE PROJEÇÃO DE CONCRETO SECO, POTÊNCIA 10 CV, VAZÃO 3 M3/H - DEPRECIAÇÃO. AF_06/2015</v>
          </cell>
          <cell r="I1066" t="str">
            <v>H</v>
          </cell>
          <cell r="J1066" t="str">
            <v>COEFICIENTE DE REPRESENTATIVIDADE</v>
          </cell>
          <cell r="K1066" t="str">
            <v>4,64</v>
          </cell>
        </row>
        <row r="1067">
          <cell r="A1067" t="str">
            <v>CUSTOS HORÁRIOS DE MÁQUINAS E EQUIPAMENTOS</v>
          </cell>
          <cell r="B1067" t="str">
            <v>CHOR</v>
          </cell>
          <cell r="C1067" t="str">
            <v>COMPOSIÇÕES AUXILIARES</v>
          </cell>
          <cell r="D1067" t="str">
            <v>0329</v>
          </cell>
        </row>
        <row r="1067">
          <cell r="G1067">
            <v>90653</v>
          </cell>
          <cell r="H1067" t="str">
            <v>BOMBA DE PROJEÇÃO DE CONCRETO SECO, POTÊNCIA 10 CV, VAZÃO 3 M3/H - JUROS. AF_06/2015</v>
          </cell>
          <cell r="I1067" t="str">
            <v>H</v>
          </cell>
          <cell r="J1067" t="str">
            <v>COEFICIENTE DE REPRESENTATIVIDADE</v>
          </cell>
          <cell r="K1067" t="str">
            <v>1,07</v>
          </cell>
        </row>
        <row r="1068">
          <cell r="A1068" t="str">
            <v>CUSTOS HORÁRIOS DE MÁQUINAS E EQUIPAMENTOS</v>
          </cell>
          <cell r="B1068" t="str">
            <v>CHOR</v>
          </cell>
          <cell r="C1068" t="str">
            <v>COMPOSIÇÕES AUXILIARES</v>
          </cell>
          <cell r="D1068" t="str">
            <v>0329</v>
          </cell>
        </row>
        <row r="1068">
          <cell r="G1068">
            <v>90654</v>
          </cell>
          <cell r="H1068" t="str">
            <v>BOMBA DE PROJEÇÃO DE CONCRETO SECO, POTÊNCIA 10 CV, VAZÃO 3 M3/H - MANUTENÇÃO. AF_06/2015</v>
          </cell>
          <cell r="I1068" t="str">
            <v>H</v>
          </cell>
          <cell r="J1068" t="str">
            <v>COEFICIENTE DE REPRESENTATIVIDADE</v>
          </cell>
          <cell r="K1068" t="str">
            <v>5,07</v>
          </cell>
        </row>
        <row r="1069">
          <cell r="A1069" t="str">
            <v>CUSTOS HORÁRIOS DE MÁQUINAS E EQUIPAMENTOS</v>
          </cell>
          <cell r="B1069" t="str">
            <v>CHOR</v>
          </cell>
          <cell r="C1069" t="str">
            <v>COMPOSIÇÕES AUXILIARES</v>
          </cell>
          <cell r="D1069" t="str">
            <v>0329</v>
          </cell>
        </row>
        <row r="1069">
          <cell r="G1069">
            <v>90655</v>
          </cell>
          <cell r="H1069" t="str">
            <v>BOMBA DE PROJEÇÃO DE CONCRETO SECO, POTÊNCIA 10 CV, VAZÃO 3 M3/H - MATERIAIS NA OPERAÇÃO. AF_06/2015</v>
          </cell>
          <cell r="I1069" t="str">
            <v>H</v>
          </cell>
          <cell r="J1069" t="str">
            <v>COLETADO</v>
          </cell>
          <cell r="K1069" t="str">
            <v>6,32</v>
          </cell>
        </row>
        <row r="1070">
          <cell r="A1070" t="str">
            <v>CUSTOS HORÁRIOS DE MÁQUINAS E EQUIPAMENTOS</v>
          </cell>
          <cell r="B1070" t="str">
            <v>CHOR</v>
          </cell>
          <cell r="C1070" t="str">
            <v>COMPOSIÇÕES AUXILIARES</v>
          </cell>
          <cell r="D1070" t="str">
            <v>0329</v>
          </cell>
        </row>
        <row r="1070">
          <cell r="G1070">
            <v>90658</v>
          </cell>
          <cell r="H1070" t="str">
            <v>BOMBA DE PROJEÇÃO DE CONCRETO SECO, POTÊNCIA 10 CV, VAZÃO 6 M3/H - DEPRECIAÇÃO. AF_06/2015</v>
          </cell>
          <cell r="I1070" t="str">
            <v>H</v>
          </cell>
          <cell r="J1070" t="str">
            <v>COEFICIENTE DE REPRESENTATIVIDADE</v>
          </cell>
          <cell r="K1070" t="str">
            <v>4,97</v>
          </cell>
        </row>
        <row r="1071">
          <cell r="A1071" t="str">
            <v>CUSTOS HORÁRIOS DE MÁQUINAS E EQUIPAMENTOS</v>
          </cell>
          <cell r="B1071" t="str">
            <v>CHOR</v>
          </cell>
          <cell r="C1071" t="str">
            <v>COMPOSIÇÕES AUXILIARES</v>
          </cell>
          <cell r="D1071" t="str">
            <v>0329</v>
          </cell>
        </row>
        <row r="1071">
          <cell r="G1071">
            <v>90659</v>
          </cell>
          <cell r="H1071" t="str">
            <v>BOMBA DE PROJEÇÃO DE CONCRETO SECO, POTÊNCIA 10 CV, VAZÃO 6 M3/H - JUROS. AF_06/2015</v>
          </cell>
          <cell r="I1071" t="str">
            <v>H</v>
          </cell>
          <cell r="J1071" t="str">
            <v>COEFICIENTE DE REPRESENTATIVIDADE</v>
          </cell>
          <cell r="K1071" t="str">
            <v>1,15</v>
          </cell>
        </row>
        <row r="1072">
          <cell r="A1072" t="str">
            <v>CUSTOS HORÁRIOS DE MÁQUINAS E EQUIPAMENTOS</v>
          </cell>
          <cell r="B1072" t="str">
            <v>CHOR</v>
          </cell>
          <cell r="C1072" t="str">
            <v>COMPOSIÇÕES AUXILIARES</v>
          </cell>
          <cell r="D1072" t="str">
            <v>0329</v>
          </cell>
        </row>
        <row r="1072">
          <cell r="G1072">
            <v>90660</v>
          </cell>
          <cell r="H1072" t="str">
            <v>BOMBA DE PROJEÇÃO DE CONCRETO SECO, POTÊNCIA 10 CV, VAZÃO 6 M3/H - MANUTENÇÃO. AF_06/2015</v>
          </cell>
          <cell r="I1072" t="str">
            <v>H</v>
          </cell>
          <cell r="J1072" t="str">
            <v>COEFICIENTE DE REPRESENTATIVIDADE</v>
          </cell>
          <cell r="K1072" t="str">
            <v>5,43</v>
          </cell>
        </row>
        <row r="1073">
          <cell r="A1073" t="str">
            <v>CUSTOS HORÁRIOS DE MÁQUINAS E EQUIPAMENTOS</v>
          </cell>
          <cell r="B1073" t="str">
            <v>CHOR</v>
          </cell>
          <cell r="C1073" t="str">
            <v>COMPOSIÇÕES AUXILIARES</v>
          </cell>
          <cell r="D1073" t="str">
            <v>0329</v>
          </cell>
        </row>
        <row r="1073">
          <cell r="G1073">
            <v>90661</v>
          </cell>
          <cell r="H1073" t="str">
            <v>BOMBA DE PROJEÇÃO DE CONCRETO SECO, POTÊNCIA 10 CV, VAZÃO 6 M3/H - MATERIAIS NA OPERAÇÃO. AF_06/2015</v>
          </cell>
          <cell r="I1073" t="str">
            <v>H</v>
          </cell>
          <cell r="J1073" t="str">
            <v>COLETADO</v>
          </cell>
          <cell r="K1073" t="str">
            <v>6,32</v>
          </cell>
        </row>
        <row r="1074">
          <cell r="A1074" t="str">
            <v>CUSTOS HORÁRIOS DE MÁQUINAS E EQUIPAMENTOS</v>
          </cell>
          <cell r="B1074" t="str">
            <v>CHOR</v>
          </cell>
          <cell r="C1074" t="str">
            <v>COMPOSIÇÕES AUXILIARES</v>
          </cell>
          <cell r="D1074" t="str">
            <v>0329</v>
          </cell>
        </row>
        <row r="1074">
          <cell r="G1074">
            <v>90664</v>
          </cell>
          <cell r="H1074" t="str">
            <v>PROJETOR PNEUMÁTICO DE ARGAMASSA PARA CHAPISCO E REBOCO COM RECIPIENTE ACOPLADO, TIPO CANEQUINHA, COM COMPRESSOR DE AR REBOCÁVEL VAZÃO 89 PCM E MOTOR DIESEL DE 20 CV - DEPRECIAÇÃO. AF_05/2023</v>
          </cell>
          <cell r="I1074" t="str">
            <v>H</v>
          </cell>
          <cell r="J1074" t="str">
            <v>ATRIBUÍDO SÃO PAULO</v>
          </cell>
          <cell r="K1074" t="str">
            <v>7,14</v>
          </cell>
        </row>
        <row r="1075">
          <cell r="A1075" t="str">
            <v>CUSTOS HORÁRIOS DE MÁQUINAS E EQUIPAMENTOS</v>
          </cell>
          <cell r="B1075" t="str">
            <v>CHOR</v>
          </cell>
          <cell r="C1075" t="str">
            <v>COMPOSIÇÕES AUXILIARES</v>
          </cell>
          <cell r="D1075" t="str">
            <v>0329</v>
          </cell>
        </row>
        <row r="1075">
          <cell r="G1075">
            <v>90665</v>
          </cell>
          <cell r="H1075" t="str">
            <v>PROJETOR PNEUMÁTICO DE ARGAMASSA PARA CHAPISCO E REBOCO COM RECIPIENTE ACOPLADO, TIPO CANEQUINHA, COM COMPRESSOR DE AR REBOCÁVEL VAZÃO 89 PCM E MOTOR DIESEL DE 20 CV - JUROS. AF_05/2023</v>
          </cell>
          <cell r="I1075" t="str">
            <v>H</v>
          </cell>
          <cell r="J1075" t="str">
            <v>ATRIBUÍDO SÃO PAULO</v>
          </cell>
          <cell r="K1075" t="str">
            <v>1,90</v>
          </cell>
        </row>
        <row r="1076">
          <cell r="A1076" t="str">
            <v>CUSTOS HORÁRIOS DE MÁQUINAS E EQUIPAMENTOS</v>
          </cell>
          <cell r="B1076" t="str">
            <v>CHOR</v>
          </cell>
          <cell r="C1076" t="str">
            <v>COMPOSIÇÕES AUXILIARES</v>
          </cell>
          <cell r="D1076" t="str">
            <v>0329</v>
          </cell>
        </row>
        <row r="1076">
          <cell r="G1076">
            <v>90666</v>
          </cell>
          <cell r="H1076" t="str">
            <v>PROJETOR PNEUMÁTICO DE ARGAMASSA PARA CHAPISCO E REBOCO COM RECIPIENTE ACOPLADO, TIPO CANEQUINHA, COM COMPRESSOR DE AR REBOCÁVEL VAZÃO 89 PCM E MOTOR DIESEL DE 20 CV - MANUTENÇÃO. AF_05/2023</v>
          </cell>
          <cell r="I1076" t="str">
            <v>H</v>
          </cell>
          <cell r="J1076" t="str">
            <v>ATRIBUÍDO SÃO PAULO</v>
          </cell>
          <cell r="K1076" t="str">
            <v>9,37</v>
          </cell>
        </row>
        <row r="1077">
          <cell r="A1077" t="str">
            <v>CUSTOS HORÁRIOS DE MÁQUINAS E EQUIPAMENTOS</v>
          </cell>
          <cell r="B1077" t="str">
            <v>CHOR</v>
          </cell>
          <cell r="C1077" t="str">
            <v>COMPOSIÇÕES AUXILIARES</v>
          </cell>
          <cell r="D1077" t="str">
            <v>0329</v>
          </cell>
        </row>
        <row r="1077">
          <cell r="G1077">
            <v>90667</v>
          </cell>
          <cell r="H1077" t="str">
            <v>PROJETOR PNEUMÁTICO DE ARGAMASSA PARA CHAPISCO E REBOCO COM RECIPIENTE ACOPLADO, TIPO CANEQUINHA, COM COMPRESSOR DE AR REBOCÁVEL VAZÃO 89 PCM E MOTOR DIESEL DE 20 CV - MATERIAIS NA OPERAÇÃO. AF_05/2023</v>
          </cell>
          <cell r="I1077" t="str">
            <v>H</v>
          </cell>
          <cell r="J1077" t="str">
            <v>COLETADO</v>
          </cell>
          <cell r="K1077" t="str">
            <v>14,53</v>
          </cell>
        </row>
        <row r="1078">
          <cell r="A1078" t="str">
            <v>CUSTOS HORÁRIOS DE MÁQUINAS E EQUIPAMENTOS</v>
          </cell>
          <cell r="B1078" t="str">
            <v>CHOR</v>
          </cell>
          <cell r="C1078" t="str">
            <v>COMPOSIÇÕES AUXILIARES</v>
          </cell>
          <cell r="D1078" t="str">
            <v>0329</v>
          </cell>
        </row>
        <row r="1078">
          <cell r="G1078">
            <v>90670</v>
          </cell>
          <cell r="H1078" t="str">
            <v>PERFURATRIZ COM TORRE METÁLICA PARA EXECUÇÃO DE ESTACA HÉLICE CONTÍNUA, PROFUNDIDADE MÁXIMA DE 30 M, DIÂMETRO MÁXIMO DE 800 MM, POTÊNCIA INSTALADA DE 268 HP, MESA ROTATIVA COM TORQUE MÁXIMO DE 170 KNM - DEPRECIAÇÃO. AF_06/2015</v>
          </cell>
          <cell r="I1078" t="str">
            <v>H</v>
          </cell>
          <cell r="J1078" t="str">
            <v>COEFICIENTE DE REPRESENTATIVIDADE</v>
          </cell>
          <cell r="K1078" t="str">
            <v>209,30</v>
          </cell>
        </row>
        <row r="1079">
          <cell r="A1079" t="str">
            <v>CUSTOS HORÁRIOS DE MÁQUINAS E EQUIPAMENTOS</v>
          </cell>
          <cell r="B1079" t="str">
            <v>CHOR</v>
          </cell>
          <cell r="C1079" t="str">
            <v>COMPOSIÇÕES AUXILIARES</v>
          </cell>
          <cell r="D1079" t="str">
            <v>0329</v>
          </cell>
        </row>
        <row r="1079">
          <cell r="G1079">
            <v>90671</v>
          </cell>
          <cell r="H1079" t="str">
            <v>PERFURATRIZ COM TORRE METÁLICA PARA EXECUÇÃO DE ESTACA HÉLICE CONTÍNUA, PROFUNDIDADE MÁXIMA DE 30 M, DIÂMETRO MÁXIMO DE 800 MM, POTÊNCIA INSTALADA DE 268 HP, MESA ROTATIVA COM TORQUE MÁXIMO DE 170 KNM - JUROS. AF_06/2015</v>
          </cell>
          <cell r="I1079" t="str">
            <v>H</v>
          </cell>
          <cell r="J1079" t="str">
            <v>COEFICIENTE DE REPRESENTATIVIDADE</v>
          </cell>
          <cell r="K1079" t="str">
            <v>56,15</v>
          </cell>
        </row>
        <row r="1080">
          <cell r="A1080" t="str">
            <v>CUSTOS HORÁRIOS DE MÁQUINAS E EQUIPAMENTOS</v>
          </cell>
          <cell r="B1080" t="str">
            <v>CHOR</v>
          </cell>
          <cell r="C1080" t="str">
            <v>COMPOSIÇÕES AUXILIARES</v>
          </cell>
          <cell r="D1080" t="str">
            <v>0329</v>
          </cell>
        </row>
        <row r="1080">
          <cell r="G1080">
            <v>90672</v>
          </cell>
          <cell r="H1080" t="str">
            <v>PERFURATRIZ COM TORRE METÁLICA PARA EXECUÇÃO DE ESTACA HÉLICE CONTÍNUA, PROFUNDIDADE MÁXIMA DE 30 M, DIÂMETRO MÁXIMO DE 800 MM, POTÊNCIA INSTALADA DE 268 HP, MESA ROTATIVA COM TORQUE MÁXIMO DE 170 KNM - MANUTENÇÃO. AF_06/2015</v>
          </cell>
          <cell r="I1080" t="str">
            <v>H</v>
          </cell>
          <cell r="J1080" t="str">
            <v>COEFICIENTE DE REPRESENTATIVIDADE</v>
          </cell>
          <cell r="K1080" t="str">
            <v>261,92</v>
          </cell>
        </row>
        <row r="1081">
          <cell r="A1081" t="str">
            <v>CUSTOS HORÁRIOS DE MÁQUINAS E EQUIPAMENTOS</v>
          </cell>
          <cell r="B1081" t="str">
            <v>CHOR</v>
          </cell>
          <cell r="C1081" t="str">
            <v>COMPOSIÇÕES AUXILIARES</v>
          </cell>
          <cell r="D1081" t="str">
            <v>0329</v>
          </cell>
        </row>
        <row r="1081">
          <cell r="G1081">
            <v>90673</v>
          </cell>
          <cell r="H1081" t="str">
            <v>PERFURATRIZ COM TORRE METÁLICA PARA EXECUÇÃO DE ESTACA HÉLICE CONTÍNUA, PROFUNDIDADE MÁXIMA DE 30 M, DIÂMETRO MÁXIMO DE 800 MM, POTÊNCIA INSTALADA DE 268 HP, MESA ROTATIVA COM TORQUE MÁXIMO DE 170 KNM - MATERIAIS NA OPERAÇÃO. AF_06/2015</v>
          </cell>
          <cell r="I1081" t="str">
            <v>H</v>
          </cell>
          <cell r="J1081" t="str">
            <v>COLETADO</v>
          </cell>
          <cell r="K1081" t="str">
            <v>116,14</v>
          </cell>
        </row>
        <row r="1082">
          <cell r="A1082" t="str">
            <v>CUSTOS HORÁRIOS DE MÁQUINAS E EQUIPAMENTOS</v>
          </cell>
          <cell r="B1082" t="str">
            <v>CHOR</v>
          </cell>
          <cell r="C1082" t="str">
            <v>COMPOSIÇÕES AUXILIARES</v>
          </cell>
          <cell r="D1082" t="str">
            <v>0329</v>
          </cell>
        </row>
        <row r="1082">
          <cell r="G1082">
            <v>90676</v>
          </cell>
          <cell r="H1082" t="str">
            <v>PERFURATRIZ HIDRÁULICA SOBRE CAMINHÃO COM TRADO CURTO ACOPLADO, PROFUNDIDADE MÁXIMA DE 20 M, DIÂMETRO MÁXIMO DE 1500 MM, POTÊNCIA INSTALADA DE 137 HP, MESA ROTATIVA COM TORQUE MÁXIMO DE 30 KNM - DEPRECIAÇÃO. AF_06/2015</v>
          </cell>
          <cell r="I1082" t="str">
            <v>H</v>
          </cell>
          <cell r="J1082" t="str">
            <v>COEFICIENTE DE REPRESENTATIVIDADE</v>
          </cell>
          <cell r="K1082" t="str">
            <v>102,04</v>
          </cell>
        </row>
        <row r="1083">
          <cell r="A1083" t="str">
            <v>CUSTOS HORÁRIOS DE MÁQUINAS E EQUIPAMENTOS</v>
          </cell>
          <cell r="B1083" t="str">
            <v>CHOR</v>
          </cell>
          <cell r="C1083" t="str">
            <v>COMPOSIÇÕES AUXILIARES</v>
          </cell>
          <cell r="D1083" t="str">
            <v>0329</v>
          </cell>
        </row>
        <row r="1083">
          <cell r="G1083">
            <v>90677</v>
          </cell>
          <cell r="H1083" t="str">
            <v>PERFURATRIZ HIDRÁULICA SOBRE CAMINHÃO COM TRADO CURTO ACOPLADO, PROFUNDIDADE MÁXIMA DE 20 M, DIÂMETRO MÁXIMO DE 1500 MM, POTÊNCIA INSTALADA DE 137 HP, MESA ROTATIVA COM TORQUE MÁXIMO DE 30 KNM - JUROS. AF_06/2015</v>
          </cell>
          <cell r="I1083" t="str">
            <v>H</v>
          </cell>
          <cell r="J1083" t="str">
            <v>COEFICIENTE DE REPRESENTATIVIDADE</v>
          </cell>
          <cell r="K1083" t="str">
            <v>30,58</v>
          </cell>
        </row>
        <row r="1084">
          <cell r="A1084" t="str">
            <v>CUSTOS HORÁRIOS DE MÁQUINAS E EQUIPAMENTOS</v>
          </cell>
          <cell r="B1084" t="str">
            <v>CHOR</v>
          </cell>
          <cell r="C1084" t="str">
            <v>COMPOSIÇÕES AUXILIARES</v>
          </cell>
          <cell r="D1084" t="str">
            <v>0329</v>
          </cell>
        </row>
        <row r="1084">
          <cell r="G1084">
            <v>90678</v>
          </cell>
          <cell r="H1084" t="str">
            <v>PERFURATRIZ HIDRÁULICA SOBRE CAMINHÃO COM TRADO CURTO ACOPLADO, PROFUNDIDADE MÁXIMA DE 20 M, DIÂMETRO MÁXIMO DE 1500 MM, POTÊNCIA INSTALADA DE 137 HP, MESA ROTATIVA COM TORQUE MÁXIMO DE 30 KNM - MANUTENÇÃO. AF_06/2015</v>
          </cell>
          <cell r="I1084" t="str">
            <v>H</v>
          </cell>
          <cell r="J1084" t="str">
            <v>COEFICIENTE DE REPRESENTATIVIDADE</v>
          </cell>
          <cell r="K1084" t="str">
            <v>141,68</v>
          </cell>
        </row>
        <row r="1085">
          <cell r="A1085" t="str">
            <v>CUSTOS HORÁRIOS DE MÁQUINAS E EQUIPAMENTOS</v>
          </cell>
          <cell r="B1085" t="str">
            <v>CHOR</v>
          </cell>
          <cell r="C1085" t="str">
            <v>COMPOSIÇÕES AUXILIARES</v>
          </cell>
          <cell r="D1085" t="str">
            <v>0329</v>
          </cell>
        </row>
        <row r="1085">
          <cell r="G1085">
            <v>90679</v>
          </cell>
          <cell r="H1085" t="str">
            <v>PERFURATRIZ HIDRÁULICA SOBRE CAMINHÃO COM TRADO CURTO ACOPLADO, PROFUNDIDADE MÁXIMA DE 20 M, DIÂMETRO MÁXIMO DE 1500 MM, POTÊNCIA INSTALADA DE 137 HP, MESA ROTATIVA COM TORQUE MÁXIMO DE 30 KNM - MATERIAIS NA OPERAÇÃO. AF_06/2015</v>
          </cell>
          <cell r="I1085" t="str">
            <v>H</v>
          </cell>
          <cell r="J1085" t="str">
            <v>COLETADO</v>
          </cell>
          <cell r="K1085" t="str">
            <v>89,06</v>
          </cell>
        </row>
        <row r="1086">
          <cell r="A1086" t="str">
            <v>CUSTOS HORÁRIOS DE MÁQUINAS E EQUIPAMENTOS</v>
          </cell>
          <cell r="B1086" t="str">
            <v>CHOR</v>
          </cell>
          <cell r="C1086" t="str">
            <v>COMPOSIÇÕES AUXILIARES</v>
          </cell>
          <cell r="D1086" t="str">
            <v>0329</v>
          </cell>
        </row>
        <row r="1086">
          <cell r="G1086">
            <v>90682</v>
          </cell>
          <cell r="H1086" t="str">
            <v>MANIPULADOR TELESCÓPICO, POTÊNCIA DE 85 HP, CAPACIDADE DE CARGA DE 3.500 KG, ALTURA MÁXIMA DE ELEVAÇÃO DE 12,3 M - DEPRECIAÇÃO. AF_05/2023</v>
          </cell>
          <cell r="I1086" t="str">
            <v>H</v>
          </cell>
          <cell r="J1086" t="str">
            <v>ATRIBUÍDO SÃO PAULO</v>
          </cell>
          <cell r="K1086" t="str">
            <v>27,06</v>
          </cell>
        </row>
        <row r="1087">
          <cell r="A1087" t="str">
            <v>CUSTOS HORÁRIOS DE MÁQUINAS E EQUIPAMENTOS</v>
          </cell>
          <cell r="B1087" t="str">
            <v>CHOR</v>
          </cell>
          <cell r="C1087" t="str">
            <v>COMPOSIÇÕES AUXILIARES</v>
          </cell>
          <cell r="D1087" t="str">
            <v>0329</v>
          </cell>
        </row>
        <row r="1087">
          <cell r="G1087">
            <v>90683</v>
          </cell>
          <cell r="H1087" t="str">
            <v>MANIPULADOR TELESCÓPICO, POTÊNCIA DE 85 HP, CAPACIDADE DE CARGA DE 3.500 KG, ALTURA MÁXIMA DE ELEVAÇÃO DE 12,3 M - JUROS. AF_05/2023</v>
          </cell>
          <cell r="I1087" t="str">
            <v>H</v>
          </cell>
          <cell r="J1087" t="str">
            <v>ATRIBUÍDO SÃO PAULO</v>
          </cell>
          <cell r="K1087" t="str">
            <v>6,67</v>
          </cell>
        </row>
        <row r="1088">
          <cell r="A1088" t="str">
            <v>CUSTOS HORÁRIOS DE MÁQUINAS E EQUIPAMENTOS</v>
          </cell>
          <cell r="B1088" t="str">
            <v>CHOR</v>
          </cell>
          <cell r="C1088" t="str">
            <v>COMPOSIÇÕES AUXILIARES</v>
          </cell>
          <cell r="D1088" t="str">
            <v>0329</v>
          </cell>
        </row>
        <row r="1088">
          <cell r="G1088">
            <v>90684</v>
          </cell>
          <cell r="H1088" t="str">
            <v>MANIPULADOR TELESCÓPICO, POTÊNCIA DE 85 HP, CAPACIDADE DE CARGA DE 3.500 KG, ALTURA MÁXIMA DE ELEVAÇÃO DE 12,3 M - MANUTENÇÃO. AF_05/2023</v>
          </cell>
          <cell r="I1088" t="str">
            <v>H</v>
          </cell>
          <cell r="J1088" t="str">
            <v>ATRIBUÍDO SÃO PAULO</v>
          </cell>
          <cell r="K1088" t="str">
            <v>31,57</v>
          </cell>
        </row>
        <row r="1089">
          <cell r="A1089" t="str">
            <v>CUSTOS HORÁRIOS DE MÁQUINAS E EQUIPAMENTOS</v>
          </cell>
          <cell r="B1089" t="str">
            <v>CHOR</v>
          </cell>
          <cell r="C1089" t="str">
            <v>COMPOSIÇÕES AUXILIARES</v>
          </cell>
          <cell r="D1089" t="str">
            <v>0329</v>
          </cell>
        </row>
        <row r="1089">
          <cell r="G1089">
            <v>90685</v>
          </cell>
          <cell r="H1089" t="str">
            <v>MANIPULADOR TELESCÓPICO, POTÊNCIA DE 85 HP, CAPACIDADE DE CARGA DE 3.500 KG, ALTURA MÁXIMA DE ELEVAÇÃO DE 12,3 M - MATERIAIS NA OPERAÇÃO. AF_05/2023</v>
          </cell>
          <cell r="I1089" t="str">
            <v>H</v>
          </cell>
          <cell r="J1089" t="str">
            <v>COLETADO</v>
          </cell>
          <cell r="K1089" t="str">
            <v>55,26</v>
          </cell>
        </row>
        <row r="1090">
          <cell r="A1090" t="str">
            <v>CUSTOS HORÁRIOS DE MÁQUINAS E EQUIPAMENTOS</v>
          </cell>
          <cell r="B1090" t="str">
            <v>CHOR</v>
          </cell>
          <cell r="C1090" t="str">
            <v>COMPOSIÇÕES AUXILIARES</v>
          </cell>
          <cell r="D1090" t="str">
            <v>0329</v>
          </cell>
        </row>
        <row r="1090">
          <cell r="G1090">
            <v>90688</v>
          </cell>
          <cell r="H1090" t="str">
            <v>MINICARREGADEIRA SOBRE RODAS, POTÊNCIA LÍQUIDA DE 47 HP, CAPACIDADE NOMINAL DE OPERAÇÃO DE 646 KG - DEPRECIAÇÃO. AF_06/2015</v>
          </cell>
          <cell r="I1090" t="str">
            <v>H</v>
          </cell>
          <cell r="J1090" t="str">
            <v>COLETADO</v>
          </cell>
          <cell r="K1090" t="str">
            <v>23,20</v>
          </cell>
        </row>
        <row r="1091">
          <cell r="A1091" t="str">
            <v>CUSTOS HORÁRIOS DE MÁQUINAS E EQUIPAMENTOS</v>
          </cell>
          <cell r="B1091" t="str">
            <v>CHOR</v>
          </cell>
          <cell r="C1091" t="str">
            <v>COMPOSIÇÕES AUXILIARES</v>
          </cell>
          <cell r="D1091" t="str">
            <v>0329</v>
          </cell>
        </row>
        <row r="1091">
          <cell r="G1091">
            <v>90689</v>
          </cell>
          <cell r="H1091" t="str">
            <v>MINICARREGADEIRA SOBRE RODAS, POTÊNCIA LÍQUIDA DE 47 HP, CAPACIDADE NOMINAL DE OPERAÇÃO DE 646 KG - JUROS. AF_06/2015</v>
          </cell>
          <cell r="I1091" t="str">
            <v>H</v>
          </cell>
          <cell r="J1091" t="str">
            <v>COLETADO</v>
          </cell>
          <cell r="K1091" t="str">
            <v>4,58</v>
          </cell>
        </row>
        <row r="1092">
          <cell r="A1092" t="str">
            <v>CUSTOS HORÁRIOS DE MÁQUINAS E EQUIPAMENTOS</v>
          </cell>
          <cell r="B1092" t="str">
            <v>CHOR</v>
          </cell>
          <cell r="C1092" t="str">
            <v>COMPOSIÇÕES AUXILIARES</v>
          </cell>
          <cell r="D1092" t="str">
            <v>0329</v>
          </cell>
        </row>
        <row r="1092">
          <cell r="G1092">
            <v>90690</v>
          </cell>
          <cell r="H1092" t="str">
            <v>MINICARREGADEIRA SOBRE RODAS, POTÊNCIA LÍQUIDA DE 47 HP, CAPACIDADE NOMINAL DE OPERAÇÃO DE 646 KG - MANUTENÇÃO. AF_06/2015</v>
          </cell>
          <cell r="I1092" t="str">
            <v>H</v>
          </cell>
          <cell r="J1092" t="str">
            <v>COLETADO</v>
          </cell>
          <cell r="K1092" t="str">
            <v>29,00</v>
          </cell>
        </row>
        <row r="1093">
          <cell r="A1093" t="str">
            <v>CUSTOS HORÁRIOS DE MÁQUINAS E EQUIPAMENTOS</v>
          </cell>
          <cell r="B1093" t="str">
            <v>CHOR</v>
          </cell>
          <cell r="C1093" t="str">
            <v>COMPOSIÇÕES AUXILIARES</v>
          </cell>
          <cell r="D1093" t="str">
            <v>0329</v>
          </cell>
        </row>
        <row r="1093">
          <cell r="G1093">
            <v>90691</v>
          </cell>
          <cell r="H1093" t="str">
            <v>MINICARREGADEIRA SOBRE RODAS, POTÊNCIA LÍQUIDA DE 47 HP, CAPACIDADE NOMINAL DE OPERAÇÃO DE 646 KG - MATERIAIS NA OPERAÇÃO. AF_06/2015</v>
          </cell>
          <cell r="I1093" t="str">
            <v>H</v>
          </cell>
          <cell r="J1093" t="str">
            <v>COLETADO</v>
          </cell>
          <cell r="K1093" t="str">
            <v>38,69</v>
          </cell>
        </row>
        <row r="1094">
          <cell r="A1094" t="str">
            <v>CUSTOS HORÁRIOS DE MÁQUINAS E EQUIPAMENTOS</v>
          </cell>
          <cell r="B1094" t="str">
            <v>CHOR</v>
          </cell>
          <cell r="C1094" t="str">
            <v>COMPOSIÇÕES AUXILIARES</v>
          </cell>
          <cell r="D1094" t="str">
            <v>0329</v>
          </cell>
        </row>
        <row r="1094">
          <cell r="G1094">
            <v>90957</v>
          </cell>
          <cell r="H1094" t="str">
            <v>COMPRESSOR DE AR REBOCÁVEL, VAZÃO 189 PCM, PRESSÃO EFETIVA DE TRABALHO 102 PSI, MOTOR DIESEL, POTÊNCIA 63 CV - DEPRECIAÇÃO. AF_06/2015</v>
          </cell>
          <cell r="I1094" t="str">
            <v>H</v>
          </cell>
          <cell r="J1094" t="str">
            <v>ATRIBUÍDO SÃO PAULO</v>
          </cell>
          <cell r="K1094" t="str">
            <v>5,31</v>
          </cell>
        </row>
        <row r="1095">
          <cell r="A1095" t="str">
            <v>CUSTOS HORÁRIOS DE MÁQUINAS E EQUIPAMENTOS</v>
          </cell>
          <cell r="B1095" t="str">
            <v>CHOR</v>
          </cell>
          <cell r="C1095" t="str">
            <v>COMPOSIÇÕES AUXILIARES</v>
          </cell>
          <cell r="D1095" t="str">
            <v>0329</v>
          </cell>
        </row>
        <row r="1095">
          <cell r="G1095">
            <v>90958</v>
          </cell>
          <cell r="H1095" t="str">
            <v>COMPRESSOR DE AR REBOCÁVEL, VAZÃO 189 PCM, PRESSÃO EFETIVA DE TRABALHO 102 PSI, MOTOR DIESEL, POTÊNCIA 63 CV - JUROS. AF_06/2015</v>
          </cell>
          <cell r="I1095" t="str">
            <v>H</v>
          </cell>
          <cell r="J1095" t="str">
            <v>ATRIBUÍDO SÃO PAULO</v>
          </cell>
          <cell r="K1095" t="str">
            <v>1,42</v>
          </cell>
        </row>
        <row r="1096">
          <cell r="A1096" t="str">
            <v>CUSTOS HORÁRIOS DE MÁQUINAS E EQUIPAMENTOS</v>
          </cell>
          <cell r="B1096" t="str">
            <v>CHOR</v>
          </cell>
          <cell r="C1096" t="str">
            <v>COMPOSIÇÕES AUXILIARES</v>
          </cell>
          <cell r="D1096" t="str">
            <v>0329</v>
          </cell>
        </row>
        <row r="1096">
          <cell r="G1096">
            <v>90960</v>
          </cell>
          <cell r="H1096" t="str">
            <v>COMPRESSOR DE AR REBOCÁVEL, VAZÃO 89 PCM, PRESSÃO EFETIVA DE TRABALHO 102 PSI, MOTOR DIESEL, POTÊNCIA 20 CV - DEPRECIAÇÃO. AF_06/2015</v>
          </cell>
          <cell r="I1096" t="str">
            <v>H</v>
          </cell>
          <cell r="J1096" t="str">
            <v>ATRIBUÍDO SÃO PAULO</v>
          </cell>
          <cell r="K1096" t="str">
            <v>7,09</v>
          </cell>
        </row>
        <row r="1097">
          <cell r="A1097" t="str">
            <v>CUSTOS HORÁRIOS DE MÁQUINAS E EQUIPAMENTOS</v>
          </cell>
          <cell r="B1097" t="str">
            <v>CHOR</v>
          </cell>
          <cell r="C1097" t="str">
            <v>COMPOSIÇÕES AUXILIARES</v>
          </cell>
          <cell r="D1097" t="str">
            <v>0329</v>
          </cell>
        </row>
        <row r="1097">
          <cell r="G1097">
            <v>90961</v>
          </cell>
          <cell r="H1097" t="str">
            <v>COMPRESSOR DE AR REBOCÁVEL, VAZÃO 89 PCM, PRESSÃO EFETIVA DE TRABALHO 102 PSI, MOTOR DIESEL, POTÊNCIA 20 CV - JUROS. AF_06/2015</v>
          </cell>
          <cell r="I1097" t="str">
            <v>H</v>
          </cell>
          <cell r="J1097" t="str">
            <v>ATRIBUÍDO SÃO PAULO</v>
          </cell>
          <cell r="K1097" t="str">
            <v>1,90</v>
          </cell>
        </row>
        <row r="1098">
          <cell r="A1098" t="str">
            <v>CUSTOS HORÁRIOS DE MÁQUINAS E EQUIPAMENTOS</v>
          </cell>
          <cell r="B1098" t="str">
            <v>CHOR</v>
          </cell>
          <cell r="C1098" t="str">
            <v>COMPOSIÇÕES AUXILIARES</v>
          </cell>
          <cell r="D1098" t="str">
            <v>0329</v>
          </cell>
        </row>
        <row r="1098">
          <cell r="G1098">
            <v>90962</v>
          </cell>
          <cell r="H1098" t="str">
            <v>COMPRESSOR DE AR REBOCÁVEL, VAZÃO 89 PCM, PRESSÃO EFETIVA DE TRABALHO 102 PSI, MOTOR DIESEL, POTÊNCIA 20 CV - MANUTENÇÃO. AF_06/2015</v>
          </cell>
          <cell r="I1098" t="str">
            <v>H</v>
          </cell>
          <cell r="J1098" t="str">
            <v>ATRIBUÍDO SÃO PAULO</v>
          </cell>
          <cell r="K1098" t="str">
            <v>8,87</v>
          </cell>
        </row>
        <row r="1099">
          <cell r="A1099" t="str">
            <v>CUSTOS HORÁRIOS DE MÁQUINAS E EQUIPAMENTOS</v>
          </cell>
          <cell r="B1099" t="str">
            <v>CHOR</v>
          </cell>
          <cell r="C1099" t="str">
            <v>COMPOSIÇÕES AUXILIARES</v>
          </cell>
          <cell r="D1099" t="str">
            <v>0329</v>
          </cell>
        </row>
        <row r="1099">
          <cell r="G1099">
            <v>90963</v>
          </cell>
          <cell r="H1099" t="str">
            <v>COMPRESSOR DE AR REBOCÁVEL, VAZÃO 89 PCM, PRESSÃO EFETIVA DE TRABALHO 102 PSI, MOTOR DIESEL, POTÊNCIA 20 CV - MATERIAIS NA OPERAÇÃO. AF_06/2015</v>
          </cell>
          <cell r="I1099" t="str">
            <v>H</v>
          </cell>
          <cell r="J1099" t="str">
            <v>COLETADO</v>
          </cell>
          <cell r="K1099" t="str">
            <v>14,52</v>
          </cell>
        </row>
        <row r="1100">
          <cell r="A1100" t="str">
            <v>CUSTOS HORÁRIOS DE MÁQUINAS E EQUIPAMENTOS</v>
          </cell>
          <cell r="B1100" t="str">
            <v>CHOR</v>
          </cell>
          <cell r="C1100" t="str">
            <v>COMPOSIÇÕES AUXILIARES</v>
          </cell>
          <cell r="D1100" t="str">
            <v>0329</v>
          </cell>
        </row>
        <row r="1100">
          <cell r="G1100">
            <v>90968</v>
          </cell>
          <cell r="H1100" t="str">
            <v>COMPRESSOR DE AR REBOCAVEL, VAZÃO 250 PCM, PRESSAO DE TRABALHO 102 PSI, MOTOR A DIESEL POTÊNCIA 81 CV - DEPRECIAÇÃO. AF_06/2015</v>
          </cell>
          <cell r="I1100" t="str">
            <v>H</v>
          </cell>
          <cell r="J1100" t="str">
            <v>ATRIBUÍDO SÃO PAULO</v>
          </cell>
          <cell r="K1100" t="str">
            <v>7,11</v>
          </cell>
        </row>
        <row r="1101">
          <cell r="A1101" t="str">
            <v>CUSTOS HORÁRIOS DE MÁQUINAS E EQUIPAMENTOS</v>
          </cell>
          <cell r="B1101" t="str">
            <v>CHOR</v>
          </cell>
          <cell r="C1101" t="str">
            <v>COMPOSIÇÕES AUXILIARES</v>
          </cell>
          <cell r="D1101" t="str">
            <v>0329</v>
          </cell>
        </row>
        <row r="1101">
          <cell r="G1101">
            <v>90969</v>
          </cell>
          <cell r="H1101" t="str">
            <v>COMPRESSOR DE AR REBOCAVEL, VAZÃO 250 PCM, PRESSAO DE TRABALHO 102 PSI, MOTOR A DIESEL POTÊNCIA 81 CV - JUROS. AF_06/2015</v>
          </cell>
          <cell r="I1101" t="str">
            <v>H</v>
          </cell>
          <cell r="J1101" t="str">
            <v>ATRIBUÍDO SÃO PAULO</v>
          </cell>
          <cell r="K1101" t="str">
            <v>1,90</v>
          </cell>
        </row>
        <row r="1102">
          <cell r="A1102" t="str">
            <v>CUSTOS HORÁRIOS DE MÁQUINAS E EQUIPAMENTOS</v>
          </cell>
          <cell r="B1102" t="str">
            <v>CHOR</v>
          </cell>
          <cell r="C1102" t="str">
            <v>COMPOSIÇÕES AUXILIARES</v>
          </cell>
          <cell r="D1102" t="str">
            <v>0329</v>
          </cell>
        </row>
        <row r="1102">
          <cell r="G1102">
            <v>90970</v>
          </cell>
          <cell r="H1102" t="str">
            <v>COMPRESSOR DE AR REBOCAVEL, VAZÃO 250 PCM, PRESSAO DE TRABALHO 102 PSI, MOTOR A DIESEL POTÊNCIA 81 CV - MANUTENÇÃO. AF_06/2015</v>
          </cell>
          <cell r="I1102" t="str">
            <v>H</v>
          </cell>
          <cell r="J1102" t="str">
            <v>ATRIBUÍDO SÃO PAULO</v>
          </cell>
          <cell r="K1102" t="str">
            <v>8,90</v>
          </cell>
        </row>
        <row r="1103">
          <cell r="A1103" t="str">
            <v>CUSTOS HORÁRIOS DE MÁQUINAS E EQUIPAMENTOS</v>
          </cell>
          <cell r="B1103" t="str">
            <v>CHOR</v>
          </cell>
          <cell r="C1103" t="str">
            <v>COMPOSIÇÕES AUXILIARES</v>
          </cell>
          <cell r="D1103" t="str">
            <v>0329</v>
          </cell>
        </row>
        <row r="1103">
          <cell r="G1103">
            <v>90971</v>
          </cell>
          <cell r="H1103" t="str">
            <v>COMPRESSOR DE AR REBOCAVEL, VAZÃO 250 PCM, PRESSAO DE TRABALHO 102 PSI, MOTOR A DIESEL POTÊNCIA 81 CV - MATERIAIS NA OPERAÇÃO. AF_06/2015</v>
          </cell>
          <cell r="I1103" t="str">
            <v>H</v>
          </cell>
          <cell r="J1103" t="str">
            <v>COLETADO</v>
          </cell>
          <cell r="K1103" t="str">
            <v>58,85</v>
          </cell>
        </row>
        <row r="1104">
          <cell r="A1104" t="str">
            <v>CUSTOS HORÁRIOS DE MÁQUINAS E EQUIPAMENTOS</v>
          </cell>
          <cell r="B1104" t="str">
            <v>CHOR</v>
          </cell>
          <cell r="C1104" t="str">
            <v>COMPOSIÇÕES AUXILIARES</v>
          </cell>
          <cell r="D1104" t="str">
            <v>0329</v>
          </cell>
        </row>
        <row r="1104">
          <cell r="G1104">
            <v>90975</v>
          </cell>
          <cell r="H1104" t="str">
            <v>COMPRESSOR DE AR REBOCÁVEL, VAZÃO 748 PCM, PRESSÃO EFETIVA DE TRABALHO 102 PSI, MOTOR DIESEL, POTÊNCIA 210 CV - DEPRECIAÇÃO. AF_06/2015</v>
          </cell>
          <cell r="I1104" t="str">
            <v>H</v>
          </cell>
          <cell r="J1104" t="str">
            <v>ATRIBUÍDO SÃO PAULO</v>
          </cell>
          <cell r="K1104" t="str">
            <v>18,06</v>
          </cell>
        </row>
        <row r="1105">
          <cell r="A1105" t="str">
            <v>CUSTOS HORÁRIOS DE MÁQUINAS E EQUIPAMENTOS</v>
          </cell>
          <cell r="B1105" t="str">
            <v>CHOR</v>
          </cell>
          <cell r="C1105" t="str">
            <v>COMPOSIÇÕES AUXILIARES</v>
          </cell>
          <cell r="D1105" t="str">
            <v>0329</v>
          </cell>
        </row>
        <row r="1105">
          <cell r="G1105">
            <v>90976</v>
          </cell>
          <cell r="H1105" t="str">
            <v>COMPRESSOR DE AR REBOCÁVEL, VAZÃO 748 PCM, PRESSÃO EFETIVA DE TRABALHO 102 PSI, MOTOR DIESEL, POTÊNCIA 210 CV - JUROS. AF_06/2015</v>
          </cell>
          <cell r="I1105" t="str">
            <v>H</v>
          </cell>
          <cell r="J1105" t="str">
            <v>ATRIBUÍDO SÃO PAULO</v>
          </cell>
          <cell r="K1105" t="str">
            <v>4,84</v>
          </cell>
        </row>
        <row r="1106">
          <cell r="A1106" t="str">
            <v>CUSTOS HORÁRIOS DE MÁQUINAS E EQUIPAMENTOS</v>
          </cell>
          <cell r="B1106" t="str">
            <v>CHOR</v>
          </cell>
          <cell r="C1106" t="str">
            <v>COMPOSIÇÕES AUXILIARES</v>
          </cell>
          <cell r="D1106" t="str">
            <v>0329</v>
          </cell>
        </row>
        <row r="1106">
          <cell r="G1106">
            <v>90977</v>
          </cell>
          <cell r="H1106" t="str">
            <v>COMPRESSOR DE AR REBOCÁVEL, VAZÃO 748 PCM, PRESSÃO EFETIVA DE TRABALHO 102 PSI, MOTOR DIESEL, POTÊNCIA 210 CV - MANUTENÇÃO. AF_06/2015</v>
          </cell>
          <cell r="I1106" t="str">
            <v>H</v>
          </cell>
          <cell r="J1106" t="str">
            <v>ATRIBUÍDO SÃO PAULO</v>
          </cell>
          <cell r="K1106" t="str">
            <v>22,60</v>
          </cell>
        </row>
        <row r="1107">
          <cell r="A1107" t="str">
            <v>CUSTOS HORÁRIOS DE MÁQUINAS E EQUIPAMENTOS</v>
          </cell>
          <cell r="B1107" t="str">
            <v>CHOR</v>
          </cell>
          <cell r="C1107" t="str">
            <v>COMPOSIÇÕES AUXILIARES</v>
          </cell>
          <cell r="D1107" t="str">
            <v>0329</v>
          </cell>
        </row>
        <row r="1107">
          <cell r="G1107">
            <v>90978</v>
          </cell>
          <cell r="H1107" t="str">
            <v>COMPRESSOR DE AR REBOCÁVEL, VAZÃO 748 PCM, PRESSÃO EFETIVA DE TRABALHO 102 PSI, MOTOR DIESEL, POTÊNCIA 210 CV - MATERIAIS NA OPERAÇÃO. AF_06/2015</v>
          </cell>
          <cell r="I1107" t="str">
            <v>H</v>
          </cell>
          <cell r="J1107" t="str">
            <v>COLETADO</v>
          </cell>
          <cell r="K1107" t="str">
            <v>152,68</v>
          </cell>
        </row>
        <row r="1108">
          <cell r="A1108" t="str">
            <v>CUSTOS HORÁRIOS DE MÁQUINAS E EQUIPAMENTOS</v>
          </cell>
          <cell r="B1108" t="str">
            <v>CHOR</v>
          </cell>
          <cell r="C1108" t="str">
            <v>COMPOSIÇÕES AUXILIARES</v>
          </cell>
          <cell r="D1108" t="str">
            <v>0329</v>
          </cell>
        </row>
        <row r="1108">
          <cell r="G1108">
            <v>90992</v>
          </cell>
          <cell r="H1108" t="str">
            <v>COMPRESSOR DE AR REBOCAVEL, VAZÃO 400 PCM, PRESSAO DE TRABALHO 102 PSI, MOTOR A DIESEL POTÊNCIA 110 CV - DEPRECIAÇÃO. AF_06/2015</v>
          </cell>
          <cell r="I1108" t="str">
            <v>H</v>
          </cell>
          <cell r="J1108" t="str">
            <v>ATRIBUÍDO SÃO PAULO</v>
          </cell>
          <cell r="K1108" t="str">
            <v>8,43</v>
          </cell>
        </row>
        <row r="1109">
          <cell r="A1109" t="str">
            <v>CUSTOS HORÁRIOS DE MÁQUINAS E EQUIPAMENTOS</v>
          </cell>
          <cell r="B1109" t="str">
            <v>CHOR</v>
          </cell>
          <cell r="C1109" t="str">
            <v>COMPOSIÇÕES AUXILIARES</v>
          </cell>
          <cell r="D1109" t="str">
            <v>0329</v>
          </cell>
        </row>
        <row r="1109">
          <cell r="G1109">
            <v>90993</v>
          </cell>
          <cell r="H1109" t="str">
            <v>COMPRESSOR DE AR REBOCAVEL, VAZÃO 400 PCM, PRESSAO DE TRABALHO 102 PSI, MOTOR A DIESEL POTÊNCIA 110 CV - JUROS. AF_06/2015</v>
          </cell>
          <cell r="I1109" t="str">
            <v>H</v>
          </cell>
          <cell r="J1109" t="str">
            <v>ATRIBUÍDO SÃO PAULO</v>
          </cell>
          <cell r="K1109" t="str">
            <v>2,26</v>
          </cell>
        </row>
        <row r="1110">
          <cell r="A1110" t="str">
            <v>CUSTOS HORÁRIOS DE MÁQUINAS E EQUIPAMENTOS</v>
          </cell>
          <cell r="B1110" t="str">
            <v>CHOR</v>
          </cell>
          <cell r="C1110" t="str">
            <v>COMPOSIÇÕES AUXILIARES</v>
          </cell>
          <cell r="D1110" t="str">
            <v>0329</v>
          </cell>
        </row>
        <row r="1110">
          <cell r="G1110">
            <v>90994</v>
          </cell>
          <cell r="H1110" t="str">
            <v>COMPRESSOR DE AR REBOCAVEL, VAZÃO 400 PCM, PRESSAO DE TRABALHO 102 PSI, MOTOR A DIESEL POTÊNCIA 110 CV - MANUTENÇÃO. AF_06/2015</v>
          </cell>
          <cell r="I1110" t="str">
            <v>H</v>
          </cell>
          <cell r="J1110" t="str">
            <v>ATRIBUÍDO SÃO PAULO</v>
          </cell>
          <cell r="K1110" t="str">
            <v>10,55</v>
          </cell>
        </row>
        <row r="1111">
          <cell r="A1111" t="str">
            <v>CUSTOS HORÁRIOS DE MÁQUINAS E EQUIPAMENTOS</v>
          </cell>
          <cell r="B1111" t="str">
            <v>CHOR</v>
          </cell>
          <cell r="C1111" t="str">
            <v>COMPOSIÇÕES AUXILIARES</v>
          </cell>
          <cell r="D1111" t="str">
            <v>0329</v>
          </cell>
        </row>
        <row r="1111">
          <cell r="G1111">
            <v>90995</v>
          </cell>
          <cell r="H1111" t="str">
            <v>COMPRESSOR DE AR REBOCAVEL, VAZÃO 400 PCM, PRESSAO DE TRABALHO 102 PSI, MOTOR A DIESEL POTÊNCIA 110 CV - MATERIAIS NA OPERAÇÃO. AF_06/2015</v>
          </cell>
          <cell r="I1111" t="str">
            <v>H</v>
          </cell>
          <cell r="J1111" t="str">
            <v>COLETADO</v>
          </cell>
          <cell r="K1111" t="str">
            <v>79,94</v>
          </cell>
        </row>
        <row r="1112">
          <cell r="A1112" t="str">
            <v>CUSTOS HORÁRIOS DE MÁQUINAS E EQUIPAMENTOS</v>
          </cell>
          <cell r="B1112" t="str">
            <v>CHOR</v>
          </cell>
          <cell r="C1112" t="str">
            <v>COMPOSIÇÕES AUXILIARES</v>
          </cell>
          <cell r="D1112" t="str">
            <v>0329</v>
          </cell>
        </row>
        <row r="1112">
          <cell r="G1112">
            <v>91021</v>
          </cell>
          <cell r="H1112" t="str">
            <v>PERFURATRIZ HIDRÁULICA SOBRE CAMINHÃO COM TRADO CURTO ACOPLADO, PROFUNDIDADE MÁXIMA DE 20 M, DIÂMETRO MÁXIMO DE 1500 MM, POTÊNCIA INSTALADA DE 137 HP, MESA ROTATIVA COM TORQUE MÁXIMO DE 30 KNM - IMPOSTOS E SEGUROS. AF_06/2015</v>
          </cell>
          <cell r="I1112" t="str">
            <v>H</v>
          </cell>
          <cell r="J1112" t="str">
            <v>COEFICIENTE DE REPRESENTATIVIDADE</v>
          </cell>
          <cell r="K1112" t="str">
            <v>12,39</v>
          </cell>
        </row>
        <row r="1113">
          <cell r="A1113" t="str">
            <v>CUSTOS HORÁRIOS DE MÁQUINAS E EQUIPAMENTOS</v>
          </cell>
          <cell r="B1113" t="str">
            <v>CHOR</v>
          </cell>
          <cell r="C1113" t="str">
            <v>COMPOSIÇÕES AUXILIARES</v>
          </cell>
          <cell r="D1113" t="str">
            <v>0329</v>
          </cell>
        </row>
        <row r="1113">
          <cell r="G1113">
            <v>91026</v>
          </cell>
          <cell r="H1113" t="str">
            <v>CAMINHÃO TRUCADO (C/ TERCEIRO EIXO) ELETRÔNICO - POTÊNCIA 231CV - PBT = 22000KG - DIST. ENTRE EIXOS 5170 MM - INCLUI CARROCERIA FIXA ABERTA DE MADEIRA - DEPRECIAÇÃO. AF_06/2015</v>
          </cell>
          <cell r="I1113" t="str">
            <v>H</v>
          </cell>
          <cell r="J1113" t="str">
            <v>COEFICIENTE DE REPRESENTATIVIDADE</v>
          </cell>
          <cell r="K1113" t="str">
            <v>24,28</v>
          </cell>
        </row>
        <row r="1114">
          <cell r="A1114" t="str">
            <v>CUSTOS HORÁRIOS DE MÁQUINAS E EQUIPAMENTOS</v>
          </cell>
          <cell r="B1114" t="str">
            <v>CHOR</v>
          </cell>
          <cell r="C1114" t="str">
            <v>COMPOSIÇÕES AUXILIARES</v>
          </cell>
          <cell r="D1114" t="str">
            <v>0329</v>
          </cell>
        </row>
        <row r="1114">
          <cell r="G1114">
            <v>91027</v>
          </cell>
          <cell r="H1114" t="str">
            <v>CAMINHÃO TRUCADO (C/ TERCEIRO EIXO) ELETRÔNICO - POTÊNCIA 231CV - PBT = 22000KG - DIST. ENTRE EIXOS 5170 MM - INCLUI CARROCERIA FIXA ABERTA DE MADEIRA - JUROS. AF_06/2015</v>
          </cell>
          <cell r="I1114" t="str">
            <v>H</v>
          </cell>
          <cell r="J1114" t="str">
            <v>COEFICIENTE DE REPRESENTATIVIDADE</v>
          </cell>
          <cell r="K1114" t="str">
            <v>9,69</v>
          </cell>
        </row>
        <row r="1115">
          <cell r="A1115" t="str">
            <v>CUSTOS HORÁRIOS DE MÁQUINAS E EQUIPAMENTOS</v>
          </cell>
          <cell r="B1115" t="str">
            <v>CHOR</v>
          </cell>
          <cell r="C1115" t="str">
            <v>COMPOSIÇÕES AUXILIARES</v>
          </cell>
          <cell r="D1115" t="str">
            <v>0329</v>
          </cell>
        </row>
        <row r="1115">
          <cell r="G1115">
            <v>91028</v>
          </cell>
          <cell r="H1115" t="str">
            <v>CAMINHÃO TRUCADO (C/ TERCEIRO EIXO) ELETRÔNICO - POTÊNCIA 231CV - PBT = 22000KG - DIST. ENTRE EIXOS 5170 MM - INCLUI CARROCERIA FIXA ABERTA DE MADEIRA - IMPOSTOS E SEGUROS. AF_06/2015</v>
          </cell>
          <cell r="I1115" t="str">
            <v>H</v>
          </cell>
          <cell r="J1115" t="str">
            <v>COEFICIENTE DE REPRESENTATIVIDADE</v>
          </cell>
          <cell r="K1115" t="str">
            <v>3,91</v>
          </cell>
        </row>
        <row r="1116">
          <cell r="A1116" t="str">
            <v>CUSTOS HORÁRIOS DE MÁQUINAS E EQUIPAMENTOS</v>
          </cell>
          <cell r="B1116" t="str">
            <v>CHOR</v>
          </cell>
          <cell r="C1116" t="str">
            <v>COMPOSIÇÕES AUXILIARES</v>
          </cell>
          <cell r="D1116" t="str">
            <v>0329</v>
          </cell>
        </row>
        <row r="1116">
          <cell r="G1116">
            <v>91029</v>
          </cell>
          <cell r="H1116" t="str">
            <v>CAMINHÃO TRUCADO (C/ TERCEIRO EIXO) ELETRÔNICO - POTÊNCIA 231CV - PBT = 22000KG - DIST. ENTRE EIXOS 5170 MM - INCLUI CARROCERIA FIXA ABERTA DE MADEIRA - MANUTENÇÃO. AF_06/2015</v>
          </cell>
          <cell r="I1116" t="str">
            <v>H</v>
          </cell>
          <cell r="J1116" t="str">
            <v>COEFICIENTE DE REPRESENTATIVIDADE</v>
          </cell>
          <cell r="K1116" t="str">
            <v>44,37</v>
          </cell>
        </row>
        <row r="1117">
          <cell r="A1117" t="str">
            <v>CUSTOS HORÁRIOS DE MÁQUINAS E EQUIPAMENTOS</v>
          </cell>
          <cell r="B1117" t="str">
            <v>CHOR</v>
          </cell>
          <cell r="C1117" t="str">
            <v>COMPOSIÇÕES AUXILIARES</v>
          </cell>
          <cell r="D1117" t="str">
            <v>0329</v>
          </cell>
        </row>
        <row r="1117">
          <cell r="G1117">
            <v>91030</v>
          </cell>
          <cell r="H1117" t="str">
            <v>CAMINHÃO TRUCADO (C/ TERCEIRO EIXO) ELETRÔNICO - POTÊNCIA 231CV - PBT = 22000KG - DIST. ENTRE EIXOS 5170 MM - INCLUI CARROCERIA FIXA ABERTA DE MADEIRA - MATERIAIS NA OPERAÇÃO. AF_06/2015</v>
          </cell>
          <cell r="I1117" t="str">
            <v>H</v>
          </cell>
          <cell r="J1117" t="str">
            <v>COLETADO</v>
          </cell>
          <cell r="K1117" t="str">
            <v>142,46</v>
          </cell>
        </row>
        <row r="1118">
          <cell r="A1118" t="str">
            <v>CUSTOS HORÁRIOS DE MÁQUINAS E EQUIPAMENTOS</v>
          </cell>
          <cell r="B1118" t="str">
            <v>CHOR</v>
          </cell>
          <cell r="C1118" t="str">
            <v>COMPOSIÇÕES AUXILIARES</v>
          </cell>
          <cell r="D1118" t="str">
            <v>0329</v>
          </cell>
        </row>
        <row r="1118">
          <cell r="G1118">
            <v>91273</v>
          </cell>
          <cell r="H1118" t="str">
            <v>PLACA VIBRATÓRIA REVERSÍVEL COM MOTOR 4 TEMPOS A GASOLINA, FORÇA CENTRÍFUGA DE 25 KN (2500 KGF), POTÊNCIA 5,5 CV - DEPRECIAÇÃO. AF_08/2015</v>
          </cell>
          <cell r="I1118" t="str">
            <v>H</v>
          </cell>
          <cell r="J1118" t="str">
            <v>COEFICIENTE DE REPRESENTATIVIDADE</v>
          </cell>
          <cell r="K1118" t="str">
            <v>0,41</v>
          </cell>
        </row>
        <row r="1119">
          <cell r="A1119" t="str">
            <v>CUSTOS HORÁRIOS DE MÁQUINAS E EQUIPAMENTOS</v>
          </cell>
          <cell r="B1119" t="str">
            <v>CHOR</v>
          </cell>
          <cell r="C1119" t="str">
            <v>COMPOSIÇÕES AUXILIARES</v>
          </cell>
          <cell r="D1119" t="str">
            <v>0329</v>
          </cell>
        </row>
        <row r="1119">
          <cell r="G1119">
            <v>91274</v>
          </cell>
          <cell r="H1119" t="str">
            <v>PLACA VIBRATÓRIA REVERSÍVEL COM MOTOR 4 TEMPOS A GASOLINA, FORÇA CENTRÍFUGA DE 25 KN (2500 KGF), POTÊNCIA 5,5 CV - JUROS. AF_08/2015</v>
          </cell>
          <cell r="I1119" t="str">
            <v>H</v>
          </cell>
          <cell r="J1119" t="str">
            <v>COEFICIENTE DE REPRESENTATIVIDADE</v>
          </cell>
          <cell r="K1119" t="str">
            <v>0,11</v>
          </cell>
        </row>
        <row r="1120">
          <cell r="A1120" t="str">
            <v>CUSTOS HORÁRIOS DE MÁQUINAS E EQUIPAMENTOS</v>
          </cell>
          <cell r="B1120" t="str">
            <v>CHOR</v>
          </cell>
          <cell r="C1120" t="str">
            <v>COMPOSIÇÕES AUXILIARES</v>
          </cell>
          <cell r="D1120" t="str">
            <v>0329</v>
          </cell>
        </row>
        <row r="1120">
          <cell r="G1120">
            <v>91275</v>
          </cell>
          <cell r="H1120" t="str">
            <v>PLACA VIBRATÓRIA REVERSÍVEL COM MOTOR 4 TEMPOS A GASOLINA, FORÇA CENTRÍFUGA DE 25 KN (2500 KGF), POTÊNCIA 5,5 CV - MANUTENÇÃO. AF_08/2015</v>
          </cell>
          <cell r="I1120" t="str">
            <v>H</v>
          </cell>
          <cell r="J1120" t="str">
            <v>COEFICIENTE DE REPRESENTATIVIDADE</v>
          </cell>
          <cell r="K1120" t="str">
            <v>0,51</v>
          </cell>
        </row>
        <row r="1121">
          <cell r="A1121" t="str">
            <v>CUSTOS HORÁRIOS DE MÁQUINAS E EQUIPAMENTOS</v>
          </cell>
          <cell r="B1121" t="str">
            <v>CHOR</v>
          </cell>
          <cell r="C1121" t="str">
            <v>COMPOSIÇÕES AUXILIARES</v>
          </cell>
          <cell r="D1121" t="str">
            <v>0329</v>
          </cell>
        </row>
        <row r="1121">
          <cell r="G1121">
            <v>91276</v>
          </cell>
          <cell r="H1121" t="str">
            <v>PLACA VIBRATÓRIA REVERSÍVEL COM MOTOR 4 TEMPOS A GASOLINA, FORÇA CENTRÍFUGA DE 25 KN (2500 KGF), POTÊNCIA 5,5 CV - MATERIAIS NA OPERAÇÃO. AF_08/2015</v>
          </cell>
          <cell r="I1121" t="str">
            <v>H</v>
          </cell>
          <cell r="J1121" t="str">
            <v>COLETADO</v>
          </cell>
          <cell r="K1121" t="str">
            <v>8,91</v>
          </cell>
        </row>
        <row r="1122">
          <cell r="A1122" t="str">
            <v>CUSTOS HORÁRIOS DE MÁQUINAS E EQUIPAMENTOS</v>
          </cell>
          <cell r="B1122" t="str">
            <v>CHOR</v>
          </cell>
          <cell r="C1122" t="str">
            <v>COMPOSIÇÕES AUXILIARES</v>
          </cell>
          <cell r="D1122" t="str">
            <v>0329</v>
          </cell>
        </row>
        <row r="1122">
          <cell r="G1122">
            <v>91279</v>
          </cell>
          <cell r="H1122" t="str">
            <v>CORTADORA DE PISO COM MOTOR 4 TEMPOS A GASOLINA, POTÊNCIA DE 13 HP, COM DISCO DE CORTE DIAMANTADO SEGMENTADO PARA CONCRETO, DIÂMETRO DE 350 MM, FURO DE 1" (14 X 1") - DEPRECIAÇÃO. AF_08/2015</v>
          </cell>
          <cell r="I1122" t="str">
            <v>H</v>
          </cell>
          <cell r="J1122" t="str">
            <v>COEFICIENTE DE REPRESENTATIVIDADE</v>
          </cell>
          <cell r="K1122" t="str">
            <v>0,70</v>
          </cell>
        </row>
        <row r="1123">
          <cell r="A1123" t="str">
            <v>CUSTOS HORÁRIOS DE MÁQUINAS E EQUIPAMENTOS</v>
          </cell>
          <cell r="B1123" t="str">
            <v>CHOR</v>
          </cell>
          <cell r="C1123" t="str">
            <v>COMPOSIÇÕES AUXILIARES</v>
          </cell>
          <cell r="D1123" t="str">
            <v>0329</v>
          </cell>
        </row>
        <row r="1123">
          <cell r="G1123">
            <v>91280</v>
          </cell>
          <cell r="H1123" t="str">
            <v>CORTADORA DE PISO COM MOTOR 4 TEMPOS A GASOLINA, POTÊNCIA DE 13 HP, COM DISCO DE CORTE DIAMANTADO SEGMENTADO PARA CONCRETO, DIÂMETRO DE 350 MM, FURO DE 1" (14 X 1") - JUROS. AF_08/2015</v>
          </cell>
          <cell r="I1123" t="str">
            <v>H</v>
          </cell>
          <cell r="J1123" t="str">
            <v>COEFICIENTE DE REPRESENTATIVIDADE</v>
          </cell>
          <cell r="K1123" t="str">
            <v>0,15</v>
          </cell>
        </row>
        <row r="1124">
          <cell r="A1124" t="str">
            <v>CUSTOS HORÁRIOS DE MÁQUINAS E EQUIPAMENTOS</v>
          </cell>
          <cell r="B1124" t="str">
            <v>CHOR</v>
          </cell>
          <cell r="C1124" t="str">
            <v>COMPOSIÇÕES AUXILIARES</v>
          </cell>
          <cell r="D1124" t="str">
            <v>0329</v>
          </cell>
        </row>
        <row r="1124">
          <cell r="G1124">
            <v>91281</v>
          </cell>
          <cell r="H1124" t="str">
            <v>CORTADORA DE PISO COM MOTOR 4 TEMPOS A GASOLINA, POTÊNCIA DE 13 HP, COM DISCO DE CORTE DIAMANTADO SEGMENTADO PARA CONCRETO, DIÂMETRO DE 350 MM, FURO DE 1" (14 X 1") - MANUTENÇÃO. AF_08/2015</v>
          </cell>
          <cell r="I1124" t="str">
            <v>H</v>
          </cell>
          <cell r="J1124" t="str">
            <v>COEFICIENTE DE REPRESENTATIVIDADE</v>
          </cell>
          <cell r="K1124" t="str">
            <v>0,87</v>
          </cell>
        </row>
        <row r="1125">
          <cell r="A1125" t="str">
            <v>CUSTOS HORÁRIOS DE MÁQUINAS E EQUIPAMENTOS</v>
          </cell>
          <cell r="B1125" t="str">
            <v>CHOR</v>
          </cell>
          <cell r="C1125" t="str">
            <v>COMPOSIÇÕES AUXILIARES</v>
          </cell>
          <cell r="D1125" t="str">
            <v>0329</v>
          </cell>
        </row>
        <row r="1125">
          <cell r="G1125">
            <v>91282</v>
          </cell>
          <cell r="H1125" t="str">
            <v>CORTADORA DE PISO COM MOTOR 4 TEMPOS A GASOLINA, POTÊNCIA DE 13 HP, COM DISCO DE CORTE DIAMANTADO SEGMENTADO PARA CONCRETO, DIÂMETRO DE 350 MM, FURO DE 1" (14 X 1") - MATERIAIS NA OPERAÇÃO. AF_08/2015</v>
          </cell>
          <cell r="I1125" t="str">
            <v>H</v>
          </cell>
          <cell r="J1125" t="str">
            <v>COLETADO</v>
          </cell>
          <cell r="K1125" t="str">
            <v>8,97</v>
          </cell>
        </row>
        <row r="1126">
          <cell r="A1126" t="str">
            <v>CUSTOS HORÁRIOS DE MÁQUINAS E EQUIPAMENTOS</v>
          </cell>
          <cell r="B1126" t="str">
            <v>CHOR</v>
          </cell>
          <cell r="C1126" t="str">
            <v>COMPOSIÇÕES AUXILIARES</v>
          </cell>
          <cell r="D1126" t="str">
            <v>0329</v>
          </cell>
        </row>
        <row r="1126">
          <cell r="G1126">
            <v>91354</v>
          </cell>
          <cell r="H1126" t="str">
            <v>CAMINHÃO TOCO, PESO BRUTO TOTAL 14.300 KG, CARGA ÚTIL MÁXIMA 9590 KG, DISTÂNCIA ENTRE EIXOS 4,76 M, POTÊNCIA 185 CV (NÃO INCLUI CARROCERIA) - DEPRECIAÇÃO. AF_06/2014</v>
          </cell>
          <cell r="I1126" t="str">
            <v>H</v>
          </cell>
          <cell r="J1126" t="str">
            <v>COEFICIENTE DE REPRESENTATIVIDADE</v>
          </cell>
          <cell r="K1126" t="str">
            <v>17,09</v>
          </cell>
        </row>
        <row r="1127">
          <cell r="A1127" t="str">
            <v>CUSTOS HORÁRIOS DE MÁQUINAS E EQUIPAMENTOS</v>
          </cell>
          <cell r="B1127" t="str">
            <v>CHOR</v>
          </cell>
          <cell r="C1127" t="str">
            <v>COMPOSIÇÕES AUXILIARES</v>
          </cell>
          <cell r="D1127" t="str">
            <v>0329</v>
          </cell>
        </row>
        <row r="1127">
          <cell r="G1127">
            <v>91355</v>
          </cell>
          <cell r="H1127" t="str">
            <v>CAMINHÃO TOCO, PESO BRUTO TOTAL 14.300 KG, CARGA ÚTIL MÁXIMA 9590 KG, DISTÂNCIA ENTRE EIXOS 4,76 M, POTÊNCIA 185 CV (NÃO INCLUI CARROCERIA) - JUROS. AF_06/2014</v>
          </cell>
          <cell r="I1127" t="str">
            <v>H</v>
          </cell>
          <cell r="J1127" t="str">
            <v>COEFICIENTE DE REPRESENTATIVIDADE</v>
          </cell>
          <cell r="K1127" t="str">
            <v>7,02</v>
          </cell>
        </row>
        <row r="1128">
          <cell r="A1128" t="str">
            <v>CUSTOS HORÁRIOS DE MÁQUINAS E EQUIPAMENTOS</v>
          </cell>
          <cell r="B1128" t="str">
            <v>CHOR</v>
          </cell>
          <cell r="C1128" t="str">
            <v>COMPOSIÇÕES AUXILIARES</v>
          </cell>
          <cell r="D1128" t="str">
            <v>0329</v>
          </cell>
        </row>
        <row r="1128">
          <cell r="G1128">
            <v>91356</v>
          </cell>
          <cell r="H1128" t="str">
            <v>CAMINHÃO TOCO, PESO BRUTO TOTAL 14.300 KG, CARGA ÚTIL MÁXIMA 9590 KG, DISTÂNCIA ENTRE EIXOS 4,76 M, POTÊNCIA 185 CV (NÃO INCLUI CARROCERIA) - IMPOSTOS E SEGUROS. AF_06/2014</v>
          </cell>
          <cell r="I1128" t="str">
            <v>H</v>
          </cell>
          <cell r="J1128" t="str">
            <v>COEFICIENTE DE REPRESENTATIVIDADE</v>
          </cell>
          <cell r="K1128" t="str">
            <v>2,84</v>
          </cell>
        </row>
        <row r="1129">
          <cell r="A1129" t="str">
            <v>CUSTOS HORÁRIOS DE MÁQUINAS E EQUIPAMENTOS</v>
          </cell>
          <cell r="B1129" t="str">
            <v>CHOR</v>
          </cell>
          <cell r="C1129" t="str">
            <v>COMPOSIÇÕES AUXILIARES</v>
          </cell>
          <cell r="D1129" t="str">
            <v>0329</v>
          </cell>
        </row>
        <row r="1129">
          <cell r="G1129">
            <v>91359</v>
          </cell>
          <cell r="H1129" t="str">
            <v>CAMINHÃO PIPA 6.000 L, PESO BRUTO TOTAL 13.000 KG, DISTÂNCIA ENTRE EIXOS 4,80 M, POTÊNCIA 189 CV INCLUSIVE TANQUE DE AÇO PARA TRANSPORTE DE ÁGUA, CAPACIDADE 6 M3 - DEPRECIAÇÃO. AF_06/2014</v>
          </cell>
          <cell r="I1129" t="str">
            <v>H</v>
          </cell>
          <cell r="J1129" t="str">
            <v>ATRIBUÍDO SÃO PAULO</v>
          </cell>
          <cell r="K1129" t="str">
            <v>20,48</v>
          </cell>
        </row>
        <row r="1130">
          <cell r="A1130" t="str">
            <v>CUSTOS HORÁRIOS DE MÁQUINAS E EQUIPAMENTOS</v>
          </cell>
          <cell r="B1130" t="str">
            <v>CHOR</v>
          </cell>
          <cell r="C1130" t="str">
            <v>COMPOSIÇÕES AUXILIARES</v>
          </cell>
          <cell r="D1130" t="str">
            <v>0329</v>
          </cell>
        </row>
        <row r="1130">
          <cell r="G1130">
            <v>91360</v>
          </cell>
          <cell r="H1130" t="str">
            <v>CAMINHÃO PIPA 6.000 L, PESO BRUTO TOTAL 13.000 KG, DISTÂNCIA ENTRE EIXOS 4,80 M, POTÊNCIA 189 CV INCLUSIVE TANQUE DE AÇO PARA TRANSPORTE DE ÁGUA, CAPACIDADE 6 M3 - JUROS. AF_06/2014</v>
          </cell>
          <cell r="I1130" t="str">
            <v>H</v>
          </cell>
          <cell r="J1130" t="str">
            <v>ATRIBUÍDO SÃO PAULO</v>
          </cell>
          <cell r="K1130" t="str">
            <v>7,82</v>
          </cell>
        </row>
        <row r="1131">
          <cell r="A1131" t="str">
            <v>CUSTOS HORÁRIOS DE MÁQUINAS E EQUIPAMENTOS</v>
          </cell>
          <cell r="B1131" t="str">
            <v>CHOR</v>
          </cell>
          <cell r="C1131" t="str">
            <v>COMPOSIÇÕES AUXILIARES</v>
          </cell>
          <cell r="D1131" t="str">
            <v>0329</v>
          </cell>
        </row>
        <row r="1131">
          <cell r="G1131">
            <v>91361</v>
          </cell>
          <cell r="H1131" t="str">
            <v>CAMINHÃO PIPA 6.000 L, PESO BRUTO TOTAL 13.000 KG, DISTÂNCIA ENTRE EIXOS 4,80 M, POTÊNCIA 189 CV INCLUSIVE TANQUE DE AÇO PARA TRANSPORTE DE ÁGUA, CAPACIDADE 6 M3 - IMPOSTOS E SEGUROS. AF_06/2014</v>
          </cell>
          <cell r="I1131" t="str">
            <v>H</v>
          </cell>
          <cell r="J1131" t="str">
            <v>ATRIBUÍDO SÃO PAULO</v>
          </cell>
          <cell r="K1131" t="str">
            <v>3,15</v>
          </cell>
        </row>
        <row r="1132">
          <cell r="A1132" t="str">
            <v>CUSTOS HORÁRIOS DE MÁQUINAS E EQUIPAMENTOS</v>
          </cell>
          <cell r="B1132" t="str">
            <v>CHOR</v>
          </cell>
          <cell r="C1132" t="str">
            <v>COMPOSIÇÕES AUXILIARES</v>
          </cell>
          <cell r="D1132" t="str">
            <v>0329</v>
          </cell>
        </row>
        <row r="1132">
          <cell r="G1132">
            <v>91367</v>
          </cell>
          <cell r="H1132" t="str">
            <v>CAMINHÃO BASCULANTE 6 M3, PESO BRUTO TOTAL 16.000 KG, CARGA ÚTIL MÁXIMA 13.071 KG, DISTÂNCIA ENTRE EIXOS 4,80 M, POTÊNCIA 230 CV INCLUSIVE CAÇAMBA METÁLICA - DEPRECIAÇÃO. AF_06/2014</v>
          </cell>
          <cell r="I1132" t="str">
            <v>H</v>
          </cell>
          <cell r="J1132" t="str">
            <v>COEFICIENTE DE REPRESENTATIVIDADE</v>
          </cell>
          <cell r="K1132" t="str">
            <v>22,11</v>
          </cell>
        </row>
        <row r="1133">
          <cell r="A1133" t="str">
            <v>CUSTOS HORÁRIOS DE MÁQUINAS E EQUIPAMENTOS</v>
          </cell>
          <cell r="B1133" t="str">
            <v>CHOR</v>
          </cell>
          <cell r="C1133" t="str">
            <v>COMPOSIÇÕES AUXILIARES</v>
          </cell>
          <cell r="D1133" t="str">
            <v>0329</v>
          </cell>
        </row>
        <row r="1133">
          <cell r="G1133">
            <v>91368</v>
          </cell>
          <cell r="H1133" t="str">
            <v>CAMINHÃO BASCULANTE 6 M3, PESO BRUTO TOTAL 16.000 KG, CARGA ÚTIL MÁXIMA 13.071 KG, DISTÂNCIA ENTRE EIXOS 4,80 M, POTÊNCIA 230 CV INCLUSIVE CAÇAMBA METÁLICA - JUROS. AF_06/2014</v>
          </cell>
          <cell r="I1133" t="str">
            <v>H</v>
          </cell>
          <cell r="J1133" t="str">
            <v>COEFICIENTE DE REPRESENTATIVIDADE</v>
          </cell>
          <cell r="K1133" t="str">
            <v>8,40</v>
          </cell>
        </row>
        <row r="1134">
          <cell r="A1134" t="str">
            <v>CUSTOS HORÁRIOS DE MÁQUINAS E EQUIPAMENTOS</v>
          </cell>
          <cell r="B1134" t="str">
            <v>CHOR</v>
          </cell>
          <cell r="C1134" t="str">
            <v>COMPOSIÇÕES AUXILIARES</v>
          </cell>
          <cell r="D1134" t="str">
            <v>0329</v>
          </cell>
        </row>
        <row r="1134">
          <cell r="G1134">
            <v>91369</v>
          </cell>
          <cell r="H1134" t="str">
            <v>CAMINHÃO BASCULANTE 6 M3, PESO BRUTO TOTAL 16.000 KG, CARGA ÚTIL MÁXIMA 13.071 KG, DISTÂNCIA ENTRE EIXOS 4,80 M, POTÊNCIA 230 CV INCLUSIVE CAÇAMBA METÁLICA - IMPOSTOS E SEGUROS. AF_06/2014</v>
          </cell>
          <cell r="I1134" t="str">
            <v>H</v>
          </cell>
          <cell r="J1134" t="str">
            <v>COEFICIENTE DE REPRESENTATIVIDADE</v>
          </cell>
          <cell r="K1134" t="str">
            <v>3,39</v>
          </cell>
        </row>
        <row r="1135">
          <cell r="A1135" t="str">
            <v>CUSTOS HORÁRIOS DE MÁQUINAS E EQUIPAMENTOS</v>
          </cell>
          <cell r="B1135" t="str">
            <v>CHOR</v>
          </cell>
          <cell r="C1135" t="str">
            <v>COMPOSIÇÕES AUXILIARES</v>
          </cell>
          <cell r="D1135" t="str">
            <v>0329</v>
          </cell>
        </row>
        <row r="1135">
          <cell r="G1135">
            <v>91375</v>
          </cell>
          <cell r="H1135" t="str">
            <v>CAMINHÃO TOCO, PESO BRUTO TOTAL 16.000 KG, CARGA ÚTIL MÁXIMA DE 10.685 KG, DISTÂNCIA ENTRE EIXOS 4,80 M, POTÊNCIA 189 CV EXCLUSIVE CARROCERIA - DEPRECIAÇÃO. AF_06/2014</v>
          </cell>
          <cell r="I1135" t="str">
            <v>H</v>
          </cell>
          <cell r="J1135" t="str">
            <v>COEFICIENTE DE REPRESENTATIVIDADE</v>
          </cell>
          <cell r="K1135" t="str">
            <v>18,76</v>
          </cell>
        </row>
        <row r="1136">
          <cell r="A1136" t="str">
            <v>CUSTOS HORÁRIOS DE MÁQUINAS E EQUIPAMENTOS</v>
          </cell>
          <cell r="B1136" t="str">
            <v>CHOR</v>
          </cell>
          <cell r="C1136" t="str">
            <v>COMPOSIÇÕES AUXILIARES</v>
          </cell>
          <cell r="D1136" t="str">
            <v>0329</v>
          </cell>
        </row>
        <row r="1136">
          <cell r="G1136">
            <v>91376</v>
          </cell>
          <cell r="H1136" t="str">
            <v>CAMINHÃO TOCO, PESO BRUTO TOTAL 16.000 KG, CARGA ÚTIL MÁXIMA DE 10.685 KG, DISTÂNCIA ENTRE EIXOS 4,80 M, POTÊNCIA 189 CV EXCLUSIVE CARROCERIA - JUROS. AF_06/2014</v>
          </cell>
          <cell r="I1136" t="str">
            <v>H</v>
          </cell>
          <cell r="J1136" t="str">
            <v>COEFICIENTE DE REPRESENTATIVIDADE</v>
          </cell>
          <cell r="K1136" t="str">
            <v>7,71</v>
          </cell>
        </row>
        <row r="1137">
          <cell r="A1137" t="str">
            <v>CUSTOS HORÁRIOS DE MÁQUINAS E EQUIPAMENTOS</v>
          </cell>
          <cell r="B1137" t="str">
            <v>CHOR</v>
          </cell>
          <cell r="C1137" t="str">
            <v>COMPOSIÇÕES AUXILIARES</v>
          </cell>
          <cell r="D1137" t="str">
            <v>0329</v>
          </cell>
        </row>
        <row r="1137">
          <cell r="G1137">
            <v>91377</v>
          </cell>
          <cell r="H1137" t="str">
            <v>CAMINHÃO TOCO, PESO BRUTO TOTAL 16.000 KG, CARGA ÚTIL MÁXIMA DE 10.685 KG, DISTÂNCIA ENTRE EIXOS 4,80 M, POTÊNCIA 189 CV EXCLUSIVE CARROCERIA - IMPOSTOS E SEGUROS. AF_06/2014</v>
          </cell>
          <cell r="I1137" t="str">
            <v>H</v>
          </cell>
          <cell r="J1137" t="str">
            <v>COEFICIENTE DE REPRESENTATIVIDADE</v>
          </cell>
          <cell r="K1137" t="str">
            <v>3,11</v>
          </cell>
        </row>
        <row r="1138">
          <cell r="A1138" t="str">
            <v>CUSTOS HORÁRIOS DE MÁQUINAS E EQUIPAMENTOS</v>
          </cell>
          <cell r="B1138" t="str">
            <v>CHOR</v>
          </cell>
          <cell r="C1138" t="str">
            <v>COMPOSIÇÕES AUXILIARES</v>
          </cell>
          <cell r="D1138" t="str">
            <v>0329</v>
          </cell>
        </row>
        <row r="1138">
          <cell r="G1138">
            <v>91380</v>
          </cell>
          <cell r="H1138" t="str">
            <v>CAMINHÃO BASCULANTE 10 M3, TRUCADO CABINE SIMPLES, PESO BRUTO TOTAL 23.000 KG, CARGA ÚTIL MÁXIMA 15.935 KG, DISTÂNCIA ENTRE EIXOS 4,80 M, POTÊNCIA 230 CV INCLUSIVE CAÇAMBA METÁLICA - DEPRECIAÇÃO. AF_06/2014</v>
          </cell>
          <cell r="I1138" t="str">
            <v>H</v>
          </cell>
          <cell r="J1138" t="str">
            <v>COEFICIENTE DE REPRESENTATIVIDADE</v>
          </cell>
          <cell r="K1138" t="str">
            <v>29,11</v>
          </cell>
        </row>
        <row r="1139">
          <cell r="A1139" t="str">
            <v>CUSTOS HORÁRIOS DE MÁQUINAS E EQUIPAMENTOS</v>
          </cell>
          <cell r="B1139" t="str">
            <v>CHOR</v>
          </cell>
          <cell r="C1139" t="str">
            <v>COMPOSIÇÕES AUXILIARES</v>
          </cell>
          <cell r="D1139" t="str">
            <v>0329</v>
          </cell>
        </row>
        <row r="1139">
          <cell r="G1139">
            <v>91381</v>
          </cell>
          <cell r="H1139" t="str">
            <v>CAMINHÃO BASCULANTE 10 M3, TRUCADO CABINE SIMPLES, PESO BRUTO TOTAL 23.000 KG, CARGA ÚTIL MÁXIMA 15.935 KG, DISTÂNCIA ENTRE EIXOS 4,80 M, POTÊNCIA 230 CV INCLUSIVE CAÇAMBA METÁLICA - JUROS. AF_06/2014</v>
          </cell>
          <cell r="I1139" t="str">
            <v>H</v>
          </cell>
          <cell r="J1139" t="str">
            <v>COEFICIENTE DE REPRESENTATIVIDADE</v>
          </cell>
          <cell r="K1139" t="str">
            <v>11,06</v>
          </cell>
        </row>
        <row r="1140">
          <cell r="A1140" t="str">
            <v>CUSTOS HORÁRIOS DE MÁQUINAS E EQUIPAMENTOS</v>
          </cell>
          <cell r="B1140" t="str">
            <v>CHOR</v>
          </cell>
          <cell r="C1140" t="str">
            <v>COMPOSIÇÕES AUXILIARES</v>
          </cell>
          <cell r="D1140" t="str">
            <v>0329</v>
          </cell>
        </row>
        <row r="1140">
          <cell r="G1140">
            <v>91382</v>
          </cell>
          <cell r="H1140" t="str">
            <v>CAMINHÃO BASCULANTE 10 M3, TRUCADO CABINE SIMPLES, PESO BRUTO TOTAL 23.000 KG, CARGA ÚTIL MÁXIMA 15.935 KG, DISTÂNCIA ENTRE EIXOS 4,80 M, POTÊNCIA 230 CV INCLUSIVE CAÇAMBA METÁLICA - IMPOSTOS E SEGUROS. AF_06/2014</v>
          </cell>
          <cell r="I1140" t="str">
            <v>H</v>
          </cell>
          <cell r="J1140" t="str">
            <v>COEFICIENTE DE REPRESENTATIVIDADE</v>
          </cell>
          <cell r="K1140" t="str">
            <v>4,47</v>
          </cell>
        </row>
        <row r="1141">
          <cell r="A1141" t="str">
            <v>CUSTOS HORÁRIOS DE MÁQUINAS E EQUIPAMENTOS</v>
          </cell>
          <cell r="B1141" t="str">
            <v>CHOR</v>
          </cell>
          <cell r="C1141" t="str">
            <v>COMPOSIÇÕES AUXILIARES</v>
          </cell>
          <cell r="D1141" t="str">
            <v>0329</v>
          </cell>
        </row>
        <row r="1141">
          <cell r="G1141">
            <v>91383</v>
          </cell>
          <cell r="H1141" t="str">
            <v>CAMINHÃO BASCULANTE 10 M3, TRUCADO CABINE SIMPLES, PESO BRUTO TOTAL 23.000 KG, CARGA ÚTIL MÁXIMA 15.935 KG, DISTÂNCIA ENTRE EIXOS 4,80 M, POTÊNCIA 230 CV INCLUSIVE CAÇAMBA METÁLICA - MANUTENÇÃO. AF_06/2014</v>
          </cell>
          <cell r="I1141" t="str">
            <v>H</v>
          </cell>
          <cell r="J1141" t="str">
            <v>COEFICIENTE DE REPRESENTATIVIDADE</v>
          </cell>
          <cell r="K1141" t="str">
            <v>52,05</v>
          </cell>
        </row>
        <row r="1142">
          <cell r="A1142" t="str">
            <v>CUSTOS HORÁRIOS DE MÁQUINAS E EQUIPAMENTOS</v>
          </cell>
          <cell r="B1142" t="str">
            <v>CHOR</v>
          </cell>
          <cell r="C1142" t="str">
            <v>COMPOSIÇÕES AUXILIARES</v>
          </cell>
          <cell r="D1142" t="str">
            <v>0329</v>
          </cell>
        </row>
        <row r="1142">
          <cell r="G1142">
            <v>91384</v>
          </cell>
          <cell r="H1142" t="str">
            <v>CAMINHÃO BASCULANTE 10 M3, TRUCADO CABINE SIMPLES, PESO BRUTO TOTAL 23.000 KG, CARGA ÚTIL MÁXIMA 15.935 KG, DISTÂNCIA ENTRE EIXOS 4,80 M, POTÊNCIA 230 CV INCLUSIVE CAÇAMBA METÁLICA - MATERIAIS NA OPERAÇÃO. AF_06/2014</v>
          </cell>
          <cell r="I1142" t="str">
            <v>H</v>
          </cell>
          <cell r="J1142" t="str">
            <v>COLETADO</v>
          </cell>
          <cell r="K1142" t="str">
            <v>137,69</v>
          </cell>
        </row>
        <row r="1143">
          <cell r="A1143" t="str">
            <v>CUSTOS HORÁRIOS DE MÁQUINAS E EQUIPAMENTOS</v>
          </cell>
          <cell r="B1143" t="str">
            <v>CHOR</v>
          </cell>
          <cell r="C1143" t="str">
            <v>COMPOSIÇÕES AUXILIARES</v>
          </cell>
          <cell r="D1143" t="str">
            <v>0329</v>
          </cell>
        </row>
        <row r="1143">
          <cell r="G1143">
            <v>91390</v>
          </cell>
          <cell r="H1143" t="str">
            <v>CAMINHÃO TOCO, PBT 14.300 KG, CARGA ÚTIL MÁX. 9.710 KG, DIST. ENTRE EIXOS 3,56 M, POTÊNCIA 185 CV, INCLUSIVE CARROCERIA FIXA ABERTA DE MADEIRA P/ TRANSPORTE GERAL DE CARGA SECA, DIMEN. APROX. 2,50 X 6,50 X 0,50 M - DEPRECIAÇÃO. AF_06/2014</v>
          </cell>
          <cell r="I1143" t="str">
            <v>H</v>
          </cell>
          <cell r="J1143" t="str">
            <v>COEFICIENTE DE REPRESENTATIVIDADE</v>
          </cell>
          <cell r="K1143" t="str">
            <v>18,95</v>
          </cell>
        </row>
        <row r="1144">
          <cell r="A1144" t="str">
            <v>CUSTOS HORÁRIOS DE MÁQUINAS E EQUIPAMENTOS</v>
          </cell>
          <cell r="B1144" t="str">
            <v>CHOR</v>
          </cell>
          <cell r="C1144" t="str">
            <v>COMPOSIÇÕES AUXILIARES</v>
          </cell>
          <cell r="D1144" t="str">
            <v>0329</v>
          </cell>
        </row>
        <row r="1144">
          <cell r="G1144">
            <v>91391</v>
          </cell>
          <cell r="H1144" t="str">
            <v>CAMINHÃO TOCO, PBT 14.300 KG, CARGA ÚTIL MÁX. 9.710 KG, DIST. ENTRE EIXOS 3,56 M, POTÊNCIA 185 CV, INCLUSIVE CARROCERIA FIXA ABERTA DE MADEIRA P/ TRANSPORTE GERAL DE CARGA SECA, DIMEN. APROX. 2,50 X 6,50 X 0,50 M - JUROS. AF_06/2014</v>
          </cell>
          <cell r="I1144" t="str">
            <v>H</v>
          </cell>
          <cell r="J1144" t="str">
            <v>COEFICIENTE DE REPRESENTATIVIDADE</v>
          </cell>
          <cell r="K1144" t="str">
            <v>7,50</v>
          </cell>
        </row>
        <row r="1145">
          <cell r="A1145" t="str">
            <v>CUSTOS HORÁRIOS DE MÁQUINAS E EQUIPAMENTOS</v>
          </cell>
          <cell r="B1145" t="str">
            <v>CHOR</v>
          </cell>
          <cell r="C1145" t="str">
            <v>COMPOSIÇÕES AUXILIARES</v>
          </cell>
          <cell r="D1145" t="str">
            <v>0329</v>
          </cell>
        </row>
        <row r="1145">
          <cell r="G1145">
            <v>91392</v>
          </cell>
          <cell r="H1145" t="str">
            <v>CAMINHÃO TOCO, PBT 14.300 KG, CARGA ÚTIL MÁX. 9.710 KG, DIST. ENTRE EIXOS 3,56 M, POTÊNCIA 185 CV, INCLUSIVE CARROCERIA FIXA ABERTA DE MADEIRA P/ TRANSPORTE GERAL DE CARGA SECA, DIMEN. APROX. 2,50 X 6,50 X 0,50 M - IMPOSTOS E SEGUROS. AF_06/2014</v>
          </cell>
          <cell r="I1145" t="str">
            <v>H</v>
          </cell>
          <cell r="J1145" t="str">
            <v>COEFICIENTE DE REPRESENTATIVIDADE</v>
          </cell>
          <cell r="K1145" t="str">
            <v>3,03</v>
          </cell>
        </row>
        <row r="1146">
          <cell r="A1146" t="str">
            <v>CUSTOS HORÁRIOS DE MÁQUINAS E EQUIPAMENTOS</v>
          </cell>
          <cell r="B1146" t="str">
            <v>CHOR</v>
          </cell>
          <cell r="C1146" t="str">
            <v>COMPOSIÇÕES AUXILIARES</v>
          </cell>
          <cell r="D1146" t="str">
            <v>0329</v>
          </cell>
        </row>
        <row r="1146">
          <cell r="G1146">
            <v>91396</v>
          </cell>
          <cell r="H1146" t="str">
            <v>CAMINHÃO PIPA 10.000 L TRUCADO, PESO BRUTO TOTAL 23.000 KG, CARGA ÚTIL MÁXIMA 15.935 KG, DISTÂNCIA ENTRE EIXOS 4,8 M, POTÊNCIA 230 CV, INCLUSIVE TANQUE DE AÇO PARA TRANSPORTE DE ÁGUA - DEPRECIAÇÃO. AF_06/2014</v>
          </cell>
          <cell r="I1146" t="str">
            <v>H</v>
          </cell>
          <cell r="J1146" t="str">
            <v>ATRIBUÍDO SÃO PAULO</v>
          </cell>
          <cell r="K1146" t="str">
            <v>28,37</v>
          </cell>
        </row>
        <row r="1147">
          <cell r="A1147" t="str">
            <v>CUSTOS HORÁRIOS DE MÁQUINAS E EQUIPAMENTOS</v>
          </cell>
          <cell r="B1147" t="str">
            <v>CHOR</v>
          </cell>
          <cell r="C1147" t="str">
            <v>COMPOSIÇÕES AUXILIARES</v>
          </cell>
          <cell r="D1147" t="str">
            <v>0329</v>
          </cell>
        </row>
        <row r="1147">
          <cell r="G1147">
            <v>91397</v>
          </cell>
          <cell r="H1147" t="str">
            <v>CAMINHÃO PIPA 10.000 L TRUCADO, PESO BRUTO TOTAL 23.000 KG, CARGA ÚTIL MÁXIMA 15.935 KG, DISTÂNCIA ENTRE EIXOS 4,8 M, POTÊNCIA 230 CV, INCLUSIVE TANQUE DE AÇO PARA TRANSPORTE DE ÁGUA - JUROS. AF_06/2014</v>
          </cell>
          <cell r="I1147" t="str">
            <v>H</v>
          </cell>
          <cell r="J1147" t="str">
            <v>ATRIBUÍDO SÃO PAULO</v>
          </cell>
          <cell r="K1147" t="str">
            <v>10,95</v>
          </cell>
        </row>
        <row r="1148">
          <cell r="A1148" t="str">
            <v>CUSTOS HORÁRIOS DE MÁQUINAS E EQUIPAMENTOS</v>
          </cell>
          <cell r="B1148" t="str">
            <v>CHOR</v>
          </cell>
          <cell r="C1148" t="str">
            <v>COMPOSIÇÕES AUXILIARES</v>
          </cell>
          <cell r="D1148" t="str">
            <v>0329</v>
          </cell>
        </row>
        <row r="1148">
          <cell r="G1148">
            <v>91398</v>
          </cell>
          <cell r="H1148" t="str">
            <v>CAMINHÃO PIPA 10.000 L TRUCADO, PESO BRUTO TOTAL 23.000 KG, CARGA ÚTIL MÁXIMA 15.935 KG, DISTÂNCIA ENTRE EIXOS 4,8 M, POTÊNCIA 230 CV, INCLUSIVE TANQUE DE AÇO PARA TRANSPORTE DE ÁGUA - IMPOSTOS E SEGUROS. AF_06/2014</v>
          </cell>
          <cell r="I1148" t="str">
            <v>H</v>
          </cell>
          <cell r="J1148" t="str">
            <v>ATRIBUÍDO SÃO PAULO</v>
          </cell>
          <cell r="K1148" t="str">
            <v>4,42</v>
          </cell>
        </row>
        <row r="1149">
          <cell r="A1149" t="str">
            <v>CUSTOS HORÁRIOS DE MÁQUINAS E EQUIPAMENTOS</v>
          </cell>
          <cell r="B1149" t="str">
            <v>CHOR</v>
          </cell>
          <cell r="C1149" t="str">
            <v>COMPOSIÇÕES AUXILIARES</v>
          </cell>
          <cell r="D1149" t="str">
            <v>0329</v>
          </cell>
        </row>
        <row r="1149">
          <cell r="G1149">
            <v>91402</v>
          </cell>
          <cell r="H1149" t="str">
            <v>CAMINHÃO BASCULANTE 6 M3 TOCO, PESO BRUTO TOTAL 16.000 KG, CARGA ÚTIL MÁXIMA 11.130 KG, DISTÂNCIA ENTRE EIXOS 5,36 M, POTÊNCIA 185 CV, INCLUSIVE CAÇAMBA METÁLICA - IMPOSTOS E SEGUROS. AF_06/2014</v>
          </cell>
          <cell r="I1149" t="str">
            <v>H</v>
          </cell>
          <cell r="J1149" t="str">
            <v>COEFICIENTE DE REPRESENTATIVIDADE</v>
          </cell>
          <cell r="K1149" t="str">
            <v>3,51</v>
          </cell>
        </row>
        <row r="1150">
          <cell r="A1150" t="str">
            <v>CUSTOS HORÁRIOS DE MÁQUINAS E EQUIPAMENTOS</v>
          </cell>
          <cell r="B1150" t="str">
            <v>CHOR</v>
          </cell>
          <cell r="C1150" t="str">
            <v>COMPOSIÇÕES AUXILIARES</v>
          </cell>
          <cell r="D1150" t="str">
            <v>0329</v>
          </cell>
        </row>
        <row r="1150">
          <cell r="G1150">
            <v>91466</v>
          </cell>
          <cell r="H1150" t="str">
            <v>GUINDAUTO HIDRÁULICO, CAPACIDADE MÁXIMA DE CARGA 6200 KG, MOMENTO MÁXIMO DE CARGA 11,7 TM, ALCANCE MÁXIMO HORIZONTAL 9,70 M, INCLUSIVE CAMINHÃO TOCO PBT 16.000 KG, POTÊNCIA DE 189 CV - IMPOSTOS E SEGUROS. AF_08/2015</v>
          </cell>
          <cell r="I1150" t="str">
            <v>H</v>
          </cell>
          <cell r="J1150" t="str">
            <v>ATRIBUÍDO SÃO PAULO</v>
          </cell>
          <cell r="K1150" t="str">
            <v>3,95</v>
          </cell>
        </row>
        <row r="1151">
          <cell r="A1151" t="str">
            <v>CUSTOS HORÁRIOS DE MÁQUINAS E EQUIPAMENTOS</v>
          </cell>
          <cell r="B1151" t="str">
            <v>CHOR</v>
          </cell>
          <cell r="C1151" t="str">
            <v>COMPOSIÇÕES AUXILIARES</v>
          </cell>
          <cell r="D1151" t="str">
            <v>0329</v>
          </cell>
        </row>
        <row r="1151">
          <cell r="G1151">
            <v>91467</v>
          </cell>
          <cell r="H1151" t="str">
            <v>GUINDAUTO HIDRÁULICO, CAPACIDADE MÁXIMA DE CARGA 6200 KG, MOMENTO MÁXIMO DE CARGA 11,7 TM, ALCANCE MÁXIMO HORIZONTAL 9,70 M, INCLUSIVE CAMINHÃO TOCO PBT 16.000 KG, POTÊNCIA DE 189 CV - MATERIAIS NA OPERAÇÃO. AF_08/2015</v>
          </cell>
          <cell r="I1151" t="str">
            <v>H</v>
          </cell>
          <cell r="J1151" t="str">
            <v>COLETADO</v>
          </cell>
          <cell r="K1151" t="str">
            <v>153,55</v>
          </cell>
        </row>
        <row r="1152">
          <cell r="A1152" t="str">
            <v>CUSTOS HORÁRIOS DE MÁQUINAS E EQUIPAMENTOS</v>
          </cell>
          <cell r="B1152" t="str">
            <v>CHOR</v>
          </cell>
          <cell r="C1152" t="str">
            <v>COMPOSIÇÕES AUXILIARES</v>
          </cell>
          <cell r="D1152" t="str">
            <v>0329</v>
          </cell>
        </row>
        <row r="1152">
          <cell r="G1152">
            <v>91468</v>
          </cell>
          <cell r="H1152" t="str">
            <v>ESPARGIDOR DE ASFALTO PRESSURIZADO, TANQUE 6 M3 COM ISOLAÇÃO TÉRMICA, AQUECIDO COM 2 MAÇARICOS, COM BARRA ESPARGIDORA 3,60 M, MONTADO SOBRE CAMINHÃO  TOCO, PBT 14.300 KG, POTÊNCIA 185 CV - DEPRECIAÇÃO. AF_05/2023</v>
          </cell>
          <cell r="I1152" t="str">
            <v>H</v>
          </cell>
          <cell r="J1152" t="str">
            <v>ATRIBUÍDO SÃO PAULO</v>
          </cell>
          <cell r="K1152" t="str">
            <v>22,32</v>
          </cell>
        </row>
        <row r="1153">
          <cell r="A1153" t="str">
            <v>CUSTOS HORÁRIOS DE MÁQUINAS E EQUIPAMENTOS</v>
          </cell>
          <cell r="B1153" t="str">
            <v>CHOR</v>
          </cell>
          <cell r="C1153" t="str">
            <v>COMPOSIÇÕES AUXILIARES</v>
          </cell>
          <cell r="D1153" t="str">
            <v>0329</v>
          </cell>
        </row>
        <row r="1153">
          <cell r="G1153">
            <v>91469</v>
          </cell>
          <cell r="H1153" t="str">
            <v>ESPARGIDOR DE ASFALTO PRESSURIZADO, TANQUE 6 M3 COM ISOLAÇÃO TÉRMICA, AQUECIDO COM 2 MAÇARICOS, COM BARRA ESPARGIDORA 3,60 M, MONTADO SOBRE CAMINHÃO  TOCO, PBT 14.300 KG, POTÊNCIA 185 CV - JUROS. AF_05/2023</v>
          </cell>
          <cell r="I1153" t="str">
            <v>H</v>
          </cell>
          <cell r="J1153" t="str">
            <v>ATRIBUÍDO SÃO PAULO</v>
          </cell>
          <cell r="K1153" t="str">
            <v>9,75</v>
          </cell>
        </row>
        <row r="1154">
          <cell r="A1154" t="str">
            <v>CUSTOS HORÁRIOS DE MÁQUINAS E EQUIPAMENTOS</v>
          </cell>
          <cell r="B1154" t="str">
            <v>CHOR</v>
          </cell>
          <cell r="C1154" t="str">
            <v>COMPOSIÇÕES AUXILIARES</v>
          </cell>
          <cell r="D1154" t="str">
            <v>0329</v>
          </cell>
        </row>
        <row r="1154">
          <cell r="G1154">
            <v>91484</v>
          </cell>
          <cell r="H1154" t="str">
            <v>ESPARGIDOR DE ASFALTO PRESSURIZADO, TANQUE 6 M3 COM ISOLAÇÃO TÉRMICA, AQUECIDO COM 2 MAÇARICOS, COM BARRA ESPARGIDORA 3,60 M, MONTADO SOBRE CAMINHÃO  TOCO, PBT 14.300 KG, POTÊNCIA 185 CV - IMPOSTOS E SEGUROS. AF_05/2023</v>
          </cell>
          <cell r="I1154" t="str">
            <v>H</v>
          </cell>
          <cell r="J1154" t="str">
            <v>ATRIBUÍDO SÃO PAULO</v>
          </cell>
          <cell r="K1154" t="str">
            <v>7,44</v>
          </cell>
        </row>
        <row r="1155">
          <cell r="A1155" t="str">
            <v>CUSTOS HORÁRIOS DE MÁQUINAS E EQUIPAMENTOS</v>
          </cell>
          <cell r="B1155" t="str">
            <v>CHOR</v>
          </cell>
          <cell r="C1155" t="str">
            <v>COMPOSIÇÕES AUXILIARES</v>
          </cell>
          <cell r="D1155" t="str">
            <v>0329</v>
          </cell>
        </row>
        <row r="1155">
          <cell r="G1155">
            <v>91485</v>
          </cell>
          <cell r="H1155" t="str">
            <v>ESPARGIDOR DE ASFALTO PRESSURIZADO, TANQUE 6 M3 COM ISOLAÇÃO TÉRMICA, AQUECIDO COM 2 MAÇARICOS, COM BARRA ESPARGIDORA 3,60 M, MONTADO SOBRE CAMINHÃO  TOCO, PBT 14.300 KG, POTÊNCIA 185 CV - MATERIAIS NA OPERAÇÃO. AF_05/2023</v>
          </cell>
          <cell r="I1155" t="str">
            <v>H</v>
          </cell>
          <cell r="J1155" t="str">
            <v>COLETADO</v>
          </cell>
          <cell r="K1155" t="str">
            <v>158,44</v>
          </cell>
        </row>
        <row r="1156">
          <cell r="A1156" t="str">
            <v>CUSTOS HORÁRIOS DE MÁQUINAS E EQUIPAMENTOS</v>
          </cell>
          <cell r="B1156" t="str">
            <v>CHOR</v>
          </cell>
          <cell r="C1156" t="str">
            <v>COMPOSIÇÕES AUXILIARES</v>
          </cell>
          <cell r="D1156" t="str">
            <v>0329</v>
          </cell>
        </row>
        <row r="1156">
          <cell r="G1156">
            <v>91529</v>
          </cell>
          <cell r="H1156" t="str">
            <v>COMPACTADOR DE SOLOS DE PERCUSSÃO (SOQUETE) COM MOTOR A GASOLINA 4 TEMPOS, POTÊNCIA 4 CV - DEPRECIAÇÃO. AF_08/2015</v>
          </cell>
          <cell r="I1156" t="str">
            <v>H</v>
          </cell>
          <cell r="J1156" t="str">
            <v>COEFICIENTE DE REPRESENTATIVIDADE</v>
          </cell>
          <cell r="K1156" t="str">
            <v>0,60</v>
          </cell>
        </row>
        <row r="1157">
          <cell r="A1157" t="str">
            <v>CUSTOS HORÁRIOS DE MÁQUINAS E EQUIPAMENTOS</v>
          </cell>
          <cell r="B1157" t="str">
            <v>CHOR</v>
          </cell>
          <cell r="C1157" t="str">
            <v>COMPOSIÇÕES AUXILIARES</v>
          </cell>
          <cell r="D1157" t="str">
            <v>0329</v>
          </cell>
        </row>
        <row r="1157">
          <cell r="G1157">
            <v>91530</v>
          </cell>
          <cell r="H1157" t="str">
            <v>COMPACTADOR DE SOLOS DE PERCUSSÃO (SOQUETE) COM MOTOR A GASOLINA 4 TEMPOS, POTÊNCIA 4 CV - JUROS. AF_08/2015</v>
          </cell>
          <cell r="I1157" t="str">
            <v>H</v>
          </cell>
          <cell r="J1157" t="str">
            <v>COEFICIENTE DE REPRESENTATIVIDADE</v>
          </cell>
          <cell r="K1157" t="str">
            <v>0,16</v>
          </cell>
        </row>
        <row r="1158">
          <cell r="A1158" t="str">
            <v>CUSTOS HORÁRIOS DE MÁQUINAS E EQUIPAMENTOS</v>
          </cell>
          <cell r="B1158" t="str">
            <v>CHOR</v>
          </cell>
          <cell r="C1158" t="str">
            <v>COMPOSIÇÕES AUXILIARES</v>
          </cell>
          <cell r="D1158" t="str">
            <v>0329</v>
          </cell>
        </row>
        <row r="1158">
          <cell r="G1158">
            <v>91531</v>
          </cell>
          <cell r="H1158" t="str">
            <v>COMPACTADOR DE SOLOS DE PERCUSSÃO (SOQUETE) COM MOTOR A GASOLINA 4 TEMPOS, POTÊNCIA 4 CV - MANUTENÇÃO. AF_08/2015</v>
          </cell>
          <cell r="I1158" t="str">
            <v>H</v>
          </cell>
          <cell r="J1158" t="str">
            <v>COEFICIENTE DE REPRESENTATIVIDADE</v>
          </cell>
          <cell r="K1158" t="str">
            <v>0,76</v>
          </cell>
        </row>
        <row r="1159">
          <cell r="A1159" t="str">
            <v>CUSTOS HORÁRIOS DE MÁQUINAS E EQUIPAMENTOS</v>
          </cell>
          <cell r="B1159" t="str">
            <v>CHOR</v>
          </cell>
          <cell r="C1159" t="str">
            <v>COMPOSIÇÕES AUXILIARES</v>
          </cell>
          <cell r="D1159" t="str">
            <v>0329</v>
          </cell>
        </row>
        <row r="1159">
          <cell r="G1159">
            <v>91532</v>
          </cell>
          <cell r="H1159" t="str">
            <v>COMPACTADOR DE SOLOS DE PERCUSSÃO (SOQUETE) COM MOTOR A GASOLINA 4 TEMPOS, POTÊNCIA 4 CV - MATERIAIS NA OPERAÇÃO. AF_08/2015</v>
          </cell>
          <cell r="I1159" t="str">
            <v>H</v>
          </cell>
          <cell r="J1159" t="str">
            <v>COLETADO</v>
          </cell>
          <cell r="K1159" t="str">
            <v>6,37</v>
          </cell>
        </row>
        <row r="1160">
          <cell r="A1160" t="str">
            <v>CUSTOS HORÁRIOS DE MÁQUINAS E EQUIPAMENTOS</v>
          </cell>
          <cell r="B1160" t="str">
            <v>CHOR</v>
          </cell>
          <cell r="C1160" t="str">
            <v>COMPOSIÇÕES AUXILIARES</v>
          </cell>
          <cell r="D1160" t="str">
            <v>0329</v>
          </cell>
        </row>
        <row r="1160">
          <cell r="G1160">
            <v>91629</v>
          </cell>
          <cell r="H1160" t="str">
            <v>GUINDAUTO HIDRÁULICO, CAPACIDADE MÁXIMA DE CARGA 6500 KG, MOMENTO MÁXIMO DE CARGA 5,8 TM, ALCANCE MÁXIMO HORIZONTAL 7,60 M, INCLUSIVE CAMINHÃO TOCO PBT 9.700 KG, POTÊNCIA DE 160 CV - DEPRECIAÇÃO. AF_08/2015</v>
          </cell>
          <cell r="I1160" t="str">
            <v>H</v>
          </cell>
          <cell r="J1160" t="str">
            <v>ATRIBUÍDO SÃO PAULO</v>
          </cell>
          <cell r="K1160" t="str">
            <v>21,15</v>
          </cell>
        </row>
        <row r="1161">
          <cell r="A1161" t="str">
            <v>CUSTOS HORÁRIOS DE MÁQUINAS E EQUIPAMENTOS</v>
          </cell>
          <cell r="B1161" t="str">
            <v>CHOR</v>
          </cell>
          <cell r="C1161" t="str">
            <v>COMPOSIÇÕES AUXILIARES</v>
          </cell>
          <cell r="D1161" t="str">
            <v>0329</v>
          </cell>
        </row>
        <row r="1161">
          <cell r="G1161">
            <v>91630</v>
          </cell>
          <cell r="H1161" t="str">
            <v>GUINDAUTO HIDRÁULICO, CAPACIDADE MÁXIMA DE CARGA 6500 KG, MOMENTO MÁXIMO DE CARGA 5,8 TM, ALCANCE MÁXIMO HORIZONTAL 7,60 M, INCLUSIVE CAMINHÃO TOCO PBT 9.700 KG, POTÊNCIA DE 160 CV - JUROS. AF_08/2015</v>
          </cell>
          <cell r="I1161" t="str">
            <v>H</v>
          </cell>
          <cell r="J1161" t="str">
            <v>ATRIBUÍDO SÃO PAULO</v>
          </cell>
          <cell r="K1161" t="str">
            <v>7,84</v>
          </cell>
        </row>
        <row r="1162">
          <cell r="A1162" t="str">
            <v>CUSTOS HORÁRIOS DE MÁQUINAS E EQUIPAMENTOS</v>
          </cell>
          <cell r="B1162" t="str">
            <v>CHOR</v>
          </cell>
          <cell r="C1162" t="str">
            <v>COMPOSIÇÕES AUXILIARES</v>
          </cell>
          <cell r="D1162" t="str">
            <v>0329</v>
          </cell>
        </row>
        <row r="1162">
          <cell r="G1162">
            <v>91631</v>
          </cell>
          <cell r="H1162" t="str">
            <v>GUINDAUTO HIDRÁULICO, CAPACIDADE MÁXIMA DE CARGA 6500 KG, MOMENTO MÁXIMO DE CARGA 5,8 TM, ALCANCE MÁXIMO HORIZONTAL 7,60 M, INCLUSIVE CAMINHÃO TOCO PBT 9.700 KG, POTÊNCIA DE 160 CV - IMPOSTOS E SEGUROS. AF_08/2015</v>
          </cell>
          <cell r="I1162" t="str">
            <v>H</v>
          </cell>
          <cell r="J1162" t="str">
            <v>ATRIBUÍDO SÃO PAULO</v>
          </cell>
          <cell r="K1162" t="str">
            <v>3,16</v>
          </cell>
        </row>
        <row r="1163">
          <cell r="A1163" t="str">
            <v>CUSTOS HORÁRIOS DE MÁQUINAS E EQUIPAMENTOS</v>
          </cell>
          <cell r="B1163" t="str">
            <v>CHOR</v>
          </cell>
          <cell r="C1163" t="str">
            <v>COMPOSIÇÕES AUXILIARES</v>
          </cell>
          <cell r="D1163" t="str">
            <v>0329</v>
          </cell>
        </row>
        <row r="1163">
          <cell r="G1163">
            <v>91632</v>
          </cell>
          <cell r="H1163" t="str">
            <v>GUINDAUTO HIDRÁULICO, CAPACIDADE MÁXIMA DE CARGA 6500 KG, MOMENTO MÁXIMO DE CARGA 5,8 TM, ALCANCE MÁXIMO HORIZONTAL 7,60 M, INCLUSIVE CAMINHÃO TOCO PBT 9.700 KG, POTÊNCIA DE 160 CV - MANUTENÇÃO. AF_08/2015</v>
          </cell>
          <cell r="I1163" t="str">
            <v>H</v>
          </cell>
          <cell r="J1163" t="str">
            <v>ATRIBUÍDO SÃO PAULO</v>
          </cell>
          <cell r="K1163" t="str">
            <v>36,12</v>
          </cell>
        </row>
        <row r="1164">
          <cell r="A1164" t="str">
            <v>CUSTOS HORÁRIOS DE MÁQUINAS E EQUIPAMENTOS</v>
          </cell>
          <cell r="B1164" t="str">
            <v>CHOR</v>
          </cell>
          <cell r="C1164" t="str">
            <v>COMPOSIÇÕES AUXILIARES</v>
          </cell>
          <cell r="D1164" t="str">
            <v>0329</v>
          </cell>
        </row>
        <row r="1164">
          <cell r="G1164">
            <v>91633</v>
          </cell>
          <cell r="H1164" t="str">
            <v>GUINDAUTO HIDRÁULICO, CAPACIDADE MÁXIMA DE CARGA 6500 KG, MOMENTO MÁXIMO DE CARGA 5,8 TM, ALCANCE MÁXIMO HORIZONTAL 7,60 M, INCLUSIVE CAMINHÃO TOCO PBT 9.700 KG, POTÊNCIA DE 160 CV - MATERIAIS NA OPERAÇÃO. AF_08/2015</v>
          </cell>
          <cell r="I1164" t="str">
            <v>H</v>
          </cell>
          <cell r="J1164" t="str">
            <v>COLETADO</v>
          </cell>
          <cell r="K1164" t="str">
            <v>129,96</v>
          </cell>
        </row>
        <row r="1165">
          <cell r="A1165" t="str">
            <v>CUSTOS HORÁRIOS DE MÁQUINAS E EQUIPAMENTOS</v>
          </cell>
          <cell r="B1165" t="str">
            <v>CHOR</v>
          </cell>
          <cell r="C1165" t="str">
            <v>COMPOSIÇÕES AUXILIARES</v>
          </cell>
          <cell r="D1165" t="str">
            <v>0329</v>
          </cell>
        </row>
        <row r="1165">
          <cell r="G1165">
            <v>91640</v>
          </cell>
          <cell r="H1165" t="str">
            <v>CAMINHÃO DE TRANSPORTE DE MATERIAL ASFÁLTICO 30.000 L, COM CAVALO MECÂNICO DE CAPACIDADE MÁXIMA DE TRAÇÃO COMBINADO DE 66.000 KG, POTÊNCIA 360 CV, INCLUSIVE TANQUE DE ASFALTO COM SERPENTINA - DEPRECIAÇÃO. AF_08/2015</v>
          </cell>
          <cell r="I1165" t="str">
            <v>H</v>
          </cell>
          <cell r="J1165" t="str">
            <v>ATRIBUÍDO SÃO PAULO</v>
          </cell>
          <cell r="K1165" t="str">
            <v>40,61</v>
          </cell>
        </row>
        <row r="1166">
          <cell r="A1166" t="str">
            <v>CUSTOS HORÁRIOS DE MÁQUINAS E EQUIPAMENTOS</v>
          </cell>
          <cell r="B1166" t="str">
            <v>CHOR</v>
          </cell>
          <cell r="C1166" t="str">
            <v>COMPOSIÇÕES AUXILIARES</v>
          </cell>
          <cell r="D1166" t="str">
            <v>0329</v>
          </cell>
        </row>
        <row r="1166">
          <cell r="G1166">
            <v>91641</v>
          </cell>
          <cell r="H1166" t="str">
            <v>CAMINHÃO DE TRANSPORTE DE MATERIAL ASFÁLTICO 30.000 L, COM CAVALO MECÂNICO DE CAPACIDADE MÁXIMA DE TRAÇÃO COMBINADO DE 66.000 KG, POTÊNCIA 360 CV, INCLUSIVE TANQUE DE ASFALTO COM SERPENTINA - JUROS. AF_08/2015</v>
          </cell>
          <cell r="I1166" t="str">
            <v>H</v>
          </cell>
          <cell r="J1166" t="str">
            <v>ATRIBUÍDO SÃO PAULO</v>
          </cell>
          <cell r="K1166" t="str">
            <v>16,39</v>
          </cell>
        </row>
        <row r="1167">
          <cell r="A1167" t="str">
            <v>CUSTOS HORÁRIOS DE MÁQUINAS E EQUIPAMENTOS</v>
          </cell>
          <cell r="B1167" t="str">
            <v>CHOR</v>
          </cell>
          <cell r="C1167" t="str">
            <v>COMPOSIÇÕES AUXILIARES</v>
          </cell>
          <cell r="D1167" t="str">
            <v>0329</v>
          </cell>
        </row>
        <row r="1167">
          <cell r="G1167">
            <v>91642</v>
          </cell>
          <cell r="H1167" t="str">
            <v>CAMINHÃO DE TRANSPORTE DE MATERIAL ASFÁLTICO 30.000 L, COM CAVALO MECÂNICO DE CAPACIDADE MÁXIMA DE TRAÇÃO COMBINADO DE 66.000 KG, POTÊNCIA 360 CV, INCLUSIVE TANQUE DE ASFALTO COM SERPENTINA - IMPOSTOS E SEGUROS. AF_08/2015</v>
          </cell>
          <cell r="I1167" t="str">
            <v>H</v>
          </cell>
          <cell r="J1167" t="str">
            <v>ATRIBUÍDO SÃO PAULO</v>
          </cell>
          <cell r="K1167" t="str">
            <v>6,62</v>
          </cell>
        </row>
        <row r="1168">
          <cell r="A1168" t="str">
            <v>CUSTOS HORÁRIOS DE MÁQUINAS E EQUIPAMENTOS</v>
          </cell>
          <cell r="B1168" t="str">
            <v>CHOR</v>
          </cell>
          <cell r="C1168" t="str">
            <v>COMPOSIÇÕES AUXILIARES</v>
          </cell>
          <cell r="D1168" t="str">
            <v>0329</v>
          </cell>
        </row>
        <row r="1168">
          <cell r="G1168">
            <v>91643</v>
          </cell>
          <cell r="H1168" t="str">
            <v>CAMINHÃO DE TRANSPORTE DE MATERIAL ASFÁLTICO 30.000 L, COM CAVALO MECÂNICO DE CAPACIDADE MÁXIMA DE TRAÇÃO COMBINADO DE 66.000 KG, POTÊNCIA 360 CV, INCLUSIVE TANQUE DE ASFALTO COM SERPENTINA - MANUTENÇÃO. AF_08/2015</v>
          </cell>
          <cell r="I1168" t="str">
            <v>H</v>
          </cell>
          <cell r="J1168" t="str">
            <v>ATRIBUÍDO SÃO PAULO</v>
          </cell>
          <cell r="K1168" t="str">
            <v>73,21</v>
          </cell>
        </row>
        <row r="1169">
          <cell r="A1169" t="str">
            <v>CUSTOS HORÁRIOS DE MÁQUINAS E EQUIPAMENTOS</v>
          </cell>
          <cell r="B1169" t="str">
            <v>CHOR</v>
          </cell>
          <cell r="C1169" t="str">
            <v>COMPOSIÇÕES AUXILIARES</v>
          </cell>
          <cell r="D1169" t="str">
            <v>0329</v>
          </cell>
        </row>
        <row r="1169">
          <cell r="G1169">
            <v>91644</v>
          </cell>
          <cell r="H1169" t="str">
            <v>CAMINHÃO DE TRANSPORTE DE MATERIAL ASFÁLTICO 30.000 L, COM CAVALO MECÂNICO DE CAPACIDADE MÁXIMA DE TRAÇÃO COMBINADO DE 66.000 KG, POTÊNCIA 360 CV, INCLUSIVE TANQUE DE ASFALTO COM SERPENTINA - MATERIAIS NA OPERAÇÃO. AF_08/2015</v>
          </cell>
          <cell r="I1169" t="str">
            <v>H</v>
          </cell>
          <cell r="J1169" t="str">
            <v>COLETADO</v>
          </cell>
          <cell r="K1169" t="str">
            <v>292,47</v>
          </cell>
        </row>
        <row r="1170">
          <cell r="A1170" t="str">
            <v>CUSTOS HORÁRIOS DE MÁQUINAS E EQUIPAMENTOS</v>
          </cell>
          <cell r="B1170" t="str">
            <v>CHOR</v>
          </cell>
          <cell r="C1170" t="str">
            <v>COMPOSIÇÕES AUXILIARES</v>
          </cell>
          <cell r="D1170" t="str">
            <v>0329</v>
          </cell>
        </row>
        <row r="1170">
          <cell r="G1170">
            <v>91688</v>
          </cell>
          <cell r="H1170" t="str">
            <v>SERRA CIRCULAR DE BANCADA COM MOTOR ELÉTRICO POTÊNCIA DE 5HP, COM COIFA PARA DISCO 10" - DEPRECIAÇÃO. AF_08/2015</v>
          </cell>
          <cell r="I1170" t="str">
            <v>H</v>
          </cell>
          <cell r="J1170" t="str">
            <v>COEFICIENTE DE REPRESENTATIVIDADE</v>
          </cell>
          <cell r="K1170" t="str">
            <v>0,08</v>
          </cell>
        </row>
        <row r="1171">
          <cell r="A1171" t="str">
            <v>CUSTOS HORÁRIOS DE MÁQUINAS E EQUIPAMENTOS</v>
          </cell>
          <cell r="B1171" t="str">
            <v>CHOR</v>
          </cell>
          <cell r="C1171" t="str">
            <v>COMPOSIÇÕES AUXILIARES</v>
          </cell>
          <cell r="D1171" t="str">
            <v>0329</v>
          </cell>
        </row>
        <row r="1171">
          <cell r="G1171">
            <v>91689</v>
          </cell>
          <cell r="H1171" t="str">
            <v>SERRA CIRCULAR DE BANCADA COM MOTOR ELÉTRICO POTÊNCIA DE 5HP, COM COIFA PARA DISCO 10" - JUROS. AF_08/2015</v>
          </cell>
          <cell r="I1171" t="str">
            <v>H</v>
          </cell>
          <cell r="J1171" t="str">
            <v>COEFICIENTE DE REPRESENTATIVIDADE</v>
          </cell>
          <cell r="K1171" t="str">
            <v>0,01</v>
          </cell>
        </row>
        <row r="1172">
          <cell r="A1172" t="str">
            <v>CUSTOS HORÁRIOS DE MÁQUINAS E EQUIPAMENTOS</v>
          </cell>
          <cell r="B1172" t="str">
            <v>CHOR</v>
          </cell>
          <cell r="C1172" t="str">
            <v>COMPOSIÇÕES AUXILIARES</v>
          </cell>
          <cell r="D1172" t="str">
            <v>0329</v>
          </cell>
        </row>
        <row r="1172">
          <cell r="G1172">
            <v>91690</v>
          </cell>
          <cell r="H1172" t="str">
            <v>SERRA CIRCULAR DE BANCADA COM MOTOR ELÉTRICO POTÊNCIA DE 5HP, COM COIFA PARA DISCO 10" - MANUTENÇÃO. AF_08/2015</v>
          </cell>
          <cell r="I1172" t="str">
            <v>H</v>
          </cell>
          <cell r="J1172" t="str">
            <v>COEFICIENTE DE REPRESENTATIVIDADE</v>
          </cell>
          <cell r="K1172" t="str">
            <v>0,05</v>
          </cell>
        </row>
        <row r="1173">
          <cell r="A1173" t="str">
            <v>CUSTOS HORÁRIOS DE MÁQUINAS E EQUIPAMENTOS</v>
          </cell>
          <cell r="B1173" t="str">
            <v>CHOR</v>
          </cell>
          <cell r="C1173" t="str">
            <v>COMPOSIÇÕES AUXILIARES</v>
          </cell>
          <cell r="D1173" t="str">
            <v>0329</v>
          </cell>
        </row>
        <row r="1173">
          <cell r="G1173">
            <v>91691</v>
          </cell>
          <cell r="H1173" t="str">
            <v>SERRA CIRCULAR DE BANCADA COM MOTOR ELÉTRICO POTÊNCIA DE 5HP, COM COIFA PARA DISCO 10" - MATERIAIS NA OPERAÇÃO. AF_08/2015</v>
          </cell>
          <cell r="I1173" t="str">
            <v>H</v>
          </cell>
          <cell r="J1173" t="str">
            <v>COEFICIENTE DE REPRESENTATIVIDADE</v>
          </cell>
          <cell r="K1173" t="str">
            <v>1,34</v>
          </cell>
        </row>
        <row r="1174">
          <cell r="A1174" t="str">
            <v>CUSTOS HORÁRIOS DE MÁQUINAS E EQUIPAMENTOS</v>
          </cell>
          <cell r="B1174" t="str">
            <v>CHOR</v>
          </cell>
          <cell r="C1174" t="str">
            <v>COMPOSIÇÕES AUXILIARES</v>
          </cell>
          <cell r="D1174" t="str">
            <v>0329</v>
          </cell>
        </row>
        <row r="1174">
          <cell r="G1174">
            <v>92040</v>
          </cell>
          <cell r="H1174" t="str">
            <v>DISTRIBUIDOR DE AGREGADOS REBOCAVEL, CAPACIDADE 1,9 M³, LARGURA DE TRABALHO 3,66 M - DEPRECIAÇÃO. AF_11/2015</v>
          </cell>
          <cell r="I1174" t="str">
            <v>H</v>
          </cell>
          <cell r="J1174" t="str">
            <v>ATRIBUÍDO SÃO PAULO</v>
          </cell>
          <cell r="K1174" t="str">
            <v>6,47</v>
          </cell>
        </row>
        <row r="1175">
          <cell r="A1175" t="str">
            <v>CUSTOS HORÁRIOS DE MÁQUINAS E EQUIPAMENTOS</v>
          </cell>
          <cell r="B1175" t="str">
            <v>CHOR</v>
          </cell>
          <cell r="C1175" t="str">
            <v>COMPOSIÇÕES AUXILIARES</v>
          </cell>
          <cell r="D1175" t="str">
            <v>0329</v>
          </cell>
        </row>
        <row r="1175">
          <cell r="G1175">
            <v>92041</v>
          </cell>
          <cell r="H1175" t="str">
            <v>DISTRIBUIDOR DE AGREGADOS REBOCAVEL, CAPACIDADE 1,9 M³, LARGURA DE TRABALHO 3,66 M - JUROS. AF_11/2015</v>
          </cell>
          <cell r="I1175" t="str">
            <v>H</v>
          </cell>
          <cell r="J1175" t="str">
            <v>ATRIBUÍDO SÃO PAULO</v>
          </cell>
          <cell r="K1175" t="str">
            <v>1,33</v>
          </cell>
        </row>
        <row r="1176">
          <cell r="A1176" t="str">
            <v>CUSTOS HORÁRIOS DE MÁQUINAS E EQUIPAMENTOS</v>
          </cell>
          <cell r="B1176" t="str">
            <v>CHOR</v>
          </cell>
          <cell r="C1176" t="str">
            <v>COMPOSIÇÕES AUXILIARES</v>
          </cell>
          <cell r="D1176" t="str">
            <v>0329</v>
          </cell>
        </row>
        <row r="1176">
          <cell r="G1176">
            <v>92042</v>
          </cell>
          <cell r="H1176" t="str">
            <v>DISTRIBUIDOR DE AGREGADOS REBOCAVEL, CAPACIDADE 1,9 M³, LARGURA DE TRABALHO 3,66 M - MANUTENÇÃO. AF_11/2015</v>
          </cell>
          <cell r="I1176" t="str">
            <v>H</v>
          </cell>
          <cell r="J1176" t="str">
            <v>ATRIBUÍDO SÃO PAULO</v>
          </cell>
          <cell r="K1176" t="str">
            <v>5,39</v>
          </cell>
        </row>
        <row r="1177">
          <cell r="A1177" t="str">
            <v>CUSTOS HORÁRIOS DE MÁQUINAS E EQUIPAMENTOS</v>
          </cell>
          <cell r="B1177" t="str">
            <v>CHOR</v>
          </cell>
          <cell r="C1177" t="str">
            <v>COMPOSIÇÕES AUXILIARES</v>
          </cell>
          <cell r="D1177" t="str">
            <v>0329</v>
          </cell>
        </row>
        <row r="1177">
          <cell r="G1177">
            <v>92101</v>
          </cell>
          <cell r="H1177" t="str">
            <v>CAMINHÃO PARA EQUIPAMENTO DE LIMPEZA A SUCÇÃO COM CAMINHÃO TRUCADO DE PESO BRUTO TOTAL 23000 KG, CARGA ÚTIL MÁXIMA 15935 KG, DISTÂNCIA ENTRE EIXOS 4,80 M, POTÊNCIA 230 CV, INCLUSIVE LIMPADORA A SUCÇÃO, TANQUE 12000 L - DEPRECIAÇÃO. AF_05/2023</v>
          </cell>
          <cell r="I1177" t="str">
            <v>H</v>
          </cell>
          <cell r="J1177" t="str">
            <v>ATRIBUÍDO SÃO PAULO</v>
          </cell>
          <cell r="K1177" t="str">
            <v>40,65</v>
          </cell>
        </row>
        <row r="1178">
          <cell r="A1178" t="str">
            <v>CUSTOS HORÁRIOS DE MÁQUINAS E EQUIPAMENTOS</v>
          </cell>
          <cell r="B1178" t="str">
            <v>CHOR</v>
          </cell>
          <cell r="C1178" t="str">
            <v>COMPOSIÇÕES AUXILIARES</v>
          </cell>
          <cell r="D1178" t="str">
            <v>0329</v>
          </cell>
        </row>
        <row r="1178">
          <cell r="G1178">
            <v>92102</v>
          </cell>
          <cell r="H1178" t="str">
            <v>CAMINHÃO PARA EQUIPAMENTO DE LIMPEZA A SUCÇÃO COM CAMINHÃO TRUCADO DE PESO BRUTO TOTAL 23000 KG, CARGA ÚTIL MÁXIMA 15935 KG, DISTÂNCIA ENTRE EIXOS 4,80 M, POTÊNCIA 230 CV, INCLUSIVE LIMPADORA A SUCÇÃO, TANQUE 12000 L - JUROS. AF_05/2023</v>
          </cell>
          <cell r="I1178" t="str">
            <v>H</v>
          </cell>
          <cell r="J1178" t="str">
            <v>ATRIBUÍDO SÃO PAULO</v>
          </cell>
          <cell r="K1178" t="str">
            <v>13,76</v>
          </cell>
        </row>
        <row r="1179">
          <cell r="A1179" t="str">
            <v>CUSTOS HORÁRIOS DE MÁQUINAS E EQUIPAMENTOS</v>
          </cell>
          <cell r="B1179" t="str">
            <v>CHOR</v>
          </cell>
          <cell r="C1179" t="str">
            <v>COMPOSIÇÕES AUXILIARES</v>
          </cell>
          <cell r="D1179" t="str">
            <v>0329</v>
          </cell>
        </row>
        <row r="1179">
          <cell r="G1179">
            <v>92103</v>
          </cell>
          <cell r="H1179" t="str">
            <v>CAMINHÃO PARA EQUIPAMENTO DE LIMPEZA A SUCÇÃO COM CAMINHÃO TRUCADO DE PESO BRUTO TOTAL 23000 KG, CARGA ÚTIL MÁXIMA 15935 KG, DISTÂNCIA ENTRE EIXOS 4,80 M, POTÊNCIA 230 CV, INCLUSIVE LIMPADORA A SUCÇÃO, TANQUE 12000 L - IMPOSTOS E SEGUROS. AF_05/2023</v>
          </cell>
          <cell r="I1179" t="str">
            <v>H</v>
          </cell>
          <cell r="J1179" t="str">
            <v>ATRIBUÍDO SÃO PAULO</v>
          </cell>
          <cell r="K1179" t="str">
            <v>9,61</v>
          </cell>
        </row>
        <row r="1180">
          <cell r="A1180" t="str">
            <v>CUSTOS HORÁRIOS DE MÁQUINAS E EQUIPAMENTOS</v>
          </cell>
          <cell r="B1180" t="str">
            <v>CHOR</v>
          </cell>
          <cell r="C1180" t="str">
            <v>COMPOSIÇÕES AUXILIARES</v>
          </cell>
          <cell r="D1180" t="str">
            <v>0329</v>
          </cell>
        </row>
        <row r="1180">
          <cell r="G1180">
            <v>92104</v>
          </cell>
          <cell r="H1180" t="str">
            <v>CAMINHÃO PARA EQUIPAMENTO DE LIMPEZA A SUCÇÃO COM CAMINHÃO TRUCADO DE PESO BRUTO TOTAL 23000 KG, CARGA ÚTIL MÁXIMA 15935 KG, DISTÂNCIA ENTRE EIXOS 4,80 M, POTÊNCIA 230 CV, INCLUSIVE LIMPADORA A SUCÇÃO, TANQUE 12000 L - MANUTENÇÃO. AF_05/2023</v>
          </cell>
          <cell r="I1180" t="str">
            <v>H</v>
          </cell>
          <cell r="J1180" t="str">
            <v>ATRIBUÍDO SÃO PAULO</v>
          </cell>
          <cell r="K1180" t="str">
            <v>66,56</v>
          </cell>
        </row>
        <row r="1181">
          <cell r="A1181" t="str">
            <v>CUSTOS HORÁRIOS DE MÁQUINAS E EQUIPAMENTOS</v>
          </cell>
          <cell r="B1181" t="str">
            <v>CHOR</v>
          </cell>
          <cell r="C1181" t="str">
            <v>COMPOSIÇÕES AUXILIARES</v>
          </cell>
          <cell r="D1181" t="str">
            <v>0329</v>
          </cell>
        </row>
        <row r="1181">
          <cell r="G1181">
            <v>92105</v>
          </cell>
          <cell r="H1181" t="str">
            <v>CAMINHÃO PARA EQUIPAMENTO DE LIMPEZA A SUCÇÃO COM CAMINHÃO TRUCADO DE PESO BRUTO TOTAL 23000 KG, CARGA ÚTIL MÁX. 15935 KG, DISTÂNCIA ENTRE EIXOS 4,80 M, POTÊNCIA 230 CV, INCLUSIVE LIMPADORA A SUCÇÃO, TANQUE 12000 L - MATERIAIS NA OPERAÇÃO. AF_05/2023</v>
          </cell>
          <cell r="I1181" t="str">
            <v>H</v>
          </cell>
          <cell r="J1181" t="str">
            <v>COLETADO</v>
          </cell>
          <cell r="K1181" t="str">
            <v>171,21</v>
          </cell>
        </row>
        <row r="1182">
          <cell r="A1182" t="str">
            <v>CUSTOS HORÁRIOS DE MÁQUINAS E EQUIPAMENTOS</v>
          </cell>
          <cell r="B1182" t="str">
            <v>CHOR</v>
          </cell>
          <cell r="C1182" t="str">
            <v>COMPOSIÇÕES AUXILIARES</v>
          </cell>
          <cell r="D1182" t="str">
            <v>0329</v>
          </cell>
        </row>
        <row r="1182">
          <cell r="G1182">
            <v>92108</v>
          </cell>
          <cell r="H1182" t="str">
            <v>PENEIRA ROTATIVA COM MOTOR ELÉTRICO TRIFÁSICO DE 2 CV, CILINDRO DE 1 M X 0,60 M, COM FUROS DE 3,17 MM - DEPRECIAÇÃO. AF_05/2023</v>
          </cell>
          <cell r="I1182" t="str">
            <v>H</v>
          </cell>
          <cell r="J1182" t="str">
            <v>COEFICIENTE DE REPRESENTATIVIDADE</v>
          </cell>
          <cell r="K1182" t="str">
            <v>1,04</v>
          </cell>
        </row>
        <row r="1183">
          <cell r="A1183" t="str">
            <v>CUSTOS HORÁRIOS DE MÁQUINAS E EQUIPAMENTOS</v>
          </cell>
          <cell r="B1183" t="str">
            <v>CHOR</v>
          </cell>
          <cell r="C1183" t="str">
            <v>COMPOSIÇÕES AUXILIARES</v>
          </cell>
          <cell r="D1183" t="str">
            <v>0329</v>
          </cell>
        </row>
        <row r="1183">
          <cell r="G1183">
            <v>92109</v>
          </cell>
          <cell r="H1183" t="str">
            <v>PENEIRA ROTATIVA COM MOTOR ELÉTRICO TRIFÁSICO DE 2 CV, CILINDRO DE 1 M X 0,60 M, COM FUROS DE 3,17 MM - JUROS. AF_05/2023</v>
          </cell>
          <cell r="I1183" t="str">
            <v>H</v>
          </cell>
          <cell r="J1183" t="str">
            <v>COEFICIENTE DE REPRESENTATIVIDADE</v>
          </cell>
          <cell r="K1183" t="str">
            <v>0,25</v>
          </cell>
        </row>
        <row r="1184">
          <cell r="A1184" t="str">
            <v>CUSTOS HORÁRIOS DE MÁQUINAS E EQUIPAMENTOS</v>
          </cell>
          <cell r="B1184" t="str">
            <v>CHOR</v>
          </cell>
          <cell r="C1184" t="str">
            <v>COMPOSIÇÕES AUXILIARES</v>
          </cell>
          <cell r="D1184" t="str">
            <v>0329</v>
          </cell>
        </row>
        <row r="1184">
          <cell r="G1184">
            <v>92110</v>
          </cell>
          <cell r="H1184" t="str">
            <v>PENEIRA ROTATIVA COM MOTOR ELÉTRICO TRIFÁSICO DE 2 CV, CILINDRO DE 1 M X 0,60 M, COM FUROS DE 3,17 MM - MANUTENÇÃO. AF_05/2023</v>
          </cell>
          <cell r="I1184" t="str">
            <v>H</v>
          </cell>
          <cell r="J1184" t="str">
            <v>COEFICIENTE DE REPRESENTATIVIDADE</v>
          </cell>
          <cell r="K1184" t="str">
            <v>1,39</v>
          </cell>
        </row>
        <row r="1185">
          <cell r="A1185" t="str">
            <v>CUSTOS HORÁRIOS DE MÁQUINAS E EQUIPAMENTOS</v>
          </cell>
          <cell r="B1185" t="str">
            <v>CHOR</v>
          </cell>
          <cell r="C1185" t="str">
            <v>COMPOSIÇÕES AUXILIARES</v>
          </cell>
          <cell r="D1185" t="str">
            <v>0329</v>
          </cell>
        </row>
        <row r="1185">
          <cell r="G1185">
            <v>92111</v>
          </cell>
          <cell r="H1185" t="str">
            <v>PENEIRA ROTATIVA COM MOTOR ELÉTRICO TRIFÁSICO DE 2 CV, CILINDRO DE 1 M X 0,60 M, COM FUROS DE 3,17 MM - MATERIAIS NA OPERAÇÃO. AF_05/2023</v>
          </cell>
          <cell r="I1185" t="str">
            <v>H</v>
          </cell>
          <cell r="J1185" t="str">
            <v>COEFICIENTE DE REPRESENTATIVIDADE</v>
          </cell>
          <cell r="K1185" t="str">
            <v>1,23</v>
          </cell>
        </row>
        <row r="1186">
          <cell r="A1186" t="str">
            <v>CUSTOS HORÁRIOS DE MÁQUINAS E EQUIPAMENTOS</v>
          </cell>
          <cell r="B1186" t="str">
            <v>CHOR</v>
          </cell>
          <cell r="C1186" t="str">
            <v>COMPOSIÇÕES AUXILIARES</v>
          </cell>
          <cell r="D1186" t="str">
            <v>0329</v>
          </cell>
        </row>
        <row r="1186">
          <cell r="G1186">
            <v>92114</v>
          </cell>
          <cell r="H1186" t="str">
            <v>DOSADOR DE AREIA, CAPACIDADE DE 26 LITROS - DEPRECIAÇÃO. AF_05/2023</v>
          </cell>
          <cell r="I1186" t="str">
            <v>H</v>
          </cell>
          <cell r="J1186" t="str">
            <v>COEFICIENTE DE REPRESENTATIVIDADE</v>
          </cell>
          <cell r="K1186" t="str">
            <v>0,27</v>
          </cell>
        </row>
        <row r="1187">
          <cell r="A1187" t="str">
            <v>CUSTOS HORÁRIOS DE MÁQUINAS E EQUIPAMENTOS</v>
          </cell>
          <cell r="B1187" t="str">
            <v>CHOR</v>
          </cell>
          <cell r="C1187" t="str">
            <v>COMPOSIÇÕES AUXILIARES</v>
          </cell>
          <cell r="D1187" t="str">
            <v>0329</v>
          </cell>
        </row>
        <row r="1187">
          <cell r="G1187">
            <v>92115</v>
          </cell>
          <cell r="H1187" t="str">
            <v>DOSADOR DE AREIA, CAPACIDADE DE 26 LITROS - JUROS. AF_05/2023</v>
          </cell>
          <cell r="I1187" t="str">
            <v>H</v>
          </cell>
          <cell r="J1187" t="str">
            <v>COEFICIENTE DE REPRESENTATIVIDADE</v>
          </cell>
          <cell r="K1187" t="str">
            <v>0,05</v>
          </cell>
        </row>
        <row r="1188">
          <cell r="A1188" t="str">
            <v>CUSTOS HORÁRIOS DE MÁQUINAS E EQUIPAMENTOS</v>
          </cell>
          <cell r="B1188" t="str">
            <v>CHOR</v>
          </cell>
          <cell r="C1188" t="str">
            <v>COMPOSIÇÕES AUXILIARES</v>
          </cell>
          <cell r="D1188" t="str">
            <v>0329</v>
          </cell>
        </row>
        <row r="1188">
          <cell r="G1188">
            <v>92116</v>
          </cell>
          <cell r="H1188" t="str">
            <v>DOSADOR DE AREIA, CAPACIDADE DE 26 LITROS - MANUTENÇÃO. AF_05/2023</v>
          </cell>
          <cell r="I1188" t="str">
            <v>H</v>
          </cell>
          <cell r="J1188" t="str">
            <v>COEFICIENTE DE REPRESENTATIVIDADE</v>
          </cell>
          <cell r="K1188" t="str">
            <v>0,19</v>
          </cell>
        </row>
        <row r="1189">
          <cell r="A1189" t="str">
            <v>CUSTOS HORÁRIOS DE MÁQUINAS E EQUIPAMENTOS</v>
          </cell>
          <cell r="B1189" t="str">
            <v>CHOR</v>
          </cell>
          <cell r="C1189" t="str">
            <v>COMPOSIÇÕES AUXILIARES</v>
          </cell>
          <cell r="D1189" t="str">
            <v>0329</v>
          </cell>
        </row>
        <row r="1189">
          <cell r="G1189">
            <v>92133</v>
          </cell>
          <cell r="H1189" t="str">
            <v>CAMINHONETE COM MOTOR A DIESEL, POTÊNCIA 180 CV, CABINE DUPLA, 4X4 - DEPRECIAÇÃO. AF_11/2015</v>
          </cell>
          <cell r="I1189" t="str">
            <v>H</v>
          </cell>
          <cell r="J1189" t="str">
            <v>COLETADO</v>
          </cell>
          <cell r="K1189" t="str">
            <v>12,86</v>
          </cell>
        </row>
        <row r="1190">
          <cell r="A1190" t="str">
            <v>CUSTOS HORÁRIOS DE MÁQUINAS E EQUIPAMENTOS</v>
          </cell>
          <cell r="B1190" t="str">
            <v>CHOR</v>
          </cell>
          <cell r="C1190" t="str">
            <v>COMPOSIÇÕES AUXILIARES</v>
          </cell>
          <cell r="D1190" t="str">
            <v>0329</v>
          </cell>
        </row>
        <row r="1190">
          <cell r="G1190">
            <v>92134</v>
          </cell>
          <cell r="H1190" t="str">
            <v>CAMINHONETE COM MOTOR A DIESEL, POTÊNCIA 180 CV, CABINE DUPLA, 4X4 - JUROS. AF_11/2015</v>
          </cell>
          <cell r="I1190" t="str">
            <v>H</v>
          </cell>
          <cell r="J1190" t="str">
            <v>COLETADO</v>
          </cell>
          <cell r="K1190" t="str">
            <v>3,96</v>
          </cell>
        </row>
        <row r="1191">
          <cell r="A1191" t="str">
            <v>CUSTOS HORÁRIOS DE MÁQUINAS E EQUIPAMENTOS</v>
          </cell>
          <cell r="B1191" t="str">
            <v>CHOR</v>
          </cell>
          <cell r="C1191" t="str">
            <v>COMPOSIÇÕES AUXILIARES</v>
          </cell>
          <cell r="D1191" t="str">
            <v>0329</v>
          </cell>
        </row>
        <row r="1191">
          <cell r="G1191">
            <v>92135</v>
          </cell>
          <cell r="H1191" t="str">
            <v>CAMINHONETE COM MOTOR A DIESEL, POTÊNCIA 180 CV, CABINE DUPLA, 4X4 - IMPOSTOS E SEGUROS. AF_11/2015</v>
          </cell>
          <cell r="I1191" t="str">
            <v>H</v>
          </cell>
          <cell r="J1191" t="str">
            <v>COLETADO</v>
          </cell>
          <cell r="K1191" t="str">
            <v>1,60</v>
          </cell>
        </row>
        <row r="1192">
          <cell r="A1192" t="str">
            <v>CUSTOS HORÁRIOS DE MÁQUINAS E EQUIPAMENTOS</v>
          </cell>
          <cell r="B1192" t="str">
            <v>CHOR</v>
          </cell>
          <cell r="C1192" t="str">
            <v>COMPOSIÇÕES AUXILIARES</v>
          </cell>
          <cell r="D1192" t="str">
            <v>0329</v>
          </cell>
        </row>
        <row r="1192">
          <cell r="G1192">
            <v>92136</v>
          </cell>
          <cell r="H1192" t="str">
            <v>CAMINHONETE COM MOTOR A DIESEL, POTÊNCIA 180 CV, CABINE DUPLA, 4X4 - MANUTENÇÃO. AF_11/2015</v>
          </cell>
          <cell r="I1192" t="str">
            <v>H</v>
          </cell>
          <cell r="J1192" t="str">
            <v>COLETADO</v>
          </cell>
          <cell r="K1192" t="str">
            <v>16,07</v>
          </cell>
        </row>
        <row r="1193">
          <cell r="A1193" t="str">
            <v>CUSTOS HORÁRIOS DE MÁQUINAS E EQUIPAMENTOS</v>
          </cell>
          <cell r="B1193" t="str">
            <v>CHOR</v>
          </cell>
          <cell r="C1193" t="str">
            <v>COMPOSIÇÕES AUXILIARES</v>
          </cell>
          <cell r="D1193" t="str">
            <v>0329</v>
          </cell>
        </row>
        <row r="1193">
          <cell r="G1193">
            <v>92137</v>
          </cell>
          <cell r="H1193" t="str">
            <v>CAMINHONETE COM MOTOR A DIESEL, POTÊNCIA 180 CV, CABINE DUPLA, 4X4 - MATERIAIS NA OPERAÇÃO. AF_11/2015</v>
          </cell>
          <cell r="I1193" t="str">
            <v>H</v>
          </cell>
          <cell r="J1193" t="str">
            <v>COLETADO</v>
          </cell>
          <cell r="K1193" t="str">
            <v>34,22</v>
          </cell>
        </row>
        <row r="1194">
          <cell r="A1194" t="str">
            <v>CUSTOS HORÁRIOS DE MÁQUINAS E EQUIPAMENTOS</v>
          </cell>
          <cell r="B1194" t="str">
            <v>CHOR</v>
          </cell>
          <cell r="C1194" t="str">
            <v>COMPOSIÇÕES AUXILIARES</v>
          </cell>
          <cell r="D1194" t="str">
            <v>0329</v>
          </cell>
        </row>
        <row r="1194">
          <cell r="G1194">
            <v>92140</v>
          </cell>
          <cell r="H1194" t="str">
            <v>CAMINHONETE CABINE SIMPLES COM MOTOR 1.6 FLEX, CÂMBIO MANUAL, POTÊNCIA 101/104 CV, 2 PORTAS - DEPRECIAÇÃO. AF_11/2015</v>
          </cell>
          <cell r="I1194" t="str">
            <v>H</v>
          </cell>
          <cell r="J1194" t="str">
            <v>COEFICIENTE DE REPRESENTATIVIDADE</v>
          </cell>
          <cell r="K1194" t="str">
            <v>4,71</v>
          </cell>
        </row>
        <row r="1195">
          <cell r="A1195" t="str">
            <v>CUSTOS HORÁRIOS DE MÁQUINAS E EQUIPAMENTOS</v>
          </cell>
          <cell r="B1195" t="str">
            <v>CHOR</v>
          </cell>
          <cell r="C1195" t="str">
            <v>COMPOSIÇÕES AUXILIARES</v>
          </cell>
          <cell r="D1195" t="str">
            <v>0329</v>
          </cell>
        </row>
        <row r="1195">
          <cell r="G1195">
            <v>92141</v>
          </cell>
          <cell r="H1195" t="str">
            <v>CAMINHONETE CABINE SIMPLES COM MOTOR 1.6 FLEX, CÂMBIO MANUAL, POTÊNCIA 101/104 CV, 2 PORTAS - JUROS. AF_11/2015</v>
          </cell>
          <cell r="I1195" t="str">
            <v>H</v>
          </cell>
          <cell r="J1195" t="str">
            <v>COEFICIENTE DE REPRESENTATIVIDADE</v>
          </cell>
          <cell r="K1195" t="str">
            <v>1,45</v>
          </cell>
        </row>
        <row r="1196">
          <cell r="A1196" t="str">
            <v>CUSTOS HORÁRIOS DE MÁQUINAS E EQUIPAMENTOS</v>
          </cell>
          <cell r="B1196" t="str">
            <v>CHOR</v>
          </cell>
          <cell r="C1196" t="str">
            <v>COMPOSIÇÕES AUXILIARES</v>
          </cell>
          <cell r="D1196" t="str">
            <v>0329</v>
          </cell>
        </row>
        <row r="1196">
          <cell r="G1196">
            <v>92142</v>
          </cell>
          <cell r="H1196" t="str">
            <v>CAMINHONETE CABINE SIMPLES COM MOTOR 1.6 FLEX, CÂMBIO MANUAL, POTÊNCIA 101/104 CV, 2 PORTAS - IMPOSTOS E SEGUROS. AF_11/2015</v>
          </cell>
          <cell r="I1196" t="str">
            <v>H</v>
          </cell>
          <cell r="J1196" t="str">
            <v>COEFICIENTE DE REPRESENTATIVIDADE</v>
          </cell>
          <cell r="K1196" t="str">
            <v>0,58</v>
          </cell>
        </row>
        <row r="1197">
          <cell r="A1197" t="str">
            <v>CUSTOS HORÁRIOS DE MÁQUINAS E EQUIPAMENTOS</v>
          </cell>
          <cell r="B1197" t="str">
            <v>CHOR</v>
          </cell>
          <cell r="C1197" t="str">
            <v>COMPOSIÇÕES AUXILIARES</v>
          </cell>
          <cell r="D1197" t="str">
            <v>0329</v>
          </cell>
        </row>
        <row r="1197">
          <cell r="G1197">
            <v>92143</v>
          </cell>
          <cell r="H1197" t="str">
            <v>CAMINHONETE CABINE SIMPLES COM MOTOR 1.6 FLEX, CÂMBIO MANUAL, POTÊNCIA 101/104 CV, 2 PORTAS - MANUTENÇÃO. AF_11/2015</v>
          </cell>
          <cell r="I1197" t="str">
            <v>H</v>
          </cell>
          <cell r="J1197" t="str">
            <v>COEFICIENTE DE REPRESENTATIVIDADE</v>
          </cell>
          <cell r="K1197" t="str">
            <v>5,89</v>
          </cell>
        </row>
        <row r="1198">
          <cell r="A1198" t="str">
            <v>CUSTOS HORÁRIOS DE MÁQUINAS E EQUIPAMENTOS</v>
          </cell>
          <cell r="B1198" t="str">
            <v>CHOR</v>
          </cell>
          <cell r="C1198" t="str">
            <v>COMPOSIÇÕES AUXILIARES</v>
          </cell>
          <cell r="D1198" t="str">
            <v>0329</v>
          </cell>
        </row>
        <row r="1198">
          <cell r="G1198">
            <v>92144</v>
          </cell>
          <cell r="H1198" t="str">
            <v>CAMINHONETE CABINE SIMPLES COM MOTOR 1.6 FLEX, CÂMBIO MANUAL, POTÊNCIA 101/104 CV, 2 PORTAS - MATERIAIS NA OPERAÇÃO. AF_11/2015</v>
          </cell>
          <cell r="I1198" t="str">
            <v>H</v>
          </cell>
          <cell r="J1198" t="str">
            <v>COLETADO</v>
          </cell>
          <cell r="K1198" t="str">
            <v>41,41</v>
          </cell>
        </row>
        <row r="1199">
          <cell r="A1199" t="str">
            <v>CUSTOS HORÁRIOS DE MÁQUINAS E EQUIPAMENTOS</v>
          </cell>
          <cell r="B1199" t="str">
            <v>CHOR</v>
          </cell>
          <cell r="C1199" t="str">
            <v>COMPOSIÇÕES AUXILIARES</v>
          </cell>
          <cell r="D1199" t="str">
            <v>0329</v>
          </cell>
        </row>
        <row r="1199">
          <cell r="G1199">
            <v>92237</v>
          </cell>
          <cell r="H1199" t="str">
            <v>CAMINHÃO DE TRANSPORTE DE MATERIAL ASFÁLTICO 20.000 L, COM CAVALO MECÂNICO DE CAPACIDADE MÁXIMA DE TRAÇÃO COMBINADO DE 45.000 KG, POTÊNCIA 330 CV, INCLUSIVE TANQUE DE ASFALTO COM MAÇARICO - DEPRECIAÇÃO. AF_12/2015</v>
          </cell>
          <cell r="I1199" t="str">
            <v>H</v>
          </cell>
          <cell r="J1199" t="str">
            <v>ATRIBUÍDO SÃO PAULO</v>
          </cell>
          <cell r="K1199" t="str">
            <v>29,58</v>
          </cell>
        </row>
        <row r="1200">
          <cell r="A1200" t="str">
            <v>CUSTOS HORÁRIOS DE MÁQUINAS E EQUIPAMENTOS</v>
          </cell>
          <cell r="B1200" t="str">
            <v>CHOR</v>
          </cell>
          <cell r="C1200" t="str">
            <v>COMPOSIÇÕES AUXILIARES</v>
          </cell>
          <cell r="D1200" t="str">
            <v>0329</v>
          </cell>
        </row>
        <row r="1200">
          <cell r="G1200">
            <v>92238</v>
          </cell>
          <cell r="H1200" t="str">
            <v>CAMINHÃO DE TRANSPORTE DE MATERIAL ASFÁLTICO 20.000 L, COM CAVALO MECÂNICO DE CAPACIDADE MÁXIMA DE TRAÇÃO COMBINADO DE 45.000 KG, POTÊNCIA 330 CV, INCLUSIVE TANQUE DE ASFALTO COM MAÇARICO - JUROS. AF_12/2015</v>
          </cell>
          <cell r="I1200" t="str">
            <v>H</v>
          </cell>
          <cell r="J1200" t="str">
            <v>ATRIBUÍDO SÃO PAULO</v>
          </cell>
          <cell r="K1200" t="str">
            <v>11,91</v>
          </cell>
        </row>
        <row r="1201">
          <cell r="A1201" t="str">
            <v>CUSTOS HORÁRIOS DE MÁQUINAS E EQUIPAMENTOS</v>
          </cell>
          <cell r="B1201" t="str">
            <v>CHOR</v>
          </cell>
          <cell r="C1201" t="str">
            <v>COMPOSIÇÕES AUXILIARES</v>
          </cell>
          <cell r="D1201" t="str">
            <v>0329</v>
          </cell>
        </row>
        <row r="1201">
          <cell r="G1201">
            <v>92239</v>
          </cell>
          <cell r="H1201" t="str">
            <v>CAMINHÃO DE TRANSPORTE DE MATERIAL ASFÁLTICO 20.000 L, COM CAVALO MECÂNICO DE CAPACIDADE MÁXIMA DE TRAÇÃO COMBINADO DE 45.000 KG, POTÊNCIA 330 CV, INCLUSIVE TANQUE DE ASFALTO COM MAÇARICO - IMPOSTOS E SEGUROS. AF_12/2015</v>
          </cell>
          <cell r="I1201" t="str">
            <v>H</v>
          </cell>
          <cell r="J1201" t="str">
            <v>ATRIBUÍDO SÃO PAULO</v>
          </cell>
          <cell r="K1201" t="str">
            <v>4,81</v>
          </cell>
        </row>
        <row r="1202">
          <cell r="A1202" t="str">
            <v>CUSTOS HORÁRIOS DE MÁQUINAS E EQUIPAMENTOS</v>
          </cell>
          <cell r="B1202" t="str">
            <v>CHOR</v>
          </cell>
          <cell r="C1202" t="str">
            <v>COMPOSIÇÕES AUXILIARES</v>
          </cell>
          <cell r="D1202" t="str">
            <v>0329</v>
          </cell>
        </row>
        <row r="1202">
          <cell r="G1202">
            <v>92240</v>
          </cell>
          <cell r="H1202" t="str">
            <v>CAMINHÃO DE TRANSPORTE DE MATERIAL ASFÁLTICO 20.000 L, COM CAVALO MECÂNICO DE CAPACIDADE MÁXIMA DE TRAÇÃO COMBINADO DE 45.000 KG, POTÊNCIA 330 CV, INCLUSIVE TANQUE DE ASFALTO COM MAÇARICO - MANUTENÇÃO. AF_12/2015</v>
          </cell>
          <cell r="I1202" t="str">
            <v>H</v>
          </cell>
          <cell r="J1202" t="str">
            <v>ATRIBUÍDO SÃO PAULO</v>
          </cell>
          <cell r="K1202" t="str">
            <v>53,08</v>
          </cell>
        </row>
        <row r="1203">
          <cell r="A1203" t="str">
            <v>CUSTOS HORÁRIOS DE MÁQUINAS E EQUIPAMENTOS</v>
          </cell>
          <cell r="B1203" t="str">
            <v>CHOR</v>
          </cell>
          <cell r="C1203" t="str">
            <v>COMPOSIÇÕES AUXILIARES</v>
          </cell>
          <cell r="D1203" t="str">
            <v>0329</v>
          </cell>
        </row>
        <row r="1203">
          <cell r="G1203">
            <v>92241</v>
          </cell>
          <cell r="H1203" t="str">
            <v>CAMINHÃO DE TRANSPORTE DE MATERIAL ASFÁLTICO 20.000 L, COM CAVALO MECÂNICO DE CAPACIDADE MÁXIMA DE TRAÇÃO COMBINADO DE 45.000 KG, POTÊNCIA 330 CV, INCLUSIVE TANQUE DE ASFALTO COM MAÇARICO - MATERIAIS NA OPERAÇÃO. AF_12/2015</v>
          </cell>
          <cell r="I1203" t="str">
            <v>H</v>
          </cell>
          <cell r="J1203" t="str">
            <v>COLETADO</v>
          </cell>
          <cell r="K1203" t="str">
            <v>268,13</v>
          </cell>
        </row>
        <row r="1204">
          <cell r="A1204" t="str">
            <v>CUSTOS HORÁRIOS DE MÁQUINAS E EQUIPAMENTOS</v>
          </cell>
          <cell r="B1204" t="str">
            <v>CHOR</v>
          </cell>
          <cell r="C1204" t="str">
            <v>COMPOSIÇÕES AUXILIARES</v>
          </cell>
          <cell r="D1204" t="str">
            <v>0329</v>
          </cell>
        </row>
        <row r="1204">
          <cell r="G1204">
            <v>92712</v>
          </cell>
          <cell r="H1204" t="str">
            <v>APARELHO PARA CORTE E SOLDA OXI-ACETILENO SOBRE RODAS, INCLUSIVE CILINDROS E MAÇARICOS - DEPRECIAÇÃO. AF_05/2023</v>
          </cell>
          <cell r="I1204" t="str">
            <v>H</v>
          </cell>
          <cell r="J1204" t="str">
            <v>COEFICIENTE DE REPRESENTATIVIDADE</v>
          </cell>
          <cell r="K1204" t="str">
            <v>0,18</v>
          </cell>
        </row>
        <row r="1205">
          <cell r="A1205" t="str">
            <v>CUSTOS HORÁRIOS DE MÁQUINAS E EQUIPAMENTOS</v>
          </cell>
          <cell r="B1205" t="str">
            <v>CHOR</v>
          </cell>
          <cell r="C1205" t="str">
            <v>COMPOSIÇÕES AUXILIARES</v>
          </cell>
          <cell r="D1205" t="str">
            <v>0329</v>
          </cell>
        </row>
        <row r="1205">
          <cell r="G1205">
            <v>92713</v>
          </cell>
          <cell r="H1205" t="str">
            <v>APARELHO PARA CORTE E SOLDA OXI-ACETILENO SOBRE RODAS, INCLUSIVE CILINDROS E MAÇARICOS - JUROS. AF_05/2023</v>
          </cell>
          <cell r="I1205" t="str">
            <v>H</v>
          </cell>
          <cell r="J1205" t="str">
            <v>COEFICIENTE DE REPRESENTATIVIDADE</v>
          </cell>
          <cell r="K1205" t="str">
            <v>0,04</v>
          </cell>
        </row>
        <row r="1206">
          <cell r="A1206" t="str">
            <v>CUSTOS HORÁRIOS DE MÁQUINAS E EQUIPAMENTOS</v>
          </cell>
          <cell r="B1206" t="str">
            <v>CHOR</v>
          </cell>
          <cell r="C1206" t="str">
            <v>COMPOSIÇÕES AUXILIARES</v>
          </cell>
          <cell r="D1206" t="str">
            <v>0329</v>
          </cell>
        </row>
        <row r="1206">
          <cell r="G1206">
            <v>92714</v>
          </cell>
          <cell r="H1206" t="str">
            <v>APARELHO PARA CORTE E SOLDA OXI-ACETILENO SOBRE RODAS, INCLUSIVE CILINDROS E MAÇARICOS - MANUTENÇÃO. AF_05/2023</v>
          </cell>
          <cell r="I1206" t="str">
            <v>H</v>
          </cell>
          <cell r="J1206" t="str">
            <v>COEFICIENTE DE REPRESENTATIVIDADE</v>
          </cell>
          <cell r="K1206" t="str">
            <v>0,24</v>
          </cell>
        </row>
        <row r="1207">
          <cell r="A1207" t="str">
            <v>CUSTOS HORÁRIOS DE MÁQUINAS E EQUIPAMENTOS</v>
          </cell>
          <cell r="B1207" t="str">
            <v>CHOR</v>
          </cell>
          <cell r="C1207" t="str">
            <v>COMPOSIÇÕES AUXILIARES</v>
          </cell>
          <cell r="D1207" t="str">
            <v>0329</v>
          </cell>
        </row>
        <row r="1207">
          <cell r="G1207">
            <v>92715</v>
          </cell>
          <cell r="H1207" t="str">
            <v>APARELHO PARA CORTE E SOLDA OXI-ACETILENO SOBRE RODAS, INCLUSIVE CILINDROS E MAÇARICOS - MATERIAIS NA OPERAÇÃO. AF_05/2023</v>
          </cell>
          <cell r="I1207" t="str">
            <v>H</v>
          </cell>
          <cell r="J1207" t="str">
            <v>COEFICIENTE DE REPRESENTATIVIDADE</v>
          </cell>
          <cell r="K1207" t="str">
            <v>114,72</v>
          </cell>
        </row>
        <row r="1208">
          <cell r="A1208" t="str">
            <v>CUSTOS HORÁRIOS DE MÁQUINAS E EQUIPAMENTOS</v>
          </cell>
          <cell r="B1208" t="str">
            <v>CHOR</v>
          </cell>
          <cell r="C1208" t="str">
            <v>COMPOSIÇÕES AUXILIARES</v>
          </cell>
          <cell r="D1208" t="str">
            <v>0329</v>
          </cell>
        </row>
        <row r="1208">
          <cell r="G1208">
            <v>92956</v>
          </cell>
          <cell r="H1208" t="str">
            <v>MÁQUINA EXTRUSORA DE CONCRETO PARA GUIAS E SARJETAS, MOTOR A DIESEL, POTÊNCIA 14 CV - DEPRECIAÇÃO. AF_12/2015</v>
          </cell>
          <cell r="I1208" t="str">
            <v>H</v>
          </cell>
          <cell r="J1208" t="str">
            <v>ATRIBUÍDO SÃO PAULO</v>
          </cell>
          <cell r="K1208" t="str">
            <v>4,30</v>
          </cell>
        </row>
        <row r="1209">
          <cell r="A1209" t="str">
            <v>CUSTOS HORÁRIOS DE MÁQUINAS E EQUIPAMENTOS</v>
          </cell>
          <cell r="B1209" t="str">
            <v>CHOR</v>
          </cell>
          <cell r="C1209" t="str">
            <v>COMPOSIÇÕES AUXILIARES</v>
          </cell>
          <cell r="D1209" t="str">
            <v>0329</v>
          </cell>
        </row>
        <row r="1209">
          <cell r="G1209">
            <v>92957</v>
          </cell>
          <cell r="H1209" t="str">
            <v>MÁQUINA EXTRUSORA DE CONCRETO PARA GUIAS E SARJETAS, MOTOR A DIESEL, POTÊNCIA 14 CV - JUROS. AF_12/2015</v>
          </cell>
          <cell r="I1209" t="str">
            <v>H</v>
          </cell>
          <cell r="J1209" t="str">
            <v>ATRIBUÍDO SÃO PAULO</v>
          </cell>
          <cell r="K1209" t="str">
            <v>0,99</v>
          </cell>
        </row>
        <row r="1210">
          <cell r="A1210" t="str">
            <v>CUSTOS HORÁRIOS DE MÁQUINAS E EQUIPAMENTOS</v>
          </cell>
          <cell r="B1210" t="str">
            <v>CHOR</v>
          </cell>
          <cell r="C1210" t="str">
            <v>COMPOSIÇÕES AUXILIARES</v>
          </cell>
          <cell r="D1210" t="str">
            <v>0329</v>
          </cell>
        </row>
        <row r="1210">
          <cell r="G1210">
            <v>92958</v>
          </cell>
          <cell r="H1210" t="str">
            <v>MÁQUINA EXTRUSORA DE CONCRETO PARA GUIAS E SARJETAS, MOTOR A DIESEL, POTÊNCIA 14 CV - MANUTENÇÃO. AF_12/2015</v>
          </cell>
          <cell r="I1210" t="str">
            <v>H</v>
          </cell>
          <cell r="J1210" t="str">
            <v>ATRIBUÍDO SÃO PAULO</v>
          </cell>
          <cell r="K1210" t="str">
            <v>4,70</v>
          </cell>
        </row>
        <row r="1211">
          <cell r="A1211" t="str">
            <v>CUSTOS HORÁRIOS DE MÁQUINAS E EQUIPAMENTOS</v>
          </cell>
          <cell r="B1211" t="str">
            <v>CHOR</v>
          </cell>
          <cell r="C1211" t="str">
            <v>COMPOSIÇÕES AUXILIARES</v>
          </cell>
          <cell r="D1211" t="str">
            <v>0329</v>
          </cell>
        </row>
        <row r="1211">
          <cell r="G1211">
            <v>92959</v>
          </cell>
          <cell r="H1211" t="str">
            <v>MÁQUINA EXTRUSORA DE CONCRETO PARA GUIAS E SARJETAS, MOTOR A DIESEL, POTÊNCIA 14 CV - MATERIAIS NA OPERAÇÃO. AF_12/2015</v>
          </cell>
          <cell r="I1211" t="str">
            <v>H</v>
          </cell>
          <cell r="J1211" t="str">
            <v>COLETADO</v>
          </cell>
          <cell r="K1211" t="str">
            <v>9,00</v>
          </cell>
        </row>
        <row r="1212">
          <cell r="A1212" t="str">
            <v>CUSTOS HORÁRIOS DE MÁQUINAS E EQUIPAMENTOS</v>
          </cell>
          <cell r="B1212" t="str">
            <v>CHOR</v>
          </cell>
          <cell r="C1212" t="str">
            <v>COMPOSIÇÕES AUXILIARES</v>
          </cell>
          <cell r="D1212" t="str">
            <v>0329</v>
          </cell>
        </row>
        <row r="1212">
          <cell r="G1212">
            <v>92963</v>
          </cell>
          <cell r="H1212" t="str">
            <v>MARTELO PERFURADOR PNEUMÁTICO MANUAL, HASTE 25 X 75 MM, 21 KG - DEPRECIAÇÃO. AF_12/2015</v>
          </cell>
          <cell r="I1212" t="str">
            <v>H</v>
          </cell>
          <cell r="J1212" t="str">
            <v>COEFICIENTE DE REPRESENTATIVIDADE</v>
          </cell>
          <cell r="K1212" t="str">
            <v>1,80</v>
          </cell>
        </row>
        <row r="1213">
          <cell r="A1213" t="str">
            <v>CUSTOS HORÁRIOS DE MÁQUINAS E EQUIPAMENTOS</v>
          </cell>
          <cell r="B1213" t="str">
            <v>CHOR</v>
          </cell>
          <cell r="C1213" t="str">
            <v>COMPOSIÇÕES AUXILIARES</v>
          </cell>
          <cell r="D1213" t="str">
            <v>0329</v>
          </cell>
        </row>
        <row r="1213">
          <cell r="G1213">
            <v>92964</v>
          </cell>
          <cell r="H1213" t="str">
            <v>MARTELO PERFURADOR PNEUMÁTICO MANUAL, HASTE 25 X 75 MM, 21 KG - JUROS. AF_12/2015</v>
          </cell>
          <cell r="I1213" t="str">
            <v>H</v>
          </cell>
          <cell r="J1213" t="str">
            <v>COEFICIENTE DE REPRESENTATIVIDADE</v>
          </cell>
          <cell r="K1213" t="str">
            <v>0,41</v>
          </cell>
        </row>
        <row r="1214">
          <cell r="A1214" t="str">
            <v>CUSTOS HORÁRIOS DE MÁQUINAS E EQUIPAMENTOS</v>
          </cell>
          <cell r="B1214" t="str">
            <v>CHOR</v>
          </cell>
          <cell r="C1214" t="str">
            <v>COMPOSIÇÕES AUXILIARES</v>
          </cell>
          <cell r="D1214" t="str">
            <v>0329</v>
          </cell>
        </row>
        <row r="1214">
          <cell r="G1214">
            <v>92965</v>
          </cell>
          <cell r="H1214" t="str">
            <v>MARTELO PERFURADOR PNEUMÁTICO MANUAL, HASTE 25 X 75 MM, 21 KG - MANUTENÇÃO. AF_12/2015</v>
          </cell>
          <cell r="I1214" t="str">
            <v>H</v>
          </cell>
          <cell r="J1214" t="str">
            <v>COEFICIENTE DE REPRESENTATIVIDADE</v>
          </cell>
          <cell r="K1214" t="str">
            <v>2,25</v>
          </cell>
        </row>
        <row r="1215">
          <cell r="A1215" t="str">
            <v>CUSTOS HORÁRIOS DE MÁQUINAS E EQUIPAMENTOS</v>
          </cell>
          <cell r="B1215" t="str">
            <v>CHOR</v>
          </cell>
          <cell r="C1215" t="str">
            <v>COMPOSIÇÕES AUXILIARES</v>
          </cell>
          <cell r="D1215" t="str">
            <v>0329</v>
          </cell>
        </row>
        <row r="1215">
          <cell r="G1215">
            <v>93220</v>
          </cell>
          <cell r="H1215" t="str">
            <v>PERFURATRIZ COM TORRE METÁLICA PARA EXECUÇÃO DE ESTACA HÉLICE CONTÍNUA, PROFUNDIDADE MÁXIMA DE 32 M, DIÂMETRO MÁXIMO DE 1000 MM, POTÊNCIA INSTALADA DE 350 HP, MESA ROTATIVA COM TORQUE MÁXIMO DE 263 KNM - DEPRECIAÇÃO. AF_01/2016</v>
          </cell>
          <cell r="I1215" t="str">
            <v>H</v>
          </cell>
          <cell r="J1215" t="str">
            <v>COEFICIENTE DE REPRESENTATIVIDADE</v>
          </cell>
          <cell r="K1215" t="str">
            <v>325,46</v>
          </cell>
        </row>
        <row r="1216">
          <cell r="A1216" t="str">
            <v>CUSTOS HORÁRIOS DE MÁQUINAS E EQUIPAMENTOS</v>
          </cell>
          <cell r="B1216" t="str">
            <v>CHOR</v>
          </cell>
          <cell r="C1216" t="str">
            <v>COMPOSIÇÕES AUXILIARES</v>
          </cell>
          <cell r="D1216" t="str">
            <v>0329</v>
          </cell>
        </row>
        <row r="1216">
          <cell r="G1216">
            <v>93221</v>
          </cell>
          <cell r="H1216" t="str">
            <v>PERFURATRIZ COM TORRE METÁLICA PARA EXECUÇÃO DE ESTACA HÉLICE CONTÍNUA, PROFUNDIDADE MÁXIMA DE 32 M, DIÂMETRO MÁXIMO DE 1000 MM, POTÊNCIA INSTALADA DE 350 HP, MESA ROTATIVA COM TORQUE MÁXIMO DE 263 KNM - JUROS. AF_01/2016</v>
          </cell>
          <cell r="I1216" t="str">
            <v>H</v>
          </cell>
          <cell r="J1216" t="str">
            <v>COEFICIENTE DE REPRESENTATIVIDADE</v>
          </cell>
          <cell r="K1216" t="str">
            <v>87,31</v>
          </cell>
        </row>
        <row r="1217">
          <cell r="A1217" t="str">
            <v>CUSTOS HORÁRIOS DE MÁQUINAS E EQUIPAMENTOS</v>
          </cell>
          <cell r="B1217" t="str">
            <v>CHOR</v>
          </cell>
          <cell r="C1217" t="str">
            <v>COMPOSIÇÕES AUXILIARES</v>
          </cell>
          <cell r="D1217" t="str">
            <v>0329</v>
          </cell>
        </row>
        <row r="1217">
          <cell r="G1217">
            <v>93222</v>
          </cell>
          <cell r="H1217" t="str">
            <v>PERFURATRIZ COM TORRE METÁLICA PARA EXECUÇÃO DE ESTACA HÉLICE CONTÍNUA, PROFUNDIDADE MÁXIMA DE 32 M, DIÂMETRO MÁXIMO DE 1000 MM, POTÊNCIA INSTALADA DE 350 HP, MESA ROTATIVA COM TORQUE MÁXIMO DE 263 KNM - MANUTENÇÃO. AF_01/2016</v>
          </cell>
          <cell r="I1217" t="str">
            <v>H</v>
          </cell>
          <cell r="J1217" t="str">
            <v>COEFICIENTE DE REPRESENTATIVIDADE</v>
          </cell>
          <cell r="K1217" t="str">
            <v>407,28</v>
          </cell>
        </row>
        <row r="1218">
          <cell r="A1218" t="str">
            <v>CUSTOS HORÁRIOS DE MÁQUINAS E EQUIPAMENTOS</v>
          </cell>
          <cell r="B1218" t="str">
            <v>CHOR</v>
          </cell>
          <cell r="C1218" t="str">
            <v>COMPOSIÇÕES AUXILIARES</v>
          </cell>
          <cell r="D1218" t="str">
            <v>0329</v>
          </cell>
        </row>
        <row r="1218">
          <cell r="G1218">
            <v>93223</v>
          </cell>
          <cell r="H1218" t="str">
            <v>PERFURATRIZ COM TORRE METÁLICA PARA EXECUÇÃO DE ESTACA HÉLICE CONTÍNUA, PROFUNDIDADE MÁXIMA DE 32 M, DIÂMETRO MÁXIMO DE 1000 MM, POTÊNCIA INSTALADA DE 350 HP, MESA ROTATIVA COM TORQUE MÁXIMO DE 263 KNM - MATERIAIS NA OPERAÇÃO. AF_01/2016</v>
          </cell>
          <cell r="I1218" t="str">
            <v>H</v>
          </cell>
          <cell r="J1218" t="str">
            <v>COLETADO</v>
          </cell>
          <cell r="K1218" t="str">
            <v>151,69</v>
          </cell>
        </row>
        <row r="1219">
          <cell r="A1219" t="str">
            <v>CUSTOS HORÁRIOS DE MÁQUINAS E EQUIPAMENTOS</v>
          </cell>
          <cell r="B1219" t="str">
            <v>CHOR</v>
          </cell>
          <cell r="C1219" t="str">
            <v>COMPOSIÇÕES AUXILIARES</v>
          </cell>
          <cell r="D1219" t="str">
            <v>0329</v>
          </cell>
        </row>
        <row r="1219">
          <cell r="G1219">
            <v>93229</v>
          </cell>
          <cell r="H1219" t="str">
            <v>BETONEIRA CAPACIDADE NOMINAL 400 L, CAPACIDADE DE MISTURA 310 L, MOTOR A GASOLINA POTÊNCIA 5,5 CV, SEM CARREGADOR - DEPRECIAÇÃO. AF_02/2016</v>
          </cell>
          <cell r="I1219" t="str">
            <v>H</v>
          </cell>
          <cell r="J1219" t="str">
            <v>COEFICIENTE DE REPRESENTATIVIDADE</v>
          </cell>
          <cell r="K1219" t="str">
            <v>0,47</v>
          </cell>
        </row>
        <row r="1220">
          <cell r="A1220" t="str">
            <v>CUSTOS HORÁRIOS DE MÁQUINAS E EQUIPAMENTOS</v>
          </cell>
          <cell r="B1220" t="str">
            <v>CHOR</v>
          </cell>
          <cell r="C1220" t="str">
            <v>COMPOSIÇÕES AUXILIARES</v>
          </cell>
          <cell r="D1220" t="str">
            <v>0329</v>
          </cell>
        </row>
        <row r="1220">
          <cell r="G1220">
            <v>93230</v>
          </cell>
          <cell r="H1220" t="str">
            <v>BETONEIRA CAPACIDADE NOMINAL 400 L, CAPACIDADE DE MISTURA 310 L, MOTOR A GASOLINA POTÊNCIA 5,5 CV, SEM CARREGADOR - JUROS. AF_02/2016</v>
          </cell>
          <cell r="I1220" t="str">
            <v>H</v>
          </cell>
          <cell r="J1220" t="str">
            <v>COEFICIENTE DE REPRESENTATIVIDADE</v>
          </cell>
          <cell r="K1220" t="str">
            <v>0,11</v>
          </cell>
        </row>
        <row r="1221">
          <cell r="A1221" t="str">
            <v>CUSTOS HORÁRIOS DE MÁQUINAS E EQUIPAMENTOS</v>
          </cell>
          <cell r="B1221" t="str">
            <v>CHOR</v>
          </cell>
          <cell r="C1221" t="str">
            <v>COMPOSIÇÕES AUXILIARES</v>
          </cell>
          <cell r="D1221" t="str">
            <v>0329</v>
          </cell>
        </row>
        <row r="1221">
          <cell r="G1221">
            <v>93231</v>
          </cell>
          <cell r="H1221" t="str">
            <v>BETONEIRA CAPACIDADE NOMINAL 400 L, CAPACIDADE DE MISTURA 310 L, MOTOR A GASOLINA POTÊNCIA 5,5 CV, SEM CARREGADOR - MANUTENÇÃO. AF_02/2016</v>
          </cell>
          <cell r="I1221" t="str">
            <v>H</v>
          </cell>
          <cell r="J1221" t="str">
            <v>COEFICIENTE DE REPRESENTATIVIDADE</v>
          </cell>
          <cell r="K1221" t="str">
            <v>0,59</v>
          </cell>
        </row>
        <row r="1222">
          <cell r="A1222" t="str">
            <v>CUSTOS HORÁRIOS DE MÁQUINAS E EQUIPAMENTOS</v>
          </cell>
          <cell r="B1222" t="str">
            <v>CHOR</v>
          </cell>
          <cell r="C1222" t="str">
            <v>COMPOSIÇÕES AUXILIARES</v>
          </cell>
          <cell r="D1222" t="str">
            <v>0329</v>
          </cell>
        </row>
        <row r="1222">
          <cell r="G1222">
            <v>93232</v>
          </cell>
          <cell r="H1222" t="str">
            <v>BETONEIRA CAPACIDADE NOMINAL 400 L, CAPACIDADE DE MISTURA 310 L, MOTOR A GASOLINA POTÊNCIA 5,5 CV, SEM CARREGADOR - MATERIAIS NA OPERAÇÃO. AF_02/2016</v>
          </cell>
          <cell r="I1222" t="str">
            <v>H</v>
          </cell>
          <cell r="J1222" t="str">
            <v>COLETADO</v>
          </cell>
          <cell r="K1222" t="str">
            <v>4,76</v>
          </cell>
        </row>
        <row r="1223">
          <cell r="A1223" t="str">
            <v>CUSTOS HORÁRIOS DE MÁQUINAS E EQUIPAMENTOS</v>
          </cell>
          <cell r="B1223" t="str">
            <v>CHOR</v>
          </cell>
          <cell r="C1223" t="str">
            <v>COMPOSIÇÕES AUXILIARES</v>
          </cell>
          <cell r="D1223" t="str">
            <v>0329</v>
          </cell>
        </row>
        <row r="1223">
          <cell r="G1223">
            <v>93235</v>
          </cell>
          <cell r="H1223" t="str">
            <v>GRUPO GERADOR ESTACIONÁRIO, MOTOR DIESEL POTÊNCIA 170 KVA - JUROS. AF_02/2016</v>
          </cell>
          <cell r="I1223" t="str">
            <v>H</v>
          </cell>
          <cell r="J1223" t="str">
            <v>ATRIBUÍDO SÃO PAULO</v>
          </cell>
          <cell r="K1223" t="str">
            <v>2,52</v>
          </cell>
        </row>
        <row r="1224">
          <cell r="A1224" t="str">
            <v>CUSTOS HORÁRIOS DE MÁQUINAS E EQUIPAMENTOS</v>
          </cell>
          <cell r="B1224" t="str">
            <v>CHOR</v>
          </cell>
          <cell r="C1224" t="str">
            <v>COMPOSIÇÕES AUXILIARES</v>
          </cell>
          <cell r="D1224" t="str">
            <v>0329</v>
          </cell>
        </row>
        <row r="1224">
          <cell r="G1224">
            <v>93238</v>
          </cell>
          <cell r="H1224" t="str">
            <v>ROLO COMPACTADOR VIBRATÓRIO REBOCÁVEL, CILINDRO DE AÇO LISO, POTÊNCIA DE TRAÇÃO DE 65 CV, PESO 4,7 T, IMPACTO DINÂMICO 18,3 T, LARGURA DE TRABALHO 1,67 M - JUROS. AF_02/2016</v>
          </cell>
          <cell r="I1224" t="str">
            <v>H</v>
          </cell>
          <cell r="J1224" t="str">
            <v>ATRIBUÍDO SÃO PAULO</v>
          </cell>
          <cell r="K1224" t="str">
            <v>2,56</v>
          </cell>
        </row>
        <row r="1225">
          <cell r="A1225" t="str">
            <v>CUSTOS HORÁRIOS DE MÁQUINAS E EQUIPAMENTOS</v>
          </cell>
          <cell r="B1225" t="str">
            <v>CHOR</v>
          </cell>
          <cell r="C1225" t="str">
            <v>COMPOSIÇÕES AUXILIARES</v>
          </cell>
          <cell r="D1225" t="str">
            <v>0329</v>
          </cell>
        </row>
        <row r="1225">
          <cell r="G1225">
            <v>93239</v>
          </cell>
          <cell r="H1225" t="str">
            <v>ROLO COMPACTADOR VIBRATÓRIO PÉ DE CARNEIRO, OPERADO POR CONTROLE REMOTO, POTÊNCIA 12,5 KW, PESO OPERACIONAL 1,675 T, LARGURA DE TRABALHO 0,85 M - JUROS. AF_02/2016</v>
          </cell>
          <cell r="I1225" t="str">
            <v>H</v>
          </cell>
          <cell r="J1225" t="str">
            <v>ATRIBUÍDO SÃO PAULO</v>
          </cell>
          <cell r="K1225" t="str">
            <v>11,62</v>
          </cell>
        </row>
        <row r="1226">
          <cell r="A1226" t="str">
            <v>CUSTOS HORÁRIOS DE MÁQUINAS E EQUIPAMENTOS</v>
          </cell>
          <cell r="B1226" t="str">
            <v>CHOR</v>
          </cell>
          <cell r="C1226" t="str">
            <v>COMPOSIÇÕES AUXILIARES</v>
          </cell>
          <cell r="D1226" t="str">
            <v>0329</v>
          </cell>
        </row>
        <row r="1226">
          <cell r="G1226">
            <v>93240</v>
          </cell>
          <cell r="H1226" t="str">
            <v>ROLO COMPACTADOR VIBRATÓRIO PÉ DE CARNEIRO, OPERADO POR CONTROLE REMOTO, POTÊNCIA 12,5 KW, PESO OPERACIONAL 1,675 T, LARGURA DE TRABALHO 0,85 M - MATERIAIS NA OPERAÇÃO. AF_02/2016</v>
          </cell>
          <cell r="I1226" t="str">
            <v>H</v>
          </cell>
          <cell r="J1226" t="str">
            <v>COLETADO</v>
          </cell>
          <cell r="K1226" t="str">
            <v>11,62</v>
          </cell>
        </row>
        <row r="1227">
          <cell r="A1227" t="str">
            <v>CUSTOS HORÁRIOS DE MÁQUINAS E EQUIPAMENTOS</v>
          </cell>
          <cell r="B1227" t="str">
            <v>CHOR</v>
          </cell>
          <cell r="C1227" t="str">
            <v>COMPOSIÇÕES AUXILIARES</v>
          </cell>
          <cell r="D1227" t="str">
            <v>0329</v>
          </cell>
        </row>
        <row r="1227">
          <cell r="G1227">
            <v>93267</v>
          </cell>
          <cell r="H1227" t="str">
            <v>GRUA ASCENCIONAL, LANÇA DE 30 M, CAPACIDADE DE 1,0 T A 30 M, ALTURA ATÉ 39 M   DEPRECIAÇÃO. AF_05/2023</v>
          </cell>
          <cell r="I1227" t="str">
            <v>H</v>
          </cell>
          <cell r="J1227" t="str">
            <v>ATRIBUÍDO SÃO PAULO</v>
          </cell>
          <cell r="K1227" t="str">
            <v>29,86</v>
          </cell>
        </row>
        <row r="1228">
          <cell r="A1228" t="str">
            <v>CUSTOS HORÁRIOS DE MÁQUINAS E EQUIPAMENTOS</v>
          </cell>
          <cell r="B1228" t="str">
            <v>CHOR</v>
          </cell>
          <cell r="C1228" t="str">
            <v>COMPOSIÇÕES AUXILIARES</v>
          </cell>
          <cell r="D1228" t="str">
            <v>0329</v>
          </cell>
        </row>
        <row r="1228">
          <cell r="G1228">
            <v>93269</v>
          </cell>
          <cell r="H1228" t="str">
            <v>GRUA ASCENCIONAL, LANÇA DE 30 M, CAPACIDADE DE 1,0 T A 30 M, ALTURA ATÉ 39 M   JUROS. AF_05/2023</v>
          </cell>
          <cell r="I1228" t="str">
            <v>H</v>
          </cell>
          <cell r="J1228" t="str">
            <v>ATRIBUÍDO SÃO PAULO</v>
          </cell>
          <cell r="K1228" t="str">
            <v>10,07</v>
          </cell>
        </row>
        <row r="1229">
          <cell r="A1229" t="str">
            <v>CUSTOS HORÁRIOS DE MÁQUINAS E EQUIPAMENTOS</v>
          </cell>
          <cell r="B1229" t="str">
            <v>CHOR</v>
          </cell>
          <cell r="C1229" t="str">
            <v>COMPOSIÇÕES AUXILIARES</v>
          </cell>
          <cell r="D1229" t="str">
            <v>0329</v>
          </cell>
        </row>
        <row r="1229">
          <cell r="G1229">
            <v>93270</v>
          </cell>
          <cell r="H1229" t="str">
            <v>GRUA ASCENCIONAL, LANÇA DE 30 M, CAPACIDADE DE 1,0 T A 30 M, ALTURA ATÉ 39 M   MANUTENÇÃO. AF_05/2023</v>
          </cell>
          <cell r="I1229" t="str">
            <v>H</v>
          </cell>
          <cell r="J1229" t="str">
            <v>ATRIBUÍDO SÃO PAULO</v>
          </cell>
          <cell r="K1229" t="str">
            <v>29,86</v>
          </cell>
        </row>
        <row r="1230">
          <cell r="A1230" t="str">
            <v>CUSTOS HORÁRIOS DE MÁQUINAS E EQUIPAMENTOS</v>
          </cell>
          <cell r="B1230" t="str">
            <v>CHOR</v>
          </cell>
          <cell r="C1230" t="str">
            <v>COMPOSIÇÕES AUXILIARES</v>
          </cell>
          <cell r="D1230" t="str">
            <v>0329</v>
          </cell>
        </row>
        <row r="1230">
          <cell r="G1230">
            <v>93271</v>
          </cell>
          <cell r="H1230" t="str">
            <v>GRUA ASCENCIONAL, LANÇA DE 30 M, CAPACIDADE DE 1,0 T A 30 M, ALTURA ATÉ 39 M   MATERIAIS NA OPERAÇÃO. AF_05/2023</v>
          </cell>
          <cell r="I1230" t="str">
            <v>H</v>
          </cell>
          <cell r="J1230" t="str">
            <v>COEFICIENTE DE REPRESENTATIVIDADE</v>
          </cell>
          <cell r="K1230" t="str">
            <v>9,25</v>
          </cell>
        </row>
        <row r="1231">
          <cell r="A1231" t="str">
            <v>CUSTOS HORÁRIOS DE MÁQUINAS E EQUIPAMENTOS</v>
          </cell>
          <cell r="B1231" t="str">
            <v>CHOR</v>
          </cell>
          <cell r="C1231" t="str">
            <v>COMPOSIÇÕES AUXILIARES</v>
          </cell>
          <cell r="D1231" t="str">
            <v>0329</v>
          </cell>
        </row>
        <row r="1231">
          <cell r="G1231">
            <v>93277</v>
          </cell>
          <cell r="H1231" t="str">
            <v>GUINCHO ELÉTRICO DE COLUNA, CAPACIDADE 400 KG, COM MOTO FREIO, MOTOR TRIFÁSICO DE 1,25 CV - DEPRECIAÇÃO. AF_03/2016</v>
          </cell>
          <cell r="I1231" t="str">
            <v>H</v>
          </cell>
          <cell r="J1231" t="str">
            <v>COEFICIENTE DE REPRESENTATIVIDADE</v>
          </cell>
          <cell r="K1231" t="str">
            <v>0,22</v>
          </cell>
        </row>
        <row r="1232">
          <cell r="A1232" t="str">
            <v>CUSTOS HORÁRIOS DE MÁQUINAS E EQUIPAMENTOS</v>
          </cell>
          <cell r="B1232" t="str">
            <v>CHOR</v>
          </cell>
          <cell r="C1232" t="str">
            <v>COMPOSIÇÕES AUXILIARES</v>
          </cell>
          <cell r="D1232" t="str">
            <v>0329</v>
          </cell>
        </row>
        <row r="1232">
          <cell r="G1232">
            <v>93278</v>
          </cell>
          <cell r="H1232" t="str">
            <v>GUINCHO ELÉTRICO DE COLUNA, CAPACIDADE 400 KG, COM MOTO FREIO, MOTOR TRIFÁSICO DE 1,25 CV - JUROS. AF_03/2016</v>
          </cell>
          <cell r="I1232" t="str">
            <v>H</v>
          </cell>
          <cell r="J1232" t="str">
            <v>COEFICIENTE DE REPRESENTATIVIDADE</v>
          </cell>
          <cell r="K1232" t="str">
            <v>0,05</v>
          </cell>
        </row>
        <row r="1233">
          <cell r="A1233" t="str">
            <v>CUSTOS HORÁRIOS DE MÁQUINAS E EQUIPAMENTOS</v>
          </cell>
          <cell r="B1233" t="str">
            <v>CHOR</v>
          </cell>
          <cell r="C1233" t="str">
            <v>COMPOSIÇÕES AUXILIARES</v>
          </cell>
          <cell r="D1233" t="str">
            <v>0329</v>
          </cell>
        </row>
        <row r="1233">
          <cell r="G1233">
            <v>93279</v>
          </cell>
          <cell r="H1233" t="str">
            <v>GUINCHO ELÉTRICO DE COLUNA, CAPACIDADE 400 KG, COM MOTO FREIO, MOTOR TRIFÁSICO DE 1,25 CV - MANUTENÇÃO. AF_03/2016</v>
          </cell>
          <cell r="I1233" t="str">
            <v>H</v>
          </cell>
          <cell r="J1233" t="str">
            <v>COEFICIENTE DE REPRESENTATIVIDADE</v>
          </cell>
          <cell r="K1233" t="str">
            <v>0,20</v>
          </cell>
        </row>
        <row r="1234">
          <cell r="A1234" t="str">
            <v>CUSTOS HORÁRIOS DE MÁQUINAS E EQUIPAMENTOS</v>
          </cell>
          <cell r="B1234" t="str">
            <v>CHOR</v>
          </cell>
          <cell r="C1234" t="str">
            <v>COMPOSIÇÕES AUXILIARES</v>
          </cell>
          <cell r="D1234" t="str">
            <v>0329</v>
          </cell>
        </row>
        <row r="1234">
          <cell r="G1234">
            <v>93280</v>
          </cell>
          <cell r="H1234" t="str">
            <v>GUINCHO ELÉTRICO DE COLUNA, CAPACIDADE 400 KG, COM MOTO FREIO, MOTOR TRIFÁSICO DE 1,25 CV - MATERIAIS NA OPERAÇÃO. AF_03/2016</v>
          </cell>
          <cell r="I1234" t="str">
            <v>H</v>
          </cell>
          <cell r="J1234" t="str">
            <v>COEFICIENTE DE REPRESENTATIVIDADE</v>
          </cell>
          <cell r="K1234" t="str">
            <v>0,77</v>
          </cell>
        </row>
        <row r="1235">
          <cell r="A1235" t="str">
            <v>CUSTOS HORÁRIOS DE MÁQUINAS E EQUIPAMENTOS</v>
          </cell>
          <cell r="B1235" t="str">
            <v>CHOR</v>
          </cell>
          <cell r="C1235" t="str">
            <v>COMPOSIÇÕES AUXILIARES</v>
          </cell>
          <cell r="D1235" t="str">
            <v>0329</v>
          </cell>
        </row>
        <row r="1235">
          <cell r="G1235">
            <v>93283</v>
          </cell>
          <cell r="H1235" t="str">
            <v>GUINDASTE HIDRÁULICO AUTOPROPELIDO, COM LANÇA TELESCÓPICA 40 M, CAPACIDADE MÁXIMA 60 T, POTÊNCIA 260 KW - DEPRECIAÇÃO. AF_03/2016</v>
          </cell>
          <cell r="I1235" t="str">
            <v>H</v>
          </cell>
          <cell r="J1235" t="str">
            <v>ATRIBUÍDO SÃO PAULO</v>
          </cell>
          <cell r="K1235" t="str">
            <v>100,42</v>
          </cell>
        </row>
        <row r="1236">
          <cell r="A1236" t="str">
            <v>CUSTOS HORÁRIOS DE MÁQUINAS E EQUIPAMENTOS</v>
          </cell>
          <cell r="B1236" t="str">
            <v>CHOR</v>
          </cell>
          <cell r="C1236" t="str">
            <v>COMPOSIÇÕES AUXILIARES</v>
          </cell>
          <cell r="D1236" t="str">
            <v>0329</v>
          </cell>
        </row>
        <row r="1236">
          <cell r="G1236">
            <v>93284</v>
          </cell>
          <cell r="H1236" t="str">
            <v>GUINDASTE HIDRÁULICO AUTOPROPELIDO, COM LANÇA TELESCÓPICA 40 M, CAPACIDADE MÁXIMA 60 T, POTÊNCIA 260 KW - JUROS. AF_03/2016</v>
          </cell>
          <cell r="I1236" t="str">
            <v>H</v>
          </cell>
          <cell r="J1236" t="str">
            <v>ATRIBUÍDO SÃO PAULO</v>
          </cell>
          <cell r="K1236" t="str">
            <v>35,39</v>
          </cell>
        </row>
        <row r="1237">
          <cell r="A1237" t="str">
            <v>CUSTOS HORÁRIOS DE MÁQUINAS E EQUIPAMENTOS</v>
          </cell>
          <cell r="B1237" t="str">
            <v>CHOR</v>
          </cell>
          <cell r="C1237" t="str">
            <v>COMPOSIÇÕES AUXILIARES</v>
          </cell>
          <cell r="D1237" t="str">
            <v>0329</v>
          </cell>
        </row>
        <row r="1237">
          <cell r="G1237">
            <v>93285</v>
          </cell>
          <cell r="H1237" t="str">
            <v>GUINDASTE HIDRÁULICO AUTOPROPELIDO, COM LANÇA TELESCÓPICA 40 M, CAPACIDADE MÁXIMA 60 T, POTÊNCIA 260 KW - MANUTENÇÃO. AF_03/2016</v>
          </cell>
          <cell r="I1237" t="str">
            <v>H</v>
          </cell>
          <cell r="J1237" t="str">
            <v>ATRIBUÍDO SÃO PAULO</v>
          </cell>
          <cell r="K1237" t="str">
            <v>161,42</v>
          </cell>
        </row>
        <row r="1238">
          <cell r="A1238" t="str">
            <v>CUSTOS HORÁRIOS DE MÁQUINAS E EQUIPAMENTOS</v>
          </cell>
          <cell r="B1238" t="str">
            <v>CHOR</v>
          </cell>
          <cell r="C1238" t="str">
            <v>COMPOSIÇÕES AUXILIARES</v>
          </cell>
          <cell r="D1238" t="str">
            <v>0329</v>
          </cell>
        </row>
        <row r="1238">
          <cell r="G1238">
            <v>93286</v>
          </cell>
          <cell r="H1238" t="str">
            <v>GUINDASTE HIDRÁULICO AUTOPROPELIDO, COM LANÇA TELESCÓPICA 40 M, CAPACIDADE MÁXIMA 60 T, POTÊNCIA 260 KW - MATERIAIS NA OPERAÇÃO. AF_03/2016</v>
          </cell>
          <cell r="I1238" t="str">
            <v>H</v>
          </cell>
          <cell r="J1238" t="str">
            <v>COEFICIENTE DE REPRESENTATIVIDADE</v>
          </cell>
          <cell r="K1238" t="str">
            <v>12,87</v>
          </cell>
        </row>
        <row r="1239">
          <cell r="A1239" t="str">
            <v>CUSTOS HORÁRIOS DE MÁQUINAS E EQUIPAMENTOS</v>
          </cell>
          <cell r="B1239" t="str">
            <v>CHOR</v>
          </cell>
          <cell r="C1239" t="str">
            <v>COMPOSIÇÕES AUXILIARES</v>
          </cell>
          <cell r="D1239" t="str">
            <v>0329</v>
          </cell>
        </row>
        <row r="1239">
          <cell r="G1239">
            <v>93296</v>
          </cell>
          <cell r="H1239" t="str">
            <v>GUINDASTE HIDRÁULICO AUTOPROPELIDO, COM LANÇA TELESCÓPICA 40 M, CAPACIDADE MÁXIMA 60 T, POTÊNCIA 260 KW - IMPOSTOS E SEGUROS. AF_03/2016</v>
          </cell>
          <cell r="I1239" t="str">
            <v>H</v>
          </cell>
          <cell r="J1239" t="str">
            <v>ATRIBUÍDO SÃO PAULO</v>
          </cell>
          <cell r="K1239" t="str">
            <v>14,30</v>
          </cell>
        </row>
        <row r="1240">
          <cell r="A1240" t="str">
            <v>CUSTOS HORÁRIOS DE MÁQUINAS E EQUIPAMENTOS</v>
          </cell>
          <cell r="B1240" t="str">
            <v>CHOR</v>
          </cell>
          <cell r="C1240" t="str">
            <v>COMPOSIÇÕES AUXILIARES</v>
          </cell>
          <cell r="D1240" t="str">
            <v>0329</v>
          </cell>
        </row>
        <row r="1240">
          <cell r="G1240">
            <v>93397</v>
          </cell>
          <cell r="H1240" t="str">
            <v>GUINDAUTO HIDRÁULICO, CAPACIDADE MÁXIMA DE CARGA 3300 KG, MOMENTO MÁXIMO DE CARGA 5,8 TM, ALCANCE MÁXIMO HORIZONTAL 7,60 M, INCLUSIVE CAMINHÃO TOCO PBT 16.000 KG, POTÊNCIA DE 189 CV - DEPRECIAÇÃO. AF_03/2016</v>
          </cell>
          <cell r="I1240" t="str">
            <v>H</v>
          </cell>
          <cell r="J1240" t="str">
            <v>ATRIBUÍDO SÃO PAULO</v>
          </cell>
          <cell r="K1240" t="str">
            <v>24,43</v>
          </cell>
        </row>
        <row r="1241">
          <cell r="A1241" t="str">
            <v>CUSTOS HORÁRIOS DE MÁQUINAS E EQUIPAMENTOS</v>
          </cell>
          <cell r="B1241" t="str">
            <v>CHOR</v>
          </cell>
          <cell r="C1241" t="str">
            <v>COMPOSIÇÕES AUXILIARES</v>
          </cell>
          <cell r="D1241" t="str">
            <v>0329</v>
          </cell>
        </row>
        <row r="1241">
          <cell r="G1241">
            <v>93398</v>
          </cell>
          <cell r="H1241" t="str">
            <v>GUINDAUTO HIDRÁULICO, CAPACIDADE MÁXIMA DE CARGA 3300 KG, MOMENTO MÁXIMO DE CARGA 5,8 TM, ALCANCE MÁXIMO HORIZONTAL 7,60 M, INCLUSIVE CAMINHÃO TOCO PBT 16.000 KG, POTÊNCIA DE 189 CV - JUROS. AF_03/2016</v>
          </cell>
          <cell r="I1241" t="str">
            <v>H</v>
          </cell>
          <cell r="J1241" t="str">
            <v>ATRIBUÍDO SÃO PAULO</v>
          </cell>
          <cell r="K1241" t="str">
            <v>9,19</v>
          </cell>
        </row>
        <row r="1242">
          <cell r="A1242" t="str">
            <v>CUSTOS HORÁRIOS DE MÁQUINAS E EQUIPAMENTOS</v>
          </cell>
          <cell r="B1242" t="str">
            <v>CHOR</v>
          </cell>
          <cell r="C1242" t="str">
            <v>COMPOSIÇÕES AUXILIARES</v>
          </cell>
          <cell r="D1242" t="str">
            <v>0329</v>
          </cell>
        </row>
        <row r="1242">
          <cell r="G1242">
            <v>93399</v>
          </cell>
          <cell r="H1242" t="str">
            <v>GUINDAUTO HIDRÁULICO, CAPACIDADE MÁXIMA DE CARGA 3300 KG, MOMENTO MÁXIMO DE CARGA 5,8 TM, ALCANCE MÁXIMO HORIZONTAL 7,60 M, INCLUSIVE CAMINHÃO TOCO PBT 16.000 KG, POTÊNCIA DE 189 CV - IMPOSTOS E SEGUROS. AF_03/2016</v>
          </cell>
          <cell r="I1242" t="str">
            <v>H</v>
          </cell>
          <cell r="J1242" t="str">
            <v>ATRIBUÍDO SÃO PAULO</v>
          </cell>
          <cell r="K1242" t="str">
            <v>3,70</v>
          </cell>
        </row>
        <row r="1243">
          <cell r="A1243" t="str">
            <v>CUSTOS HORÁRIOS DE MÁQUINAS E EQUIPAMENTOS</v>
          </cell>
          <cell r="B1243" t="str">
            <v>CHOR</v>
          </cell>
          <cell r="C1243" t="str">
            <v>COMPOSIÇÕES AUXILIARES</v>
          </cell>
          <cell r="D1243" t="str">
            <v>0329</v>
          </cell>
        </row>
        <row r="1243">
          <cell r="G1243">
            <v>93400</v>
          </cell>
          <cell r="H1243" t="str">
            <v>GUINDAUTO HIDRÁULICO, CAPACIDADE MÁXIMA DE CARGA 3300 KG, MOMENTO MÁXIMO DE CARGA 5,8 TM, ALCANCE MÁXIMO HORIZONTAL 7,60 M, INCLUSIVE CAMINHÃO TOCO PBT 16.000 KG, POTÊNCIA DE 189 CV - MANUTENÇÃO. AF_03/2016</v>
          </cell>
          <cell r="I1243" t="str">
            <v>H</v>
          </cell>
          <cell r="J1243" t="str">
            <v>ATRIBUÍDO SÃO PAULO</v>
          </cell>
          <cell r="K1243" t="str">
            <v>42,26</v>
          </cell>
        </row>
        <row r="1244">
          <cell r="A1244" t="str">
            <v>CUSTOS HORÁRIOS DE MÁQUINAS E EQUIPAMENTOS</v>
          </cell>
          <cell r="B1244" t="str">
            <v>CHOR</v>
          </cell>
          <cell r="C1244" t="str">
            <v>COMPOSIÇÕES AUXILIARES</v>
          </cell>
          <cell r="D1244" t="str">
            <v>0329</v>
          </cell>
        </row>
        <row r="1244">
          <cell r="G1244">
            <v>93401</v>
          </cell>
          <cell r="H1244" t="str">
            <v>GUINDAUTO HIDRÁULICO, CAPACIDADE MÁXIMA DE CARGA 3300 KG, MOMENTO MÁXIMO DE CARGA 5,8 TM, ALCANCE MÁXIMO HORIZONTAL 7,60 M, INCLUSIVE CAMINHÃO TOCO PBT 16.000 KG, POTÊNCIA DE 189 CV - MATERIAIS NA OPERAÇÃO. AF_03/2016</v>
          </cell>
          <cell r="I1244" t="str">
            <v>H</v>
          </cell>
          <cell r="J1244" t="str">
            <v>COLETADO</v>
          </cell>
          <cell r="K1244" t="str">
            <v>153,55</v>
          </cell>
        </row>
        <row r="1245">
          <cell r="A1245" t="str">
            <v>CUSTOS HORÁRIOS DE MÁQUINAS E EQUIPAMENTOS</v>
          </cell>
          <cell r="B1245" t="str">
            <v>CHOR</v>
          </cell>
          <cell r="C1245" t="str">
            <v>COMPOSIÇÕES AUXILIARES</v>
          </cell>
          <cell r="D1245" t="str">
            <v>0329</v>
          </cell>
        </row>
        <row r="1245">
          <cell r="G1245">
            <v>93404</v>
          </cell>
          <cell r="H1245" t="str">
            <v>MÁQUINA JATO DE PRESSAO PORTÁTIL, CAMARA DE 1 SAIDA, CAPACIDADE 280 L, DIAMETRO 670 MM, BICO DE JATO CURTO VENTURI DE 5/16" , MANGUEIRA DE 1" COM COMPRESSOR DE AR REBOCÁVEL 189 PCM E MOTOR DIESEL 63 CV - DEPRECIAÇÃO. AF_05/2023</v>
          </cell>
          <cell r="I1245" t="str">
            <v>H</v>
          </cell>
          <cell r="J1245" t="str">
            <v>ATRIBUÍDO SÃO PAULO</v>
          </cell>
          <cell r="K1245" t="str">
            <v>7,34</v>
          </cell>
        </row>
        <row r="1246">
          <cell r="A1246" t="str">
            <v>CUSTOS HORÁRIOS DE MÁQUINAS E EQUIPAMENTOS</v>
          </cell>
          <cell r="B1246" t="str">
            <v>CHOR</v>
          </cell>
          <cell r="C1246" t="str">
            <v>COMPOSIÇÕES AUXILIARES</v>
          </cell>
          <cell r="D1246" t="str">
            <v>0329</v>
          </cell>
        </row>
        <row r="1246">
          <cell r="G1246">
            <v>93405</v>
          </cell>
          <cell r="H1246" t="str">
            <v>MÁQUINA JATO DE PRESSAO PORTÁTIL, CAMARA DE 1 SAIDA, CAPACIDADE 280 L, DIAMETRO 670 MM, BICO DE JATO CURTO VENTURI DE 5/16" , MANGUEIRA DE 1" COM COMPRESSOR DE AR REBOCÁVEL 189 PCM E MOTOR DIESEL 63 CV - JUROS. AF_05/2023</v>
          </cell>
          <cell r="I1246" t="str">
            <v>H</v>
          </cell>
          <cell r="J1246" t="str">
            <v>ATRIBUÍDO SÃO PAULO</v>
          </cell>
          <cell r="K1246" t="str">
            <v>2,00</v>
          </cell>
        </row>
        <row r="1247">
          <cell r="A1247" t="str">
            <v>CUSTOS HORÁRIOS DE MÁQUINAS E EQUIPAMENTOS</v>
          </cell>
          <cell r="B1247" t="str">
            <v>CHOR</v>
          </cell>
          <cell r="C1247" t="str">
            <v>COMPOSIÇÕES AUXILIARES</v>
          </cell>
          <cell r="D1247" t="str">
            <v>0329</v>
          </cell>
        </row>
        <row r="1247">
          <cell r="G1247">
            <v>93406</v>
          </cell>
          <cell r="H1247" t="str">
            <v>MÁQUINA JATO DE PRESSAO PORTÁTIL, CAMARA DE 1 SAIDA, CAPACIDADE 280 L, DIAMETRO 670 MM, BICO DE JATO CURTO VENTURI DE 5/16" , MANGUEIRA DE 1" COM COMPRESSOR DE AR REBOCÁVEL 189 PCM E MOTOR DIESEL 63 CV - MANUTENÇÃO. AF_05/2023</v>
          </cell>
          <cell r="I1247" t="str">
            <v>H</v>
          </cell>
          <cell r="J1247" t="str">
            <v>ATRIBUÍDO SÃO PAULO</v>
          </cell>
          <cell r="K1247" t="str">
            <v>9,72</v>
          </cell>
        </row>
        <row r="1248">
          <cell r="A1248" t="str">
            <v>CUSTOS HORÁRIOS DE MÁQUINAS E EQUIPAMENTOS</v>
          </cell>
          <cell r="B1248" t="str">
            <v>CHOR</v>
          </cell>
          <cell r="C1248" t="str">
            <v>COMPOSIÇÕES AUXILIARES</v>
          </cell>
          <cell r="D1248" t="str">
            <v>0329</v>
          </cell>
        </row>
        <row r="1248">
          <cell r="G1248">
            <v>93407</v>
          </cell>
          <cell r="H1248" t="str">
            <v>MÁQUINA JATO DE PRESSAO PORTÁTIL, CAMARA DE 1 SAIDA, CAPACIDADE 280 L, DIAMETRO 670 MM, BICO DE JATO CURTO VENTURI DE 5/16" , MANGUEIRA DE 1" COM COMPRESSOR DE AR REBOCÁVEL 189 PCM E MOTOR DIESEL 63 CV - MATERIAIS NA OPERAÇÃO. AF_05/2023</v>
          </cell>
          <cell r="I1248" t="str">
            <v>H</v>
          </cell>
          <cell r="J1248" t="str">
            <v>COLETADO</v>
          </cell>
          <cell r="K1248" t="str">
            <v>45,79</v>
          </cell>
        </row>
        <row r="1249">
          <cell r="A1249" t="str">
            <v>CUSTOS HORÁRIOS DE MÁQUINAS E EQUIPAMENTOS</v>
          </cell>
          <cell r="B1249" t="str">
            <v>CHOR</v>
          </cell>
          <cell r="C1249" t="str">
            <v>COMPOSIÇÕES AUXILIARES</v>
          </cell>
          <cell r="D1249" t="str">
            <v>0329</v>
          </cell>
        </row>
        <row r="1249">
          <cell r="G1249">
            <v>93411</v>
          </cell>
          <cell r="H1249" t="str">
            <v>GERADOR PORTÁTIL MONOFÁSICO, POTÊNCIA 5500 VA, MOTOR A GASOLINA, POTÊNCIA DO MOTOR 13 CV - DEPRECIAÇÃO. AF_03/2016</v>
          </cell>
          <cell r="I1249" t="str">
            <v>H</v>
          </cell>
          <cell r="J1249" t="str">
            <v>ATRIBUÍDO SÃO PAULO</v>
          </cell>
          <cell r="K1249" t="str">
            <v>0,34</v>
          </cell>
        </row>
        <row r="1250">
          <cell r="A1250" t="str">
            <v>CUSTOS HORÁRIOS DE MÁQUINAS E EQUIPAMENTOS</v>
          </cell>
          <cell r="B1250" t="str">
            <v>CHOR</v>
          </cell>
          <cell r="C1250" t="str">
            <v>COMPOSIÇÕES AUXILIARES</v>
          </cell>
          <cell r="D1250" t="str">
            <v>0329</v>
          </cell>
        </row>
        <row r="1250">
          <cell r="G1250">
            <v>93412</v>
          </cell>
          <cell r="H1250" t="str">
            <v>GERADOR PORTÁTIL MONOFÁSICO, POTÊNCIA 5500 VA, MOTOR A GASOLINA, POTÊNCIA DO MOTOR 13 CV - JUROS. AF_03/2016</v>
          </cell>
          <cell r="I1250" t="str">
            <v>H</v>
          </cell>
          <cell r="J1250" t="str">
            <v>ATRIBUÍDO SÃO PAULO</v>
          </cell>
          <cell r="K1250" t="str">
            <v>0,12</v>
          </cell>
        </row>
        <row r="1251">
          <cell r="A1251" t="str">
            <v>CUSTOS HORÁRIOS DE MÁQUINAS E EQUIPAMENTOS</v>
          </cell>
          <cell r="B1251" t="str">
            <v>CHOR</v>
          </cell>
          <cell r="C1251" t="str">
            <v>COMPOSIÇÕES AUXILIARES</v>
          </cell>
          <cell r="D1251" t="str">
            <v>0329</v>
          </cell>
        </row>
        <row r="1251">
          <cell r="G1251">
            <v>93413</v>
          </cell>
          <cell r="H1251" t="str">
            <v>GERADOR PORTÁTIL MONOFÁSICO, POTÊNCIA 5500 VA, MOTOR A GASOLINA, POTÊNCIA DO MOTOR 13 CV - MANUTENÇÃO. AF_03/2016</v>
          </cell>
          <cell r="I1251" t="str">
            <v>H</v>
          </cell>
          <cell r="J1251" t="str">
            <v>ATRIBUÍDO SÃO PAULO</v>
          </cell>
          <cell r="K1251" t="str">
            <v>0,30</v>
          </cell>
        </row>
        <row r="1252">
          <cell r="A1252" t="str">
            <v>CUSTOS HORÁRIOS DE MÁQUINAS E EQUIPAMENTOS</v>
          </cell>
          <cell r="B1252" t="str">
            <v>CHOR</v>
          </cell>
          <cell r="C1252" t="str">
            <v>COMPOSIÇÕES AUXILIARES</v>
          </cell>
          <cell r="D1252" t="str">
            <v>0329</v>
          </cell>
        </row>
        <row r="1252">
          <cell r="G1252">
            <v>93414</v>
          </cell>
          <cell r="H1252" t="str">
            <v>GERADOR PORTÁTIL MONOFÁSICO, POTÊNCIA 5500 VA, MOTOR A GASOLINA, POTÊNCIA DO MOTOR 13 CV - MATERIAIS NA OPERAÇÃO. AF_03/2016</v>
          </cell>
          <cell r="I1252" t="str">
            <v>H</v>
          </cell>
          <cell r="J1252" t="str">
            <v>COLETADO</v>
          </cell>
          <cell r="K1252" t="str">
            <v>15,41</v>
          </cell>
        </row>
        <row r="1253">
          <cell r="A1253" t="str">
            <v>CUSTOS HORÁRIOS DE MÁQUINAS E EQUIPAMENTOS</v>
          </cell>
          <cell r="B1253" t="str">
            <v>CHOR</v>
          </cell>
          <cell r="C1253" t="str">
            <v>COMPOSIÇÕES AUXILIARES</v>
          </cell>
          <cell r="D1253" t="str">
            <v>0329</v>
          </cell>
        </row>
        <row r="1253">
          <cell r="G1253">
            <v>93417</v>
          </cell>
          <cell r="H1253" t="str">
            <v>GRUPO GERADOR REBOCÁVEL, POTÊNCIA 66 KVA, MOTOR A DIESEL - DEPRECIAÇÃO. AF_03/2016</v>
          </cell>
          <cell r="I1253" t="str">
            <v>H</v>
          </cell>
          <cell r="J1253" t="str">
            <v>ATRIBUÍDO SÃO PAULO</v>
          </cell>
          <cell r="K1253" t="str">
            <v>4,49</v>
          </cell>
        </row>
        <row r="1254">
          <cell r="A1254" t="str">
            <v>CUSTOS HORÁRIOS DE MÁQUINAS E EQUIPAMENTOS</v>
          </cell>
          <cell r="B1254" t="str">
            <v>CHOR</v>
          </cell>
          <cell r="C1254" t="str">
            <v>COMPOSIÇÕES AUXILIARES</v>
          </cell>
          <cell r="D1254" t="str">
            <v>0329</v>
          </cell>
        </row>
        <row r="1254">
          <cell r="G1254">
            <v>93418</v>
          </cell>
          <cell r="H1254" t="str">
            <v>GRUPO GERADOR REBOCÁVEL, POTÊNCIA 66 KVA, MOTOR A DIESEL - JUROS. AF_03/2016</v>
          </cell>
          <cell r="I1254" t="str">
            <v>H</v>
          </cell>
          <cell r="J1254" t="str">
            <v>ATRIBUÍDO SÃO PAULO</v>
          </cell>
          <cell r="K1254" t="str">
            <v>1,58</v>
          </cell>
        </row>
        <row r="1255">
          <cell r="A1255" t="str">
            <v>CUSTOS HORÁRIOS DE MÁQUINAS E EQUIPAMENTOS</v>
          </cell>
          <cell r="B1255" t="str">
            <v>CHOR</v>
          </cell>
          <cell r="C1255" t="str">
            <v>COMPOSIÇÕES AUXILIARES</v>
          </cell>
          <cell r="D1255" t="str">
            <v>0329</v>
          </cell>
        </row>
        <row r="1255">
          <cell r="G1255">
            <v>93419</v>
          </cell>
          <cell r="H1255" t="str">
            <v>GRUPO GERADOR REBOCÁVEL, POTÊNCIA 66 KVA, MOTOR A DIESEL - MANUTENÇÃO. AF_03/2016</v>
          </cell>
          <cell r="I1255" t="str">
            <v>H</v>
          </cell>
          <cell r="J1255" t="str">
            <v>ATRIBUÍDO SÃO PAULO</v>
          </cell>
          <cell r="K1255" t="str">
            <v>4,01</v>
          </cell>
        </row>
        <row r="1256">
          <cell r="A1256" t="str">
            <v>CUSTOS HORÁRIOS DE MÁQUINAS E EQUIPAMENTOS</v>
          </cell>
          <cell r="B1256" t="str">
            <v>CHOR</v>
          </cell>
          <cell r="C1256" t="str">
            <v>COMPOSIÇÕES AUXILIARES</v>
          </cell>
          <cell r="D1256" t="str">
            <v>0329</v>
          </cell>
        </row>
        <row r="1256">
          <cell r="G1256">
            <v>93420</v>
          </cell>
          <cell r="H1256" t="str">
            <v>GRUPO GERADOR REBOCÁVEL, POTÊNCIA 66 KVA, MOTOR A DIESEL - MATERIAIS NA OPERAÇÃO. AF_03/2016</v>
          </cell>
          <cell r="I1256" t="str">
            <v>H</v>
          </cell>
          <cell r="J1256" t="str">
            <v>COLETADO</v>
          </cell>
          <cell r="K1256" t="str">
            <v>65,13</v>
          </cell>
        </row>
        <row r="1257">
          <cell r="A1257" t="str">
            <v>CUSTOS HORÁRIOS DE MÁQUINAS E EQUIPAMENTOS</v>
          </cell>
          <cell r="B1257" t="str">
            <v>CHOR</v>
          </cell>
          <cell r="C1257" t="str">
            <v>COMPOSIÇÕES AUXILIARES</v>
          </cell>
          <cell r="D1257" t="str">
            <v>0329</v>
          </cell>
        </row>
        <row r="1257">
          <cell r="G1257">
            <v>93423</v>
          </cell>
          <cell r="H1257" t="str">
            <v>GRUPO GERADOR ESTACIONÁRIO, POTÊNCIA 150 KVA, MOTOR A DIESEL- DEPRECIAÇÃO. AF_03/2016</v>
          </cell>
          <cell r="I1257" t="str">
            <v>H</v>
          </cell>
          <cell r="J1257" t="str">
            <v>ATRIBUÍDO SÃO PAULO</v>
          </cell>
          <cell r="K1257" t="str">
            <v>6,36</v>
          </cell>
        </row>
        <row r="1258">
          <cell r="A1258" t="str">
            <v>CUSTOS HORÁRIOS DE MÁQUINAS E EQUIPAMENTOS</v>
          </cell>
          <cell r="B1258" t="str">
            <v>CHOR</v>
          </cell>
          <cell r="C1258" t="str">
            <v>COMPOSIÇÕES AUXILIARES</v>
          </cell>
          <cell r="D1258" t="str">
            <v>0329</v>
          </cell>
        </row>
        <row r="1258">
          <cell r="G1258">
            <v>93424</v>
          </cell>
          <cell r="H1258" t="str">
            <v>GRUPO GERADOR ESTACIONÁRIO, POTÊNCIA 150 KVA, MOTOR A DIESEL- JUROS. AF_03/2016</v>
          </cell>
          <cell r="I1258" t="str">
            <v>H</v>
          </cell>
          <cell r="J1258" t="str">
            <v>ATRIBUÍDO SÃO PAULO</v>
          </cell>
          <cell r="K1258" t="str">
            <v>2,24</v>
          </cell>
        </row>
        <row r="1259">
          <cell r="A1259" t="str">
            <v>CUSTOS HORÁRIOS DE MÁQUINAS E EQUIPAMENTOS</v>
          </cell>
          <cell r="B1259" t="str">
            <v>CHOR</v>
          </cell>
          <cell r="C1259" t="str">
            <v>COMPOSIÇÕES AUXILIARES</v>
          </cell>
          <cell r="D1259" t="str">
            <v>0329</v>
          </cell>
        </row>
        <row r="1259">
          <cell r="G1259">
            <v>93425</v>
          </cell>
          <cell r="H1259" t="str">
            <v>GRUPO GERADOR ESTACIONÁRIO, POTÊNCIA 150 KVA, MOTOR A DIESEL- MANUTENÇÃO. AF_03/2016</v>
          </cell>
          <cell r="I1259" t="str">
            <v>H</v>
          </cell>
          <cell r="J1259" t="str">
            <v>ATRIBUÍDO SÃO PAULO</v>
          </cell>
          <cell r="K1259" t="str">
            <v>5,68</v>
          </cell>
        </row>
        <row r="1260">
          <cell r="A1260" t="str">
            <v>CUSTOS HORÁRIOS DE MÁQUINAS E EQUIPAMENTOS</v>
          </cell>
          <cell r="B1260" t="str">
            <v>CHOR</v>
          </cell>
          <cell r="C1260" t="str">
            <v>COMPOSIÇÕES AUXILIARES</v>
          </cell>
          <cell r="D1260" t="str">
            <v>0329</v>
          </cell>
        </row>
        <row r="1260">
          <cell r="G1260">
            <v>93426</v>
          </cell>
          <cell r="H1260" t="str">
            <v>GRUPO GERADOR ESTACIONÁRIO, POTÊNCIA 150 KVA, MOTOR A DIESEL- MATERIAIS NA OPERAÇÃO. AF_03/2016</v>
          </cell>
          <cell r="I1260" t="str">
            <v>H</v>
          </cell>
          <cell r="J1260" t="str">
            <v>COLETADO</v>
          </cell>
          <cell r="K1260" t="str">
            <v>155,64</v>
          </cell>
        </row>
        <row r="1261">
          <cell r="A1261" t="str">
            <v>CUSTOS HORÁRIOS DE MÁQUINAS E EQUIPAMENTOS</v>
          </cell>
          <cell r="B1261" t="str">
            <v>CHOR</v>
          </cell>
          <cell r="C1261" t="str">
            <v>COMPOSIÇÕES AUXILIARES</v>
          </cell>
          <cell r="D1261" t="str">
            <v>0329</v>
          </cell>
        </row>
        <row r="1261">
          <cell r="G1261">
            <v>93429</v>
          </cell>
          <cell r="H1261" t="str">
            <v>USINA DE MISTURA ASFÁLTICA À QUENTE, TIPO CONTRA FLUXO, PROD 40 A 80 TON/HORA - DEPRECIAÇÃO. AF_05/2023</v>
          </cell>
          <cell r="I1261" t="str">
            <v>H</v>
          </cell>
          <cell r="J1261" t="str">
            <v>ATRIBUÍDO SÃO PAULO</v>
          </cell>
          <cell r="K1261" t="str">
            <v>170,00</v>
          </cell>
        </row>
        <row r="1262">
          <cell r="A1262" t="str">
            <v>CUSTOS HORÁRIOS DE MÁQUINAS E EQUIPAMENTOS</v>
          </cell>
          <cell r="B1262" t="str">
            <v>CHOR</v>
          </cell>
          <cell r="C1262" t="str">
            <v>COMPOSIÇÕES AUXILIARES</v>
          </cell>
          <cell r="D1262" t="str">
            <v>0329</v>
          </cell>
        </row>
        <row r="1262">
          <cell r="G1262">
            <v>93430</v>
          </cell>
          <cell r="H1262" t="str">
            <v>USINA DE MISTURA ASFÁLTICA À QUENTE, TIPO CONTRA FLUXO, PROD 40 A 80 TON/HORA - JUROS. AF_05/2023</v>
          </cell>
          <cell r="I1262" t="str">
            <v>H</v>
          </cell>
          <cell r="J1262" t="str">
            <v>ATRIBUÍDO SÃO PAULO</v>
          </cell>
          <cell r="K1262" t="str">
            <v>53,72</v>
          </cell>
        </row>
        <row r="1263">
          <cell r="A1263" t="str">
            <v>CUSTOS HORÁRIOS DE MÁQUINAS E EQUIPAMENTOS</v>
          </cell>
          <cell r="B1263" t="str">
            <v>CHOR</v>
          </cell>
          <cell r="C1263" t="str">
            <v>COMPOSIÇÕES AUXILIARES</v>
          </cell>
          <cell r="D1263" t="str">
            <v>0329</v>
          </cell>
        </row>
        <row r="1263">
          <cell r="G1263">
            <v>93431</v>
          </cell>
          <cell r="H1263" t="str">
            <v>USINA DE MISTURA ASFÁLTICA À QUENTE, TIPO CONTRA FLUXO, PROD 40 A 80 TON/HORA - MANUTENÇÃO. AF_05/2023</v>
          </cell>
          <cell r="I1263" t="str">
            <v>H</v>
          </cell>
          <cell r="J1263" t="str">
            <v>ATRIBUÍDO SÃO PAULO</v>
          </cell>
          <cell r="K1263" t="str">
            <v>204,00</v>
          </cell>
        </row>
        <row r="1264">
          <cell r="A1264" t="str">
            <v>CUSTOS HORÁRIOS DE MÁQUINAS E EQUIPAMENTOS</v>
          </cell>
          <cell r="B1264" t="str">
            <v>CHOR</v>
          </cell>
          <cell r="C1264" t="str">
            <v>COMPOSIÇÕES AUXILIARES</v>
          </cell>
          <cell r="D1264" t="str">
            <v>0329</v>
          </cell>
        </row>
        <row r="1264">
          <cell r="G1264">
            <v>93432</v>
          </cell>
          <cell r="H1264" t="str">
            <v>USINA DE MISTURA ASFÁLTICA À QUENTE, TIPO CONTRA FLUXO, PROD 40 A 80 TON/HORA - MATERIAIS NA OPERAÇÃO. AF_05/2023</v>
          </cell>
          <cell r="I1264" t="str">
            <v>H</v>
          </cell>
          <cell r="J1264" t="str">
            <v>COLETADO</v>
          </cell>
          <cell r="K1264" t="str">
            <v>2.091,60</v>
          </cell>
        </row>
        <row r="1265">
          <cell r="A1265" t="str">
            <v>CUSTOS HORÁRIOS DE MÁQUINAS E EQUIPAMENTOS</v>
          </cell>
          <cell r="B1265" t="str">
            <v>CHOR</v>
          </cell>
          <cell r="C1265" t="str">
            <v>COMPOSIÇÕES AUXILIARES</v>
          </cell>
          <cell r="D1265" t="str">
            <v>0329</v>
          </cell>
        </row>
        <row r="1265">
          <cell r="G1265">
            <v>93435</v>
          </cell>
          <cell r="H1265" t="str">
            <v>USINA DE ASFALTO À FRIO, CAPACIDADE DE 40 A 60 TON/HORA, ELÉTRICA POTÊNCIA 30 CV - DEPRECIAÇÃO. AF_05/2023</v>
          </cell>
          <cell r="I1265" t="str">
            <v>H</v>
          </cell>
          <cell r="J1265" t="str">
            <v>ATRIBUÍDO SÃO PAULO</v>
          </cell>
          <cell r="K1265" t="str">
            <v>10,73</v>
          </cell>
        </row>
        <row r="1266">
          <cell r="A1266" t="str">
            <v>CUSTOS HORÁRIOS DE MÁQUINAS E EQUIPAMENTOS</v>
          </cell>
          <cell r="B1266" t="str">
            <v>CHOR</v>
          </cell>
          <cell r="C1266" t="str">
            <v>COMPOSIÇÕES AUXILIARES</v>
          </cell>
          <cell r="D1266" t="str">
            <v>0329</v>
          </cell>
        </row>
        <row r="1266">
          <cell r="G1266">
            <v>93436</v>
          </cell>
          <cell r="H1266" t="str">
            <v>USINA DE ASFALTO À FRIO, CAPACIDADE DE 40 A 60 TON/HORA, ELÉTRICA POTÊNCIA 30 CV - JUROS. AF_05/2023</v>
          </cell>
          <cell r="I1266" t="str">
            <v>H</v>
          </cell>
          <cell r="J1266" t="str">
            <v>ATRIBUÍDO SÃO PAULO</v>
          </cell>
          <cell r="K1266" t="str">
            <v>3,02</v>
          </cell>
        </row>
        <row r="1267">
          <cell r="A1267" t="str">
            <v>CUSTOS HORÁRIOS DE MÁQUINAS E EQUIPAMENTOS</v>
          </cell>
          <cell r="B1267" t="str">
            <v>CHOR</v>
          </cell>
          <cell r="C1267" t="str">
            <v>COMPOSIÇÕES AUXILIARES</v>
          </cell>
          <cell r="D1267" t="str">
            <v>0329</v>
          </cell>
        </row>
        <row r="1267">
          <cell r="G1267">
            <v>93437</v>
          </cell>
          <cell r="H1267" t="str">
            <v>USINA DE ASFALTO À FRIO, CAPACIDADE DE 40 A 60 TON/HORA, ELÉTRICA POTÊNCIA 30 CV - MANUTENÇÃO. AF_05/2023</v>
          </cell>
          <cell r="I1267" t="str">
            <v>H</v>
          </cell>
          <cell r="J1267" t="str">
            <v>ATRIBUÍDO SÃO PAULO</v>
          </cell>
          <cell r="K1267" t="str">
            <v>10,73</v>
          </cell>
        </row>
        <row r="1268">
          <cell r="A1268" t="str">
            <v>CUSTOS HORÁRIOS DE MÁQUINAS E EQUIPAMENTOS</v>
          </cell>
          <cell r="B1268" t="str">
            <v>CHOR</v>
          </cell>
          <cell r="C1268" t="str">
            <v>COMPOSIÇÕES AUXILIARES</v>
          </cell>
          <cell r="D1268" t="str">
            <v>0329</v>
          </cell>
        </row>
        <row r="1268">
          <cell r="G1268">
            <v>93438</v>
          </cell>
          <cell r="H1268" t="str">
            <v>USINA DE ASFALTO À FRIO, CAPACIDADE DE 40 A 60 TON/HORA, ELÉTRICA POTÊNCIA 30 CV - MATERIAIS NA OPERAÇÃO. AF_05/2023</v>
          </cell>
          <cell r="I1268" t="str">
            <v>H</v>
          </cell>
          <cell r="J1268" t="str">
            <v>COLETADO</v>
          </cell>
          <cell r="K1268" t="str">
            <v>109,05</v>
          </cell>
        </row>
        <row r="1269">
          <cell r="A1269" t="str">
            <v>CUSTOS HORÁRIOS DE MÁQUINAS E EQUIPAMENTOS</v>
          </cell>
          <cell r="B1269" t="str">
            <v>CHOR</v>
          </cell>
          <cell r="C1269" t="str">
            <v>COMPOSIÇÕES AUXILIARES</v>
          </cell>
          <cell r="D1269" t="str">
            <v>0329</v>
          </cell>
        </row>
        <row r="1269">
          <cell r="G1269">
            <v>95114</v>
          </cell>
          <cell r="H1269" t="str">
            <v>MARTELETE OU ROMPEDOR PNEUMÁTICO MANUAL, 28 KG, COM SILENCIADOR - DEPRECIAÇÃO. AF_07/2016</v>
          </cell>
          <cell r="I1269" t="str">
            <v>H</v>
          </cell>
          <cell r="J1269" t="str">
            <v>COEFICIENTE DE REPRESENTATIVIDADE</v>
          </cell>
          <cell r="K1269" t="str">
            <v>1,75</v>
          </cell>
        </row>
        <row r="1270">
          <cell r="A1270" t="str">
            <v>CUSTOS HORÁRIOS DE MÁQUINAS E EQUIPAMENTOS</v>
          </cell>
          <cell r="B1270" t="str">
            <v>CHOR</v>
          </cell>
          <cell r="C1270" t="str">
            <v>COMPOSIÇÕES AUXILIARES</v>
          </cell>
          <cell r="D1270" t="str">
            <v>0329</v>
          </cell>
        </row>
        <row r="1270">
          <cell r="G1270">
            <v>95115</v>
          </cell>
          <cell r="H1270" t="str">
            <v>MARTELETE OU ROMPEDOR PNEUMÁTICO MANUAL, 28 KG, COM SILENCIADOR - JUROS. AF_07/2016</v>
          </cell>
          <cell r="I1270" t="str">
            <v>H</v>
          </cell>
          <cell r="J1270" t="str">
            <v>COEFICIENTE DE REPRESENTATIVIDADE</v>
          </cell>
          <cell r="K1270" t="str">
            <v>0,40</v>
          </cell>
        </row>
        <row r="1271">
          <cell r="A1271" t="str">
            <v>CUSTOS HORÁRIOS DE MÁQUINAS E EQUIPAMENTOS</v>
          </cell>
          <cell r="B1271" t="str">
            <v>CHOR</v>
          </cell>
          <cell r="C1271" t="str">
            <v>COMPOSIÇÕES AUXILIARES</v>
          </cell>
          <cell r="D1271" t="str">
            <v>0329</v>
          </cell>
        </row>
        <row r="1271">
          <cell r="G1271">
            <v>95116</v>
          </cell>
          <cell r="H1271" t="str">
            <v>USINA DE CONCRETO FIXA, CAPACIDADE NOMINAL DE 90 A 120 M3/H, SEM SILO - DEPRECIAÇÃO. AF_07/2016</v>
          </cell>
          <cell r="I1271" t="str">
            <v>H</v>
          </cell>
          <cell r="J1271" t="str">
            <v>ATRIBUÍDO SÃO PAULO</v>
          </cell>
          <cell r="K1271" t="str">
            <v>32,55</v>
          </cell>
        </row>
        <row r="1272">
          <cell r="A1272" t="str">
            <v>CUSTOS HORÁRIOS DE MÁQUINAS E EQUIPAMENTOS</v>
          </cell>
          <cell r="B1272" t="str">
            <v>CHOR</v>
          </cell>
          <cell r="C1272" t="str">
            <v>COMPOSIÇÕES AUXILIARES</v>
          </cell>
          <cell r="D1272" t="str">
            <v>0329</v>
          </cell>
        </row>
        <row r="1272">
          <cell r="G1272">
            <v>95117</v>
          </cell>
          <cell r="H1272" t="str">
            <v>USINA DE CONCRETO FIXA, CAPACIDADE NOMINAL DE 90 A 120 M3/H, SEM SILO - JUROS. AF_07/2016</v>
          </cell>
          <cell r="I1272" t="str">
            <v>H</v>
          </cell>
          <cell r="J1272" t="str">
            <v>ATRIBUÍDO SÃO PAULO</v>
          </cell>
          <cell r="K1272" t="str">
            <v>10,04</v>
          </cell>
        </row>
        <row r="1273">
          <cell r="A1273" t="str">
            <v>CUSTOS HORÁRIOS DE MÁQUINAS E EQUIPAMENTOS</v>
          </cell>
          <cell r="B1273" t="str">
            <v>CHOR</v>
          </cell>
          <cell r="C1273" t="str">
            <v>COMPOSIÇÕES AUXILIARES</v>
          </cell>
          <cell r="D1273" t="str">
            <v>0329</v>
          </cell>
        </row>
        <row r="1273">
          <cell r="G1273">
            <v>95118</v>
          </cell>
          <cell r="H1273" t="str">
            <v>USINA MISTURADORA DE SOLOS, CAPACIDADE DE 200 A 500 TON/H, POTENCIA 75KW - DEPRECIAÇÃO. AF_07/2016</v>
          </cell>
          <cell r="I1273" t="str">
            <v>H</v>
          </cell>
          <cell r="J1273" t="str">
            <v>ATRIBUÍDO SÃO PAULO</v>
          </cell>
          <cell r="K1273" t="str">
            <v>80,15</v>
          </cell>
        </row>
        <row r="1274">
          <cell r="A1274" t="str">
            <v>CUSTOS HORÁRIOS DE MÁQUINAS E EQUIPAMENTOS</v>
          </cell>
          <cell r="B1274" t="str">
            <v>CHOR</v>
          </cell>
          <cell r="C1274" t="str">
            <v>COMPOSIÇÕES AUXILIARES</v>
          </cell>
          <cell r="D1274" t="str">
            <v>0329</v>
          </cell>
        </row>
        <row r="1274">
          <cell r="G1274">
            <v>95119</v>
          </cell>
          <cell r="H1274" t="str">
            <v>USINA MISTURADORA DE SOLOS, CAPACIDADE DE 200 A 500 TON/H, POTENCIA 75KW - JUROS. AF_07/2016</v>
          </cell>
          <cell r="I1274" t="str">
            <v>H</v>
          </cell>
          <cell r="J1274" t="str">
            <v>ATRIBUÍDO SÃO PAULO</v>
          </cell>
          <cell r="K1274" t="str">
            <v>24,72</v>
          </cell>
        </row>
        <row r="1275">
          <cell r="A1275" t="str">
            <v>CUSTOS HORÁRIOS DE MÁQUINAS E EQUIPAMENTOS</v>
          </cell>
          <cell r="B1275" t="str">
            <v>CHOR</v>
          </cell>
          <cell r="C1275" t="str">
            <v>COMPOSIÇÕES AUXILIARES</v>
          </cell>
          <cell r="D1275" t="str">
            <v>0329</v>
          </cell>
        </row>
        <row r="1275">
          <cell r="G1275">
            <v>95120</v>
          </cell>
          <cell r="H1275" t="str">
            <v>USINA MISTURADORA DE SOLOS, CAPACIDADE DE 200 A 500 TON/H, POTENCIA 75KW - MATERIAIS NA OPERAÇÃO. AF_07/2016</v>
          </cell>
          <cell r="I1275" t="str">
            <v>H</v>
          </cell>
          <cell r="J1275" t="str">
            <v>COEFICIENTE DE REPRESENTATIVIDADE</v>
          </cell>
          <cell r="K1275" t="str">
            <v>63,11</v>
          </cell>
        </row>
        <row r="1276">
          <cell r="A1276" t="str">
            <v>CUSTOS HORÁRIOS DE MÁQUINAS E EQUIPAMENTOS</v>
          </cell>
          <cell r="B1276" t="str">
            <v>CHOR</v>
          </cell>
          <cell r="C1276" t="str">
            <v>COMPOSIÇÕES AUXILIARES</v>
          </cell>
          <cell r="D1276" t="str">
            <v>0329</v>
          </cell>
        </row>
        <row r="1276">
          <cell r="G1276">
            <v>95123</v>
          </cell>
          <cell r="H1276" t="str">
            <v>DISTRIBUIDOR DE AGREGADOS AUTOPROPELIDO, CAP 3 M3, A DIESEL, POTÊNCIA 176CV - DEPRECIAÇÃO. AF_07/2016</v>
          </cell>
          <cell r="I1276" t="str">
            <v>H</v>
          </cell>
          <cell r="J1276" t="str">
            <v>ATRIBUÍDO SÃO PAULO</v>
          </cell>
          <cell r="K1276" t="str">
            <v>17,87</v>
          </cell>
        </row>
        <row r="1277">
          <cell r="A1277" t="str">
            <v>CUSTOS HORÁRIOS DE MÁQUINAS E EQUIPAMENTOS</v>
          </cell>
          <cell r="B1277" t="str">
            <v>CHOR</v>
          </cell>
          <cell r="C1277" t="str">
            <v>COMPOSIÇÕES AUXILIARES</v>
          </cell>
          <cell r="D1277" t="str">
            <v>0329</v>
          </cell>
        </row>
        <row r="1277">
          <cell r="G1277">
            <v>95124</v>
          </cell>
          <cell r="H1277" t="str">
            <v>DISTRIBUIDOR DE AGREGADOS AUTOPROPELIDO, C/AP 3 M3, A DIESEL, POTÊNCIA 176CV - JUROS. AF_07/2016</v>
          </cell>
          <cell r="I1277" t="str">
            <v>H</v>
          </cell>
          <cell r="J1277" t="str">
            <v>ATRIBUÍDO SÃO PAULO</v>
          </cell>
          <cell r="K1277" t="str">
            <v>5,51</v>
          </cell>
        </row>
        <row r="1278">
          <cell r="A1278" t="str">
            <v>CUSTOS HORÁRIOS DE MÁQUINAS E EQUIPAMENTOS</v>
          </cell>
          <cell r="B1278" t="str">
            <v>CHOR</v>
          </cell>
          <cell r="C1278" t="str">
            <v>COMPOSIÇÕES AUXILIARES</v>
          </cell>
          <cell r="D1278" t="str">
            <v>0329</v>
          </cell>
        </row>
        <row r="1278">
          <cell r="G1278">
            <v>95125</v>
          </cell>
          <cell r="H1278" t="str">
            <v>DISTRIBUIDOR DE AGREGADOS AUTOPROPELIDO, CAP 3 M3, A DIESEL, POTÊNCIA 176CV - MANUTENÇÃO. AF_07/2016</v>
          </cell>
          <cell r="I1278" t="str">
            <v>H</v>
          </cell>
          <cell r="J1278" t="str">
            <v>ATRIBUÍDO SÃO PAULO</v>
          </cell>
          <cell r="K1278" t="str">
            <v>19,56</v>
          </cell>
        </row>
        <row r="1279">
          <cell r="A1279" t="str">
            <v>CUSTOS HORÁRIOS DE MÁQUINAS E EQUIPAMENTOS</v>
          </cell>
          <cell r="B1279" t="str">
            <v>CHOR</v>
          </cell>
          <cell r="C1279" t="str">
            <v>COMPOSIÇÕES AUXILIARES</v>
          </cell>
          <cell r="D1279" t="str">
            <v>0329</v>
          </cell>
        </row>
        <row r="1279">
          <cell r="G1279">
            <v>95126</v>
          </cell>
          <cell r="H1279" t="str">
            <v>DISTRIBUIDOR DE AGREGADOS AUTOPROPELIDO, CAP 3 M3, A DIESEL, POTÊNCIA 176CV - MATERIAIS NA OPERAÇÃO. AF_07/2016</v>
          </cell>
          <cell r="I1279" t="str">
            <v>H</v>
          </cell>
          <cell r="J1279" t="str">
            <v>COLETADO</v>
          </cell>
          <cell r="K1279" t="str">
            <v>142,98</v>
          </cell>
        </row>
        <row r="1280">
          <cell r="A1280" t="str">
            <v>CUSTOS HORÁRIOS DE MÁQUINAS E EQUIPAMENTOS</v>
          </cell>
          <cell r="B1280" t="str">
            <v>CHOR</v>
          </cell>
          <cell r="C1280" t="str">
            <v>COMPOSIÇÕES AUXILIARES</v>
          </cell>
          <cell r="D1280" t="str">
            <v>0329</v>
          </cell>
        </row>
        <row r="1280">
          <cell r="G1280">
            <v>95129</v>
          </cell>
          <cell r="H1280" t="str">
            <v>MÁQUINA DEMARCADORA DE FAIXA DE TRÁFEGO À FRIO, AUTOPROPELIDA, POTÊNCIA 38 HP - DEPRECIAÇÃO. AF_07/2016</v>
          </cell>
          <cell r="I1280" t="str">
            <v>H</v>
          </cell>
          <cell r="J1280" t="str">
            <v>ATRIBUÍDO SÃO PAULO</v>
          </cell>
          <cell r="K1280" t="str">
            <v>47,90</v>
          </cell>
        </row>
        <row r="1281">
          <cell r="A1281" t="str">
            <v>CUSTOS HORÁRIOS DE MÁQUINAS E EQUIPAMENTOS</v>
          </cell>
          <cell r="B1281" t="str">
            <v>CHOR</v>
          </cell>
          <cell r="C1281" t="str">
            <v>COMPOSIÇÕES AUXILIARES</v>
          </cell>
          <cell r="D1281" t="str">
            <v>0329</v>
          </cell>
        </row>
        <row r="1281">
          <cell r="G1281">
            <v>95130</v>
          </cell>
          <cell r="H1281" t="str">
            <v>MÁQUINA DEMARCADORA DE FAIXA DE TRÁFEGO À FRIO, AUTOPROPELIDA, POTÊNCIA 38 HP - JUROS. AF_07/2016</v>
          </cell>
          <cell r="I1281" t="str">
            <v>H</v>
          </cell>
          <cell r="J1281" t="str">
            <v>ATRIBUÍDO SÃO PAULO</v>
          </cell>
          <cell r="K1281" t="str">
            <v>17,36</v>
          </cell>
        </row>
        <row r="1282">
          <cell r="A1282" t="str">
            <v>CUSTOS HORÁRIOS DE MÁQUINAS E EQUIPAMENTOS</v>
          </cell>
          <cell r="B1282" t="str">
            <v>CHOR</v>
          </cell>
          <cell r="C1282" t="str">
            <v>COMPOSIÇÕES AUXILIARES</v>
          </cell>
          <cell r="D1282" t="str">
            <v>0329</v>
          </cell>
        </row>
        <row r="1282">
          <cell r="G1282">
            <v>95131</v>
          </cell>
          <cell r="H1282" t="str">
            <v>MÁQUINA DEMARCADORA DE FAIXA DE TRÁFEGO À FRIO, AUTOPROPELIDA, POTÊNCIA 38 HP - MANUTENÇÃO. AF_07/2016</v>
          </cell>
          <cell r="I1282" t="str">
            <v>H</v>
          </cell>
          <cell r="J1282" t="str">
            <v>ATRIBUÍDO SÃO PAULO</v>
          </cell>
          <cell r="K1282" t="str">
            <v>56,38</v>
          </cell>
        </row>
        <row r="1283">
          <cell r="A1283" t="str">
            <v>CUSTOS HORÁRIOS DE MÁQUINAS E EQUIPAMENTOS</v>
          </cell>
          <cell r="B1283" t="str">
            <v>CHOR</v>
          </cell>
          <cell r="C1283" t="str">
            <v>COMPOSIÇÕES AUXILIARES</v>
          </cell>
          <cell r="D1283" t="str">
            <v>0329</v>
          </cell>
        </row>
        <row r="1283">
          <cell r="G1283">
            <v>95132</v>
          </cell>
          <cell r="H1283" t="str">
            <v>MÁQUINA DEMARCADORA DE FAIXA DE TRÁFEGO À FRIO, AUTOPROPELIDA, POTÊNCIA 38 HP - MATERIAIS NA OPERAÇÃO. AF_07/2016</v>
          </cell>
          <cell r="I1283" t="str">
            <v>H</v>
          </cell>
          <cell r="J1283" t="str">
            <v>COLETADO</v>
          </cell>
          <cell r="K1283" t="str">
            <v>31,31</v>
          </cell>
        </row>
        <row r="1284">
          <cell r="A1284" t="str">
            <v>CUSTOS HORÁRIOS DE MÁQUINAS E EQUIPAMENTOS</v>
          </cell>
          <cell r="B1284" t="str">
            <v>CHOR</v>
          </cell>
          <cell r="C1284" t="str">
            <v>COMPOSIÇÕES AUXILIARES</v>
          </cell>
          <cell r="D1284" t="str">
            <v>0329</v>
          </cell>
        </row>
        <row r="1284">
          <cell r="G1284">
            <v>95136</v>
          </cell>
          <cell r="H1284" t="str">
            <v>TALHA MANUAL DE CORRENTE, CAPACIDADE DE 2 TON. COM ELEVAÇÃO DE 3 M - DEPRECIAÇÃO. AF_07/2016</v>
          </cell>
          <cell r="I1284" t="str">
            <v>H</v>
          </cell>
          <cell r="J1284" t="str">
            <v>COLETADO</v>
          </cell>
          <cell r="K1284" t="str">
            <v>0,02</v>
          </cell>
        </row>
        <row r="1285">
          <cell r="A1285" t="str">
            <v>CUSTOS HORÁRIOS DE MÁQUINAS E EQUIPAMENTOS</v>
          </cell>
          <cell r="B1285" t="str">
            <v>CHOR</v>
          </cell>
          <cell r="C1285" t="str">
            <v>COMPOSIÇÕES AUXILIARES</v>
          </cell>
          <cell r="D1285" t="str">
            <v>0329</v>
          </cell>
        </row>
        <row r="1285">
          <cell r="G1285">
            <v>95137</v>
          </cell>
          <cell r="H1285" t="str">
            <v>TALHA MANUAL DE CORRENTE, CAPACIDADE DE 2 TON. COM ELEVAÇÃO DE 3 M - JUROS. AF_07/2016</v>
          </cell>
          <cell r="I1285" t="str">
            <v>H</v>
          </cell>
          <cell r="J1285" t="str">
            <v>COLETADO</v>
          </cell>
          <cell r="K1285" t="str">
            <v>0,01</v>
          </cell>
        </row>
        <row r="1286">
          <cell r="A1286" t="str">
            <v>CUSTOS HORÁRIOS DE MÁQUINAS E EQUIPAMENTOS</v>
          </cell>
          <cell r="B1286" t="str">
            <v>CHOR</v>
          </cell>
          <cell r="C1286" t="str">
            <v>COMPOSIÇÕES AUXILIARES</v>
          </cell>
          <cell r="D1286" t="str">
            <v>0329</v>
          </cell>
        </row>
        <row r="1286">
          <cell r="G1286">
            <v>95138</v>
          </cell>
          <cell r="H1286" t="str">
            <v>TALHA MANUAL DE CORRENTE, CAPACIDADE DE 2 TON. COM ELEVAÇÃO DE 3 M - MANUTENÇÃO. AF_07/2016</v>
          </cell>
          <cell r="I1286" t="str">
            <v>H</v>
          </cell>
          <cell r="J1286" t="str">
            <v>COLETADO</v>
          </cell>
          <cell r="K1286" t="str">
            <v>0,02</v>
          </cell>
        </row>
        <row r="1287">
          <cell r="A1287" t="str">
            <v>CUSTOS HORÁRIOS DE MÁQUINAS E EQUIPAMENTOS</v>
          </cell>
          <cell r="B1287" t="str">
            <v>CHOR</v>
          </cell>
          <cell r="C1287" t="str">
            <v>COMPOSIÇÕES AUXILIARES</v>
          </cell>
          <cell r="D1287" t="str">
            <v>0329</v>
          </cell>
        </row>
        <row r="1287">
          <cell r="G1287">
            <v>95208</v>
          </cell>
          <cell r="H1287" t="str">
            <v>GRUA ASCENCIONAL, LANÇA DE 42 M, CAPACIDADE DE 1,5 T A 30 M, ALTURA ATÉ 39 M   DEPRECIAÇÃO. AF_05/2023</v>
          </cell>
          <cell r="I1287" t="str">
            <v>H</v>
          </cell>
          <cell r="J1287" t="str">
            <v>ATRIBUÍDO SÃO PAULO</v>
          </cell>
          <cell r="K1287" t="str">
            <v>33,83</v>
          </cell>
        </row>
        <row r="1288">
          <cell r="A1288" t="str">
            <v>CUSTOS HORÁRIOS DE MÁQUINAS E EQUIPAMENTOS</v>
          </cell>
          <cell r="B1288" t="str">
            <v>CHOR</v>
          </cell>
          <cell r="C1288" t="str">
            <v>COMPOSIÇÕES AUXILIARES</v>
          </cell>
          <cell r="D1288" t="str">
            <v>0329</v>
          </cell>
        </row>
        <row r="1288">
          <cell r="G1288">
            <v>95209</v>
          </cell>
          <cell r="H1288" t="str">
            <v>GRUA ASCENCIONAL, LANCA DE 42 M, CAPACIDADE DE 1,5 T A 30 M, ALTURA ATE 39 M   JUROS. AF_05/2023</v>
          </cell>
          <cell r="I1288" t="str">
            <v>H</v>
          </cell>
          <cell r="J1288" t="str">
            <v>ATRIBUÍDO SÃO PAULO</v>
          </cell>
          <cell r="K1288" t="str">
            <v>12,51</v>
          </cell>
        </row>
        <row r="1289">
          <cell r="A1289" t="str">
            <v>CUSTOS HORÁRIOS DE MÁQUINAS E EQUIPAMENTOS</v>
          </cell>
          <cell r="B1289" t="str">
            <v>CHOR</v>
          </cell>
          <cell r="C1289" t="str">
            <v>COMPOSIÇÕES AUXILIARES</v>
          </cell>
          <cell r="D1289" t="str">
            <v>0329</v>
          </cell>
        </row>
        <row r="1289">
          <cell r="G1289">
            <v>95210</v>
          </cell>
          <cell r="H1289" t="str">
            <v>GRUA ASCENCIONAL, LANCA DE 42 M, CAPACIDADE DE 1,5 T A 30 M, ALTURA ATE 39 M   MANUTENÇÃO. AF_05/2023</v>
          </cell>
          <cell r="I1289" t="str">
            <v>H</v>
          </cell>
          <cell r="J1289" t="str">
            <v>ATRIBUÍDO SÃO PAULO</v>
          </cell>
          <cell r="K1289" t="str">
            <v>33,83</v>
          </cell>
        </row>
        <row r="1290">
          <cell r="A1290" t="str">
            <v>CUSTOS HORÁRIOS DE MÁQUINAS E EQUIPAMENTOS</v>
          </cell>
          <cell r="B1290" t="str">
            <v>CHOR</v>
          </cell>
          <cell r="C1290" t="str">
            <v>COMPOSIÇÕES AUXILIARES</v>
          </cell>
          <cell r="D1290" t="str">
            <v>0329</v>
          </cell>
        </row>
        <row r="1290">
          <cell r="G1290">
            <v>95211</v>
          </cell>
          <cell r="H1290" t="str">
            <v>GRUA ASCENCIONAL, LANCA DE 42 M, CAPACIDADE DE 1,5 T A 30 M, ALTURA ATE 39 M   MATERIAIS NA OPERAÇÃO. AF_05/2023</v>
          </cell>
          <cell r="I1290" t="str">
            <v>H</v>
          </cell>
          <cell r="J1290" t="str">
            <v>COEFICIENTE DE REPRESENTATIVIDADE</v>
          </cell>
          <cell r="K1290" t="str">
            <v>9,25</v>
          </cell>
        </row>
        <row r="1291">
          <cell r="A1291" t="str">
            <v>CUSTOS HORÁRIOS DE MÁQUINAS E EQUIPAMENTOS</v>
          </cell>
          <cell r="B1291" t="str">
            <v>CHOR</v>
          </cell>
          <cell r="C1291" t="str">
            <v>COMPOSIÇÕES AUXILIARES</v>
          </cell>
          <cell r="D1291" t="str">
            <v>0329</v>
          </cell>
        </row>
        <row r="1291">
          <cell r="G1291">
            <v>95217</v>
          </cell>
          <cell r="H1291" t="str">
            <v>PULVERIZADOR DE TINTA ELÉTRICO/MÁQUINA DE PINTURA AIRLESS, VAZÃO 2 L/MIN - MATERIAIS NA OPERAÇÃO. AF_05/2023</v>
          </cell>
          <cell r="I1291" t="str">
            <v>H</v>
          </cell>
          <cell r="J1291" t="str">
            <v>COEFICIENTE DE REPRESENTATIVIDADE</v>
          </cell>
          <cell r="K1291" t="str">
            <v>0,75</v>
          </cell>
        </row>
        <row r="1292">
          <cell r="A1292" t="str">
            <v>CUSTOS HORÁRIOS DE MÁQUINAS E EQUIPAMENTOS</v>
          </cell>
          <cell r="B1292" t="str">
            <v>CHOR</v>
          </cell>
          <cell r="C1292" t="str">
            <v>COMPOSIÇÕES AUXILIARES</v>
          </cell>
          <cell r="D1292" t="str">
            <v>0329</v>
          </cell>
        </row>
        <row r="1292">
          <cell r="G1292">
            <v>95255</v>
          </cell>
          <cell r="H1292" t="str">
            <v>MARTELO DEMOLIDOR PNEUMÁTICO MANUAL, 32 KG - DEPRECIAÇÃO. AF_09/2016</v>
          </cell>
          <cell r="I1292" t="str">
            <v>H</v>
          </cell>
          <cell r="J1292" t="str">
            <v>COEFICIENTE DE REPRESENTATIVIDADE</v>
          </cell>
          <cell r="K1292" t="str">
            <v>1,55</v>
          </cell>
        </row>
        <row r="1293">
          <cell r="A1293" t="str">
            <v>CUSTOS HORÁRIOS DE MÁQUINAS E EQUIPAMENTOS</v>
          </cell>
          <cell r="B1293" t="str">
            <v>CHOR</v>
          </cell>
          <cell r="C1293" t="str">
            <v>COMPOSIÇÕES AUXILIARES</v>
          </cell>
          <cell r="D1293" t="str">
            <v>0329</v>
          </cell>
        </row>
        <row r="1293">
          <cell r="G1293">
            <v>95256</v>
          </cell>
          <cell r="H1293" t="str">
            <v>MARTELO DEMOLIDOR PNEUMÁTICO MANUAL, 32 KG - JUROS. AF_09/2016</v>
          </cell>
          <cell r="I1293" t="str">
            <v>H</v>
          </cell>
          <cell r="J1293" t="str">
            <v>COEFICIENTE DE REPRESENTATIVIDADE</v>
          </cell>
          <cell r="K1293" t="str">
            <v>0,35</v>
          </cell>
        </row>
        <row r="1294">
          <cell r="A1294" t="str">
            <v>CUSTOS HORÁRIOS DE MÁQUINAS E EQUIPAMENTOS</v>
          </cell>
          <cell r="B1294" t="str">
            <v>CHOR</v>
          </cell>
          <cell r="C1294" t="str">
            <v>COMPOSIÇÕES AUXILIARES</v>
          </cell>
          <cell r="D1294" t="str">
            <v>0329</v>
          </cell>
        </row>
        <row r="1294">
          <cell r="G1294">
            <v>95257</v>
          </cell>
          <cell r="H1294" t="str">
            <v>MARTELO DEMOLIDOR PNEUMÁTICO MANUAL, 32 KG - MANUTENÇÃO. AF_09/2016</v>
          </cell>
          <cell r="I1294" t="str">
            <v>H</v>
          </cell>
          <cell r="J1294" t="str">
            <v>COEFICIENTE DE REPRESENTATIVIDADE</v>
          </cell>
          <cell r="K1294" t="str">
            <v>1,94</v>
          </cell>
        </row>
        <row r="1295">
          <cell r="A1295" t="str">
            <v>CUSTOS HORÁRIOS DE MÁQUINAS E EQUIPAMENTOS</v>
          </cell>
          <cell r="B1295" t="str">
            <v>CHOR</v>
          </cell>
          <cell r="C1295" t="str">
            <v>COMPOSIÇÕES AUXILIARES</v>
          </cell>
          <cell r="D1295" t="str">
            <v>0329</v>
          </cell>
        </row>
        <row r="1295">
          <cell r="G1295">
            <v>95260</v>
          </cell>
          <cell r="H1295" t="str">
            <v>COMPACTADOR DE SOLOS DE PERCUSÃO (SOQUETE) COM MOTOR A GASOLINA, POTÊNCIA 3 CV - DEPRECIAÇÃO. AF_09/2016</v>
          </cell>
          <cell r="I1295" t="str">
            <v>H</v>
          </cell>
          <cell r="J1295" t="str">
            <v>COLETADO</v>
          </cell>
          <cell r="K1295" t="str">
            <v>0,49</v>
          </cell>
        </row>
        <row r="1296">
          <cell r="A1296" t="str">
            <v>CUSTOS HORÁRIOS DE MÁQUINAS E EQUIPAMENTOS</v>
          </cell>
          <cell r="B1296" t="str">
            <v>CHOR</v>
          </cell>
          <cell r="C1296" t="str">
            <v>COMPOSIÇÕES AUXILIARES</v>
          </cell>
          <cell r="D1296" t="str">
            <v>0329</v>
          </cell>
        </row>
        <row r="1296">
          <cell r="G1296">
            <v>95261</v>
          </cell>
          <cell r="H1296" t="str">
            <v>COMPACTADOR DE SOLOS DE PERCUSÃO (SOQUETE) COM MOTOR A GASOLINA, POTÊNCIA 3 CV - JUROS. AF_09/2016</v>
          </cell>
          <cell r="I1296" t="str">
            <v>H</v>
          </cell>
          <cell r="J1296" t="str">
            <v>COLETADO</v>
          </cell>
          <cell r="K1296" t="str">
            <v>0,13</v>
          </cell>
        </row>
        <row r="1297">
          <cell r="A1297" t="str">
            <v>CUSTOS HORÁRIOS DE MÁQUINAS E EQUIPAMENTOS</v>
          </cell>
          <cell r="B1297" t="str">
            <v>CHOR</v>
          </cell>
          <cell r="C1297" t="str">
            <v>COMPOSIÇÕES AUXILIARES</v>
          </cell>
          <cell r="D1297" t="str">
            <v>0329</v>
          </cell>
        </row>
        <row r="1297">
          <cell r="G1297">
            <v>95262</v>
          </cell>
          <cell r="H1297" t="str">
            <v>COMPACTADOR DE SOLOS DE PERCUSÃO (SOQUETE) COM MOTOR A GASOLINA, POTÊNCIA 3 CV - MANUTENÇÃO. AF_09/2016</v>
          </cell>
          <cell r="I1297" t="str">
            <v>H</v>
          </cell>
          <cell r="J1297" t="str">
            <v>COLETADO</v>
          </cell>
          <cell r="K1297" t="str">
            <v>0,61</v>
          </cell>
        </row>
        <row r="1298">
          <cell r="A1298" t="str">
            <v>CUSTOS HORÁRIOS DE MÁQUINAS E EQUIPAMENTOS</v>
          </cell>
          <cell r="B1298" t="str">
            <v>CHOR</v>
          </cell>
          <cell r="C1298" t="str">
            <v>COMPOSIÇÕES AUXILIARES</v>
          </cell>
          <cell r="D1298" t="str">
            <v>0329</v>
          </cell>
        </row>
        <row r="1298">
          <cell r="G1298">
            <v>95263</v>
          </cell>
          <cell r="H1298" t="str">
            <v>COMPACTADOR DE SOLOS DE PERCUSÃO (SOQUETE) COM MOTOR A GASOLINA, POTÊNCIA 3 CV - MATERIAIS NA OPERAÇÃO. AF_09/2016</v>
          </cell>
          <cell r="I1298" t="str">
            <v>H</v>
          </cell>
          <cell r="J1298" t="str">
            <v>COLETADO</v>
          </cell>
          <cell r="K1298" t="str">
            <v>4,82</v>
          </cell>
        </row>
        <row r="1299">
          <cell r="A1299" t="str">
            <v>CUSTOS HORÁRIOS DE MÁQUINAS E EQUIPAMENTOS</v>
          </cell>
          <cell r="B1299" t="str">
            <v>CHOR</v>
          </cell>
          <cell r="C1299" t="str">
            <v>COMPOSIÇÕES AUXILIARES</v>
          </cell>
          <cell r="D1299" t="str">
            <v>0329</v>
          </cell>
        </row>
        <row r="1299">
          <cell r="G1299">
            <v>95266</v>
          </cell>
          <cell r="H1299" t="str">
            <v>RÉGUA VIBRATÓRIA DUPLA PARA CONCRETO, PESO DE 60KG, COMPRIMENTO 4 M, COM MOTOR A GASOLINA, POTÊNCIA 5,5 HP - DEPRECIAÇÃO. AF_09/2016</v>
          </cell>
          <cell r="I1299" t="str">
            <v>H</v>
          </cell>
          <cell r="J1299" t="str">
            <v>ATRIBUÍDO SÃO PAULO</v>
          </cell>
          <cell r="K1299" t="str">
            <v>0,46</v>
          </cell>
        </row>
        <row r="1300">
          <cell r="A1300" t="str">
            <v>CUSTOS HORÁRIOS DE MÁQUINAS E EQUIPAMENTOS</v>
          </cell>
          <cell r="B1300" t="str">
            <v>CHOR</v>
          </cell>
          <cell r="C1300" t="str">
            <v>COMPOSIÇÕES AUXILIARES</v>
          </cell>
          <cell r="D1300" t="str">
            <v>0329</v>
          </cell>
        </row>
        <row r="1300">
          <cell r="G1300">
            <v>95267</v>
          </cell>
          <cell r="H1300" t="str">
            <v>RÉGUA VIBRATÓRIA DUPLA PARA CONCRETO, PESO DE 60KG, COMPRIMENTO 4 M, COM MOTOR A GASOLINA, POTÊNCIA 5,5 HP - JUROS. AF_09/2016</v>
          </cell>
          <cell r="I1300" t="str">
            <v>H</v>
          </cell>
          <cell r="J1300" t="str">
            <v>ATRIBUÍDO SÃO PAULO</v>
          </cell>
          <cell r="K1300" t="str">
            <v>0,09</v>
          </cell>
        </row>
        <row r="1301">
          <cell r="A1301" t="str">
            <v>CUSTOS HORÁRIOS DE MÁQUINAS E EQUIPAMENTOS</v>
          </cell>
          <cell r="B1301" t="str">
            <v>CHOR</v>
          </cell>
          <cell r="C1301" t="str">
            <v>COMPOSIÇÕES AUXILIARES</v>
          </cell>
          <cell r="D1301" t="str">
            <v>0329</v>
          </cell>
        </row>
        <row r="1301">
          <cell r="G1301">
            <v>95268</v>
          </cell>
          <cell r="H1301" t="str">
            <v>RÉGUA VIBRATÓRIA DUPLA PARA CONCRETO, PESO DE 60KG, COMPRIMENTO 4 M, COM MOTOR A GASOLINA, POTÊNCIA 5,5 HP - MANUTENÇÃO. AF_09/2016</v>
          </cell>
          <cell r="I1301" t="str">
            <v>H</v>
          </cell>
          <cell r="J1301" t="str">
            <v>ATRIBUÍDO SÃO PAULO</v>
          </cell>
          <cell r="K1301" t="str">
            <v>0,45</v>
          </cell>
        </row>
        <row r="1302">
          <cell r="A1302" t="str">
            <v>CUSTOS HORÁRIOS DE MÁQUINAS E EQUIPAMENTOS</v>
          </cell>
          <cell r="B1302" t="str">
            <v>CHOR</v>
          </cell>
          <cell r="C1302" t="str">
            <v>COMPOSIÇÕES AUXILIARES</v>
          </cell>
          <cell r="D1302" t="str">
            <v>0329</v>
          </cell>
        </row>
        <row r="1302">
          <cell r="G1302">
            <v>95269</v>
          </cell>
          <cell r="H1302" t="str">
            <v>RÉGUA VIBRATÓRIA DUPLA PARA CONCRETO, PESO DE 60KG, COMPRIMENTO 4 M, COM MOTOR A GASOLINA, POTÊNCIA 5,5 HP - MATERIAIS NA OPERAÇÃO. AF_09/2016</v>
          </cell>
          <cell r="I1302" t="str">
            <v>H</v>
          </cell>
          <cell r="J1302" t="str">
            <v>COLETADO</v>
          </cell>
          <cell r="K1302" t="str">
            <v>8,91</v>
          </cell>
        </row>
        <row r="1303">
          <cell r="A1303" t="str">
            <v>CUSTOS HORÁRIOS DE MÁQUINAS E EQUIPAMENTOS</v>
          </cell>
          <cell r="B1303" t="str">
            <v>CHOR</v>
          </cell>
          <cell r="C1303" t="str">
            <v>COMPOSIÇÕES AUXILIARES</v>
          </cell>
          <cell r="D1303" t="str">
            <v>0329</v>
          </cell>
        </row>
        <row r="1303">
          <cell r="G1303">
            <v>95272</v>
          </cell>
          <cell r="H1303" t="str">
            <v>POLIDORA DE PISO (POLITRIZ), PESO DE 100KG, DIÂMETRO 450 MM, MOTOR ELÉTRICO, POTÊNCIA 4 HP - DEPRECIAÇÃO. AF_05/2023</v>
          </cell>
          <cell r="I1303" t="str">
            <v>H</v>
          </cell>
          <cell r="J1303" t="str">
            <v>ATRIBUÍDO SÃO PAULO</v>
          </cell>
          <cell r="K1303" t="str">
            <v>0,42</v>
          </cell>
        </row>
        <row r="1304">
          <cell r="A1304" t="str">
            <v>CUSTOS HORÁRIOS DE MÁQUINAS E EQUIPAMENTOS</v>
          </cell>
          <cell r="B1304" t="str">
            <v>CHOR</v>
          </cell>
          <cell r="C1304" t="str">
            <v>COMPOSIÇÕES AUXILIARES</v>
          </cell>
          <cell r="D1304" t="str">
            <v>0329</v>
          </cell>
        </row>
        <row r="1304">
          <cell r="G1304">
            <v>95273</v>
          </cell>
          <cell r="H1304" t="str">
            <v>POLIDORA DE PISO (POLITRIZ), PESO DE 100KG, DIÂMETRO 450 MM, MOTOR ELÉTRICO, POTÊNCIA 4 HP - JUROS. AF_05/2023</v>
          </cell>
          <cell r="I1304" t="str">
            <v>H</v>
          </cell>
          <cell r="J1304" t="str">
            <v>ATRIBUÍDO SÃO PAULO</v>
          </cell>
          <cell r="K1304" t="str">
            <v>0,10</v>
          </cell>
        </row>
        <row r="1305">
          <cell r="A1305" t="str">
            <v>CUSTOS HORÁRIOS DE MÁQUINAS E EQUIPAMENTOS</v>
          </cell>
          <cell r="B1305" t="str">
            <v>CHOR</v>
          </cell>
          <cell r="C1305" t="str">
            <v>COMPOSIÇÕES AUXILIARES</v>
          </cell>
          <cell r="D1305" t="str">
            <v>0329</v>
          </cell>
        </row>
        <row r="1305">
          <cell r="G1305">
            <v>95274</v>
          </cell>
          <cell r="H1305" t="str">
            <v>POLIDORA DE PISO (POLITRIZ), PESO DE 100KG, DIÂMETRO 450 MM, MOTOR ELÉTRICO, POTÊNCIA 4 HP - MANUTENÇÃO. AF_05/2023</v>
          </cell>
          <cell r="I1305" t="str">
            <v>H</v>
          </cell>
          <cell r="J1305" t="str">
            <v>ATRIBUÍDO SÃO PAULO</v>
          </cell>
          <cell r="K1305" t="str">
            <v>0,35</v>
          </cell>
        </row>
        <row r="1306">
          <cell r="A1306" t="str">
            <v>CUSTOS HORÁRIOS DE MÁQUINAS E EQUIPAMENTOS</v>
          </cell>
          <cell r="B1306" t="str">
            <v>CHOR</v>
          </cell>
          <cell r="C1306" t="str">
            <v>COMPOSIÇÕES AUXILIARES</v>
          </cell>
          <cell r="D1306" t="str">
            <v>0329</v>
          </cell>
        </row>
        <row r="1306">
          <cell r="G1306">
            <v>95275</v>
          </cell>
          <cell r="H1306" t="str">
            <v>POLIDORA DE PISO (POLITRIZ), PESO DE 100KG, DIÂMETRO 450 MM, MOTOR ELÉTRICO, POTÊNCIA 4 HP - MATERIAIS NA OPERAÇÃO. AF_05/2023</v>
          </cell>
          <cell r="I1306" t="str">
            <v>H</v>
          </cell>
          <cell r="J1306" t="str">
            <v>COEFICIENTE DE REPRESENTATIVIDADE</v>
          </cell>
          <cell r="K1306" t="str">
            <v>2,51</v>
          </cell>
        </row>
        <row r="1307">
          <cell r="A1307" t="str">
            <v>CUSTOS HORÁRIOS DE MÁQUINAS E EQUIPAMENTOS</v>
          </cell>
          <cell r="B1307" t="str">
            <v>CHOR</v>
          </cell>
          <cell r="C1307" t="str">
            <v>COMPOSIÇÕES AUXILIARES</v>
          </cell>
          <cell r="D1307" t="str">
            <v>0329</v>
          </cell>
        </row>
        <row r="1307">
          <cell r="G1307">
            <v>95278</v>
          </cell>
          <cell r="H1307" t="str">
            <v>DESEMPENADEIRA DE CONCRETO, PESO DE 78 KG, 4 PÁS, MOTOR A GASOLINA, POTÊNCIA 5,5 HP - DEPRECIAÇÃO. AF_05/2023</v>
          </cell>
          <cell r="I1307" t="str">
            <v>H</v>
          </cell>
          <cell r="J1307" t="str">
            <v>ATRIBUÍDO SÃO PAULO</v>
          </cell>
          <cell r="K1307" t="str">
            <v>0,53</v>
          </cell>
        </row>
        <row r="1308">
          <cell r="A1308" t="str">
            <v>CUSTOS HORÁRIOS DE MÁQUINAS E EQUIPAMENTOS</v>
          </cell>
          <cell r="B1308" t="str">
            <v>CHOR</v>
          </cell>
          <cell r="C1308" t="str">
            <v>COMPOSIÇÕES AUXILIARES</v>
          </cell>
          <cell r="D1308" t="str">
            <v>0329</v>
          </cell>
        </row>
        <row r="1308">
          <cell r="G1308">
            <v>95279</v>
          </cell>
          <cell r="H1308" t="str">
            <v>DESEMPENADEIRA DE CONCRETO, PESO DE 78 KG, 4 PÁS, MOTOR A GASOLINA, POTÊNCIA 5,5 HP - JUROS. AF_05/2023</v>
          </cell>
          <cell r="I1308" t="str">
            <v>H</v>
          </cell>
          <cell r="J1308" t="str">
            <v>ATRIBUÍDO SÃO PAULO</v>
          </cell>
          <cell r="K1308" t="str">
            <v>0,11</v>
          </cell>
        </row>
        <row r="1309">
          <cell r="A1309" t="str">
            <v>CUSTOS HORÁRIOS DE MÁQUINAS E EQUIPAMENTOS</v>
          </cell>
          <cell r="B1309" t="str">
            <v>CHOR</v>
          </cell>
          <cell r="C1309" t="str">
            <v>COMPOSIÇÕES AUXILIARES</v>
          </cell>
          <cell r="D1309" t="str">
            <v>0329</v>
          </cell>
        </row>
        <row r="1309">
          <cell r="G1309">
            <v>95280</v>
          </cell>
          <cell r="H1309" t="str">
            <v>DESEMPENADEIRA DE CONCRETO, PESO DE 78 KG, 4 PÁS, MOTOR A GASOLINA, POTÊNCIA 5,5 HP - MANUTENÇÃO. AF_05/2023</v>
          </cell>
          <cell r="I1309" t="str">
            <v>H</v>
          </cell>
          <cell r="J1309" t="str">
            <v>ATRIBUÍDO SÃO PAULO</v>
          </cell>
          <cell r="K1309" t="str">
            <v>0,53</v>
          </cell>
        </row>
        <row r="1310">
          <cell r="A1310" t="str">
            <v>CUSTOS HORÁRIOS DE MÁQUINAS E EQUIPAMENTOS</v>
          </cell>
          <cell r="B1310" t="str">
            <v>CHOR</v>
          </cell>
          <cell r="C1310" t="str">
            <v>COMPOSIÇÕES AUXILIARES</v>
          </cell>
          <cell r="D1310" t="str">
            <v>0329</v>
          </cell>
        </row>
        <row r="1310">
          <cell r="G1310">
            <v>95281</v>
          </cell>
          <cell r="H1310" t="str">
            <v>DESEMPENADEIRA DE CONCRETO, PESO DE 78 KG, 4 PÁS, MOTOR A GASOLINA, POTÊNCIA 5,5 HP   MATERIAIS NA OPERAÇÃO. AF_05/2023</v>
          </cell>
          <cell r="I1310" t="str">
            <v>H</v>
          </cell>
          <cell r="J1310" t="str">
            <v>COLETADO</v>
          </cell>
          <cell r="K1310" t="str">
            <v>8,88</v>
          </cell>
        </row>
        <row r="1311">
          <cell r="A1311" t="str">
            <v>CUSTOS HORÁRIOS DE MÁQUINAS E EQUIPAMENTOS</v>
          </cell>
          <cell r="B1311" t="str">
            <v>CHOR</v>
          </cell>
          <cell r="C1311" t="str">
            <v>COMPOSIÇÕES AUXILIARES</v>
          </cell>
          <cell r="D1311" t="str">
            <v>0329</v>
          </cell>
        </row>
        <row r="1311">
          <cell r="G1311">
            <v>95617</v>
          </cell>
          <cell r="H1311" t="str">
            <v>PERFURATRIZ PNEUMATICA MANUAL DE PESO MEDIO, MARTELETE, 18KG, COMPRIMENTO MÁXIMO DE CURSO DE 6 M, DIAMETRO DO PISTAO DE 5,5 CM - DEPRECIAÇÃO. AF_11/2016</v>
          </cell>
          <cell r="I1311" t="str">
            <v>H</v>
          </cell>
          <cell r="J1311" t="str">
            <v>COEFICIENTE DE REPRESENTATIVIDADE</v>
          </cell>
          <cell r="K1311" t="str">
            <v>1,27</v>
          </cell>
        </row>
        <row r="1312">
          <cell r="A1312" t="str">
            <v>CUSTOS HORÁRIOS DE MÁQUINAS E EQUIPAMENTOS</v>
          </cell>
          <cell r="B1312" t="str">
            <v>CHOR</v>
          </cell>
          <cell r="C1312" t="str">
            <v>COMPOSIÇÕES AUXILIARES</v>
          </cell>
          <cell r="D1312" t="str">
            <v>0329</v>
          </cell>
        </row>
        <row r="1312">
          <cell r="G1312">
            <v>95618</v>
          </cell>
          <cell r="H1312" t="str">
            <v>PERFURATRIZ PNEUMATICA MANUAL DE PESO MEDIO, MARTELETE, 18KG, COMPRIMENTO MÁXIMO DE CURSO DE 6 M, DIAMETRO DO PISTAO DE 5,5 CM - JUROS. AF_11/2016</v>
          </cell>
          <cell r="I1312" t="str">
            <v>H</v>
          </cell>
          <cell r="J1312" t="str">
            <v>COEFICIENTE DE REPRESENTATIVIDADE</v>
          </cell>
          <cell r="K1312" t="str">
            <v>0,29</v>
          </cell>
        </row>
        <row r="1313">
          <cell r="A1313" t="str">
            <v>CUSTOS HORÁRIOS DE MÁQUINAS E EQUIPAMENTOS</v>
          </cell>
          <cell r="B1313" t="str">
            <v>CHOR</v>
          </cell>
          <cell r="C1313" t="str">
            <v>COMPOSIÇÕES AUXILIARES</v>
          </cell>
          <cell r="D1313" t="str">
            <v>0329</v>
          </cell>
        </row>
        <row r="1313">
          <cell r="G1313">
            <v>95619</v>
          </cell>
          <cell r="H1313" t="str">
            <v>PERFURATRIZ PNEUMATICA MANUAL DE PESO MEDIO, MARTELETE, 18KG, COMPRIMENTO MÁXIMO DE CURSO DE 6 M, DIAMETRO DO PISTAO DE 5,5 CM - MANUTENÇÃO. AF_11/2016</v>
          </cell>
          <cell r="I1313" t="str">
            <v>H</v>
          </cell>
          <cell r="J1313" t="str">
            <v>COEFICIENTE DE REPRESENTATIVIDADE</v>
          </cell>
          <cell r="K1313" t="str">
            <v>1,59</v>
          </cell>
        </row>
        <row r="1314">
          <cell r="A1314" t="str">
            <v>CUSTOS HORÁRIOS DE MÁQUINAS E EQUIPAMENTOS</v>
          </cell>
          <cell r="B1314" t="str">
            <v>CHOR</v>
          </cell>
          <cell r="C1314" t="str">
            <v>COMPOSIÇÕES AUXILIARES</v>
          </cell>
          <cell r="D1314" t="str">
            <v>0329</v>
          </cell>
        </row>
        <row r="1314">
          <cell r="G1314">
            <v>95627</v>
          </cell>
          <cell r="H1314" t="str">
            <v>ROLO COMPACTADOR VIBRATORIO TANDEM, ACO LISO, POTENCIA 125 HP, PESO SEM/COM LASTRO 10,20/11,65 T, LARGURA DE TRABALHO 1,73 M - DEPRECIAÇÃO. AF_11/2016</v>
          </cell>
          <cell r="I1314" t="str">
            <v>H</v>
          </cell>
          <cell r="J1314" t="str">
            <v>ATRIBUÍDO SÃO PAULO</v>
          </cell>
          <cell r="K1314" t="str">
            <v>47,44</v>
          </cell>
        </row>
        <row r="1315">
          <cell r="A1315" t="str">
            <v>CUSTOS HORÁRIOS DE MÁQUINAS E EQUIPAMENTOS</v>
          </cell>
          <cell r="B1315" t="str">
            <v>CHOR</v>
          </cell>
          <cell r="C1315" t="str">
            <v>COMPOSIÇÕES AUXILIARES</v>
          </cell>
          <cell r="D1315" t="str">
            <v>0329</v>
          </cell>
        </row>
        <row r="1315">
          <cell r="G1315">
            <v>95628</v>
          </cell>
          <cell r="H1315" t="str">
            <v>ROLO COMPACTADOR VIBRATORIO TANDEM, ACO LISO, POTENCIA 125 HP, PESO SEM/COM LASTRO 10,20/11,65 T, LARGURA DE TRABALHO 1,73 M - JUROS. AF_11/2016</v>
          </cell>
          <cell r="I1315" t="str">
            <v>H</v>
          </cell>
          <cell r="J1315" t="str">
            <v>ATRIBUÍDO SÃO PAULO</v>
          </cell>
          <cell r="K1315" t="str">
            <v>12,72</v>
          </cell>
        </row>
        <row r="1316">
          <cell r="A1316" t="str">
            <v>CUSTOS HORÁRIOS DE MÁQUINAS E EQUIPAMENTOS</v>
          </cell>
          <cell r="B1316" t="str">
            <v>CHOR</v>
          </cell>
          <cell r="C1316" t="str">
            <v>COMPOSIÇÕES AUXILIARES</v>
          </cell>
          <cell r="D1316" t="str">
            <v>0329</v>
          </cell>
        </row>
        <row r="1316">
          <cell r="G1316">
            <v>95629</v>
          </cell>
          <cell r="H1316" t="str">
            <v>ROLO COMPACTADOR VIBRATORIO TANDEM, ACO LISO, POTENCIA 125 HP, PESO SEM/COM LASTRO 10,20/11,65 T, LARGURA DE TRABALHO 1,73 M - MANUTENÇÃO. AF_11/2016</v>
          </cell>
          <cell r="I1316" t="str">
            <v>H</v>
          </cell>
          <cell r="J1316" t="str">
            <v>ATRIBUÍDO SÃO PAULO</v>
          </cell>
          <cell r="K1316" t="str">
            <v>59,37</v>
          </cell>
        </row>
        <row r="1317">
          <cell r="A1317" t="str">
            <v>CUSTOS HORÁRIOS DE MÁQUINAS E EQUIPAMENTOS</v>
          </cell>
          <cell r="B1317" t="str">
            <v>CHOR</v>
          </cell>
          <cell r="C1317" t="str">
            <v>COMPOSIÇÕES AUXILIARES</v>
          </cell>
          <cell r="D1317" t="str">
            <v>0329</v>
          </cell>
        </row>
        <row r="1317">
          <cell r="G1317">
            <v>95630</v>
          </cell>
          <cell r="H1317" t="str">
            <v>ROLO COMPACTADOR VIBRATORIO TANDEM, ACO LISO, POTENCIA 125 HP, PESO SEM/COM LASTRO 10,20/11,65 T, LARGURA DE TRABALHO 1,73 M - MATERIAIS NA OPERAÇÃO. AF_11/2016</v>
          </cell>
          <cell r="I1317" t="str">
            <v>H</v>
          </cell>
          <cell r="J1317" t="str">
            <v>COLETADO</v>
          </cell>
          <cell r="K1317" t="str">
            <v>86,68</v>
          </cell>
        </row>
        <row r="1318">
          <cell r="A1318" t="str">
            <v>CUSTOS HORÁRIOS DE MÁQUINAS E EQUIPAMENTOS</v>
          </cell>
          <cell r="B1318" t="str">
            <v>CHOR</v>
          </cell>
          <cell r="C1318" t="str">
            <v>COMPOSIÇÕES AUXILIARES</v>
          </cell>
          <cell r="D1318" t="str">
            <v>0329</v>
          </cell>
        </row>
        <row r="1318">
          <cell r="G1318">
            <v>95698</v>
          </cell>
          <cell r="H1318" t="str">
            <v>PERFURATRIZ MANUAL, TORQUE MAXIMO 55 KGF.M, POTENCIA 5 CV, COM DIAMETRO MAXIMO 8 1/2" - DEPRECIAÇÃO. AF_11/2016</v>
          </cell>
          <cell r="I1318" t="str">
            <v>H</v>
          </cell>
          <cell r="J1318" t="str">
            <v>COEFICIENTE DE REPRESENTATIVIDADE</v>
          </cell>
          <cell r="K1318" t="str">
            <v>5,17</v>
          </cell>
        </row>
        <row r="1319">
          <cell r="A1319" t="str">
            <v>CUSTOS HORÁRIOS DE MÁQUINAS E EQUIPAMENTOS</v>
          </cell>
          <cell r="B1319" t="str">
            <v>CHOR</v>
          </cell>
          <cell r="C1319" t="str">
            <v>COMPOSIÇÕES AUXILIARES</v>
          </cell>
          <cell r="D1319" t="str">
            <v>0329</v>
          </cell>
        </row>
        <row r="1319">
          <cell r="G1319">
            <v>95699</v>
          </cell>
          <cell r="H1319" t="str">
            <v>PERFURATRIZ MANUAL, TORQUE MAXIMO 55 KGF.M, POTENCIA 5 CV, COM DIAMETRO MAXIMO 8 1/2" - JUROS. AF_11/2016</v>
          </cell>
          <cell r="I1319" t="str">
            <v>H</v>
          </cell>
          <cell r="J1319" t="str">
            <v>COEFICIENTE DE REPRESENTATIVIDADE</v>
          </cell>
          <cell r="K1319" t="str">
            <v>1,19</v>
          </cell>
        </row>
        <row r="1320">
          <cell r="A1320" t="str">
            <v>CUSTOS HORÁRIOS DE MÁQUINAS E EQUIPAMENTOS</v>
          </cell>
          <cell r="B1320" t="str">
            <v>CHOR</v>
          </cell>
          <cell r="C1320" t="str">
            <v>COMPOSIÇÕES AUXILIARES</v>
          </cell>
          <cell r="D1320" t="str">
            <v>0329</v>
          </cell>
        </row>
        <row r="1320">
          <cell r="G1320">
            <v>95700</v>
          </cell>
          <cell r="H1320" t="str">
            <v>PERFURATRIZ MANUAL, TORQUE MAXIMO 55 KGF.M, POTENCIA 5 CV, COM DIAMETRO MAXIMO 8 1/2" - MANUTENÇÃO. AF_11/2016</v>
          </cell>
          <cell r="I1320" t="str">
            <v>H</v>
          </cell>
          <cell r="J1320" t="str">
            <v>COEFICIENTE DE REPRESENTATIVIDADE</v>
          </cell>
          <cell r="K1320" t="str">
            <v>6,46</v>
          </cell>
        </row>
        <row r="1321">
          <cell r="A1321" t="str">
            <v>CUSTOS HORÁRIOS DE MÁQUINAS E EQUIPAMENTOS</v>
          </cell>
          <cell r="B1321" t="str">
            <v>CHOR</v>
          </cell>
          <cell r="C1321" t="str">
            <v>COMPOSIÇÕES AUXILIARES</v>
          </cell>
          <cell r="D1321" t="str">
            <v>0329</v>
          </cell>
        </row>
        <row r="1321">
          <cell r="G1321">
            <v>95701</v>
          </cell>
          <cell r="H1321" t="str">
            <v>PERFURATRIZ MANUAL, TORQUE MAXIMO 55 KGF.M, POTENCIA 5 CV, COM DIAMETRO MAXIMO 8 1/2" - MATERIAIS NA OPERAÇÃO. AF_11/2016</v>
          </cell>
          <cell r="I1321" t="str">
            <v>H</v>
          </cell>
          <cell r="J1321" t="str">
            <v>COEFICIENTE DE REPRESENTATIVIDADE</v>
          </cell>
          <cell r="K1321" t="str">
            <v>3,09</v>
          </cell>
        </row>
        <row r="1322">
          <cell r="A1322" t="str">
            <v>CUSTOS HORÁRIOS DE MÁQUINAS E EQUIPAMENTOS</v>
          </cell>
          <cell r="B1322" t="str">
            <v>CHOR</v>
          </cell>
          <cell r="C1322" t="str">
            <v>COMPOSIÇÕES AUXILIARES</v>
          </cell>
          <cell r="D1322" t="str">
            <v>0329</v>
          </cell>
        </row>
        <row r="1322">
          <cell r="G1322">
            <v>95704</v>
          </cell>
          <cell r="H1322" t="str">
            <v>PERFURATRIZ SOBRE ESTEIRA, TORQUE MÁXIMO 600 KGF, POTÊNCIA ENTRE 50 E 60 HP, DIÂMETRO MÁXIMO 10" - DEPRECIAÇÃO. AF_11/2016</v>
          </cell>
          <cell r="I1322" t="str">
            <v>H</v>
          </cell>
          <cell r="J1322" t="str">
            <v>COEFICIENTE DE REPRESENTATIVIDADE</v>
          </cell>
          <cell r="K1322" t="str">
            <v>43,71</v>
          </cell>
        </row>
        <row r="1323">
          <cell r="A1323" t="str">
            <v>CUSTOS HORÁRIOS DE MÁQUINAS E EQUIPAMENTOS</v>
          </cell>
          <cell r="B1323" t="str">
            <v>CHOR</v>
          </cell>
          <cell r="C1323" t="str">
            <v>COMPOSIÇÕES AUXILIARES</v>
          </cell>
          <cell r="D1323" t="str">
            <v>0329</v>
          </cell>
        </row>
        <row r="1323">
          <cell r="G1323">
            <v>95705</v>
          </cell>
          <cell r="H1323" t="str">
            <v>PERFURATRIZ SOBRE ESTEIRA, TORQUE MÁXIMO 600 KGF, POTÊNCIA ENTRE 50 E 60 HP, DIÂMETRO MÁXIMO 10" - JUROS. AF_11/2016</v>
          </cell>
          <cell r="I1323" t="str">
            <v>H</v>
          </cell>
          <cell r="J1323" t="str">
            <v>COEFICIENTE DE REPRESENTATIVIDADE</v>
          </cell>
          <cell r="K1323" t="str">
            <v>11,72</v>
          </cell>
        </row>
        <row r="1324">
          <cell r="A1324" t="str">
            <v>CUSTOS HORÁRIOS DE MÁQUINAS E EQUIPAMENTOS</v>
          </cell>
          <cell r="B1324" t="str">
            <v>CHOR</v>
          </cell>
          <cell r="C1324" t="str">
            <v>COMPOSIÇÕES AUXILIARES</v>
          </cell>
          <cell r="D1324" t="str">
            <v>0329</v>
          </cell>
        </row>
        <row r="1324">
          <cell r="G1324">
            <v>95706</v>
          </cell>
          <cell r="H1324" t="str">
            <v>PERFURATRIZ SOBRE ESTEIRA, TORQUE MÁXIMO 600 KGF, POTÊNCIA ENTRE 50 E 60 HP, DIÂMETRO MÁXIMO 10" - MANUTENÇÃO. AF_11/2016</v>
          </cell>
          <cell r="I1324" t="str">
            <v>H</v>
          </cell>
          <cell r="J1324" t="str">
            <v>COEFICIENTE DE REPRESENTATIVIDADE</v>
          </cell>
          <cell r="K1324" t="str">
            <v>54,70</v>
          </cell>
        </row>
        <row r="1325">
          <cell r="A1325" t="str">
            <v>CUSTOS HORÁRIOS DE MÁQUINAS E EQUIPAMENTOS</v>
          </cell>
          <cell r="B1325" t="str">
            <v>CHOR</v>
          </cell>
          <cell r="C1325" t="str">
            <v>COMPOSIÇÕES AUXILIARES</v>
          </cell>
          <cell r="D1325" t="str">
            <v>0329</v>
          </cell>
        </row>
        <row r="1325">
          <cell r="G1325">
            <v>95707</v>
          </cell>
          <cell r="H1325" t="str">
            <v>PERFURATRIZ SOBRE ESTEIRA, TORQUE MÁXIMO 600 KGF, POTÊNCIA ENTRE 50 E 60 HP, DIÂMETRO MÁXIMO 10" - MATERIAIS NA OPERAÇÃO. AF_11/2016</v>
          </cell>
          <cell r="I1325" t="str">
            <v>H</v>
          </cell>
          <cell r="J1325" t="str">
            <v>COEFICIENTE DE REPRESENTATIVIDADE</v>
          </cell>
          <cell r="K1325" t="str">
            <v>4,05</v>
          </cell>
        </row>
        <row r="1326">
          <cell r="A1326" t="str">
            <v>CUSTOS HORÁRIOS DE MÁQUINAS E EQUIPAMENTOS</v>
          </cell>
          <cell r="B1326" t="str">
            <v>CHOR</v>
          </cell>
          <cell r="C1326" t="str">
            <v>COMPOSIÇÕES AUXILIARES</v>
          </cell>
          <cell r="D1326" t="str">
            <v>0329</v>
          </cell>
        </row>
        <row r="1326">
          <cell r="G1326">
            <v>95710</v>
          </cell>
          <cell r="H1326" t="str">
            <v>ESCAVADEIRA HIDRAULICA SOBRE ESTEIRA, COM GARRA GIRATORIA DE MANDIBULAS, PESO OPERACIONAL ENTRE 22,00 E 25,50 TON, POTENCIA LIQUIDA ENTRE 150 E 160 HP - DEPRECIAÇÃO. AF_11/2016</v>
          </cell>
          <cell r="I1326" t="str">
            <v>H</v>
          </cell>
          <cell r="J1326" t="str">
            <v>COEFICIENTE DE REPRESENTATIVIDADE</v>
          </cell>
          <cell r="K1326" t="str">
            <v>52,53</v>
          </cell>
        </row>
        <row r="1327">
          <cell r="A1327" t="str">
            <v>CUSTOS HORÁRIOS DE MÁQUINAS E EQUIPAMENTOS</v>
          </cell>
          <cell r="B1327" t="str">
            <v>CHOR</v>
          </cell>
          <cell r="C1327" t="str">
            <v>COMPOSIÇÕES AUXILIARES</v>
          </cell>
          <cell r="D1327" t="str">
            <v>0329</v>
          </cell>
        </row>
        <row r="1327">
          <cell r="G1327">
            <v>95711</v>
          </cell>
          <cell r="H1327" t="str">
            <v>ESCAVADEIRA HIDRAULICA SOBRE ESTEIRA, COM GARRA GIRATORIA DE MANDIBULAS, PESO OPERACIONAL ENTRE 22,00 E 25,50 TON, POTENCIA LIQUIDA ENTRE 150 E 160 HP - JUROS. AF_11/2016</v>
          </cell>
          <cell r="I1327" t="str">
            <v>H</v>
          </cell>
          <cell r="J1327" t="str">
            <v>COEFICIENTE DE REPRESENTATIVIDADE</v>
          </cell>
          <cell r="K1327" t="str">
            <v>13,88</v>
          </cell>
        </row>
        <row r="1328">
          <cell r="A1328" t="str">
            <v>CUSTOS HORÁRIOS DE MÁQUINAS E EQUIPAMENTOS</v>
          </cell>
          <cell r="B1328" t="str">
            <v>CHOR</v>
          </cell>
          <cell r="C1328" t="str">
            <v>COMPOSIÇÕES AUXILIARES</v>
          </cell>
          <cell r="D1328" t="str">
            <v>0329</v>
          </cell>
        </row>
        <row r="1328">
          <cell r="G1328">
            <v>95712</v>
          </cell>
          <cell r="H1328" t="str">
            <v>ESCAVADEIRA HIDRAULICA SOBRE ESTEIRA, COM GARRA GIRATORIA DE MANDIBULAS, PESO OPERACIONAL ENTRE 22,00 E 25,50 TON, POTENCIA LIQUIDA ENTRE 150 E 160 HP - MANUTENÇÃO. AF_11/2016</v>
          </cell>
          <cell r="I1328" t="str">
            <v>H</v>
          </cell>
          <cell r="J1328" t="str">
            <v>COEFICIENTE DE REPRESENTATIVIDADE</v>
          </cell>
          <cell r="K1328" t="str">
            <v>65,67</v>
          </cell>
        </row>
        <row r="1329">
          <cell r="A1329" t="str">
            <v>CUSTOS HORÁRIOS DE MÁQUINAS E EQUIPAMENTOS</v>
          </cell>
          <cell r="B1329" t="str">
            <v>CHOR</v>
          </cell>
          <cell r="C1329" t="str">
            <v>COMPOSIÇÕES AUXILIARES</v>
          </cell>
          <cell r="D1329" t="str">
            <v>0329</v>
          </cell>
        </row>
        <row r="1329">
          <cell r="G1329">
            <v>95713</v>
          </cell>
          <cell r="H1329" t="str">
            <v>ESCAVADEIRA HIDRAULICA SOBRE ESTEIRA, COM GARRA GIRATORIA DE MANDIBULAS, PESO OPERACIONAL ENTRE 22,00 E 25,50 TON, POTENCIA LIQUIDA ENTRE 150 E 160 HP - MATERIAIS NA OPERAÇÃO. AF_11/2016</v>
          </cell>
          <cell r="I1329" t="str">
            <v>H</v>
          </cell>
          <cell r="J1329" t="str">
            <v>COLETADO</v>
          </cell>
          <cell r="K1329" t="str">
            <v>87,32</v>
          </cell>
        </row>
        <row r="1330">
          <cell r="A1330" t="str">
            <v>CUSTOS HORÁRIOS DE MÁQUINAS E EQUIPAMENTOS</v>
          </cell>
          <cell r="B1330" t="str">
            <v>CHOR</v>
          </cell>
          <cell r="C1330" t="str">
            <v>COMPOSIÇÕES AUXILIARES</v>
          </cell>
          <cell r="D1330" t="str">
            <v>0329</v>
          </cell>
        </row>
        <row r="1330">
          <cell r="G1330">
            <v>95716</v>
          </cell>
          <cell r="H1330" t="str">
            <v>ESCAVADEIRA HIDRAULICA SOBRE ESTEIRA, EQUIPADA COM CLAMSHELL, COM CAPACIDADE DA CAÇAMBA ENTRE 1,20 E 1,50 M3, PESO OPERACIONAL ENTRE 20,00 E 22,00 TON, POTENCIA LIQUIDA ENTRE 150 E 160 HP - DEPRECIAÇÃO. AF_11/2016</v>
          </cell>
          <cell r="I1330" t="str">
            <v>H</v>
          </cell>
          <cell r="J1330" t="str">
            <v>COEFICIENTE DE REPRESENTATIVIDADE</v>
          </cell>
          <cell r="K1330" t="str">
            <v>50,57</v>
          </cell>
        </row>
        <row r="1331">
          <cell r="A1331" t="str">
            <v>CUSTOS HORÁRIOS DE MÁQUINAS E EQUIPAMENTOS</v>
          </cell>
          <cell r="B1331" t="str">
            <v>CHOR</v>
          </cell>
          <cell r="C1331" t="str">
            <v>COMPOSIÇÕES AUXILIARES</v>
          </cell>
          <cell r="D1331" t="str">
            <v>0329</v>
          </cell>
        </row>
        <row r="1331">
          <cell r="G1331">
            <v>95717</v>
          </cell>
          <cell r="H1331" t="str">
            <v>ESCAVADEIRA HIDRAULICA SOBRE ESTEIRA, EQUIPADA COM CLAMSHELL, COM CAPACIDADE DA CAÇAMBA ENTRE 1,20 E 1,50 M3, PESO OPERACIONAL ENTRE 20,00 E 22,00 TON, POTENCIA LIQUIDA ENTRE 150 E 160 HP - JUROS. AF_11/2016</v>
          </cell>
          <cell r="I1331" t="str">
            <v>H</v>
          </cell>
          <cell r="J1331" t="str">
            <v>COEFICIENTE DE REPRESENTATIVIDADE</v>
          </cell>
          <cell r="K1331" t="str">
            <v>13,36</v>
          </cell>
        </row>
        <row r="1332">
          <cell r="A1332" t="str">
            <v>CUSTOS HORÁRIOS DE MÁQUINAS E EQUIPAMENTOS</v>
          </cell>
          <cell r="B1332" t="str">
            <v>CHOR</v>
          </cell>
          <cell r="C1332" t="str">
            <v>COMPOSIÇÕES AUXILIARES</v>
          </cell>
          <cell r="D1332" t="str">
            <v>0329</v>
          </cell>
        </row>
        <row r="1332">
          <cell r="G1332">
            <v>95718</v>
          </cell>
          <cell r="H1332" t="str">
            <v>ESCAVADEIRA HIDRAULICA SOBRE ESTEIRA, EQUIPADA COM CLAMSHELL, COM CAPACIDADE DA CAÇAMBA ENTRE 1,20 E 1,50 M3, PESO OPERACIONAL ENTRE 20,00 E 22,00 TON, POTENCIA LIQUIDA ENTRE 150 E 160 HP - MANUTENÇÃO. AF_11/2016</v>
          </cell>
          <cell r="I1332" t="str">
            <v>H</v>
          </cell>
          <cell r="J1332" t="str">
            <v>COEFICIENTE DE REPRESENTATIVIDADE</v>
          </cell>
          <cell r="K1332" t="str">
            <v>63,22</v>
          </cell>
        </row>
        <row r="1333">
          <cell r="A1333" t="str">
            <v>CUSTOS HORÁRIOS DE MÁQUINAS E EQUIPAMENTOS</v>
          </cell>
          <cell r="B1333" t="str">
            <v>CHOR</v>
          </cell>
          <cell r="C1333" t="str">
            <v>COMPOSIÇÕES AUXILIARES</v>
          </cell>
          <cell r="D1333" t="str">
            <v>0329</v>
          </cell>
        </row>
        <row r="1333">
          <cell r="G1333">
            <v>95719</v>
          </cell>
          <cell r="H1333" t="str">
            <v>ESCAVADEIRA HIDRAULICA SOBRE ESTEIRA, EQUIPADA COM CLAMSHELL, COM CAPACIDADE DA CAÇAMBA ENTRE 1,20 E 1,50 M3, PESO OPERACIONAL ENTRE 20,00 E 22,00 TON, POTENCIA LIQUIDA ENTRE 150 E 160 HP - MATERIAIS NA OPERAÇÃO. AF_11/2016</v>
          </cell>
          <cell r="I1333" t="str">
            <v>H</v>
          </cell>
          <cell r="J1333" t="str">
            <v>COLETADO</v>
          </cell>
          <cell r="K1333" t="str">
            <v>87,32</v>
          </cell>
        </row>
        <row r="1334">
          <cell r="A1334" t="str">
            <v>CUSTOS HORÁRIOS DE MÁQUINAS E EQUIPAMENTOS</v>
          </cell>
          <cell r="B1334" t="str">
            <v>CHOR</v>
          </cell>
          <cell r="C1334" t="str">
            <v>COMPOSIÇÕES AUXILIARES</v>
          </cell>
          <cell r="D1334" t="str">
            <v>0329</v>
          </cell>
        </row>
        <row r="1334">
          <cell r="G1334">
            <v>95869</v>
          </cell>
          <cell r="H1334" t="str">
            <v>GRUPO GERADOR COM CARENAGEM, MOTOR DIESEL POTÊNCIA STANDART ENTRE 250 E 260 KVA - JUROS. AF_12/2016</v>
          </cell>
          <cell r="I1334" t="str">
            <v>H</v>
          </cell>
          <cell r="J1334" t="str">
            <v>ATRIBUÍDO SÃO PAULO</v>
          </cell>
          <cell r="K1334" t="str">
            <v>3,58</v>
          </cell>
        </row>
        <row r="1335">
          <cell r="A1335" t="str">
            <v>CUSTOS HORÁRIOS DE MÁQUINAS E EQUIPAMENTOS</v>
          </cell>
          <cell r="B1335" t="str">
            <v>CHOR</v>
          </cell>
          <cell r="C1335" t="str">
            <v>COMPOSIÇÕES AUXILIARES</v>
          </cell>
          <cell r="D1335" t="str">
            <v>0329</v>
          </cell>
        </row>
        <row r="1335">
          <cell r="G1335">
            <v>95870</v>
          </cell>
          <cell r="H1335" t="str">
            <v>GRUPO GERADOR COM CARENAGEM, MOTOR DIESEL POTÊNCIA STANDART ENTRE 250 E 260 KVA - MANUTENÇÃO. AF_12/2016</v>
          </cell>
          <cell r="I1335" t="str">
            <v>H</v>
          </cell>
          <cell r="J1335" t="str">
            <v>ATRIBUÍDO SÃO PAULO</v>
          </cell>
          <cell r="K1335" t="str">
            <v>9,08</v>
          </cell>
        </row>
        <row r="1336">
          <cell r="A1336" t="str">
            <v>CUSTOS HORÁRIOS DE MÁQUINAS E EQUIPAMENTOS</v>
          </cell>
          <cell r="B1336" t="str">
            <v>CHOR</v>
          </cell>
          <cell r="C1336" t="str">
            <v>COMPOSIÇÕES AUXILIARES</v>
          </cell>
          <cell r="D1336" t="str">
            <v>0329</v>
          </cell>
        </row>
        <row r="1336">
          <cell r="G1336">
            <v>95871</v>
          </cell>
          <cell r="H1336" t="str">
            <v>GRUPO GERADOR COM CARENAGEM, MOTOR DIESEL POTÊNCIA STANDART ENTRE 250 E 260 KVA - MATERIAIS NA OPERAÇÃO. AF_12/2016</v>
          </cell>
          <cell r="I1336" t="str">
            <v>H</v>
          </cell>
          <cell r="J1336" t="str">
            <v>COLETADO</v>
          </cell>
          <cell r="K1336" t="str">
            <v>265,16</v>
          </cell>
        </row>
        <row r="1337">
          <cell r="A1337" t="str">
            <v>CUSTOS HORÁRIOS DE MÁQUINAS E EQUIPAMENTOS</v>
          </cell>
          <cell r="B1337" t="str">
            <v>CHOR</v>
          </cell>
          <cell r="C1337" t="str">
            <v>COMPOSIÇÕES AUXILIARES</v>
          </cell>
          <cell r="D1337" t="str">
            <v>0329</v>
          </cell>
        </row>
        <row r="1337">
          <cell r="G1337">
            <v>95874</v>
          </cell>
          <cell r="H1337" t="str">
            <v>GRUPO GERADOR COM CARENAGEM, MOTOR DIESEL POTÊNCIA STANDART ENTRE 250 E 260 KVA - DEPRECIAÇÃO. AF_12/2016</v>
          </cell>
          <cell r="I1337" t="str">
            <v>H</v>
          </cell>
          <cell r="J1337" t="str">
            <v>ATRIBUÍDO SÃO PAULO</v>
          </cell>
          <cell r="K1337" t="str">
            <v>10,17</v>
          </cell>
        </row>
        <row r="1338">
          <cell r="A1338" t="str">
            <v>CUSTOS HORÁRIOS DE MÁQUINAS E EQUIPAMENTOS</v>
          </cell>
          <cell r="B1338" t="str">
            <v>CHOR</v>
          </cell>
          <cell r="C1338" t="str">
            <v>COMPOSIÇÕES AUXILIARES</v>
          </cell>
          <cell r="D1338" t="str">
            <v>0329</v>
          </cell>
        </row>
        <row r="1338">
          <cell r="G1338">
            <v>96008</v>
          </cell>
          <cell r="H1338" t="str">
            <v>TRATOR DE PNEUS COM POTÊNCIA DE 122 CV, TRAÇÃO 4X4, COM VASSOURA MECÂNICA ACOPLADA - DEPRECIAÇÃO. AF_02/2017</v>
          </cell>
          <cell r="I1338" t="str">
            <v>H</v>
          </cell>
          <cell r="J1338" t="str">
            <v>ATRIBUÍDO SÃO PAULO</v>
          </cell>
          <cell r="K1338" t="str">
            <v>26,07</v>
          </cell>
        </row>
        <row r="1339">
          <cell r="A1339" t="str">
            <v>CUSTOS HORÁRIOS DE MÁQUINAS E EQUIPAMENTOS</v>
          </cell>
          <cell r="B1339" t="str">
            <v>CHOR</v>
          </cell>
          <cell r="C1339" t="str">
            <v>COMPOSIÇÕES AUXILIARES</v>
          </cell>
          <cell r="D1339" t="str">
            <v>0329</v>
          </cell>
        </row>
        <row r="1339">
          <cell r="G1339">
            <v>96009</v>
          </cell>
          <cell r="H1339" t="str">
            <v>TRATOR DE PNEUS COM POTÊNCIA DE 122 CV, TRAÇÃO 4X4, COM VASSOURA MECÂNICA ACOPLADA - JUROS. AF_02/2017</v>
          </cell>
          <cell r="I1339" t="str">
            <v>H</v>
          </cell>
          <cell r="J1339" t="str">
            <v>ATRIBUÍDO SÃO PAULO</v>
          </cell>
          <cell r="K1339" t="str">
            <v>6,98</v>
          </cell>
        </row>
        <row r="1340">
          <cell r="A1340" t="str">
            <v>CUSTOS HORÁRIOS DE MÁQUINAS E EQUIPAMENTOS</v>
          </cell>
          <cell r="B1340" t="str">
            <v>CHOR</v>
          </cell>
          <cell r="C1340" t="str">
            <v>COMPOSIÇÕES AUXILIARES</v>
          </cell>
          <cell r="D1340" t="str">
            <v>0329</v>
          </cell>
        </row>
        <row r="1340">
          <cell r="G1340">
            <v>96011</v>
          </cell>
          <cell r="H1340" t="str">
            <v>TRATOR DE PNEUS COM POTÊNCIA DE 122 CV, TRAÇÃO 4X4, COM VASSOURA MECÂNICA ACOPLADA - MANUTENÇÃO. AF_02/2017</v>
          </cell>
          <cell r="I1340" t="str">
            <v>H</v>
          </cell>
          <cell r="J1340" t="str">
            <v>ATRIBUÍDO SÃO PAULO</v>
          </cell>
          <cell r="K1340" t="str">
            <v>28,52</v>
          </cell>
        </row>
        <row r="1341">
          <cell r="A1341" t="str">
            <v>CUSTOS HORÁRIOS DE MÁQUINAS E EQUIPAMENTOS</v>
          </cell>
          <cell r="B1341" t="str">
            <v>CHOR</v>
          </cell>
          <cell r="C1341" t="str">
            <v>COMPOSIÇÕES AUXILIARES</v>
          </cell>
          <cell r="D1341" t="str">
            <v>0329</v>
          </cell>
        </row>
        <row r="1341">
          <cell r="G1341">
            <v>96012</v>
          </cell>
          <cell r="H1341" t="str">
            <v>TRATOR DE PNEUS COM POTÊNCIA DE 122 CV, TRAÇÃO 4X4, COM VASSOURA MECÂNICA ACOPLADA - MATERIAIS NA OPERAÇÃO. AF_02/2017</v>
          </cell>
          <cell r="I1341" t="str">
            <v>H</v>
          </cell>
          <cell r="J1341" t="str">
            <v>COLETADO</v>
          </cell>
          <cell r="K1341" t="str">
            <v>93,88</v>
          </cell>
        </row>
        <row r="1342">
          <cell r="A1342" t="str">
            <v>CUSTOS HORÁRIOS DE MÁQUINAS E EQUIPAMENTOS</v>
          </cell>
          <cell r="B1342" t="str">
            <v>CHOR</v>
          </cell>
          <cell r="C1342" t="str">
            <v>COMPOSIÇÕES AUXILIARES</v>
          </cell>
          <cell r="D1342" t="str">
            <v>0329</v>
          </cell>
        </row>
        <row r="1342">
          <cell r="G1342">
            <v>96015</v>
          </cell>
          <cell r="H1342" t="str">
            <v>TRATOR DE PNEUS COM POTÊNCIA DE 122 CV, TRAÇÃO 4X4, COM GRADE DE DISCOS ACOPLADA - DEPRECIAÇÃO. AF_02/2017</v>
          </cell>
          <cell r="I1342" t="str">
            <v>H</v>
          </cell>
          <cell r="J1342" t="str">
            <v>ATRIBUÍDO SÃO PAULO</v>
          </cell>
          <cell r="K1342" t="str">
            <v>25,87</v>
          </cell>
        </row>
        <row r="1343">
          <cell r="A1343" t="str">
            <v>CUSTOS HORÁRIOS DE MÁQUINAS E EQUIPAMENTOS</v>
          </cell>
          <cell r="B1343" t="str">
            <v>CHOR</v>
          </cell>
          <cell r="C1343" t="str">
            <v>COMPOSIÇÕES AUXILIARES</v>
          </cell>
          <cell r="D1343" t="str">
            <v>0329</v>
          </cell>
        </row>
        <row r="1343">
          <cell r="G1343">
            <v>96016</v>
          </cell>
          <cell r="H1343" t="str">
            <v>TRATOR DE PNEUS COM POTÊNCIA DE 122 CV, TRAÇÃO 4X4, COM GRADE DE DISCOS ACOPLADA - JUROS. AF_02/2017</v>
          </cell>
          <cell r="I1343" t="str">
            <v>H</v>
          </cell>
          <cell r="J1343" t="str">
            <v>ATRIBUÍDO SÃO PAULO</v>
          </cell>
          <cell r="K1343" t="str">
            <v>6,93</v>
          </cell>
        </row>
        <row r="1344">
          <cell r="A1344" t="str">
            <v>CUSTOS HORÁRIOS DE MÁQUINAS E EQUIPAMENTOS</v>
          </cell>
          <cell r="B1344" t="str">
            <v>CHOR</v>
          </cell>
          <cell r="C1344" t="str">
            <v>COMPOSIÇÕES AUXILIARES</v>
          </cell>
          <cell r="D1344" t="str">
            <v>0329</v>
          </cell>
        </row>
        <row r="1344">
          <cell r="G1344">
            <v>96018</v>
          </cell>
          <cell r="H1344" t="str">
            <v>TRATOR DE PNEUS COM POTÊNCIA DE 122 CV, TRAÇÃO 4X4, COM GRADE DE DISCOS ACOPLADA - MANUTENÇÃO. AF_02/2017</v>
          </cell>
          <cell r="I1344" t="str">
            <v>H</v>
          </cell>
          <cell r="J1344" t="str">
            <v>ATRIBUÍDO SÃO PAULO</v>
          </cell>
          <cell r="K1344" t="str">
            <v>28,30</v>
          </cell>
        </row>
        <row r="1345">
          <cell r="A1345" t="str">
            <v>CUSTOS HORÁRIOS DE MÁQUINAS E EQUIPAMENTOS</v>
          </cell>
          <cell r="B1345" t="str">
            <v>CHOR</v>
          </cell>
          <cell r="C1345" t="str">
            <v>COMPOSIÇÕES AUXILIARES</v>
          </cell>
          <cell r="D1345" t="str">
            <v>0329</v>
          </cell>
        </row>
        <row r="1345">
          <cell r="G1345">
            <v>96019</v>
          </cell>
          <cell r="H1345" t="str">
            <v>TRATOR DE PNEUS COM POTÊNCIA DE 122 CV, TRAÇÃO 4X4, COM GRADE DE DISCOS ACOPLADA - MATERIAIS NA OPERAÇÃO. AF_02/2017</v>
          </cell>
          <cell r="I1345" t="str">
            <v>H</v>
          </cell>
          <cell r="J1345" t="str">
            <v>COLETADO</v>
          </cell>
          <cell r="K1345" t="str">
            <v>93,88</v>
          </cell>
        </row>
        <row r="1346">
          <cell r="A1346" t="str">
            <v>CUSTOS HORÁRIOS DE MÁQUINAS E EQUIPAMENTOS</v>
          </cell>
          <cell r="B1346" t="str">
            <v>CHOR</v>
          </cell>
          <cell r="C1346" t="str">
            <v>COMPOSIÇÕES AUXILIARES</v>
          </cell>
          <cell r="D1346" t="str">
            <v>0329</v>
          </cell>
        </row>
        <row r="1346">
          <cell r="G1346">
            <v>96023</v>
          </cell>
          <cell r="H1346" t="str">
            <v>TRATOR DE PNEUS COM POTÊNCIA DE 85 CV, TRAÇÃO 4X4, COM GRADE DE DISCOS ACOPLADA - DEPRECIAÇÃO. AF_02/2017</v>
          </cell>
          <cell r="I1346" t="str">
            <v>H</v>
          </cell>
          <cell r="J1346" t="str">
            <v>ATRIBUÍDO SÃO PAULO</v>
          </cell>
          <cell r="K1346" t="str">
            <v>19,85</v>
          </cell>
        </row>
        <row r="1347">
          <cell r="A1347" t="str">
            <v>CUSTOS HORÁRIOS DE MÁQUINAS E EQUIPAMENTOS</v>
          </cell>
          <cell r="B1347" t="str">
            <v>CHOR</v>
          </cell>
          <cell r="C1347" t="str">
            <v>COMPOSIÇÕES AUXILIARES</v>
          </cell>
          <cell r="D1347" t="str">
            <v>0329</v>
          </cell>
        </row>
        <row r="1347">
          <cell r="G1347">
            <v>96024</v>
          </cell>
          <cell r="H1347" t="str">
            <v>TRATOR DE PNEUS COM POTÊNCIA DE 85 CV, TRAÇÃO 4X4, COM GRADE DE DISCOS ACOPLADA - JUROS. AF_02/2017</v>
          </cell>
          <cell r="I1347" t="str">
            <v>H</v>
          </cell>
          <cell r="J1347" t="str">
            <v>ATRIBUÍDO SÃO PAULO</v>
          </cell>
          <cell r="K1347" t="str">
            <v>5,32</v>
          </cell>
        </row>
        <row r="1348">
          <cell r="A1348" t="str">
            <v>CUSTOS HORÁRIOS DE MÁQUINAS E EQUIPAMENTOS</v>
          </cell>
          <cell r="B1348" t="str">
            <v>CHOR</v>
          </cell>
          <cell r="C1348" t="str">
            <v>COMPOSIÇÕES AUXILIARES</v>
          </cell>
          <cell r="D1348" t="str">
            <v>0329</v>
          </cell>
        </row>
        <row r="1348">
          <cell r="G1348">
            <v>96026</v>
          </cell>
          <cell r="H1348" t="str">
            <v>TRATOR DE PNEUS COM POTÊNCIA DE 85 CV, TRAÇÃO 4X4, COM GRADE DE DISCOS ACOPLADA - MANUTENÇÃO. AF_02/2017</v>
          </cell>
          <cell r="I1348" t="str">
            <v>H</v>
          </cell>
          <cell r="J1348" t="str">
            <v>ATRIBUÍDO SÃO PAULO</v>
          </cell>
          <cell r="K1348" t="str">
            <v>21,71</v>
          </cell>
        </row>
        <row r="1349">
          <cell r="A1349" t="str">
            <v>CUSTOS HORÁRIOS DE MÁQUINAS E EQUIPAMENTOS</v>
          </cell>
          <cell r="B1349" t="str">
            <v>CHOR</v>
          </cell>
          <cell r="C1349" t="str">
            <v>COMPOSIÇÕES AUXILIARES</v>
          </cell>
          <cell r="D1349" t="str">
            <v>0329</v>
          </cell>
        </row>
        <row r="1349">
          <cell r="G1349">
            <v>96027</v>
          </cell>
          <cell r="H1349" t="str">
            <v>TRATOR DE PNEUS COM POTÊNCIA DE 85 CV, TRAÇÃO 4X4, COM GRADE DE DISCOS ACOPLADA - MATERIAIS NA OPERAÇÃO. AF_02/2017</v>
          </cell>
          <cell r="I1349" t="str">
            <v>H</v>
          </cell>
          <cell r="J1349" t="str">
            <v>COLETADO</v>
          </cell>
          <cell r="K1349" t="str">
            <v>65,42</v>
          </cell>
        </row>
        <row r="1350">
          <cell r="A1350" t="str">
            <v>CUSTOS HORÁRIOS DE MÁQUINAS E EQUIPAMENTOS</v>
          </cell>
          <cell r="B1350" t="str">
            <v>CHOR</v>
          </cell>
          <cell r="C1350" t="str">
            <v>COMPOSIÇÕES AUXILIARES</v>
          </cell>
          <cell r="D1350" t="str">
            <v>0329</v>
          </cell>
        </row>
        <row r="1350">
          <cell r="G1350">
            <v>96030</v>
          </cell>
          <cell r="H1350" t="str">
            <v>CAMINHÃO BASCULANTE 10 M3, TRUCADO, POTÊNCIA 230 CV, INCLUSIVE CAÇAMBA METÁLICA, COM DISTRIBUIDOR DE AGREGADOS ACOPLADO - DEPRECIAÇÃO. AF_02/2017</v>
          </cell>
          <cell r="I1350" t="str">
            <v>H</v>
          </cell>
          <cell r="J1350" t="str">
            <v>ATRIBUÍDO SÃO PAULO</v>
          </cell>
          <cell r="K1350" t="str">
            <v>33,22</v>
          </cell>
        </row>
        <row r="1351">
          <cell r="A1351" t="str">
            <v>CUSTOS HORÁRIOS DE MÁQUINAS E EQUIPAMENTOS</v>
          </cell>
          <cell r="B1351" t="str">
            <v>CHOR</v>
          </cell>
          <cell r="C1351" t="str">
            <v>COMPOSIÇÕES AUXILIARES</v>
          </cell>
          <cell r="D1351" t="str">
            <v>0329</v>
          </cell>
        </row>
        <row r="1351">
          <cell r="G1351">
            <v>96031</v>
          </cell>
          <cell r="H1351" t="str">
            <v>CAMINHÃO BASCULANTE 10 M3, TRUCADO, POTÊNCIA 230 CV, INCLUSIVE CAÇAMBA METÁLICA, COM DISTRIBUIDOR DE AGREGADOS ACOPLADO - JUROS. AF_02/2017</v>
          </cell>
          <cell r="I1351" t="str">
            <v>H</v>
          </cell>
          <cell r="J1351" t="str">
            <v>ATRIBUÍDO SÃO PAULO</v>
          </cell>
          <cell r="K1351" t="str">
            <v>12,39</v>
          </cell>
        </row>
        <row r="1352">
          <cell r="A1352" t="str">
            <v>CUSTOS HORÁRIOS DE MÁQUINAS E EQUIPAMENTOS</v>
          </cell>
          <cell r="B1352" t="str">
            <v>CHOR</v>
          </cell>
          <cell r="C1352" t="str">
            <v>COMPOSIÇÕES AUXILIARES</v>
          </cell>
          <cell r="D1352" t="str">
            <v>0329</v>
          </cell>
        </row>
        <row r="1352">
          <cell r="G1352">
            <v>96032</v>
          </cell>
          <cell r="H1352" t="str">
            <v>CAMINHÃO BASCULANTE 10 M3, TRUCADO, POTÊNCIA 230 CV, INCLUSIVE CAÇAMBA METÁLICA, COM DISTRIBUIDOR DE AGREGADOS ACOPLADO - IMPOSTOS E SEGUROS. AF_02/2017</v>
          </cell>
          <cell r="I1352" t="str">
            <v>H</v>
          </cell>
          <cell r="J1352" t="str">
            <v>ATRIBUÍDO SÃO PAULO</v>
          </cell>
          <cell r="K1352" t="str">
            <v>4,98</v>
          </cell>
        </row>
        <row r="1353">
          <cell r="A1353" t="str">
            <v>CUSTOS HORÁRIOS DE MÁQUINAS E EQUIPAMENTOS</v>
          </cell>
          <cell r="B1353" t="str">
            <v>CHOR</v>
          </cell>
          <cell r="C1353" t="str">
            <v>COMPOSIÇÕES AUXILIARES</v>
          </cell>
          <cell r="D1353" t="str">
            <v>0329</v>
          </cell>
        </row>
        <row r="1353">
          <cell r="G1353">
            <v>96033</v>
          </cell>
          <cell r="H1353" t="str">
            <v>CAMINHÃO BASCULANTE 10 M3, TRUCADO, POTÊNCIA 230 CV, INCLUSIVE CAÇAMBA METÁLICA, COM DISTRIBUIDOR DE AGREGADOS ACOPLADO - MANUTENÇÃO. AF_02/2017</v>
          </cell>
          <cell r="I1353" t="str">
            <v>H</v>
          </cell>
          <cell r="J1353" t="str">
            <v>ATRIBUÍDO SÃO PAULO</v>
          </cell>
          <cell r="K1353" t="str">
            <v>56,54</v>
          </cell>
        </row>
        <row r="1354">
          <cell r="A1354" t="str">
            <v>CUSTOS HORÁRIOS DE MÁQUINAS E EQUIPAMENTOS</v>
          </cell>
          <cell r="B1354" t="str">
            <v>CHOR</v>
          </cell>
          <cell r="C1354" t="str">
            <v>COMPOSIÇÕES AUXILIARES</v>
          </cell>
          <cell r="D1354" t="str">
            <v>0329</v>
          </cell>
        </row>
        <row r="1354">
          <cell r="G1354">
            <v>96034</v>
          </cell>
          <cell r="H1354" t="str">
            <v>CAMINHÃO BASCULANTE 10 M3, TRUCADO, POTÊNCIA 230 CV, INCLUSIVE CAÇAMBA METÁLICA, COM DISTRIBUIDOR DE AGREGADOS ACOPLADO - MATERIAIS NA OPERAÇÃO. AF_02/2017</v>
          </cell>
          <cell r="I1354" t="str">
            <v>H</v>
          </cell>
          <cell r="J1354" t="str">
            <v>COLETADO</v>
          </cell>
          <cell r="K1354" t="str">
            <v>137,69</v>
          </cell>
        </row>
        <row r="1355">
          <cell r="A1355" t="str">
            <v>CUSTOS HORÁRIOS DE MÁQUINAS E EQUIPAMENTOS</v>
          </cell>
          <cell r="B1355" t="str">
            <v>CHOR</v>
          </cell>
          <cell r="C1355" t="str">
            <v>COMPOSIÇÕES AUXILIARES</v>
          </cell>
          <cell r="D1355" t="str">
            <v>0329</v>
          </cell>
        </row>
        <row r="1355">
          <cell r="G1355">
            <v>96053</v>
          </cell>
          <cell r="H1355" t="str">
            <v>TRATOR DE PNEUS COM POTÊNCIA DE 85 CV, TRAÇÃO 4X4, COM VASSOURA MECÂNICA ACOPLADA - DEPRECIAÇÃO. AF_03/2017</v>
          </cell>
          <cell r="I1355" t="str">
            <v>H</v>
          </cell>
          <cell r="J1355" t="str">
            <v>ATRIBUÍDO SÃO PAULO</v>
          </cell>
          <cell r="K1355" t="str">
            <v>20,05</v>
          </cell>
        </row>
        <row r="1356">
          <cell r="A1356" t="str">
            <v>CUSTOS HORÁRIOS DE MÁQUINAS E EQUIPAMENTOS</v>
          </cell>
          <cell r="B1356" t="str">
            <v>CHOR</v>
          </cell>
          <cell r="C1356" t="str">
            <v>COMPOSIÇÕES AUXILIARES</v>
          </cell>
          <cell r="D1356" t="str">
            <v>0329</v>
          </cell>
        </row>
        <row r="1356">
          <cell r="G1356">
            <v>96054</v>
          </cell>
          <cell r="H1356" t="str">
            <v>MINICARREGADEIRA SOBRE RODAS POTENCIA 47HP CAPACIDADE OPERACAO 646 KG, COM VASSOURA MECÂNICA ACOPLADA - DEPRECIAÇÃO. AF_03/2017</v>
          </cell>
          <cell r="I1356" t="str">
            <v>H</v>
          </cell>
          <cell r="J1356" t="str">
            <v>ATRIBUÍDO SÃO PAULO</v>
          </cell>
          <cell r="K1356" t="str">
            <v>28,49</v>
          </cell>
        </row>
        <row r="1357">
          <cell r="A1357" t="str">
            <v>CUSTOS HORÁRIOS DE MÁQUINAS E EQUIPAMENTOS</v>
          </cell>
          <cell r="B1357" t="str">
            <v>CHOR</v>
          </cell>
          <cell r="C1357" t="str">
            <v>COMPOSIÇÕES AUXILIARES</v>
          </cell>
          <cell r="D1357" t="str">
            <v>0329</v>
          </cell>
        </row>
        <row r="1357">
          <cell r="G1357">
            <v>96055</v>
          </cell>
          <cell r="H1357" t="str">
            <v>TRATOR DE PNEUS COM POTÊNCIA DE 85 CV, TRAÇÃO 4X4, COM VASSOURA MECÂNICA ACOPLADA - JUROS. AF_03/2017</v>
          </cell>
          <cell r="I1357" t="str">
            <v>H</v>
          </cell>
          <cell r="J1357" t="str">
            <v>ATRIBUÍDO SÃO PAULO</v>
          </cell>
          <cell r="K1357" t="str">
            <v>5,37</v>
          </cell>
        </row>
        <row r="1358">
          <cell r="A1358" t="str">
            <v>CUSTOS HORÁRIOS DE MÁQUINAS E EQUIPAMENTOS</v>
          </cell>
          <cell r="B1358" t="str">
            <v>CHOR</v>
          </cell>
          <cell r="C1358" t="str">
            <v>COMPOSIÇÕES AUXILIARES</v>
          </cell>
          <cell r="D1358" t="str">
            <v>0329</v>
          </cell>
        </row>
        <row r="1358">
          <cell r="G1358">
            <v>96056</v>
          </cell>
          <cell r="H1358" t="str">
            <v>TRATOR DE PNEUS COM POTÊNCIA DE 85 CV, TRAÇÃO 4X4, COM VASSOURA MECÂNICA ACOPLADA - MANUTENÇÃO. AF_03/2017</v>
          </cell>
          <cell r="I1358" t="str">
            <v>H</v>
          </cell>
          <cell r="J1358" t="str">
            <v>ATRIBUÍDO SÃO PAULO</v>
          </cell>
          <cell r="K1358" t="str">
            <v>21,93</v>
          </cell>
        </row>
        <row r="1359">
          <cell r="A1359" t="str">
            <v>CUSTOS HORÁRIOS DE MÁQUINAS E EQUIPAMENTOS</v>
          </cell>
          <cell r="B1359" t="str">
            <v>CHOR</v>
          </cell>
          <cell r="C1359" t="str">
            <v>COMPOSIÇÕES AUXILIARES</v>
          </cell>
          <cell r="D1359" t="str">
            <v>0329</v>
          </cell>
        </row>
        <row r="1359">
          <cell r="G1359">
            <v>96057</v>
          </cell>
          <cell r="H1359" t="str">
            <v>TRATOR DE PNEUS COM POTÊNCIA DE 85 CV, TRAÇÃO 4X4, COM VASSOURA MECÂNICA ACOPLADA - MATERIAIS NA OPERAÇÃO. AF_03/2017</v>
          </cell>
          <cell r="I1359" t="str">
            <v>H</v>
          </cell>
          <cell r="J1359" t="str">
            <v>COLETADO</v>
          </cell>
          <cell r="K1359" t="str">
            <v>65,42</v>
          </cell>
        </row>
        <row r="1360">
          <cell r="A1360" t="str">
            <v>CUSTOS HORÁRIOS DE MÁQUINAS E EQUIPAMENTOS</v>
          </cell>
          <cell r="B1360" t="str">
            <v>CHOR</v>
          </cell>
          <cell r="C1360" t="str">
            <v>COMPOSIÇÕES AUXILIARES</v>
          </cell>
          <cell r="D1360" t="str">
            <v>0329</v>
          </cell>
        </row>
        <row r="1360">
          <cell r="G1360">
            <v>96060</v>
          </cell>
          <cell r="H1360" t="str">
            <v>MINICARREGADEIRA SOBRE RODAS POTENCIA 47HP CAPACIDADE OPERACAO 646 KG, COM VASSOURA MECÂNICA ACOPLADA - JUROS. AF_03/2017</v>
          </cell>
          <cell r="I1360" t="str">
            <v>H</v>
          </cell>
          <cell r="J1360" t="str">
            <v>ATRIBUÍDO SÃO PAULO</v>
          </cell>
          <cell r="K1360" t="str">
            <v>5,56</v>
          </cell>
        </row>
        <row r="1361">
          <cell r="A1361" t="str">
            <v>CUSTOS HORÁRIOS DE MÁQUINAS E EQUIPAMENTOS</v>
          </cell>
          <cell r="B1361" t="str">
            <v>CHOR</v>
          </cell>
          <cell r="C1361" t="str">
            <v>COMPOSIÇÕES AUXILIARES</v>
          </cell>
          <cell r="D1361" t="str">
            <v>0329</v>
          </cell>
        </row>
        <row r="1361">
          <cell r="G1361">
            <v>96061</v>
          </cell>
          <cell r="H1361" t="str">
            <v>MINICARREGADEIRA SOBRE RODAS POTENCIA 47HP CAPACIDADE OPERACAO 646 KG, COM VASSOURA MECÂNICA ACOPLADA - MANUTENÇÃO. AF_03/2017</v>
          </cell>
          <cell r="I1361" t="str">
            <v>H</v>
          </cell>
          <cell r="J1361" t="str">
            <v>ATRIBUÍDO SÃO PAULO</v>
          </cell>
          <cell r="K1361" t="str">
            <v>35,62</v>
          </cell>
        </row>
        <row r="1362">
          <cell r="A1362" t="str">
            <v>CUSTOS HORÁRIOS DE MÁQUINAS E EQUIPAMENTOS</v>
          </cell>
          <cell r="B1362" t="str">
            <v>CHOR</v>
          </cell>
          <cell r="C1362" t="str">
            <v>COMPOSIÇÕES AUXILIARES</v>
          </cell>
          <cell r="D1362" t="str">
            <v>0329</v>
          </cell>
        </row>
        <row r="1362">
          <cell r="G1362">
            <v>96062</v>
          </cell>
          <cell r="H1362" t="str">
            <v>MINICARREGADEIRA SOBRE RODAS POTENCIA 47HP CAPACIDADE OPERACAO 646 KG, COM VASSOURA MECÂNICA ACOPLADA - MATERIAIS NA OPERAÇÃO. AF_03/2017</v>
          </cell>
          <cell r="I1362" t="str">
            <v>H</v>
          </cell>
          <cell r="J1362" t="str">
            <v>COLETADO</v>
          </cell>
          <cell r="K1362" t="str">
            <v>38,69</v>
          </cell>
        </row>
        <row r="1363">
          <cell r="A1363" t="str">
            <v>CUSTOS HORÁRIOS DE MÁQUINAS E EQUIPAMENTOS</v>
          </cell>
          <cell r="B1363" t="str">
            <v>CHOR</v>
          </cell>
          <cell r="C1363" t="str">
            <v>COMPOSIÇÕES AUXILIARES</v>
          </cell>
          <cell r="D1363" t="str">
            <v>0329</v>
          </cell>
        </row>
        <row r="1363">
          <cell r="G1363">
            <v>96241</v>
          </cell>
          <cell r="H1363" t="str">
            <v>MINIESCAVADEIRA SOBRE ESTEIRAS, POTENCIA LIQUIDA DE *30* HP, PESO OPERACIONAL DE *3.500* KG - DEPRECIACAO. AF_04/2017</v>
          </cell>
          <cell r="I1363" t="str">
            <v>H</v>
          </cell>
          <cell r="J1363" t="str">
            <v>COEFICIENTE DE REPRESENTATIVIDADE</v>
          </cell>
          <cell r="K1363" t="str">
            <v>24,65</v>
          </cell>
        </row>
        <row r="1364">
          <cell r="A1364" t="str">
            <v>CUSTOS HORÁRIOS DE MÁQUINAS E EQUIPAMENTOS</v>
          </cell>
          <cell r="B1364" t="str">
            <v>CHOR</v>
          </cell>
          <cell r="C1364" t="str">
            <v>COMPOSIÇÕES AUXILIARES</v>
          </cell>
          <cell r="D1364" t="str">
            <v>0329</v>
          </cell>
        </row>
        <row r="1364">
          <cell r="G1364">
            <v>96242</v>
          </cell>
          <cell r="H1364" t="str">
            <v>MINIESCAVADEIRA SOBRE ESTEIRAS, POTENCIA LIQUIDA DE *30* HP, PESO OPERACIONAL DE *3.500* KG - JUROS. AF_04/2017</v>
          </cell>
          <cell r="I1364" t="str">
            <v>H</v>
          </cell>
          <cell r="J1364" t="str">
            <v>COEFICIENTE DE REPRESENTATIVIDADE</v>
          </cell>
          <cell r="K1364" t="str">
            <v>6,51</v>
          </cell>
        </row>
        <row r="1365">
          <cell r="A1365" t="str">
            <v>CUSTOS HORÁRIOS DE MÁQUINAS E EQUIPAMENTOS</v>
          </cell>
          <cell r="B1365" t="str">
            <v>CHOR</v>
          </cell>
          <cell r="C1365" t="str">
            <v>COMPOSIÇÕES AUXILIARES</v>
          </cell>
          <cell r="D1365" t="str">
            <v>0329</v>
          </cell>
        </row>
        <row r="1365">
          <cell r="G1365">
            <v>96243</v>
          </cell>
          <cell r="H1365" t="str">
            <v>MINIESCAVADEIRA SOBRE ESTEIRAS, POTENCIA LIQUIDA DE *30* HP, PESO OPERACIONAL DE *3.500* KG - MANUTENCAO. AF_04/2017</v>
          </cell>
          <cell r="I1365" t="str">
            <v>H</v>
          </cell>
          <cell r="J1365" t="str">
            <v>COEFICIENTE DE REPRESENTATIVIDADE</v>
          </cell>
          <cell r="K1365" t="str">
            <v>30,81</v>
          </cell>
        </row>
        <row r="1366">
          <cell r="A1366" t="str">
            <v>CUSTOS HORÁRIOS DE MÁQUINAS E EQUIPAMENTOS</v>
          </cell>
          <cell r="B1366" t="str">
            <v>CHOR</v>
          </cell>
          <cell r="C1366" t="str">
            <v>COMPOSIÇÕES AUXILIARES</v>
          </cell>
          <cell r="D1366" t="str">
            <v>0329</v>
          </cell>
        </row>
        <row r="1366">
          <cell r="G1366">
            <v>96244</v>
          </cell>
          <cell r="H1366" t="str">
            <v>MINIESCAVADEIRA SOBRE ESTEIRAS, POTENCIA LIQUIDA DE *30* HP, PESO OPERACIONAL DE *3.500* KG - MATERIAIS NA OPERACAO. AF_04/2017</v>
          </cell>
          <cell r="I1366" t="str">
            <v>H</v>
          </cell>
          <cell r="J1366" t="str">
            <v>COLETADO</v>
          </cell>
          <cell r="K1366" t="str">
            <v>16,90</v>
          </cell>
        </row>
        <row r="1367">
          <cell r="A1367" t="str">
            <v>CUSTOS HORÁRIOS DE MÁQUINAS E EQUIPAMENTOS</v>
          </cell>
          <cell r="B1367" t="str">
            <v>CHOR</v>
          </cell>
          <cell r="C1367" t="str">
            <v>COMPOSIÇÕES AUXILIARES</v>
          </cell>
          <cell r="D1367" t="str">
            <v>0329</v>
          </cell>
        </row>
        <row r="1367">
          <cell r="G1367">
            <v>96301</v>
          </cell>
          <cell r="H1367" t="str">
            <v>PERFURATRIZ ROTATIVA SOBRE ESTEIRA, TORQUE MAXIMO 2500 KGM, POTENCIA 110 HP, MOTOR DIESEL - MATERIAIS NA OPERAÇÃO. AF_05/2017</v>
          </cell>
          <cell r="I1367" t="str">
            <v>H</v>
          </cell>
          <cell r="J1367" t="str">
            <v>COLETADO</v>
          </cell>
          <cell r="K1367" t="str">
            <v>47,70</v>
          </cell>
        </row>
        <row r="1368">
          <cell r="A1368" t="str">
            <v>CUSTOS HORÁRIOS DE MÁQUINAS E EQUIPAMENTOS</v>
          </cell>
          <cell r="B1368" t="str">
            <v>CHOR</v>
          </cell>
          <cell r="C1368" t="str">
            <v>COMPOSIÇÕES AUXILIARES</v>
          </cell>
          <cell r="D1368" t="str">
            <v>0329</v>
          </cell>
        </row>
        <row r="1368">
          <cell r="G1368">
            <v>96457</v>
          </cell>
          <cell r="H1368" t="str">
            <v>ROLO COMPACTADOR DE PNEUS, ESTATICO, PRESSAO VARIAVEL, POTENCIA 110 HP, PESO SEM/COM LASTRO 10,8/27 T, LARGURA DE ROLAGEM 2,30 M - MATERIAIS NA OPERACAO. AF_06/2017</v>
          </cell>
          <cell r="I1368" t="str">
            <v>H</v>
          </cell>
          <cell r="J1368" t="str">
            <v>COLETADO</v>
          </cell>
          <cell r="K1368" t="str">
            <v>61,99</v>
          </cell>
        </row>
        <row r="1369">
          <cell r="A1369" t="str">
            <v>CUSTOS HORÁRIOS DE MÁQUINAS E EQUIPAMENTOS</v>
          </cell>
          <cell r="B1369" t="str">
            <v>CHOR</v>
          </cell>
          <cell r="C1369" t="str">
            <v>COMPOSIÇÕES AUXILIARES</v>
          </cell>
          <cell r="D1369" t="str">
            <v>0329</v>
          </cell>
        </row>
        <row r="1369">
          <cell r="G1369">
            <v>96458</v>
          </cell>
          <cell r="H1369" t="str">
            <v>ROLO COMPACTADOR DE PNEUS, ESTATICO, PRESSAO VARIAVEL, POTENCIA 110 HP, PESO SEM/COM LASTRO 10,8/27 T, LARGURA DE ROLAGEM 2,30 M - MANUTENCAO. AF_06/2017</v>
          </cell>
          <cell r="I1369" t="str">
            <v>H</v>
          </cell>
          <cell r="J1369" t="str">
            <v>ATRIBUÍDO SÃO PAULO</v>
          </cell>
          <cell r="K1369" t="str">
            <v>65,84</v>
          </cell>
        </row>
        <row r="1370">
          <cell r="A1370" t="str">
            <v>CUSTOS HORÁRIOS DE MÁQUINAS E EQUIPAMENTOS</v>
          </cell>
          <cell r="B1370" t="str">
            <v>CHOR</v>
          </cell>
          <cell r="C1370" t="str">
            <v>COMPOSIÇÕES AUXILIARES</v>
          </cell>
          <cell r="D1370" t="str">
            <v>0329</v>
          </cell>
        </row>
        <row r="1370">
          <cell r="G1370">
            <v>96459</v>
          </cell>
          <cell r="H1370" t="str">
            <v>ROLO COMPACTADOR DE PNEUS, ESTATICO, PRESSAO VARIAVEL, POTENCIA 110 HP, PESO SEM/COM LASTRO 10,8/27 T, LARGURA DE ROLAGEM 2,30 M - JUROS. AF_06/2017</v>
          </cell>
          <cell r="I1370" t="str">
            <v>H</v>
          </cell>
          <cell r="J1370" t="str">
            <v>ATRIBUÍDO SÃO PAULO</v>
          </cell>
          <cell r="K1370" t="str">
            <v>14,11</v>
          </cell>
        </row>
        <row r="1371">
          <cell r="A1371" t="str">
            <v>CUSTOS HORÁRIOS DE MÁQUINAS E EQUIPAMENTOS</v>
          </cell>
          <cell r="B1371" t="str">
            <v>CHOR</v>
          </cell>
          <cell r="C1371" t="str">
            <v>COMPOSIÇÕES AUXILIARES</v>
          </cell>
          <cell r="D1371" t="str">
            <v>0329</v>
          </cell>
        </row>
        <row r="1371">
          <cell r="G1371">
            <v>96460</v>
          </cell>
          <cell r="H1371" t="str">
            <v>ROLO COMPACTADOR DE PNEUS, ESTATICO, PRESSAO VARIAVEL, POTENCIA 110 HP, PESO SEM/COM LASTRO 10,8/27 T, LARGURA DE ROLAGEM 2,30 M - DEPRECIAÇÃO. AF_06/2017</v>
          </cell>
          <cell r="I1371" t="str">
            <v>H</v>
          </cell>
          <cell r="J1371" t="str">
            <v>ATRIBUÍDO SÃO PAULO</v>
          </cell>
          <cell r="K1371" t="str">
            <v>52,61</v>
          </cell>
        </row>
        <row r="1372">
          <cell r="A1372" t="str">
            <v>CUSTOS HORÁRIOS DE MÁQUINAS E EQUIPAMENTOS</v>
          </cell>
          <cell r="B1372" t="str">
            <v>CHOR</v>
          </cell>
          <cell r="C1372" t="str">
            <v>COMPOSIÇÕES AUXILIARES</v>
          </cell>
          <cell r="D1372" t="str">
            <v>0329</v>
          </cell>
        </row>
        <row r="1372">
          <cell r="G1372">
            <v>98760</v>
          </cell>
          <cell r="H1372" t="str">
            <v>INVERSOR DE SOLDA MONOFÁSICO DE 160 A, POTÊNCIA DE 5400 W, TENSÃO DE 220 V, PARA SOLDA COM ELETRODOS DE 2,0 A 4,0 MM E PROCESSO TIG - DEPRECIAÇÃO. AF_06/2018</v>
          </cell>
          <cell r="I1372" t="str">
            <v>H</v>
          </cell>
          <cell r="J1372" t="str">
            <v>COLETADO</v>
          </cell>
          <cell r="K1372" t="str">
            <v>0,07</v>
          </cell>
        </row>
        <row r="1373">
          <cell r="A1373" t="str">
            <v>CUSTOS HORÁRIOS DE MÁQUINAS E EQUIPAMENTOS</v>
          </cell>
          <cell r="B1373" t="str">
            <v>CHOR</v>
          </cell>
          <cell r="C1373" t="str">
            <v>COMPOSIÇÕES AUXILIARES</v>
          </cell>
          <cell r="D1373" t="str">
            <v>0329</v>
          </cell>
        </row>
        <row r="1373">
          <cell r="G1373">
            <v>98761</v>
          </cell>
          <cell r="H1373" t="str">
            <v>INVERSOR DE SOLDA MONOFÁSICO DE 160 A, POTÊNCIA DE 5400 W, TENSÃO DE 220 V, PARA SOLDA COM ELETRODOS DE 2,0 A 4,0 MM E PROCESSO TIG - JUROS. AF_06/2018</v>
          </cell>
          <cell r="I1373" t="str">
            <v>H</v>
          </cell>
          <cell r="J1373" t="str">
            <v>COLETADO</v>
          </cell>
          <cell r="K1373" t="str">
            <v>0,01</v>
          </cell>
        </row>
        <row r="1374">
          <cell r="A1374" t="str">
            <v>CUSTOS HORÁRIOS DE MÁQUINAS E EQUIPAMENTOS</v>
          </cell>
          <cell r="B1374" t="str">
            <v>CHOR</v>
          </cell>
          <cell r="C1374" t="str">
            <v>COMPOSIÇÕES AUXILIARES</v>
          </cell>
          <cell r="D1374" t="str">
            <v>0329</v>
          </cell>
        </row>
        <row r="1374">
          <cell r="G1374">
            <v>98762</v>
          </cell>
          <cell r="H1374" t="str">
            <v>INVERSOR DE SOLDA MONOFÁSICO DE 160 A, POTÊNCIA DE 5400 W, TENSÃO DE 220 V, PARA SOLDA COM ELETRODOS DE 2,0 A 4,0 MM E PROCESSO TIG - MANUTENÇÃO. AF_06/2018</v>
          </cell>
          <cell r="I1374" t="str">
            <v>H</v>
          </cell>
          <cell r="J1374" t="str">
            <v>COLETADO</v>
          </cell>
          <cell r="K1374" t="str">
            <v>0,09</v>
          </cell>
        </row>
        <row r="1375">
          <cell r="A1375" t="str">
            <v>CUSTOS HORÁRIOS DE MÁQUINAS E EQUIPAMENTOS</v>
          </cell>
          <cell r="B1375" t="str">
            <v>CHOR</v>
          </cell>
          <cell r="C1375" t="str">
            <v>COMPOSIÇÕES AUXILIARES</v>
          </cell>
          <cell r="D1375" t="str">
            <v>0329</v>
          </cell>
        </row>
        <row r="1375">
          <cell r="G1375">
            <v>98763</v>
          </cell>
          <cell r="H1375" t="str">
            <v>INVERSOR DE SOLDA MONOFÁSICO DE 160 A, POTÊNCIA DE 5400 W, TENSÃO DE 220 V, PARA SOLDA COM ELETRODOS DE 2,0 A 4,0 MM E PROCESSO TIG - MATERIAIS NA OPERAÇÃO. AF_06/2018</v>
          </cell>
          <cell r="I1375" t="str">
            <v>H</v>
          </cell>
          <cell r="J1375" t="str">
            <v>COEFICIENTE DE REPRESENTATIVIDADE</v>
          </cell>
          <cell r="K1375" t="str">
            <v>4,54</v>
          </cell>
        </row>
        <row r="1376">
          <cell r="A1376" t="str">
            <v>CUSTOS HORÁRIOS DE MÁQUINAS E EQUIPAMENTOS</v>
          </cell>
          <cell r="B1376" t="str">
            <v>CHOR</v>
          </cell>
          <cell r="C1376" t="str">
            <v>COMPOSIÇÕES AUXILIARES</v>
          </cell>
          <cell r="D1376" t="str">
            <v>0329</v>
          </cell>
        </row>
        <row r="1376">
          <cell r="G1376">
            <v>99829</v>
          </cell>
          <cell r="H1376" t="str">
            <v>LAVADORA DE ALTA PRESSAO (LAVA-JATO) PARA AGUA FRIA, PRESSAO DE OPERACAO ENTRE 1400 E 1900 LIB/POL2, VAZAO MAXIMA ENTRE 400 E 700 L/H - DEPRECIAÇÃO. AF_05/2023</v>
          </cell>
          <cell r="I1376" t="str">
            <v>H</v>
          </cell>
          <cell r="J1376" t="str">
            <v>COLETADO</v>
          </cell>
          <cell r="K1376" t="str">
            <v>0,18</v>
          </cell>
        </row>
        <row r="1377">
          <cell r="A1377" t="str">
            <v>CUSTOS HORÁRIOS DE MÁQUINAS E EQUIPAMENTOS</v>
          </cell>
          <cell r="B1377" t="str">
            <v>CHOR</v>
          </cell>
          <cell r="C1377" t="str">
            <v>COMPOSIÇÕES AUXILIARES</v>
          </cell>
          <cell r="D1377" t="str">
            <v>0329</v>
          </cell>
        </row>
        <row r="1377">
          <cell r="G1377">
            <v>99830</v>
          </cell>
          <cell r="H1377" t="str">
            <v>LAVADORA DE ALTA PRESSAO (LAVA-JATO) PARA AGUA FRIA, PRESSAO DE OPERACAO ENTRE 1400 E 1900 LIB/POL2, VAZAO MAXIMA ENTRE 400 E 700 L/H - JUROS. AF_05/2023</v>
          </cell>
          <cell r="I1377" t="str">
            <v>H</v>
          </cell>
          <cell r="J1377" t="str">
            <v>COLETADO</v>
          </cell>
          <cell r="K1377" t="str">
            <v>0,03</v>
          </cell>
        </row>
        <row r="1378">
          <cell r="A1378" t="str">
            <v>CUSTOS HORÁRIOS DE MÁQUINAS E EQUIPAMENTOS</v>
          </cell>
          <cell r="B1378" t="str">
            <v>CHOR</v>
          </cell>
          <cell r="C1378" t="str">
            <v>COMPOSIÇÕES AUXILIARES</v>
          </cell>
          <cell r="D1378" t="str">
            <v>0329</v>
          </cell>
        </row>
        <row r="1378">
          <cell r="G1378">
            <v>99831</v>
          </cell>
          <cell r="H1378" t="str">
            <v>LAVADORA DE ALTA PRESSAO (LAVA-JATO) PARA AGUA FRIA, PRESSAO DE OPERACAO ENTRE 1400 E 1900 LIB/POL2, VAZAO MAXIMA ENTRE 400 E 700 L/H - MANUTENÇÃO. AF_05/2023</v>
          </cell>
          <cell r="I1378" t="str">
            <v>H</v>
          </cell>
          <cell r="J1378" t="str">
            <v>COLETADO</v>
          </cell>
          <cell r="K1378" t="str">
            <v>0,13</v>
          </cell>
        </row>
        <row r="1379">
          <cell r="A1379" t="str">
            <v>CUSTOS HORÁRIOS DE MÁQUINAS E EQUIPAMENTOS</v>
          </cell>
          <cell r="B1379" t="str">
            <v>CHOR</v>
          </cell>
          <cell r="C1379" t="str">
            <v>COMPOSIÇÕES AUXILIARES</v>
          </cell>
          <cell r="D1379" t="str">
            <v>0329</v>
          </cell>
        </row>
        <row r="1379">
          <cell r="G1379">
            <v>99832</v>
          </cell>
          <cell r="H1379" t="str">
            <v>LAVADORA DE ALTA PRESSAO (LAVA-JATO) PARA AGUA FRIA, PRESSAO DE OPERACAO ENTRE 1400 E 1900 LIB/POL2, VAZAO MAXIMA ENTRE 400 E 700 L/H - MATERIAIS NA OPERAÇÃO. AF_05/2023</v>
          </cell>
          <cell r="I1379" t="str">
            <v>H</v>
          </cell>
          <cell r="J1379" t="str">
            <v>COEFICIENTE DE REPRESENTATIVIDADE</v>
          </cell>
          <cell r="K1379" t="str">
            <v>1,85</v>
          </cell>
        </row>
        <row r="1380">
          <cell r="A1380" t="str">
            <v>CUSTOS HORÁRIOS DE MÁQUINAS E EQUIPAMENTOS</v>
          </cell>
          <cell r="B1380" t="str">
            <v>CHOR</v>
          </cell>
          <cell r="C1380" t="str">
            <v>COMPOSIÇÕES AUXILIARES</v>
          </cell>
          <cell r="D1380" t="str">
            <v>0329</v>
          </cell>
        </row>
        <row r="1380">
          <cell r="G1380">
            <v>100637</v>
          </cell>
          <cell r="H1380" t="str">
            <v>USINA DE MISTURA ASFÁLTICA À QUENTE, TIPO CONTRA FLUXO, PROD 100 A 140 TON/HORA - DEPRECIAÇÃO. AF_12/2019</v>
          </cell>
          <cell r="I1380" t="str">
            <v>H</v>
          </cell>
          <cell r="J1380" t="str">
            <v>ATRIBUÍDO SÃO PAULO</v>
          </cell>
          <cell r="K1380" t="str">
            <v>214,66</v>
          </cell>
        </row>
        <row r="1381">
          <cell r="A1381" t="str">
            <v>CUSTOS HORÁRIOS DE MÁQUINAS E EQUIPAMENTOS</v>
          </cell>
          <cell r="B1381" t="str">
            <v>CHOR</v>
          </cell>
          <cell r="C1381" t="str">
            <v>COMPOSIÇÕES AUXILIARES</v>
          </cell>
          <cell r="D1381" t="str">
            <v>0329</v>
          </cell>
        </row>
        <row r="1381">
          <cell r="G1381">
            <v>100638</v>
          </cell>
          <cell r="H1381" t="str">
            <v>USINA DE MISTURA ASFÁLTICA À QUENTE, TIPO CONTRA FLUXO, PROD 100 A 140 TON/HORA - JUROS. AF_12/2019</v>
          </cell>
          <cell r="I1381" t="str">
            <v>H</v>
          </cell>
          <cell r="J1381" t="str">
            <v>ATRIBUÍDO SÃO PAULO</v>
          </cell>
          <cell r="K1381" t="str">
            <v>65,98</v>
          </cell>
        </row>
        <row r="1382">
          <cell r="A1382" t="str">
            <v>CUSTOS HORÁRIOS DE MÁQUINAS E EQUIPAMENTOS</v>
          </cell>
          <cell r="B1382" t="str">
            <v>CHOR</v>
          </cell>
          <cell r="C1382" t="str">
            <v>COMPOSIÇÕES AUXILIARES</v>
          </cell>
          <cell r="D1382" t="str">
            <v>0329</v>
          </cell>
        </row>
        <row r="1382">
          <cell r="G1382">
            <v>100639</v>
          </cell>
          <cell r="H1382" t="str">
            <v>USINA DE MISTURA ASFÁLTICA À QUENTE, TIPO CONTRA FLUXO, PROD 100 A 140 TON/HORA - MANUTENÇÃO. AF_12/2019</v>
          </cell>
          <cell r="I1382" t="str">
            <v>H</v>
          </cell>
          <cell r="J1382" t="str">
            <v>ATRIBUÍDO SÃO PAULO</v>
          </cell>
          <cell r="K1382" t="str">
            <v>268,53</v>
          </cell>
        </row>
        <row r="1383">
          <cell r="A1383" t="str">
            <v>CUSTOS HORÁRIOS DE MÁQUINAS E EQUIPAMENTOS</v>
          </cell>
          <cell r="B1383" t="str">
            <v>CHOR</v>
          </cell>
          <cell r="C1383" t="str">
            <v>COMPOSIÇÕES AUXILIARES</v>
          </cell>
          <cell r="D1383" t="str">
            <v>0329</v>
          </cell>
        </row>
        <row r="1383">
          <cell r="G1383">
            <v>100640</v>
          </cell>
          <cell r="H1383" t="str">
            <v>USINA DE MISTURA ASFÁLTICA À QUENTE, TIPO CONTRA FLUXO, PROD 100 A 140 TON/HORA - MATERIAIS NA OPERAÇÃO. AF_12/2019</v>
          </cell>
          <cell r="I1383" t="str">
            <v>H</v>
          </cell>
          <cell r="J1383" t="str">
            <v>COLETADO</v>
          </cell>
          <cell r="K1383" t="str">
            <v>4.183,20</v>
          </cell>
        </row>
        <row r="1384">
          <cell r="A1384" t="str">
            <v>CUSTOS HORÁRIOS DE MÁQUINAS E EQUIPAMENTOS</v>
          </cell>
          <cell r="B1384" t="str">
            <v>CHOR</v>
          </cell>
          <cell r="C1384" t="str">
            <v>COMPOSIÇÕES AUXILIARES</v>
          </cell>
          <cell r="D1384" t="str">
            <v>0329</v>
          </cell>
        </row>
        <row r="1384">
          <cell r="G1384">
            <v>100643</v>
          </cell>
          <cell r="H1384" t="str">
            <v>USINA DE ASFALTO, TIPO GRAVIMÉTRICA, PROD 150 TON/HORA - DEPRECIAÇÃO. AF_12/2019</v>
          </cell>
          <cell r="I1384" t="str">
            <v>H</v>
          </cell>
          <cell r="J1384" t="str">
            <v>ATRIBUÍDO SÃO PAULO</v>
          </cell>
          <cell r="K1384" t="str">
            <v>439,84</v>
          </cell>
        </row>
        <row r="1385">
          <cell r="A1385" t="str">
            <v>CUSTOS HORÁRIOS DE MÁQUINAS E EQUIPAMENTOS</v>
          </cell>
          <cell r="B1385" t="str">
            <v>CHOR</v>
          </cell>
          <cell r="C1385" t="str">
            <v>COMPOSIÇÕES AUXILIARES</v>
          </cell>
          <cell r="D1385" t="str">
            <v>0329</v>
          </cell>
        </row>
        <row r="1385">
          <cell r="G1385">
            <v>100644</v>
          </cell>
          <cell r="H1385" t="str">
            <v>USINA DE ASFALTO, TIPO GRAVIMÉTRICA, PROD 150 TON/HORA - JUROS. AF_12/2019</v>
          </cell>
          <cell r="I1385" t="str">
            <v>H</v>
          </cell>
          <cell r="J1385" t="str">
            <v>ATRIBUÍDO SÃO PAULO</v>
          </cell>
          <cell r="K1385" t="str">
            <v>155,04</v>
          </cell>
        </row>
        <row r="1386">
          <cell r="A1386" t="str">
            <v>CUSTOS HORÁRIOS DE MÁQUINAS E EQUIPAMENTOS</v>
          </cell>
          <cell r="B1386" t="str">
            <v>CHOR</v>
          </cell>
          <cell r="C1386" t="str">
            <v>COMPOSIÇÕES AUXILIARES</v>
          </cell>
          <cell r="D1386" t="str">
            <v>0329</v>
          </cell>
        </row>
        <row r="1386">
          <cell r="G1386">
            <v>100645</v>
          </cell>
          <cell r="H1386" t="str">
            <v>USINA DE ASFALTO, TIPO GRAVIMÉTRICA, PROD 150 TON/HORA - MANUTENÇÃO. AF_12/2019</v>
          </cell>
          <cell r="I1386" t="str">
            <v>H</v>
          </cell>
          <cell r="J1386" t="str">
            <v>ATRIBUÍDO SÃO PAULO</v>
          </cell>
          <cell r="K1386" t="str">
            <v>707,05</v>
          </cell>
        </row>
        <row r="1387">
          <cell r="A1387" t="str">
            <v>CUSTOS HORÁRIOS DE MÁQUINAS E EQUIPAMENTOS</v>
          </cell>
          <cell r="B1387" t="str">
            <v>CHOR</v>
          </cell>
          <cell r="C1387" t="str">
            <v>COMPOSIÇÕES AUXILIARES</v>
          </cell>
          <cell r="D1387" t="str">
            <v>0329</v>
          </cell>
        </row>
        <row r="1387">
          <cell r="G1387">
            <v>100646</v>
          </cell>
          <cell r="H1387" t="str">
            <v>USINA DE ASFALTO, TIPO GRAVIMÉTRICA, PROD 150 TON/HORA - MATERIAIS NA OPERAÇÃO. AF_12/2019</v>
          </cell>
          <cell r="I1387" t="str">
            <v>H</v>
          </cell>
          <cell r="J1387" t="str">
            <v>COLETADO</v>
          </cell>
          <cell r="K1387" t="str">
            <v>5.229,00</v>
          </cell>
        </row>
        <row r="1388">
          <cell r="A1388" t="str">
            <v>CUSTOS HORÁRIOS DE MÁQUINAS E EQUIPAMENTOS</v>
          </cell>
          <cell r="B1388" t="str">
            <v>CHOR</v>
          </cell>
          <cell r="C1388" t="str">
            <v>COMPOSIÇÕES AUXILIARES</v>
          </cell>
          <cell r="D1388" t="str">
            <v>0329</v>
          </cell>
        </row>
        <row r="1388">
          <cell r="G1388">
            <v>102270</v>
          </cell>
          <cell r="H1388" t="str">
            <v>MARTELO DEMOLIDOR ELÉTRICO, COM POTÊNCIA DE 2.000 W, 1.000 IMPACTOS POR MINUTO, PESO DE 30 KG - DEPRECIAÇÃO. AF_01/2021</v>
          </cell>
          <cell r="I1388" t="str">
            <v>H</v>
          </cell>
          <cell r="J1388" t="str">
            <v>COLETADO</v>
          </cell>
          <cell r="K1388" t="str">
            <v>0,76</v>
          </cell>
        </row>
        <row r="1389">
          <cell r="A1389" t="str">
            <v>CUSTOS HORÁRIOS DE MÁQUINAS E EQUIPAMENTOS</v>
          </cell>
          <cell r="B1389" t="str">
            <v>CHOR</v>
          </cell>
          <cell r="C1389" t="str">
            <v>COMPOSIÇÕES AUXILIARES</v>
          </cell>
          <cell r="D1389" t="str">
            <v>0329</v>
          </cell>
        </row>
        <row r="1389">
          <cell r="G1389">
            <v>102271</v>
          </cell>
          <cell r="H1389" t="str">
            <v>MARTELO DEMOLIDOR ELÉTRICO, COM POTÊNCIA DE 2.000 W, 1.000 IMPACTOS POR MINUTO, PESO DE 30 KG - JUROS. AF_01/2021</v>
          </cell>
          <cell r="I1389" t="str">
            <v>H</v>
          </cell>
          <cell r="J1389" t="str">
            <v>COLETADO</v>
          </cell>
          <cell r="K1389" t="str">
            <v>0,17</v>
          </cell>
        </row>
        <row r="1390">
          <cell r="A1390" t="str">
            <v>CUSTOS HORÁRIOS DE MÁQUINAS E EQUIPAMENTOS</v>
          </cell>
          <cell r="B1390" t="str">
            <v>CHOR</v>
          </cell>
          <cell r="C1390" t="str">
            <v>COMPOSIÇÕES AUXILIARES</v>
          </cell>
          <cell r="D1390" t="str">
            <v>0329</v>
          </cell>
        </row>
        <row r="1390">
          <cell r="G1390">
            <v>102272</v>
          </cell>
          <cell r="H1390" t="str">
            <v>MARTELO DEMOLIDOR ELÉTRICO, COM POTÊNCIA DE 2.000 W, 1.000 IMPACTOS POR MINUTO, PESO DE 30 KG - MANUTENÇÃO. AF_01/2021</v>
          </cell>
          <cell r="I1390" t="str">
            <v>H</v>
          </cell>
          <cell r="J1390" t="str">
            <v>COLETADO</v>
          </cell>
          <cell r="K1390" t="str">
            <v>0,96</v>
          </cell>
        </row>
        <row r="1391">
          <cell r="A1391" t="str">
            <v>CUSTOS HORÁRIOS DE MÁQUINAS E EQUIPAMENTOS</v>
          </cell>
          <cell r="B1391" t="str">
            <v>CHOR</v>
          </cell>
          <cell r="C1391" t="str">
            <v>COMPOSIÇÕES AUXILIARES</v>
          </cell>
          <cell r="D1391" t="str">
            <v>0329</v>
          </cell>
        </row>
        <row r="1391">
          <cell r="G1391">
            <v>102273</v>
          </cell>
          <cell r="H1391" t="str">
            <v>MARTELO DEMOLIDOR ELÉTRICO, COM POTÊNCIA DE 2.000 W, 1.000 IMPACTOS POR MINUTO, PESO DE 30 KG - MATERIAIS NA OPERAÇÃO. AF_01/2021</v>
          </cell>
          <cell r="I1391" t="str">
            <v>H</v>
          </cell>
          <cell r="J1391" t="str">
            <v>COEFICIENTE DE REPRESENTATIVIDADE</v>
          </cell>
          <cell r="K1391" t="str">
            <v>1,68</v>
          </cell>
        </row>
        <row r="1392">
          <cell r="A1392" t="str">
            <v>CUSTOS HORÁRIOS DE MÁQUINAS E EQUIPAMENTOS</v>
          </cell>
          <cell r="B1392" t="str">
            <v>CHOR</v>
          </cell>
          <cell r="C1392" t="str">
            <v>COMPOSIÇÕES AUXILIARES</v>
          </cell>
          <cell r="D1392" t="str">
            <v>0329</v>
          </cell>
        </row>
        <row r="1392">
          <cell r="G1392">
            <v>102809</v>
          </cell>
          <cell r="H1392" t="str">
            <v>CALDEIRA A GÁS COM TERMOSTATO, CAPACIDADE 100 LITROS - MATERIAIS NA OPERAÇÃO. AF_05/2023</v>
          </cell>
          <cell r="I1392" t="str">
            <v>H</v>
          </cell>
          <cell r="J1392" t="str">
            <v>COLETADO</v>
          </cell>
          <cell r="K1392" t="str">
            <v>16,74</v>
          </cell>
        </row>
        <row r="1393">
          <cell r="A1393" t="str">
            <v>CUSTOS HORÁRIOS DE MÁQUINAS E EQUIPAMENTOS</v>
          </cell>
          <cell r="B1393" t="str">
            <v>CHOR</v>
          </cell>
          <cell r="C1393" t="str">
            <v>COMPOSIÇÕES AUXILIARES</v>
          </cell>
          <cell r="D1393" t="str">
            <v>0329</v>
          </cell>
        </row>
        <row r="1393">
          <cell r="G1393">
            <v>102815</v>
          </cell>
          <cell r="H1393" t="str">
            <v>CENTRAL DE LAMA BENTONÍTICA (DEPÓSITO DE BENTONITA, MISTURADOR DE ALTA TURBULÊNCIA, SILOS DE ARMAZENAMENTO DE LAMA E ÁGUA, LABORATÓRIO DE CONTROLE DE QUALIDADE DA LAMA) - MATERIAIS NA OPERAÇÃO. AF_04/2019</v>
          </cell>
          <cell r="I1393" t="str">
            <v>H</v>
          </cell>
          <cell r="J1393" t="str">
            <v>COEFICIENTE DE REPRESENTATIVIDADE</v>
          </cell>
          <cell r="K1393" t="str">
            <v>3,36</v>
          </cell>
        </row>
        <row r="1394">
          <cell r="A1394" t="str">
            <v>CUSTOS HORÁRIOS DE MÁQUINAS E EQUIPAMENTOS</v>
          </cell>
          <cell r="B1394" t="str">
            <v>CHOR</v>
          </cell>
          <cell r="C1394" t="str">
            <v>COMPOSIÇÕES AUXILIARES</v>
          </cell>
          <cell r="D1394" t="str">
            <v>0329</v>
          </cell>
        </row>
        <row r="1394">
          <cell r="G1394">
            <v>102826</v>
          </cell>
          <cell r="H1394" t="str">
            <v>CONJUNTO MACACO E BOMBA HIDRÁULICA PARA PROTENSAO DE CORDOALHAS, ESFORÇO MAXIMO DE 115 TONELADAS - MATERIAIS NA OPERAÇÃO. AF_05/2023</v>
          </cell>
          <cell r="I1394" t="str">
            <v>H</v>
          </cell>
          <cell r="J1394" t="str">
            <v>COEFICIENTE DE REPRESENTATIVIDADE</v>
          </cell>
          <cell r="K1394" t="str">
            <v>6,31</v>
          </cell>
        </row>
        <row r="1395">
          <cell r="A1395" t="str">
            <v>CUSTOS HORÁRIOS DE MÁQUINAS E EQUIPAMENTOS</v>
          </cell>
          <cell r="B1395" t="str">
            <v>CHOR</v>
          </cell>
          <cell r="C1395" t="str">
            <v>COMPOSIÇÕES AUXILIARES</v>
          </cell>
          <cell r="D1395" t="str">
            <v>0329</v>
          </cell>
        </row>
        <row r="1395">
          <cell r="G1395">
            <v>102832</v>
          </cell>
          <cell r="H1395" t="str">
            <v>CONJUNTO CILINDRO E BOMBA HIDRÁULICA PARA PROTENSÃO DE MONOBARRAS PARA TIRANTES, ESFORÇO MÁXIMO DE 30 TONELADAS  - MATERIAIS NA OPERAÇÃO. AF_05/2023</v>
          </cell>
          <cell r="I1395" t="str">
            <v>H</v>
          </cell>
          <cell r="J1395" t="str">
            <v>COEFICIENTE DE REPRESENTATIVIDADE</v>
          </cell>
          <cell r="K1395" t="str">
            <v>8,41</v>
          </cell>
        </row>
        <row r="1396">
          <cell r="A1396" t="str">
            <v>CUSTOS HORÁRIOS DE MÁQUINAS E EQUIPAMENTOS</v>
          </cell>
          <cell r="B1396" t="str">
            <v>CHOR</v>
          </cell>
          <cell r="C1396" t="str">
            <v>COMPOSIÇÕES AUXILIARES</v>
          </cell>
          <cell r="D1396" t="str">
            <v>0329</v>
          </cell>
        </row>
        <row r="1396">
          <cell r="G1396">
            <v>102843</v>
          </cell>
          <cell r="H1396" t="str">
            <v>GUINDASTE HIDRAULICO AUTOPROPELIDO, COM LANÇA TRELIÇADA 40 M, CAPACIDADE MÁXIMA 75 T, EQUIPADO COM CLAMSHELL - MATERIAIS NA OPERAÇÃO. AF_04/2019</v>
          </cell>
          <cell r="I1396" t="str">
            <v>H</v>
          </cell>
          <cell r="J1396" t="str">
            <v>COLETADO</v>
          </cell>
          <cell r="K1396" t="str">
            <v>130,72</v>
          </cell>
        </row>
        <row r="1397">
          <cell r="A1397" t="str">
            <v>CUSTOS HORÁRIOS DE MÁQUINAS E EQUIPAMENTOS</v>
          </cell>
          <cell r="B1397" t="str">
            <v>CHOR</v>
          </cell>
          <cell r="C1397" t="str">
            <v>COMPOSIÇÕES AUXILIARES</v>
          </cell>
          <cell r="D1397" t="str">
            <v>0329</v>
          </cell>
        </row>
        <row r="1397">
          <cell r="G1397">
            <v>102849</v>
          </cell>
          <cell r="H1397" t="str">
            <v>GUINDASTE SOBRE ESTEIRAS, COM LANÇA TRELIÇADA 40 M, CAPACIDADE MÁXIMA 75 T - MATERIAIS NA OPERAÇÃO. AF_04/2019</v>
          </cell>
          <cell r="I1397" t="str">
            <v>H</v>
          </cell>
          <cell r="J1397" t="str">
            <v>COLETADO</v>
          </cell>
          <cell r="K1397" t="str">
            <v>63,91</v>
          </cell>
        </row>
        <row r="1398">
          <cell r="A1398" t="str">
            <v>CUSTOS HORÁRIOS DE MÁQUINAS E EQUIPAMENTOS</v>
          </cell>
          <cell r="B1398" t="str">
            <v>CHOR</v>
          </cell>
          <cell r="C1398" t="str">
            <v>COMPOSIÇÕES AUXILIARES</v>
          </cell>
          <cell r="D1398" t="str">
            <v>0329</v>
          </cell>
        </row>
        <row r="1398">
          <cell r="G1398">
            <v>102855</v>
          </cell>
          <cell r="H1398" t="str">
            <v>GUINDASTE SOBRE ESTEIRAS, COM LANÇA TRELIÇADA 40 M, CAPACIDADE MÁXIMA 75 T, EQUIPADO COM CLAMSHELL - MATERIAIS NA OPERAÇÃO. AF_04/2019</v>
          </cell>
          <cell r="I1398" t="str">
            <v>H</v>
          </cell>
          <cell r="J1398" t="str">
            <v>COLETADO</v>
          </cell>
          <cell r="K1398" t="str">
            <v>63,91</v>
          </cell>
        </row>
        <row r="1399">
          <cell r="A1399" t="str">
            <v>CUSTOS HORÁRIOS DE MÁQUINAS E EQUIPAMENTOS</v>
          </cell>
          <cell r="B1399" t="str">
            <v>CHOR</v>
          </cell>
          <cell r="C1399" t="str">
            <v>COMPOSIÇÕES AUXILIARES</v>
          </cell>
          <cell r="D1399" t="str">
            <v>0329</v>
          </cell>
        </row>
        <row r="1399">
          <cell r="G1399">
            <v>102861</v>
          </cell>
          <cell r="H1399" t="str">
            <v>MÁQUINA FORMER DOBRAS DIVERSAS: 220V/380V TRIFÁSICO OU MONOFÁSICO, CAPACIDADE 0,5-1,27MM, MOTOR 2CV - MATERIAIS NA OPERAÇÃO. AF_05/2023</v>
          </cell>
          <cell r="I1399" t="str">
            <v>H</v>
          </cell>
          <cell r="J1399" t="str">
            <v>COEFICIENTE DE REPRESENTATIVIDADE</v>
          </cell>
          <cell r="K1399" t="str">
            <v>1,23</v>
          </cell>
        </row>
        <row r="1400">
          <cell r="A1400" t="str">
            <v>CUSTOS HORÁRIOS DE MÁQUINAS E EQUIPAMENTOS</v>
          </cell>
          <cell r="B1400" t="str">
            <v>CHOR</v>
          </cell>
          <cell r="C1400" t="str">
            <v>COMPOSIÇÕES AUXILIARES</v>
          </cell>
          <cell r="D1400" t="str">
            <v>0329</v>
          </cell>
        </row>
        <row r="1400">
          <cell r="G1400">
            <v>102867</v>
          </cell>
          <cell r="H1400" t="str">
            <v>MÁQUINA SOLDA ARCO COM PISTOLA DE SOLDAGEM PARA STUD BOLT DE 5 MM A 22 MM - MATERIAIS NA OPERAÇÃO. AF_05/2023</v>
          </cell>
          <cell r="I1400" t="str">
            <v>H</v>
          </cell>
          <cell r="J1400" t="str">
            <v>COEFICIENTE DE REPRESENTATIVIDADE</v>
          </cell>
          <cell r="K1400" t="str">
            <v>0,67</v>
          </cell>
        </row>
        <row r="1401">
          <cell r="A1401" t="str">
            <v>CUSTOS HORÁRIOS DE MÁQUINAS E EQUIPAMENTOS</v>
          </cell>
          <cell r="B1401" t="str">
            <v>CHOR</v>
          </cell>
          <cell r="C1401" t="str">
            <v>COMPOSIÇÕES AUXILIARES</v>
          </cell>
          <cell r="D1401" t="str">
            <v>0329</v>
          </cell>
        </row>
        <row r="1401">
          <cell r="G1401">
            <v>102873</v>
          </cell>
          <cell r="H1401" t="str">
            <v>PERFURATRIZ HIDRÁULICA SOBRE ESTEIRA, TORQUE MÁXIMO 161 KNM, PROFUNDIDADE MÁXIMA 54 M, DIÂMETRO MÁXIMO 1500 MM, POTÊNCIA MOTOR 268 HP - MATERIAIS NA OPERAÇÃO. AF_04/2019</v>
          </cell>
          <cell r="I1401" t="str">
            <v>H</v>
          </cell>
          <cell r="J1401" t="str">
            <v>COLETADO</v>
          </cell>
          <cell r="K1401" t="str">
            <v>116,14</v>
          </cell>
        </row>
        <row r="1402">
          <cell r="A1402" t="str">
            <v>CUSTOS HORÁRIOS DE MÁQUINAS E EQUIPAMENTOS</v>
          </cell>
          <cell r="B1402" t="str">
            <v>CHOR</v>
          </cell>
          <cell r="C1402" t="str">
            <v>COMPOSIÇÕES AUXILIARES</v>
          </cell>
          <cell r="D1402" t="str">
            <v>0329</v>
          </cell>
        </row>
        <row r="1402">
          <cell r="G1402">
            <v>102879</v>
          </cell>
          <cell r="H1402" t="str">
            <v>PERFURATRIZ PARA EXECUÇÃO DE ESTACAS SECANTES, TIPO HÉLICE CONTÍNUA COM CABEÇOTE DUPLO E TUBO METÁLICO - MATERIAIS NA OPERAÇÃO. AF_04/2019</v>
          </cell>
          <cell r="I1402" t="str">
            <v>H</v>
          </cell>
          <cell r="J1402" t="str">
            <v>COLETADO</v>
          </cell>
          <cell r="K1402" t="str">
            <v>174,30</v>
          </cell>
        </row>
        <row r="1403">
          <cell r="A1403" t="str">
            <v>CUSTOS HORÁRIOS DE MÁQUINAS E EQUIPAMENTOS</v>
          </cell>
          <cell r="B1403" t="str">
            <v>CHOR</v>
          </cell>
          <cell r="C1403" t="str">
            <v>COMPOSIÇÕES AUXILIARES</v>
          </cell>
          <cell r="D1403" t="str">
            <v>0329</v>
          </cell>
        </row>
        <row r="1403">
          <cell r="G1403">
            <v>102885</v>
          </cell>
          <cell r="H1403" t="str">
            <v>PLATAFORMA ELEVATÓRIA - MATERIAIS NA OPERAÇÃO. AF_04/2019</v>
          </cell>
          <cell r="I1403" t="str">
            <v>H</v>
          </cell>
          <cell r="J1403" t="str">
            <v>COEFICIENTE DE REPRESENTATIVIDADE</v>
          </cell>
          <cell r="K1403" t="str">
            <v>1,26</v>
          </cell>
        </row>
        <row r="1404">
          <cell r="A1404" t="str">
            <v>CUSTOS HORÁRIOS DE MÁQUINAS E EQUIPAMENTOS</v>
          </cell>
          <cell r="B1404" t="str">
            <v>CHOR</v>
          </cell>
          <cell r="C1404" t="str">
            <v>COMPOSIÇÕES AUXILIARES</v>
          </cell>
          <cell r="D1404" t="str">
            <v>0329</v>
          </cell>
        </row>
        <row r="1404">
          <cell r="G1404">
            <v>102891</v>
          </cell>
          <cell r="H1404" t="str">
            <v>PÓRTICO ROLANTE MONOVIGA, PERFIL I, 4 PERNAS, CAPACIDADE 5 T  - MATERIAIS NA OPERAÇÃO. AF_04/2019</v>
          </cell>
          <cell r="I1404" t="str">
            <v>H</v>
          </cell>
          <cell r="J1404" t="str">
            <v>COEFICIENTE DE REPRESENTATIVIDADE</v>
          </cell>
          <cell r="K1404" t="str">
            <v>1,26</v>
          </cell>
        </row>
        <row r="1405">
          <cell r="A1405" t="str">
            <v>CUSTOS HORÁRIOS DE MÁQUINAS E EQUIPAMENTOS</v>
          </cell>
          <cell r="B1405" t="str">
            <v>CHOR</v>
          </cell>
          <cell r="C1405" t="str">
            <v>COMPOSIÇÕES AUXILIARES</v>
          </cell>
          <cell r="D1405" t="str">
            <v>0329</v>
          </cell>
        </row>
        <row r="1405">
          <cell r="G1405">
            <v>102897</v>
          </cell>
          <cell r="H1405" t="str">
            <v>ESCAVADEIRA HIDRÁULICA SOBRE ESTEIRA, PESO OPERACIONAL ENTRE 22,00 E 23,50 T, POTÊNCIA NOMINAL 139 HP, COM MARTELO ROMPEDOR HIDRÁULICO 1700 KG - MATERIAIS NA OPERAÇÃO. AF_04/2019</v>
          </cell>
          <cell r="I1405" t="str">
            <v>H</v>
          </cell>
          <cell r="J1405" t="str">
            <v>COLETADO</v>
          </cell>
          <cell r="K1405" t="str">
            <v>87,32</v>
          </cell>
        </row>
        <row r="1406">
          <cell r="A1406" t="str">
            <v>CUSTOS HORÁRIOS DE MÁQUINAS E EQUIPAMENTOS</v>
          </cell>
          <cell r="B1406" t="str">
            <v>CHOR</v>
          </cell>
          <cell r="C1406" t="str">
            <v>COMPOSIÇÕES AUXILIARES</v>
          </cell>
          <cell r="D1406" t="str">
            <v>0329</v>
          </cell>
        </row>
        <row r="1406">
          <cell r="G1406">
            <v>102903</v>
          </cell>
          <cell r="H1406" t="str">
            <v>TORRE, COMPOSTA POR GUINCHO MECÂNICO, GUINCHO MANUAL, CABOS DE AÇO, PITEIRA E SOQUETE  - MATERIAIS NA OPERAÇÃO. AF_05/2023</v>
          </cell>
          <cell r="I1406" t="str">
            <v>H</v>
          </cell>
          <cell r="J1406" t="str">
            <v>COLETADO</v>
          </cell>
          <cell r="K1406" t="str">
            <v>11,32</v>
          </cell>
        </row>
        <row r="1407">
          <cell r="A1407" t="str">
            <v>CUSTOS HORÁRIOS DE MÁQUINAS E EQUIPAMENTOS</v>
          </cell>
          <cell r="B1407" t="str">
            <v>CHOR</v>
          </cell>
          <cell r="C1407" t="str">
            <v>COMPOSIÇÕES AUXILIARES</v>
          </cell>
          <cell r="D1407" t="str">
            <v>0329</v>
          </cell>
        </row>
        <row r="1407">
          <cell r="G1407">
            <v>102909</v>
          </cell>
          <cell r="H1407" t="str">
            <v>UNIDADE DOSADORA AIRLESS TIPO HOT SPRAY - MATERIAIS NA OPERAÇÃO. AF_05/2023</v>
          </cell>
          <cell r="I1407" t="str">
            <v>H</v>
          </cell>
          <cell r="J1407" t="str">
            <v>COEFICIENTE DE REPRESENTATIVIDADE</v>
          </cell>
          <cell r="K1407" t="str">
            <v>4,03</v>
          </cell>
        </row>
        <row r="1408">
          <cell r="A1408" t="str">
            <v>CUSTOS HORÁRIOS DE MÁQUINAS E EQUIPAMENTOS</v>
          </cell>
          <cell r="B1408" t="str">
            <v>CHOR</v>
          </cell>
          <cell r="C1408" t="str">
            <v>COMPOSIÇÕES AUXILIARES</v>
          </cell>
          <cell r="D1408" t="str">
            <v>0329</v>
          </cell>
        </row>
        <row r="1408">
          <cell r="G1408">
            <v>102915</v>
          </cell>
          <cell r="H1408" t="str">
            <v>ENCERADEIRA INDUSTRIAL, 400 MM, 220V, 1 HP - MATERIAIS NA OPERAÇÃO. AF_05/2023</v>
          </cell>
          <cell r="I1408" t="str">
            <v>H</v>
          </cell>
          <cell r="J1408" t="str">
            <v>COEFICIENTE DE REPRESENTATIVIDADE</v>
          </cell>
          <cell r="K1408" t="str">
            <v>0,62</v>
          </cell>
        </row>
        <row r="1409">
          <cell r="A1409" t="str">
            <v>CUSTOS HORÁRIOS DE MÁQUINAS E EQUIPAMENTOS</v>
          </cell>
          <cell r="B1409" t="str">
            <v>CHOR</v>
          </cell>
          <cell r="C1409" t="str">
            <v>COMPOSIÇÕES AUXILIARES</v>
          </cell>
          <cell r="D1409" t="str">
            <v>0329</v>
          </cell>
        </row>
        <row r="1409">
          <cell r="G1409">
            <v>102927</v>
          </cell>
          <cell r="H1409" t="str">
            <v>SERRA FITA HORIZONTAL, ELÉTRICA, COM CONTROLE HIDRÁULICO, PAINEL DE COMANDO EM 24 V, MOTOR ELÉTRICO 1,5 CV, DIMENSÕES DA FITA 3880 X 27 X 0,9 MM, TRIFÁSICA - MATERIAIS NA OPERAÇÃO. AF_05/2023</v>
          </cell>
          <cell r="I1409" t="str">
            <v>H</v>
          </cell>
          <cell r="J1409" t="str">
            <v>COEFICIENTE DE REPRESENTATIVIDADE</v>
          </cell>
          <cell r="K1409" t="str">
            <v>0,92</v>
          </cell>
        </row>
        <row r="1410">
          <cell r="A1410" t="str">
            <v>CUSTOS HORÁRIOS DE MÁQUINAS E EQUIPAMENTOS</v>
          </cell>
          <cell r="B1410" t="str">
            <v>CHOR</v>
          </cell>
          <cell r="C1410" t="str">
            <v>COMPOSIÇÕES AUXILIARES</v>
          </cell>
          <cell r="D1410" t="str">
            <v>0329</v>
          </cell>
        </row>
        <row r="1410">
          <cell r="G1410">
            <v>102933</v>
          </cell>
          <cell r="H1410" t="str">
            <v>FURADEIRA ELETROMAGNÉTICA, VELOCIDADE (SEM CARGA/ COM CARGA) 450/ 270 RPM, ESPESSURA MÁXIMA DA CHAPA A SER FURADA 50 MM, PORÇA DE ADESÃO MAGNÉTICA 17000 N, POTÊNCIA 1100 W, ALIMENTÇÃO 220 - 60 HZ, MONOFÁSICA - MATERIAIS NA OPERAÇÃO. AF_08/2019</v>
          </cell>
          <cell r="I1410" t="str">
            <v>H</v>
          </cell>
          <cell r="J1410" t="str">
            <v>COEFICIENTE DE REPRESENTATIVIDADE</v>
          </cell>
          <cell r="K1410" t="str">
            <v>0,93</v>
          </cell>
        </row>
        <row r="1411">
          <cell r="A1411" t="str">
            <v>CUSTOS HORÁRIOS DE MÁQUINAS E EQUIPAMENTOS</v>
          </cell>
          <cell r="B1411" t="str">
            <v>CHOR</v>
          </cell>
          <cell r="C1411" t="str">
            <v>COMPOSIÇÕES AUXILIARES</v>
          </cell>
          <cell r="D1411" t="str">
            <v>0329</v>
          </cell>
        </row>
        <row r="1411">
          <cell r="G1411">
            <v>102939</v>
          </cell>
          <cell r="H1411" t="str">
            <v>MÁQUINA METALEIRA UNIVERSAL MODELO IW 110/180 BTD - MATERIAIS NA OPERAÇÃO. AF_05/2023</v>
          </cell>
          <cell r="I1411" t="str">
            <v>H</v>
          </cell>
          <cell r="J1411" t="str">
            <v>COEFICIENTE DE REPRESENTATIVIDADE</v>
          </cell>
          <cell r="K1411" t="str">
            <v>9,25</v>
          </cell>
        </row>
        <row r="1412">
          <cell r="A1412" t="str">
            <v>CUSTOS HORÁRIOS DE MÁQUINAS E EQUIPAMENTOS</v>
          </cell>
          <cell r="B1412" t="str">
            <v>CHOR</v>
          </cell>
          <cell r="C1412" t="str">
            <v>COMPOSIÇÕES AUXILIARES</v>
          </cell>
          <cell r="D1412" t="str">
            <v>0329</v>
          </cell>
        </row>
        <row r="1412">
          <cell r="G1412">
            <v>102945</v>
          </cell>
          <cell r="H1412" t="str">
            <v>TARTARUGA DE OXICORTE CG1, MONOFÁSICA, 220 V, FREQUÊNCIA 50 HZ, VELOCIDADE DE CORTE (MM/MIN) 50 A 750, DIÂMETRO MÍNIMO DO COMPASSO MM 200 - MATERIAIS NA OPERAÇÃO. AF_05/2023</v>
          </cell>
          <cell r="I1412" t="str">
            <v>H</v>
          </cell>
          <cell r="J1412" t="str">
            <v>COEFICIENTE DE REPRESENTATIVIDADE</v>
          </cell>
          <cell r="K1412" t="str">
            <v>0,02</v>
          </cell>
        </row>
        <row r="1413">
          <cell r="A1413" t="str">
            <v>CUSTOS HORÁRIOS DE MÁQUINAS E EQUIPAMENTOS</v>
          </cell>
          <cell r="B1413" t="str">
            <v>CHOR</v>
          </cell>
          <cell r="C1413" t="str">
            <v>COMPOSIÇÕES AUXILIARES</v>
          </cell>
          <cell r="D1413" t="str">
            <v>0329</v>
          </cell>
        </row>
        <row r="1413">
          <cell r="G1413">
            <v>102951</v>
          </cell>
          <cell r="H1413" t="str">
            <v>BETONEIRA CAPACIDADE NOMINAL DE 250 L, CAPACIDADE DE MISTURA DE 175 L, MOTOR ELÉTRICO MONOFÁSICO POTÊNCIA 1CV - MATERIAIS NA OPERAÇÃO. AF_05/2023</v>
          </cell>
          <cell r="I1413" t="str">
            <v>H</v>
          </cell>
          <cell r="J1413" t="str">
            <v>COEFICIENTE DE REPRESENTATIVIDADE</v>
          </cell>
          <cell r="K1413" t="str">
            <v>0,61</v>
          </cell>
        </row>
        <row r="1414">
          <cell r="A1414" t="str">
            <v>CUSTOS HORÁRIOS DE MÁQUINAS E EQUIPAMENTOS</v>
          </cell>
          <cell r="B1414" t="str">
            <v>CHOR</v>
          </cell>
          <cell r="C1414" t="str">
            <v>COMPOSIÇÕES AUXILIARES</v>
          </cell>
          <cell r="D1414" t="str">
            <v>0329</v>
          </cell>
        </row>
        <row r="1414">
          <cell r="G1414">
            <v>102957</v>
          </cell>
          <cell r="H1414" t="str">
            <v>RETROESCAVADEIRA SOBRE RODAS COM CARREGADEIRA , PESO OPERACIONAL MÍN. 6,674, POTÊNCIA LÍQ 88 HP, COM MARTELO ROMPEDOR HIDRÁULICO ENTRE  275 A 362 KG - MATERIAIS NA OPERAÇÃO. AF_02/2021</v>
          </cell>
          <cell r="I1414" t="str">
            <v>H</v>
          </cell>
          <cell r="J1414" t="str">
            <v>COLETADO</v>
          </cell>
          <cell r="K1414" t="str">
            <v>49,55</v>
          </cell>
        </row>
        <row r="1415">
          <cell r="A1415" t="str">
            <v>CUSTOS HORÁRIOS DE MÁQUINAS E EQUIPAMENTOS</v>
          </cell>
          <cell r="B1415" t="str">
            <v>CHOR</v>
          </cell>
          <cell r="C1415" t="str">
            <v>COMPOSIÇÕES AUXILIARES</v>
          </cell>
          <cell r="D1415" t="str">
            <v>0329</v>
          </cell>
        </row>
        <row r="1415">
          <cell r="G1415">
            <v>102963</v>
          </cell>
          <cell r="H1415" t="str">
            <v>PERFURATRIZ HIDRÁULICA SOBRE ESTEIRA, TORQUE MÁXIMO 98 KNM, PROFUNDIDADE MÁXIMA 25 M, DIÂMETRO MÁXIMO 115 MM, POTÊNCIA MOTOR 190 HP - MATERIAIS NA OPERAÇÃO. AF_02/2021</v>
          </cell>
          <cell r="I1415" t="str">
            <v>H</v>
          </cell>
          <cell r="J1415" t="str">
            <v>COLETADO</v>
          </cell>
          <cell r="K1415" t="str">
            <v>82,32</v>
          </cell>
        </row>
        <row r="1416">
          <cell r="A1416" t="str">
            <v>CUSTOS HORÁRIOS DE MÁQUINAS E EQUIPAMENTOS</v>
          </cell>
          <cell r="B1416" t="str">
            <v>CHOR</v>
          </cell>
          <cell r="C1416" t="str">
            <v>COMPOSIÇÕES AUXILIARES</v>
          </cell>
          <cell r="D1416" t="str">
            <v>0329</v>
          </cell>
        </row>
        <row r="1416">
          <cell r="G1416">
            <v>102969</v>
          </cell>
          <cell r="H1416" t="str">
            <v>COMPRESSOR DE AR, VAZAO DE 10 PCM, RESERVATORIO 100 L, PRESSAO DE TRABALHO ENTRE 6,9 E 9,7 BAR, POTENCIA 2 HP, TENSAO 110/220 V - MATERIAIS NA OPERAÇÃO. AF_05/2023</v>
          </cell>
          <cell r="I1416" t="str">
            <v>H</v>
          </cell>
          <cell r="J1416" t="str">
            <v>COEFICIENTE DE REPRESENTATIVIDADE</v>
          </cell>
          <cell r="K1416" t="str">
            <v>1,25</v>
          </cell>
        </row>
        <row r="1417">
          <cell r="A1417" t="str">
            <v>CUSTOS HORÁRIOS DE MÁQUINAS E EQUIPAMENTOS</v>
          </cell>
          <cell r="B1417" t="str">
            <v>CHOR</v>
          </cell>
          <cell r="C1417" t="str">
            <v>COMPOSIÇÕES AUXILIARES</v>
          </cell>
          <cell r="D1417" t="str">
            <v>0329</v>
          </cell>
        </row>
        <row r="1417">
          <cell r="G1417">
            <v>102985</v>
          </cell>
          <cell r="H1417" t="str">
            <v>MÁQUINA DEMARCADORA DE FAIXA DE TRÁFEGO À FRIO, TRAÇÃO MANUAL, 4 CV, PRESSÃO MAX 3300 PSI, TANQUE 20 L - MATERIAIS NA OPERAÇÃO. AF_06/2021</v>
          </cell>
          <cell r="I1417" t="str">
            <v>H</v>
          </cell>
          <cell r="J1417" t="str">
            <v>COLETADO</v>
          </cell>
          <cell r="K1417" t="str">
            <v>2,90</v>
          </cell>
        </row>
        <row r="1418">
          <cell r="A1418" t="str">
            <v>CUSTOS HORÁRIOS DE MÁQUINAS E EQUIPAMENTOS</v>
          </cell>
          <cell r="B1418" t="str">
            <v>CHOR</v>
          </cell>
          <cell r="C1418" t="str">
            <v>COMPOSIÇÕES AUXILIARES</v>
          </cell>
          <cell r="D1418" t="str">
            <v>0329</v>
          </cell>
        </row>
        <row r="1418">
          <cell r="G1418">
            <v>103156</v>
          </cell>
          <cell r="H1418" t="str">
            <v>MÁQUINA PARA SOLDA POR ELETROFUSÃO PARA TUBOS DE POLIETILENO DE ALTA DENSIDADE (PEAD) COM DIÂMETRO EXTERNO DE 20 A 800 MM, POTÊNCIA ENTRE 2750 E 3000 W - MATERIAIS NA OPERAÇÃO. AF_05/2023</v>
          </cell>
          <cell r="I1418" t="str">
            <v>H</v>
          </cell>
          <cell r="J1418" t="str">
            <v>COEFICIENTE DE REPRESENTATIVIDADE</v>
          </cell>
          <cell r="K1418" t="str">
            <v>2,41</v>
          </cell>
        </row>
        <row r="1419">
          <cell r="A1419" t="str">
            <v>CUSTOS HORÁRIOS DE MÁQUINAS E EQUIPAMENTOS</v>
          </cell>
          <cell r="B1419" t="str">
            <v>CHOR</v>
          </cell>
          <cell r="C1419" t="str">
            <v>COMPOSIÇÕES AUXILIARES</v>
          </cell>
          <cell r="D1419" t="str">
            <v>0329</v>
          </cell>
        </row>
        <row r="1419">
          <cell r="G1419">
            <v>103162</v>
          </cell>
          <cell r="H1419" t="str">
            <v>MÁQUINA PARA SOLDA POR ELETROFUSÃO PARA TUBOS DE POLIETILENO DE ALTA DENSIDADE (PEAD) COM DIÂMETRO EXTERNO DE 20 A 1600 MM, POTÊNCIA DE 3500 W - MATERIAIS NA OPERAÇÃO. AF_05/2023</v>
          </cell>
          <cell r="I1419" t="str">
            <v>H</v>
          </cell>
          <cell r="J1419" t="str">
            <v>COEFICIENTE DE REPRESENTATIVIDADE</v>
          </cell>
          <cell r="K1419" t="str">
            <v>2,94</v>
          </cell>
        </row>
        <row r="1420">
          <cell r="A1420" t="str">
            <v>CUSTOS HORÁRIOS DE MÁQUINAS E EQUIPAMENTOS</v>
          </cell>
          <cell r="B1420" t="str">
            <v>CHOR</v>
          </cell>
          <cell r="C1420" t="str">
            <v>COMPOSIÇÕES AUXILIARES</v>
          </cell>
          <cell r="D1420" t="str">
            <v>0329</v>
          </cell>
        </row>
        <row r="1420">
          <cell r="G1420">
            <v>103168</v>
          </cell>
          <cell r="H1420" t="str">
            <v>MÁQUINA PARA SOLDA POR TERMOFUSÃO PARA TUBOS DE POLIETILENO DE ALTA DENSIDADE (PEAD) COM DIÂMETRO EXTERNO DE 90 A 315 MM, POTÊNCIA ENTRE 2500 E 5350 W - MATERIAIS NA OPERAÇÃO. AF_05/2023</v>
          </cell>
          <cell r="I1420" t="str">
            <v>H</v>
          </cell>
          <cell r="J1420" t="str">
            <v>COEFICIENTE DE REPRESENTATIVIDADE</v>
          </cell>
          <cell r="K1420" t="str">
            <v>3,30</v>
          </cell>
        </row>
        <row r="1421">
          <cell r="A1421" t="str">
            <v>CUSTOS HORÁRIOS DE MÁQUINAS E EQUIPAMENTOS</v>
          </cell>
          <cell r="B1421" t="str">
            <v>CHOR</v>
          </cell>
          <cell r="C1421" t="str">
            <v>COMPOSIÇÕES AUXILIARES</v>
          </cell>
          <cell r="D1421" t="str">
            <v>0329</v>
          </cell>
        </row>
        <row r="1421">
          <cell r="G1421">
            <v>103174</v>
          </cell>
          <cell r="H1421" t="str">
            <v>MÁQUINA PARA SOLDA POR TERMOFUSÃO PARA TUBOS DE POLIETILENO DE ALTA DENSIDADE (PEAD) COM DIÂMETRO EXTERNO DE 315 A 630 MM, POTÊNCIA ENTRE 8000 E 12350 W - MATERIAIS NA OPERAÇÃO. AF_05/2023</v>
          </cell>
          <cell r="I1421" t="str">
            <v>H</v>
          </cell>
          <cell r="J1421" t="str">
            <v>COEFICIENTE DE REPRESENTATIVIDADE</v>
          </cell>
          <cell r="K1421" t="str">
            <v>8,56</v>
          </cell>
        </row>
        <row r="1422">
          <cell r="A1422" t="str">
            <v>CUSTOS HORÁRIOS DE MÁQUINAS E EQUIPAMENTOS</v>
          </cell>
          <cell r="B1422" t="str">
            <v>CHOR</v>
          </cell>
          <cell r="C1422" t="str">
            <v>COMPOSIÇÕES AUXILIARES</v>
          </cell>
          <cell r="D1422" t="str">
            <v>0329</v>
          </cell>
        </row>
        <row r="1422">
          <cell r="G1422">
            <v>103180</v>
          </cell>
          <cell r="H1422" t="str">
            <v>MÁQUINA PARA SOLDA POR TERMOFUSÃO PARA TUBOS DE POLIETILENO DE ALTA DENSIDADE (PEAD) COM DIÂMETRO EXTERNO DE 710 A 1200 MM, POTÊNCIA ENTRE 16000 E 29500 W - MATERIAIS NA OPERAÇÃO. AF_05/2023</v>
          </cell>
          <cell r="I1422" t="str">
            <v>H</v>
          </cell>
          <cell r="J1422" t="str">
            <v>COEFICIENTE DE REPRESENTATIVIDADE</v>
          </cell>
          <cell r="K1422" t="str">
            <v>19,14</v>
          </cell>
        </row>
        <row r="1423">
          <cell r="A1423" t="str">
            <v>CUSTOS HORÁRIOS DE MÁQUINAS E EQUIPAMENTOS</v>
          </cell>
          <cell r="B1423" t="str">
            <v>CHOR</v>
          </cell>
          <cell r="C1423" t="str">
            <v>COMPOSIÇÕES AUXILIARES</v>
          </cell>
          <cell r="D1423" t="str">
            <v>0329</v>
          </cell>
        </row>
        <row r="1423">
          <cell r="G1423">
            <v>103223</v>
          </cell>
          <cell r="H1423" t="str">
            <v>PERFURATRIZ PARA FURO DIRECIONAL HORIZONTAL (HDD) COM CAPACIDADE ATÉ 89 KN, POTÊNCIA 24,8 HP A 80 HP (INCLUSO FERRAMENTAS E LOCALIZADOR) - MATERIAIS NA OPERAÇÃO. AF_05/2023</v>
          </cell>
          <cell r="I1423" t="str">
            <v>H</v>
          </cell>
          <cell r="J1423" t="str">
            <v>COLETADO</v>
          </cell>
          <cell r="K1423" t="str">
            <v>34,06</v>
          </cell>
        </row>
        <row r="1424">
          <cell r="A1424" t="str">
            <v>CUSTOS HORÁRIOS DE MÁQUINAS E EQUIPAMENTOS</v>
          </cell>
          <cell r="B1424" t="str">
            <v>CHOR</v>
          </cell>
          <cell r="C1424" t="str">
            <v>COMPOSIÇÕES AUXILIARES</v>
          </cell>
          <cell r="D1424" t="str">
            <v>0329</v>
          </cell>
        </row>
        <row r="1424">
          <cell r="G1424">
            <v>103229</v>
          </cell>
          <cell r="H1424" t="str">
            <v>PERFURATRIZ PARA FURO DIRECIONAL HORIZONTAL (HDD) COM CAPACIDADE DE 90 KN A 200 KN, POTÊNCIA 100 HP A 160 HP (INCLUSO FERRAMENTAS E LOCALIZADOR) - MATERIAIS NA OPERAÇÃO. AF_05/2023</v>
          </cell>
          <cell r="I1424" t="str">
            <v>H</v>
          </cell>
          <cell r="J1424" t="str">
            <v>COLETADO</v>
          </cell>
          <cell r="K1424" t="str">
            <v>94,27</v>
          </cell>
        </row>
        <row r="1425">
          <cell r="A1425" t="str">
            <v>CUSTOS HORÁRIOS DE MÁQUINAS E EQUIPAMENTOS</v>
          </cell>
          <cell r="B1425" t="str">
            <v>CHOR</v>
          </cell>
          <cell r="C1425" t="str">
            <v>COMPOSIÇÕES AUXILIARES</v>
          </cell>
          <cell r="D1425" t="str">
            <v>0329</v>
          </cell>
        </row>
        <row r="1425">
          <cell r="G1425">
            <v>103235</v>
          </cell>
          <cell r="H1425" t="str">
            <v>PERFURATRIZ PARA FURO DIRECIONAL HORIZONTAL (HDD) COM CAPACIDADE DE 201 KN A 560 KN, POTÊNCIA 200 HP A 260 HP (INCLUSO FERRAMENTAS E LOCALIZADOR) - MATERIAIS NA OPERAÇÃO. AF_05/2023</v>
          </cell>
          <cell r="I1425" t="str">
            <v>H</v>
          </cell>
          <cell r="J1425" t="str">
            <v>COLETADO</v>
          </cell>
          <cell r="K1425" t="str">
            <v>99,69</v>
          </cell>
        </row>
        <row r="1426">
          <cell r="A1426" t="str">
            <v>CUSTOS HORÁRIOS DE MÁQUINAS E EQUIPAMENTOS</v>
          </cell>
          <cell r="B1426" t="str">
            <v>CHOR</v>
          </cell>
          <cell r="C1426" t="str">
            <v>COMPOSIÇÕES AUXILIARES</v>
          </cell>
          <cell r="D1426" t="str">
            <v>0329</v>
          </cell>
        </row>
        <row r="1426">
          <cell r="G1426">
            <v>103241</v>
          </cell>
          <cell r="H1426" t="str">
            <v>MISTURADOR PARA PREPARO DE LAMA ESTABILIZANTE COM CAPACIDADE DE *4000* L, COM BOMBA CENTRÍFUGA 5,5 HP A 23,07 HP, PARA SISTEMA DE FURO DIRECIONAL - MATERIAIS NA OPERAÇÃO. AF_05/2023</v>
          </cell>
          <cell r="I1426" t="str">
            <v>H</v>
          </cell>
          <cell r="J1426" t="str">
            <v>COEFICIENTE DE REPRESENTATIVIDADE</v>
          </cell>
          <cell r="K1426" t="str">
            <v>8,96</v>
          </cell>
        </row>
        <row r="1427">
          <cell r="A1427" t="str">
            <v>CUSTOS HORÁRIOS DE MÁQUINAS E EQUIPAMENTOS</v>
          </cell>
          <cell r="B1427" t="str">
            <v>CHOR</v>
          </cell>
          <cell r="C1427" t="str">
            <v>COMPOSIÇÕES AUXILIARES</v>
          </cell>
          <cell r="D1427" t="str">
            <v>0329</v>
          </cell>
        </row>
        <row r="1427">
          <cell r="G1427">
            <v>103660</v>
          </cell>
          <cell r="H1427" t="str">
            <v>VARREDEIRA DE GRAMA SINTÉTICA A GASOLINA, 2,4 CV, 4 TEMPOS - MATERIAIS NA OPERAÇÃO. AF_05/2023</v>
          </cell>
          <cell r="I1427" t="str">
            <v>H</v>
          </cell>
          <cell r="J1427" t="str">
            <v>COLETADO</v>
          </cell>
          <cell r="K1427" t="str">
            <v>12,02</v>
          </cell>
        </row>
        <row r="1428">
          <cell r="A1428" t="str">
            <v>CUSTOS HORÁRIOS DE MÁQUINAS E EQUIPAMENTOS</v>
          </cell>
          <cell r="B1428" t="str">
            <v>CHOR</v>
          </cell>
          <cell r="C1428" t="str">
            <v>COMPOSIÇÕES AUXILIARES</v>
          </cell>
          <cell r="D1428" t="str">
            <v>0329</v>
          </cell>
        </row>
        <row r="1428">
          <cell r="G1428">
            <v>103666</v>
          </cell>
          <cell r="H1428" t="str">
            <v>BATE ESTACA PARA INSTALAÇÃO DE DEFENSAS METÁLICAS (GUARD RAIL) FIXO, INCLUSIVE CAMINHÃO TOCO PBT 9.700 KG, POTÊNCIA DE 160 CV - MATERIAIS NA OPERAÇÃO. AF_05/2023</v>
          </cell>
          <cell r="I1428" t="str">
            <v>H</v>
          </cell>
          <cell r="J1428" t="str">
            <v>COLETADO</v>
          </cell>
          <cell r="K1428" t="str">
            <v>156,39</v>
          </cell>
        </row>
        <row r="1429">
          <cell r="A1429" t="str">
            <v>CUSTOS HORÁRIOS DE MÁQUINAS E EQUIPAMENTOS</v>
          </cell>
          <cell r="B1429" t="str">
            <v>CHOR</v>
          </cell>
          <cell r="C1429" t="str">
            <v>COMPOSIÇÕES AUXILIARES</v>
          </cell>
          <cell r="D1429" t="str">
            <v>0329</v>
          </cell>
        </row>
        <row r="1429">
          <cell r="G1429">
            <v>103792</v>
          </cell>
          <cell r="H1429" t="str">
            <v>MINI GUINDASTE ARANHA SOBRE ESTEIRAS E LANCA TELESCÓPICA, CAPACIDADE MÁXIMA DE CARGA 3,0 TON, RAIO MÁXIMO DE TRABALHO 8,25 M, ALTURA DE LANÇA DO SOLO 9,2 M, 55 M DE CABO DE AÇO 8 MM, MOTOR ELÉTRICO 220/380 VOLTS - MATERIAIS NA OPERAÇÃO. AF_03/2022</v>
          </cell>
          <cell r="I1429" t="str">
            <v>H</v>
          </cell>
          <cell r="J1429" t="str">
            <v>COEFICIENTE DE REPRESENTATIVIDADE</v>
          </cell>
          <cell r="K1429" t="str">
            <v>0,27</v>
          </cell>
        </row>
        <row r="1430">
          <cell r="A1430" t="str">
            <v>CUSTOS HORÁRIOS DE MÁQUINAS E EQUIPAMENTOS</v>
          </cell>
          <cell r="B1430" t="str">
            <v>CHOR</v>
          </cell>
          <cell r="C1430" t="str">
            <v>COMPOSIÇÕES AUXILIARES</v>
          </cell>
          <cell r="D1430" t="str">
            <v>0329</v>
          </cell>
        </row>
        <row r="1430">
          <cell r="G1430">
            <v>103937</v>
          </cell>
          <cell r="H1430" t="str">
            <v>CONJUNTO MACACO HIDRÁULICO E CENTRAL DE BOMBEAMENTO MOTORIZADO 1,8 KW PARA PROTENSÃO DE MONOCABOS PARA CONCRETO PROTENDIDO, ESFORÇO MÁXIMO DE 20 TONELADAS  - MATERIAIS NA OPERAÇÃO. AF_05/2022</v>
          </cell>
          <cell r="I1430" t="str">
            <v>H</v>
          </cell>
          <cell r="J1430" t="str">
            <v>COEFICIENTE DE REPRESENTATIVIDADE</v>
          </cell>
          <cell r="K1430" t="str">
            <v>1,51</v>
          </cell>
        </row>
        <row r="1431">
          <cell r="A1431" t="str">
            <v>CUSTOS HORÁRIOS DE MÁQUINAS E EQUIPAMENTOS</v>
          </cell>
          <cell r="B1431" t="str">
            <v>CHOR</v>
          </cell>
          <cell r="C1431" t="str">
            <v>COMPOSIÇÕES AUXILIARES</v>
          </cell>
          <cell r="D1431" t="str">
            <v>0329</v>
          </cell>
        </row>
        <row r="1431">
          <cell r="G1431">
            <v>103943</v>
          </cell>
          <cell r="H1431" t="str">
            <v>CONJUNTO MACACO HIDRÁULICO E CENTRAL DE BOMBEAMENTO MOTORIZADO 1,8 KW PARA PROTENSÃO DE MONOCABOS PARA CONCRETO PROTENDIDO, ESFORÇO MÁXIMO DE 30 TONELADAS  - MATERIAIS NA OPERAÇÃO. AF_05/2022</v>
          </cell>
          <cell r="I1431" t="str">
            <v>H</v>
          </cell>
          <cell r="J1431" t="str">
            <v>COEFICIENTE DE REPRESENTATIVIDADE</v>
          </cell>
          <cell r="K1431" t="str">
            <v>1,51</v>
          </cell>
        </row>
        <row r="1432">
          <cell r="A1432" t="str">
            <v>CUSTOS HORÁRIOS DE MÁQUINAS E EQUIPAMENTOS</v>
          </cell>
          <cell r="B1432" t="str">
            <v>CHOR</v>
          </cell>
          <cell r="C1432" t="str">
            <v>COMPOSIÇÕES AUXILIARES</v>
          </cell>
          <cell r="D1432" t="str">
            <v>0329</v>
          </cell>
        </row>
        <row r="1432">
          <cell r="G1432">
            <v>104087</v>
          </cell>
          <cell r="H1432" t="str">
            <v>TERMOFUSORA PARA TUBOS E CONEXÕES EM PPR COM DIÂMETROS DE 20 A 63 MM, POTÊNCIA DE 800 W, TENSAO 220 V - DEPRECIAÇÃO. AF_05/2022</v>
          </cell>
          <cell r="I1432" t="str">
            <v>H</v>
          </cell>
          <cell r="J1432" t="str">
            <v>COEFICIENTE DE REPRESENTATIVIDADE</v>
          </cell>
          <cell r="K1432" t="str">
            <v>0,05</v>
          </cell>
        </row>
        <row r="1433">
          <cell r="A1433" t="str">
            <v>CUSTOS HORÁRIOS DE MÁQUINAS E EQUIPAMENTOS</v>
          </cell>
          <cell r="B1433" t="str">
            <v>CHOR</v>
          </cell>
          <cell r="C1433" t="str">
            <v>COMPOSIÇÕES AUXILIARES</v>
          </cell>
          <cell r="D1433" t="str">
            <v>0329</v>
          </cell>
        </row>
        <row r="1433">
          <cell r="G1433">
            <v>104088</v>
          </cell>
          <cell r="H1433" t="str">
            <v>TERMOFUSORA PARA TUBOS E CONEXÕES EM PPR COM DIÂMETROS DE 20 A 63 MM, POTÊNCIA DE 800 W, TENSAO 220 V - JUROS. AF_05/2022</v>
          </cell>
          <cell r="I1433" t="str">
            <v>H</v>
          </cell>
          <cell r="J1433" t="str">
            <v>COEFICIENTE DE REPRESENTATIVIDADE</v>
          </cell>
          <cell r="K1433" t="str">
            <v>0,01</v>
          </cell>
        </row>
        <row r="1434">
          <cell r="A1434" t="str">
            <v>CUSTOS HORÁRIOS DE MÁQUINAS E EQUIPAMENTOS</v>
          </cell>
          <cell r="B1434" t="str">
            <v>CHOR</v>
          </cell>
          <cell r="C1434" t="str">
            <v>COMPOSIÇÕES AUXILIARES</v>
          </cell>
          <cell r="D1434" t="str">
            <v>0329</v>
          </cell>
        </row>
        <row r="1434">
          <cell r="G1434">
            <v>104089</v>
          </cell>
          <cell r="H1434" t="str">
            <v>TERMOFUSORA PARA TUBOS E CONEXÕES EM PPR COM DIÂMETROS DE 20 A 63 MM, POTÊNCIA DE 800 W, TENSAO 220 V - MANUTENÇÃO. AF_05/2022</v>
          </cell>
          <cell r="I1434" t="str">
            <v>H</v>
          </cell>
          <cell r="J1434" t="str">
            <v>COEFICIENTE DE REPRESENTATIVIDADE</v>
          </cell>
          <cell r="K1434" t="str">
            <v>0,06</v>
          </cell>
        </row>
        <row r="1435">
          <cell r="A1435" t="str">
            <v>CUSTOS HORÁRIOS DE MÁQUINAS E EQUIPAMENTOS</v>
          </cell>
          <cell r="B1435" t="str">
            <v>CHOR</v>
          </cell>
          <cell r="C1435" t="str">
            <v>COMPOSIÇÕES AUXILIARES</v>
          </cell>
          <cell r="D1435" t="str">
            <v>0329</v>
          </cell>
        </row>
        <row r="1435">
          <cell r="G1435">
            <v>104090</v>
          </cell>
          <cell r="H1435" t="str">
            <v>TERMOFUSORA PARA TUBOS E CONEXÕES EM PPR COM DIÂMETROS DE 20 A 63 MM, POTÊNCIA DE 800 W, TENSAO 220 V - MATERIAIS NA OPERAÇÃO. AF_05/2022</v>
          </cell>
          <cell r="I1435" t="str">
            <v>H</v>
          </cell>
          <cell r="J1435" t="str">
            <v>COEFICIENTE DE REPRESENTATIVIDADE</v>
          </cell>
          <cell r="K1435" t="str">
            <v>0,67</v>
          </cell>
        </row>
        <row r="1436">
          <cell r="A1436" t="str">
            <v>CUSTOS HORÁRIOS DE MÁQUINAS E EQUIPAMENTOS</v>
          </cell>
          <cell r="B1436" t="str">
            <v>CHOR</v>
          </cell>
          <cell r="C1436" t="str">
            <v>COMPOSIÇÕES AUXILIARES</v>
          </cell>
          <cell r="D1436" t="str">
            <v>0329</v>
          </cell>
        </row>
        <row r="1436">
          <cell r="G1436">
            <v>104093</v>
          </cell>
          <cell r="H1436" t="str">
            <v>TERMOFUSORA PARA TUBOS E CONEXÕES EM PPR COM DIÂMETROS DE 75 A 110 MM, POTÊNCIA DE *1100* W, TENSÃO 220 V - DEPRECIAÇÃO. AF_05/2022</v>
          </cell>
          <cell r="I1436" t="str">
            <v>H</v>
          </cell>
          <cell r="J1436" t="str">
            <v>COEFICIENTE DE REPRESENTATIVIDADE</v>
          </cell>
          <cell r="K1436" t="str">
            <v>0,07</v>
          </cell>
        </row>
        <row r="1437">
          <cell r="A1437" t="str">
            <v>CUSTOS HORÁRIOS DE MÁQUINAS E EQUIPAMENTOS</v>
          </cell>
          <cell r="B1437" t="str">
            <v>CHOR</v>
          </cell>
          <cell r="C1437" t="str">
            <v>COMPOSIÇÕES AUXILIARES</v>
          </cell>
          <cell r="D1437" t="str">
            <v>0329</v>
          </cell>
        </row>
        <row r="1437">
          <cell r="G1437">
            <v>104094</v>
          </cell>
          <cell r="H1437" t="str">
            <v>TERMOFUSORA PARA TUBOS E CONEXÕES EM PPR COM DIÂMETROS DE 75 A 110 MM, POTÊNCIA DE *1100* W, TENSÃO 220 V - JUROS. AF_05/2022</v>
          </cell>
          <cell r="I1437" t="str">
            <v>H</v>
          </cell>
          <cell r="J1437" t="str">
            <v>COEFICIENTE DE REPRESENTATIVIDADE</v>
          </cell>
          <cell r="K1437" t="str">
            <v>0,01</v>
          </cell>
        </row>
        <row r="1438">
          <cell r="A1438" t="str">
            <v>CUSTOS HORÁRIOS DE MÁQUINAS E EQUIPAMENTOS</v>
          </cell>
          <cell r="B1438" t="str">
            <v>CHOR</v>
          </cell>
          <cell r="C1438" t="str">
            <v>COMPOSIÇÕES AUXILIARES</v>
          </cell>
          <cell r="D1438" t="str">
            <v>0329</v>
          </cell>
        </row>
        <row r="1438">
          <cell r="G1438">
            <v>104095</v>
          </cell>
          <cell r="H1438" t="str">
            <v>TERMOFUSORA PARA TUBOS E CONEXÕES EM PPR COM DIÂMETROS DE 75 A 110 MM, POTÊNCIA DE *1100* W, TENSÃO 220 V - MANUTENÇÃO. AF_05/2022</v>
          </cell>
          <cell r="I1438" t="str">
            <v>H</v>
          </cell>
          <cell r="J1438" t="str">
            <v>COEFICIENTE DE REPRESENTATIVIDADE</v>
          </cell>
          <cell r="K1438" t="str">
            <v>0,09</v>
          </cell>
        </row>
        <row r="1439">
          <cell r="A1439" t="str">
            <v>CUSTOS HORÁRIOS DE MÁQUINAS E EQUIPAMENTOS</v>
          </cell>
          <cell r="B1439" t="str">
            <v>CHOR</v>
          </cell>
          <cell r="C1439" t="str">
            <v>COMPOSIÇÕES AUXILIARES</v>
          </cell>
          <cell r="D1439" t="str">
            <v>0329</v>
          </cell>
        </row>
        <row r="1439">
          <cell r="G1439">
            <v>104096</v>
          </cell>
          <cell r="H1439" t="str">
            <v>TERMOFUSORA PARA TUBOS E CONEXÕES EM PPR COM DIÂMETROS DE 75 A 110 MM, POTÊNCIA DE *1100* W, TENSÃO 220 V - MATERIAIS NA OPERAÇÃO. AF_05/2022</v>
          </cell>
          <cell r="I1439" t="str">
            <v>H</v>
          </cell>
          <cell r="J1439" t="str">
            <v>COEFICIENTE DE REPRESENTATIVIDADE</v>
          </cell>
          <cell r="K1439" t="str">
            <v>0,93</v>
          </cell>
        </row>
        <row r="1440">
          <cell r="A1440" t="str">
            <v>CUSTOS HORÁRIOS DE MÁQUINAS E EQUIPAMENTOS</v>
          </cell>
          <cell r="B1440" t="str">
            <v>CHOR</v>
          </cell>
          <cell r="C1440" t="str">
            <v>COMPOSIÇÕES AUXILIARES</v>
          </cell>
          <cell r="D1440" t="str">
            <v>0329</v>
          </cell>
        </row>
        <row r="1440">
          <cell r="G1440">
            <v>104519</v>
          </cell>
          <cell r="H1440" t="str">
            <v>LIXADEIRA DE PAREDE, COM LED, POTÊNCIA 750 W, FREQUÊNCIA 60 HZ, VELOCIDADE 1000 A 2100 RPM, DIÂMETRO DA LIXA 225 MM - MATERIAIS NA OPERAÇÃO. AF_12/2022</v>
          </cell>
          <cell r="I1440" t="str">
            <v>H</v>
          </cell>
          <cell r="J1440" t="str">
            <v>COEFICIENTE DE REPRESENTATIVIDADE</v>
          </cell>
          <cell r="K1440" t="str">
            <v>0,63</v>
          </cell>
        </row>
        <row r="1441">
          <cell r="A1441" t="str">
            <v>CUSTOS HORÁRIOS DE MÁQUINAS E EQUIPAMENTOS</v>
          </cell>
          <cell r="B1441" t="str">
            <v>CHOR</v>
          </cell>
          <cell r="C1441" t="str">
            <v>COMPOSIÇÕES AUXILIARES</v>
          </cell>
          <cell r="D1441" t="str">
            <v>0329</v>
          </cell>
        </row>
        <row r="1441">
          <cell r="G1441">
            <v>104655</v>
          </cell>
          <cell r="H1441" t="str">
            <v>MARTELETE PERFURADOR/ ROMPEDOR ELÉTRICO, POTÊNCIA 800 W, 220 V - MATERIAIS NA OPERAÇÃO. AF_05/2023</v>
          </cell>
          <cell r="I1441" t="str">
            <v>H</v>
          </cell>
          <cell r="J1441" t="str">
            <v>COEFICIENTE DE REPRESENTATIVIDADE</v>
          </cell>
          <cell r="K1441" t="str">
            <v>0,67</v>
          </cell>
        </row>
        <row r="1442">
          <cell r="A1442" t="str">
            <v>CUSTOS HORÁRIOS DE MÁQUINAS E EQUIPAMENTOS</v>
          </cell>
          <cell r="B1442" t="str">
            <v>CHOR</v>
          </cell>
          <cell r="C1442" t="str">
            <v>COMPOSIÇÕES AUXILIARES</v>
          </cell>
          <cell r="D1442" t="str">
            <v>0329</v>
          </cell>
        </row>
        <row r="1442">
          <cell r="G1442">
            <v>104687</v>
          </cell>
          <cell r="H1442" t="str">
            <v>GRUPO GERADOR DIESEL, COM CARENAGEM, POTÊNCIA STANDART ENTRE 400 E 460 KVA, VELOCIDADE DE 1800 RPM, FREQUÊNCIA DE 60 HZ - MATERIAIS NA OPERAÇÃO. AF_05/2023</v>
          </cell>
          <cell r="I1442" t="str">
            <v>H</v>
          </cell>
          <cell r="J1442" t="str">
            <v>COLETADO</v>
          </cell>
          <cell r="K1442" t="str">
            <v>436,44</v>
          </cell>
        </row>
        <row r="1443">
          <cell r="A1443" t="str">
            <v>CUSTOS HORÁRIOS DE MÁQUINAS E EQUIPAMENTOS</v>
          </cell>
          <cell r="B1443" t="str">
            <v>CHOR</v>
          </cell>
          <cell r="C1443" t="str">
            <v>COMPOSIÇÕES AUXILIARES</v>
          </cell>
          <cell r="D1443" t="str">
            <v>0329</v>
          </cell>
        </row>
        <row r="1443">
          <cell r="G1443">
            <v>104694</v>
          </cell>
          <cell r="H1443" t="str">
            <v>PERFURATRIZ DE COROA DIAMANTADA PARA CONCRETO, DIÂMETRO ATÉ 250 MM, MOTOR ELÉTRICO 220 V, POTÊNCIA 2.500 W - MATERIAIS NA OPERAÇÃO. AF_05/2023</v>
          </cell>
          <cell r="I1443" t="str">
            <v>H</v>
          </cell>
          <cell r="J1443" t="str">
            <v>COEFICIENTE DE REPRESENTATIVIDADE</v>
          </cell>
          <cell r="K1443" t="str">
            <v>2,10</v>
          </cell>
        </row>
        <row r="1444">
          <cell r="A1444" t="str">
            <v>CUSTOS HORÁRIOS DE MÁQUINAS E EQUIPAMENTOS</v>
          </cell>
          <cell r="B1444" t="str">
            <v>CHOR</v>
          </cell>
          <cell r="C1444" t="str">
            <v>COMPOSIÇÕES AUXILIARES</v>
          </cell>
          <cell r="D1444" t="str">
            <v>0329</v>
          </cell>
        </row>
        <row r="1444">
          <cell r="G1444">
            <v>104703</v>
          </cell>
          <cell r="H1444" t="str">
            <v>CAMINHÃO TANQUE PARA HIDROSSEMEADURA, COM CAPACIDADE DE 8.000 LITROS, INCLUINDO BOMBA PARA LANÇAMENTO COM MOTOR DIESEL COM POTÊNCIA DE 105 CV - MATERIAIS NA OPERAÇÃO. AF_06/2023</v>
          </cell>
          <cell r="I1444" t="str">
            <v>H</v>
          </cell>
          <cell r="J1444" t="str">
            <v>COLETADO</v>
          </cell>
          <cell r="K1444" t="str">
            <v>89,82</v>
          </cell>
        </row>
        <row r="1445">
          <cell r="A1445" t="str">
            <v>CUSTOS HORÁRIOS DE MÁQUINAS E EQUIPAMENTOS</v>
          </cell>
          <cell r="B1445" t="str">
            <v>CHOR</v>
          </cell>
          <cell r="C1445" t="str">
            <v>COMPOSIÇÕES AUXILIARES</v>
          </cell>
          <cell r="D1445" t="str">
            <v>0329</v>
          </cell>
        </row>
        <row r="1445">
          <cell r="G1445">
            <v>104709</v>
          </cell>
          <cell r="H1445" t="str">
            <v>GUINDASTE HIDRÁULICO AUTOPROPELIDO, COM LANÇA TRELICADA 41 M, CAPACIDADE MÁXIMA DE ELEVAÇÃO 43 T, POTÊNCIA 230 KW, EQUIPADO COM CAÇAMBA DE ARRASTO (DRAGLINE) DE 0,76 M3 - MATERIAIS NA OPERAÇÃO. AF_06/2023</v>
          </cell>
          <cell r="I1445" t="str">
            <v>H</v>
          </cell>
          <cell r="J1445" t="str">
            <v>COLETADO</v>
          </cell>
          <cell r="K1445" t="str">
            <v>1.135,85</v>
          </cell>
        </row>
        <row r="1446">
          <cell r="A1446" t="str">
            <v>CUSTOS HORÁRIOS DE MÁQUINAS E EQUIPAMENTOS</v>
          </cell>
          <cell r="B1446" t="str">
            <v>CHOR</v>
          </cell>
          <cell r="C1446" t="str">
            <v>COMPOSIÇÕES AUXILIARES</v>
          </cell>
          <cell r="D1446" t="str">
            <v>0329</v>
          </cell>
        </row>
        <row r="1446">
          <cell r="G1446">
            <v>104715</v>
          </cell>
          <cell r="H1446" t="str">
            <v>ESCAVADEIRA HIDRÁULICA DE BRAÇO LONGO (LONGO ALCANCE) SOBRE ESTEIRAS, CAÇAMBA 0,52 M3, PESO OPERACIONAL 24 T, POTÊNCIA LÍQUIDA 155 HP  - MATERIAIS NA OPERAÇÃO. AF_06/2023</v>
          </cell>
          <cell r="I1446" t="str">
            <v>H</v>
          </cell>
          <cell r="J1446" t="str">
            <v>COLETADO</v>
          </cell>
          <cell r="K1446" t="str">
            <v>87,32</v>
          </cell>
        </row>
        <row r="1447">
          <cell r="A1447" t="str">
            <v>CUSTOS HORÁRIOS DE MÁQUINAS E EQUIPAMENTOS</v>
          </cell>
          <cell r="B1447" t="str">
            <v>CHOR</v>
          </cell>
          <cell r="C1447" t="str">
            <v>COMPOSIÇÕES AUXILIARES</v>
          </cell>
          <cell r="D1447" t="str">
            <v>0329</v>
          </cell>
        </row>
        <row r="1447">
          <cell r="G1447">
            <v>104906</v>
          </cell>
          <cell r="H1447" t="str">
            <v>GUINDASTE HIDRÁULICO RODOVIÁRIO, LANCA TELESCÓPICA DE *50+20* M, CAPACIDADE MÁXIMA DE 90T, 4 EIXOS, POTÊNCIA 330 KW, MOTOR DIESEL - MATERIAIS NA OPERAÇÃO. AF_01/2024</v>
          </cell>
          <cell r="I1447" t="str">
            <v>H</v>
          </cell>
          <cell r="J1447" t="str">
            <v>COLETADO</v>
          </cell>
          <cell r="K1447" t="str">
            <v>95,86</v>
          </cell>
        </row>
        <row r="1448">
          <cell r="A1448" t="str">
            <v>CUSTOS HORÁRIOS DE MÁQUINAS E EQUIPAMENTOS</v>
          </cell>
          <cell r="B1448" t="str">
            <v>CHOR</v>
          </cell>
          <cell r="C1448" t="str">
            <v>COMPOSIÇÕES AUXILIARES</v>
          </cell>
          <cell r="D1448" t="str">
            <v>0329</v>
          </cell>
        </row>
        <row r="1448">
          <cell r="G1448">
            <v>104912</v>
          </cell>
          <cell r="H1448" t="str">
            <v>GUINDASTE DERRICK, LANÇA DE *20* M, CARGA MÁXIMA 10T, POTÊNCIA 45 KW - MATERIAIS NA OPERAÇÃO. AF_01/2024</v>
          </cell>
          <cell r="I1448" t="str">
            <v>H</v>
          </cell>
          <cell r="J1448" t="str">
            <v>COEFICIENTE DE REPRESENTATIVIDADE</v>
          </cell>
          <cell r="K1448" t="str">
            <v>37,86</v>
          </cell>
        </row>
        <row r="1449">
          <cell r="A1449" t="str">
            <v>COBERTURA</v>
          </cell>
          <cell r="B1449" t="str">
            <v>COBE</v>
          </cell>
          <cell r="C1449" t="str">
            <v>MADEIRAMENTO</v>
          </cell>
          <cell r="D1449" t="str">
            <v>0073</v>
          </cell>
        </row>
        <row r="1449">
          <cell r="G1449">
            <v>92259</v>
          </cell>
          <cell r="H1449" t="str">
            <v>INSTALAÇÃO DE TESOURA (INTEIRA OU MEIA), BIAPOIADA, EM MADEIRA NÃO APARELHADA, PARA VÃOS MAIORES OU IGUAIS A 3,0 M E MENORES QUE 6,0 M, INCLUSO IÇAMENTO. AF_07/2019</v>
          </cell>
          <cell r="I1449" t="str">
            <v>UN</v>
          </cell>
          <cell r="J1449" t="str">
            <v>ATRIBUÍDO SÃO PAULO</v>
          </cell>
          <cell r="K1449" t="str">
            <v>550,08</v>
          </cell>
        </row>
        <row r="1450">
          <cell r="A1450" t="str">
            <v>COBERTURA</v>
          </cell>
          <cell r="B1450" t="str">
            <v>COBE</v>
          </cell>
          <cell r="C1450" t="str">
            <v>MADEIRAMENTO</v>
          </cell>
          <cell r="D1450" t="str">
            <v>0073</v>
          </cell>
        </row>
        <row r="1450">
          <cell r="G1450">
            <v>92260</v>
          </cell>
          <cell r="H1450" t="str">
            <v>INSTALAÇÃO DE TESOURA (INTEIRA OU MEIA), BIAPOIADA, EM MADEIRA NÃO APARELHADA, PARA VÃOS MAIORES OU IGUAIS A 6,0 M E MENORES QUE 8,0 M, INCLUSO IÇAMENTO. AF_07/2019</v>
          </cell>
          <cell r="I1450" t="str">
            <v>UN</v>
          </cell>
          <cell r="J1450" t="str">
            <v>ATRIBUÍDO SÃO PAULO</v>
          </cell>
          <cell r="K1450" t="str">
            <v>609,26</v>
          </cell>
        </row>
        <row r="1451">
          <cell r="A1451" t="str">
            <v>COBERTURA</v>
          </cell>
          <cell r="B1451" t="str">
            <v>COBE</v>
          </cell>
          <cell r="C1451" t="str">
            <v>MADEIRAMENTO</v>
          </cell>
          <cell r="D1451" t="str">
            <v>0073</v>
          </cell>
        </row>
        <row r="1451">
          <cell r="G1451">
            <v>92261</v>
          </cell>
          <cell r="H1451" t="str">
            <v>INSTALAÇÃO DE TESOURA (INTEIRA OU MEIA), BIAPOIADA, EM MADEIRA NÃO APARELHADA, PARA VÃOS MAIORES OU IGUAIS A 8,0 M E MENORES QUE 10,0 M, INCLUSO IÇAMENTO. AF_07/2019</v>
          </cell>
          <cell r="I1451" t="str">
            <v>UN</v>
          </cell>
          <cell r="J1451" t="str">
            <v>ATRIBUÍDO SÃO PAULO</v>
          </cell>
          <cell r="K1451" t="str">
            <v>666,64</v>
          </cell>
        </row>
        <row r="1452">
          <cell r="A1452" t="str">
            <v>COBERTURA</v>
          </cell>
          <cell r="B1452" t="str">
            <v>COBE</v>
          </cell>
          <cell r="C1452" t="str">
            <v>MADEIRAMENTO</v>
          </cell>
          <cell r="D1452" t="str">
            <v>0073</v>
          </cell>
        </row>
        <row r="1452">
          <cell r="G1452">
            <v>92262</v>
          </cell>
          <cell r="H1452" t="str">
            <v>INSTALAÇÃO DE TESOURA (INTEIRA OU MEIA), BIAPOIADA, EM MADEIRA NÃO APARELHADA, PARA VÃOS MAIORES OU IGUAIS A 10,0 M E MENORES QUE 12,0 M, INCLUSO IÇAMENTO. AF_07/2019</v>
          </cell>
          <cell r="I1452" t="str">
            <v>UN</v>
          </cell>
          <cell r="J1452" t="str">
            <v>ATRIBUÍDO SÃO PAULO</v>
          </cell>
          <cell r="K1452" t="str">
            <v>759,02</v>
          </cell>
        </row>
        <row r="1453">
          <cell r="A1453" t="str">
            <v>COBERTURA</v>
          </cell>
          <cell r="B1453" t="str">
            <v>COBE</v>
          </cell>
          <cell r="C1453" t="str">
            <v>MADEIRAMENTO</v>
          </cell>
          <cell r="D1453" t="str">
            <v>0073</v>
          </cell>
        </row>
        <row r="1453">
          <cell r="G1453">
            <v>92539</v>
          </cell>
          <cell r="H1453" t="str">
            <v>TRAMA DE MADEIRA COMPOSTA POR RIPAS, CAIBROS E TERÇAS PARA TELHADOS DE ATÉ 2 ÁGUAS PARA TELHA DE ENCAIXE DE CERÂMICA OU DE CONCRETO, INCLUSO TRANSPORTE VERTICAL. AF_07/2019</v>
          </cell>
          <cell r="I1453" t="str">
            <v>M2</v>
          </cell>
          <cell r="J1453" t="str">
            <v>COEFICIENTE DE REPRESENTATIVIDADE</v>
          </cell>
          <cell r="K1453" t="str">
            <v>94,17</v>
          </cell>
        </row>
        <row r="1454">
          <cell r="A1454" t="str">
            <v>COBERTURA</v>
          </cell>
          <cell r="B1454" t="str">
            <v>COBE</v>
          </cell>
          <cell r="C1454" t="str">
            <v>MADEIRAMENTO</v>
          </cell>
          <cell r="D1454" t="str">
            <v>0073</v>
          </cell>
        </row>
        <row r="1454">
          <cell r="G1454">
            <v>92540</v>
          </cell>
          <cell r="H1454" t="str">
            <v>TRAMA DE MADEIRA COMPOSTA POR RIPAS, CAIBROS E TERÇAS PARA TELHADOS DE MAIS QUE 2 ÁGUAS PARA TELHA DE ENCAIXE DE CERÂMICA OU DE CONCRETO, INCLUSO TRANSPORTE VERTICAL. AF_07/2019</v>
          </cell>
          <cell r="I1454" t="str">
            <v>M2</v>
          </cell>
          <cell r="J1454" t="str">
            <v>COEFICIENTE DE REPRESENTATIVIDADE</v>
          </cell>
          <cell r="K1454" t="str">
            <v>103,21</v>
          </cell>
        </row>
        <row r="1455">
          <cell r="A1455" t="str">
            <v>COBERTURA</v>
          </cell>
          <cell r="B1455" t="str">
            <v>COBE</v>
          </cell>
          <cell r="C1455" t="str">
            <v>MADEIRAMENTO</v>
          </cell>
          <cell r="D1455" t="str">
            <v>0073</v>
          </cell>
        </row>
        <row r="1455">
          <cell r="G1455">
            <v>92541</v>
          </cell>
          <cell r="H1455" t="str">
            <v>TRAMA DE MADEIRA COMPOSTA POR RIPAS, CAIBROS E TERÇAS PARA TELHADOS DE ATÉ 2 ÁGUAS PARA TELHA CERÂMICA CAPA-CANAL, INCLUSO TRANSPORTE VERTICAL. AF_07/2019</v>
          </cell>
          <cell r="I1455" t="str">
            <v>M2</v>
          </cell>
          <cell r="J1455" t="str">
            <v>COEFICIENTE DE REPRESENTATIVIDADE</v>
          </cell>
          <cell r="K1455" t="str">
            <v>102,09</v>
          </cell>
        </row>
        <row r="1456">
          <cell r="A1456" t="str">
            <v>COBERTURA</v>
          </cell>
          <cell r="B1456" t="str">
            <v>COBE</v>
          </cell>
          <cell r="C1456" t="str">
            <v>MADEIRAMENTO</v>
          </cell>
          <cell r="D1456" t="str">
            <v>0073</v>
          </cell>
        </row>
        <row r="1456">
          <cell r="G1456">
            <v>92542</v>
          </cell>
          <cell r="H1456" t="str">
            <v>TRAMA DE MADEIRA COMPOSTA POR RIPAS, CAIBROS E TERÇAS PARA TELHADOS DE MAIS QUE 2 ÁGUAS PARA TELHA CERÂMICA CAPA-CANAL, INCLUSO TRANSPORTE VERTICAL. AF_07/2019</v>
          </cell>
          <cell r="I1456" t="str">
            <v>M2</v>
          </cell>
          <cell r="J1456" t="str">
            <v>COEFICIENTE DE REPRESENTATIVIDADE</v>
          </cell>
          <cell r="K1456" t="str">
            <v>122,17</v>
          </cell>
        </row>
        <row r="1457">
          <cell r="A1457" t="str">
            <v>COBERTURA</v>
          </cell>
          <cell r="B1457" t="str">
            <v>COBE</v>
          </cell>
          <cell r="C1457" t="str">
            <v>MADEIRAMENTO</v>
          </cell>
          <cell r="D1457" t="str">
            <v>0073</v>
          </cell>
        </row>
        <row r="1457">
          <cell r="G1457">
            <v>92543</v>
          </cell>
          <cell r="H1457" t="str">
            <v>TRAMA DE MADEIRA COMPOSTA POR TERÇAS PARA TELHADOS DE ATÉ 2 ÁGUAS PARA TELHA ONDULADA DE FIBROCIMENTO, METÁLICA, PLÁSTICA OU TERMOACÚSTICA, INCLUSO TRANSPORTE VERTICAL. AF_07/2019</v>
          </cell>
          <cell r="I1457" t="str">
            <v>M2</v>
          </cell>
          <cell r="J1457" t="str">
            <v>COEFICIENTE DE REPRESENTATIVIDADE</v>
          </cell>
          <cell r="K1457" t="str">
            <v>29,18</v>
          </cell>
        </row>
        <row r="1458">
          <cell r="A1458" t="str">
            <v>COBERTURA</v>
          </cell>
          <cell r="B1458" t="str">
            <v>COBE</v>
          </cell>
          <cell r="C1458" t="str">
            <v>MADEIRAMENTO</v>
          </cell>
          <cell r="D1458" t="str">
            <v>0073</v>
          </cell>
        </row>
        <row r="1458">
          <cell r="G1458">
            <v>92544</v>
          </cell>
          <cell r="H1458" t="str">
            <v>TRAMA DE MADEIRA COMPOSTA POR TERÇAS PARA TELHADOS DE ATÉ 2 ÁGUAS PARA TELHA ESTRUTURAL DE FIBROCIMENTO, INCLUSO TRANSPORTE VERTICAL. AF_07/2019</v>
          </cell>
          <cell r="I1458" t="str">
            <v>M2</v>
          </cell>
          <cell r="J1458" t="str">
            <v>COEFICIENTE DE REPRESENTATIVIDADE</v>
          </cell>
          <cell r="K1458" t="str">
            <v>23,24</v>
          </cell>
        </row>
        <row r="1459">
          <cell r="A1459" t="str">
            <v>COBERTURA</v>
          </cell>
          <cell r="B1459" t="str">
            <v>COBE</v>
          </cell>
          <cell r="C1459" t="str">
            <v>MADEIRAMENTO</v>
          </cell>
          <cell r="D1459" t="str">
            <v>0073</v>
          </cell>
        </row>
        <row r="1459">
          <cell r="G1459">
            <v>92545</v>
          </cell>
          <cell r="H1459" t="str">
            <v>FABRICAÇÃO E INSTALAÇÃO DE TESOURA INTEIRA EM MADEIRA NÃO APARELHADA, VÃO DE 3 M, PARA TELHA CERÂMICA OU DE CONCRETO, INCLUSO IÇAMENTO. AF_07/2019</v>
          </cell>
          <cell r="I1459" t="str">
            <v>UN</v>
          </cell>
          <cell r="J1459" t="str">
            <v>ATRIBUÍDO SÃO PAULO</v>
          </cell>
          <cell r="K1459" t="str">
            <v>1.192,34</v>
          </cell>
        </row>
        <row r="1460">
          <cell r="A1460" t="str">
            <v>COBERTURA</v>
          </cell>
          <cell r="B1460" t="str">
            <v>COBE</v>
          </cell>
          <cell r="C1460" t="str">
            <v>MADEIRAMENTO</v>
          </cell>
          <cell r="D1460" t="str">
            <v>0073</v>
          </cell>
        </row>
        <row r="1460">
          <cell r="G1460">
            <v>92546</v>
          </cell>
          <cell r="H1460" t="str">
            <v>FABRICAÇÃO E INSTALAÇÃO DE TESOURA INTEIRA EM MADEIRA NÃO APARELHADA, VÃO DE 4 M, PARA TELHA CERÂMICA OU DE CONCRETO, INCLUSO IÇAMENTO. AF_07/2019</v>
          </cell>
          <cell r="I1460" t="str">
            <v>UN</v>
          </cell>
          <cell r="J1460" t="str">
            <v>ATRIBUÍDO SÃO PAULO</v>
          </cell>
          <cell r="K1460" t="str">
            <v>1.455,98</v>
          </cell>
        </row>
        <row r="1461">
          <cell r="A1461" t="str">
            <v>COBERTURA</v>
          </cell>
          <cell r="B1461" t="str">
            <v>COBE</v>
          </cell>
          <cell r="C1461" t="str">
            <v>MADEIRAMENTO</v>
          </cell>
          <cell r="D1461" t="str">
            <v>0073</v>
          </cell>
        </row>
        <row r="1461">
          <cell r="G1461">
            <v>92547</v>
          </cell>
          <cell r="H1461" t="str">
            <v>FABRICAÇÃO E INSTALAÇÃO DE TESOURA INTEIRA EM MADEIRA NÃO APARELHADA, VÃO DE 5 M, PARA TELHA CERÂMICA OU DE CONCRETO, INCLUSO IÇAMENTO. AF_07/2019</v>
          </cell>
          <cell r="I1461" t="str">
            <v>UN</v>
          </cell>
          <cell r="J1461" t="str">
            <v>ATRIBUÍDO SÃO PAULO</v>
          </cell>
          <cell r="K1461" t="str">
            <v>1.551,47</v>
          </cell>
        </row>
        <row r="1462">
          <cell r="A1462" t="str">
            <v>COBERTURA</v>
          </cell>
          <cell r="B1462" t="str">
            <v>COBE</v>
          </cell>
          <cell r="C1462" t="str">
            <v>MADEIRAMENTO</v>
          </cell>
          <cell r="D1462" t="str">
            <v>0073</v>
          </cell>
        </row>
        <row r="1462">
          <cell r="G1462">
            <v>92548</v>
          </cell>
          <cell r="H1462" t="str">
            <v>FABRICAÇÃO E INSTALAÇÃO DE TESOURA INTEIRA EM MADEIRA NÃO APARELHADA, VÃO DE 6 M, PARA TELHA CERÂMICA OU DE CONCRETO, INCLUSO IÇAMENTO. AF_07/2019</v>
          </cell>
          <cell r="I1462" t="str">
            <v>UN</v>
          </cell>
          <cell r="J1462" t="str">
            <v>ATRIBUÍDO SÃO PAULO</v>
          </cell>
          <cell r="K1462" t="str">
            <v>1.725,14</v>
          </cell>
        </row>
        <row r="1463">
          <cell r="A1463" t="str">
            <v>COBERTURA</v>
          </cell>
          <cell r="B1463" t="str">
            <v>COBE</v>
          </cell>
          <cell r="C1463" t="str">
            <v>MADEIRAMENTO</v>
          </cell>
          <cell r="D1463" t="str">
            <v>0073</v>
          </cell>
        </row>
        <row r="1463">
          <cell r="G1463">
            <v>92549</v>
          </cell>
          <cell r="H1463" t="str">
            <v>FABRICAÇÃO E INSTALAÇÃO DE TESOURA INTEIRA EM MADEIRA NÃO APARELHADA, VÃO DE 7 M, PARA TELHA CERÂMICA OU DE CONCRETO, INCLUSO IÇAMENTO. AF_07/2019</v>
          </cell>
          <cell r="I1463" t="str">
            <v>UN</v>
          </cell>
          <cell r="J1463" t="str">
            <v>ATRIBUÍDO SÃO PAULO</v>
          </cell>
          <cell r="K1463" t="str">
            <v>2.123,48</v>
          </cell>
        </row>
        <row r="1464">
          <cell r="A1464" t="str">
            <v>COBERTURA</v>
          </cell>
          <cell r="B1464" t="str">
            <v>COBE</v>
          </cell>
          <cell r="C1464" t="str">
            <v>MADEIRAMENTO</v>
          </cell>
          <cell r="D1464" t="str">
            <v>0073</v>
          </cell>
        </row>
        <row r="1464">
          <cell r="G1464">
            <v>92550</v>
          </cell>
          <cell r="H1464" t="str">
            <v>FABRICAÇÃO E INSTALAÇÃO DE TESOURA INTEIRA EM MADEIRA NÃO APARELHADA, VÃO DE 8 M, PARA TELHA CERÂMICA OU DE CONCRETO, INCLUSO IÇAMENTO. AF_07/2019</v>
          </cell>
          <cell r="I1464" t="str">
            <v>UN</v>
          </cell>
          <cell r="J1464" t="str">
            <v>ATRIBUÍDO SÃO PAULO</v>
          </cell>
          <cell r="K1464" t="str">
            <v>2.601,03</v>
          </cell>
        </row>
        <row r="1465">
          <cell r="A1465" t="str">
            <v>COBERTURA</v>
          </cell>
          <cell r="B1465" t="str">
            <v>COBE</v>
          </cell>
          <cell r="C1465" t="str">
            <v>MADEIRAMENTO</v>
          </cell>
          <cell r="D1465" t="str">
            <v>0073</v>
          </cell>
        </row>
        <row r="1465">
          <cell r="G1465">
            <v>92551</v>
          </cell>
          <cell r="H1465" t="str">
            <v>FABRICAÇÃO E INSTALAÇÃO DE TESOURA INTEIRA EM MADEIRA NÃO APARELHADA, VÃO DE 9 M, PARA TELHA CERÂMICA OU DE CONCRETO, INCLUSO IÇAMENTO. AF_07/2019</v>
          </cell>
          <cell r="I1465" t="str">
            <v>UN</v>
          </cell>
          <cell r="J1465" t="str">
            <v>ATRIBUÍDO SÃO PAULO</v>
          </cell>
          <cell r="K1465" t="str">
            <v>2.724,15</v>
          </cell>
        </row>
        <row r="1466">
          <cell r="A1466" t="str">
            <v>COBERTURA</v>
          </cell>
          <cell r="B1466" t="str">
            <v>COBE</v>
          </cell>
          <cell r="C1466" t="str">
            <v>MADEIRAMENTO</v>
          </cell>
          <cell r="D1466" t="str">
            <v>0073</v>
          </cell>
        </row>
        <row r="1466">
          <cell r="G1466">
            <v>92552</v>
          </cell>
          <cell r="H1466" t="str">
            <v>FABRICAÇÃO E INSTALAÇÃO DE TESOURA INTEIRA EM MADEIRA NÃO APARELHADA, VÃO DE 10 M, PARA TELHA CERÂMICA OU DE CONCRETO, INCLUSO IÇAMENTO. AF_07/2019</v>
          </cell>
          <cell r="I1466" t="str">
            <v>UN</v>
          </cell>
          <cell r="J1466" t="str">
            <v>ATRIBUÍDO SÃO PAULO</v>
          </cell>
          <cell r="K1466" t="str">
            <v>2.958,67</v>
          </cell>
        </row>
        <row r="1467">
          <cell r="A1467" t="str">
            <v>COBERTURA</v>
          </cell>
          <cell r="B1467" t="str">
            <v>COBE</v>
          </cell>
          <cell r="C1467" t="str">
            <v>MADEIRAMENTO</v>
          </cell>
          <cell r="D1467" t="str">
            <v>0073</v>
          </cell>
        </row>
        <row r="1467">
          <cell r="G1467">
            <v>92553</v>
          </cell>
          <cell r="H1467" t="str">
            <v>FABRICAÇÃO E INSTALAÇÃO DE TESOURA INTEIRA EM MADEIRA NÃO APARELHADA, VÃO DE 11 M, PARA TELHA CERÂMICA OU DE CONCRETO, INCLUSO IÇAMENTO. AF_07/2019</v>
          </cell>
          <cell r="I1467" t="str">
            <v>UN</v>
          </cell>
          <cell r="J1467" t="str">
            <v>ATRIBUÍDO SÃO PAULO</v>
          </cell>
          <cell r="K1467" t="str">
            <v>3.367,96</v>
          </cell>
        </row>
        <row r="1468">
          <cell r="A1468" t="str">
            <v>COBERTURA</v>
          </cell>
          <cell r="B1468" t="str">
            <v>COBE</v>
          </cell>
          <cell r="C1468" t="str">
            <v>MADEIRAMENTO</v>
          </cell>
          <cell r="D1468" t="str">
            <v>0073</v>
          </cell>
        </row>
        <row r="1468">
          <cell r="G1468">
            <v>92554</v>
          </cell>
          <cell r="H1468" t="str">
            <v>FABRICAÇÃO E INSTALAÇÃO DE TESOURA INTEIRA EM MADEIRA NÃO APARELHADA, VÃO DE 12 M, PARA TELHA CERÂMICA OU DE CONCRETO, INCLUSO IÇAMENTO. AF_07/2019</v>
          </cell>
          <cell r="I1468" t="str">
            <v>UN</v>
          </cell>
          <cell r="J1468" t="str">
            <v>ATRIBUÍDO SÃO PAULO</v>
          </cell>
          <cell r="K1468" t="str">
            <v>3.509,25</v>
          </cell>
        </row>
        <row r="1469">
          <cell r="A1469" t="str">
            <v>COBERTURA</v>
          </cell>
          <cell r="B1469" t="str">
            <v>COBE</v>
          </cell>
          <cell r="C1469" t="str">
            <v>MADEIRAMENTO</v>
          </cell>
          <cell r="D1469" t="str">
            <v>0073</v>
          </cell>
        </row>
        <row r="1469">
          <cell r="G1469">
            <v>92555</v>
          </cell>
          <cell r="H1469" t="str">
            <v>FABRICAÇÃO E INSTALAÇÃO DE TESOURA INTEIRA EM MADEIRA NÃO APARELHADA, VÃO DE 3 M, PARA TELHA ONDULADA DE FIBROCIMENTO, METÁLICA, PLÁSTICA OU TERMOACÚSTICA, INCLUSO IÇAMENTO. AF_07/2019</v>
          </cell>
          <cell r="I1469" t="str">
            <v>UN</v>
          </cell>
          <cell r="J1469" t="str">
            <v>ATRIBUÍDO SÃO PAULO</v>
          </cell>
          <cell r="K1469" t="str">
            <v>1.173,33</v>
          </cell>
        </row>
        <row r="1470">
          <cell r="A1470" t="str">
            <v>COBERTURA</v>
          </cell>
          <cell r="B1470" t="str">
            <v>COBE</v>
          </cell>
          <cell r="C1470" t="str">
            <v>MADEIRAMENTO</v>
          </cell>
          <cell r="D1470" t="str">
            <v>0073</v>
          </cell>
        </row>
        <row r="1470">
          <cell r="G1470">
            <v>92556</v>
          </cell>
          <cell r="H1470" t="str">
            <v>FABRICAÇÃO E INSTALAÇÃO DE TESOURA INTEIRA EM MADEIRA NÃO APARELHADA, VÃO DE 4 M, PARA TELHA ONDULADA DE FIBROCIMENTO, METÁLICA, PLÁSTICA OU TERMOACÚSTICA, INCLUSO IÇAMENTO. AF_07/2019</v>
          </cell>
          <cell r="I1470" t="str">
            <v>UN</v>
          </cell>
          <cell r="J1470" t="str">
            <v>ATRIBUÍDO SÃO PAULO</v>
          </cell>
          <cell r="K1470" t="str">
            <v>1.422,67</v>
          </cell>
        </row>
        <row r="1471">
          <cell r="A1471" t="str">
            <v>COBERTURA</v>
          </cell>
          <cell r="B1471" t="str">
            <v>COBE</v>
          </cell>
          <cell r="C1471" t="str">
            <v>MADEIRAMENTO</v>
          </cell>
          <cell r="D1471" t="str">
            <v>0073</v>
          </cell>
        </row>
        <row r="1471">
          <cell r="G1471">
            <v>92557</v>
          </cell>
          <cell r="H1471" t="str">
            <v>FABRICAÇÃO E INSTALAÇÃO DE TESOURA INTEIRA EM MADEIRA NÃO APARELHADA, VÃO DE 5 M, PARA TELHA ONDULADA DE FIBROCIMENTO, METÁLICA, PLÁSTICA OU TERMOACÚSTICA, INCLUSO IÇAMENTO. AF_07/2019</v>
          </cell>
          <cell r="I1471" t="str">
            <v>UN</v>
          </cell>
          <cell r="J1471" t="str">
            <v>ATRIBUÍDO SÃO PAULO</v>
          </cell>
          <cell r="K1471" t="str">
            <v>1.518,15</v>
          </cell>
        </row>
        <row r="1472">
          <cell r="A1472" t="str">
            <v>COBERTURA</v>
          </cell>
          <cell r="B1472" t="str">
            <v>COBE</v>
          </cell>
          <cell r="C1472" t="str">
            <v>MADEIRAMENTO</v>
          </cell>
          <cell r="D1472" t="str">
            <v>0073</v>
          </cell>
        </row>
        <row r="1472">
          <cell r="G1472">
            <v>92558</v>
          </cell>
          <cell r="H1472" t="str">
            <v>FABRICAÇÃO E INSTALAÇÃO DE TESOURA INTEIRA EM MADEIRA NÃO APARELHADA, VÃO DE 6 M, PARA TELHA ONDULADA DE FIBROCIMENTO, METÁLICA, PLÁSTICA OU TERMOACÚSTICA, INCLUSO IÇAMENTO. AF_07/2019</v>
          </cell>
          <cell r="I1472" t="str">
            <v>UN</v>
          </cell>
          <cell r="J1472" t="str">
            <v>ATRIBUÍDO SÃO PAULO</v>
          </cell>
          <cell r="K1472" t="str">
            <v>1.706,12</v>
          </cell>
        </row>
        <row r="1473">
          <cell r="A1473" t="str">
            <v>COBERTURA</v>
          </cell>
          <cell r="B1473" t="str">
            <v>COBE</v>
          </cell>
          <cell r="C1473" t="str">
            <v>MADEIRAMENTO</v>
          </cell>
          <cell r="D1473" t="str">
            <v>0073</v>
          </cell>
        </row>
        <row r="1473">
          <cell r="G1473">
            <v>92559</v>
          </cell>
          <cell r="H1473" t="str">
            <v>FABRICAÇÃO E INSTALAÇÃO DE TESOURA INTEIRA EM MADEIRA NÃO APARELHADA, VÃO DE 7 M, PARA TELHA ONDULADA DE FIBROCIMENTO, METÁLICA, PLÁSTICA OU TERMOACÚSTICA, INCLUSO IÇAMENTO. AF_07/2019</v>
          </cell>
          <cell r="I1473" t="str">
            <v>UN</v>
          </cell>
          <cell r="J1473" t="str">
            <v>ATRIBUÍDO SÃO PAULO</v>
          </cell>
          <cell r="K1473" t="str">
            <v>2.088,08</v>
          </cell>
        </row>
        <row r="1474">
          <cell r="A1474" t="str">
            <v>COBERTURA</v>
          </cell>
          <cell r="B1474" t="str">
            <v>COBE</v>
          </cell>
          <cell r="C1474" t="str">
            <v>MADEIRAMENTO</v>
          </cell>
          <cell r="D1474" t="str">
            <v>0073</v>
          </cell>
        </row>
        <row r="1474">
          <cell r="G1474">
            <v>92560</v>
          </cell>
          <cell r="H1474" t="str">
            <v>FABRICAÇÃO E INSTALAÇÃO DE TESOURA INTEIRA EM MADEIRA NÃO APARELHADA, VÃO DE 8 M, PARA TELHA ONDULADA DE FIBROCIMENTO, METÁLICA, PLÁSTICA OU TERMOACÚSTICA, INCLUSO IÇAMENTO. AF_07/2019</v>
          </cell>
          <cell r="I1474" t="str">
            <v>UN</v>
          </cell>
          <cell r="J1474" t="str">
            <v>ATRIBUÍDO SÃO PAULO</v>
          </cell>
          <cell r="K1474" t="str">
            <v>2.552,81</v>
          </cell>
        </row>
        <row r="1475">
          <cell r="A1475" t="str">
            <v>COBERTURA</v>
          </cell>
          <cell r="B1475" t="str">
            <v>COBE</v>
          </cell>
          <cell r="C1475" t="str">
            <v>MADEIRAMENTO</v>
          </cell>
          <cell r="D1475" t="str">
            <v>0073</v>
          </cell>
        </row>
        <row r="1475">
          <cell r="G1475">
            <v>92561</v>
          </cell>
          <cell r="H1475" t="str">
            <v>FABRICAÇÃO E INSTALAÇÃO DE TESOURA INTEIRA EM MADEIRA NÃO APARELHADA, VÃO DE 9 M, PARA TELHA ONDULADA DE FIBROCIMENTO, METÁLICA, PLÁSTICA OU TERMOACÚSTICA, INCLUSO IÇAMENTO. AF_07/2019</v>
          </cell>
          <cell r="I1475" t="str">
            <v>UN</v>
          </cell>
          <cell r="J1475" t="str">
            <v>ATRIBUÍDO SÃO PAULO</v>
          </cell>
          <cell r="K1475" t="str">
            <v>2.677,24</v>
          </cell>
        </row>
        <row r="1476">
          <cell r="A1476" t="str">
            <v>COBERTURA</v>
          </cell>
          <cell r="B1476" t="str">
            <v>COBE</v>
          </cell>
          <cell r="C1476" t="str">
            <v>MADEIRAMENTO</v>
          </cell>
          <cell r="D1476" t="str">
            <v>0073</v>
          </cell>
        </row>
        <row r="1476">
          <cell r="G1476">
            <v>92562</v>
          </cell>
          <cell r="H1476" t="str">
            <v>FABRICAÇÃO E INSTALAÇÃO DE TESOURA INTEIRA EM MADEIRA NÃO APARELHADA, VÃO DE 10 M, PARA TELHA ONDULADA DE FIBROCIMENTO, METÁLICA, PLÁSTICA OU TERMOACÚSTICA, INCLUSO IÇAMENTO. AF_07/2019</v>
          </cell>
          <cell r="I1476" t="str">
            <v>UN</v>
          </cell>
          <cell r="J1476" t="str">
            <v>ATRIBUÍDO SÃO PAULO</v>
          </cell>
          <cell r="K1476" t="str">
            <v>2.878,45</v>
          </cell>
        </row>
        <row r="1477">
          <cell r="A1477" t="str">
            <v>COBERTURA</v>
          </cell>
          <cell r="B1477" t="str">
            <v>COBE</v>
          </cell>
          <cell r="C1477" t="str">
            <v>MADEIRAMENTO</v>
          </cell>
          <cell r="D1477" t="str">
            <v>0073</v>
          </cell>
        </row>
        <row r="1477">
          <cell r="G1477">
            <v>92563</v>
          </cell>
          <cell r="H1477" t="str">
            <v>FABRICAÇÃO E INSTALAÇÃO DE TESOURA INTEIRA EM MADEIRA NÃO APARELHADA, VÃO DE 11 M, PARA TELHA ONDULADA DE FIBROCIMENTO, METÁLICA, PLÁSTICA OU TERMOACÚSTICA, INCLUSO IÇAMENTO. AF_07/2019</v>
          </cell>
          <cell r="I1477" t="str">
            <v>UN</v>
          </cell>
          <cell r="J1477" t="str">
            <v>ATRIBUÍDO SÃO PAULO</v>
          </cell>
          <cell r="K1477" t="str">
            <v>3.274,16</v>
          </cell>
        </row>
        <row r="1478">
          <cell r="A1478" t="str">
            <v>COBERTURA</v>
          </cell>
          <cell r="B1478" t="str">
            <v>COBE</v>
          </cell>
          <cell r="C1478" t="str">
            <v>MADEIRAMENTO</v>
          </cell>
          <cell r="D1478" t="str">
            <v>0073</v>
          </cell>
        </row>
        <row r="1478">
          <cell r="G1478">
            <v>92564</v>
          </cell>
          <cell r="H1478" t="str">
            <v>FABRICAÇÃO E INSTALAÇÃO DE TESOURA INTEIRA EM MADEIRA NÃO APARELHADA, VÃO DE 12 M, PARA TELHA ONDULADA DE FIBROCIMENTO, METÁLICA, PLÁSTICA OU TERMOACÚSTICA, INCLUSO IÇAMENTO. AF_07/2019</v>
          </cell>
          <cell r="I1478" t="str">
            <v>UN</v>
          </cell>
          <cell r="J1478" t="str">
            <v>ATRIBUÍDO SÃO PAULO</v>
          </cell>
          <cell r="K1478" t="str">
            <v>3.394,36</v>
          </cell>
        </row>
        <row r="1479">
          <cell r="A1479" t="str">
            <v>COBERTURA</v>
          </cell>
          <cell r="B1479" t="str">
            <v>COBE</v>
          </cell>
          <cell r="C1479" t="str">
            <v>MADEIRAMENTO</v>
          </cell>
          <cell r="D1479" t="str">
            <v>0073</v>
          </cell>
        </row>
        <row r="1479">
          <cell r="G1479">
            <v>100379</v>
          </cell>
          <cell r="H1479" t="str">
            <v>FABRICAÇÃO E INSTALAÇÃO DE PONTALETES DE MADEIRA NÃO APARELHADA PARA TELHADOS COM ATÉ 2 ÁGUAS E COM TELHA CERÂMICA OU DE CONCRETO EM EDIFÍCIO RESIDENCIAL TÉRREO, INCLUSO TRANSPORTE VERTICAL. AF_07/2019</v>
          </cell>
          <cell r="I1479" t="str">
            <v>M2</v>
          </cell>
          <cell r="J1479" t="str">
            <v>COEFICIENTE DE REPRESENTATIVIDADE</v>
          </cell>
          <cell r="K1479" t="str">
            <v>44,15</v>
          </cell>
        </row>
        <row r="1480">
          <cell r="A1480" t="str">
            <v>COBERTURA</v>
          </cell>
          <cell r="B1480" t="str">
            <v>COBE</v>
          </cell>
          <cell r="C1480" t="str">
            <v>MADEIRAMENTO</v>
          </cell>
          <cell r="D1480" t="str">
            <v>0073</v>
          </cell>
        </row>
        <row r="1480">
          <cell r="G1480">
            <v>100380</v>
          </cell>
          <cell r="H1480" t="str">
            <v>FABRICAÇÃO E INSTALAÇÃO DE PONTALETES DE MADEIRA NÃO APARELHADA PARA TELHADOS COM ATÉ 2 ÁGUAS E COM TELHA CERÂMICA OU DE CONCRETO EM EDIFÍCIO RESIDENCIAL DE MÚLTIPLOS PAVIMENTOS, INCLUSO TRANSPORTE VERTICAL. AF_07/2019</v>
          </cell>
          <cell r="I1480" t="str">
            <v>M2</v>
          </cell>
          <cell r="J1480" t="str">
            <v>ATRIBUÍDO SÃO PAULO</v>
          </cell>
          <cell r="K1480" t="str">
            <v>57,29</v>
          </cell>
        </row>
        <row r="1481">
          <cell r="A1481" t="str">
            <v>COBERTURA</v>
          </cell>
          <cell r="B1481" t="str">
            <v>COBE</v>
          </cell>
          <cell r="C1481" t="str">
            <v>MADEIRAMENTO</v>
          </cell>
          <cell r="D1481" t="str">
            <v>0073</v>
          </cell>
        </row>
        <row r="1481">
          <cell r="G1481">
            <v>100381</v>
          </cell>
          <cell r="H1481" t="str">
            <v>FABRICAÇÃO E INSTALAÇÃO DE PONTALETES DE MADEIRA NÃO APARELHADA PARA TELHADOS COM ATÉ 2 ÁGUAS E COM TELHA CERÂMICA OU DE CONCRETO EM EDIFÍCIO INSTITUCIONAL TÉRREO, INCLUSO TRANSPORTE VERTICAL. AF_07/2019</v>
          </cell>
          <cell r="I1481" t="str">
            <v>M2</v>
          </cell>
          <cell r="J1481" t="str">
            <v>COEFICIENTE DE REPRESENTATIVIDADE</v>
          </cell>
          <cell r="K1481" t="str">
            <v>63,41</v>
          </cell>
        </row>
        <row r="1482">
          <cell r="A1482" t="str">
            <v>COBERTURA</v>
          </cell>
          <cell r="B1482" t="str">
            <v>COBE</v>
          </cell>
          <cell r="C1482" t="str">
            <v>MADEIRAMENTO</v>
          </cell>
          <cell r="D1482" t="str">
            <v>0073</v>
          </cell>
        </row>
        <row r="1482">
          <cell r="G1482">
            <v>100383</v>
          </cell>
          <cell r="H1482" t="str">
            <v>FABRICAÇÃO E INSTALAÇÃO DE PONTALETES DE MADEIRA NÃO APARELHADA PARA TELHADOS COM ATÉ 2 ÁGUAS E COM TELHA ONDULADA DE FIBROCIMENTO, ALUMÍNIO OU PLÁSTICA EM EDIFÍCIO RESIDENCIAL DE MÚLTIPLOS PAVIMENTOS, INCLUSO TRANSPORTE VERTICAL. AF_07/2019</v>
          </cell>
          <cell r="I1482" t="str">
            <v>M2</v>
          </cell>
          <cell r="J1482" t="str">
            <v>ATRIBUÍDO SÃO PAULO</v>
          </cell>
          <cell r="K1482" t="str">
            <v>31,16</v>
          </cell>
        </row>
        <row r="1483">
          <cell r="A1483" t="str">
            <v>COBERTURA</v>
          </cell>
          <cell r="B1483" t="str">
            <v>COBE</v>
          </cell>
          <cell r="C1483" t="str">
            <v>MADEIRAMENTO</v>
          </cell>
          <cell r="D1483" t="str">
            <v>0073</v>
          </cell>
        </row>
        <row r="1483">
          <cell r="G1483">
            <v>100384</v>
          </cell>
          <cell r="H1483" t="str">
            <v>FABRICAÇÃO E INSTALAÇÃO DE PONTALETES DE MADEIRA NÃO APARELHADA PARA TELHADOS COM ATÉ 2 ÁGUAS E COM TELHA ONDULADA DE FIBROCIMENTO, ALUMÍNIO OU PLÁSTICA EM EDIFÍCIO INSTITUCIONAL TÉRREO, INCLUSO TRANSPORTE VERTICAL. AF_07/2019</v>
          </cell>
          <cell r="I1483" t="str">
            <v>M2</v>
          </cell>
          <cell r="J1483" t="str">
            <v>COEFICIENTE DE REPRESENTATIVIDADE</v>
          </cell>
          <cell r="K1483" t="str">
            <v>32,37</v>
          </cell>
        </row>
        <row r="1484">
          <cell r="A1484" t="str">
            <v>COBERTURA</v>
          </cell>
          <cell r="B1484" t="str">
            <v>COBE</v>
          </cell>
          <cell r="C1484" t="str">
            <v>MADEIRAMENTO</v>
          </cell>
          <cell r="D1484" t="str">
            <v>0073</v>
          </cell>
        </row>
        <row r="1484">
          <cell r="G1484">
            <v>100385</v>
          </cell>
          <cell r="H1484" t="str">
            <v>FABRICAÇÃO E INSTALAÇÃO DE PONTALETES DE MADEIRA NÃO APARELHADA PARA TELHADOS COM MAIS QUE 2 ÁGUAS E COM TELHA CERÂMICA OU DE CONCRETO EM EDIFÍCIO RESIDENCIAL TÉRREO, INCLUSO TRANSPORTE VERTICAL. AF_07/2019</v>
          </cell>
          <cell r="I1484" t="str">
            <v>M2</v>
          </cell>
          <cell r="J1484" t="str">
            <v>COEFICIENTE DE REPRESENTATIVIDADE</v>
          </cell>
          <cell r="K1484" t="str">
            <v>40,29</v>
          </cell>
        </row>
        <row r="1485">
          <cell r="A1485" t="str">
            <v>COBERTURA</v>
          </cell>
          <cell r="B1485" t="str">
            <v>COBE</v>
          </cell>
          <cell r="C1485" t="str">
            <v>MADEIRAMENTO</v>
          </cell>
          <cell r="D1485" t="str">
            <v>0073</v>
          </cell>
        </row>
        <row r="1485">
          <cell r="G1485">
            <v>100386</v>
          </cell>
          <cell r="H1485" t="str">
            <v>FABRICAÇÃO E INSTALAÇÃO DE PONTALETES DE MADEIRA NÃO APARELHADA PARA TELHADOS COM MAIS QUE 2 ÁGUAS E COM TELHA CERÂMICA OU DE CONCRETO EM EDIFÍCIO RESIDENCIAL DE MÚLTIPLOS PAVIMENTOS. AF_07/2019</v>
          </cell>
          <cell r="I1485" t="str">
            <v>M2</v>
          </cell>
          <cell r="J1485" t="str">
            <v>ATRIBUÍDO SÃO PAULO</v>
          </cell>
          <cell r="K1485" t="str">
            <v>51,10</v>
          </cell>
        </row>
        <row r="1486">
          <cell r="A1486" t="str">
            <v>COBERTURA</v>
          </cell>
          <cell r="B1486" t="str">
            <v>COBE</v>
          </cell>
          <cell r="C1486" t="str">
            <v>MADEIRAMENTO</v>
          </cell>
          <cell r="D1486" t="str">
            <v>0073</v>
          </cell>
        </row>
        <row r="1486">
          <cell r="G1486">
            <v>100387</v>
          </cell>
          <cell r="H1486" t="str">
            <v>FABRICAÇÃO E INSTALAÇÃO DE PONTALETES DE MADEIRA NÃO APARELHADA PARA TELHADOS COM MAIS QUE 2 ÁGUAS E COM TELHA CERÂMICA OU DE CONCRETO EM EDIFÍCIO INSTITUCIONAL TÉRREO, INCLUSO TRANSPORTE VERTICAL. AF_07/2019</v>
          </cell>
          <cell r="I1486" t="str">
            <v>M2</v>
          </cell>
          <cell r="J1486" t="str">
            <v>COEFICIENTE DE REPRESENTATIVIDADE</v>
          </cell>
          <cell r="K1486" t="str">
            <v>62,67</v>
          </cell>
        </row>
        <row r="1487">
          <cell r="A1487" t="str">
            <v>COBERTURA</v>
          </cell>
          <cell r="B1487" t="str">
            <v>COBE</v>
          </cell>
          <cell r="C1487" t="str">
            <v>MADEIRAMENTO</v>
          </cell>
          <cell r="D1487" t="str">
            <v>0073</v>
          </cell>
        </row>
        <row r="1487">
          <cell r="G1487">
            <v>100388</v>
          </cell>
          <cell r="H1487" t="str">
            <v>RETIRADA E RECOLOCAÇÃO DE RIPA EM TELHADOS DE ATÉ 2 ÁGUAS COM TELHA CERÂMICA OU DE CONCRETO DE ENCAIXE, INCLUSO TRANSPORTE VERTICAL. AF_07/2019</v>
          </cell>
          <cell r="I1487" t="str">
            <v>M2</v>
          </cell>
          <cell r="J1487" t="str">
            <v>COEFICIENTE DE REPRESENTATIVIDADE</v>
          </cell>
          <cell r="K1487" t="str">
            <v>21,51</v>
          </cell>
        </row>
        <row r="1488">
          <cell r="A1488" t="str">
            <v>COBERTURA</v>
          </cell>
          <cell r="B1488" t="str">
            <v>COBE</v>
          </cell>
          <cell r="C1488" t="str">
            <v>MADEIRAMENTO</v>
          </cell>
          <cell r="D1488" t="str">
            <v>0073</v>
          </cell>
        </row>
        <row r="1488">
          <cell r="G1488">
            <v>100389</v>
          </cell>
          <cell r="H1488" t="str">
            <v>RETIRADA E RECOLOCAÇÃO DE CAIBRO EM TELHADOS DE ATÉ 2 ÁGUAS COM TELHA CERÂMICA OU DE CONCRETO DE ENCAIXE, INCLUSO TRANSPORTE VERTICAL. AF_07/2019</v>
          </cell>
          <cell r="I1488" t="str">
            <v>M2</v>
          </cell>
          <cell r="J1488" t="str">
            <v>COEFICIENTE DE REPRESENTATIVIDADE</v>
          </cell>
          <cell r="K1488" t="str">
            <v>18,31</v>
          </cell>
        </row>
        <row r="1489">
          <cell r="A1489" t="str">
            <v>COBERTURA</v>
          </cell>
          <cell r="B1489" t="str">
            <v>COBE</v>
          </cell>
          <cell r="C1489" t="str">
            <v>MADEIRAMENTO</v>
          </cell>
          <cell r="D1489" t="str">
            <v>0073</v>
          </cell>
        </row>
        <row r="1489">
          <cell r="G1489">
            <v>100390</v>
          </cell>
          <cell r="H1489" t="str">
            <v>RETIRADA E RECOLOCAÇÃO DE RIPA EM TELHADOS DE MAIS DE 2 ÁGUAS COM TELHA CERÂMICA OU DE CONCRETO DE ENCAIXE, INCLUSO TRANSPORTE VERTICAL. AF_07/2019</v>
          </cell>
          <cell r="I1489" t="str">
            <v>M2</v>
          </cell>
          <cell r="J1489" t="str">
            <v>COEFICIENTE DE REPRESENTATIVIDADE</v>
          </cell>
          <cell r="K1489" t="str">
            <v>25,04</v>
          </cell>
        </row>
        <row r="1490">
          <cell r="A1490" t="str">
            <v>COBERTURA</v>
          </cell>
          <cell r="B1490" t="str">
            <v>COBE</v>
          </cell>
          <cell r="C1490" t="str">
            <v>MADEIRAMENTO</v>
          </cell>
          <cell r="D1490" t="str">
            <v>0073</v>
          </cell>
        </row>
        <row r="1490">
          <cell r="G1490">
            <v>100391</v>
          </cell>
          <cell r="H1490" t="str">
            <v>RETIRADA E RECOLOCAÇÃO DE CAIBRO EM TELHADOS DE MAIS DE 2 ÁGUAS COM TELHA CERÂMICA OU DE CONCRETO DE ENCAIXE, INCLUSO TRANSPORTE VERTICAL. AF_07/2019</v>
          </cell>
          <cell r="I1490" t="str">
            <v>M2</v>
          </cell>
          <cell r="J1490" t="str">
            <v>COEFICIENTE DE REPRESENTATIVIDADE</v>
          </cell>
          <cell r="K1490" t="str">
            <v>20,64</v>
          </cell>
        </row>
        <row r="1491">
          <cell r="A1491" t="str">
            <v>COBERTURA</v>
          </cell>
          <cell r="B1491" t="str">
            <v>COBE</v>
          </cell>
          <cell r="C1491" t="str">
            <v>MADEIRAMENTO</v>
          </cell>
          <cell r="D1491" t="str">
            <v>0073</v>
          </cell>
        </row>
        <row r="1491">
          <cell r="G1491">
            <v>100392</v>
          </cell>
          <cell r="H1491" t="str">
            <v>RETIRADA E RECOLOCAÇÃO DE RIPA EM TELHADOS DE ATÉ 2 ÁGUAS COM TELHA CERÂMICA CAPA-CANAL, INCLUSO TRANSPORTE VERTICAL. AF_07/2019</v>
          </cell>
          <cell r="I1491" t="str">
            <v>M2</v>
          </cell>
          <cell r="J1491" t="str">
            <v>COEFICIENTE DE REPRESENTATIVIDADE</v>
          </cell>
          <cell r="K1491" t="str">
            <v>16,94</v>
          </cell>
        </row>
        <row r="1492">
          <cell r="A1492" t="str">
            <v>COBERTURA</v>
          </cell>
          <cell r="B1492" t="str">
            <v>COBE</v>
          </cell>
          <cell r="C1492" t="str">
            <v>MADEIRAMENTO</v>
          </cell>
          <cell r="D1492" t="str">
            <v>0073</v>
          </cell>
        </row>
        <row r="1492">
          <cell r="G1492">
            <v>100393</v>
          </cell>
          <cell r="H1492" t="str">
            <v>RETIRADA E RECOLOCAÇÃO DE CAIBRO EM TELHADOS DE ATÉ 2 ÁGUAS COM TELHA CERÂMICA CAPA-CANAL, INCLUSO TRANSPORTE VERTICAL. AF_07/2019</v>
          </cell>
          <cell r="I1492" t="str">
            <v>M2</v>
          </cell>
          <cell r="J1492" t="str">
            <v>COEFICIENTE DE REPRESENTATIVIDADE</v>
          </cell>
          <cell r="K1492" t="str">
            <v>21,06</v>
          </cell>
        </row>
        <row r="1493">
          <cell r="A1493" t="str">
            <v>COBERTURA</v>
          </cell>
          <cell r="B1493" t="str">
            <v>COBE</v>
          </cell>
          <cell r="C1493" t="str">
            <v>MADEIRAMENTO</v>
          </cell>
          <cell r="D1493" t="str">
            <v>0073</v>
          </cell>
        </row>
        <row r="1493">
          <cell r="G1493">
            <v>100394</v>
          </cell>
          <cell r="H1493" t="str">
            <v>RETIRADA E RECOLOCAÇÃO DE RIPA EM TELHADOS DE MAIS DE 2 ÁGUAS COM TELHA CERÂMICA CAPA-CANAL, INCLUSO TRANSPORTE VERTICAL. AF_07/2019</v>
          </cell>
          <cell r="I1493" t="str">
            <v>M2</v>
          </cell>
          <cell r="J1493" t="str">
            <v>COEFICIENTE DE REPRESENTATIVIDADE</v>
          </cell>
          <cell r="K1493" t="str">
            <v>19,70</v>
          </cell>
        </row>
        <row r="1494">
          <cell r="A1494" t="str">
            <v>COBERTURA</v>
          </cell>
          <cell r="B1494" t="str">
            <v>COBE</v>
          </cell>
          <cell r="C1494" t="str">
            <v>MADEIRAMENTO</v>
          </cell>
          <cell r="D1494" t="str">
            <v>0073</v>
          </cell>
        </row>
        <row r="1494">
          <cell r="G1494">
            <v>100395</v>
          </cell>
          <cell r="H1494" t="str">
            <v>RETIRADA E RECOLOCAÇÃO DE CAIBRO EM TELHADOS DE MAIS DE 2 ÁGUAS COM TELHA CERÂMICA CAPA-CANAL, INCLUSO TRANSPORTE VERTICAL. AF_07/2019</v>
          </cell>
          <cell r="I1494" t="str">
            <v>M2</v>
          </cell>
          <cell r="J1494" t="str">
            <v>COEFICIENTE DE REPRESENTATIVIDADE</v>
          </cell>
          <cell r="K1494" t="str">
            <v>24,60</v>
          </cell>
        </row>
        <row r="1495">
          <cell r="A1495" t="str">
            <v>COBERTURA</v>
          </cell>
          <cell r="B1495" t="str">
            <v>COBE</v>
          </cell>
          <cell r="C1495" t="str">
            <v>TELHAMENTO COM TELHA CERAMICA</v>
          </cell>
          <cell r="D1495" t="str">
            <v>0074</v>
          </cell>
        </row>
        <row r="1495">
          <cell r="G1495">
            <v>94189</v>
          </cell>
          <cell r="H1495" t="str">
            <v>TELHAMENTO COM TELHA DE CONCRETO DE ENCAIXE, COM ATÉ 2 ÁGUAS, INCLUSO TRANSPORTE VERTICAL. AF_07/2019</v>
          </cell>
          <cell r="I1495" t="str">
            <v>M2</v>
          </cell>
          <cell r="J1495" t="str">
            <v>COEFICIENTE DE REPRESENTATIVIDADE</v>
          </cell>
          <cell r="K1495" t="str">
            <v>41,12</v>
          </cell>
        </row>
        <row r="1496">
          <cell r="A1496" t="str">
            <v>COBERTURA</v>
          </cell>
          <cell r="B1496" t="str">
            <v>COBE</v>
          </cell>
          <cell r="C1496" t="str">
            <v>TELHAMENTO COM TELHA CERAMICA</v>
          </cell>
          <cell r="D1496" t="str">
            <v>0074</v>
          </cell>
        </row>
        <row r="1496">
          <cell r="G1496">
            <v>94192</v>
          </cell>
          <cell r="H1496" t="str">
            <v>TELHAMENTO COM TELHA DE CONCRETO DE ENCAIXE, COM MAIS DE 2 ÁGUAS, INCLUSO TRANSPORTE VERTICAL. AF_07/2019</v>
          </cell>
          <cell r="I1496" t="str">
            <v>M2</v>
          </cell>
          <cell r="J1496" t="str">
            <v>COEFICIENTE DE REPRESENTATIVIDADE</v>
          </cell>
          <cell r="K1496" t="str">
            <v>43,45</v>
          </cell>
        </row>
        <row r="1497">
          <cell r="A1497" t="str">
            <v>COBERTURA</v>
          </cell>
          <cell r="B1497" t="str">
            <v>COBE</v>
          </cell>
          <cell r="C1497" t="str">
            <v>TELHAMENTO COM TELHA CERAMICA</v>
          </cell>
          <cell r="D1497" t="str">
            <v>0074</v>
          </cell>
        </row>
        <row r="1497">
          <cell r="G1497">
            <v>94195</v>
          </cell>
          <cell r="H1497" t="str">
            <v>TELHAMENTO COM TELHA CERÂMICA DE ENCAIXE, TIPO PORTUGUESA, COM ATÉ 2 ÁGUAS, INCLUSO TRANSPORTE VERTICAL. AF_07/2019</v>
          </cell>
          <cell r="I1497" t="str">
            <v>M2</v>
          </cell>
          <cell r="J1497" t="str">
            <v>COEFICIENTE DE REPRESENTATIVIDADE</v>
          </cell>
          <cell r="K1497" t="str">
            <v>43,17</v>
          </cell>
        </row>
        <row r="1498">
          <cell r="A1498" t="str">
            <v>COBERTURA</v>
          </cell>
          <cell r="B1498" t="str">
            <v>COBE</v>
          </cell>
          <cell r="C1498" t="str">
            <v>TELHAMENTO COM TELHA CERAMICA</v>
          </cell>
          <cell r="D1498" t="str">
            <v>0074</v>
          </cell>
        </row>
        <row r="1498">
          <cell r="G1498">
            <v>94198</v>
          </cell>
          <cell r="H1498" t="str">
            <v>TELHAMENTO COM TELHA CERÂMICA DE ENCAIXE, TIPO PORTUGUESA, COM MAIS DE 2 ÁGUAS, INCLUSO TRANSPORTE VERTICAL. AF_07/2019</v>
          </cell>
          <cell r="I1498" t="str">
            <v>M2</v>
          </cell>
          <cell r="J1498" t="str">
            <v>COEFICIENTE DE REPRESENTATIVIDADE</v>
          </cell>
          <cell r="K1498" t="str">
            <v>46,26</v>
          </cell>
        </row>
        <row r="1499">
          <cell r="A1499" t="str">
            <v>COBERTURA</v>
          </cell>
          <cell r="B1499" t="str">
            <v>COBE</v>
          </cell>
          <cell r="C1499" t="str">
            <v>TELHAMENTO COM TELHA CERAMICA</v>
          </cell>
          <cell r="D1499" t="str">
            <v>0074</v>
          </cell>
        </row>
        <row r="1499">
          <cell r="G1499">
            <v>94201</v>
          </cell>
          <cell r="H1499" t="str">
            <v>TELHAMENTO COM TELHA CERÂMICA CAPA-CANAL, TIPO COLONIAL, COM ATÉ 2 ÁGUAS, INCLUSO TRANSPORTE VERTICAL. AF_07/2019</v>
          </cell>
          <cell r="I1499" t="str">
            <v>M2</v>
          </cell>
          <cell r="J1499" t="str">
            <v>COEFICIENTE DE REPRESENTATIVIDADE</v>
          </cell>
          <cell r="K1499" t="str">
            <v>60,87</v>
          </cell>
        </row>
        <row r="1500">
          <cell r="A1500" t="str">
            <v>COBERTURA</v>
          </cell>
          <cell r="B1500" t="str">
            <v>COBE</v>
          </cell>
          <cell r="C1500" t="str">
            <v>TELHAMENTO COM TELHA CERAMICA</v>
          </cell>
          <cell r="D1500" t="str">
            <v>0074</v>
          </cell>
        </row>
        <row r="1500">
          <cell r="G1500">
            <v>94204</v>
          </cell>
          <cell r="H1500" t="str">
            <v>TELHAMENTO COM TELHA CERÂMICA CAPA-CANAL, TIPO COLONIAL, COM MAIS DE 2 ÁGUAS, INCLUSO TRANSPORTE VERTICAL. AF_07/2019</v>
          </cell>
          <cell r="I1500" t="str">
            <v>M2</v>
          </cell>
          <cell r="J1500" t="str">
            <v>COEFICIENTE DE REPRESENTATIVIDADE</v>
          </cell>
          <cell r="K1500" t="str">
            <v>66,11</v>
          </cell>
        </row>
        <row r="1501">
          <cell r="A1501" t="str">
            <v>COBERTURA</v>
          </cell>
          <cell r="B1501" t="str">
            <v>COBE</v>
          </cell>
          <cell r="C1501" t="str">
            <v>TELHAMENTO COM TELHA CERAMICA</v>
          </cell>
          <cell r="D1501" t="str">
            <v>0074</v>
          </cell>
        </row>
        <row r="1501">
          <cell r="G1501">
            <v>94224</v>
          </cell>
          <cell r="H1501" t="str">
            <v>EMBOÇAMENTO COM ARGAMASSA TRAÇO 1:2:9 (CIMENTO, CAL E AREIA). AF_07/2019</v>
          </cell>
          <cell r="I1501" t="str">
            <v>M</v>
          </cell>
          <cell r="J1501" t="str">
            <v>COEFICIENTE DE REPRESENTATIVIDADE</v>
          </cell>
          <cell r="K1501" t="str">
            <v>24,18</v>
          </cell>
        </row>
        <row r="1502">
          <cell r="A1502" t="str">
            <v>COBERTURA</v>
          </cell>
          <cell r="B1502" t="str">
            <v>COBE</v>
          </cell>
          <cell r="C1502" t="str">
            <v>TELHAMENTO COM TELHA CERAMICA</v>
          </cell>
          <cell r="D1502" t="str">
            <v>0074</v>
          </cell>
        </row>
        <row r="1502">
          <cell r="G1502">
            <v>94226</v>
          </cell>
          <cell r="H1502" t="str">
            <v>SUBCOBERTURA COM MANTA PLÁSTICA REVESTIDA POR PELÍCULA DE ALUMÍNO, INCLUSO TRANSPORTE VERTICAL. AF_07/2019</v>
          </cell>
          <cell r="I1502" t="str">
            <v>M2</v>
          </cell>
          <cell r="J1502" t="str">
            <v>COEFICIENTE DE REPRESENTATIVIDADE</v>
          </cell>
          <cell r="K1502" t="str">
            <v>19,26</v>
          </cell>
        </row>
        <row r="1503">
          <cell r="A1503" t="str">
            <v>COBERTURA</v>
          </cell>
          <cell r="B1503" t="str">
            <v>COBE</v>
          </cell>
          <cell r="C1503" t="str">
            <v>TELHAMENTO COM TELHA CERAMICA</v>
          </cell>
          <cell r="D1503" t="str">
            <v>0074</v>
          </cell>
        </row>
        <row r="1503">
          <cell r="G1503">
            <v>94232</v>
          </cell>
          <cell r="H1503" t="str">
            <v>AMARRAÇÃO DE TELHAS CERÂMICAS OU DE CONCRETO. AF_07/2019</v>
          </cell>
          <cell r="I1503" t="str">
            <v>UN</v>
          </cell>
          <cell r="J1503" t="str">
            <v>COEFICIENTE DE REPRESENTATIVIDADE</v>
          </cell>
          <cell r="K1503" t="str">
            <v>2,66</v>
          </cell>
        </row>
        <row r="1504">
          <cell r="A1504" t="str">
            <v>COBERTURA</v>
          </cell>
          <cell r="B1504" t="str">
            <v>COBE</v>
          </cell>
          <cell r="C1504" t="str">
            <v>TELHAMENTO COM TELHA CERAMICA</v>
          </cell>
          <cell r="D1504" t="str">
            <v>0074</v>
          </cell>
        </row>
        <row r="1504">
          <cell r="G1504">
            <v>94440</v>
          </cell>
          <cell r="H1504" t="str">
            <v>TELHAMENTO COM TELHA CERÂMICA DE ENCAIXE, TIPO FRANCESA, COM ATÉ 2 ÁGUAS, INCLUSO TRANSPORTE VERTICAL. AF_07/2019</v>
          </cell>
          <cell r="I1504" t="str">
            <v>M2</v>
          </cell>
          <cell r="J1504" t="str">
            <v>COEFICIENTE DE REPRESENTATIVIDADE</v>
          </cell>
          <cell r="K1504" t="str">
            <v>43,17</v>
          </cell>
        </row>
        <row r="1505">
          <cell r="A1505" t="str">
            <v>COBERTURA</v>
          </cell>
          <cell r="B1505" t="str">
            <v>COBE</v>
          </cell>
          <cell r="C1505" t="str">
            <v>TELHAMENTO COM TELHA CERAMICA</v>
          </cell>
          <cell r="D1505" t="str">
            <v>0074</v>
          </cell>
        </row>
        <row r="1505">
          <cell r="G1505">
            <v>94441</v>
          </cell>
          <cell r="H1505" t="str">
            <v>TELHAMENTO COM TELHA CERÂMICA DE ENCAIXE, TIPO FRANCESA, COM MAIS DE 2 ÁGUAS, INCLUSO TRANSPORTE VERTICAL. AF_07/2019</v>
          </cell>
          <cell r="I1505" t="str">
            <v>M2</v>
          </cell>
          <cell r="J1505" t="str">
            <v>COEFICIENTE DE REPRESENTATIVIDADE</v>
          </cell>
          <cell r="K1505" t="str">
            <v>46,26</v>
          </cell>
        </row>
        <row r="1506">
          <cell r="A1506" t="str">
            <v>COBERTURA</v>
          </cell>
          <cell r="B1506" t="str">
            <v>COBE</v>
          </cell>
          <cell r="C1506" t="str">
            <v>TELHAMENTO COM TELHA CERAMICA</v>
          </cell>
          <cell r="D1506" t="str">
            <v>0074</v>
          </cell>
        </row>
        <row r="1506">
          <cell r="G1506">
            <v>94442</v>
          </cell>
          <cell r="H1506" t="str">
            <v>TELHAMENTO COM TELHA CERÂMICA DE ENCAIXE, TIPO ROMANA, COM ATÉ 2 ÁGUAS, INCLUSO TRANSPORTE VERTICAL. AF_07/2019</v>
          </cell>
          <cell r="I1506" t="str">
            <v>M2</v>
          </cell>
          <cell r="J1506" t="str">
            <v>COEFICIENTE DE REPRESENTATIVIDADE</v>
          </cell>
          <cell r="K1506" t="str">
            <v>43,17</v>
          </cell>
        </row>
        <row r="1507">
          <cell r="A1507" t="str">
            <v>COBERTURA</v>
          </cell>
          <cell r="B1507" t="str">
            <v>COBE</v>
          </cell>
          <cell r="C1507" t="str">
            <v>TELHAMENTO COM TELHA CERAMICA</v>
          </cell>
          <cell r="D1507" t="str">
            <v>0074</v>
          </cell>
        </row>
        <row r="1507">
          <cell r="G1507">
            <v>94443</v>
          </cell>
          <cell r="H1507" t="str">
            <v>TELHAMENTO COM TELHA CERÂMICA DE ENCAIXE, TIPO ROMANA, COM MAIS DE 2 ÁGUAS, INCLUSO TRANSPORTE VERTICAL. AF_07/2019</v>
          </cell>
          <cell r="I1507" t="str">
            <v>M2</v>
          </cell>
          <cell r="J1507" t="str">
            <v>COEFICIENTE DE REPRESENTATIVIDADE</v>
          </cell>
          <cell r="K1507" t="str">
            <v>46,26</v>
          </cell>
        </row>
        <row r="1508">
          <cell r="A1508" t="str">
            <v>COBERTURA</v>
          </cell>
          <cell r="B1508" t="str">
            <v>COBE</v>
          </cell>
          <cell r="C1508" t="str">
            <v>TELHAMENTO COM TELHA CERAMICA</v>
          </cell>
          <cell r="D1508" t="str">
            <v>0074</v>
          </cell>
        </row>
        <row r="1508">
          <cell r="G1508">
            <v>94445</v>
          </cell>
          <cell r="H1508" t="str">
            <v>TELHAMENTO COM TELHA CERÂMICA CAPA-CANAL, TIPO PLAN, COM ATÉ 2 ÁGUAS, INCLUSO TRANSPORTE VERTICAL. AF_07/2019</v>
          </cell>
          <cell r="I1508" t="str">
            <v>M2</v>
          </cell>
          <cell r="J1508" t="str">
            <v>COEFICIENTE DE REPRESENTATIVIDADE</v>
          </cell>
          <cell r="K1508" t="str">
            <v>60,87</v>
          </cell>
        </row>
        <row r="1509">
          <cell r="A1509" t="str">
            <v>COBERTURA</v>
          </cell>
          <cell r="B1509" t="str">
            <v>COBE</v>
          </cell>
          <cell r="C1509" t="str">
            <v>TELHAMENTO COM TELHA CERAMICA</v>
          </cell>
          <cell r="D1509" t="str">
            <v>0074</v>
          </cell>
        </row>
        <row r="1509">
          <cell r="G1509">
            <v>94446</v>
          </cell>
          <cell r="H1509" t="str">
            <v>TELHAMENTO COM TELHA CERÂMICA CAPA-CANAL, TIPO PLAN, COM MAIS DE 2 ÁGUAS, INCLUSO TRANSPORTE VERTICAL. AF_07/2019</v>
          </cell>
          <cell r="I1509" t="str">
            <v>M2</v>
          </cell>
          <cell r="J1509" t="str">
            <v>COEFICIENTE DE REPRESENTATIVIDADE</v>
          </cell>
          <cell r="K1509" t="str">
            <v>66,11</v>
          </cell>
        </row>
        <row r="1510">
          <cell r="A1510" t="str">
            <v>COBERTURA</v>
          </cell>
          <cell r="B1510" t="str">
            <v>COBE</v>
          </cell>
          <cell r="C1510" t="str">
            <v>TELHAMENTO COM TELHA CERAMICA</v>
          </cell>
          <cell r="D1510" t="str">
            <v>0074</v>
          </cell>
        </row>
        <row r="1510">
          <cell r="G1510">
            <v>94447</v>
          </cell>
          <cell r="H1510" t="str">
            <v>TELHAMENTO COM TELHA CERÂMICA CAPA-CANAL, TIPO PAULISTA, COM ATÉ 2 ÁGUAS, INCLUSO TRANSPORTE VERTICAL. AF_07/2019</v>
          </cell>
          <cell r="I1510" t="str">
            <v>M2</v>
          </cell>
          <cell r="J1510" t="str">
            <v>COEFICIENTE DE REPRESENTATIVIDADE</v>
          </cell>
          <cell r="K1510" t="str">
            <v>60,87</v>
          </cell>
        </row>
        <row r="1511">
          <cell r="A1511" t="str">
            <v>COBERTURA</v>
          </cell>
          <cell r="B1511" t="str">
            <v>COBE</v>
          </cell>
          <cell r="C1511" t="str">
            <v>TELHAMENTO COM TELHA CERAMICA</v>
          </cell>
          <cell r="D1511" t="str">
            <v>0074</v>
          </cell>
        </row>
        <row r="1511">
          <cell r="G1511">
            <v>94448</v>
          </cell>
          <cell r="H1511" t="str">
            <v>TELHAMENTO COM TELHA CERÂMICA CAPA-CANAL, TIPO PAULISTA, COM MAIS DE 2 ÁGUAS, INCLUSO TRANSPORTE VERTICAL. AF_07/2019</v>
          </cell>
          <cell r="I1511" t="str">
            <v>M2</v>
          </cell>
          <cell r="J1511" t="str">
            <v>COEFICIENTE DE REPRESENTATIVIDADE</v>
          </cell>
          <cell r="K1511" t="str">
            <v>66,11</v>
          </cell>
        </row>
        <row r="1512">
          <cell r="A1512" t="str">
            <v>COBERTURA</v>
          </cell>
          <cell r="B1512" t="str">
            <v>COBE</v>
          </cell>
          <cell r="C1512" t="str">
            <v>TELHAMENTO COM TELHA DE FIBROCIMENTO</v>
          </cell>
          <cell r="D1512" t="str">
            <v>0075</v>
          </cell>
        </row>
        <row r="1512">
          <cell r="G1512">
            <v>94207</v>
          </cell>
          <cell r="H1512" t="str">
            <v>TELHAMENTO COM TELHA ONDULADA DE FIBROCIMENTO E = 6 MM, COM RECOBRIMENTO LATERAL DE 1/4 DE ONDA PARA TELHADO COM INCLINAÇÃO MAIOR QUE 10°, COM ATÉ 2 ÁGUAS, INCLUSO IÇAMENTO. AF_07/2019</v>
          </cell>
          <cell r="I1512" t="str">
            <v>M2</v>
          </cell>
          <cell r="J1512" t="str">
            <v>COEFICIENTE DE REPRESENTATIVIDADE</v>
          </cell>
          <cell r="K1512" t="str">
            <v>40,57</v>
          </cell>
        </row>
        <row r="1513">
          <cell r="A1513" t="str">
            <v>COBERTURA</v>
          </cell>
          <cell r="B1513" t="str">
            <v>COBE</v>
          </cell>
          <cell r="C1513" t="str">
            <v>TELHAMENTO COM TELHA DE FIBROCIMENTO</v>
          </cell>
          <cell r="D1513" t="str">
            <v>0075</v>
          </cell>
        </row>
        <row r="1513">
          <cell r="G1513">
            <v>94210</v>
          </cell>
          <cell r="H1513" t="str">
            <v>TELHAMENTO COM TELHA ONDULADA DE FIBROCIMENTO E = 6 MM, COM RECOBRIMENTO LATERAL DE 1 1/4 DE ONDA PARA TELHADO COM INCLINAÇÃO MÁXIMA DE 10°, COM ATÉ 2 ÁGUAS, INCLUSO IÇAMENTO. AF_07/2019</v>
          </cell>
          <cell r="I1513" t="str">
            <v>M2</v>
          </cell>
          <cell r="J1513" t="str">
            <v>COEFICIENTE DE REPRESENTATIVIDADE</v>
          </cell>
          <cell r="K1513" t="str">
            <v>42,92</v>
          </cell>
        </row>
        <row r="1514">
          <cell r="A1514" t="str">
            <v>COBERTURA</v>
          </cell>
          <cell r="B1514" t="str">
            <v>COBE</v>
          </cell>
          <cell r="C1514" t="str">
            <v>TELHAMENTO COM TELHA DE FIBROCIMENTO</v>
          </cell>
          <cell r="D1514" t="str">
            <v>0075</v>
          </cell>
        </row>
        <row r="1514">
          <cell r="G1514">
            <v>94218</v>
          </cell>
          <cell r="H1514" t="str">
            <v>TELHAMENTO COM TELHA ESTRUTURAL DE FIBROCIMENTO E= 8 MM, COM ATÉ 2 ÁGUAS, INCLUSO IÇAMENTO. AF_07/2019_PS</v>
          </cell>
          <cell r="I1514" t="str">
            <v>M2</v>
          </cell>
          <cell r="J1514" t="str">
            <v>COEFICIENTE DE REPRESENTATIVIDADE</v>
          </cell>
          <cell r="K1514" t="str">
            <v>97,74</v>
          </cell>
        </row>
        <row r="1515">
          <cell r="A1515" t="str">
            <v>COBERTURA</v>
          </cell>
          <cell r="B1515" t="str">
            <v>COBE</v>
          </cell>
          <cell r="C1515" t="str">
            <v>TELHAMENTO COM TELHA METALICA</v>
          </cell>
          <cell r="D1515" t="str">
            <v>0076</v>
          </cell>
        </row>
        <row r="1515">
          <cell r="G1515">
            <v>94213</v>
          </cell>
          <cell r="H1515" t="str">
            <v>TELHAMENTO COM TELHA DE AÇO/ALUMÍNIO E = 0,5 MM, COM ATÉ 2 ÁGUAS, INCLUSO IÇAMENTO. AF_07/2019</v>
          </cell>
          <cell r="I1515" t="str">
            <v>M2</v>
          </cell>
          <cell r="J1515" t="str">
            <v>COEFICIENTE DE REPRESENTATIVIDADE</v>
          </cell>
          <cell r="K1515" t="str">
            <v>58,47</v>
          </cell>
        </row>
        <row r="1516">
          <cell r="A1516" t="str">
            <v>COBERTURA</v>
          </cell>
          <cell r="B1516" t="str">
            <v>COBE</v>
          </cell>
          <cell r="C1516" t="str">
            <v>TELHAMENTO COM TELHA METALICA</v>
          </cell>
          <cell r="D1516" t="str">
            <v>0076</v>
          </cell>
        </row>
        <row r="1516">
          <cell r="G1516">
            <v>94216</v>
          </cell>
          <cell r="H1516" t="str">
            <v>TELHAMENTO COM TELHA METÁLICA TERMOACÚSTICA E = 30 MM, COM ATÉ 2 ÁGUAS, INCLUSO IÇAMENTO. AF_07/2019</v>
          </cell>
          <cell r="I1516" t="str">
            <v>M2</v>
          </cell>
          <cell r="J1516" t="str">
            <v>COEFICIENTE DE REPRESENTATIVIDADE</v>
          </cell>
          <cell r="K1516" t="str">
            <v>156,55</v>
          </cell>
        </row>
        <row r="1517">
          <cell r="A1517" t="str">
            <v>COBERTURA</v>
          </cell>
          <cell r="B1517" t="str">
            <v>COBE</v>
          </cell>
          <cell r="C1517" t="str">
            <v>CUMEEIRA CERAMICA</v>
          </cell>
          <cell r="D1517" t="str">
            <v>0079</v>
          </cell>
        </row>
        <row r="1517">
          <cell r="G1517">
            <v>94219</v>
          </cell>
          <cell r="H1517" t="str">
            <v>CUMEEIRA E ESPIGÃO PARA TELHA CERÂMICA EMBOÇADA COM ARGAMASSA TRAÇO 1:2:9 (CIMENTO, CAL E AREIA), PARA TELHADOS COM MAIS DE 2 ÁGUAS, INCLUSO TRANSPORTE VERTICAL. AF_07/2019</v>
          </cell>
          <cell r="I1517" t="str">
            <v>M</v>
          </cell>
          <cell r="J1517" t="str">
            <v>COEFICIENTE DE REPRESENTATIVIDADE</v>
          </cell>
          <cell r="K1517" t="str">
            <v>34,69</v>
          </cell>
        </row>
        <row r="1518">
          <cell r="A1518" t="str">
            <v>COBERTURA</v>
          </cell>
          <cell r="B1518" t="str">
            <v>COBE</v>
          </cell>
          <cell r="C1518" t="str">
            <v>CUMEEIRA CERAMICA</v>
          </cell>
          <cell r="D1518" t="str">
            <v>0079</v>
          </cell>
        </row>
        <row r="1518">
          <cell r="G1518">
            <v>94220</v>
          </cell>
          <cell r="H1518" t="str">
            <v>CUMEEIRA E ESPIGÃO PARA TELHA DE CONCRETO EMBOÇADA COM ARGAMASSA TRAÇO 1:2:9 (CIMENTO, CAL E AREIA), PARA TELHADOS COM MAIS DE 2 ÁGUAS, INCLUSO TRANSPORTE VERTICAL. AF_07/2019</v>
          </cell>
          <cell r="I1518" t="str">
            <v>M</v>
          </cell>
          <cell r="J1518" t="str">
            <v>COEFICIENTE DE REPRESENTATIVIDADE</v>
          </cell>
          <cell r="K1518" t="str">
            <v>55,42</v>
          </cell>
        </row>
        <row r="1519">
          <cell r="A1519" t="str">
            <v>COBERTURA</v>
          </cell>
          <cell r="B1519" t="str">
            <v>COBE</v>
          </cell>
          <cell r="C1519" t="str">
            <v>CUMEEIRA CERAMICA</v>
          </cell>
          <cell r="D1519" t="str">
            <v>0079</v>
          </cell>
        </row>
        <row r="1519">
          <cell r="G1519">
            <v>94221</v>
          </cell>
          <cell r="H1519" t="str">
            <v>CUMEEIRA PARA TELHA CERÂMICA EMBOÇADA COM ARGAMASSA TRAÇO 1:2:9 (CIMENTO, CAL E AREIA) PARA TELHADOS COM ATÉ 2 ÁGUAS, INCLUSO TRANSPORTE VERTICAL. AF_07/2019</v>
          </cell>
          <cell r="I1519" t="str">
            <v>M</v>
          </cell>
          <cell r="J1519" t="str">
            <v>COEFICIENTE DE REPRESENTATIVIDADE</v>
          </cell>
          <cell r="K1519" t="str">
            <v>28,60</v>
          </cell>
        </row>
        <row r="1520">
          <cell r="A1520" t="str">
            <v>COBERTURA</v>
          </cell>
          <cell r="B1520" t="str">
            <v>COBE</v>
          </cell>
          <cell r="C1520" t="str">
            <v>CUMEEIRA CERAMICA</v>
          </cell>
          <cell r="D1520" t="str">
            <v>0079</v>
          </cell>
        </row>
        <row r="1520">
          <cell r="G1520">
            <v>94222</v>
          </cell>
          <cell r="H1520" t="str">
            <v>CUMEEIRA PARA TELHA DE CONCRETO EMBOÇADA COM ARGAMASSA TRAÇO 1:2:9 (CIMENTO, CAL E AREIA) PARA TELHADOS COM ATÉ 2 ÁGUAS, INCLUSO TRANSPORTE VERTICAL. AF_07/2019</v>
          </cell>
          <cell r="I1520" t="str">
            <v>M</v>
          </cell>
          <cell r="J1520" t="str">
            <v>COEFICIENTE DE REPRESENTATIVIDADE</v>
          </cell>
          <cell r="K1520" t="str">
            <v>49,33</v>
          </cell>
        </row>
        <row r="1521">
          <cell r="A1521" t="str">
            <v>COBERTURA</v>
          </cell>
          <cell r="B1521" t="str">
            <v>COBE</v>
          </cell>
          <cell r="C1521" t="str">
            <v>CUMEEIRA DE FIBROCIMENTO</v>
          </cell>
          <cell r="D1521" t="str">
            <v>0080</v>
          </cell>
        </row>
        <row r="1521">
          <cell r="G1521">
            <v>94223</v>
          </cell>
          <cell r="H1521" t="str">
            <v>CUMEEIRA PARA TELHA DE FIBROCIMENTO ONDULADA E = 6 MM, INCLUSO ACESSÓRIOS DE FIXAÇÃO E IÇAMENTO. AF_07/2019</v>
          </cell>
          <cell r="I1521" t="str">
            <v>M</v>
          </cell>
          <cell r="J1521" t="str">
            <v>COEFICIENTE DE REPRESENTATIVIDADE</v>
          </cell>
          <cell r="K1521" t="str">
            <v>73,62</v>
          </cell>
        </row>
        <row r="1522">
          <cell r="A1522" t="str">
            <v>COBERTURA</v>
          </cell>
          <cell r="B1522" t="str">
            <v>COBE</v>
          </cell>
          <cell r="C1522" t="str">
            <v>CUMEEIRA DE FIBROCIMENTO</v>
          </cell>
          <cell r="D1522" t="str">
            <v>0080</v>
          </cell>
        </row>
        <row r="1522">
          <cell r="G1522">
            <v>94451</v>
          </cell>
          <cell r="H1522" t="str">
            <v>CUMEEIRA PARA TELHA DE FIBROCIMENTO ESTRUTURAL E = 6 MM, INCLUSO ACESSÓRIOS DE FIXAÇÃO E IÇAMENTO. AF_07/2019</v>
          </cell>
          <cell r="I1522" t="str">
            <v>M</v>
          </cell>
          <cell r="J1522" t="str">
            <v>COEFICIENTE DE REPRESENTATIVIDADE</v>
          </cell>
          <cell r="K1522" t="str">
            <v>80,95</v>
          </cell>
        </row>
        <row r="1523">
          <cell r="A1523" t="str">
            <v>COBERTURA</v>
          </cell>
          <cell r="B1523" t="str">
            <v>COBE</v>
          </cell>
          <cell r="C1523" t="str">
            <v>CUMEEIRA DE FIBROCIMENTO</v>
          </cell>
          <cell r="D1523" t="str">
            <v>0080</v>
          </cell>
        </row>
        <row r="1523">
          <cell r="G1523">
            <v>100325</v>
          </cell>
          <cell r="H1523" t="str">
            <v>CUMEEIRA SHED PARA TELHA ONDULADA DE FIBROCIMENTO, E = 6 MM, INCLUSO ACESSÓRIOS DE FIXAÇÃO E IÇAMENTO. AF_07/2019</v>
          </cell>
          <cell r="I1523" t="str">
            <v>M</v>
          </cell>
          <cell r="J1523" t="str">
            <v>COEFICIENTE DE REPRESENTATIVIDADE</v>
          </cell>
          <cell r="K1523" t="str">
            <v>78,81</v>
          </cell>
        </row>
        <row r="1524">
          <cell r="A1524" t="str">
            <v>COBERTURA</v>
          </cell>
          <cell r="B1524" t="str">
            <v>COBE</v>
          </cell>
          <cell r="C1524" t="str">
            <v>CUMEEIRA DE FIBROCIMENTO</v>
          </cell>
          <cell r="D1524" t="str">
            <v>0080</v>
          </cell>
        </row>
        <row r="1524">
          <cell r="G1524">
            <v>100327</v>
          </cell>
          <cell r="H1524" t="str">
            <v>RUFO EXTERNO/INTERNO EM CHAPA DE AÇO GALVANIZADO NÚMERO 26, CORTE DE 33 CM, INCLUSO IÇAMENTO. AF_07/2019</v>
          </cell>
          <cell r="I1524" t="str">
            <v>M</v>
          </cell>
          <cell r="J1524" t="str">
            <v>COEFICIENTE DE REPRESENTATIVIDADE</v>
          </cell>
          <cell r="K1524" t="str">
            <v>60,70</v>
          </cell>
        </row>
        <row r="1525">
          <cell r="A1525" t="str">
            <v>COBERTURA</v>
          </cell>
          <cell r="B1525" t="str">
            <v>COBE</v>
          </cell>
          <cell r="C1525" t="str">
            <v>CUMEEIRA DE FIBROCIMENTO</v>
          </cell>
          <cell r="D1525" t="str">
            <v>0080</v>
          </cell>
        </row>
        <row r="1525">
          <cell r="G1525">
            <v>100328</v>
          </cell>
          <cell r="H1525" t="str">
            <v>RETIRADA E RECOLOCAÇÃO DE  TELHA CERÂMICA DE ENCAIXE, COM ATÉ DUAS ÁGUAS, INCLUSO IÇAMENTO. AF_07/2019</v>
          </cell>
          <cell r="I1525" t="str">
            <v>M2</v>
          </cell>
          <cell r="J1525" t="str">
            <v>COEFICIENTE DE REPRESENTATIVIDADE</v>
          </cell>
          <cell r="K1525" t="str">
            <v>14,59</v>
          </cell>
        </row>
        <row r="1526">
          <cell r="A1526" t="str">
            <v>COBERTURA</v>
          </cell>
          <cell r="B1526" t="str">
            <v>COBE</v>
          </cell>
          <cell r="C1526" t="str">
            <v>CUMEEIRA DE FIBROCIMENTO</v>
          </cell>
          <cell r="D1526" t="str">
            <v>0080</v>
          </cell>
        </row>
        <row r="1526">
          <cell r="G1526">
            <v>100329</v>
          </cell>
          <cell r="H1526" t="str">
            <v>RETIRADA E RECOLOCAÇÃO DE  TELHA CERÂMICA DE ENCAIXE, COM MAIS DE DUAS ÁGUAS, INCLUSO IÇAMENTO. AF_07/2019</v>
          </cell>
          <cell r="I1526" t="str">
            <v>M2</v>
          </cell>
          <cell r="J1526" t="str">
            <v>COEFICIENTE DE REPRESENTATIVIDADE</v>
          </cell>
          <cell r="K1526" t="str">
            <v>17,68</v>
          </cell>
        </row>
        <row r="1527">
          <cell r="A1527" t="str">
            <v>COBERTURA</v>
          </cell>
          <cell r="B1527" t="str">
            <v>COBE</v>
          </cell>
          <cell r="C1527" t="str">
            <v>CUMEEIRA DE FIBROCIMENTO</v>
          </cell>
          <cell r="D1527" t="str">
            <v>0080</v>
          </cell>
        </row>
        <row r="1527">
          <cell r="G1527">
            <v>100330</v>
          </cell>
          <cell r="H1527" t="str">
            <v>RETIRADA E RECOLOCAÇÃO DE  TELHA CERÂMICA CAPA-CANAL, COM ATÉ DUAS ÁGUAS, INCLUSO IÇAMENTO. AF_07/2019</v>
          </cell>
          <cell r="I1527" t="str">
            <v>M2</v>
          </cell>
          <cell r="J1527" t="str">
            <v>COEFICIENTE DE REPRESENTATIVIDADE</v>
          </cell>
          <cell r="K1527" t="str">
            <v>19,81</v>
          </cell>
        </row>
        <row r="1528">
          <cell r="A1528" t="str">
            <v>COBERTURA</v>
          </cell>
          <cell r="B1528" t="str">
            <v>COBE</v>
          </cell>
          <cell r="C1528" t="str">
            <v>CUMEEIRA DE FIBROCIMENTO</v>
          </cell>
          <cell r="D1528" t="str">
            <v>0080</v>
          </cell>
        </row>
        <row r="1528">
          <cell r="G1528">
            <v>100331</v>
          </cell>
          <cell r="H1528" t="str">
            <v>RETIRADA E RECOLOCAÇÃO DE  TELHA CERÂMICA CAPA-CANAL, COM MAIS DE DUAS ÁGUAS, INCLUSO IÇAMENTO. AF_07/2019</v>
          </cell>
          <cell r="I1528" t="str">
            <v>M2</v>
          </cell>
          <cell r="J1528" t="str">
            <v>COEFICIENTE DE REPRESENTATIVIDADE</v>
          </cell>
          <cell r="K1528" t="str">
            <v>25,08</v>
          </cell>
        </row>
        <row r="1529">
          <cell r="A1529" t="str">
            <v>COBERTURA</v>
          </cell>
          <cell r="B1529" t="str">
            <v>COBE</v>
          </cell>
          <cell r="C1529" t="str">
            <v>CALHA DE PVC, PECAS E ACESSORIOS</v>
          </cell>
          <cell r="D1529" t="str">
            <v>0083</v>
          </cell>
        </row>
        <row r="1529">
          <cell r="G1529">
            <v>100434</v>
          </cell>
          <cell r="H1529" t="str">
            <v>CALHA DE BEIRAL, SEMICIRCULAR DE PVC, DIAMETRO 125 MM, INCLUINDO CABECEIRAS, EMENDAS, BOCAIS, SUPORTES E VEDAÇÕES, EXCLUINDO CONDUTORES, INCLUSO TRANSPORTE VERTICAL. AF_07/2019</v>
          </cell>
          <cell r="I1529" t="str">
            <v>M</v>
          </cell>
          <cell r="J1529" t="str">
            <v>COEFICIENTE DE REPRESENTATIVIDADE</v>
          </cell>
          <cell r="K1529" t="str">
            <v>151,08</v>
          </cell>
        </row>
        <row r="1530">
          <cell r="A1530" t="str">
            <v>COBERTURA</v>
          </cell>
          <cell r="B1530" t="str">
            <v>COBE</v>
          </cell>
          <cell r="C1530" t="str">
            <v>CALHA DE PVC, PECAS E ACESSORIOS</v>
          </cell>
          <cell r="D1530" t="str">
            <v>0083</v>
          </cell>
        </row>
        <row r="1530">
          <cell r="G1530">
            <v>100435</v>
          </cell>
          <cell r="H1530" t="str">
            <v>RUFO EM FIBROCIMENTO PARA TELHA ONDULADA E = 6 MM, ABA DE 26 CM, INCLUSO TRANSPORTE VERTICAL, EXCETO CONTRARRUFO. AF_07/2019</v>
          </cell>
          <cell r="I1530" t="str">
            <v>M</v>
          </cell>
          <cell r="J1530" t="str">
            <v>COEFICIENTE DE REPRESENTATIVIDADE</v>
          </cell>
          <cell r="K1530" t="str">
            <v>49,22</v>
          </cell>
        </row>
        <row r="1531">
          <cell r="A1531" t="str">
            <v>COBERTURA</v>
          </cell>
          <cell r="B1531" t="str">
            <v>COBE</v>
          </cell>
          <cell r="C1531" t="str">
            <v>CALHA METALICA</v>
          </cell>
          <cell r="D1531" t="str">
            <v>0084</v>
          </cell>
        </row>
        <row r="1531">
          <cell r="G1531">
            <v>94227</v>
          </cell>
          <cell r="H1531" t="str">
            <v>CALHA EM CHAPA DE AÇO GALVANIZADO NÚMERO 24, DESENVOLVIMENTO DE 33 CM, INCLUSO TRANSPORTE VERTICAL. AF_07/2019</v>
          </cell>
          <cell r="I1531" t="str">
            <v>M</v>
          </cell>
          <cell r="J1531" t="str">
            <v>COEFICIENTE DE REPRESENTATIVIDADE</v>
          </cell>
          <cell r="K1531" t="str">
            <v>65,89</v>
          </cell>
        </row>
        <row r="1532">
          <cell r="A1532" t="str">
            <v>COBERTURA</v>
          </cell>
          <cell r="B1532" t="str">
            <v>COBE</v>
          </cell>
          <cell r="C1532" t="str">
            <v>CALHA METALICA</v>
          </cell>
          <cell r="D1532" t="str">
            <v>0084</v>
          </cell>
        </row>
        <row r="1532">
          <cell r="G1532">
            <v>94228</v>
          </cell>
          <cell r="H1532" t="str">
            <v>CALHA EM CHAPA DE AÇO GALVANIZADO NÚMERO 24, DESENVOLVIMENTO DE 50 CM, INCLUSO TRANSPORTE VERTICAL. AF_07/2019</v>
          </cell>
          <cell r="I1532" t="str">
            <v>M</v>
          </cell>
          <cell r="J1532" t="str">
            <v>COEFICIENTE DE REPRESENTATIVIDADE</v>
          </cell>
          <cell r="K1532" t="str">
            <v>90,79</v>
          </cell>
        </row>
        <row r="1533">
          <cell r="A1533" t="str">
            <v>COBERTURA</v>
          </cell>
          <cell r="B1533" t="str">
            <v>COBE</v>
          </cell>
          <cell r="C1533" t="str">
            <v>CALHA METALICA</v>
          </cell>
          <cell r="D1533" t="str">
            <v>0084</v>
          </cell>
        </row>
        <row r="1533">
          <cell r="G1533">
            <v>94229</v>
          </cell>
          <cell r="H1533" t="str">
            <v>CALHA EM CHAPA DE AÇO GALVANIZADO NÚMERO 24, DESENVOLVIMENTO DE 100 CM, INCLUSO TRANSPORTE VERTICAL. AF_07/2019</v>
          </cell>
          <cell r="I1533" t="str">
            <v>M</v>
          </cell>
          <cell r="J1533" t="str">
            <v>COEFICIENTE DE REPRESENTATIVIDADE</v>
          </cell>
          <cell r="K1533" t="str">
            <v>176,42</v>
          </cell>
        </row>
        <row r="1534">
          <cell r="A1534" t="str">
            <v>COBERTURA</v>
          </cell>
          <cell r="B1534" t="str">
            <v>COBE</v>
          </cell>
          <cell r="C1534" t="str">
            <v>RUFO METALICO</v>
          </cell>
          <cell r="D1534" t="str">
            <v>0086</v>
          </cell>
        </row>
        <row r="1534">
          <cell r="G1534">
            <v>94231</v>
          </cell>
          <cell r="H1534" t="str">
            <v>RUFO EM CHAPA DE AÇO GALVANIZADO NÚMERO 24, CORTE DE 25 CM, INCLUSO TRANSPORTE VERTICAL. AF_07/2019</v>
          </cell>
          <cell r="I1534" t="str">
            <v>M</v>
          </cell>
          <cell r="J1534" t="str">
            <v>COEFICIENTE DE REPRESENTATIVIDADE</v>
          </cell>
          <cell r="K1534" t="str">
            <v>52,81</v>
          </cell>
        </row>
        <row r="1535">
          <cell r="A1535" t="str">
            <v>COBERTURA</v>
          </cell>
          <cell r="B1535" t="str">
            <v>COBE</v>
          </cell>
          <cell r="C1535" t="str">
            <v>TELHAMENTO COM TELHA DE FIBRA DE VIDRO</v>
          </cell>
          <cell r="D1535" t="str">
            <v>0252</v>
          </cell>
        </row>
        <row r="1535">
          <cell r="G1535">
            <v>94449</v>
          </cell>
          <cell r="H1535" t="str">
            <v>TELHAMENTO COM TELHA ONDULADA DE FIBRA DE VIDRO E = 0,6 MM, PARA TELHADO COM INCLINAÇÃO MAIOR QUE 10°, COM ATÉ 2 ÁGUAS, INCLUSO IÇAMENTO. AF_07/2019</v>
          </cell>
          <cell r="I1535" t="str">
            <v>M2</v>
          </cell>
          <cell r="J1535" t="str">
            <v>COEFICIENTE DE REPRESENTATIVIDADE</v>
          </cell>
          <cell r="K1535" t="str">
            <v>71,66</v>
          </cell>
        </row>
        <row r="1536">
          <cell r="A1536" t="str">
            <v>COBERTURA</v>
          </cell>
          <cell r="B1536" t="str">
            <v>COBE</v>
          </cell>
          <cell r="C1536" t="str">
            <v>ESTRUTURA METALICA</v>
          </cell>
          <cell r="D1536" t="str">
            <v>0291</v>
          </cell>
        </row>
        <row r="1536">
          <cell r="G1536">
            <v>92255</v>
          </cell>
          <cell r="H1536" t="str">
            <v>INSTALAÇÃO DE TESOURA (INTEIRA OU MEIA), EM AÇO, PARA VÃOS MAIORES OU IGUAIS A 3,0 M E MENORES QUE 6,0 M, INCLUSO IÇAMENTO. AF_07/2019</v>
          </cell>
          <cell r="I1536" t="str">
            <v>UN</v>
          </cell>
          <cell r="J1536" t="str">
            <v>ATRIBUÍDO SÃO PAULO</v>
          </cell>
          <cell r="K1536" t="str">
            <v>190,46</v>
          </cell>
        </row>
        <row r="1537">
          <cell r="A1537" t="str">
            <v>COBERTURA</v>
          </cell>
          <cell r="B1537" t="str">
            <v>COBE</v>
          </cell>
          <cell r="C1537" t="str">
            <v>ESTRUTURA METALICA</v>
          </cell>
          <cell r="D1537" t="str">
            <v>0291</v>
          </cell>
        </row>
        <row r="1537">
          <cell r="G1537">
            <v>92256</v>
          </cell>
          <cell r="H1537" t="str">
            <v>INSTALAÇÃO DE TESOURA (INTEIRA OU MEIA), EM AÇO, PARA VÃOS MAIORES OU IGUAIS A 6,0 M E MENORES QUE 8,0 M, INCLUSO IÇAMENTO. AF_07/2019</v>
          </cell>
          <cell r="I1537" t="str">
            <v>UN</v>
          </cell>
          <cell r="J1537" t="str">
            <v>ATRIBUÍDO SÃO PAULO</v>
          </cell>
          <cell r="K1537" t="str">
            <v>229,68</v>
          </cell>
        </row>
        <row r="1538">
          <cell r="A1538" t="str">
            <v>COBERTURA</v>
          </cell>
          <cell r="B1538" t="str">
            <v>COBE</v>
          </cell>
          <cell r="C1538" t="str">
            <v>ESTRUTURA METALICA</v>
          </cell>
          <cell r="D1538" t="str">
            <v>0291</v>
          </cell>
        </row>
        <row r="1538">
          <cell r="G1538">
            <v>92257</v>
          </cell>
          <cell r="H1538" t="str">
            <v>INSTALAÇÃO DE TESOURA (INTEIRA OU MEIA), EM AÇO, PARA VÃOS MAIORES OU IGUAIS A 8,0 M E MENORES QUE 10,0 M, INCLUSO IÇAMENTO. AF_07/2019</v>
          </cell>
          <cell r="I1538" t="str">
            <v>UN</v>
          </cell>
          <cell r="J1538" t="str">
            <v>ATRIBUÍDO SÃO PAULO</v>
          </cell>
          <cell r="K1538" t="str">
            <v>268,44</v>
          </cell>
        </row>
        <row r="1539">
          <cell r="A1539" t="str">
            <v>COBERTURA</v>
          </cell>
          <cell r="B1539" t="str">
            <v>COBE</v>
          </cell>
          <cell r="C1539" t="str">
            <v>ESTRUTURA METALICA</v>
          </cell>
          <cell r="D1539" t="str">
            <v>0291</v>
          </cell>
        </row>
        <row r="1539">
          <cell r="G1539">
            <v>92258</v>
          </cell>
          <cell r="H1539" t="str">
            <v>INSTALAÇÃO DE TESOURA (INTEIRA OU MEIA), EM AÇO, PARA VÃOS MAIORES OU IGUAIS A 10,0 M E MENORES QUE 12,0 M, INCLUSO IÇAMENTO. AF_07/2019</v>
          </cell>
          <cell r="I1539" t="str">
            <v>UN</v>
          </cell>
          <cell r="J1539" t="str">
            <v>ATRIBUÍDO SÃO PAULO</v>
          </cell>
          <cell r="K1539" t="str">
            <v>330,78</v>
          </cell>
        </row>
        <row r="1540">
          <cell r="A1540" t="str">
            <v>COBERTURA</v>
          </cell>
          <cell r="B1540" t="str">
            <v>COBE</v>
          </cell>
          <cell r="C1540" t="str">
            <v>ESTRUTURA METALICA</v>
          </cell>
          <cell r="D1540" t="str">
            <v>0291</v>
          </cell>
        </row>
        <row r="1540">
          <cell r="G1540">
            <v>92568</v>
          </cell>
          <cell r="H1540" t="str">
            <v>TRAMA DE AÇO COMPOSTA POR RIPAS, CAIBROS E TERÇAS PARA TELHADOS DE ATÉ 2 ÁGUAS PARA TELHA DE ENCAIXE DE CERÂMICA OU DE CONCRETO, INCLUSO TRANSPORTE VERTICAL. AF_07/2019</v>
          </cell>
          <cell r="I1540" t="str">
            <v>M2</v>
          </cell>
          <cell r="J1540" t="str">
            <v>COEFICIENTE DE REPRESENTATIVIDADE</v>
          </cell>
          <cell r="K1540" t="str">
            <v>106,76</v>
          </cell>
        </row>
        <row r="1541">
          <cell r="A1541" t="str">
            <v>COBERTURA</v>
          </cell>
          <cell r="B1541" t="str">
            <v>COBE</v>
          </cell>
          <cell r="C1541" t="str">
            <v>ESTRUTURA METALICA</v>
          </cell>
          <cell r="D1541" t="str">
            <v>0291</v>
          </cell>
        </row>
        <row r="1541">
          <cell r="G1541">
            <v>92569</v>
          </cell>
          <cell r="H1541" t="str">
            <v>TRAMA DE AÇO COMPOSTA POR RIPAS E CAIBROS PARA TELHADOS DE ATÉ 2 ÁGUAS PARA TELHA DE ENCAIXE DE CERÂMICA OU DE CONCRETO, INCLUSO TRANSPORTE VERTICAL. AF_07/2019</v>
          </cell>
          <cell r="I1541" t="str">
            <v>M2</v>
          </cell>
          <cell r="J1541" t="str">
            <v>COEFICIENTE DE REPRESENTATIVIDADE</v>
          </cell>
          <cell r="K1541" t="str">
            <v>59,30</v>
          </cell>
        </row>
        <row r="1542">
          <cell r="A1542" t="str">
            <v>COBERTURA</v>
          </cell>
          <cell r="B1542" t="str">
            <v>COBE</v>
          </cell>
          <cell r="C1542" t="str">
            <v>ESTRUTURA METALICA</v>
          </cell>
          <cell r="D1542" t="str">
            <v>0291</v>
          </cell>
        </row>
        <row r="1542">
          <cell r="G1542">
            <v>92570</v>
          </cell>
          <cell r="H1542" t="str">
            <v>TRAMA DE AÇO COMPOSTA POR RIPAS PARA TELHADOS DE ATÉ 2 ÁGUAS PARA TELHA DE ENCAIXE DE CERÂMICA OU DE CONCRETO, INCLUSO TRANSPORTE VERTICAL. AF_07/2019</v>
          </cell>
          <cell r="I1542" t="str">
            <v>M2</v>
          </cell>
          <cell r="J1542" t="str">
            <v>COEFICIENTE DE REPRESENTATIVIDADE</v>
          </cell>
          <cell r="K1542" t="str">
            <v>37,50</v>
          </cell>
        </row>
        <row r="1543">
          <cell r="A1543" t="str">
            <v>COBERTURA</v>
          </cell>
          <cell r="B1543" t="str">
            <v>COBE</v>
          </cell>
          <cell r="C1543" t="str">
            <v>ESTRUTURA METALICA</v>
          </cell>
          <cell r="D1543" t="str">
            <v>0291</v>
          </cell>
        </row>
        <row r="1543">
          <cell r="G1543">
            <v>92571</v>
          </cell>
          <cell r="H1543" t="str">
            <v>TRAMA DE AÇO COMPOSTA POR RIPAS, CAIBROS E TERÇAS PARA TELHADOS DE MAIS DE 2 ÁGUAS PARA TELHA DE ENCAIXE DE CERÂMICA OU DE CONCRETO, INCLUSO TRANSPORTE VERTICAL. AF_07/2019</v>
          </cell>
          <cell r="I1543" t="str">
            <v>M2</v>
          </cell>
          <cell r="J1543" t="str">
            <v>COEFICIENTE DE REPRESENTATIVIDADE</v>
          </cell>
          <cell r="K1543" t="str">
            <v>114,26</v>
          </cell>
        </row>
        <row r="1544">
          <cell r="A1544" t="str">
            <v>COBERTURA</v>
          </cell>
          <cell r="B1544" t="str">
            <v>COBE</v>
          </cell>
          <cell r="C1544" t="str">
            <v>ESTRUTURA METALICA</v>
          </cell>
          <cell r="D1544" t="str">
            <v>0291</v>
          </cell>
        </row>
        <row r="1544">
          <cell r="G1544">
            <v>92572</v>
          </cell>
          <cell r="H1544" t="str">
            <v>TRAMA DE AÇO COMPOSTA POR RIPAS E CAIBROS PARA TELHADOS DE MAIS DE 2 ÁGUAS PARA TELHA DE ENCAIXE DE CERÂMICA OU DE CONCRETO, INCLUSO TRANSPORTE VERTICAL. AF_07/2019</v>
          </cell>
          <cell r="I1544" t="str">
            <v>M2</v>
          </cell>
          <cell r="J1544" t="str">
            <v>COEFICIENTE DE REPRESENTATIVIDADE</v>
          </cell>
          <cell r="K1544" t="str">
            <v>68,22</v>
          </cell>
        </row>
        <row r="1545">
          <cell r="A1545" t="str">
            <v>COBERTURA</v>
          </cell>
          <cell r="B1545" t="str">
            <v>COBE</v>
          </cell>
          <cell r="C1545" t="str">
            <v>ESTRUTURA METALICA</v>
          </cell>
          <cell r="D1545" t="str">
            <v>0291</v>
          </cell>
        </row>
        <row r="1545">
          <cell r="G1545">
            <v>92573</v>
          </cell>
          <cell r="H1545" t="str">
            <v>TRAMA DE AÇO COMPOSTA POR RIPAS PARA TELHADOS DE MAIS DE 2 ÁGUAS PARA TELHA DE ENCAIXE DE CERÂMICA OU DE CONCRETO, INCLUSO TRANSPORTE VERTICAL, INCLUSO TRANSPORTE VERTICAL. AF_07/2019</v>
          </cell>
          <cell r="I1545" t="str">
            <v>M2</v>
          </cell>
          <cell r="J1545" t="str">
            <v>COEFICIENTE DE REPRESENTATIVIDADE</v>
          </cell>
          <cell r="K1545" t="str">
            <v>40,71</v>
          </cell>
        </row>
        <row r="1546">
          <cell r="A1546" t="str">
            <v>COBERTURA</v>
          </cell>
          <cell r="B1546" t="str">
            <v>COBE</v>
          </cell>
          <cell r="C1546" t="str">
            <v>ESTRUTURA METALICA</v>
          </cell>
          <cell r="D1546" t="str">
            <v>0291</v>
          </cell>
        </row>
        <row r="1546">
          <cell r="G1546">
            <v>92574</v>
          </cell>
          <cell r="H1546" t="str">
            <v>TRAMA DE AÇO COMPOSTA POR RIPAS, CAIBROS E TERÇAS PARA TELHADOS DE ATÉ 2 ÁGUAS PARA TELHA CERÂMICA CAPA-CANAL, INCLUSO TRANSPORTE VERTICAL. AF_07/2019</v>
          </cell>
          <cell r="I1546" t="str">
            <v>M2</v>
          </cell>
          <cell r="J1546" t="str">
            <v>COEFICIENTE DE REPRESENTATIVIDADE</v>
          </cell>
          <cell r="K1546" t="str">
            <v>108,60</v>
          </cell>
        </row>
        <row r="1547">
          <cell r="A1547" t="str">
            <v>COBERTURA</v>
          </cell>
          <cell r="B1547" t="str">
            <v>COBE</v>
          </cell>
          <cell r="C1547" t="str">
            <v>ESTRUTURA METALICA</v>
          </cell>
          <cell r="D1547" t="str">
            <v>0291</v>
          </cell>
        </row>
        <row r="1547">
          <cell r="G1547">
            <v>92575</v>
          </cell>
          <cell r="H1547" t="str">
            <v>TRAMA DE AÇO COMPOSTA POR RIPAS E CAIBROS PARA TELHADOS DE ATÉ 2 ÁGUAS PARA TELHA CERÂMICA CAPA-CANAL, INCLUSO TRANSPORTE VERTICAL. AF_07/2019</v>
          </cell>
          <cell r="I1547" t="str">
            <v>M2</v>
          </cell>
          <cell r="J1547" t="str">
            <v>COEFICIENTE DE REPRESENTATIVIDADE</v>
          </cell>
          <cell r="K1547" t="str">
            <v>54,45</v>
          </cell>
        </row>
        <row r="1548">
          <cell r="A1548" t="str">
            <v>COBERTURA</v>
          </cell>
          <cell r="B1548" t="str">
            <v>COBE</v>
          </cell>
          <cell r="C1548" t="str">
            <v>ESTRUTURA METALICA</v>
          </cell>
          <cell r="D1548" t="str">
            <v>0291</v>
          </cell>
        </row>
        <row r="1548">
          <cell r="G1548">
            <v>92576</v>
          </cell>
          <cell r="H1548" t="str">
            <v>TRAMA DE AÇO COMPOSTA POR RIPAS PARA TELHADOS DE ATÉ 2 ÁGUAS PARA TELHA CERÂMICA CAPA-CANAL, INCLUSO TRANSPORTE VERTICAL. AF_07/2019</v>
          </cell>
          <cell r="I1548" t="str">
            <v>M2</v>
          </cell>
          <cell r="J1548" t="str">
            <v>COEFICIENTE DE REPRESENTATIVIDADE</v>
          </cell>
          <cell r="K1548" t="str">
            <v>29,82</v>
          </cell>
        </row>
        <row r="1549">
          <cell r="A1549" t="str">
            <v>COBERTURA</v>
          </cell>
          <cell r="B1549" t="str">
            <v>COBE</v>
          </cell>
          <cell r="C1549" t="str">
            <v>ESTRUTURA METALICA</v>
          </cell>
          <cell r="D1549" t="str">
            <v>0291</v>
          </cell>
        </row>
        <row r="1549">
          <cell r="G1549">
            <v>92577</v>
          </cell>
          <cell r="H1549" t="str">
            <v>TRAMA DE AÇO COMPOSTA POR RIPAS, CAIBROS E TERÇAS PARA TELHADOS DE MAIS DE 2 ÁGUAS PARA TELHA CERÂMICA CAPA-CANAL, INCLUSO TRANSPORTE VERTICAL. AF_07/2019</v>
          </cell>
          <cell r="I1549" t="str">
            <v>M2</v>
          </cell>
          <cell r="J1549" t="str">
            <v>COEFICIENTE DE REPRESENTATIVIDADE</v>
          </cell>
          <cell r="K1549" t="str">
            <v>116,43</v>
          </cell>
        </row>
        <row r="1550">
          <cell r="A1550" t="str">
            <v>COBERTURA</v>
          </cell>
          <cell r="B1550" t="str">
            <v>COBE</v>
          </cell>
          <cell r="C1550" t="str">
            <v>ESTRUTURA METALICA</v>
          </cell>
          <cell r="D1550" t="str">
            <v>0291</v>
          </cell>
        </row>
        <row r="1550">
          <cell r="G1550">
            <v>92578</v>
          </cell>
          <cell r="H1550" t="str">
            <v>TRAMA DE AÇO COMPOSTA POR RIPAS E CAIBROS PARA TELHADOS DE MAIS DE 2 ÁGUAS PARA TELHA CERÂMICA CAPA-CANAL, INCLUSO TRANSPORTE VERTICAL. AF_07/2019</v>
          </cell>
          <cell r="I1550" t="str">
            <v>M2</v>
          </cell>
          <cell r="J1550" t="str">
            <v>COEFICIENTE DE REPRESENTATIVIDADE</v>
          </cell>
          <cell r="K1550" t="str">
            <v>58,82</v>
          </cell>
        </row>
        <row r="1551">
          <cell r="A1551" t="str">
            <v>COBERTURA</v>
          </cell>
          <cell r="B1551" t="str">
            <v>COBE</v>
          </cell>
          <cell r="C1551" t="str">
            <v>ESTRUTURA METALICA</v>
          </cell>
          <cell r="D1551" t="str">
            <v>0291</v>
          </cell>
        </row>
        <row r="1551">
          <cell r="G1551">
            <v>92579</v>
          </cell>
          <cell r="H1551" t="str">
            <v>TRAMA DE AÇO COMPOSTA POR RIPAS PARA TELHADOS DE MAIS DE 2 ÁGUAS PARA TELHA CERÂMICA CAPA-CANAL, INCLUSO TRANSPORTE VERTICAL. AF_07/2019</v>
          </cell>
          <cell r="I1551" t="str">
            <v>M2</v>
          </cell>
          <cell r="J1551" t="str">
            <v>COEFICIENTE DE REPRESENTATIVIDADE</v>
          </cell>
          <cell r="K1551" t="str">
            <v>32,37</v>
          </cell>
        </row>
        <row r="1552">
          <cell r="A1552" t="str">
            <v>COBERTURA</v>
          </cell>
          <cell r="B1552" t="str">
            <v>COBE</v>
          </cell>
          <cell r="C1552" t="str">
            <v>ESTRUTURA METALICA</v>
          </cell>
          <cell r="D1552" t="str">
            <v>0291</v>
          </cell>
        </row>
        <row r="1552">
          <cell r="G1552">
            <v>92580</v>
          </cell>
          <cell r="H1552" t="str">
            <v>TRAMA DE AÇO COMPOSTA POR TERÇAS PARA TELHADOS DE ATÉ 2 ÁGUAS PARA TELHA ONDULADA DE FIBROCIMENTO, METÁLICA, PLÁSTICA OU TERMOACÚSTICA, INCLUSO TRANSPORTE VERTICAL. AF_07/2019</v>
          </cell>
          <cell r="I1552" t="str">
            <v>M2</v>
          </cell>
          <cell r="J1552" t="str">
            <v>COEFICIENTE DE REPRESENTATIVIDADE</v>
          </cell>
          <cell r="K1552" t="str">
            <v>40,25</v>
          </cell>
        </row>
        <row r="1553">
          <cell r="A1553" t="str">
            <v>COBERTURA</v>
          </cell>
          <cell r="B1553" t="str">
            <v>COBE</v>
          </cell>
          <cell r="C1553" t="str">
            <v>ESTRUTURA METALICA</v>
          </cell>
          <cell r="D1553" t="str">
            <v>0291</v>
          </cell>
        </row>
        <row r="1553">
          <cell r="G1553">
            <v>92581</v>
          </cell>
          <cell r="H1553" t="str">
            <v>TRAMA DE AÇO COMPOSTA POR TERÇAS PARA TELHADOS DE ATÉ 2 ÁGUAS PARA TELHA ESTRUTURAL DE FIBROCIMENTO, INCLUSO TRANSPORTE VERTICAL. AF_07/2019</v>
          </cell>
          <cell r="I1553" t="str">
            <v>M2</v>
          </cell>
          <cell r="J1553" t="str">
            <v>COEFICIENTE DE REPRESENTATIVIDADE</v>
          </cell>
          <cell r="K1553" t="str">
            <v>41,84</v>
          </cell>
        </row>
        <row r="1554">
          <cell r="A1554" t="str">
            <v>COBERTURA</v>
          </cell>
          <cell r="B1554" t="str">
            <v>COBE</v>
          </cell>
          <cell r="C1554" t="str">
            <v>ESTRUTURA METALICA</v>
          </cell>
          <cell r="D1554" t="str">
            <v>0291</v>
          </cell>
        </row>
        <row r="1554">
          <cell r="G1554">
            <v>92582</v>
          </cell>
          <cell r="H1554" t="str">
            <v>FABRICAÇÃO E INSTALAÇÃO DE TESOURA INTEIRA EM AÇO, VÃO DE 3 M, PARA TELHA CERÂMICA OU DE CONCRETO, INCLUSO IÇAMENTO. AF_07/2019</v>
          </cell>
          <cell r="I1554" t="str">
            <v>UN</v>
          </cell>
          <cell r="J1554" t="str">
            <v>ATRIBUÍDO SÃO PAULO</v>
          </cell>
          <cell r="K1554" t="str">
            <v>620,14</v>
          </cell>
        </row>
        <row r="1555">
          <cell r="A1555" t="str">
            <v>COBERTURA</v>
          </cell>
          <cell r="B1555" t="str">
            <v>COBE</v>
          </cell>
          <cell r="C1555" t="str">
            <v>ESTRUTURA METALICA</v>
          </cell>
          <cell r="D1555" t="str">
            <v>0291</v>
          </cell>
        </row>
        <row r="1555">
          <cell r="G1555">
            <v>92584</v>
          </cell>
          <cell r="H1555" t="str">
            <v>FABRICAÇÃO E INSTALAÇÃO DE TESOURA INTEIRA EM AÇO, VÃO DE 4 M, PARA TELHA CERÂMICA OU DE CONCRETO, INCLUSO IÇAMENTO. AF_07/2019</v>
          </cell>
          <cell r="I1555" t="str">
            <v>UN</v>
          </cell>
          <cell r="J1555" t="str">
            <v>ATRIBUÍDO SÃO PAULO</v>
          </cell>
          <cell r="K1555" t="str">
            <v>717,51</v>
          </cell>
        </row>
        <row r="1556">
          <cell r="A1556" t="str">
            <v>COBERTURA</v>
          </cell>
          <cell r="B1556" t="str">
            <v>COBE</v>
          </cell>
          <cell r="C1556" t="str">
            <v>ESTRUTURA METALICA</v>
          </cell>
          <cell r="D1556" t="str">
            <v>0291</v>
          </cell>
        </row>
        <row r="1556">
          <cell r="G1556">
            <v>92586</v>
          </cell>
          <cell r="H1556" t="str">
            <v>FABRICAÇÃO E INSTALAÇÃO DE TESOURA INTEIRA EM AÇO, VÃO DE 5 M, PARA TELHA CERÂMICA OU DE CONCRETO, INCLUSO IÇAMENTO. AF_07/2019</v>
          </cell>
          <cell r="I1556" t="str">
            <v>UN</v>
          </cell>
          <cell r="J1556" t="str">
            <v>ATRIBUÍDO SÃO PAULO</v>
          </cell>
          <cell r="K1556" t="str">
            <v>814,89</v>
          </cell>
        </row>
        <row r="1557">
          <cell r="A1557" t="str">
            <v>COBERTURA</v>
          </cell>
          <cell r="B1557" t="str">
            <v>COBE</v>
          </cell>
          <cell r="C1557" t="str">
            <v>ESTRUTURA METALICA</v>
          </cell>
          <cell r="D1557" t="str">
            <v>0291</v>
          </cell>
        </row>
        <row r="1557">
          <cell r="G1557">
            <v>92588</v>
          </cell>
          <cell r="H1557" t="str">
            <v>FABRICAÇÃO E INSTALAÇÃO DE TESOURA INTEIRA EM AÇO, VÃO DE 6 M, PARA TELHA CERÂMICA OU DE CONCRETO, INCLUSO IÇAMENTO. AF_07/2019</v>
          </cell>
          <cell r="I1557" t="str">
            <v>UN</v>
          </cell>
          <cell r="J1557" t="str">
            <v>ATRIBUÍDO SÃO PAULO</v>
          </cell>
          <cell r="K1557" t="str">
            <v>1.028,08</v>
          </cell>
        </row>
        <row r="1558">
          <cell r="A1558" t="str">
            <v>COBERTURA</v>
          </cell>
          <cell r="B1558" t="str">
            <v>COBE</v>
          </cell>
          <cell r="C1558" t="str">
            <v>ESTRUTURA METALICA</v>
          </cell>
          <cell r="D1558" t="str">
            <v>0291</v>
          </cell>
        </row>
        <row r="1558">
          <cell r="G1558">
            <v>92590</v>
          </cell>
          <cell r="H1558" t="str">
            <v>FABRICAÇÃO E INSTALAÇÃO DE TESOURA INTEIRA EM AÇO, VÃO DE 7 M, PARA TELHA CERÂMICA OU DE CONCRETO, INCLUSO IÇAMENTO. AF_07/2019</v>
          </cell>
          <cell r="I1558" t="str">
            <v>UN</v>
          </cell>
          <cell r="J1558" t="str">
            <v>ATRIBUÍDO SÃO PAULO</v>
          </cell>
          <cell r="K1558" t="str">
            <v>1.125,45</v>
          </cell>
        </row>
        <row r="1559">
          <cell r="A1559" t="str">
            <v>COBERTURA</v>
          </cell>
          <cell r="B1559" t="str">
            <v>COBE</v>
          </cell>
          <cell r="C1559" t="str">
            <v>ESTRUTURA METALICA</v>
          </cell>
          <cell r="D1559" t="str">
            <v>0291</v>
          </cell>
        </row>
        <row r="1559">
          <cell r="G1559">
            <v>92592</v>
          </cell>
          <cell r="H1559" t="str">
            <v>FABRICAÇÃO E INSTALAÇÃO DE TESOURA INTEIRA EM AÇO, VÃO DE 8 M, PARA TELHA CERÂMICA OU DE CONCRETO, INCLUSO IÇAMENTO. AF_07/2019</v>
          </cell>
          <cell r="I1559" t="str">
            <v>UN</v>
          </cell>
          <cell r="J1559" t="str">
            <v>ATRIBUÍDO SÃO PAULO</v>
          </cell>
          <cell r="K1559" t="str">
            <v>1.261,59</v>
          </cell>
        </row>
        <row r="1560">
          <cell r="A1560" t="str">
            <v>COBERTURA</v>
          </cell>
          <cell r="B1560" t="str">
            <v>COBE</v>
          </cell>
          <cell r="C1560" t="str">
            <v>ESTRUTURA METALICA</v>
          </cell>
          <cell r="D1560" t="str">
            <v>0291</v>
          </cell>
        </row>
        <row r="1560">
          <cell r="G1560">
            <v>92594</v>
          </cell>
          <cell r="H1560" t="str">
            <v>FABRICAÇÃO E INSTALAÇÃO DE TESOURA INTEIRA EM AÇO, VÃO DE 9 M, PARA TELHA CERÂMICA OU DE CONCRETO, INCLUSO IÇAMENTO. AF_07/2019</v>
          </cell>
          <cell r="I1560" t="str">
            <v>UN</v>
          </cell>
          <cell r="J1560" t="str">
            <v>ATRIBUÍDO SÃO PAULO</v>
          </cell>
          <cell r="K1560" t="str">
            <v>1.460,18</v>
          </cell>
        </row>
        <row r="1561">
          <cell r="A1561" t="str">
            <v>COBERTURA</v>
          </cell>
          <cell r="B1561" t="str">
            <v>COBE</v>
          </cell>
          <cell r="C1561" t="str">
            <v>ESTRUTURA METALICA</v>
          </cell>
          <cell r="D1561" t="str">
            <v>0291</v>
          </cell>
        </row>
        <row r="1561">
          <cell r="G1561">
            <v>92596</v>
          </cell>
          <cell r="H1561" t="str">
            <v>FABRICAÇÃO E INSTALAÇÃO DE TESOURA INTEIRA EM AÇO, VÃO DE 10 M, PARA TELHA CERÂMICA OU DE CONCRETO, INCLUSO IÇAMENTO. AF_07/2019</v>
          </cell>
          <cell r="I1561" t="str">
            <v>UN</v>
          </cell>
          <cell r="J1561" t="str">
            <v>ATRIBUÍDO SÃO PAULO</v>
          </cell>
          <cell r="K1561" t="str">
            <v>1.624,06</v>
          </cell>
        </row>
        <row r="1562">
          <cell r="A1562" t="str">
            <v>COBERTURA</v>
          </cell>
          <cell r="B1562" t="str">
            <v>COBE</v>
          </cell>
          <cell r="C1562" t="str">
            <v>ESTRUTURA METALICA</v>
          </cell>
          <cell r="D1562" t="str">
            <v>0291</v>
          </cell>
        </row>
        <row r="1562">
          <cell r="G1562">
            <v>92598</v>
          </cell>
          <cell r="H1562" t="str">
            <v>FABRICAÇÃO E INSTALAÇÃO DE TESOURA INTEIRA EM AÇO, VÃO DE 11 M, PARA TELHA CERÂMICA OU DE CONCRETO, INCLUSO IÇAMENTO. AF_07/2019</v>
          </cell>
          <cell r="I1562" t="str">
            <v>UN</v>
          </cell>
          <cell r="J1562" t="str">
            <v>ATRIBUÍDO SÃO PAULO</v>
          </cell>
          <cell r="K1562" t="str">
            <v>1.721,45</v>
          </cell>
        </row>
        <row r="1563">
          <cell r="A1563" t="str">
            <v>COBERTURA</v>
          </cell>
          <cell r="B1563" t="str">
            <v>COBE</v>
          </cell>
          <cell r="C1563" t="str">
            <v>ESTRUTURA METALICA</v>
          </cell>
          <cell r="D1563" t="str">
            <v>0291</v>
          </cell>
        </row>
        <row r="1563">
          <cell r="G1563">
            <v>92600</v>
          </cell>
          <cell r="H1563" t="str">
            <v>FABRICAÇÃO E INSTALAÇÃO DE TESOURA INTEIRA EM AÇO, VÃO DE 12 M, PARA TELHA CERÂMICA OU DE CONCRETO, INCLUSO IÇAMENTO. AF_07/2019</v>
          </cell>
          <cell r="I1563" t="str">
            <v>UN</v>
          </cell>
          <cell r="J1563" t="str">
            <v>ATRIBUÍDO SÃO PAULO</v>
          </cell>
          <cell r="K1563" t="str">
            <v>1.843,45</v>
          </cell>
        </row>
        <row r="1564">
          <cell r="A1564" t="str">
            <v>COBERTURA</v>
          </cell>
          <cell r="B1564" t="str">
            <v>COBE</v>
          </cell>
          <cell r="C1564" t="str">
            <v>ESTRUTURA METALICA</v>
          </cell>
          <cell r="D1564" t="str">
            <v>0291</v>
          </cell>
        </row>
        <row r="1564">
          <cell r="G1564">
            <v>92602</v>
          </cell>
          <cell r="H1564" t="str">
            <v>FABRICAÇÃO E INSTALAÇÃO DE TESOURA INTEIRA EM AÇO, VÃO DE 3 M, PARA TELHA ONDULADA DE FIBROCIMENTO, METÁLICA, PLÁSTICA OU TERMOACÚSTICA, INCLUSO IÇAMENTO. AF_07/2019</v>
          </cell>
          <cell r="I1564" t="str">
            <v>UN</v>
          </cell>
          <cell r="J1564" t="str">
            <v>ATRIBUÍDO SÃO PAULO</v>
          </cell>
          <cell r="K1564" t="str">
            <v>620,14</v>
          </cell>
        </row>
        <row r="1565">
          <cell r="A1565" t="str">
            <v>COBERTURA</v>
          </cell>
          <cell r="B1565" t="str">
            <v>COBE</v>
          </cell>
          <cell r="C1565" t="str">
            <v>ESTRUTURA METALICA</v>
          </cell>
          <cell r="D1565" t="str">
            <v>0291</v>
          </cell>
        </row>
        <row r="1565">
          <cell r="G1565">
            <v>92604</v>
          </cell>
          <cell r="H1565" t="str">
            <v>FABRICAÇÃO E INSTALAÇÃO DE TESOURA INTEIRA EM AÇO, VÃO DE 4 M, PARA TELHA ONDULADA DE FIBROCIMENTO, METÁLICA, PLÁSTICA OU TERMOACÚSTICA, INCLUSO IÇAMENTO. AF_07/2019</v>
          </cell>
          <cell r="I1565" t="str">
            <v>UN</v>
          </cell>
          <cell r="J1565" t="str">
            <v>ATRIBUÍDO SÃO PAULO</v>
          </cell>
          <cell r="K1565" t="str">
            <v>692,88</v>
          </cell>
        </row>
        <row r="1566">
          <cell r="A1566" t="str">
            <v>COBERTURA</v>
          </cell>
          <cell r="B1566" t="str">
            <v>COBE</v>
          </cell>
          <cell r="C1566" t="str">
            <v>ESTRUTURA METALICA</v>
          </cell>
          <cell r="D1566" t="str">
            <v>0291</v>
          </cell>
        </row>
        <row r="1566">
          <cell r="G1566">
            <v>92606</v>
          </cell>
          <cell r="H1566" t="str">
            <v>FABRICAÇÃO E INSTALAÇÃO DE TESOURA INTEIRA EM AÇO, VÃO DE 5 M, PARA TELHA ONDULADA DE FIBROCIMENTO, METÁLICA, PLÁSTICA OU TERMOACÚSTICA, INCLUSO IÇAMENTO. AF_07/2019</v>
          </cell>
          <cell r="I1566" t="str">
            <v>UN</v>
          </cell>
          <cell r="J1566" t="str">
            <v>ATRIBUÍDO SÃO PAULO</v>
          </cell>
          <cell r="K1566" t="str">
            <v>790,26</v>
          </cell>
        </row>
        <row r="1567">
          <cell r="A1567" t="str">
            <v>COBERTURA</v>
          </cell>
          <cell r="B1567" t="str">
            <v>COBE</v>
          </cell>
          <cell r="C1567" t="str">
            <v>ESTRUTURA METALICA</v>
          </cell>
          <cell r="D1567" t="str">
            <v>0291</v>
          </cell>
        </row>
        <row r="1567">
          <cell r="G1567">
            <v>92608</v>
          </cell>
          <cell r="H1567" t="str">
            <v>FABRICAÇÃO E INSTALAÇÃO DE TESOURA INTEIRA EM AÇO, VÃO DE 6 M, PARA TELHA ONDULADA DE FIBROCIMENTO, METÁLICA, PLÁSTICA OU TERMOACÚSTICA, INCLUSO IÇAMENTO. AF_07/2019</v>
          </cell>
          <cell r="I1567" t="str">
            <v>UN</v>
          </cell>
          <cell r="J1567" t="str">
            <v>ATRIBUÍDO SÃO PAULO</v>
          </cell>
          <cell r="K1567" t="str">
            <v>978,82</v>
          </cell>
        </row>
        <row r="1568">
          <cell r="A1568" t="str">
            <v>COBERTURA</v>
          </cell>
          <cell r="B1568" t="str">
            <v>COBE</v>
          </cell>
          <cell r="C1568" t="str">
            <v>ESTRUTURA METALICA</v>
          </cell>
          <cell r="D1568" t="str">
            <v>0291</v>
          </cell>
        </row>
        <row r="1568">
          <cell r="G1568">
            <v>92610</v>
          </cell>
          <cell r="H1568" t="str">
            <v>FABRICAÇÃO E INSTALAÇÃO DE TESOURA INTEIRA EM AÇO, VÃO DE 7 M, PARA TELHA ONDULADA DE FIBROCIMENTO, METÁLICA, PLÁSTICA OU TERMOACÚSTICA, INCLUSO IÇAMENTO. AF_07/2019</v>
          </cell>
          <cell r="I1568" t="str">
            <v>UN</v>
          </cell>
          <cell r="J1568" t="str">
            <v>ATRIBUÍDO SÃO PAULO</v>
          </cell>
          <cell r="K1568" t="str">
            <v>1.076,19</v>
          </cell>
        </row>
        <row r="1569">
          <cell r="A1569" t="str">
            <v>COBERTURA</v>
          </cell>
          <cell r="B1569" t="str">
            <v>COBE</v>
          </cell>
          <cell r="C1569" t="str">
            <v>ESTRUTURA METALICA</v>
          </cell>
          <cell r="D1569" t="str">
            <v>0291</v>
          </cell>
        </row>
        <row r="1569">
          <cell r="G1569">
            <v>92612</v>
          </cell>
          <cell r="H1569" t="str">
            <v>FABRICAÇÃO E INSTALAÇÃO DE TESOURA INTEIRA EM AÇO, VÃO DE 8 M, PARA TELHA ONDULADA DE FIBROCIMENTO, METÁLICA, PLÁSTICA OU TERMOACÚSTICA, INCLUSO IÇAMENTO, INCLUSO IÇAMENTO. AF_07/2019</v>
          </cell>
          <cell r="I1569" t="str">
            <v>UN</v>
          </cell>
          <cell r="J1569" t="str">
            <v>ATRIBUÍDO SÃO PAULO</v>
          </cell>
          <cell r="K1569" t="str">
            <v>1.212,33</v>
          </cell>
        </row>
        <row r="1570">
          <cell r="A1570" t="str">
            <v>COBERTURA</v>
          </cell>
          <cell r="B1570" t="str">
            <v>COBE</v>
          </cell>
          <cell r="C1570" t="str">
            <v>ESTRUTURA METALICA</v>
          </cell>
          <cell r="D1570" t="str">
            <v>0291</v>
          </cell>
        </row>
        <row r="1570">
          <cell r="G1570">
            <v>92614</v>
          </cell>
          <cell r="H1570" t="str">
            <v>FABRICAÇÃO E INSTALAÇÃO DE TESOURA INTEIRA EM AÇO, VÃO DE 9 M, PARA TELHA ONDULADA DE FIBROCIMENTO, METÁLICA, PLÁSTICA OU TERMOACÚSTICA, INCLUSO IÇAMENTO. AF_07/2019</v>
          </cell>
          <cell r="I1570" t="str">
            <v>UN</v>
          </cell>
          <cell r="J1570" t="str">
            <v>ATRIBUÍDO SÃO PAULO</v>
          </cell>
          <cell r="K1570" t="str">
            <v>1.361,65</v>
          </cell>
        </row>
        <row r="1571">
          <cell r="A1571" t="str">
            <v>COBERTURA</v>
          </cell>
          <cell r="B1571" t="str">
            <v>COBE</v>
          </cell>
          <cell r="C1571" t="str">
            <v>ESTRUTURA METALICA</v>
          </cell>
          <cell r="D1571" t="str">
            <v>0291</v>
          </cell>
        </row>
        <row r="1571">
          <cell r="G1571">
            <v>92616</v>
          </cell>
          <cell r="H1571" t="str">
            <v>FABRICAÇÃO E INSTALAÇÃO DE TESOURA INTEIRA EM AÇO, VÃO DE 10 M, PARA TELHA ONDULADA DE FIBROCIMENTO, METÁLICA, PLÁSTICA OU TERMOACÚSTICA, INCLUSO IÇAMENTO. AF_07/2019</v>
          </cell>
          <cell r="I1571" t="str">
            <v>UN</v>
          </cell>
          <cell r="J1571" t="str">
            <v>ATRIBUÍDO SÃO PAULO</v>
          </cell>
          <cell r="K1571" t="str">
            <v>1.550,17</v>
          </cell>
        </row>
        <row r="1572">
          <cell r="A1572" t="str">
            <v>COBERTURA</v>
          </cell>
          <cell r="B1572" t="str">
            <v>COBE</v>
          </cell>
          <cell r="C1572" t="str">
            <v>ESTRUTURA METALICA</v>
          </cell>
          <cell r="D1572" t="str">
            <v>0291</v>
          </cell>
        </row>
        <row r="1572">
          <cell r="G1572">
            <v>92618</v>
          </cell>
          <cell r="H1572" t="str">
            <v>FABRICAÇÃO E INSTALAÇÃO DE TESOURA INTEIRA EM AÇO, VÃO DE 11 M, PARA TELHA ONDULADA DE FIBROCIMENTO, METÁLICA, PLÁSTICA OU TERMOACÚSTICA, INCLUSO IÇAMENTO. AF_07/2019</v>
          </cell>
          <cell r="I1572" t="str">
            <v>UN</v>
          </cell>
          <cell r="J1572" t="str">
            <v>ATRIBUÍDO SÃO PAULO</v>
          </cell>
          <cell r="K1572" t="str">
            <v>1.647,55</v>
          </cell>
        </row>
        <row r="1573">
          <cell r="A1573" t="str">
            <v>COBERTURA</v>
          </cell>
          <cell r="B1573" t="str">
            <v>COBE</v>
          </cell>
          <cell r="C1573" t="str">
            <v>ESTRUTURA METALICA</v>
          </cell>
          <cell r="D1573" t="str">
            <v>0291</v>
          </cell>
        </row>
        <row r="1573">
          <cell r="G1573">
            <v>92620</v>
          </cell>
          <cell r="H1573" t="str">
            <v>FABRICAÇÃO E INSTALAÇÃO DE TESOURA INTEIRA EM AÇO, VÃO DE 12 M, PARA TELHA ONDULADA DE FIBROCIMENTO, METÁLICA, PLÁSTICA OU TERMOACÚSTICA, INCLUSO IÇAMENTO. AF_07/2019</v>
          </cell>
          <cell r="I1573" t="str">
            <v>UN</v>
          </cell>
          <cell r="J1573" t="str">
            <v>ATRIBUÍDO SÃO PAULO</v>
          </cell>
          <cell r="K1573" t="str">
            <v>1.744,92</v>
          </cell>
        </row>
        <row r="1574">
          <cell r="A1574" t="str">
            <v>COBERTURA</v>
          </cell>
          <cell r="B1574" t="str">
            <v>COBE</v>
          </cell>
          <cell r="C1574" t="str">
            <v>ESTRUTURA METALICA</v>
          </cell>
          <cell r="D1574" t="str">
            <v>0291</v>
          </cell>
        </row>
        <row r="1574">
          <cell r="G1574">
            <v>100357</v>
          </cell>
          <cell r="H1574" t="str">
            <v>FABRICAÇÃO E INSTALAÇÃO DE MEIA TESOURA DE MADEIRA NÃO APARELHADA, COM VÃO DE 3 M, PARA TELHA CERÂMICA OU DE CONCRETO, INCLUSO IÇAMENTO. AF_07/2019</v>
          </cell>
          <cell r="I1574" t="str">
            <v>UN</v>
          </cell>
          <cell r="J1574" t="str">
            <v>ATRIBUÍDO SÃO PAULO</v>
          </cell>
          <cell r="K1574" t="str">
            <v>1.246,77</v>
          </cell>
        </row>
        <row r="1575">
          <cell r="A1575" t="str">
            <v>COBERTURA</v>
          </cell>
          <cell r="B1575" t="str">
            <v>COBE</v>
          </cell>
          <cell r="C1575" t="str">
            <v>ESTRUTURA METALICA</v>
          </cell>
          <cell r="D1575" t="str">
            <v>0291</v>
          </cell>
        </row>
        <row r="1575">
          <cell r="G1575">
            <v>100358</v>
          </cell>
          <cell r="H1575" t="str">
            <v>FABRICAÇÃO E INSTALAÇÃO DE MEIA TESOURA DE MADEIRA NÃO APARELHADA, COM VÃO DE 4 M, PARA TELHA CERÂMICA OU DE CONCRETO, INCLUSO IÇAMENTO. AF_07/2019</v>
          </cell>
          <cell r="I1575" t="str">
            <v>UN</v>
          </cell>
          <cell r="J1575" t="str">
            <v>ATRIBUÍDO SÃO PAULO</v>
          </cell>
          <cell r="K1575" t="str">
            <v>1.652,32</v>
          </cell>
        </row>
        <row r="1576">
          <cell r="A1576" t="str">
            <v>COBERTURA</v>
          </cell>
          <cell r="B1576" t="str">
            <v>COBE</v>
          </cell>
          <cell r="C1576" t="str">
            <v>ESTRUTURA METALICA</v>
          </cell>
          <cell r="D1576" t="str">
            <v>0291</v>
          </cell>
        </row>
        <row r="1576">
          <cell r="G1576">
            <v>100359</v>
          </cell>
          <cell r="H1576" t="str">
            <v>FABRICAÇÃO E INSTALAÇÃO DE MEIA TESOURA DE MADEIRA NÃO APARELHADA, COM VÃO DE 5 M, PARA TELHA CERÂMICA OU DE CONCRETO, INCLUSO IÇAMENTO. AF_07/2019</v>
          </cell>
          <cell r="I1576" t="str">
            <v>UN</v>
          </cell>
          <cell r="J1576" t="str">
            <v>ATRIBUÍDO SÃO PAULO</v>
          </cell>
          <cell r="K1576" t="str">
            <v>1.750,25</v>
          </cell>
        </row>
        <row r="1577">
          <cell r="A1577" t="str">
            <v>COBERTURA</v>
          </cell>
          <cell r="B1577" t="str">
            <v>COBE</v>
          </cell>
          <cell r="C1577" t="str">
            <v>ESTRUTURA METALICA</v>
          </cell>
          <cell r="D1577" t="str">
            <v>0291</v>
          </cell>
        </row>
        <row r="1577">
          <cell r="G1577">
            <v>100360</v>
          </cell>
          <cell r="H1577" t="str">
            <v>FABRICAÇÃO E INSTALAÇÃO DE MEIA TESOURA DE MADEIRA NÃO APARELHADA, COM VÃO DE 6 M, PARA TELHA CERÂMICA OU DE CONCRETO, INCLUSO IÇAMENTO. AF_07/2019</v>
          </cell>
          <cell r="I1577" t="str">
            <v>UN</v>
          </cell>
          <cell r="J1577" t="str">
            <v>ATRIBUÍDO SÃO PAULO</v>
          </cell>
          <cell r="K1577" t="str">
            <v>1.944,08</v>
          </cell>
        </row>
        <row r="1578">
          <cell r="A1578" t="str">
            <v>COBERTURA</v>
          </cell>
          <cell r="B1578" t="str">
            <v>COBE</v>
          </cell>
          <cell r="C1578" t="str">
            <v>ESTRUTURA METALICA</v>
          </cell>
          <cell r="D1578" t="str">
            <v>0291</v>
          </cell>
        </row>
        <row r="1578">
          <cell r="G1578">
            <v>100361</v>
          </cell>
          <cell r="H1578" t="str">
            <v>FABRICAÇÃO E INSTALAÇÃO DE MEIA TESOURA DE MADEIRA NÃO APARELHADA, COM VÃO DE 7 M, PARA TELHA CERÂMICA OU DE CONCRETO, INCLUSO IÇAMENTO. AF_07/2019</v>
          </cell>
          <cell r="I1578" t="str">
            <v>UN</v>
          </cell>
          <cell r="J1578" t="str">
            <v>ATRIBUÍDO SÃO PAULO</v>
          </cell>
          <cell r="K1578" t="str">
            <v>2.391,80</v>
          </cell>
        </row>
        <row r="1579">
          <cell r="A1579" t="str">
            <v>COBERTURA</v>
          </cell>
          <cell r="B1579" t="str">
            <v>COBE</v>
          </cell>
          <cell r="C1579" t="str">
            <v>ESTRUTURA METALICA</v>
          </cell>
          <cell r="D1579" t="str">
            <v>0291</v>
          </cell>
        </row>
        <row r="1579">
          <cell r="G1579">
            <v>100362</v>
          </cell>
          <cell r="H1579" t="str">
            <v>FABRICAÇÃO E INSTALAÇÃO DE MEIA TESOURA DE MADEIRA NÃO APARELHADA, COM VÃO DE 8 M, PARA TELHA CERÂMICA OU DE CONCRETO, INCLUSO IÇAMENTO. AF_07/2019</v>
          </cell>
          <cell r="I1579" t="str">
            <v>UN</v>
          </cell>
          <cell r="J1579" t="str">
            <v>ATRIBUÍDO SÃO PAULO</v>
          </cell>
          <cell r="K1579" t="str">
            <v>3.160,13</v>
          </cell>
        </row>
        <row r="1580">
          <cell r="A1580" t="str">
            <v>COBERTURA</v>
          </cell>
          <cell r="B1580" t="str">
            <v>COBE</v>
          </cell>
          <cell r="C1580" t="str">
            <v>ESTRUTURA METALICA</v>
          </cell>
          <cell r="D1580" t="str">
            <v>0291</v>
          </cell>
        </row>
        <row r="1580">
          <cell r="G1580">
            <v>100363</v>
          </cell>
          <cell r="H1580" t="str">
            <v>FABRICAÇÃO E INSTALAÇÃO DE MEIA TESOURA DE MADEIRA NÃO APARELHADA, COM VÃO DE 9 M, PARA TELHA CERÂMICA OU DE CONCRETO, INCLUSO IÇAMENTO. AF_07/2019</v>
          </cell>
          <cell r="I1580" t="str">
            <v>UN</v>
          </cell>
          <cell r="J1580" t="str">
            <v>ATRIBUÍDO SÃO PAULO</v>
          </cell>
          <cell r="K1580" t="str">
            <v>3.278,57</v>
          </cell>
        </row>
        <row r="1581">
          <cell r="A1581" t="str">
            <v>COBERTURA</v>
          </cell>
          <cell r="B1581" t="str">
            <v>COBE</v>
          </cell>
          <cell r="C1581" t="str">
            <v>ESTRUTURA METALICA</v>
          </cell>
          <cell r="D1581" t="str">
            <v>0291</v>
          </cell>
        </row>
        <row r="1581">
          <cell r="G1581">
            <v>100364</v>
          </cell>
          <cell r="H1581" t="str">
            <v>FABRICAÇÃO E INSTALAÇÃO DE MEIA TESOURA DE MADEIRA NÃO APARELHADA, COM VÃO DE 10 M, PARA TELHA CERÂMICA OU DE CONCRETO, INCLUSO IÇAMENTO. AF_07/2019</v>
          </cell>
          <cell r="I1581" t="str">
            <v>UN</v>
          </cell>
          <cell r="J1581" t="str">
            <v>ATRIBUÍDO SÃO PAULO</v>
          </cell>
          <cell r="K1581" t="str">
            <v>3.563,39</v>
          </cell>
        </row>
        <row r="1582">
          <cell r="A1582" t="str">
            <v>COBERTURA</v>
          </cell>
          <cell r="B1582" t="str">
            <v>COBE</v>
          </cell>
          <cell r="C1582" t="str">
            <v>ESTRUTURA METALICA</v>
          </cell>
          <cell r="D1582" t="str">
            <v>0291</v>
          </cell>
        </row>
        <row r="1582">
          <cell r="G1582">
            <v>100365</v>
          </cell>
          <cell r="H1582" t="str">
            <v>FABRICAÇÃO E INSTALAÇÃO DE MEIA TESOURA DE MADEIRA NÃO APARELHADA, COM VÃO DE 11 M, PARA TELHA CERÂMICA OU DE CONCRETO, INCLUSO IÇAMENTO. AF_07/2019</v>
          </cell>
          <cell r="I1582" t="str">
            <v>UN</v>
          </cell>
          <cell r="J1582" t="str">
            <v>ATRIBUÍDO SÃO PAULO</v>
          </cell>
          <cell r="K1582" t="str">
            <v>4.082,63</v>
          </cell>
        </row>
        <row r="1583">
          <cell r="A1583" t="str">
            <v>COBERTURA</v>
          </cell>
          <cell r="B1583" t="str">
            <v>COBE</v>
          </cell>
          <cell r="C1583" t="str">
            <v>ESTRUTURA METALICA</v>
          </cell>
          <cell r="D1583" t="str">
            <v>0291</v>
          </cell>
        </row>
        <row r="1583">
          <cell r="G1583">
            <v>100366</v>
          </cell>
          <cell r="H1583" t="str">
            <v>FABRICAÇÃO E INSTALAÇÃO DE MEIA TESOURA DE MADEIRA NÃO APARELHADA, COM VÃO DE 12 M, PARA TELHA CERÂMICA OU DE CONCRETO, INCLUSO IÇAMENTO. AF_07/2019</v>
          </cell>
          <cell r="I1583" t="str">
            <v>UN</v>
          </cell>
          <cell r="J1583" t="str">
            <v>ATRIBUÍDO SÃO PAULO</v>
          </cell>
          <cell r="K1583" t="str">
            <v>4.405,04</v>
          </cell>
        </row>
        <row r="1584">
          <cell r="A1584" t="str">
            <v>COBERTURA</v>
          </cell>
          <cell r="B1584" t="str">
            <v>COBE</v>
          </cell>
          <cell r="C1584" t="str">
            <v>ESTRUTURA METALICA</v>
          </cell>
          <cell r="D1584" t="str">
            <v>0291</v>
          </cell>
        </row>
        <row r="1584">
          <cell r="G1584">
            <v>100367</v>
          </cell>
          <cell r="H1584" t="str">
            <v>FABRICAÇÃO E INSTALAÇÃO DE MEIA TESOURA DE MADEIRA NÃO APARELHADA, COM VÃO DE 3 M, PARA TELHA ONDULADA DE FIBROCIMENTO, ALUMÍNIO, PLÁSTICA OU TERMOACÚSTICA, INCLUSO IÇAMENTO. AF_07/2019</v>
          </cell>
          <cell r="I1584" t="str">
            <v>UN</v>
          </cell>
          <cell r="J1584" t="str">
            <v>ATRIBUÍDO SÃO PAULO</v>
          </cell>
          <cell r="K1584" t="str">
            <v>1.208,74</v>
          </cell>
        </row>
        <row r="1585">
          <cell r="A1585" t="str">
            <v>COBERTURA</v>
          </cell>
          <cell r="B1585" t="str">
            <v>COBE</v>
          </cell>
          <cell r="C1585" t="str">
            <v>ESTRUTURA METALICA</v>
          </cell>
          <cell r="D1585" t="str">
            <v>0291</v>
          </cell>
        </row>
        <row r="1585">
          <cell r="G1585">
            <v>100368</v>
          </cell>
          <cell r="H1585" t="str">
            <v>FABRICAÇÃO E INSTALAÇÃO DE MEIA TESOURA DE MADEIRA NÃO APARELHADA, COM VÃO DE 4 M, PARA TELHA ONDULADA DE FIBROCIMENTO, ALUMÍNIO, PLÁSTICA OU TERMOACÚSTICA, INCLUSO IÇAMENTO. AF_07/2019</v>
          </cell>
          <cell r="I1585" t="str">
            <v>UN</v>
          </cell>
          <cell r="J1585" t="str">
            <v>ATRIBUÍDO SÃO PAULO</v>
          </cell>
          <cell r="K1585" t="str">
            <v>1.605,41</v>
          </cell>
        </row>
        <row r="1586">
          <cell r="A1586" t="str">
            <v>COBERTURA</v>
          </cell>
          <cell r="B1586" t="str">
            <v>COBE</v>
          </cell>
          <cell r="C1586" t="str">
            <v>ESTRUTURA METALICA</v>
          </cell>
          <cell r="D1586" t="str">
            <v>0291</v>
          </cell>
        </row>
        <row r="1586">
          <cell r="G1586">
            <v>100369</v>
          </cell>
          <cell r="H1586" t="str">
            <v>FABRICAÇÃO E INSTALAÇÃO DE MEIA TESOURA DE MADEIRA NÃO APARELHADA, COM VÃO DE 5 M, PARA TELHA ONDULADA DE FIBROCIMENTO, ALUMÍNIO, PLÁSTICA OU TERMOACÚSTICA, INCLUSO IÇAMENTO. AF_07/2019</v>
          </cell>
          <cell r="I1586" t="str">
            <v>UN</v>
          </cell>
          <cell r="J1586" t="str">
            <v>ATRIBUÍDO SÃO PAULO</v>
          </cell>
          <cell r="K1586" t="str">
            <v>1.703,35</v>
          </cell>
        </row>
        <row r="1587">
          <cell r="A1587" t="str">
            <v>COBERTURA</v>
          </cell>
          <cell r="B1587" t="str">
            <v>COBE</v>
          </cell>
          <cell r="C1587" t="str">
            <v>ESTRUTURA METALICA</v>
          </cell>
          <cell r="D1587" t="str">
            <v>0291</v>
          </cell>
        </row>
        <row r="1587">
          <cell r="G1587">
            <v>100370</v>
          </cell>
          <cell r="H1587" t="str">
            <v>FABRICAÇÃO E INSTALAÇÃO DE MEIA TESOURA DE MADEIRA NÃO APARELHADA, COM VÃO DE 6 M, PARA TELHA ONDULADA DE FIBROCIMENTO, ALUMÍNIO, PLÁSTICA OU TERMOACÚSTICA, INCLUSO IÇAMENTO. AF_07/2019</v>
          </cell>
          <cell r="I1587" t="str">
            <v>UN</v>
          </cell>
          <cell r="J1587" t="str">
            <v>ATRIBUÍDO SÃO PAULO</v>
          </cell>
          <cell r="K1587" t="str">
            <v>2.042,52</v>
          </cell>
        </row>
        <row r="1588">
          <cell r="A1588" t="str">
            <v>COBERTURA</v>
          </cell>
          <cell r="B1588" t="str">
            <v>COBE</v>
          </cell>
          <cell r="C1588" t="str">
            <v>ESTRUTURA METALICA</v>
          </cell>
          <cell r="D1588" t="str">
            <v>0291</v>
          </cell>
        </row>
        <row r="1588">
          <cell r="G1588">
            <v>100371</v>
          </cell>
          <cell r="H1588" t="str">
            <v>FABRICAÇÃO E INSTALAÇÃO DE MEIA TESOURA DE MADEIRA NÃO APARELHADA, COM VÃO DE 7 M, PARA TELHA ONDULADA DE FIBROCIMENTO, ALUMÍNIO, PLÁSTICA OU TERMOACÚSTICA, INCLUSO IÇAMENTO. AF_07/2019</v>
          </cell>
          <cell r="I1588" t="str">
            <v>UN</v>
          </cell>
          <cell r="J1588" t="str">
            <v>ATRIBUÍDO SÃO PAULO</v>
          </cell>
          <cell r="K1588" t="str">
            <v>2.266,73</v>
          </cell>
        </row>
        <row r="1589">
          <cell r="A1589" t="str">
            <v>COBERTURA</v>
          </cell>
          <cell r="B1589" t="str">
            <v>COBE</v>
          </cell>
          <cell r="C1589" t="str">
            <v>ESTRUTURA METALICA</v>
          </cell>
          <cell r="D1589" t="str">
            <v>0291</v>
          </cell>
        </row>
        <row r="1589">
          <cell r="G1589">
            <v>100372</v>
          </cell>
          <cell r="H1589" t="str">
            <v>FABRICAÇÃO E INSTALAÇÃO DE MEIA TESOURA DE MADEIRA NÃO APARELHADA, COM VÃO DE 8 M, PARA TELHA ONDULADA DE FIBROCIMENTO, ALUMÍNIO, PLÁSTICA OU TERMOACÚSTICA, INCLUSO IÇAMENTO. AF_07/2019</v>
          </cell>
          <cell r="I1589" t="str">
            <v>UN</v>
          </cell>
          <cell r="J1589" t="str">
            <v>ATRIBUÍDO SÃO PAULO</v>
          </cell>
          <cell r="K1589" t="str">
            <v>2.945,82</v>
          </cell>
        </row>
        <row r="1590">
          <cell r="A1590" t="str">
            <v>COBERTURA</v>
          </cell>
          <cell r="B1590" t="str">
            <v>COBE</v>
          </cell>
          <cell r="C1590" t="str">
            <v>ESTRUTURA METALICA</v>
          </cell>
          <cell r="D1590" t="str">
            <v>0291</v>
          </cell>
        </row>
        <row r="1590">
          <cell r="G1590">
            <v>100373</v>
          </cell>
          <cell r="H1590" t="str">
            <v>FABRICAÇÃO E INSTALAÇÃO DE MEIA TESOURA DE MADEIRA NÃO APARELHADA, COM VÃO DE 9 M, PARA TELHA ONDULADA DE FIBROCIMENTO, ALUMÍNIO, PLÁSTICA OU TERMOACÚSTICA, INCLUSO IÇAMENTO. AF_07/2019</v>
          </cell>
          <cell r="I1590" t="str">
            <v>UN</v>
          </cell>
          <cell r="J1590" t="str">
            <v>ATRIBUÍDO SÃO PAULO</v>
          </cell>
          <cell r="K1590" t="str">
            <v>3.064,61</v>
          </cell>
        </row>
        <row r="1591">
          <cell r="A1591" t="str">
            <v>COBERTURA</v>
          </cell>
          <cell r="B1591" t="str">
            <v>COBE</v>
          </cell>
          <cell r="C1591" t="str">
            <v>ESTRUTURA METALICA</v>
          </cell>
          <cell r="D1591" t="str">
            <v>0291</v>
          </cell>
        </row>
        <row r="1591">
          <cell r="G1591">
            <v>100374</v>
          </cell>
          <cell r="H1591" t="str">
            <v>FABRICAÇÃO E INSTALAÇÃO DE MEIA TESOURA DE MADEIRA NÃO APARELHADA, COM VÃO DE 10 M, PARA TELHA ONDULADA DE FIBROCIMENTO, ALUMÍNIO, PLÁSTICA OU TERMOACÚSTICA, INCLUSO IÇAMENTO. AF_07/2019</v>
          </cell>
          <cell r="I1591" t="str">
            <v>UN</v>
          </cell>
          <cell r="J1591" t="str">
            <v>ATRIBUÍDO SÃO PAULO</v>
          </cell>
          <cell r="K1591" t="str">
            <v>3.282,58</v>
          </cell>
        </row>
        <row r="1592">
          <cell r="A1592" t="str">
            <v>COBERTURA</v>
          </cell>
          <cell r="B1592" t="str">
            <v>COBE</v>
          </cell>
          <cell r="C1592" t="str">
            <v>ESTRUTURA METALICA</v>
          </cell>
          <cell r="D1592" t="str">
            <v>0291</v>
          </cell>
        </row>
        <row r="1592">
          <cell r="G1592">
            <v>100375</v>
          </cell>
          <cell r="H1592" t="str">
            <v>FABRICAÇÃO E INSTALAÇÃO DE MEIA TESOURA DE MADEIRA NÃO APARELHADA, COM VÃO DE 11 M, PARA TELHA ONDULADA DE FIBROCIMENTO, ALUMÍNIO, PLÁSTICA OU TERMOACÚSTICA, INCLUSO IÇAMENTO. AF_07/2019</v>
          </cell>
          <cell r="I1592" t="str">
            <v>UN</v>
          </cell>
          <cell r="J1592" t="str">
            <v>ATRIBUÍDO SÃO PAULO</v>
          </cell>
          <cell r="K1592" t="str">
            <v>3.663,07</v>
          </cell>
        </row>
        <row r="1593">
          <cell r="A1593" t="str">
            <v>COBERTURA</v>
          </cell>
          <cell r="B1593" t="str">
            <v>COBE</v>
          </cell>
          <cell r="C1593" t="str">
            <v>ESTRUTURA METALICA</v>
          </cell>
          <cell r="D1593" t="str">
            <v>0291</v>
          </cell>
        </row>
        <row r="1593">
          <cell r="G1593">
            <v>100376</v>
          </cell>
          <cell r="H1593" t="str">
            <v>FABRICAÇÃO E INSTALAÇÃO DE MEIA TESOURA DE MADEIRA NÃO APARELHADA, COM VÃO DE 12 M, PARA TELHA ONDULADA DE FIBROCIMENTO, ALUMÍNIO, PLÁSTICA OU TERMOACÚSTICA, INCLUSO IÇAMENTO. AF_07/2019</v>
          </cell>
          <cell r="I1593" t="str">
            <v>UN</v>
          </cell>
          <cell r="J1593" t="str">
            <v>ATRIBUÍDO SÃO PAULO</v>
          </cell>
          <cell r="K1593" t="str">
            <v>3.569,36</v>
          </cell>
        </row>
        <row r="1594">
          <cell r="A1594" t="str">
            <v>COBERTURA</v>
          </cell>
          <cell r="B1594" t="str">
            <v>COBE</v>
          </cell>
          <cell r="C1594" t="str">
            <v>ESTRUTURA METALICA</v>
          </cell>
          <cell r="D1594" t="str">
            <v>0291</v>
          </cell>
        </row>
        <row r="1594">
          <cell r="G1594">
            <v>100377</v>
          </cell>
          <cell r="H1594" t="str">
            <v>FABRICAÇÃO E INSTALAÇÃO DE TESOURA (INTEIRA OU MEIA) EM AÇO, VÃOS MAIORES OU IGUAIS A 3,0 M E MENORES OU IGUAL A 6,0 M, INCLUSO IÇAMENTO. AF_07/2019</v>
          </cell>
          <cell r="I1594" t="str">
            <v>KG</v>
          </cell>
          <cell r="J1594" t="str">
            <v>ATRIBUÍDO SÃO PAULO</v>
          </cell>
          <cell r="K1594" t="str">
            <v>10,11</v>
          </cell>
        </row>
        <row r="1595">
          <cell r="A1595" t="str">
            <v>COBERTURA</v>
          </cell>
          <cell r="B1595" t="str">
            <v>COBE</v>
          </cell>
          <cell r="C1595" t="str">
            <v>ESTRUTURA METALICA</v>
          </cell>
          <cell r="D1595" t="str">
            <v>0291</v>
          </cell>
        </row>
        <row r="1595">
          <cell r="G1595">
            <v>100378</v>
          </cell>
          <cell r="H1595" t="str">
            <v>FABRICAÇÃO E INSTALAÇÃO DE TESOURA (INTEIRA OU MEIA) EM AÇO, VÃOS MAIORES QUE 6,0 M E MENORES QUE 12,0 M, INCLUSO IÇAMENTO. AF_07/2019</v>
          </cell>
          <cell r="I1595" t="str">
            <v>KG</v>
          </cell>
          <cell r="J1595" t="str">
            <v>ATRIBUÍDO SÃO PAULO</v>
          </cell>
          <cell r="K1595" t="str">
            <v>9,22</v>
          </cell>
        </row>
        <row r="1596">
          <cell r="A1596" t="str">
            <v>COBERTURA</v>
          </cell>
          <cell r="B1596" t="str">
            <v>COBE</v>
          </cell>
          <cell r="C1596" t="str">
            <v>ESTRUTURA METALICA</v>
          </cell>
          <cell r="D1596" t="str">
            <v>0291</v>
          </cell>
        </row>
        <row r="1596">
          <cell r="G1596">
            <v>100382</v>
          </cell>
          <cell r="H1596" t="str">
            <v>FABRICAÇÃO E INSTALAÇÃO DE PONTALETES DE MADEIRA NÃO APARELHADA PARA TELHADOS COM ATÉ 2 ÁGUAS E COM TELHA ONDULADA DE FIBROCIMENTO, ALUMÍNIO OU PLÁSTICA EM EDIFÍCIO RESIDENCIAL TÉRREO, INCLUSO TRANSPORTE VERTICAL. AF_07/2019</v>
          </cell>
          <cell r="I1596" t="str">
            <v>M2</v>
          </cell>
          <cell r="J1596" t="str">
            <v>COEFICIENTE DE REPRESENTATIVIDADE</v>
          </cell>
          <cell r="K1596" t="str">
            <v>28,89</v>
          </cell>
        </row>
        <row r="1597">
          <cell r="A1597" t="str">
            <v>COBERTURA</v>
          </cell>
          <cell r="B1597" t="str">
            <v>COBE</v>
          </cell>
          <cell r="C1597" t="str">
            <v>ESTRUTURA METALICA</v>
          </cell>
          <cell r="D1597" t="str">
            <v>0291</v>
          </cell>
        </row>
        <row r="1597">
          <cell r="G1597">
            <v>104314</v>
          </cell>
          <cell r="H1597" t="str">
            <v>TRAMA DE AÇO COMPOSTA POR TERÇAS PARA TELHADOS DE ATÉ 2 ÁGUAS PARA TELHA ONDULADA DE FIBROCIMENTO, METÁLICA, PLÁSTICA OU TERMOACÚSTICA, INCLUSO TRANSPORTE VERTICAL (EM KG). AF_07/2019</v>
          </cell>
          <cell r="I1597" t="str">
            <v>KG</v>
          </cell>
          <cell r="J1597" t="str">
            <v>COEFICIENTE DE REPRESENTATIVIDADE</v>
          </cell>
          <cell r="K1597" t="str">
            <v>9,27</v>
          </cell>
        </row>
        <row r="1598">
          <cell r="A1598" t="str">
            <v>COBERTURA</v>
          </cell>
          <cell r="B1598" t="str">
            <v>COBE</v>
          </cell>
          <cell r="C1598" t="str">
            <v>TELHAMENTO COM TELHA DE VIDRO</v>
          </cell>
          <cell r="D1598" t="str">
            <v>0302</v>
          </cell>
        </row>
        <row r="1598">
          <cell r="G1598">
            <v>94444</v>
          </cell>
          <cell r="H1598" t="str">
            <v>TELHAMENTO COM TELHA DE ENCAIXE, TIPO FRANCESA DE VIDRO, COM ATÉ 2 ÁGUAS, INCLUSO TRANSPORTE VERTICAL. AF_07/2019</v>
          </cell>
          <cell r="I1598" t="str">
            <v>M2</v>
          </cell>
          <cell r="J1598" t="str">
            <v>COEFICIENTE DE REPRESENTATIVIDADE</v>
          </cell>
          <cell r="K1598" t="str">
            <v>752,42</v>
          </cell>
        </row>
        <row r="1599">
          <cell r="A1599" t="str">
            <v>DRENAGEM/OBRAS DE CONTENCAO/POCOS DE VISITA E CAIXAS</v>
          </cell>
          <cell r="B1599" t="str">
            <v>DROP</v>
          </cell>
          <cell r="C1599" t="str">
            <v>ESGOTAMENTO COM BOMBA</v>
          </cell>
          <cell r="D1599" t="str">
            <v>0026</v>
          </cell>
        </row>
        <row r="1599">
          <cell r="G1599">
            <v>104482</v>
          </cell>
          <cell r="H1599" t="str">
            <v>ESGOTAMENTO DE VALA COM BOMBA SUBMERSÍVEL. AF_12/2022</v>
          </cell>
          <cell r="I1599" t="str">
            <v>H</v>
          </cell>
          <cell r="J1599" t="str">
            <v>COEFICIENTE DE REPRESENTATIVIDADE</v>
          </cell>
          <cell r="K1599" t="str">
            <v>26,77</v>
          </cell>
        </row>
        <row r="1600">
          <cell r="A1600" t="str">
            <v>DRENAGEM/OBRAS DE CONTENCAO/POCOS DE VISITA E CAIXAS</v>
          </cell>
          <cell r="B1600" t="str">
            <v>DROP</v>
          </cell>
          <cell r="C1600" t="str">
            <v>REBAIXAMENTO DO LENCOL FREATICO</v>
          </cell>
          <cell r="D1600" t="str">
            <v>0027</v>
          </cell>
        </row>
        <row r="1600">
          <cell r="G1600">
            <v>104184</v>
          </cell>
          <cell r="H1600" t="str">
            <v>INSTALAÇÃO E DESINSTALAÇÃO DE REGISTRO DE PVC PARA SISTEMA DE REBAIXAMENTO DE LENÇOL FREÁTICO POR PONTEIRAS FILTRANTES. AF_12/2022</v>
          </cell>
          <cell r="I1600" t="str">
            <v>UN</v>
          </cell>
          <cell r="J1600" t="str">
            <v>COEFICIENTE DE REPRESENTATIVIDADE</v>
          </cell>
          <cell r="K1600" t="str">
            <v>26,35</v>
          </cell>
        </row>
        <row r="1601">
          <cell r="A1601" t="str">
            <v>DRENAGEM/OBRAS DE CONTENCAO/POCOS DE VISITA E CAIXAS</v>
          </cell>
          <cell r="B1601" t="str">
            <v>DROP</v>
          </cell>
          <cell r="C1601" t="str">
            <v>REBAIXAMENTO DO LENCOL FREATICO</v>
          </cell>
          <cell r="D1601" t="str">
            <v>0027</v>
          </cell>
        </row>
        <row r="1601">
          <cell r="G1601">
            <v>104185</v>
          </cell>
          <cell r="H1601" t="str">
            <v>INSTALAÇÃO E DESINSTALAÇÃO DE CONJUNTO DE BOMBAS, À VÁCUO E CENTRÍFUGA, PARA SISTEMA DE REBAIXAMENTO DE LENÇOL FREÁTICO POR PONTEIRAS FILTRANTES (EXCLUI O FORNECIMENTO DE BOMBAS). AF_12/2022</v>
          </cell>
          <cell r="I1601" t="str">
            <v>UN</v>
          </cell>
          <cell r="J1601" t="str">
            <v>COEFICIENTE DE REPRESENTATIVIDADE</v>
          </cell>
          <cell r="K1601" t="str">
            <v>22,33</v>
          </cell>
        </row>
        <row r="1602">
          <cell r="A1602" t="str">
            <v>DRENAGEM/OBRAS DE CONTENCAO/POCOS DE VISITA E CAIXAS</v>
          </cell>
          <cell r="B1602" t="str">
            <v>DROP</v>
          </cell>
          <cell r="C1602" t="str">
            <v>REBAIXAMENTO DO LENCOL FREATICO</v>
          </cell>
          <cell r="D1602" t="str">
            <v>0027</v>
          </cell>
        </row>
        <row r="1602">
          <cell r="G1602">
            <v>104189</v>
          </cell>
          <cell r="H1602" t="str">
            <v>INSTALAÇÃO DE MATERIAL GRANULAR FILTRANTE PARA SISTEMA DE REBAIXAMENTO DE LENÇOL FREÁTICO POR POÇOS PROFUNDOSA, DIÂMETRO DO POÇO DE 400 MM. AF_12/2022</v>
          </cell>
          <cell r="I1602" t="str">
            <v>M3</v>
          </cell>
          <cell r="J1602" t="str">
            <v>COEFICIENTE DE REPRESENTATIVIDADE</v>
          </cell>
          <cell r="K1602" t="str">
            <v>173,15</v>
          </cell>
        </row>
        <row r="1603">
          <cell r="A1603" t="str">
            <v>DRENAGEM/OBRAS DE CONTENCAO/POCOS DE VISITA E CAIXAS</v>
          </cell>
          <cell r="B1603" t="str">
            <v>DROP</v>
          </cell>
          <cell r="C1603" t="str">
            <v>REBAIXAMENTO DO LENCOL FREATICO</v>
          </cell>
          <cell r="D1603" t="str">
            <v>0027</v>
          </cell>
        </row>
        <row r="1603">
          <cell r="G1603">
            <v>104190</v>
          </cell>
          <cell r="H1603" t="str">
            <v>INSTALAÇÃO E DESINSTALAÇÃO DE SISTEMA DE BOMBA PARA SISTEMA DE REBAIXAMENTO DE LENÇOL FREÁTICO POR POÇOS PROFUNDOS (EXCLUI O FORNECIMENTO DE BOMBA). AF_12/2022</v>
          </cell>
          <cell r="I1603" t="str">
            <v>UN</v>
          </cell>
          <cell r="J1603" t="str">
            <v>COEFICIENTE DE REPRESENTATIVIDADE</v>
          </cell>
          <cell r="K1603" t="str">
            <v>596,41</v>
          </cell>
        </row>
        <row r="1604">
          <cell r="A1604" t="str">
            <v>DRENAGEM/OBRAS DE CONTENCAO/POCOS DE VISITA E CAIXAS</v>
          </cell>
          <cell r="B1604" t="str">
            <v>DROP</v>
          </cell>
          <cell r="C1604" t="str">
            <v>DRENOS</v>
          </cell>
          <cell r="D1604" t="str">
            <v>0028</v>
          </cell>
        </row>
        <row r="1604">
          <cell r="G1604">
            <v>102661</v>
          </cell>
          <cell r="H1604" t="str">
            <v>DRENO SUBSUPERFICIAL (SEÇÃO 0,40 X 0,40 M), COM TUBO DE PEAD CORRUGADO PERFURADO, DN 100 MM, ENCHIMENTO COM AREIA. AF_07/2021</v>
          </cell>
          <cell r="I1604" t="str">
            <v>M</v>
          </cell>
          <cell r="J1604" t="str">
            <v>ATRIBUÍDO SÃO PAULO</v>
          </cell>
          <cell r="K1604" t="str">
            <v>40,30</v>
          </cell>
        </row>
        <row r="1605">
          <cell r="A1605" t="str">
            <v>DRENAGEM/OBRAS DE CONTENCAO/POCOS DE VISITA E CAIXAS</v>
          </cell>
          <cell r="B1605" t="str">
            <v>DROP</v>
          </cell>
          <cell r="C1605" t="str">
            <v>DRENOS</v>
          </cell>
          <cell r="D1605" t="str">
            <v>0028</v>
          </cell>
        </row>
        <row r="1605">
          <cell r="G1605">
            <v>102662</v>
          </cell>
          <cell r="H1605" t="str">
            <v>DRENO SUBSUPERFICIAL (SEÇÃO 0,40 X 0,40 M), COM TUBO DE PVC CORRUGADO RÍGIDO PERFURADO, DN 100 MM, ENCHIMENTO COM AREIA. AF_07/2021</v>
          </cell>
          <cell r="I1605" t="str">
            <v>M</v>
          </cell>
          <cell r="J1605" t="str">
            <v>COEFICIENTE DE REPRESENTATIVIDADE</v>
          </cell>
          <cell r="K1605" t="str">
            <v>88,49</v>
          </cell>
        </row>
        <row r="1606">
          <cell r="A1606" t="str">
            <v>DRENAGEM/OBRAS DE CONTENCAO/POCOS DE VISITA E CAIXAS</v>
          </cell>
          <cell r="B1606" t="str">
            <v>DROP</v>
          </cell>
          <cell r="C1606" t="str">
            <v>DRENOS</v>
          </cell>
          <cell r="D1606" t="str">
            <v>0028</v>
          </cell>
        </row>
        <row r="1606">
          <cell r="G1606">
            <v>102663</v>
          </cell>
          <cell r="H1606" t="str">
            <v>DRENO SUBSUPERFICIAL (SEÇÃO 0,40 X 0,40 M), COM TUBO DE CONCRETO SIMPLES POROSO, DN 200 MM, ENCHIMENTO COM AREIA. AF_07/2021</v>
          </cell>
          <cell r="I1606" t="str">
            <v>M</v>
          </cell>
          <cell r="J1606" t="str">
            <v>COEFICIENTE DE REPRESENTATIVIDADE</v>
          </cell>
          <cell r="K1606" t="str">
            <v>91,20</v>
          </cell>
        </row>
        <row r="1607">
          <cell r="A1607" t="str">
            <v>DRENAGEM/OBRAS DE CONTENCAO/POCOS DE VISITA E CAIXAS</v>
          </cell>
          <cell r="B1607" t="str">
            <v>DROP</v>
          </cell>
          <cell r="C1607" t="str">
            <v>DRENOS</v>
          </cell>
          <cell r="D1607" t="str">
            <v>0028</v>
          </cell>
        </row>
        <row r="1607">
          <cell r="G1607">
            <v>102664</v>
          </cell>
          <cell r="H1607" t="str">
            <v>DRENO SUBSUPERFICIAL (SEÇÃO 0,40 X 0,40 M), CEGO, ENCHIMENTO DE BRITA, ENVOLVIDO COM MANTA GEOTÊXTIL. AF_07/2021</v>
          </cell>
          <cell r="I1607" t="str">
            <v>M</v>
          </cell>
          <cell r="J1607" t="str">
            <v>COEFICIENTE DE REPRESENTATIVIDADE</v>
          </cell>
          <cell r="K1607" t="str">
            <v>48,14</v>
          </cell>
        </row>
        <row r="1608">
          <cell r="A1608" t="str">
            <v>DRENAGEM/OBRAS DE CONTENCAO/POCOS DE VISITA E CAIXAS</v>
          </cell>
          <cell r="B1608" t="str">
            <v>DROP</v>
          </cell>
          <cell r="C1608" t="str">
            <v>DRENOS</v>
          </cell>
          <cell r="D1608" t="str">
            <v>0028</v>
          </cell>
        </row>
        <row r="1608">
          <cell r="G1608">
            <v>102665</v>
          </cell>
          <cell r="H1608" t="str">
            <v>DRENO SUBSUPERFICIAL (SEÇÃO 0,40 X 0,40 M), CEGO, ENCHIMENTO DE BRITA. AF_07/2021</v>
          </cell>
          <cell r="I1608" t="str">
            <v>M</v>
          </cell>
          <cell r="J1608" t="str">
            <v>COEFICIENTE DE REPRESENTATIVIDADE</v>
          </cell>
          <cell r="K1608" t="str">
            <v>28,55</v>
          </cell>
        </row>
        <row r="1609">
          <cell r="A1609" t="str">
            <v>DRENAGEM/OBRAS DE CONTENCAO/POCOS DE VISITA E CAIXAS</v>
          </cell>
          <cell r="B1609" t="str">
            <v>DROP</v>
          </cell>
          <cell r="C1609" t="str">
            <v>DRENOS</v>
          </cell>
          <cell r="D1609" t="str">
            <v>0028</v>
          </cell>
        </row>
        <row r="1609">
          <cell r="G1609">
            <v>102666</v>
          </cell>
          <cell r="H1609" t="str">
            <v>DRENO SUBSUPERFICIAL (SEÇÃO 0,40 X 0,40 M), COM TUBO DE PEAD CORRUGADO PERFURADO, DN 100 MM, ENCHIMENTO COM BRITA, ENVOLVIDO COM MANTA GEOTÊXTIL. AF_07/2021</v>
          </cell>
          <cell r="I1609" t="str">
            <v>M</v>
          </cell>
          <cell r="J1609" t="str">
            <v>ATRIBUÍDO SÃO PAULO</v>
          </cell>
          <cell r="K1609" t="str">
            <v>60,20</v>
          </cell>
        </row>
        <row r="1610">
          <cell r="A1610" t="str">
            <v>DRENAGEM/OBRAS DE CONTENCAO/POCOS DE VISITA E CAIXAS</v>
          </cell>
          <cell r="B1610" t="str">
            <v>DROP</v>
          </cell>
          <cell r="C1610" t="str">
            <v>DRENOS</v>
          </cell>
          <cell r="D1610" t="str">
            <v>0028</v>
          </cell>
        </row>
        <row r="1610">
          <cell r="G1610">
            <v>102668</v>
          </cell>
          <cell r="H1610" t="str">
            <v>DRENO SUBSUPERFICIAL (SEÇÃO 0,40 X 0,40 M), COM TUBO DE PVC CORRUGADO RÍGIDO PERFURADO, DN 100 MM, ENCHIMENTO COM BRITA, ENVOLVIDO COM MANTA GEOTÊXTIL. AF_07/2021</v>
          </cell>
          <cell r="I1610" t="str">
            <v>M</v>
          </cell>
          <cell r="J1610" t="str">
            <v>COEFICIENTE DE REPRESENTATIVIDADE</v>
          </cell>
          <cell r="K1610" t="str">
            <v>108,38</v>
          </cell>
        </row>
        <row r="1611">
          <cell r="A1611" t="str">
            <v>DRENAGEM/OBRAS DE CONTENCAO/POCOS DE VISITA E CAIXAS</v>
          </cell>
          <cell r="B1611" t="str">
            <v>DROP</v>
          </cell>
          <cell r="C1611" t="str">
            <v>DRENOS</v>
          </cell>
          <cell r="D1611" t="str">
            <v>0028</v>
          </cell>
        </row>
        <row r="1611">
          <cell r="G1611">
            <v>102669</v>
          </cell>
          <cell r="H1611" t="str">
            <v>DRENO SUBSUPERFICIAL (SEÇÃO 0,40 X 0,40 M), COM TUBO DE CONCRETO SIMPLES POROSO, DN 200 MM, ENCHIMENTO COM BRITA, ENVOLVIDO COM MANTA GEOTÊXTIL. AF_07/2021</v>
          </cell>
          <cell r="I1611" t="str">
            <v>M</v>
          </cell>
          <cell r="J1611" t="str">
            <v>COEFICIENTE DE REPRESENTATIVIDADE</v>
          </cell>
          <cell r="K1611" t="str">
            <v>111,04</v>
          </cell>
        </row>
        <row r="1612">
          <cell r="A1612" t="str">
            <v>DRENAGEM/OBRAS DE CONTENCAO/POCOS DE VISITA E CAIXAS</v>
          </cell>
          <cell r="B1612" t="str">
            <v>DROP</v>
          </cell>
          <cell r="C1612" t="str">
            <v>DRENOS</v>
          </cell>
          <cell r="D1612" t="str">
            <v>0028</v>
          </cell>
        </row>
        <row r="1612">
          <cell r="G1612">
            <v>102670</v>
          </cell>
          <cell r="H1612" t="str">
            <v>DRENO PROFUNDO (SEÇÃO 0,50 X 1,50 M), COM TUBO DE PEAD CORRUGADO PERFURADO, DN 100 MM, ENCHIMENTO COM AREIA, COM SELO DE ARGILA. AF_07/2021</v>
          </cell>
          <cell r="I1612" t="str">
            <v>M</v>
          </cell>
          <cell r="J1612" t="str">
            <v>ATRIBUÍDO SÃO PAULO</v>
          </cell>
          <cell r="K1612" t="str">
            <v>123,25</v>
          </cell>
        </row>
        <row r="1613">
          <cell r="A1613" t="str">
            <v>DRENAGEM/OBRAS DE CONTENCAO/POCOS DE VISITA E CAIXAS</v>
          </cell>
          <cell r="B1613" t="str">
            <v>DROP</v>
          </cell>
          <cell r="C1613" t="str">
            <v>DRENOS</v>
          </cell>
          <cell r="D1613" t="str">
            <v>0028</v>
          </cell>
        </row>
        <row r="1613">
          <cell r="G1613">
            <v>102672</v>
          </cell>
          <cell r="H1613" t="str">
            <v>DRENO PROFUNDO (SEÇÃO 0,50 X 1,50 M), COM TUBO DE PVC CORRUGADO RÍGIDO PERFURADO, DN 100 MM, ENCHIMENTO COM AREIA, COM SELO DE ARGILA. AF_07/2021</v>
          </cell>
          <cell r="I1613" t="str">
            <v>M</v>
          </cell>
          <cell r="J1613" t="str">
            <v>ATRIBUÍDO SÃO PAULO</v>
          </cell>
          <cell r="K1613" t="str">
            <v>184,05</v>
          </cell>
        </row>
        <row r="1614">
          <cell r="A1614" t="str">
            <v>DRENAGEM/OBRAS DE CONTENCAO/POCOS DE VISITA E CAIXAS</v>
          </cell>
          <cell r="B1614" t="str">
            <v>DROP</v>
          </cell>
          <cell r="C1614" t="str">
            <v>DRENOS</v>
          </cell>
          <cell r="D1614" t="str">
            <v>0028</v>
          </cell>
        </row>
        <row r="1614">
          <cell r="G1614">
            <v>102673</v>
          </cell>
          <cell r="H1614" t="str">
            <v>DRENO PROFUNDO (SEÇÃO 0,50 X 1,50 M), COM TUBO DE CONCRETO SIMPLES POROSO, DN 200 MM, ENCHIMENTO COM AREIA, COM SELO DE ARGILA. AF_07/2021</v>
          </cell>
          <cell r="I1614" t="str">
            <v>M</v>
          </cell>
          <cell r="J1614" t="str">
            <v>ATRIBUÍDO SÃO PAULO</v>
          </cell>
          <cell r="K1614" t="str">
            <v>200,19</v>
          </cell>
        </row>
        <row r="1615">
          <cell r="A1615" t="str">
            <v>DRENAGEM/OBRAS DE CONTENCAO/POCOS DE VISITA E CAIXAS</v>
          </cell>
          <cell r="B1615" t="str">
            <v>DROP</v>
          </cell>
          <cell r="C1615" t="str">
            <v>DRENOS</v>
          </cell>
          <cell r="D1615" t="str">
            <v>0028</v>
          </cell>
        </row>
        <row r="1615">
          <cell r="G1615">
            <v>102674</v>
          </cell>
          <cell r="H1615" t="str">
            <v>DRENO PROFUNDO (SEÇÃO 0,50 X 1,50 M), COM TUBO DE PEAD CORRUGADO PERFURADO, DN 100 MM, ENCHIMENTO COM AREIA. AF_07/2021</v>
          </cell>
          <cell r="I1615" t="str">
            <v>M</v>
          </cell>
          <cell r="J1615" t="str">
            <v>ATRIBUÍDO SÃO PAULO</v>
          </cell>
          <cell r="K1615" t="str">
            <v>136,59</v>
          </cell>
        </row>
        <row r="1616">
          <cell r="A1616" t="str">
            <v>DRENAGEM/OBRAS DE CONTENCAO/POCOS DE VISITA E CAIXAS</v>
          </cell>
          <cell r="B1616" t="str">
            <v>DROP</v>
          </cell>
          <cell r="C1616" t="str">
            <v>DRENOS</v>
          </cell>
          <cell r="D1616" t="str">
            <v>0028</v>
          </cell>
        </row>
        <row r="1616">
          <cell r="G1616">
            <v>102676</v>
          </cell>
          <cell r="H1616" t="str">
            <v>DRENO PROFUNDO (SEÇÃO 0,50 X 1,50 M), COM TUBO DE PVC CORRUGADO RÍGIDO PERFURADO, DN 100 MM, ENCHIMENTO COM AREIA. AF_07/2021</v>
          </cell>
          <cell r="I1616" t="str">
            <v>M</v>
          </cell>
          <cell r="J1616" t="str">
            <v>COEFICIENTE DE REPRESENTATIVIDADE</v>
          </cell>
          <cell r="K1616" t="str">
            <v>188,38</v>
          </cell>
        </row>
        <row r="1617">
          <cell r="A1617" t="str">
            <v>DRENAGEM/OBRAS DE CONTENCAO/POCOS DE VISITA E CAIXAS</v>
          </cell>
          <cell r="B1617" t="str">
            <v>DROP</v>
          </cell>
          <cell r="C1617" t="str">
            <v>DRENOS</v>
          </cell>
          <cell r="D1617" t="str">
            <v>0028</v>
          </cell>
        </row>
        <row r="1617">
          <cell r="G1617">
            <v>102677</v>
          </cell>
          <cell r="H1617" t="str">
            <v>DRENO PROFUNDO (SEÇÃO 0,50 X 1,50 M), COM TUBO DE CONCRETO SIMPLES POROSO, DN 200 MM, ENCHIMENTO COM AREIA. AF_07/2021</v>
          </cell>
          <cell r="I1617" t="str">
            <v>M</v>
          </cell>
          <cell r="J1617" t="str">
            <v>COEFICIENTE DE REPRESENTATIVIDADE</v>
          </cell>
          <cell r="K1617" t="str">
            <v>193,59</v>
          </cell>
        </row>
        <row r="1618">
          <cell r="A1618" t="str">
            <v>DRENAGEM/OBRAS DE CONTENCAO/POCOS DE VISITA E CAIXAS</v>
          </cell>
          <cell r="B1618" t="str">
            <v>DROP</v>
          </cell>
          <cell r="C1618" t="str">
            <v>DRENOS</v>
          </cell>
          <cell r="D1618" t="str">
            <v>0028</v>
          </cell>
        </row>
        <row r="1618">
          <cell r="G1618">
            <v>102678</v>
          </cell>
          <cell r="H1618" t="str">
            <v>DRENO PROFUNDO (SEÇÃO 0,50 X 1,50 M), CEGO, ENCHIMENTO DE BRITA, ENVOLVIDO COM MANTA GEOTÊXTIL, COM SELO DE ARGILA. AF_07/2021</v>
          </cell>
          <cell r="I1618" t="str">
            <v>M</v>
          </cell>
          <cell r="J1618" t="str">
            <v>ATRIBUÍDO SÃO PAULO</v>
          </cell>
          <cell r="K1618" t="str">
            <v>147,24</v>
          </cell>
        </row>
        <row r="1619">
          <cell r="A1619" t="str">
            <v>DRENAGEM/OBRAS DE CONTENCAO/POCOS DE VISITA E CAIXAS</v>
          </cell>
          <cell r="B1619" t="str">
            <v>DROP</v>
          </cell>
          <cell r="C1619" t="str">
            <v>DRENOS</v>
          </cell>
          <cell r="D1619" t="str">
            <v>0028</v>
          </cell>
        </row>
        <row r="1619">
          <cell r="G1619">
            <v>102679</v>
          </cell>
          <cell r="H1619" t="str">
            <v>DRENO PROFUNDO (SEÇÃO 0,50 X 1,50 M), CEGO, ENCHIMENTO DE BRITA, ENVOLVIDO COM MANTA GEOTÊXTIL. AF_07/2021</v>
          </cell>
          <cell r="I1619" t="str">
            <v>M</v>
          </cell>
          <cell r="J1619" t="str">
            <v>COEFICIENTE DE REPRESENTATIVIDADE</v>
          </cell>
          <cell r="K1619" t="str">
            <v>164,17</v>
          </cell>
        </row>
        <row r="1620">
          <cell r="A1620" t="str">
            <v>DRENAGEM/OBRAS DE CONTENCAO/POCOS DE VISITA E CAIXAS</v>
          </cell>
          <cell r="B1620" t="str">
            <v>DROP</v>
          </cell>
          <cell r="C1620" t="str">
            <v>DRENOS</v>
          </cell>
          <cell r="D1620" t="str">
            <v>0028</v>
          </cell>
        </row>
        <row r="1620">
          <cell r="G1620">
            <v>102680</v>
          </cell>
          <cell r="H1620" t="str">
            <v>DRENO PROFUNDO (SEÇÃO 0,50 X 1,50 M), COM TUBO DE PEAD CORRUGADO PERFURADO, DN 100 MM, ENCHIMENTO COM BRITA, ENVOLVIDO COM MANTA GEOTÊXTIL, COM SELO DE ARGILA. AF_07/2021</v>
          </cell>
          <cell r="I1620" t="str">
            <v>M</v>
          </cell>
          <cell r="J1620" t="str">
            <v>ATRIBUÍDO SÃO PAULO</v>
          </cell>
          <cell r="K1620" t="str">
            <v>160,54</v>
          </cell>
        </row>
        <row r="1621">
          <cell r="A1621" t="str">
            <v>DRENAGEM/OBRAS DE CONTENCAO/POCOS DE VISITA E CAIXAS</v>
          </cell>
          <cell r="B1621" t="str">
            <v>DROP</v>
          </cell>
          <cell r="C1621" t="str">
            <v>DRENOS</v>
          </cell>
          <cell r="D1621" t="str">
            <v>0028</v>
          </cell>
        </row>
        <row r="1621">
          <cell r="G1621">
            <v>102681</v>
          </cell>
          <cell r="H1621" t="str">
            <v>DRENO PROFUNDO (SEÇÃO 0,50 X 1,50 M), COM TUBO DE PVC CORRUGADO RÍGIDO PERFURADO, DN 100 MM, ENCHIMENTO COM BRITA, ENVOLVIDO COM MANTA GEOTÊXTIL, COM SELO DE ARGILA. AF_07/2021</v>
          </cell>
          <cell r="I1621" t="str">
            <v>M</v>
          </cell>
          <cell r="J1621" t="str">
            <v>ATRIBUÍDO SÃO PAULO</v>
          </cell>
          <cell r="K1621" t="str">
            <v>212,33</v>
          </cell>
        </row>
        <row r="1622">
          <cell r="A1622" t="str">
            <v>DRENAGEM/OBRAS DE CONTENCAO/POCOS DE VISITA E CAIXAS</v>
          </cell>
          <cell r="B1622" t="str">
            <v>DROP</v>
          </cell>
          <cell r="C1622" t="str">
            <v>DRENOS</v>
          </cell>
          <cell r="D1622" t="str">
            <v>0028</v>
          </cell>
        </row>
        <row r="1622">
          <cell r="G1622">
            <v>102683</v>
          </cell>
          <cell r="H1622" t="str">
            <v>DRENO PROFUNDO (SEÇÃO 0,50 X 1,50 M), COM TUBO DE CONCRETO SIMPLES POROSO, DN 200 MM, ENCHIMENTO COM BRITA, ENVOLVIDO COM MANTA GEOTÊXTIL, COM SELO DE ARGILA. AF_07/2021</v>
          </cell>
          <cell r="I1622" t="str">
            <v>M</v>
          </cell>
          <cell r="J1622" t="str">
            <v>ATRIBUÍDO SÃO PAULO</v>
          </cell>
          <cell r="K1622" t="str">
            <v>222,31</v>
          </cell>
        </row>
        <row r="1623">
          <cell r="A1623" t="str">
            <v>DRENAGEM/OBRAS DE CONTENCAO/POCOS DE VISITA E CAIXAS</v>
          </cell>
          <cell r="B1623" t="str">
            <v>DROP</v>
          </cell>
          <cell r="C1623" t="str">
            <v>DRENOS</v>
          </cell>
          <cell r="D1623" t="str">
            <v>0028</v>
          </cell>
        </row>
        <row r="1623">
          <cell r="G1623">
            <v>102684</v>
          </cell>
          <cell r="H1623" t="str">
            <v>DRENO PROFUNDO (SEÇÃO 0,50 X 1,50 M), COM TUBO DE PEAD CORRUGADO PERFURADO, DN 100 MM, ENCHIMENTO COM BRITA, ENVOLVIDO COM MANTA GEOTÊXTIL. AF_07/2021</v>
          </cell>
          <cell r="I1623" t="str">
            <v>M</v>
          </cell>
          <cell r="J1623" t="str">
            <v>ATRIBUÍDO SÃO PAULO</v>
          </cell>
          <cell r="K1623" t="str">
            <v>177,47</v>
          </cell>
        </row>
        <row r="1624">
          <cell r="A1624" t="str">
            <v>DRENAGEM/OBRAS DE CONTENCAO/POCOS DE VISITA E CAIXAS</v>
          </cell>
          <cell r="B1624" t="str">
            <v>DROP</v>
          </cell>
          <cell r="C1624" t="str">
            <v>DRENOS</v>
          </cell>
          <cell r="D1624" t="str">
            <v>0028</v>
          </cell>
        </row>
        <row r="1624">
          <cell r="G1624">
            <v>102685</v>
          </cell>
          <cell r="H1624" t="str">
            <v>DRENO PROFUNDO (SEÇÃO 0,50 X 1,50 M), COM TUBO DE PVC CORRUGADO RÍGIDO PERFURADO, DN 100 MM, ENCHIMENTO COM BRITA, ENVOLVIDO COM MANTA GEOTÊXTIL. AF_07/2021</v>
          </cell>
          <cell r="I1624" t="str">
            <v>M</v>
          </cell>
          <cell r="J1624" t="str">
            <v>COEFICIENTE DE REPRESENTATIVIDADE</v>
          </cell>
          <cell r="K1624" t="str">
            <v>229,26</v>
          </cell>
        </row>
        <row r="1625">
          <cell r="A1625" t="str">
            <v>DRENAGEM/OBRAS DE CONTENCAO/POCOS DE VISITA E CAIXAS</v>
          </cell>
          <cell r="B1625" t="str">
            <v>DROP</v>
          </cell>
          <cell r="C1625" t="str">
            <v>DRENOS</v>
          </cell>
          <cell r="D1625" t="str">
            <v>0028</v>
          </cell>
        </row>
        <row r="1625">
          <cell r="G1625">
            <v>102687</v>
          </cell>
          <cell r="H1625" t="str">
            <v>DRENO PROFUNDO (SEÇÃO 0,50 X 1,50 M), COM TUBO DE CONCRETO SIMPLES POROSO, DN 200 MM, ENCHIMENTO COM BRITA, ENVOLVIDO COM MANTA GEOTÊXTIL. AF_07/2021</v>
          </cell>
          <cell r="I1625" t="str">
            <v>M</v>
          </cell>
          <cell r="J1625" t="str">
            <v>COEFICIENTE DE REPRESENTATIVIDADE</v>
          </cell>
          <cell r="K1625" t="str">
            <v>234,41</v>
          </cell>
        </row>
        <row r="1626">
          <cell r="A1626" t="str">
            <v>DRENAGEM/OBRAS DE CONTENCAO/POCOS DE VISITA E CAIXAS</v>
          </cell>
          <cell r="B1626" t="str">
            <v>DROP</v>
          </cell>
          <cell r="C1626" t="str">
            <v>DRENOS</v>
          </cell>
          <cell r="D1626" t="str">
            <v>0028</v>
          </cell>
        </row>
        <row r="1626">
          <cell r="G1626">
            <v>102688</v>
          </cell>
          <cell r="H1626" t="str">
            <v>DRENO ESPINHA DE PEIXE (SEÇÃO 0,40 X 0,40 M), COM TUBO DE PEAD CORRUGADO PERFURADO, DN 100 MM, ENCHIMENTO COM AREIA, INCLUSIVE CONEXÕES. AF_07/2021</v>
          </cell>
          <cell r="I1626" t="str">
            <v>M</v>
          </cell>
          <cell r="J1626" t="str">
            <v>ATRIBUÍDO SÃO PAULO</v>
          </cell>
          <cell r="K1626" t="str">
            <v>45,72</v>
          </cell>
        </row>
        <row r="1627">
          <cell r="A1627" t="str">
            <v>DRENAGEM/OBRAS DE CONTENCAO/POCOS DE VISITA E CAIXAS</v>
          </cell>
          <cell r="B1627" t="str">
            <v>DROP</v>
          </cell>
          <cell r="C1627" t="str">
            <v>DRENOS</v>
          </cell>
          <cell r="D1627" t="str">
            <v>0028</v>
          </cell>
        </row>
        <row r="1627">
          <cell r="G1627">
            <v>102689</v>
          </cell>
          <cell r="H1627" t="str">
            <v>DRENO ESPINHA DE PEIXE (SEÇÃO 0,40 X 0,40 M), COM TUBO DE PVC CORRUGADO RÍGIDO PERFURADO, DN 100 MM, ENCHIMENTO COM AREIA, INCLUSIVE CONEXÕES. AF_07/2021</v>
          </cell>
          <cell r="I1627" t="str">
            <v>M</v>
          </cell>
          <cell r="J1627" t="str">
            <v>COEFICIENTE DE REPRESENTATIVIDADE</v>
          </cell>
          <cell r="K1627" t="str">
            <v>91,64</v>
          </cell>
        </row>
        <row r="1628">
          <cell r="A1628" t="str">
            <v>DRENAGEM/OBRAS DE CONTENCAO/POCOS DE VISITA E CAIXAS</v>
          </cell>
          <cell r="B1628" t="str">
            <v>DROP</v>
          </cell>
          <cell r="C1628" t="str">
            <v>DRENOS</v>
          </cell>
          <cell r="D1628" t="str">
            <v>0028</v>
          </cell>
        </row>
        <row r="1628">
          <cell r="G1628">
            <v>102690</v>
          </cell>
          <cell r="H1628" t="str">
            <v>DRENO ESPINHA DE PEIXE (SEÇÃO (0,40 X 0,40 M), COM TUBO DE PEAD CORRUGADO PERFURADO, DN 100 MM, ENCHIMENTO COM BRITA, ENVOLVIDO COM MANTA GEOTÊXTIL, INCLUSIVE CONEXÕES. AF_07/2021</v>
          </cell>
          <cell r="I1628" t="str">
            <v>M</v>
          </cell>
          <cell r="J1628" t="str">
            <v>ATRIBUÍDO SÃO PAULO</v>
          </cell>
          <cell r="K1628" t="str">
            <v>65,61</v>
          </cell>
        </row>
        <row r="1629">
          <cell r="A1629" t="str">
            <v>DRENAGEM/OBRAS DE CONTENCAO/POCOS DE VISITA E CAIXAS</v>
          </cell>
          <cell r="B1629" t="str">
            <v>DROP</v>
          </cell>
          <cell r="C1629" t="str">
            <v>DRENOS</v>
          </cell>
          <cell r="D1629" t="str">
            <v>0028</v>
          </cell>
        </row>
        <row r="1629">
          <cell r="G1629">
            <v>102693</v>
          </cell>
          <cell r="H1629" t="str">
            <v>DRENO ESPINHA DE PEIXE (SEÇÃO 0,40 X 0,40 M), COM TUBO DE PVC CORRUGADO RÍGIDO PERFURADO, DN 100 MM, ENCHIMENTO COM BRITA, ENVOLVIDO COM MANTA GEOTÊXTIL, INCLUSIVE CONEXÕES. AF_07/2021</v>
          </cell>
          <cell r="I1629" t="str">
            <v>M</v>
          </cell>
          <cell r="J1629" t="str">
            <v>COEFICIENTE DE REPRESENTATIVIDADE</v>
          </cell>
          <cell r="K1629" t="str">
            <v>111,54</v>
          </cell>
        </row>
        <row r="1630">
          <cell r="A1630" t="str">
            <v>DRENAGEM/OBRAS DE CONTENCAO/POCOS DE VISITA E CAIXAS</v>
          </cell>
          <cell r="B1630" t="str">
            <v>DROP</v>
          </cell>
          <cell r="C1630" t="str">
            <v>DRENOS</v>
          </cell>
          <cell r="D1630" t="str">
            <v>0028</v>
          </cell>
        </row>
        <row r="1630">
          <cell r="G1630">
            <v>102694</v>
          </cell>
          <cell r="H1630" t="str">
            <v>DRENO ESPINHA DE PEIXE (SEÇÃO 0,50 X 0,80 M), COM TUBO DE PEAD CORRUGADO PERFURADO, DN 100 MM, ENCHIMENTO COM AREIA, INCLUSIVE CONEXÕES. AF_07/2021</v>
          </cell>
          <cell r="I1630" t="str">
            <v>M</v>
          </cell>
          <cell r="J1630" t="str">
            <v>ATRIBUÍDO SÃO PAULO</v>
          </cell>
          <cell r="K1630" t="str">
            <v>89,22</v>
          </cell>
        </row>
        <row r="1631">
          <cell r="A1631" t="str">
            <v>DRENAGEM/OBRAS DE CONTENCAO/POCOS DE VISITA E CAIXAS</v>
          </cell>
          <cell r="B1631" t="str">
            <v>DROP</v>
          </cell>
          <cell r="C1631" t="str">
            <v>DRENOS</v>
          </cell>
          <cell r="D1631" t="str">
            <v>0028</v>
          </cell>
        </row>
        <row r="1631">
          <cell r="G1631">
            <v>102696</v>
          </cell>
          <cell r="H1631" t="str">
            <v>DRENO ESPINHA DE PEIXE (SEÇÃO 0,50 X 0,80 M), COM TUBO DE PVC CORRUGADO RÍGIDO PERFURADO, DN 100 MM, ENCHIMENTO COM AREIA, INCLUSIVE CONEXÕES. AF_07/2021</v>
          </cell>
          <cell r="I1631" t="str">
            <v>M</v>
          </cell>
          <cell r="J1631" t="str">
            <v>COEFICIENTE DE REPRESENTATIVIDADE</v>
          </cell>
          <cell r="K1631" t="str">
            <v>135,22</v>
          </cell>
        </row>
        <row r="1632">
          <cell r="A1632" t="str">
            <v>DRENAGEM/OBRAS DE CONTENCAO/POCOS DE VISITA E CAIXAS</v>
          </cell>
          <cell r="B1632" t="str">
            <v>DROP</v>
          </cell>
          <cell r="C1632" t="str">
            <v>DRENOS</v>
          </cell>
          <cell r="D1632" t="str">
            <v>0028</v>
          </cell>
        </row>
        <row r="1632">
          <cell r="G1632">
            <v>102697</v>
          </cell>
          <cell r="H1632" t="str">
            <v>DRENO ESPINHA DE PEIXE (SEÇÃO 0,50 X 0,80 M), COM TUBO DE PEAD CORRUGADO PERFURADO, DN 100 MM, ENCHIMENTO COM BRITA, ENVOLVIDO COM MANTA GEOTÊXTIL, INCLUSIVE CONEXÕES. AF_07/2021</v>
          </cell>
          <cell r="I1632" t="str">
            <v>M</v>
          </cell>
          <cell r="J1632" t="str">
            <v>ATRIBUÍDO SÃO PAULO</v>
          </cell>
          <cell r="K1632" t="str">
            <v>116,98</v>
          </cell>
        </row>
        <row r="1633">
          <cell r="A1633" t="str">
            <v>DRENAGEM/OBRAS DE CONTENCAO/POCOS DE VISITA E CAIXAS</v>
          </cell>
          <cell r="B1633" t="str">
            <v>DROP</v>
          </cell>
          <cell r="C1633" t="str">
            <v>DRENOS</v>
          </cell>
          <cell r="D1633" t="str">
            <v>0028</v>
          </cell>
        </row>
        <row r="1633">
          <cell r="G1633">
            <v>102703</v>
          </cell>
          <cell r="H1633" t="str">
            <v>DRENO ESPINHA DE PEIXE (SEÇÃO 0,50 X 0,80 M), COM TUBO DE PVC CORRUGADO RÍGIDO PERFURADO, DN 100 MM, ENCHIMENTO COM BRITA, ENVOLVIDO COM MANTA GEOTÊXTIL, INCLUSIVE CONEXÕES. AF_07/2021</v>
          </cell>
          <cell r="I1633" t="str">
            <v>M</v>
          </cell>
          <cell r="J1633" t="str">
            <v>COEFICIENTE DE REPRESENTATIVIDADE</v>
          </cell>
          <cell r="K1633" t="str">
            <v>162,97</v>
          </cell>
        </row>
        <row r="1634">
          <cell r="A1634" t="str">
            <v>DRENAGEM/OBRAS DE CONTENCAO/POCOS DE VISITA E CAIXAS</v>
          </cell>
          <cell r="B1634" t="str">
            <v>DROP</v>
          </cell>
          <cell r="C1634" t="str">
            <v>DRENOS</v>
          </cell>
          <cell r="D1634" t="str">
            <v>0028</v>
          </cell>
        </row>
        <row r="1634">
          <cell r="G1634">
            <v>102704</v>
          </cell>
          <cell r="H1634" t="str">
            <v>TUBO DE PEAD CORRUGADO PERFURADO, DN 100 MM, PARA DRENO - FORNECIMENTO E ASSENTAMENTO. AF_07/2021</v>
          </cell>
          <cell r="I1634" t="str">
            <v>M</v>
          </cell>
          <cell r="J1634" t="str">
            <v>ATRIBUÍDO SÃO PAULO</v>
          </cell>
          <cell r="K1634" t="str">
            <v>13,08</v>
          </cell>
        </row>
        <row r="1635">
          <cell r="A1635" t="str">
            <v>DRENAGEM/OBRAS DE CONTENCAO/POCOS DE VISITA E CAIXAS</v>
          </cell>
          <cell r="B1635" t="str">
            <v>DROP</v>
          </cell>
          <cell r="C1635" t="str">
            <v>DRENOS</v>
          </cell>
          <cell r="D1635" t="str">
            <v>0028</v>
          </cell>
        </row>
        <row r="1635">
          <cell r="G1635">
            <v>102705</v>
          </cell>
          <cell r="H1635" t="str">
            <v>TUBO DE PVC CORRUGADO RÍGIDO PERFURADO, DN 100 MM, PARA DRENO - FORNECIMENTO E ASSENTAMENTO. AF_07/2021</v>
          </cell>
          <cell r="I1635" t="str">
            <v>M</v>
          </cell>
          <cell r="J1635" t="str">
            <v>COEFICIENTE DE REPRESENTATIVIDADE</v>
          </cell>
          <cell r="K1635" t="str">
            <v>57,98</v>
          </cell>
        </row>
        <row r="1636">
          <cell r="A1636" t="str">
            <v>DRENAGEM/OBRAS DE CONTENCAO/POCOS DE VISITA E CAIXAS</v>
          </cell>
          <cell r="B1636" t="str">
            <v>DROP</v>
          </cell>
          <cell r="C1636" t="str">
            <v>DRENOS</v>
          </cell>
          <cell r="D1636" t="str">
            <v>0028</v>
          </cell>
        </row>
        <row r="1636">
          <cell r="G1636">
            <v>102707</v>
          </cell>
          <cell r="H1636" t="str">
            <v>TUBO DE CONCRETO SIMPLES POROSO, DN 200 MM, PARA DRENO - FORNECIMENTO E ASSENTAMENTO. AF_07/2021</v>
          </cell>
          <cell r="I1636" t="str">
            <v>M</v>
          </cell>
          <cell r="J1636" t="str">
            <v>COEFICIENTE DE REPRESENTATIVIDADE</v>
          </cell>
          <cell r="K1636" t="str">
            <v>68,28</v>
          </cell>
        </row>
        <row r="1637">
          <cell r="A1637" t="str">
            <v>DRENAGEM/OBRAS DE CONTENCAO/POCOS DE VISITA E CAIXAS</v>
          </cell>
          <cell r="B1637" t="str">
            <v>DROP</v>
          </cell>
          <cell r="C1637" t="str">
            <v>DRENOS</v>
          </cell>
          <cell r="D1637" t="str">
            <v>0028</v>
          </cell>
        </row>
        <row r="1637">
          <cell r="G1637">
            <v>102708</v>
          </cell>
          <cell r="H1637" t="str">
            <v>LUVA DE PVC, SÉRIE NORMAL, PARA ESGOTO PREDIAL, DN 100 MM, INSTALADA EM DRENO  - FORNECIMENTO E INSTALAÇÃO. AF_07/2021</v>
          </cell>
          <cell r="I1637" t="str">
            <v>UN</v>
          </cell>
          <cell r="J1637" t="str">
            <v>COEFICIENTE DE REPRESENTATIVIDADE</v>
          </cell>
          <cell r="K1637" t="str">
            <v>21,60</v>
          </cell>
        </row>
        <row r="1638">
          <cell r="A1638" t="str">
            <v>DRENAGEM/OBRAS DE CONTENCAO/POCOS DE VISITA E CAIXAS</v>
          </cell>
          <cell r="B1638" t="str">
            <v>DROP</v>
          </cell>
          <cell r="C1638" t="str">
            <v>DRENOS</v>
          </cell>
          <cell r="D1638" t="str">
            <v>0028</v>
          </cell>
        </row>
        <row r="1638">
          <cell r="G1638">
            <v>102710</v>
          </cell>
          <cell r="H1638" t="str">
            <v>JUNÇÃO SIMPLES DE PVC, 45 GRAUS, SÉRIE NORMAL, PARA ESGOTO PREDIAL, DN 100 MM, INSTALADA EM DRENO - FORNECIMENTO E INSTALAÇÃO. AF_07/2021</v>
          </cell>
          <cell r="I1638" t="str">
            <v>UN</v>
          </cell>
          <cell r="J1638" t="str">
            <v>COEFICIENTE DE REPRESENTATIVIDADE</v>
          </cell>
          <cell r="K1638" t="str">
            <v>53,47</v>
          </cell>
        </row>
        <row r="1639">
          <cell r="A1639" t="str">
            <v>DRENAGEM/OBRAS DE CONTENCAO/POCOS DE VISITA E CAIXAS</v>
          </cell>
          <cell r="B1639" t="str">
            <v>DROP</v>
          </cell>
          <cell r="C1639" t="str">
            <v>DRENOS</v>
          </cell>
          <cell r="D1639" t="str">
            <v>0028</v>
          </cell>
        </row>
        <row r="1639">
          <cell r="G1639">
            <v>102711</v>
          </cell>
          <cell r="H1639" t="str">
            <v>JUNÇÃO DUPLA DE PVC, SÉRIE NORMAL, PARA ESGOTO PREDIAL, DN 100 X 100 X 100 MM, INSTALADA EM DRENO  - FORNECIMENTO E INSTALAÇÃO. AF_07/2021</v>
          </cell>
          <cell r="I1639" t="str">
            <v>UN</v>
          </cell>
          <cell r="J1639" t="str">
            <v>COEFICIENTE DE REPRESENTATIVIDADE</v>
          </cell>
          <cell r="K1639" t="str">
            <v>70,26</v>
          </cell>
        </row>
        <row r="1640">
          <cell r="A1640" t="str">
            <v>DRENAGEM/OBRAS DE CONTENCAO/POCOS DE VISITA E CAIXAS</v>
          </cell>
          <cell r="B1640" t="str">
            <v>DROP</v>
          </cell>
          <cell r="C1640" t="str">
            <v>DRENOS</v>
          </cell>
          <cell r="D1640" t="str">
            <v>0028</v>
          </cell>
        </row>
        <row r="1640">
          <cell r="G1640">
            <v>102712</v>
          </cell>
          <cell r="H1640" t="str">
            <v>GEOTÊXTIL NÃO TECIDO 100% POLIÉSTER, RESISTÊNCIA A TRAÇÃO DE 9 KN/M (RT - 9), INSTALADO EM DRENO - FORNECIMENTO E INSTALAÇÃO. AF_07/2021</v>
          </cell>
          <cell r="I1640" t="str">
            <v>M2</v>
          </cell>
          <cell r="J1640" t="str">
            <v>COEFICIENTE DE REPRESENTATIVIDADE</v>
          </cell>
          <cell r="K1640" t="str">
            <v>7,64</v>
          </cell>
        </row>
        <row r="1641">
          <cell r="A1641" t="str">
            <v>DRENAGEM/OBRAS DE CONTENCAO/POCOS DE VISITA E CAIXAS</v>
          </cell>
          <cell r="B1641" t="str">
            <v>DROP</v>
          </cell>
          <cell r="C1641" t="str">
            <v>DRENOS</v>
          </cell>
          <cell r="D1641" t="str">
            <v>0028</v>
          </cell>
        </row>
        <row r="1641">
          <cell r="G1641">
            <v>102713</v>
          </cell>
          <cell r="H1641" t="str">
            <v>GEOTÊXTIL NÃO TECIDO 100% POLIÉSTER, RESISTÊNCIA A TRAÇÃO DE 14 KN/M (RT - 14), INSTALADO EM DRENO - FORNECIMENTO E INSTALAÇÃO. AF_07/2021</v>
          </cell>
          <cell r="I1641" t="str">
            <v>M2</v>
          </cell>
          <cell r="J1641" t="str">
            <v>COEFICIENTE DE REPRESENTATIVIDADE</v>
          </cell>
          <cell r="K1641" t="str">
            <v>10,49</v>
          </cell>
        </row>
        <row r="1642">
          <cell r="A1642" t="str">
            <v>DRENAGEM/OBRAS DE CONTENCAO/POCOS DE VISITA E CAIXAS</v>
          </cell>
          <cell r="B1642" t="str">
            <v>DROP</v>
          </cell>
          <cell r="C1642" t="str">
            <v>DRENOS</v>
          </cell>
          <cell r="D1642" t="str">
            <v>0028</v>
          </cell>
        </row>
        <row r="1642">
          <cell r="G1642">
            <v>102715</v>
          </cell>
          <cell r="H1642" t="str">
            <v>GEOTÊXTIL NÃO TECIDO 100% POLIÉSTER, RESISTÊNCIA A TRAÇÃO DE 26 KN/M (RT - 26), INSTALADO EM DRENO - FORNECIMENTO E INSTALAÇÃO. AF_07/2021</v>
          </cell>
          <cell r="I1642" t="str">
            <v>M2</v>
          </cell>
          <cell r="J1642" t="str">
            <v>COEFICIENTE DE REPRESENTATIVIDADE</v>
          </cell>
          <cell r="K1642" t="str">
            <v>20,73</v>
          </cell>
        </row>
        <row r="1643">
          <cell r="A1643" t="str">
            <v>DRENAGEM/OBRAS DE CONTENCAO/POCOS DE VISITA E CAIXAS</v>
          </cell>
          <cell r="B1643" t="str">
            <v>DROP</v>
          </cell>
          <cell r="C1643" t="str">
            <v>DRENOS</v>
          </cell>
          <cell r="D1643" t="str">
            <v>0028</v>
          </cell>
        </row>
        <row r="1643">
          <cell r="G1643">
            <v>102716</v>
          </cell>
          <cell r="H1643" t="str">
            <v>ENCHIMENTO DE AREIA PARA DRENO, LANÇAMENTO MECANIZADO. AF_07/2021</v>
          </cell>
          <cell r="I1643" t="str">
            <v>M3</v>
          </cell>
          <cell r="J1643" t="str">
            <v>COEFICIENTE DE REPRESENTATIVIDADE</v>
          </cell>
          <cell r="K1643" t="str">
            <v>163,37</v>
          </cell>
        </row>
        <row r="1644">
          <cell r="A1644" t="str">
            <v>DRENAGEM/OBRAS DE CONTENCAO/POCOS DE VISITA E CAIXAS</v>
          </cell>
          <cell r="B1644" t="str">
            <v>DROP</v>
          </cell>
          <cell r="C1644" t="str">
            <v>DRENOS</v>
          </cell>
          <cell r="D1644" t="str">
            <v>0028</v>
          </cell>
        </row>
        <row r="1644">
          <cell r="G1644">
            <v>102717</v>
          </cell>
          <cell r="H1644" t="str">
            <v>ENCHIMENTO DE BRITA PARA DRENO, LANÇAMENTO MECANIZADO. AF_07/2021</v>
          </cell>
          <cell r="I1644" t="str">
            <v>M3</v>
          </cell>
          <cell r="J1644" t="str">
            <v>COEFICIENTE DE REPRESENTATIVIDADE</v>
          </cell>
          <cell r="K1644" t="str">
            <v>165,28</v>
          </cell>
        </row>
        <row r="1645">
          <cell r="A1645" t="str">
            <v>DRENAGEM/OBRAS DE CONTENCAO/POCOS DE VISITA E CAIXAS</v>
          </cell>
          <cell r="B1645" t="str">
            <v>DROP</v>
          </cell>
          <cell r="C1645" t="str">
            <v>DRENOS</v>
          </cell>
          <cell r="D1645" t="str">
            <v>0028</v>
          </cell>
        </row>
        <row r="1645">
          <cell r="G1645">
            <v>102718</v>
          </cell>
          <cell r="H1645" t="str">
            <v>ENCHIMENTO DE AREIA PARA DRENO, LANÇAMENTO MANUAL. AF_07/2021</v>
          </cell>
          <cell r="I1645" t="str">
            <v>M3</v>
          </cell>
          <cell r="J1645" t="str">
            <v>COEFICIENTE DE REPRESENTATIVIDADE</v>
          </cell>
          <cell r="K1645" t="str">
            <v>169,29</v>
          </cell>
        </row>
        <row r="1646">
          <cell r="A1646" t="str">
            <v>DRENAGEM/OBRAS DE CONTENCAO/POCOS DE VISITA E CAIXAS</v>
          </cell>
          <cell r="B1646" t="str">
            <v>DROP</v>
          </cell>
          <cell r="C1646" t="str">
            <v>DRENOS</v>
          </cell>
          <cell r="D1646" t="str">
            <v>0028</v>
          </cell>
        </row>
        <row r="1646">
          <cell r="G1646">
            <v>102719</v>
          </cell>
          <cell r="H1646" t="str">
            <v>ENCHIMENTO DE BRITA PARA DRENO, LANÇAMENTO MANUAL. AF_07/2021</v>
          </cell>
          <cell r="I1646" t="str">
            <v>M3</v>
          </cell>
          <cell r="J1646" t="str">
            <v>COLETADO</v>
          </cell>
          <cell r="K1646" t="str">
            <v>171,20</v>
          </cell>
        </row>
        <row r="1647">
          <cell r="A1647" t="str">
            <v>DRENAGEM/OBRAS DE CONTENCAO/POCOS DE VISITA E CAIXAS</v>
          </cell>
          <cell r="B1647" t="str">
            <v>DROP</v>
          </cell>
          <cell r="C1647" t="str">
            <v>DRENOS</v>
          </cell>
          <cell r="D1647" t="str">
            <v>0028</v>
          </cell>
        </row>
        <row r="1647">
          <cell r="G1647">
            <v>102722</v>
          </cell>
          <cell r="H1647" t="str">
            <v>DRENO EM MURO DE CONTENÇÃO, EXECUTADO NO PÉ DO MURO, COM TUBO DE PEAD CORRUGADO FLEXÍVEL PERFURADO, ENCHIMENTO COM BRITA, ENVOLVIDO COM MANTA GEOTÊXTIL. AF_07/2021</v>
          </cell>
          <cell r="I1647" t="str">
            <v>M</v>
          </cell>
          <cell r="J1647" t="str">
            <v>ATRIBUÍDO SÃO PAULO</v>
          </cell>
          <cell r="K1647" t="str">
            <v>52,27</v>
          </cell>
        </row>
        <row r="1648">
          <cell r="A1648" t="str">
            <v>DRENAGEM/OBRAS DE CONTENCAO/POCOS DE VISITA E CAIXAS</v>
          </cell>
          <cell r="B1648" t="str">
            <v>DROP</v>
          </cell>
          <cell r="C1648" t="str">
            <v>DRENOS</v>
          </cell>
          <cell r="D1648" t="str">
            <v>0028</v>
          </cell>
        </row>
        <row r="1648">
          <cell r="G1648">
            <v>102723</v>
          </cell>
          <cell r="H1648" t="str">
            <v>DRENO EM MURO DE CONTENÇÃO, EXECUTADO NO PÉ DO MURO, COM TUBO DE PVC CORRUGADO RÍGIDO PERFURADO, ENCHIMENTO COM BRITA, ENVOLVIDO COM MANTA GEOTÊXTIL. AF_07/2021</v>
          </cell>
          <cell r="I1648" t="str">
            <v>M</v>
          </cell>
          <cell r="J1648" t="str">
            <v>COEFICIENTE DE REPRESENTATIVIDADE</v>
          </cell>
          <cell r="K1648" t="str">
            <v>97,17</v>
          </cell>
        </row>
        <row r="1649">
          <cell r="A1649" t="str">
            <v>DRENAGEM/OBRAS DE CONTENCAO/POCOS DE VISITA E CAIXAS</v>
          </cell>
          <cell r="B1649" t="str">
            <v>DROP</v>
          </cell>
          <cell r="C1649" t="str">
            <v>DRENOS</v>
          </cell>
          <cell r="D1649" t="str">
            <v>0028</v>
          </cell>
        </row>
        <row r="1649">
          <cell r="G1649">
            <v>102724</v>
          </cell>
          <cell r="H1649" t="str">
            <v>DRENO BARBACÃ, DN 100 MM, COM MATERIAL DRENANTE. AF_07/2021</v>
          </cell>
          <cell r="I1649" t="str">
            <v>UN</v>
          </cell>
          <cell r="J1649" t="str">
            <v>COEFICIENTE DE REPRESENTATIVIDADE</v>
          </cell>
          <cell r="K1649" t="str">
            <v>27,06</v>
          </cell>
        </row>
        <row r="1650">
          <cell r="A1650" t="str">
            <v>DRENAGEM/OBRAS DE CONTENCAO/POCOS DE VISITA E CAIXAS</v>
          </cell>
          <cell r="B1650" t="str">
            <v>DROP</v>
          </cell>
          <cell r="C1650" t="str">
            <v>DRENOS</v>
          </cell>
          <cell r="D1650" t="str">
            <v>0028</v>
          </cell>
        </row>
        <row r="1650">
          <cell r="G1650">
            <v>102725</v>
          </cell>
          <cell r="H1650" t="str">
            <v>DRENO BARBACÃ, DN 75 MM, COM MATERIAL DRENANTE. AF_07/2021</v>
          </cell>
          <cell r="I1650" t="str">
            <v>UN</v>
          </cell>
          <cell r="J1650" t="str">
            <v>COEFICIENTE DE REPRESENTATIVIDADE</v>
          </cell>
          <cell r="K1650" t="str">
            <v>26,52</v>
          </cell>
        </row>
        <row r="1651">
          <cell r="A1651" t="str">
            <v>DRENAGEM/OBRAS DE CONTENCAO/POCOS DE VISITA E CAIXAS</v>
          </cell>
          <cell r="B1651" t="str">
            <v>DROP</v>
          </cell>
          <cell r="C1651" t="str">
            <v>DRENOS</v>
          </cell>
          <cell r="D1651" t="str">
            <v>0028</v>
          </cell>
        </row>
        <row r="1651">
          <cell r="G1651">
            <v>102726</v>
          </cell>
          <cell r="H1651" t="str">
            <v>DRENO BARBACÃ, DN 50 MM, COM MATERIAL DRENANTE. AF_07/2021</v>
          </cell>
          <cell r="I1651" t="str">
            <v>UN</v>
          </cell>
          <cell r="J1651" t="str">
            <v>COEFICIENTE DE REPRESENTATIVIDADE</v>
          </cell>
          <cell r="K1651" t="str">
            <v>24,75</v>
          </cell>
        </row>
        <row r="1652">
          <cell r="A1652" t="str">
            <v>DRENAGEM/OBRAS DE CONTENCAO/POCOS DE VISITA E CAIXAS</v>
          </cell>
          <cell r="B1652" t="str">
            <v>DROP</v>
          </cell>
          <cell r="C1652" t="str">
            <v>DRENOS</v>
          </cell>
          <cell r="D1652" t="str">
            <v>0028</v>
          </cell>
        </row>
        <row r="1652">
          <cell r="G1652">
            <v>103653</v>
          </cell>
          <cell r="H1652" t="str">
            <v>GEOTÊXTIL NÃO TECIDO 100% POLIÉSTER, RESISTÊNCIA A TRAÇÃO DE 31 KN/M (RT-31), INSTALADO EM DRENO - FORNECIMENTO E INSTALAÇÃO. AF_07/2021</v>
          </cell>
          <cell r="I1652" t="str">
            <v>M2</v>
          </cell>
          <cell r="J1652" t="str">
            <v>COEFICIENTE DE REPRESENTATIVIDADE</v>
          </cell>
          <cell r="K1652" t="str">
            <v>24,76</v>
          </cell>
        </row>
        <row r="1653">
          <cell r="A1653" t="str">
            <v>DRENAGEM/OBRAS DE CONTENCAO/POCOS DE VISITA E CAIXAS</v>
          </cell>
          <cell r="B1653" t="str">
            <v>DROP</v>
          </cell>
          <cell r="C1653" t="str">
            <v>GABIOES</v>
          </cell>
          <cell r="D1653" t="str">
            <v>0031</v>
          </cell>
        </row>
        <row r="1653">
          <cell r="G1653">
            <v>92743</v>
          </cell>
          <cell r="H1653" t="str">
            <v>MURO DE GABIÃO, ENCHIMENTO COM PEDRA DE MÃO TIPO RACHÃO, DE GRAVIDADE, COM GAIOLAS DE COMPRIMENTO IGUAL A 2 M, PARA MUROS COM ALTURA MENOR OU IGUAL A 4 M - FORNECIMENTO E EXECUÇÃO. AF_03/2024</v>
          </cell>
          <cell r="I1653" t="str">
            <v>M3</v>
          </cell>
          <cell r="J1653" t="str">
            <v>COEFICIENTE DE REPRESENTATIVIDADE</v>
          </cell>
          <cell r="K1653" t="str">
            <v>666,29</v>
          </cell>
        </row>
        <row r="1654">
          <cell r="A1654" t="str">
            <v>DRENAGEM/OBRAS DE CONTENCAO/POCOS DE VISITA E CAIXAS</v>
          </cell>
          <cell r="B1654" t="str">
            <v>DROP</v>
          </cell>
          <cell r="C1654" t="str">
            <v>GABIOES</v>
          </cell>
          <cell r="D1654" t="str">
            <v>0031</v>
          </cell>
        </row>
        <row r="1654">
          <cell r="G1654">
            <v>92744</v>
          </cell>
          <cell r="H1654" t="str">
            <v>MURO DE GABIÃO, ENCHIMENTO COM PEDRA DE MÃO TIPO RACHÃO, DE GRAVIDADE, COM GAIOLAS DE COMPRIMENTO IGUAL A 5 M, PARA MUROS COM ALTURA MENOR OU IGUAL A 4 M - FORNECIMENTO E EXECUÇÃO. AF_03/2024</v>
          </cell>
          <cell r="I1654" t="str">
            <v>M3</v>
          </cell>
          <cell r="J1654" t="str">
            <v>COEFICIENTE DE REPRESENTATIVIDADE</v>
          </cell>
          <cell r="K1654" t="str">
            <v>629,28</v>
          </cell>
        </row>
        <row r="1655">
          <cell r="A1655" t="str">
            <v>DRENAGEM/OBRAS DE CONTENCAO/POCOS DE VISITA E CAIXAS</v>
          </cell>
          <cell r="B1655" t="str">
            <v>DROP</v>
          </cell>
          <cell r="C1655" t="str">
            <v>GABIOES</v>
          </cell>
          <cell r="D1655" t="str">
            <v>0031</v>
          </cell>
        </row>
        <row r="1655">
          <cell r="G1655">
            <v>92745</v>
          </cell>
          <cell r="H1655" t="str">
            <v>MURO DE GABIÃO, ENCHIMENTO COM PEDRA DE MÃO TIPO RACHÃO, DE GRAVIDADE, COM GAIOLAS DE COMPRIMENTO IGUAL A 2 M, PARA MUROS COM ALTURA MAIOR QUE 4 M E MENOR OU IGUAL A 6 M - FORNECIMENTO E EXECUÇÃO. AF_03/2024</v>
          </cell>
          <cell r="I1655" t="str">
            <v>M3</v>
          </cell>
          <cell r="J1655" t="str">
            <v>COEFICIENTE DE REPRESENTATIVIDADE</v>
          </cell>
          <cell r="K1655" t="str">
            <v>800,99</v>
          </cell>
        </row>
        <row r="1656">
          <cell r="A1656" t="str">
            <v>DRENAGEM/OBRAS DE CONTENCAO/POCOS DE VISITA E CAIXAS</v>
          </cell>
          <cell r="B1656" t="str">
            <v>DROP</v>
          </cell>
          <cell r="C1656" t="str">
            <v>GABIOES</v>
          </cell>
          <cell r="D1656" t="str">
            <v>0031</v>
          </cell>
        </row>
        <row r="1656">
          <cell r="G1656">
            <v>92746</v>
          </cell>
          <cell r="H1656" t="str">
            <v>MURO DE GABIÃO, ENCHIMENTO COM PEDRA DE MÃO TIPO RACHÃO, DE GRAVIDADE, COM GAIOLAS DE COMPRIMENTO IGUAL A 5 M, PARA MUROS COM ALTURA MAIOR QUE 4 M E MENOR OU IGUAL A 6 M - FORNECIMENTO E EXECUÇÃO. AF_03/2024</v>
          </cell>
          <cell r="I1656" t="str">
            <v>M3</v>
          </cell>
          <cell r="J1656" t="str">
            <v>COEFICIENTE DE REPRESENTATIVIDADE</v>
          </cell>
          <cell r="K1656" t="str">
            <v>737,07</v>
          </cell>
        </row>
        <row r="1657">
          <cell r="A1657" t="str">
            <v>DRENAGEM/OBRAS DE CONTENCAO/POCOS DE VISITA E CAIXAS</v>
          </cell>
          <cell r="B1657" t="str">
            <v>DROP</v>
          </cell>
          <cell r="C1657" t="str">
            <v>GABIOES</v>
          </cell>
          <cell r="D1657" t="str">
            <v>0031</v>
          </cell>
        </row>
        <row r="1657">
          <cell r="G1657">
            <v>92747</v>
          </cell>
          <cell r="H1657" t="str">
            <v>MURO DE GABIÃO, ENCHIMENTO COM PEDRA DE MÃO TIPO RACHÃO, DE GRAVIDADE, COM GAIOLAS DE COMPRIMENTO IGUAL A 2 M, PARA MUROS COM ALTURA MAIOR QUE 6 M E MENOR OU IGUAL A 10 M - FORNECIMENTO E EXECUÇÃO. AF_03/2024</v>
          </cell>
          <cell r="I1657" t="str">
            <v>M3</v>
          </cell>
          <cell r="J1657" t="str">
            <v>COEFICIENTE DE REPRESENTATIVIDADE</v>
          </cell>
          <cell r="K1657" t="str">
            <v>884,24</v>
          </cell>
        </row>
        <row r="1658">
          <cell r="A1658" t="str">
            <v>DRENAGEM/OBRAS DE CONTENCAO/POCOS DE VISITA E CAIXAS</v>
          </cell>
          <cell r="B1658" t="str">
            <v>DROP</v>
          </cell>
          <cell r="C1658" t="str">
            <v>GABIOES</v>
          </cell>
          <cell r="D1658" t="str">
            <v>0031</v>
          </cell>
        </row>
        <row r="1658">
          <cell r="G1658">
            <v>92748</v>
          </cell>
          <cell r="H1658" t="str">
            <v>MURO DE GABIÃO, ENCHIMENTO COM PEDRA DE MÃO TIPO RACHÃO, DE GRAVIDADE, COM GAIOLAS DE COMPRIMENTO IGUAL A 5 M, PARA MUROS COM ALTURA MAIOR QUE 6 M E MENOR OU IGUAL A 10 M- FORNECIMENTO E EXECUÇÃO. AF_03/2024</v>
          </cell>
          <cell r="I1658" t="str">
            <v>M3</v>
          </cell>
          <cell r="J1658" t="str">
            <v>COEFICIENTE DE REPRESENTATIVIDADE</v>
          </cell>
          <cell r="K1658" t="str">
            <v>801,77</v>
          </cell>
        </row>
        <row r="1659">
          <cell r="A1659" t="str">
            <v>DRENAGEM/OBRAS DE CONTENCAO/POCOS DE VISITA E CAIXAS</v>
          </cell>
          <cell r="B1659" t="str">
            <v>DROP</v>
          </cell>
          <cell r="C1659" t="str">
            <v>GABIOES</v>
          </cell>
          <cell r="D1659" t="str">
            <v>0031</v>
          </cell>
        </row>
        <row r="1659">
          <cell r="G1659">
            <v>92749</v>
          </cell>
          <cell r="H1659" t="str">
            <v>MURO DE GABIÃO, ENCHIMENTO COM PEDRA DE MÃO TIPO RACHÃO, COM SOLO REFORÇADO, PARA MUROS COM ALTURA MENOR OU IGUAL A 4 M - FORNECIMENTO E EXECUÇÃO. AF_03/2024</v>
          </cell>
          <cell r="I1659" t="str">
            <v>M3</v>
          </cell>
          <cell r="J1659" t="str">
            <v>COEFICIENTE DE REPRESENTATIVIDADE</v>
          </cell>
          <cell r="K1659" t="str">
            <v>939,10</v>
          </cell>
        </row>
        <row r="1660">
          <cell r="A1660" t="str">
            <v>DRENAGEM/OBRAS DE CONTENCAO/POCOS DE VISITA E CAIXAS</v>
          </cell>
          <cell r="B1660" t="str">
            <v>DROP</v>
          </cell>
          <cell r="C1660" t="str">
            <v>GABIOES</v>
          </cell>
          <cell r="D1660" t="str">
            <v>0031</v>
          </cell>
        </row>
        <row r="1660">
          <cell r="G1660">
            <v>92750</v>
          </cell>
          <cell r="H1660" t="str">
            <v>MURO DE GABIÃO, ENCHIMENTO COM PEDRA DE MÃO TIPO RACHÃO, COM SOLO REFORÇADO, PARA MUROS COM ALTURA MAIOR QUE 4 M E MENOR OU IGUAL A 12 M - FORNECIMENTO E EXECUÇÃO. AF_03/2024</v>
          </cell>
          <cell r="I1660" t="str">
            <v>M3</v>
          </cell>
          <cell r="J1660" t="str">
            <v>COEFICIENTE DE REPRESENTATIVIDADE</v>
          </cell>
          <cell r="K1660" t="str">
            <v>1.543,13</v>
          </cell>
        </row>
        <row r="1661">
          <cell r="A1661" t="str">
            <v>DRENAGEM/OBRAS DE CONTENCAO/POCOS DE VISITA E CAIXAS</v>
          </cell>
          <cell r="B1661" t="str">
            <v>DROP</v>
          </cell>
          <cell r="C1661" t="str">
            <v>GABIOES</v>
          </cell>
          <cell r="D1661" t="str">
            <v>0031</v>
          </cell>
        </row>
        <row r="1661">
          <cell r="G1661">
            <v>92751</v>
          </cell>
          <cell r="H1661" t="str">
            <v>MURO DE GABIÃO, ENCHIMENTO COM PEDRA DE MÃO TIPO RACHÃO, COM SOLO REFORÇADO, PARA MUROS COM ALTURA MAIOR QUE 12 M E MENOR OU IGUAL A 20 M - FORNECIMENTO E EXECUÇÃO. AF_03/2024</v>
          </cell>
          <cell r="I1661" t="str">
            <v>M3</v>
          </cell>
          <cell r="J1661" t="str">
            <v>COEFICIENTE DE REPRESENTATIVIDADE</v>
          </cell>
          <cell r="K1661" t="str">
            <v>1.896,03</v>
          </cell>
        </row>
        <row r="1662">
          <cell r="A1662" t="str">
            <v>DRENAGEM/OBRAS DE CONTENCAO/POCOS DE VISITA E CAIXAS</v>
          </cell>
          <cell r="B1662" t="str">
            <v>DROP</v>
          </cell>
          <cell r="C1662" t="str">
            <v>GABIOES</v>
          </cell>
          <cell r="D1662" t="str">
            <v>0031</v>
          </cell>
        </row>
        <row r="1662">
          <cell r="G1662">
            <v>92752</v>
          </cell>
          <cell r="H1662" t="str">
            <v>MURO DE GABIÃO, ENCHIMENTO COM PEDRA DE MÃO TIPO RACHÃO, COM SOLO REFORÇADO, PARA MUROS COM ALTURA MAIOR QUE 20 M E MENOR OU IGUAL A 28 M - FORNECIMENTO E EXECUÇÃO. AF_03/2024</v>
          </cell>
          <cell r="I1662" t="str">
            <v>M3</v>
          </cell>
          <cell r="J1662" t="str">
            <v>COEFICIENTE DE REPRESENTATIVIDADE</v>
          </cell>
          <cell r="K1662" t="str">
            <v>2.246,65</v>
          </cell>
        </row>
        <row r="1663">
          <cell r="A1663" t="str">
            <v>DRENAGEM/OBRAS DE CONTENCAO/POCOS DE VISITA E CAIXAS</v>
          </cell>
          <cell r="B1663" t="str">
            <v>DROP</v>
          </cell>
          <cell r="C1663" t="str">
            <v>GABIOES</v>
          </cell>
          <cell r="D1663" t="str">
            <v>0031</v>
          </cell>
        </row>
        <row r="1663">
          <cell r="G1663">
            <v>92753</v>
          </cell>
          <cell r="H1663" t="str">
            <v>MURO DE GABIÃO, ENCHIMENTO COM RESÍDUO DE CONSTRUÇÃO E DEMOLIÇÃO, DE GRAVIDADE, COM GAIOLA TRAPEZOIDAL DE COMPRIMENTO IGUAL A 2 M, PARA MUROS COM ALTURA MENOR OU IGUAL A 2 M - FORNECIMENTO E EXECUÇÃO. AF_03/2024</v>
          </cell>
          <cell r="I1663" t="str">
            <v>M3</v>
          </cell>
          <cell r="J1663" t="str">
            <v>ATRIBUÍDO SÃO PAULO</v>
          </cell>
          <cell r="K1663" t="str">
            <v>604,81</v>
          </cell>
        </row>
        <row r="1664">
          <cell r="A1664" t="str">
            <v>DRENAGEM/OBRAS DE CONTENCAO/POCOS DE VISITA E CAIXAS</v>
          </cell>
          <cell r="B1664" t="str">
            <v>DROP</v>
          </cell>
          <cell r="C1664" t="str">
            <v>GABIOES</v>
          </cell>
          <cell r="D1664" t="str">
            <v>0031</v>
          </cell>
        </row>
        <row r="1664">
          <cell r="G1664">
            <v>92754</v>
          </cell>
          <cell r="H1664" t="str">
            <v>MURO DE GABIÃO, ENCHIMENTO COM RESÍDUO DE CONSTRUÇÃO E DEMOLIÇÃO, DE GRAVIDADE, COM GAIOLA TRAPEZOIDAL DE COMPRIMENTO IGUAL A 2 M, PARA MUROS COM ALTURA MAIOR QUE 2 M E MENOR OU IGUAL A 4 M - FORNECIMENTO E EXECUÇÃO. AF_03/2024</v>
          </cell>
          <cell r="I1664" t="str">
            <v>M3</v>
          </cell>
          <cell r="J1664" t="str">
            <v>ATRIBUÍDO SÃO PAULO</v>
          </cell>
          <cell r="K1664" t="str">
            <v>588,90</v>
          </cell>
        </row>
        <row r="1665">
          <cell r="A1665" t="str">
            <v>DRENAGEM/OBRAS DE CONTENCAO/POCOS DE VISITA E CAIXAS</v>
          </cell>
          <cell r="B1665" t="str">
            <v>DROP</v>
          </cell>
          <cell r="C1665" t="str">
            <v>GABIOES</v>
          </cell>
          <cell r="D1665" t="str">
            <v>0031</v>
          </cell>
        </row>
        <row r="1665">
          <cell r="G1665">
            <v>92755</v>
          </cell>
          <cell r="H1665" t="str">
            <v>PROTEÇÃO SUPERFICIAL DE CANAL EM GABIÃO TIPO COLCHÃO, ALTURA DE 17 CENTÍMETROS, ENCHIMENTO COM PEDRA DE MÃO TIPO RACHÃO - FORNECIMENTO E EXECUÇÃO. AF_03/2024</v>
          </cell>
          <cell r="I1665" t="str">
            <v>M2</v>
          </cell>
          <cell r="J1665" t="str">
            <v>COEFICIENTE DE REPRESENTATIVIDADE</v>
          </cell>
          <cell r="K1665" t="str">
            <v>235,52</v>
          </cell>
        </row>
        <row r="1666">
          <cell r="A1666" t="str">
            <v>DRENAGEM/OBRAS DE CONTENCAO/POCOS DE VISITA E CAIXAS</v>
          </cell>
          <cell r="B1666" t="str">
            <v>DROP</v>
          </cell>
          <cell r="C1666" t="str">
            <v>GABIOES</v>
          </cell>
          <cell r="D1666" t="str">
            <v>0031</v>
          </cell>
        </row>
        <row r="1666">
          <cell r="G1666">
            <v>92756</v>
          </cell>
          <cell r="H1666" t="str">
            <v>PROTEÇÃO SUPERFICIAL DE CANAL EM GABIÃO TIPO COLCHÃO, ALTURA DE 23 CENTÍMETROS, ENCHIMENTO COM PEDRA DE MÃO TIPO RACHÃO - FORNECIMENTO E EXECUÇÃO. AF_03/2024</v>
          </cell>
          <cell r="I1666" t="str">
            <v>M2</v>
          </cell>
          <cell r="J1666" t="str">
            <v>COEFICIENTE DE REPRESENTATIVIDADE</v>
          </cell>
          <cell r="K1666" t="str">
            <v>271,44</v>
          </cell>
        </row>
        <row r="1667">
          <cell r="A1667" t="str">
            <v>DRENAGEM/OBRAS DE CONTENCAO/POCOS DE VISITA E CAIXAS</v>
          </cell>
          <cell r="B1667" t="str">
            <v>DROP</v>
          </cell>
          <cell r="C1667" t="str">
            <v>GABIOES</v>
          </cell>
          <cell r="D1667" t="str">
            <v>0031</v>
          </cell>
        </row>
        <row r="1667">
          <cell r="G1667">
            <v>92757</v>
          </cell>
          <cell r="H1667" t="str">
            <v>PROTEÇÃO SUPERFICIAL DE CANAL EM GABIÃO TIPO COLCHÃO, ALTURA DE 30 CENTÍMETROS, ENCHIMENTO COM PEDRA DE MÃO TIPO RACHÃO - FORNECIMENTO E EXECUÇÃO. AF_03/2024</v>
          </cell>
          <cell r="I1667" t="str">
            <v>M2</v>
          </cell>
          <cell r="J1667" t="str">
            <v>COEFICIENTE DE REPRESENTATIVIDADE</v>
          </cell>
          <cell r="K1667" t="str">
            <v>314,48</v>
          </cell>
        </row>
        <row r="1668">
          <cell r="A1668" t="str">
            <v>DRENAGEM/OBRAS DE CONTENCAO/POCOS DE VISITA E CAIXAS</v>
          </cell>
          <cell r="B1668" t="str">
            <v>DROP</v>
          </cell>
          <cell r="C1668" t="str">
            <v>GABIOES</v>
          </cell>
          <cell r="D1668" t="str">
            <v>0031</v>
          </cell>
        </row>
        <row r="1668">
          <cell r="G1668">
            <v>92758</v>
          </cell>
          <cell r="H1668" t="str">
            <v>PROTEÇÃO SUPERFICIAL DE CANAL EM GABIÃO TIPO SACO, DIÂMETRO DE 65 CENTÍMETROS, ENCHIMENTO MANUAL COM PEDRA DE MÃO TIPO RACHÃO - FORNECIMENTO E EXECUÇÃO. AF_03/2024</v>
          </cell>
          <cell r="I1668" t="str">
            <v>M3</v>
          </cell>
          <cell r="J1668" t="str">
            <v>COEFICIENTE DE REPRESENTATIVIDADE</v>
          </cell>
          <cell r="K1668" t="str">
            <v>690,10</v>
          </cell>
        </row>
        <row r="1669">
          <cell r="A1669" t="str">
            <v>DRENAGEM/OBRAS DE CONTENCAO/POCOS DE VISITA E CAIXAS</v>
          </cell>
          <cell r="B1669" t="str">
            <v>DROP</v>
          </cell>
          <cell r="C1669" t="str">
            <v>MUROS DE ARRIMO</v>
          </cell>
          <cell r="D1669" t="str">
            <v>0032</v>
          </cell>
        </row>
        <row r="1669">
          <cell r="G1669">
            <v>91069</v>
          </cell>
          <cell r="H1669" t="str">
            <v>EXECUÇÃO DE REVESTIMENTO DE CONCRETO PROJETADO COM ESPESSURA DE 7 CM, ARMADO COM TELA, INCLINAÇÃO MENOR QUE 90°, APLICAÇÃO CONTÍNUA, UTILIZANDO EQUIPAMENTO DE PROJEÇÃO COM 6 M³/H DE CAPACIDADE. AF_07/2024</v>
          </cell>
          <cell r="I1669" t="str">
            <v>M2</v>
          </cell>
          <cell r="J1669" t="str">
            <v>ATRIBUÍDO SÃO PAULO</v>
          </cell>
          <cell r="K1669" t="str">
            <v>198,03</v>
          </cell>
        </row>
        <row r="1670">
          <cell r="A1670" t="str">
            <v>DRENAGEM/OBRAS DE CONTENCAO/POCOS DE VISITA E CAIXAS</v>
          </cell>
          <cell r="B1670" t="str">
            <v>DROP</v>
          </cell>
          <cell r="C1670" t="str">
            <v>MUROS DE ARRIMO</v>
          </cell>
          <cell r="D1670" t="str">
            <v>0032</v>
          </cell>
        </row>
        <row r="1670">
          <cell r="G1670">
            <v>91070</v>
          </cell>
          <cell r="H1670" t="str">
            <v>EXECUÇÃO DE REVESTIMENTO DE CONCRETO PROJETADO COM ESPESSURA DE 10 CM, ARMADO COM TELA, INCLINAÇÃO MENOR QUE 90°, APLICAÇÃO CONTÍNUA, UTILIZANDO EQUIPAMENTO DE PROJEÇÃO COM 6 M³/H DE CAPACIDADE. AF_07/2024</v>
          </cell>
          <cell r="I1670" t="str">
            <v>M2</v>
          </cell>
          <cell r="J1670" t="str">
            <v>ATRIBUÍDO SÃO PAULO</v>
          </cell>
          <cell r="K1670" t="str">
            <v>209,74</v>
          </cell>
        </row>
        <row r="1671">
          <cell r="A1671" t="str">
            <v>DRENAGEM/OBRAS DE CONTENCAO/POCOS DE VISITA E CAIXAS</v>
          </cell>
          <cell r="B1671" t="str">
            <v>DROP</v>
          </cell>
          <cell r="C1671" t="str">
            <v>MUROS DE ARRIMO</v>
          </cell>
          <cell r="D1671" t="str">
            <v>0032</v>
          </cell>
        </row>
        <row r="1671">
          <cell r="G1671">
            <v>91071</v>
          </cell>
          <cell r="H1671" t="str">
            <v>EXECUÇÃO DE REVESTIMENTO DE CONCRETO PROJETADO COM ESPESSURA DE 7 CM, ARMADO COM TELA, INCLINAÇÃO DE 90°, APLICAÇÃO CONTÍNUA, UTILIZANDO EQUIPAMENTO DE PROJEÇÃO COM 6 M³/H DE CAPACIDADE. AF_07/2024</v>
          </cell>
          <cell r="I1671" t="str">
            <v>M2</v>
          </cell>
          <cell r="J1671" t="str">
            <v>ATRIBUÍDO SÃO PAULO</v>
          </cell>
          <cell r="K1671" t="str">
            <v>313,16</v>
          </cell>
        </row>
        <row r="1672">
          <cell r="A1672" t="str">
            <v>DRENAGEM/OBRAS DE CONTENCAO/POCOS DE VISITA E CAIXAS</v>
          </cell>
          <cell r="B1672" t="str">
            <v>DROP</v>
          </cell>
          <cell r="C1672" t="str">
            <v>MUROS DE ARRIMO</v>
          </cell>
          <cell r="D1672" t="str">
            <v>0032</v>
          </cell>
        </row>
        <row r="1672">
          <cell r="G1672">
            <v>91072</v>
          </cell>
          <cell r="H1672" t="str">
            <v>EXECUÇÃO DE REVESTIMENTO DE CONCRETO PROJETADO COM ESPESSURA DE 10 CM, ARMADO COM TELA, INCLINAÇÃO DE 90°, APLICAÇÃO CONTÍNUA, UTILIZANDO EQUIPAMENTO DE PROJEÇÃO COM 6 M³/H DE CAPACIDADE. AF_07/2024</v>
          </cell>
          <cell r="I1672" t="str">
            <v>M2</v>
          </cell>
          <cell r="J1672" t="str">
            <v>ATRIBUÍDO SÃO PAULO</v>
          </cell>
          <cell r="K1672" t="str">
            <v>322,63</v>
          </cell>
        </row>
        <row r="1673">
          <cell r="A1673" t="str">
            <v>DRENAGEM/OBRAS DE CONTENCAO/POCOS DE VISITA E CAIXAS</v>
          </cell>
          <cell r="B1673" t="str">
            <v>DROP</v>
          </cell>
          <cell r="C1673" t="str">
            <v>MUROS DE ARRIMO</v>
          </cell>
          <cell r="D1673" t="str">
            <v>0032</v>
          </cell>
        </row>
        <row r="1673">
          <cell r="G1673">
            <v>91073</v>
          </cell>
          <cell r="H1673" t="str">
            <v>EXECUÇÃO DE REVESTIMENTO DE CONCRETO PROJETADO COM ESPESSURA DE 7 CM, ARMADO COM TELA, INCLINAÇÃO MENOR QUE 90°, APLICAÇÃO CONTÍNUA, UTILIZANDO EQUIPAMENTO DE PROJEÇÃO COM 3 M³/H DE CAPACIDADE. AF_07/2024</v>
          </cell>
          <cell r="I1673" t="str">
            <v>M2</v>
          </cell>
          <cell r="J1673" t="str">
            <v>ATRIBUÍDO SÃO PAULO</v>
          </cell>
          <cell r="K1673" t="str">
            <v>256,15</v>
          </cell>
        </row>
        <row r="1674">
          <cell r="A1674" t="str">
            <v>DRENAGEM/OBRAS DE CONTENCAO/POCOS DE VISITA E CAIXAS</v>
          </cell>
          <cell r="B1674" t="str">
            <v>DROP</v>
          </cell>
          <cell r="C1674" t="str">
            <v>MUROS DE ARRIMO</v>
          </cell>
          <cell r="D1674" t="str">
            <v>0032</v>
          </cell>
        </row>
        <row r="1674">
          <cell r="G1674">
            <v>91074</v>
          </cell>
          <cell r="H1674" t="str">
            <v>EXECUÇÃO DE REVESTIMENTO DE CONCRETO PROJETADO COM ESPESSURA DE 10 CM, ARMADO COM TELA, INCLINAÇÃO MENOR QUE 90°, APLICAÇÃO CONTÍNUA, UTILIZANDO EQUIPAMENTO DE PROJEÇÃO COM 3 M³/H DE CAPACIDADE. AF_07/2024</v>
          </cell>
          <cell r="I1674" t="str">
            <v>M2</v>
          </cell>
          <cell r="J1674" t="str">
            <v>ATRIBUÍDO SÃO PAULO</v>
          </cell>
          <cell r="K1674" t="str">
            <v>244,06</v>
          </cell>
        </row>
        <row r="1675">
          <cell r="A1675" t="str">
            <v>DRENAGEM/OBRAS DE CONTENCAO/POCOS DE VISITA E CAIXAS</v>
          </cell>
          <cell r="B1675" t="str">
            <v>DROP</v>
          </cell>
          <cell r="C1675" t="str">
            <v>MUROS DE ARRIMO</v>
          </cell>
          <cell r="D1675" t="str">
            <v>0032</v>
          </cell>
        </row>
        <row r="1675">
          <cell r="G1675">
            <v>91075</v>
          </cell>
          <cell r="H1675" t="str">
            <v>EXECUÇÃO DE REVESTIMENTO DE CONCRETO PROJETADO COM ESPESSURA DE 7 CM, ARMADO COM TELA, INCLINAÇÃO DE 90°, APLICAÇÃO CONTÍNUA, UTILIZANDO EQUIPAMENTO DE PROJEÇÃO COM 3 M³/H DE CAPACIDADE. AF_07/2024</v>
          </cell>
          <cell r="I1675" t="str">
            <v>M2</v>
          </cell>
          <cell r="J1675" t="str">
            <v>ATRIBUÍDO SÃO PAULO</v>
          </cell>
          <cell r="K1675" t="str">
            <v>398,91</v>
          </cell>
        </row>
        <row r="1676">
          <cell r="A1676" t="str">
            <v>DRENAGEM/OBRAS DE CONTENCAO/POCOS DE VISITA E CAIXAS</v>
          </cell>
          <cell r="B1676" t="str">
            <v>DROP</v>
          </cell>
          <cell r="C1676" t="str">
            <v>MUROS DE ARRIMO</v>
          </cell>
          <cell r="D1676" t="str">
            <v>0032</v>
          </cell>
        </row>
        <row r="1676">
          <cell r="G1676">
            <v>91076</v>
          </cell>
          <cell r="H1676" t="str">
            <v>EXECUÇÃO DE REVESTIMENTO DE CONCRETO PROJETADO COM ESPESSURA DE 10 CM, ARMADO COM TELA, INCLINAÇÃO DE 90°, APLICAÇÃO CONTÍNUA, UTILIZANDO EQUIPAMENTO DE PROJEÇÃO COM 3 M³/H DE CAPACIDADE. AF_07/2024</v>
          </cell>
          <cell r="I1676" t="str">
            <v>M2</v>
          </cell>
          <cell r="J1676" t="str">
            <v>ATRIBUÍDO SÃO PAULO</v>
          </cell>
          <cell r="K1676" t="str">
            <v>367,02</v>
          </cell>
        </row>
        <row r="1677">
          <cell r="A1677" t="str">
            <v>DRENAGEM/OBRAS DE CONTENCAO/POCOS DE VISITA E CAIXAS</v>
          </cell>
          <cell r="B1677" t="str">
            <v>DROP</v>
          </cell>
          <cell r="C1677" t="str">
            <v>MUROS DE ARRIMO</v>
          </cell>
          <cell r="D1677" t="str">
            <v>0032</v>
          </cell>
        </row>
        <row r="1677">
          <cell r="G1677">
            <v>91077</v>
          </cell>
          <cell r="H1677" t="str">
            <v>EXECUÇÃO DE REVESTIMENTO DE CONCRETO PROJETADO COM ESPESSURA DE 7 CM, ARMADO COM FIBRAS DE AÇO, INCLINAÇÃO MENOR QUE 90°, APLICAÇÃO CONTÍNUA, UTILIZANDO EQUIPAMENTO DE PROJEÇÃO COM 6 M³/H DE CAPACIDADE. AF_07/2024</v>
          </cell>
          <cell r="I1677" t="str">
            <v>M2</v>
          </cell>
          <cell r="J1677" t="str">
            <v>ATRIBUÍDO SÃO PAULO</v>
          </cell>
          <cell r="K1677" t="str">
            <v>174,26</v>
          </cell>
        </row>
        <row r="1678">
          <cell r="A1678" t="str">
            <v>DRENAGEM/OBRAS DE CONTENCAO/POCOS DE VISITA E CAIXAS</v>
          </cell>
          <cell r="B1678" t="str">
            <v>DROP</v>
          </cell>
          <cell r="C1678" t="str">
            <v>MUROS DE ARRIMO</v>
          </cell>
          <cell r="D1678" t="str">
            <v>0032</v>
          </cell>
        </row>
        <row r="1678">
          <cell r="G1678">
            <v>91078</v>
          </cell>
          <cell r="H1678" t="str">
            <v>EXECUÇÃO DE REVESTIMENTO DE CONCRETO PROJETADO COM ESPESSURA DE 10 CM, ARMADO COM FIBRAS DE AÇO, INCLINAÇÃO MENOR QUE 90°, APLICAÇÃO CONTÍNUA, UTILIZANDO EQUIPAMENTO DE PROJEÇÃO COM 6 M³/H DE CAPACIDADE. AF_07/2024</v>
          </cell>
          <cell r="I1678" t="str">
            <v>M2</v>
          </cell>
          <cell r="J1678" t="str">
            <v>ATRIBUÍDO SÃO PAULO</v>
          </cell>
          <cell r="K1678" t="str">
            <v>190,16</v>
          </cell>
        </row>
        <row r="1679">
          <cell r="A1679" t="str">
            <v>DRENAGEM/OBRAS DE CONTENCAO/POCOS DE VISITA E CAIXAS</v>
          </cell>
          <cell r="B1679" t="str">
            <v>DROP</v>
          </cell>
          <cell r="C1679" t="str">
            <v>MUROS DE ARRIMO</v>
          </cell>
          <cell r="D1679" t="str">
            <v>0032</v>
          </cell>
        </row>
        <row r="1679">
          <cell r="G1679">
            <v>91079</v>
          </cell>
          <cell r="H1679" t="str">
            <v>EXECUÇÃO DE REVESTIMENTO DE CONCRETO PROJETADO COM ESPESSURA DE 7 CM, ARMADO COM FIBRAS DE AÇO, INCLINAÇÃO DE 90°, APLICAÇÃO CONTÍNUA, UTILIZANDO EQUIPAMENTO DE PROJEÇÃO COM 6 M³/H DE CAPACIDADE. AF_07/2024</v>
          </cell>
          <cell r="I1679" t="str">
            <v>M2</v>
          </cell>
          <cell r="J1679" t="str">
            <v>ATRIBUÍDO SÃO PAULO</v>
          </cell>
          <cell r="K1679" t="str">
            <v>189,45</v>
          </cell>
        </row>
        <row r="1680">
          <cell r="A1680" t="str">
            <v>DRENAGEM/OBRAS DE CONTENCAO/POCOS DE VISITA E CAIXAS</v>
          </cell>
          <cell r="B1680" t="str">
            <v>DROP</v>
          </cell>
          <cell r="C1680" t="str">
            <v>MUROS DE ARRIMO</v>
          </cell>
          <cell r="D1680" t="str">
            <v>0032</v>
          </cell>
        </row>
        <row r="1680">
          <cell r="G1680">
            <v>91080</v>
          </cell>
          <cell r="H1680" t="str">
            <v>EXECUÇÃO DE REVESTIMENTO DE CONCRETO PROJETADO COM ESPESSURA DE 10 CM, ARMADO COM FIBRAS DE AÇO, INCLINAÇÃO DE 90°, APLICAÇÃO CONTÍNUA, UTILIZANDO EQUIPAMENTO DE PROJEÇÃO COM 6 M³/H DE CAPACIDADE. AF_07/2024</v>
          </cell>
          <cell r="I1680" t="str">
            <v>M2</v>
          </cell>
          <cell r="J1680" t="str">
            <v>ATRIBUÍDO SÃO PAULO</v>
          </cell>
          <cell r="K1680" t="str">
            <v>201,71</v>
          </cell>
        </row>
        <row r="1681">
          <cell r="A1681" t="str">
            <v>DRENAGEM/OBRAS DE CONTENCAO/POCOS DE VISITA E CAIXAS</v>
          </cell>
          <cell r="B1681" t="str">
            <v>DROP</v>
          </cell>
          <cell r="C1681" t="str">
            <v>MUROS DE ARRIMO</v>
          </cell>
          <cell r="D1681" t="str">
            <v>0032</v>
          </cell>
        </row>
        <row r="1681">
          <cell r="G1681">
            <v>91081</v>
          </cell>
          <cell r="H1681" t="str">
            <v>EXECUÇÃO DE REVESTIMENTO DE CONCRETO PROJETADO COM ESPESSURA DE 7 CM, ARMADO COM FIBRAS DE AÇO, INCLINAÇÃO MENOR QUE 90°, APLICAÇÃO CONTÍNUA, UTILIZANDO EQUIPAMENTO DE PROJEÇÃO COM 3 M³/H DE CAPACIDADE. AF_07/2024</v>
          </cell>
          <cell r="I1681" t="str">
            <v>M2</v>
          </cell>
          <cell r="J1681" t="str">
            <v>ATRIBUÍDO SÃO PAULO</v>
          </cell>
          <cell r="K1681" t="str">
            <v>256,73</v>
          </cell>
        </row>
        <row r="1682">
          <cell r="A1682" t="str">
            <v>DRENAGEM/OBRAS DE CONTENCAO/POCOS DE VISITA E CAIXAS</v>
          </cell>
          <cell r="B1682" t="str">
            <v>DROP</v>
          </cell>
          <cell r="C1682" t="str">
            <v>MUROS DE ARRIMO</v>
          </cell>
          <cell r="D1682" t="str">
            <v>0032</v>
          </cell>
        </row>
        <row r="1682">
          <cell r="G1682">
            <v>91082</v>
          </cell>
          <cell r="H1682" t="str">
            <v>EXECUÇÃO DE REVESTIMENTO DE CONCRETO PROJETADO COM ESPESSURA DE 10 CM, ARMADO COM FIBRAS DE AÇO, INCLINAÇÃO MENOR QUE 90°, APLICAÇÃO CONTÍNUA, UTILIZANDO EQUIPAMENTO DE PROJEÇÃO COM 3 M³/H DE CAPACIDADE. AF_07/2024</v>
          </cell>
          <cell r="I1682" t="str">
            <v>M2</v>
          </cell>
          <cell r="J1682" t="str">
            <v>ATRIBUÍDO SÃO PAULO</v>
          </cell>
          <cell r="K1682" t="str">
            <v>232,52</v>
          </cell>
        </row>
        <row r="1683">
          <cell r="A1683" t="str">
            <v>DRENAGEM/OBRAS DE CONTENCAO/POCOS DE VISITA E CAIXAS</v>
          </cell>
          <cell r="B1683" t="str">
            <v>DROP</v>
          </cell>
          <cell r="C1683" t="str">
            <v>MUROS DE ARRIMO</v>
          </cell>
          <cell r="D1683" t="str">
            <v>0032</v>
          </cell>
        </row>
        <row r="1683">
          <cell r="G1683">
            <v>91083</v>
          </cell>
          <cell r="H1683" t="str">
            <v>EXECUÇÃO DE REVESTIMENTO DE CONCRETO PROJETADO COM ESPESSURA DE 7 CM, ARMADO COM FIBRAS DE AÇO, INCLINAÇÃO DE 90°, APLICAÇÃO CONTÍNUA, UTILIZANDO EQUIPAMENTO DE PROJEÇÃO COM 3 M³/H DE CAPACIDADE. AF_07/2024</v>
          </cell>
          <cell r="I1683" t="str">
            <v>M2</v>
          </cell>
          <cell r="J1683" t="str">
            <v>ATRIBUÍDO SÃO PAULO</v>
          </cell>
          <cell r="K1683" t="str">
            <v>321,31</v>
          </cell>
        </row>
        <row r="1684">
          <cell r="A1684" t="str">
            <v>DRENAGEM/OBRAS DE CONTENCAO/POCOS DE VISITA E CAIXAS</v>
          </cell>
          <cell r="B1684" t="str">
            <v>DROP</v>
          </cell>
          <cell r="C1684" t="str">
            <v>MUROS DE ARRIMO</v>
          </cell>
          <cell r="D1684" t="str">
            <v>0032</v>
          </cell>
        </row>
        <row r="1684">
          <cell r="G1684">
            <v>91084</v>
          </cell>
          <cell r="H1684" t="str">
            <v>EXECUÇÃO DE REVESTIMENTO DE CONCRETO PROJETADO COM ESPESSURA DE 10 CM, ARMADO COM FIBRAS DE AÇO, INCLINAÇÃO DE 90°, APLICAÇÃO CONTÍNUA, UTILIZANDO EQUIPAMENTO DE PROJEÇÃO COM 3 M³/H DE CAPACIDADE. AF_07/2024</v>
          </cell>
          <cell r="I1684" t="str">
            <v>M2</v>
          </cell>
          <cell r="J1684" t="str">
            <v>ATRIBUÍDO SÃO PAULO</v>
          </cell>
          <cell r="K1684" t="str">
            <v>257,84</v>
          </cell>
        </row>
        <row r="1685">
          <cell r="A1685" t="str">
            <v>DRENAGEM/OBRAS DE CONTENCAO/POCOS DE VISITA E CAIXAS</v>
          </cell>
          <cell r="B1685" t="str">
            <v>DROP</v>
          </cell>
          <cell r="C1685" t="str">
            <v>MUROS DE ARRIMO</v>
          </cell>
          <cell r="D1685" t="str">
            <v>0032</v>
          </cell>
        </row>
        <row r="1685">
          <cell r="G1685">
            <v>91086</v>
          </cell>
          <cell r="H1685" t="str">
            <v>EXECUÇÃO DE REVESTIMENTO DE CONCRETO PROJETADO COM ESPESSURA DE 7 CM, ARMADO COM TELA, INCLINAÇÃO MENOR QUE 90°, APLICAÇÃO DESCONTÍNUA, UTILIZANDO EQUIPAMENTO DE PROJEÇÃO COM 6 M³/H DE CAPACIDADE. AF_07/2024</v>
          </cell>
          <cell r="I1685" t="str">
            <v>M2</v>
          </cell>
          <cell r="J1685" t="str">
            <v>ATRIBUÍDO SÃO PAULO</v>
          </cell>
          <cell r="K1685" t="str">
            <v>217,05</v>
          </cell>
        </row>
        <row r="1686">
          <cell r="A1686" t="str">
            <v>DRENAGEM/OBRAS DE CONTENCAO/POCOS DE VISITA E CAIXAS</v>
          </cell>
          <cell r="B1686" t="str">
            <v>DROP</v>
          </cell>
          <cell r="C1686" t="str">
            <v>MUROS DE ARRIMO</v>
          </cell>
          <cell r="D1686" t="str">
            <v>0032</v>
          </cell>
        </row>
        <row r="1686">
          <cell r="G1686">
            <v>91087</v>
          </cell>
          <cell r="H1686" t="str">
            <v>EXECUÇÃO DE REVESTIMENTO DE CONCRETO PROJETADO COM ESPESSURA DE 10 CM, ARMADO COM TELA, INCLINAÇÃO MENOR QUE 90°, APLICAÇÃO DESCONTÍNUA, UTILIZANDO EQUIPAMENTO DE PROJEÇÃO COM 6 M³/H DE CAPACIDADE. AF_07/2024</v>
          </cell>
          <cell r="I1686" t="str">
            <v>M2</v>
          </cell>
          <cell r="J1686" t="str">
            <v>ATRIBUÍDO SÃO PAULO</v>
          </cell>
          <cell r="K1686" t="str">
            <v>230,30</v>
          </cell>
        </row>
        <row r="1687">
          <cell r="A1687" t="str">
            <v>DRENAGEM/OBRAS DE CONTENCAO/POCOS DE VISITA E CAIXAS</v>
          </cell>
          <cell r="B1687" t="str">
            <v>DROP</v>
          </cell>
          <cell r="C1687" t="str">
            <v>MUROS DE ARRIMO</v>
          </cell>
          <cell r="D1687" t="str">
            <v>0032</v>
          </cell>
        </row>
        <row r="1687">
          <cell r="G1687">
            <v>91088</v>
          </cell>
          <cell r="H1687" t="str">
            <v>EXECUÇÃO DE REVESTIMENTO DE CONCRETO PROJETADO COM ESPESSURA DE 7 CM, ARMADO COM TELA, INCLINAÇÃO DE 90°, APLICAÇÃO DESCONTÍNUA, UTILIZANDO EQUIPAMENTO DE PROJEÇÃO COM 6 M³/H DE CAPACIDADE. AF_07/2024</v>
          </cell>
          <cell r="I1687" t="str">
            <v>M2</v>
          </cell>
          <cell r="J1687" t="str">
            <v>ATRIBUÍDO SÃO PAULO</v>
          </cell>
          <cell r="K1687" t="str">
            <v>332,35</v>
          </cell>
        </row>
        <row r="1688">
          <cell r="A1688" t="str">
            <v>DRENAGEM/OBRAS DE CONTENCAO/POCOS DE VISITA E CAIXAS</v>
          </cell>
          <cell r="B1688" t="str">
            <v>DROP</v>
          </cell>
          <cell r="C1688" t="str">
            <v>MUROS DE ARRIMO</v>
          </cell>
          <cell r="D1688" t="str">
            <v>0032</v>
          </cell>
        </row>
        <row r="1688">
          <cell r="G1688">
            <v>91089</v>
          </cell>
          <cell r="H1688" t="str">
            <v>EXECUÇÃO DE REVESTIMENTO DE CONCRETO PROJETADO COM ESPESSURA DE 10 CM, ARMADO COM TELA, INCLINAÇÃO DE 90°, APLICAÇÃO DESCONTÍNUA, UTILIZANDO EQUIPAMENTO DE PROJEÇÃO COM 6 M³/H DE CAPACIDADE. AF_07/2024</v>
          </cell>
          <cell r="I1688" t="str">
            <v>M2</v>
          </cell>
          <cell r="J1688" t="str">
            <v>ATRIBUÍDO SÃO PAULO</v>
          </cell>
          <cell r="K1688" t="str">
            <v>344,17</v>
          </cell>
        </row>
        <row r="1689">
          <cell r="A1689" t="str">
            <v>DRENAGEM/OBRAS DE CONTENCAO/POCOS DE VISITA E CAIXAS</v>
          </cell>
          <cell r="B1689" t="str">
            <v>DROP</v>
          </cell>
          <cell r="C1689" t="str">
            <v>MUROS DE ARRIMO</v>
          </cell>
          <cell r="D1689" t="str">
            <v>0032</v>
          </cell>
        </row>
        <row r="1689">
          <cell r="G1689">
            <v>91090</v>
          </cell>
          <cell r="H1689" t="str">
            <v>EXECUÇÃO DE REVESTIMENTO DE CONCRETO PROJETADO COM ESPESSURA DE 7 CM, ARMADO COM TELA, INCLINAÇÃO MENOR QUE 90°, APLICAÇÃO DESCONTÍNUA, UTILIZANDO EQUIPAMENTO DE PROJEÇÃO COM 3 M³/H DE CAPACIDADE. AF_07/2024</v>
          </cell>
          <cell r="I1689" t="str">
            <v>M2</v>
          </cell>
          <cell r="J1689" t="str">
            <v>ATRIBUÍDO SÃO PAULO</v>
          </cell>
          <cell r="K1689" t="str">
            <v>260,92</v>
          </cell>
        </row>
        <row r="1690">
          <cell r="A1690" t="str">
            <v>DRENAGEM/OBRAS DE CONTENCAO/POCOS DE VISITA E CAIXAS</v>
          </cell>
          <cell r="B1690" t="str">
            <v>DROP</v>
          </cell>
          <cell r="C1690" t="str">
            <v>MUROS DE ARRIMO</v>
          </cell>
          <cell r="D1690" t="str">
            <v>0032</v>
          </cell>
        </row>
        <row r="1690">
          <cell r="G1690">
            <v>91091</v>
          </cell>
          <cell r="H1690" t="str">
            <v>EXECUÇÃO DE REVESTIMENTO DE CONCRETO PROJETADO COM ESPESSURA DE 10 CM, ARMADO COM TELA, INCLINAÇÃO MENOR QUE 90°, APLICAÇÃO DESCONTÍNUA, UTILIZANDO EQUIPAMENTO DE PROJEÇÃO COM 3 M³/H DE CAPACIDADE. AF_07/2024</v>
          </cell>
          <cell r="I1690" t="str">
            <v>M2</v>
          </cell>
          <cell r="J1690" t="str">
            <v>ATRIBUÍDO SÃO PAULO</v>
          </cell>
          <cell r="K1690" t="str">
            <v>258,93</v>
          </cell>
        </row>
        <row r="1691">
          <cell r="A1691" t="str">
            <v>DRENAGEM/OBRAS DE CONTENCAO/POCOS DE VISITA E CAIXAS</v>
          </cell>
          <cell r="B1691" t="str">
            <v>DROP</v>
          </cell>
          <cell r="C1691" t="str">
            <v>MUROS DE ARRIMO</v>
          </cell>
          <cell r="D1691" t="str">
            <v>0032</v>
          </cell>
        </row>
        <row r="1691">
          <cell r="G1691">
            <v>91092</v>
          </cell>
          <cell r="H1691" t="str">
            <v>EXECUÇÃO DE REVESTIMENTO DE CONCRETO PROJETADO COM ESPESSURA DE 7 CM, ARMADO COM TELA, INCLINAÇÃO DE 90°, APLICAÇÃO DESCONTÍNUA, UTILIZANDO EQUIPAMENTO DE PROJEÇÃO COM 3 M³/H DE CAPACIDADE. AF_07/2024</v>
          </cell>
          <cell r="I1691" t="str">
            <v>M2</v>
          </cell>
          <cell r="J1691" t="str">
            <v>ATRIBUÍDO SÃO PAULO</v>
          </cell>
          <cell r="K1691" t="str">
            <v>393,82</v>
          </cell>
        </row>
        <row r="1692">
          <cell r="A1692" t="str">
            <v>DRENAGEM/OBRAS DE CONTENCAO/POCOS DE VISITA E CAIXAS</v>
          </cell>
          <cell r="B1692" t="str">
            <v>DROP</v>
          </cell>
          <cell r="C1692" t="str">
            <v>MUROS DE ARRIMO</v>
          </cell>
          <cell r="D1692" t="str">
            <v>0032</v>
          </cell>
        </row>
        <row r="1692">
          <cell r="G1692">
            <v>91093</v>
          </cell>
          <cell r="H1692" t="str">
            <v>EXECUÇÃO DE REVESTIMENTO DE CONCRETO PROJETADO COM ESPESSURA DE 10 CM, ARMADO COM TELA, INCLINAÇÃO DE 90°, APLICAÇÃO DESCONTÍNUA, UTILIZANDO EQUIPAMENTO DE PROJEÇÃO COM 3 M³/H DE CAPACIDADE. AF_07/2024</v>
          </cell>
          <cell r="I1692" t="str">
            <v>M2</v>
          </cell>
          <cell r="J1692" t="str">
            <v>ATRIBUÍDO SÃO PAULO</v>
          </cell>
          <cell r="K1692" t="str">
            <v>380,48</v>
          </cell>
        </row>
        <row r="1693">
          <cell r="A1693" t="str">
            <v>DRENAGEM/OBRAS DE CONTENCAO/POCOS DE VISITA E CAIXAS</v>
          </cell>
          <cell r="B1693" t="str">
            <v>DROP</v>
          </cell>
          <cell r="C1693" t="str">
            <v>MUROS DE ARRIMO</v>
          </cell>
          <cell r="D1693" t="str">
            <v>0032</v>
          </cell>
        </row>
        <row r="1693">
          <cell r="G1693">
            <v>91094</v>
          </cell>
          <cell r="H1693" t="str">
            <v>EXECUÇÃO DE REVESTIMENTO DE CONCRETO PROJETADO COM ESPESSURA DE 7 CM, ARMADO COM FIBRAS DE AÇO, INCLINAÇÃO MENOR QUE 90°, APLICAÇÃO DESCONTÍNUA, UTILIZANDO EQUIPAMENTO DE PROJEÇÃO COM 6 M³/H DE CAPACIDADE. AF_07/2024</v>
          </cell>
          <cell r="I1693" t="str">
            <v>M2</v>
          </cell>
          <cell r="J1693" t="str">
            <v>ATRIBUÍDO SÃO PAULO</v>
          </cell>
          <cell r="K1693" t="str">
            <v>166,26</v>
          </cell>
        </row>
        <row r="1694">
          <cell r="A1694" t="str">
            <v>DRENAGEM/OBRAS DE CONTENCAO/POCOS DE VISITA E CAIXAS</v>
          </cell>
          <cell r="B1694" t="str">
            <v>DROP</v>
          </cell>
          <cell r="C1694" t="str">
            <v>MUROS DE ARRIMO</v>
          </cell>
          <cell r="D1694" t="str">
            <v>0032</v>
          </cell>
        </row>
        <row r="1694">
          <cell r="G1694">
            <v>91095</v>
          </cell>
          <cell r="H1694" t="str">
            <v>EXECUÇÃO DE REVESTIMENTO DE CONCRETO PROJETADO COM ESPESSURA DE 10 CM, ARMADO COM FIBRAS DE AÇO, INCLINAÇÃO MENOR QUE 90°, APLICAÇÃO DESCONTÍNUA, UTILIZANDO EQUIPAMENTO DE PROJEÇÃO COM 6 M³/H DE CAPACIDADE. AF_07/2024</v>
          </cell>
          <cell r="I1694" t="str">
            <v>M2</v>
          </cell>
          <cell r="J1694" t="str">
            <v>ATRIBUÍDO SÃO PAULO</v>
          </cell>
          <cell r="K1694" t="str">
            <v>184,48</v>
          </cell>
        </row>
        <row r="1695">
          <cell r="A1695" t="str">
            <v>DRENAGEM/OBRAS DE CONTENCAO/POCOS DE VISITA E CAIXAS</v>
          </cell>
          <cell r="B1695" t="str">
            <v>DROP</v>
          </cell>
          <cell r="C1695" t="str">
            <v>MUROS DE ARRIMO</v>
          </cell>
          <cell r="D1695" t="str">
            <v>0032</v>
          </cell>
        </row>
        <row r="1695">
          <cell r="G1695">
            <v>91096</v>
          </cell>
          <cell r="H1695" t="str">
            <v>EXECUÇÃO DE REVESTIMENTO DE CONCRETO PROJETADO COM ESPESSURA DE 7 CM, ARMADO COM FIBRAS DE AÇO, INCLINAÇÃO DE 90°, APLICAÇÃO DESCONTÍNUA, UTILIZANDO EQUIPAMENTO DE PROJEÇÃO COM 6 M³/H DE CAPACIDADE. AF_07/2024</v>
          </cell>
          <cell r="I1695" t="str">
            <v>M2</v>
          </cell>
          <cell r="J1695" t="str">
            <v>ATRIBUÍDO SÃO PAULO</v>
          </cell>
          <cell r="K1695" t="str">
            <v>178,71</v>
          </cell>
        </row>
        <row r="1696">
          <cell r="A1696" t="str">
            <v>DRENAGEM/OBRAS DE CONTENCAO/POCOS DE VISITA E CAIXAS</v>
          </cell>
          <cell r="B1696" t="str">
            <v>DROP</v>
          </cell>
          <cell r="C1696" t="str">
            <v>MUROS DE ARRIMO</v>
          </cell>
          <cell r="D1696" t="str">
            <v>0032</v>
          </cell>
        </row>
        <row r="1696">
          <cell r="G1696">
            <v>91097</v>
          </cell>
          <cell r="H1696" t="str">
            <v>EXECUÇÃO DE REVESTIMENTO DE CONCRETO PROJETADO COM ESPESSURA DE 10 CM, ARMADO COM FIBRAS DE AÇO, INCLINAÇÃO DE 90°, APLICAÇÃO DESCONTÍNUA, UTILIZANDO EQUIPAMENTO DE PROJEÇÃO COM 6 M³/H DE CAPACIDADE. AF_07/2024</v>
          </cell>
          <cell r="I1696" t="str">
            <v>M2</v>
          </cell>
          <cell r="J1696" t="str">
            <v>ATRIBUÍDO SÃO PAULO</v>
          </cell>
          <cell r="K1696" t="str">
            <v>194,59</v>
          </cell>
        </row>
        <row r="1697">
          <cell r="A1697" t="str">
            <v>DRENAGEM/OBRAS DE CONTENCAO/POCOS DE VISITA E CAIXAS</v>
          </cell>
          <cell r="B1697" t="str">
            <v>DROP</v>
          </cell>
          <cell r="C1697" t="str">
            <v>MUROS DE ARRIMO</v>
          </cell>
          <cell r="D1697" t="str">
            <v>0032</v>
          </cell>
        </row>
        <row r="1697">
          <cell r="G1697">
            <v>91098</v>
          </cell>
          <cell r="H1697" t="str">
            <v>EXECUÇÃO DE REVESTIMENTO DE CONCRETO PROJETADO COM ESPESSURA DE 7 CM, ARMADO COM FIBRAS DE AÇO, INCLINAÇÃO MENOR QUE 90°, APLICAÇÃO DESCONTÍNUA, UTILIZANDO EQUIPAMENTO DE PROJEÇÃO COM 3 M³/H DE CAPACIDADE. AF_07/2024</v>
          </cell>
          <cell r="I1697" t="str">
            <v>M2</v>
          </cell>
          <cell r="J1697" t="str">
            <v>ATRIBUÍDO SÃO PAULO</v>
          </cell>
          <cell r="K1697" t="str">
            <v>225,23</v>
          </cell>
        </row>
        <row r="1698">
          <cell r="A1698" t="str">
            <v>DRENAGEM/OBRAS DE CONTENCAO/POCOS DE VISITA E CAIXAS</v>
          </cell>
          <cell r="B1698" t="str">
            <v>DROP</v>
          </cell>
          <cell r="C1698" t="str">
            <v>MUROS DE ARRIMO</v>
          </cell>
          <cell r="D1698" t="str">
            <v>0032</v>
          </cell>
        </row>
        <row r="1698">
          <cell r="G1698">
            <v>91099</v>
          </cell>
          <cell r="H1698" t="str">
            <v>EXECUÇÃO DE REVESTIMENTO DE CONCRETO PROJETADO COM ESPESSURA DE 10 CM, ARMADO COM FIBRAS DE AÇO, INCLINAÇÃO MENOR QUE 90°, APLICAÇÃO DESCONTÍNUA, UTILIZANDO EQUIPAMENTO DE PROJEÇÃO COM 3 M³/H DE CAPACIDADE. AF_07/2024</v>
          </cell>
          <cell r="I1698" t="str">
            <v>M2</v>
          </cell>
          <cell r="J1698" t="str">
            <v>ATRIBUÍDO SÃO PAULO</v>
          </cell>
          <cell r="K1698" t="str">
            <v>219,08</v>
          </cell>
        </row>
        <row r="1699">
          <cell r="A1699" t="str">
            <v>DRENAGEM/OBRAS DE CONTENCAO/POCOS DE VISITA E CAIXAS</v>
          </cell>
          <cell r="B1699" t="str">
            <v>DROP</v>
          </cell>
          <cell r="C1699" t="str">
            <v>MUROS DE ARRIMO</v>
          </cell>
          <cell r="D1699" t="str">
            <v>0032</v>
          </cell>
        </row>
        <row r="1699">
          <cell r="G1699">
            <v>91100</v>
          </cell>
          <cell r="H1699" t="str">
            <v>EXECUÇÃO DE REVESTIMENTO DE CONCRETO PROJETADO COM ESPESSURA DE 7 CM, ARMADO COM FIBRAS DE AÇO, INCLINAÇÃO DE 90°, APLICAÇÃO DESCONTÍNUA, UTILIZANDO EQUIPAMENTO DE PROJEÇÃO COM 3 M³/H DE CAPACIDADE. AF_07/2024</v>
          </cell>
          <cell r="I1699" t="str">
            <v>M2</v>
          </cell>
          <cell r="J1699" t="str">
            <v>ATRIBUÍDO SÃO PAULO</v>
          </cell>
          <cell r="K1699" t="str">
            <v>265,94</v>
          </cell>
        </row>
        <row r="1700">
          <cell r="A1700" t="str">
            <v>DRENAGEM/OBRAS DE CONTENCAO/POCOS DE VISITA E CAIXAS</v>
          </cell>
          <cell r="B1700" t="str">
            <v>DROP</v>
          </cell>
          <cell r="C1700" t="str">
            <v>MUROS DE ARRIMO</v>
          </cell>
          <cell r="D1700" t="str">
            <v>0032</v>
          </cell>
        </row>
        <row r="1700">
          <cell r="G1700">
            <v>91101</v>
          </cell>
          <cell r="H1700" t="str">
            <v>EXECUÇÃO DE REVESTIMENTO DE CONCRETO PROJETADO COM ESPESSURA DE 10 CM, ARMADO COM FIBRAS DE AÇO, INCLINAÇÃO DE 90°, APLICAÇÃO DESCONTÍNUA, UTILIZANDO EQUIPAMENTO DE PROJEÇÃO COM 3 M³/H DE CAPACIDADE. AF_07/2024</v>
          </cell>
          <cell r="I1700" t="str">
            <v>M2</v>
          </cell>
          <cell r="J1700" t="str">
            <v>ATRIBUÍDO SÃO PAULO</v>
          </cell>
          <cell r="K1700" t="str">
            <v>239,01</v>
          </cell>
        </row>
        <row r="1701">
          <cell r="A1701" t="str">
            <v>DRENAGEM/OBRAS DE CONTENCAO/POCOS DE VISITA E CAIXAS</v>
          </cell>
          <cell r="B1701" t="str">
            <v>DROP</v>
          </cell>
          <cell r="C1701" t="str">
            <v>MUROS DE ARRIMO</v>
          </cell>
          <cell r="D1701" t="str">
            <v>0032</v>
          </cell>
        </row>
        <row r="1701">
          <cell r="G1701">
            <v>93957</v>
          </cell>
          <cell r="H1701" t="str">
            <v>EXECUÇÃO DE GRAMPO PARA SOLO GRAMPEADO COM COMPRIMENTO MENOR OU IGUAL A 6 M, DIÂMETRO DE 10 CM, PERFURAÇÃO COM EQUIPAMENTO MANUAL E ARMADURA COM DIÂMETRO DE 20 MM. AF_07/2024</v>
          </cell>
          <cell r="I1701" t="str">
            <v>M</v>
          </cell>
          <cell r="J1701" t="str">
            <v>ATRIBUÍDO SÃO PAULO</v>
          </cell>
          <cell r="K1701" t="str">
            <v>331,83</v>
          </cell>
        </row>
        <row r="1702">
          <cell r="A1702" t="str">
            <v>DRENAGEM/OBRAS DE CONTENCAO/POCOS DE VISITA E CAIXAS</v>
          </cell>
          <cell r="B1702" t="str">
            <v>DROP</v>
          </cell>
          <cell r="C1702" t="str">
            <v>MUROS DE ARRIMO</v>
          </cell>
          <cell r="D1702" t="str">
            <v>0032</v>
          </cell>
        </row>
        <row r="1702">
          <cell r="G1702">
            <v>93959</v>
          </cell>
          <cell r="H1702" t="str">
            <v>EXECUÇÃO DE GRAMPO PARA SOLO GRAMPEADO COM COMPRIMENTO MAIOR QUE 6 M E MENOR OU IGUAL A 10 M, DIÂMETRO DE 10 CM, PERFURAÇÃO COM EQUIPAMENTO MANUAL E ARMADURA COM DIÂMETRO DE 20 MM. AF_07/2024</v>
          </cell>
          <cell r="I1702" t="str">
            <v>M</v>
          </cell>
          <cell r="J1702" t="str">
            <v>ATRIBUÍDO SÃO PAULO</v>
          </cell>
          <cell r="K1702" t="str">
            <v>268,25</v>
          </cell>
        </row>
        <row r="1703">
          <cell r="A1703" t="str">
            <v>DRENAGEM/OBRAS DE CONTENCAO/POCOS DE VISITA E CAIXAS</v>
          </cell>
          <cell r="B1703" t="str">
            <v>DROP</v>
          </cell>
          <cell r="C1703" t="str">
            <v>MUROS DE ARRIMO</v>
          </cell>
          <cell r="D1703" t="str">
            <v>0032</v>
          </cell>
        </row>
        <row r="1703">
          <cell r="G1703">
            <v>93961</v>
          </cell>
          <cell r="H1703" t="str">
            <v>EXECUÇÃO DE GRAMPO PARA SOLO GRAMPEADO COM COMPRIMENTO MAIOR QUE 10 M, DIÂMETRO DE 10 CM, PERFURAÇÃO COM EQUIPAMENTO MANUAL E ARMADURA COM DIÂMETRO DE 20 MM. AF_07/2024</v>
          </cell>
          <cell r="I1703" t="str">
            <v>M</v>
          </cell>
          <cell r="J1703" t="str">
            <v>ATRIBUÍDO SÃO PAULO</v>
          </cell>
          <cell r="K1703" t="str">
            <v>241,48</v>
          </cell>
        </row>
        <row r="1704">
          <cell r="A1704" t="str">
            <v>DRENAGEM/OBRAS DE CONTENCAO/POCOS DE VISITA E CAIXAS</v>
          </cell>
          <cell r="B1704" t="str">
            <v>DROP</v>
          </cell>
          <cell r="C1704" t="str">
            <v>MUROS DE ARRIMO</v>
          </cell>
          <cell r="D1704" t="str">
            <v>0032</v>
          </cell>
        </row>
        <row r="1704">
          <cell r="G1704">
            <v>93967</v>
          </cell>
          <cell r="H1704" t="str">
            <v>EXECUÇÃO DE GRAMPO PARA SOLO GRAMPEADO COM COMPRIMENTO MENOR OU IGUAL A 6 M, DIÂMETRO DE 7 CM, PERFURAÇÃO COM EQUIPAMENTO MANUAL E ARMADURA COM DIÂMETRO DE 20 MM. AF_07/2024</v>
          </cell>
          <cell r="I1704" t="str">
            <v>M</v>
          </cell>
          <cell r="J1704" t="str">
            <v>ATRIBUÍDO SÃO PAULO</v>
          </cell>
          <cell r="K1704" t="str">
            <v>275,77</v>
          </cell>
        </row>
        <row r="1705">
          <cell r="A1705" t="str">
            <v>DRENAGEM/OBRAS DE CONTENCAO/POCOS DE VISITA E CAIXAS</v>
          </cell>
          <cell r="B1705" t="str">
            <v>DROP</v>
          </cell>
          <cell r="C1705" t="str">
            <v>MUROS DE ARRIMO</v>
          </cell>
          <cell r="D1705" t="str">
            <v>0032</v>
          </cell>
        </row>
        <row r="1705">
          <cell r="G1705">
            <v>93969</v>
          </cell>
          <cell r="H1705" t="str">
            <v>EXECUÇÃO DE GRAMPO PARA SOLO GRAMPEADO COM COMPRIMENTO MAIOR QUE 6 M E MENOR OU IGUAL A 10 M, DIÂMETRO DE 7 CM, PERFURAÇÃO COM EQUIPAMENTO MANUAL E ARMADURA COM DIÂMETRO DE 20 MM. AF_07/2024</v>
          </cell>
          <cell r="I1705" t="str">
            <v>M</v>
          </cell>
          <cell r="J1705" t="str">
            <v>ATRIBUÍDO SÃO PAULO</v>
          </cell>
          <cell r="K1705" t="str">
            <v>222,85</v>
          </cell>
        </row>
        <row r="1706">
          <cell r="A1706" t="str">
            <v>DRENAGEM/OBRAS DE CONTENCAO/POCOS DE VISITA E CAIXAS</v>
          </cell>
          <cell r="B1706" t="str">
            <v>DROP</v>
          </cell>
          <cell r="C1706" t="str">
            <v>MUROS DE ARRIMO</v>
          </cell>
          <cell r="D1706" t="str">
            <v>0032</v>
          </cell>
        </row>
        <row r="1706">
          <cell r="G1706">
            <v>93971</v>
          </cell>
          <cell r="H1706" t="str">
            <v>EXECUÇÃO DE GRAMPO PARA SOLO GRAMPEADO COM COMPRIMENTO MAIOR QUE 7 M, DIÂMETRO DE 10 CM, PERFURAÇÃO COM EQUIPAMENTO MANUAL E ARMADURA COM DIÂMETRO DE 20 MM. AF_07/2024</v>
          </cell>
          <cell r="I1706" t="str">
            <v>M</v>
          </cell>
          <cell r="J1706" t="str">
            <v>ATRIBUÍDO SÃO PAULO</v>
          </cell>
          <cell r="K1706" t="str">
            <v>201,29</v>
          </cell>
        </row>
        <row r="1707">
          <cell r="A1707" t="str">
            <v>DRENAGEM/OBRAS DE CONTENCAO/POCOS DE VISITA E CAIXAS</v>
          </cell>
          <cell r="B1707" t="str">
            <v>DROP</v>
          </cell>
          <cell r="C1707" t="str">
            <v>MUROS DE ARRIMO</v>
          </cell>
          <cell r="D1707" t="str">
            <v>0032</v>
          </cell>
        </row>
        <row r="1707">
          <cell r="G1707">
            <v>95108</v>
          </cell>
          <cell r="H1707" t="str">
            <v>EXECUÇÃO DE PROTEÇÃO DA CABEÇA DO TIRANTE COM USO DE FÔRMAS METÁLICAS, 50 UTILIZAÇÕES, E CONCRETO FCK =15 MPA. AF_11/2023</v>
          </cell>
          <cell r="I1707" t="str">
            <v>UN</v>
          </cell>
          <cell r="J1707" t="str">
            <v>COEFICIENTE DE REPRESENTATIVIDADE</v>
          </cell>
          <cell r="K1707" t="str">
            <v>35,07</v>
          </cell>
        </row>
        <row r="1708">
          <cell r="A1708" t="str">
            <v>DRENAGEM/OBRAS DE CONTENCAO/POCOS DE VISITA E CAIXAS</v>
          </cell>
          <cell r="B1708" t="str">
            <v>DROP</v>
          </cell>
          <cell r="C1708" t="str">
            <v>MUROS DE ARRIMO</v>
          </cell>
          <cell r="D1708" t="str">
            <v>0032</v>
          </cell>
        </row>
        <row r="1708">
          <cell r="G1708">
            <v>100332</v>
          </cell>
          <cell r="H1708" t="str">
            <v>CONTENÇÃO EM PERFIL PRANCHADO COM PRANCHÃO DE MADEIRA, PERFIS ESPAÇADOS A 1,5 M PARA 1 SUBSOLO. AF_07/2019</v>
          </cell>
          <cell r="I1708" t="str">
            <v>M2</v>
          </cell>
          <cell r="J1708" t="str">
            <v>ATRIBUÍDO SÃO PAULO</v>
          </cell>
          <cell r="K1708" t="str">
            <v>723,12</v>
          </cell>
        </row>
        <row r="1709">
          <cell r="A1709" t="str">
            <v>DRENAGEM/OBRAS DE CONTENCAO/POCOS DE VISITA E CAIXAS</v>
          </cell>
          <cell r="B1709" t="str">
            <v>DROP</v>
          </cell>
          <cell r="C1709" t="str">
            <v>MUROS DE ARRIMO</v>
          </cell>
          <cell r="D1709" t="str">
            <v>0032</v>
          </cell>
        </row>
        <row r="1709">
          <cell r="G1709">
            <v>100333</v>
          </cell>
          <cell r="H1709" t="str">
            <v>CONTENÇÃO EM PERFIL PRANCHADO COM PRANCHÃO DE MADEIRA, PERFIS ESPAÇADOS A 1,5 M PARA 2 OU MAIS SUBSOLOS. AF_07/2019</v>
          </cell>
          <cell r="I1709" t="str">
            <v>M2</v>
          </cell>
          <cell r="J1709" t="str">
            <v>ATRIBUÍDO SÃO PAULO</v>
          </cell>
          <cell r="K1709" t="str">
            <v>453,27</v>
          </cell>
        </row>
        <row r="1710">
          <cell r="A1710" t="str">
            <v>DRENAGEM/OBRAS DE CONTENCAO/POCOS DE VISITA E CAIXAS</v>
          </cell>
          <cell r="B1710" t="str">
            <v>DROP</v>
          </cell>
          <cell r="C1710" t="str">
            <v>MUROS DE ARRIMO</v>
          </cell>
          <cell r="D1710" t="str">
            <v>0032</v>
          </cell>
        </row>
        <row r="1710">
          <cell r="G1710">
            <v>100334</v>
          </cell>
          <cell r="H1710" t="str">
            <v>CONTENÇÃO EM PERFIL PRANCHADO COM PRANCHÃO DE MADEIRA, PERFIS ESPAÇADOS A 2 M PARA 1 SUBSOLO. AF_07/2019</v>
          </cell>
          <cell r="I1710" t="str">
            <v>M2</v>
          </cell>
          <cell r="J1710" t="str">
            <v>ATRIBUÍDO SÃO PAULO</v>
          </cell>
          <cell r="K1710" t="str">
            <v>576,56</v>
          </cell>
        </row>
        <row r="1711">
          <cell r="A1711" t="str">
            <v>DRENAGEM/OBRAS DE CONTENCAO/POCOS DE VISITA E CAIXAS</v>
          </cell>
          <cell r="B1711" t="str">
            <v>DROP</v>
          </cell>
          <cell r="C1711" t="str">
            <v>MUROS DE ARRIMO</v>
          </cell>
          <cell r="D1711" t="str">
            <v>0032</v>
          </cell>
        </row>
        <row r="1711">
          <cell r="G1711">
            <v>100335</v>
          </cell>
          <cell r="H1711" t="str">
            <v>CONTENÇÃO EM PERFIL PRANCHADO COM PRANCHÃO DE MADEIRA, PERFIS ESPAÇADOS A 2 M PARA 2 OU MAIS SUBSOLOS. AF_07/2019</v>
          </cell>
          <cell r="I1711" t="str">
            <v>M2</v>
          </cell>
          <cell r="J1711" t="str">
            <v>ATRIBUÍDO SÃO PAULO</v>
          </cell>
          <cell r="K1711" t="str">
            <v>374,17</v>
          </cell>
        </row>
        <row r="1712">
          <cell r="A1712" t="str">
            <v>DRENAGEM/OBRAS DE CONTENCAO/POCOS DE VISITA E CAIXAS</v>
          </cell>
          <cell r="B1712" t="str">
            <v>DROP</v>
          </cell>
          <cell r="C1712" t="str">
            <v>MUROS DE ARRIMO</v>
          </cell>
          <cell r="D1712" t="str">
            <v>0032</v>
          </cell>
        </row>
        <row r="1712">
          <cell r="G1712">
            <v>100341</v>
          </cell>
          <cell r="H1712" t="str">
            <v>FABRICAÇÃO, MONTAGEM E DESMONTAGEM DE FÔRMA PARA CORTINA DE CONTENÇÃO, EM CHAPA DE MADEIRA COMPENSADA PLASTIFICADA, E = 18 MM, 10 UTILIZAÇÕES. AF_07/2019</v>
          </cell>
          <cell r="I1712" t="str">
            <v>M2</v>
          </cell>
          <cell r="J1712" t="str">
            <v>COEFICIENTE DE REPRESENTATIVIDADE</v>
          </cell>
          <cell r="K1712" t="str">
            <v>34,08</v>
          </cell>
        </row>
        <row r="1713">
          <cell r="A1713" t="str">
            <v>DRENAGEM/OBRAS DE CONTENCAO/POCOS DE VISITA E CAIXAS</v>
          </cell>
          <cell r="B1713" t="str">
            <v>DROP</v>
          </cell>
          <cell r="C1713" t="str">
            <v>MUROS DE ARRIMO</v>
          </cell>
          <cell r="D1713" t="str">
            <v>0032</v>
          </cell>
        </row>
        <row r="1713">
          <cell r="G1713">
            <v>100342</v>
          </cell>
          <cell r="H1713" t="str">
            <v>ARMAÇÃO DE CORTINA DE CONTENÇÃO EM CONCRETO ARMADO, COM AÇO CA-50 DE 6,3 MM - MONTAGEM. AF_07/2019</v>
          </cell>
          <cell r="I1713" t="str">
            <v>KG</v>
          </cell>
          <cell r="J1713" t="str">
            <v>COEFICIENTE DE REPRESENTATIVIDADE</v>
          </cell>
          <cell r="K1713" t="str">
            <v>12,95</v>
          </cell>
        </row>
        <row r="1714">
          <cell r="A1714" t="str">
            <v>DRENAGEM/OBRAS DE CONTENCAO/POCOS DE VISITA E CAIXAS</v>
          </cell>
          <cell r="B1714" t="str">
            <v>DROP</v>
          </cell>
          <cell r="C1714" t="str">
            <v>MUROS DE ARRIMO</v>
          </cell>
          <cell r="D1714" t="str">
            <v>0032</v>
          </cell>
        </row>
        <row r="1714">
          <cell r="G1714">
            <v>100343</v>
          </cell>
          <cell r="H1714" t="str">
            <v>ARMAÇÃO DE CORTINA DE CONTENÇÃO EM CONCRETO ARMADO, COM AÇO CA-50 DE 8 MM - MONTAGEM. AF_07/2019</v>
          </cell>
          <cell r="I1714" t="str">
            <v>KG</v>
          </cell>
          <cell r="J1714" t="str">
            <v>COEFICIENTE DE REPRESENTATIVIDADE</v>
          </cell>
          <cell r="K1714" t="str">
            <v>12,06</v>
          </cell>
        </row>
        <row r="1715">
          <cell r="A1715" t="str">
            <v>DRENAGEM/OBRAS DE CONTENCAO/POCOS DE VISITA E CAIXAS</v>
          </cell>
          <cell r="B1715" t="str">
            <v>DROP</v>
          </cell>
          <cell r="C1715" t="str">
            <v>MUROS DE ARRIMO</v>
          </cell>
          <cell r="D1715" t="str">
            <v>0032</v>
          </cell>
        </row>
        <row r="1715">
          <cell r="G1715">
            <v>100344</v>
          </cell>
          <cell r="H1715" t="str">
            <v>ARMAÇÃO DE CORTINA DE CONTENÇÃO EM CONCRETO ARMADO, COM AÇO CA-50 DE 10 MM - MONTAGEM. AF_07/2019</v>
          </cell>
          <cell r="I1715" t="str">
            <v>KG</v>
          </cell>
          <cell r="J1715" t="str">
            <v>COEFICIENTE DE REPRESENTATIVIDADE</v>
          </cell>
          <cell r="K1715" t="str">
            <v>10,73</v>
          </cell>
        </row>
        <row r="1716">
          <cell r="A1716" t="str">
            <v>DRENAGEM/OBRAS DE CONTENCAO/POCOS DE VISITA E CAIXAS</v>
          </cell>
          <cell r="B1716" t="str">
            <v>DROP</v>
          </cell>
          <cell r="C1716" t="str">
            <v>MUROS DE ARRIMO</v>
          </cell>
          <cell r="D1716" t="str">
            <v>0032</v>
          </cell>
        </row>
        <row r="1716">
          <cell r="G1716">
            <v>100345</v>
          </cell>
          <cell r="H1716" t="str">
            <v>ARMAÇÃO DE CORTINA DE CONTENÇÃO EM CONCRETO ARMADO, COM AÇO CA-50 DE 12,5 MM - MONTAGEM. AF_07/2019</v>
          </cell>
          <cell r="I1716" t="str">
            <v>KG</v>
          </cell>
          <cell r="J1716" t="str">
            <v>COEFICIENTE DE REPRESENTATIVIDADE</v>
          </cell>
          <cell r="K1716" t="str">
            <v>9,06</v>
          </cell>
        </row>
        <row r="1717">
          <cell r="A1717" t="str">
            <v>DRENAGEM/OBRAS DE CONTENCAO/POCOS DE VISITA E CAIXAS</v>
          </cell>
          <cell r="B1717" t="str">
            <v>DROP</v>
          </cell>
          <cell r="C1717" t="str">
            <v>MUROS DE ARRIMO</v>
          </cell>
          <cell r="D1717" t="str">
            <v>0032</v>
          </cell>
        </row>
        <row r="1717">
          <cell r="G1717">
            <v>100346</v>
          </cell>
          <cell r="H1717" t="str">
            <v>ARMAÇÃO DE CORTINA DE CONTENÇÃO EM CONCRETO ARMADO, COM AÇO CA-50 DE 16 MM - MONTAGEM. AF_07/2019</v>
          </cell>
          <cell r="I1717" t="str">
            <v>KG</v>
          </cell>
          <cell r="J1717" t="str">
            <v>COEFICIENTE DE REPRESENTATIVIDADE</v>
          </cell>
          <cell r="K1717" t="str">
            <v>8,54</v>
          </cell>
        </row>
        <row r="1718">
          <cell r="A1718" t="str">
            <v>DRENAGEM/OBRAS DE CONTENCAO/POCOS DE VISITA E CAIXAS</v>
          </cell>
          <cell r="B1718" t="str">
            <v>DROP</v>
          </cell>
          <cell r="C1718" t="str">
            <v>MUROS DE ARRIMO</v>
          </cell>
          <cell r="D1718" t="str">
            <v>0032</v>
          </cell>
        </row>
        <row r="1718">
          <cell r="G1718">
            <v>100347</v>
          </cell>
          <cell r="H1718" t="str">
            <v>ARMAÇÃO DE CORTINA DE CONTENÇÃO EM CONCRETO ARMADO, COM AÇO CA-50 DE 20 MM - MONTAGEM. AF_07/2019</v>
          </cell>
          <cell r="I1718" t="str">
            <v>KG</v>
          </cell>
          <cell r="J1718" t="str">
            <v>COEFICIENTE DE REPRESENTATIVIDADE</v>
          </cell>
          <cell r="K1718" t="str">
            <v>9,50</v>
          </cell>
        </row>
        <row r="1719">
          <cell r="A1719" t="str">
            <v>DRENAGEM/OBRAS DE CONTENCAO/POCOS DE VISITA E CAIXAS</v>
          </cell>
          <cell r="B1719" t="str">
            <v>DROP</v>
          </cell>
          <cell r="C1719" t="str">
            <v>MUROS DE ARRIMO</v>
          </cell>
          <cell r="D1719" t="str">
            <v>0032</v>
          </cell>
        </row>
        <row r="1719">
          <cell r="G1719">
            <v>100348</v>
          </cell>
          <cell r="H1719" t="str">
            <v>ARMAÇÃO DE CORTINA DE CONTENÇÃO EM CONCRETO ARMADO, COM AÇO CA-50 DE 25 MM - MONTAGEM. AF_07/2019</v>
          </cell>
          <cell r="I1719" t="str">
            <v>KG</v>
          </cell>
          <cell r="J1719" t="str">
            <v>COEFICIENTE DE REPRESENTATIVIDADE</v>
          </cell>
          <cell r="K1719" t="str">
            <v>9,25</v>
          </cell>
        </row>
        <row r="1720">
          <cell r="A1720" t="str">
            <v>DRENAGEM/OBRAS DE CONTENCAO/POCOS DE VISITA E CAIXAS</v>
          </cell>
          <cell r="B1720" t="str">
            <v>DROP</v>
          </cell>
          <cell r="C1720" t="str">
            <v>MUROS DE ARRIMO</v>
          </cell>
          <cell r="D1720" t="str">
            <v>0032</v>
          </cell>
        </row>
        <row r="1720">
          <cell r="G1720">
            <v>100349</v>
          </cell>
          <cell r="H1720" t="str">
            <v>CONCRETAGEM DE CORTINA DE CONTENÇÃO, ATRAVÉS DE BOMBA  - LANÇAMENTO, ADENSAMENTO E ACABAMENTO. AF_07/2019</v>
          </cell>
          <cell r="I1720" t="str">
            <v>M3</v>
          </cell>
          <cell r="J1720" t="str">
            <v>ATRIBUÍDO SÃO PAULO</v>
          </cell>
          <cell r="K1720" t="str">
            <v>724,13</v>
          </cell>
        </row>
        <row r="1721">
          <cell r="A1721" t="str">
            <v>DRENAGEM/OBRAS DE CONTENCAO/POCOS DE VISITA E CAIXAS</v>
          </cell>
          <cell r="B1721" t="str">
            <v>DROP</v>
          </cell>
          <cell r="C1721" t="str">
            <v>MUROS DE ARRIMO</v>
          </cell>
          <cell r="D1721" t="str">
            <v>0032</v>
          </cell>
        </row>
        <row r="1721">
          <cell r="G1721">
            <v>104841</v>
          </cell>
          <cell r="H1721" t="str">
            <v>EXECUÇÃO DE PERFURAÇÃO PARA TIRANTE, COMPRIMENTO MAIOR OU IGUAL A 14 M E MENOR QUE 22 M, COM DIÂMETRO DE FURO DE 100 MM EXECUTADO COM HASTE E TUBOS DE REVESTIMENTO UTILIZANDO PERFURATRIZ SOBRE ESTEIRA. AF_11/2023</v>
          </cell>
          <cell r="I1721" t="str">
            <v>M</v>
          </cell>
          <cell r="J1721" t="str">
            <v>ATRIBUÍDO SÃO PAULO</v>
          </cell>
          <cell r="K1721" t="str">
            <v>82,80</v>
          </cell>
        </row>
        <row r="1722">
          <cell r="A1722" t="str">
            <v>DRENAGEM/OBRAS DE CONTENCAO/POCOS DE VISITA E CAIXAS</v>
          </cell>
          <cell r="B1722" t="str">
            <v>DROP</v>
          </cell>
          <cell r="C1722" t="str">
            <v>MUROS DE ARRIMO</v>
          </cell>
          <cell r="D1722" t="str">
            <v>0032</v>
          </cell>
        </row>
        <row r="1722">
          <cell r="G1722">
            <v>104842</v>
          </cell>
          <cell r="H1722" t="str">
            <v>EXECUÇÃO DE PERFURAÇÃO PARA TIRANTE, COMPRIMENTO MAIOR OU IGUAL A 22 M E MENOR QUE 30 M, COM DIÂMETRO DE FURO DE 100 MM EXECUTADO COM HASTE E TUBOS DE REVESTIMENTO UTILIZANDO PERFURATRIZ SOBRE ESTEIRA. AF_11/2023</v>
          </cell>
          <cell r="I1722" t="str">
            <v>M</v>
          </cell>
          <cell r="J1722" t="str">
            <v>ATRIBUÍDO SÃO PAULO</v>
          </cell>
          <cell r="K1722" t="str">
            <v>71,01</v>
          </cell>
        </row>
        <row r="1723">
          <cell r="A1723" t="str">
            <v>DRENAGEM/OBRAS DE CONTENCAO/POCOS DE VISITA E CAIXAS</v>
          </cell>
          <cell r="B1723" t="str">
            <v>DROP</v>
          </cell>
          <cell r="C1723" t="str">
            <v>MUROS DE ARRIMO</v>
          </cell>
          <cell r="D1723" t="str">
            <v>0032</v>
          </cell>
        </row>
        <row r="1723">
          <cell r="G1723">
            <v>104843</v>
          </cell>
          <cell r="H1723" t="str">
            <v>EXECUÇÃO DE PERFURAÇÃO PARA TIRANTE, COMPRIMENTO MAIOR OU IGUAL A 6 M E MENOR QUE 14 M, COM DIÂMETRO DE FURO DE 150 MM EXECUTADO COM HASTE E TUBOS DE REVESTIMENTO UTILIZANDO PERFURATRIZ SOBRE ESTEIRA. AF_11/2023</v>
          </cell>
          <cell r="I1723" t="str">
            <v>M</v>
          </cell>
          <cell r="J1723" t="str">
            <v>ATRIBUÍDO SÃO PAULO</v>
          </cell>
          <cell r="K1723" t="str">
            <v>112,94</v>
          </cell>
        </row>
        <row r="1724">
          <cell r="A1724" t="str">
            <v>DRENAGEM/OBRAS DE CONTENCAO/POCOS DE VISITA E CAIXAS</v>
          </cell>
          <cell r="B1724" t="str">
            <v>DROP</v>
          </cell>
          <cell r="C1724" t="str">
            <v>MUROS DE ARRIMO</v>
          </cell>
          <cell r="D1724" t="str">
            <v>0032</v>
          </cell>
        </row>
        <row r="1724">
          <cell r="G1724">
            <v>104844</v>
          </cell>
          <cell r="H1724" t="str">
            <v>EXECUÇÃO DE PERFURAÇÃO PARA TIRANTE, COMPRIMENTO MAIOR OU IGUAL A 14 M E MENOR QUE 22 M, COM DIÂMETRO DE FURO DE 150 MM EXECUTADO COM HASTE E TUBOS DE REVESTIMENTO UTILIZANDO PERFURATRIZ SOBRE ESTEIRA. AF_11/2023</v>
          </cell>
          <cell r="I1724" t="str">
            <v>M</v>
          </cell>
          <cell r="J1724" t="str">
            <v>ATRIBUÍDO SÃO PAULO</v>
          </cell>
          <cell r="K1724" t="str">
            <v>91,20</v>
          </cell>
        </row>
        <row r="1725">
          <cell r="A1725" t="str">
            <v>DRENAGEM/OBRAS DE CONTENCAO/POCOS DE VISITA E CAIXAS</v>
          </cell>
          <cell r="B1725" t="str">
            <v>DROP</v>
          </cell>
          <cell r="C1725" t="str">
            <v>MUROS DE ARRIMO</v>
          </cell>
          <cell r="D1725" t="str">
            <v>0032</v>
          </cell>
        </row>
        <row r="1725">
          <cell r="G1725">
            <v>104845</v>
          </cell>
          <cell r="H1725" t="str">
            <v>EXECUÇÃO DE PERFURAÇÃO PARA TIRANTE, COMPRIMENTO MAIOR OU IGUAL A 6 M E MENOR QUE 14 M, COM DIÂMETRO DE FURO DE 200 MM EXECUTADO COM HASTE E TUBOS DE REVESTIMENTO UTILIZANDO PERFURATRIZ SOBRE ESTEIRA. AF_11/2023</v>
          </cell>
          <cell r="I1725" t="str">
            <v>M</v>
          </cell>
          <cell r="J1725" t="str">
            <v>ATRIBUÍDO SÃO PAULO</v>
          </cell>
          <cell r="K1725" t="str">
            <v>128,46</v>
          </cell>
        </row>
        <row r="1726">
          <cell r="A1726" t="str">
            <v>DRENAGEM/OBRAS DE CONTENCAO/POCOS DE VISITA E CAIXAS</v>
          </cell>
          <cell r="B1726" t="str">
            <v>DROP</v>
          </cell>
          <cell r="C1726" t="str">
            <v>MUROS DE ARRIMO</v>
          </cell>
          <cell r="D1726" t="str">
            <v>0032</v>
          </cell>
        </row>
        <row r="1726">
          <cell r="G1726">
            <v>104846</v>
          </cell>
          <cell r="H1726" t="str">
            <v>EXECUÇÃO DE PERFURAÇÃO PARA TIRANTE, COMPRIMENTO MAIOR OU IGUAL A 14 M E MENOR QUE 22 M, COM DIÂMETRO DE FURO DE 200 MM EXECUTADO COM HASTE E TUBOS DE REVESTIMENTO UTILIZANDO PERFURATRIZ SOBRE ESTEIRA. AF_11/2023</v>
          </cell>
          <cell r="I1726" t="str">
            <v>M</v>
          </cell>
          <cell r="J1726" t="str">
            <v>ATRIBUÍDO SÃO PAULO</v>
          </cell>
          <cell r="K1726" t="str">
            <v>103,68</v>
          </cell>
        </row>
        <row r="1727">
          <cell r="A1727" t="str">
            <v>DRENAGEM/OBRAS DE CONTENCAO/POCOS DE VISITA E CAIXAS</v>
          </cell>
          <cell r="B1727" t="str">
            <v>DROP</v>
          </cell>
          <cell r="C1727" t="str">
            <v>MUROS DE ARRIMO</v>
          </cell>
          <cell r="D1727" t="str">
            <v>0032</v>
          </cell>
        </row>
        <row r="1727">
          <cell r="G1727">
            <v>104847</v>
          </cell>
          <cell r="H1727" t="str">
            <v>EXECUÇÃO DE PERFURAÇÃO PARA TIRANTE, COMPRIMENTO MAIOR OU IGUAL A 22 M E MENOR QUE 30 M, COM DIÂMETRO DE FURO DE 200 MM EXECUTADO COM HASTE E TUBOS DE REVESTIMENTO UTILIZANDO PERFURATRIZ SOBRE ESTEIRA. AF_11/2023</v>
          </cell>
          <cell r="I1727" t="str">
            <v>M</v>
          </cell>
          <cell r="J1727" t="str">
            <v>ATRIBUÍDO SÃO PAULO</v>
          </cell>
          <cell r="K1727" t="str">
            <v>88,42</v>
          </cell>
        </row>
        <row r="1728">
          <cell r="A1728" t="str">
            <v>DRENAGEM/OBRAS DE CONTENCAO/POCOS DE VISITA E CAIXAS</v>
          </cell>
          <cell r="B1728" t="str">
            <v>DROP</v>
          </cell>
          <cell r="C1728" t="str">
            <v>MUROS DE ARRIMO</v>
          </cell>
          <cell r="D1728" t="str">
            <v>0032</v>
          </cell>
        </row>
        <row r="1728">
          <cell r="G1728">
            <v>104848</v>
          </cell>
          <cell r="H1728" t="str">
            <v>EXECUÇÃO DE PERFURAÇÃO PARA TIRANTE, COMPRIMENTO MAIOR OU IGUAL A 6 M E MENOR QUE 14 M, COM DIÂMETRO DE FURO DE 100 MM EXECUTADO COM HASTE UTILIZANDO PERFURATRIZ MANUAL SOBRE BASE DE MONTAGEM. AF_11/2023</v>
          </cell>
          <cell r="I1728" t="str">
            <v>M</v>
          </cell>
          <cell r="J1728" t="str">
            <v>ATRIBUÍDO SÃO PAULO</v>
          </cell>
          <cell r="K1728" t="str">
            <v>67,38</v>
          </cell>
        </row>
        <row r="1729">
          <cell r="A1729" t="str">
            <v>DRENAGEM/OBRAS DE CONTENCAO/POCOS DE VISITA E CAIXAS</v>
          </cell>
          <cell r="B1729" t="str">
            <v>DROP</v>
          </cell>
          <cell r="C1729" t="str">
            <v>MUROS DE ARRIMO</v>
          </cell>
          <cell r="D1729" t="str">
            <v>0032</v>
          </cell>
        </row>
        <row r="1729">
          <cell r="G1729">
            <v>104849</v>
          </cell>
          <cell r="H1729" t="str">
            <v>EXECUÇÃO DE PERFURAÇÃO PARA TIRANTE, COMPRIMENTO MAIOR OU IGUAL A 14 M E MENOR QUE 22 M, COM DIÂMETRO DE FURO DE 100 MM EXECUTADO COM HASTE UTILIZANDO PERFURATRIZ MANUAL SOBRE BASE DE MONTAGEM. AF_11/2023</v>
          </cell>
          <cell r="I1729" t="str">
            <v>M</v>
          </cell>
          <cell r="J1729" t="str">
            <v>ATRIBUÍDO SÃO PAULO</v>
          </cell>
          <cell r="K1729" t="str">
            <v>58,13</v>
          </cell>
        </row>
        <row r="1730">
          <cell r="A1730" t="str">
            <v>DRENAGEM/OBRAS DE CONTENCAO/POCOS DE VISITA E CAIXAS</v>
          </cell>
          <cell r="B1730" t="str">
            <v>DROP</v>
          </cell>
          <cell r="C1730" t="str">
            <v>MUROS DE ARRIMO</v>
          </cell>
          <cell r="D1730" t="str">
            <v>0032</v>
          </cell>
        </row>
        <row r="1730">
          <cell r="G1730">
            <v>104850</v>
          </cell>
          <cell r="H1730" t="str">
            <v>EXECUÇÃO DE PERFURAÇÃO PARA TIRANTE, COMPRIMENTO MAIOR OU IGUAL A 22 M E MENOR QUE 30 M, COM DIÂMETRO DE FURO DE 100 MM EXECUTADO COM HASTE UTILIZANDO PERFURATRIZ MANUAL SOBRE BASE DE MONTAGEM. AF_11/2023</v>
          </cell>
          <cell r="I1730" t="str">
            <v>M</v>
          </cell>
          <cell r="J1730" t="str">
            <v>ATRIBUÍDO SÃO PAULO</v>
          </cell>
          <cell r="K1730" t="str">
            <v>51,90</v>
          </cell>
        </row>
        <row r="1731">
          <cell r="A1731" t="str">
            <v>DRENAGEM/OBRAS DE CONTENCAO/POCOS DE VISITA E CAIXAS</v>
          </cell>
          <cell r="B1731" t="str">
            <v>DROP</v>
          </cell>
          <cell r="C1731" t="str">
            <v>MUROS DE ARRIMO</v>
          </cell>
          <cell r="D1731" t="str">
            <v>0032</v>
          </cell>
        </row>
        <row r="1731">
          <cell r="G1731">
            <v>104851</v>
          </cell>
          <cell r="H1731" t="str">
            <v>EXECUÇÃO DE PERFURAÇÃO PARA TIRANTE, COMPRIMENTO MAIOR OU IGUAL A 6 M E MENOR QUE 14 M, COM DIÂMETRO DE FURO DE 150 MM EXECUTADO COM HASTE UTILIZANDO PERFURATRIZ MANUAL SOBRE BASE DE MONTAGEM. AF_11/2023</v>
          </cell>
          <cell r="I1731" t="str">
            <v>M</v>
          </cell>
          <cell r="J1731" t="str">
            <v>ATRIBUÍDO SÃO PAULO</v>
          </cell>
          <cell r="K1731" t="str">
            <v>74,50</v>
          </cell>
        </row>
        <row r="1732">
          <cell r="A1732" t="str">
            <v>DRENAGEM/OBRAS DE CONTENCAO/POCOS DE VISITA E CAIXAS</v>
          </cell>
          <cell r="B1732" t="str">
            <v>DROP</v>
          </cell>
          <cell r="C1732" t="str">
            <v>MUROS DE ARRIMO</v>
          </cell>
          <cell r="D1732" t="str">
            <v>0032</v>
          </cell>
        </row>
        <row r="1732">
          <cell r="G1732">
            <v>104852</v>
          </cell>
          <cell r="H1732" t="str">
            <v>EXECUÇÃO DE PERFURAÇÃO PARA TIRANTE, COMPRIMENTO MAIOR OU IGUAL A 14 M E MENOR QUE 22 M, COM DIÂMETRO DE FURO DE 150 MM EXECUTADO COM HASTE UTILIZANDO PERFURATRIZ MANUAL SOBRE BASE DE MONTAGEM. AF_11/2023</v>
          </cell>
          <cell r="I1732" t="str">
            <v>M</v>
          </cell>
          <cell r="J1732" t="str">
            <v>ATRIBUÍDO SÃO PAULO</v>
          </cell>
          <cell r="K1732" t="str">
            <v>63,84</v>
          </cell>
        </row>
        <row r="1733">
          <cell r="A1733" t="str">
            <v>DRENAGEM/OBRAS DE CONTENCAO/POCOS DE VISITA E CAIXAS</v>
          </cell>
          <cell r="B1733" t="str">
            <v>DROP</v>
          </cell>
          <cell r="C1733" t="str">
            <v>MUROS DE ARRIMO</v>
          </cell>
          <cell r="D1733" t="str">
            <v>0032</v>
          </cell>
        </row>
        <row r="1733">
          <cell r="G1733">
            <v>104853</v>
          </cell>
          <cell r="H1733" t="str">
            <v>EXECUÇÃO DE PERFURAÇÃO PARA TIRANTE, COMPRIMENTO MAIOR OU IGUAL A 22 M E MENOR QUE 30 M, COM DIÂMETRO DE FURO DE 150 MM EXECUTADO COM HASTE UTILIZANDO PERFURATRIZ MANUAL SOBRE BASE DE MONTAGEM. AF_11/2023</v>
          </cell>
          <cell r="I1733" t="str">
            <v>M</v>
          </cell>
          <cell r="J1733" t="str">
            <v>ATRIBUÍDO SÃO PAULO</v>
          </cell>
          <cell r="K1733" t="str">
            <v>56,72</v>
          </cell>
        </row>
        <row r="1734">
          <cell r="A1734" t="str">
            <v>DRENAGEM/OBRAS DE CONTENCAO/POCOS DE VISITA E CAIXAS</v>
          </cell>
          <cell r="B1734" t="str">
            <v>DROP</v>
          </cell>
          <cell r="C1734" t="str">
            <v>MUROS DE ARRIMO</v>
          </cell>
          <cell r="D1734" t="str">
            <v>0032</v>
          </cell>
        </row>
        <row r="1734">
          <cell r="G1734">
            <v>104854</v>
          </cell>
          <cell r="H1734" t="str">
            <v>EXECUÇÃO DE PERFURAÇÃO PARA TIRANTE, COMPRIMENTO MAIOR OU IGUAL A 14 M E MENOR QUE 22 M, COM DIÂMETRO DE FURO DE 200 MM EXECUTADO COM HASTE UTILIZANDO PERFURATRIZ MANUAL SOBRE BASE DE MONTAGEM. AF_11/2023</v>
          </cell>
          <cell r="I1734" t="str">
            <v>M</v>
          </cell>
          <cell r="J1734" t="str">
            <v>ATRIBUÍDO SÃO PAULO</v>
          </cell>
          <cell r="K1734" t="str">
            <v>72,37</v>
          </cell>
        </row>
        <row r="1735">
          <cell r="A1735" t="str">
            <v>DRENAGEM/OBRAS DE CONTENCAO/POCOS DE VISITA E CAIXAS</v>
          </cell>
          <cell r="B1735" t="str">
            <v>DROP</v>
          </cell>
          <cell r="C1735" t="str">
            <v>MUROS DE ARRIMO</v>
          </cell>
          <cell r="D1735" t="str">
            <v>0032</v>
          </cell>
        </row>
        <row r="1735">
          <cell r="G1735">
            <v>104855</v>
          </cell>
          <cell r="H1735" t="str">
            <v>EXECUÇÃO DE PERFURAÇÃO PARA TIRANTE, COMPRIMENTO MAIOR OU IGUAL A 22 M E MENOR QUE 30 M, COM DIÂMETRO DE FURO DE 200 MM EXECUTADO COM HASTE UTILIZANDO PERFURATRIZ MANUAL SOBRE BASE DE MONTAGEM. AF_11/2023</v>
          </cell>
          <cell r="I1735" t="str">
            <v>M</v>
          </cell>
          <cell r="J1735" t="str">
            <v>ATRIBUÍDO SÃO PAULO</v>
          </cell>
          <cell r="K1735" t="str">
            <v>63,79</v>
          </cell>
        </row>
        <row r="1736">
          <cell r="A1736" t="str">
            <v>DRENAGEM/OBRAS DE CONTENCAO/POCOS DE VISITA E CAIXAS</v>
          </cell>
          <cell r="B1736" t="str">
            <v>DROP</v>
          </cell>
          <cell r="C1736" t="str">
            <v>MUROS DE ARRIMO</v>
          </cell>
          <cell r="D1736" t="str">
            <v>0032</v>
          </cell>
        </row>
        <row r="1736">
          <cell r="G1736">
            <v>104876</v>
          </cell>
          <cell r="H1736" t="str">
            <v>PERFURAÇÃO DE CORTINA PRÉ-MOLDADA COM MARTELETE ROMPEDOR. AF_11/2023</v>
          </cell>
          <cell r="I1736" t="str">
            <v>UN</v>
          </cell>
          <cell r="J1736" t="str">
            <v>COEFICIENTE DE REPRESENTATIVIDADE</v>
          </cell>
          <cell r="K1736" t="str">
            <v>22,14</v>
          </cell>
        </row>
        <row r="1737">
          <cell r="A1737" t="str">
            <v>DRENAGEM/OBRAS DE CONTENCAO/POCOS DE VISITA E CAIXAS</v>
          </cell>
          <cell r="B1737" t="str">
            <v>DROP</v>
          </cell>
          <cell r="C1737" t="str">
            <v>MUROS DE ARRIMO</v>
          </cell>
          <cell r="D1737" t="str">
            <v>0032</v>
          </cell>
        </row>
        <row r="1737">
          <cell r="G1737">
            <v>104877</v>
          </cell>
          <cell r="H1737" t="str">
            <v>EXECUÇÃO DE LONGARINA, PARA TIRANTES PROVISÓRIOS, COM PERFIL METÁLICO, INCLUINDO CUNHA E SOLIDARIZAÇÃO. AF_11/2023</v>
          </cell>
          <cell r="I1737" t="str">
            <v>UN</v>
          </cell>
          <cell r="J1737" t="str">
            <v>COEFICIENTE DE REPRESENTATIVIDADE</v>
          </cell>
          <cell r="K1737" t="str">
            <v>566,54</v>
          </cell>
        </row>
        <row r="1738">
          <cell r="A1738" t="str">
            <v>DRENAGEM/OBRAS DE CONTENCAO/POCOS DE VISITA E CAIXAS</v>
          </cell>
          <cell r="B1738" t="str">
            <v>DROP</v>
          </cell>
          <cell r="C1738" t="str">
            <v>MUROS DE ARRIMO</v>
          </cell>
          <cell r="D1738" t="str">
            <v>0032</v>
          </cell>
        </row>
        <row r="1738">
          <cell r="G1738">
            <v>104878</v>
          </cell>
          <cell r="H1738" t="str">
            <v>EXECUÇÃO DE LONGARINA, PARA TIRANTES PERMANENTES, COM PERFIL METÁLICO, INCLUINDO CUNHA E SOLIDARIZAÇÃO. AF_11/2023</v>
          </cell>
          <cell r="I1738" t="str">
            <v>UN</v>
          </cell>
          <cell r="J1738" t="str">
            <v>COEFICIENTE DE REPRESENTATIVIDADE</v>
          </cell>
          <cell r="K1738" t="str">
            <v>1.994,86</v>
          </cell>
        </row>
        <row r="1739">
          <cell r="A1739" t="str">
            <v>DRENAGEM/OBRAS DE CONTENCAO/POCOS DE VISITA E CAIXAS</v>
          </cell>
          <cell r="B1739" t="str">
            <v>DROP</v>
          </cell>
          <cell r="C1739" t="str">
            <v>MUROS DE ARRIMO</v>
          </cell>
          <cell r="D1739" t="str">
            <v>0032</v>
          </cell>
        </row>
        <row r="1739">
          <cell r="G1739">
            <v>104879</v>
          </cell>
          <cell r="H1739" t="str">
            <v>EXECUÇÃO DE PERFURAÇÃO PARA TIRANTE, COMPRIMENTO MAIOR OU IGUAL A 22 M E MENOR QUE 30 M, COM DIÂMETRO DE FURO DE 150 MM EXECUTADO COM HASTE E TUBOS DE REVESTIMENTO UTILIZANDO PERFURATRIZ SOBRE ESTEIRA. AF_11/2023</v>
          </cell>
          <cell r="I1739" t="str">
            <v>M</v>
          </cell>
          <cell r="J1739" t="str">
            <v>ATRIBUÍDO SÃO PAULO</v>
          </cell>
          <cell r="K1739" t="str">
            <v>78,03</v>
          </cell>
        </row>
        <row r="1740">
          <cell r="A1740" t="str">
            <v>DRENAGEM/OBRAS DE CONTENCAO/POCOS DE VISITA E CAIXAS</v>
          </cell>
          <cell r="B1740" t="str">
            <v>DROP</v>
          </cell>
          <cell r="C1740" t="str">
            <v>MUROS DE ARRIMO</v>
          </cell>
          <cell r="D1740" t="str">
            <v>0032</v>
          </cell>
        </row>
        <row r="1740">
          <cell r="G1740">
            <v>104880</v>
          </cell>
          <cell r="H1740" t="str">
            <v>EXECUÇÃO DE PERFURAÇÃO PARA TIRANTE, COMPRIMENTO MAIOR OU IGUAL A 6 M E MENOR QUE 14 M, COM DIÂMETRO DE FURO DE 200 MM EXECUTADO COM HASTE UTILIZANDO PERFURATRIZ MANUAL SOBRE BASE DE MONTAGEM. AF_11/2023</v>
          </cell>
          <cell r="I1740" t="str">
            <v>M</v>
          </cell>
          <cell r="J1740" t="str">
            <v>ATRIBUÍDO SÃO PAULO</v>
          </cell>
          <cell r="K1740" t="str">
            <v>85,11</v>
          </cell>
        </row>
        <row r="1741">
          <cell r="A1741" t="str">
            <v>DRENAGEM/OBRAS DE CONTENCAO/POCOS DE VISITA E CAIXAS</v>
          </cell>
          <cell r="B1741" t="str">
            <v>DROP</v>
          </cell>
          <cell r="C1741" t="str">
            <v>MUROS DE ARRIMO</v>
          </cell>
          <cell r="D1741" t="str">
            <v>0032</v>
          </cell>
        </row>
        <row r="1741">
          <cell r="G1741">
            <v>104886</v>
          </cell>
          <cell r="H1741" t="str">
            <v>EXECUÇÃO DE PERFURAÇÃO PARA TIRANTE, COMPRIMENTO MAIOR OU IGUAL A 6 M E MENOR QUE 14 M, COM DIÂMETRO DE FURO DE 100 MM EXECUTADO COM HASTE UTILIZANDO PERFURATRIZ SOBRE ESTEIRA. AF_11/2023</v>
          </cell>
          <cell r="I1741" t="str">
            <v>M</v>
          </cell>
          <cell r="J1741" t="str">
            <v>ATRIBUÍDO SÃO PAULO</v>
          </cell>
          <cell r="K1741" t="str">
            <v>50,75</v>
          </cell>
        </row>
        <row r="1742">
          <cell r="A1742" t="str">
            <v>DRENAGEM/OBRAS DE CONTENCAO/POCOS DE VISITA E CAIXAS</v>
          </cell>
          <cell r="B1742" t="str">
            <v>DROP</v>
          </cell>
          <cell r="C1742" t="str">
            <v>MUROS DE ARRIMO</v>
          </cell>
          <cell r="D1742" t="str">
            <v>0032</v>
          </cell>
        </row>
        <row r="1742">
          <cell r="G1742">
            <v>104887</v>
          </cell>
          <cell r="H1742" t="str">
            <v>EXECUÇÃO DE PERFURAÇÃO PARA TIRANTE, COMPRIMENTO MAIOR OU IGUAL A 14 M E MENOR QUE 22 M, COM DIÂMETRO DE FURO DE 100 MM EXECUTADO COM HASTE UTILIZANDO PERFURATRIZ SOBRE ESTEIRA. AF_11/2023</v>
          </cell>
          <cell r="I1742" t="str">
            <v>M</v>
          </cell>
          <cell r="J1742" t="str">
            <v>ATRIBUÍDO SÃO PAULO</v>
          </cell>
          <cell r="K1742" t="str">
            <v>44,87</v>
          </cell>
        </row>
        <row r="1743">
          <cell r="A1743" t="str">
            <v>DRENAGEM/OBRAS DE CONTENCAO/POCOS DE VISITA E CAIXAS</v>
          </cell>
          <cell r="B1743" t="str">
            <v>DROP</v>
          </cell>
          <cell r="C1743" t="str">
            <v>MUROS DE ARRIMO</v>
          </cell>
          <cell r="D1743" t="str">
            <v>0032</v>
          </cell>
        </row>
        <row r="1743">
          <cell r="G1743">
            <v>104888</v>
          </cell>
          <cell r="H1743" t="str">
            <v>EXECUÇÃO DE PERFURAÇÃO PARA TIRANTE, COMPRIMENTO MAIOR OU IGUAL A 22 M E MENOR QUE 30 M, COM DIÂMETRO DE FURO DE 100 MM EXECUTADO COM HASTE UTILIZANDO PERFURATRIZ SOBRE ESTEIRA. AF_11/2023</v>
          </cell>
          <cell r="I1743" t="str">
            <v>M</v>
          </cell>
          <cell r="J1743" t="str">
            <v>ATRIBUÍDO SÃO PAULO</v>
          </cell>
          <cell r="K1743" t="str">
            <v>40,92</v>
          </cell>
        </row>
        <row r="1744">
          <cell r="A1744" t="str">
            <v>DRENAGEM/OBRAS DE CONTENCAO/POCOS DE VISITA E CAIXAS</v>
          </cell>
          <cell r="B1744" t="str">
            <v>DROP</v>
          </cell>
          <cell r="C1744" t="str">
            <v>MUROS DE ARRIMO</v>
          </cell>
          <cell r="D1744" t="str">
            <v>0032</v>
          </cell>
        </row>
        <row r="1744">
          <cell r="G1744">
            <v>104889</v>
          </cell>
          <cell r="H1744" t="str">
            <v>EXECUÇÃO DE PERFURAÇÃO PARA TIRANTE, COMPRIMENTO MAIOR OU IGUAL A 6 M E MENOR QUE 14 M, COM DIÂMETRO DE FURO DE 200 MM EXECUTADO COM HASTE UTILIZANDO PERFURATRIZ SOBRE ESTEIRA. AF_11/2023</v>
          </cell>
          <cell r="I1744" t="str">
            <v>M</v>
          </cell>
          <cell r="J1744" t="str">
            <v>ATRIBUÍDO SÃO PAULO</v>
          </cell>
          <cell r="K1744" t="str">
            <v>58,58</v>
          </cell>
        </row>
        <row r="1745">
          <cell r="A1745" t="str">
            <v>DRENAGEM/OBRAS DE CONTENCAO/POCOS DE VISITA E CAIXAS</v>
          </cell>
          <cell r="B1745" t="str">
            <v>DROP</v>
          </cell>
          <cell r="C1745" t="str">
            <v>MUROS DE ARRIMO</v>
          </cell>
          <cell r="D1745" t="str">
            <v>0032</v>
          </cell>
        </row>
        <row r="1745">
          <cell r="G1745">
            <v>104890</v>
          </cell>
          <cell r="H1745" t="str">
            <v>EXECUÇÃO DE PERFURAÇÃO PARA TIRANTE, COMPRIMENTO MAIOR OU IGUAL A 14 M E MENOR QUE 22 M, COM DIÂMETRO DE FURO DE 200 MM EXECUTADO COM HASTE UTILIZANDO PERFURATRIZ SOBRE ESTEIRA. AF_11/2023</v>
          </cell>
          <cell r="I1745" t="str">
            <v>M</v>
          </cell>
          <cell r="J1745" t="str">
            <v>ATRIBUÍDO SÃO PAULO</v>
          </cell>
          <cell r="K1745" t="str">
            <v>51,18</v>
          </cell>
        </row>
        <row r="1746">
          <cell r="A1746" t="str">
            <v>DRENAGEM/OBRAS DE CONTENCAO/POCOS DE VISITA E CAIXAS</v>
          </cell>
          <cell r="B1746" t="str">
            <v>DROP</v>
          </cell>
          <cell r="C1746" t="str">
            <v>MUROS DE ARRIMO</v>
          </cell>
          <cell r="D1746" t="str">
            <v>0032</v>
          </cell>
        </row>
        <row r="1746">
          <cell r="G1746">
            <v>104891</v>
          </cell>
          <cell r="H1746" t="str">
            <v>EXECUÇÃO DE PERFURAÇÃO PARA TIRANTE, COMPRIMENTO MAIOR OU IGUAL A 22 M E MENOR QUE 30 M, COM DIÂMETRO DE FURO DE 200 MM EXECUTADO COM HASTE UTILIZANDO PERFURATRIZ SOBRE ESTEIRA. AF_11/2023</v>
          </cell>
          <cell r="I1746" t="str">
            <v>M</v>
          </cell>
          <cell r="J1746" t="str">
            <v>ATRIBUÍDO SÃO PAULO</v>
          </cell>
          <cell r="K1746" t="str">
            <v>46,22</v>
          </cell>
        </row>
        <row r="1747">
          <cell r="A1747" t="str">
            <v>DRENAGEM/OBRAS DE CONTENCAO/POCOS DE VISITA E CAIXAS</v>
          </cell>
          <cell r="B1747" t="str">
            <v>DROP</v>
          </cell>
          <cell r="C1747" t="str">
            <v>MUROS DE ARRIMO</v>
          </cell>
          <cell r="D1747" t="str">
            <v>0032</v>
          </cell>
        </row>
        <row r="1747">
          <cell r="G1747">
            <v>104892</v>
          </cell>
          <cell r="H1747" t="str">
            <v>EXECUÇÃO DE PERFURAÇÃO PARA TIRANTE, COMPRIMENTO MAIOR OU IGUAL A 6 M E MENOR QUE 14 M, COM DIÂMETRO DE FURO DE 100 MM EXECUTADO COM HASTE E TUBOS DE REVESTIMENTO UTILIZANDO PERFURATRIZ SOBRE ESTEIRA. AF_11/2023</v>
          </cell>
          <cell r="I1747" t="str">
            <v>M</v>
          </cell>
          <cell r="J1747" t="str">
            <v>ATRIBUÍDO SÃO PAULO</v>
          </cell>
          <cell r="K1747" t="str">
            <v>102,46</v>
          </cell>
        </row>
        <row r="1748">
          <cell r="A1748" t="str">
            <v>DRENAGEM/OBRAS DE CONTENCAO/POCOS DE VISITA E CAIXAS</v>
          </cell>
          <cell r="B1748" t="str">
            <v>DROP</v>
          </cell>
          <cell r="C1748" t="str">
            <v>CALHAS DE DRENAGEM/ALAS DE GALERIAS (ESTRUT. DE LANCAMENTO)</v>
          </cell>
          <cell r="D1748" t="str">
            <v>0035</v>
          </cell>
        </row>
        <row r="1748">
          <cell r="G1748">
            <v>102989</v>
          </cell>
          <cell r="H1748" t="str">
            <v>CANALETA MEIA CANA PRÉ-MOLDADA DE CONCRETO (D = 20 CM) - FORNECIMENTO E INSTALAÇÃO. AF_08/2021</v>
          </cell>
          <cell r="I1748" t="str">
            <v>M</v>
          </cell>
          <cell r="J1748" t="str">
            <v>COEFICIENTE DE REPRESENTATIVIDADE</v>
          </cell>
          <cell r="K1748" t="str">
            <v>52,67</v>
          </cell>
        </row>
        <row r="1749">
          <cell r="A1749" t="str">
            <v>DRENAGEM/OBRAS DE CONTENCAO/POCOS DE VISITA E CAIXAS</v>
          </cell>
          <cell r="B1749" t="str">
            <v>DROP</v>
          </cell>
          <cell r="C1749" t="str">
            <v>CALHAS DE DRENAGEM/ALAS DE GALERIAS (ESTRUT. DE LANCAMENTO)</v>
          </cell>
          <cell r="D1749" t="str">
            <v>0035</v>
          </cell>
        </row>
        <row r="1749">
          <cell r="G1749">
            <v>102990</v>
          </cell>
          <cell r="H1749" t="str">
            <v>CANALETA MEIA CANA PRÉ-MOLDADA DE CONCRETO (D = 30 CM) - FORNECIMENTO E INSTALAÇÃO. AF_08/2021</v>
          </cell>
          <cell r="I1749" t="str">
            <v>M</v>
          </cell>
          <cell r="J1749" t="str">
            <v>COEFICIENTE DE REPRESENTATIVIDADE</v>
          </cell>
          <cell r="K1749" t="str">
            <v>64,15</v>
          </cell>
        </row>
        <row r="1750">
          <cell r="A1750" t="str">
            <v>DRENAGEM/OBRAS DE CONTENCAO/POCOS DE VISITA E CAIXAS</v>
          </cell>
          <cell r="B1750" t="str">
            <v>DROP</v>
          </cell>
          <cell r="C1750" t="str">
            <v>CALHAS DE DRENAGEM/ALAS DE GALERIAS (ESTRUT. DE LANCAMENTO)</v>
          </cell>
          <cell r="D1750" t="str">
            <v>0035</v>
          </cell>
        </row>
        <row r="1750">
          <cell r="G1750">
            <v>102991</v>
          </cell>
          <cell r="H1750" t="str">
            <v>CANALETA MEIA CANA PRÉ-MOLDADA DE CONCRETO (D = 40 CM) - FORNECIMENTO E INSTALAÇÃO. AF_08/2021</v>
          </cell>
          <cell r="I1750" t="str">
            <v>M</v>
          </cell>
          <cell r="J1750" t="str">
            <v>COEFICIENTE DE REPRESENTATIVIDADE</v>
          </cell>
          <cell r="K1750" t="str">
            <v>83,36</v>
          </cell>
        </row>
        <row r="1751">
          <cell r="A1751" t="str">
            <v>DRENAGEM/OBRAS DE CONTENCAO/POCOS DE VISITA E CAIXAS</v>
          </cell>
          <cell r="B1751" t="str">
            <v>DROP</v>
          </cell>
          <cell r="C1751" t="str">
            <v>CALHAS DE DRENAGEM/ALAS DE GALERIAS (ESTRUT. DE LANCAMENTO)</v>
          </cell>
          <cell r="D1751" t="str">
            <v>0035</v>
          </cell>
        </row>
        <row r="1751">
          <cell r="G1751">
            <v>102992</v>
          </cell>
          <cell r="H1751" t="str">
            <v>CANALETA MEIA CANA PRÉ-MOLDADA DE CONCRETO (D = 50 CM) - FORNECIMENTO E INSTALAÇÃO. AF_08/2021</v>
          </cell>
          <cell r="I1751" t="str">
            <v>M</v>
          </cell>
          <cell r="J1751" t="str">
            <v>COEFICIENTE DE REPRESENTATIVIDADE</v>
          </cell>
          <cell r="K1751" t="str">
            <v>126,96</v>
          </cell>
        </row>
        <row r="1752">
          <cell r="A1752" t="str">
            <v>DRENAGEM/OBRAS DE CONTENCAO/POCOS DE VISITA E CAIXAS</v>
          </cell>
          <cell r="B1752" t="str">
            <v>DROP</v>
          </cell>
          <cell r="C1752" t="str">
            <v>CALHAS DE DRENAGEM/ALAS DE GALERIAS (ESTRUT. DE LANCAMENTO)</v>
          </cell>
          <cell r="D1752" t="str">
            <v>0035</v>
          </cell>
        </row>
        <row r="1752">
          <cell r="G1752">
            <v>102993</v>
          </cell>
          <cell r="H1752" t="str">
            <v>CANALETA MEIA CANA PRÉ-MOLDADA DE CONCRETO (D = 60 CM) - FORNECIMENTO E INSTALAÇÃO. AF_08/2021</v>
          </cell>
          <cell r="I1752" t="str">
            <v>M</v>
          </cell>
          <cell r="J1752" t="str">
            <v>COEFICIENTE DE REPRESENTATIVIDADE</v>
          </cell>
          <cell r="K1752" t="str">
            <v>164,91</v>
          </cell>
        </row>
        <row r="1753">
          <cell r="A1753" t="str">
            <v>DRENAGEM/OBRAS DE CONTENCAO/POCOS DE VISITA E CAIXAS</v>
          </cell>
          <cell r="B1753" t="str">
            <v>DROP</v>
          </cell>
          <cell r="C1753" t="str">
            <v>CALHAS DE DRENAGEM/ALAS DE GALERIAS (ESTRUT. DE LANCAMENTO)</v>
          </cell>
          <cell r="D1753" t="str">
            <v>0035</v>
          </cell>
        </row>
        <row r="1753">
          <cell r="G1753">
            <v>102994</v>
          </cell>
          <cell r="H1753" t="str">
            <v>CANALETA MEIA CANA PRÉ-MOLDADA DE CONCRETO (D = 80 CM) - FORNECIMENTO E INSTALAÇÃO. AF_08/2021</v>
          </cell>
          <cell r="I1753" t="str">
            <v>M</v>
          </cell>
          <cell r="J1753" t="str">
            <v>COEFICIENTE DE REPRESENTATIVIDADE</v>
          </cell>
          <cell r="K1753" t="str">
            <v>291,04</v>
          </cell>
        </row>
        <row r="1754">
          <cell r="A1754" t="str">
            <v>DRENAGEM/OBRAS DE CONTENCAO/POCOS DE VISITA E CAIXAS</v>
          </cell>
          <cell r="B1754" t="str">
            <v>DROP</v>
          </cell>
          <cell r="C1754" t="str">
            <v>CALHAS DE DRENAGEM/ALAS DE GALERIAS (ESTRUT. DE LANCAMENTO)</v>
          </cell>
          <cell r="D1754" t="str">
            <v>0035</v>
          </cell>
        </row>
        <row r="1754">
          <cell r="G1754">
            <v>102995</v>
          </cell>
          <cell r="H1754" t="str">
            <v>EXECUÇÃO DE CANALETA DE CONCRETO MOLDADO IN LOCO, ESPESSURA DE 0,07 M, GEOMETRIA TRAPEZOIDAL (DIMENSÕES INTERNAS: B=0,6 M; B=0,147 M; H=0,2 M). AF_08/2021</v>
          </cell>
          <cell r="I1754" t="str">
            <v>M</v>
          </cell>
          <cell r="J1754" t="str">
            <v>COEFICIENTE DE REPRESENTATIVIDADE</v>
          </cell>
          <cell r="K1754" t="str">
            <v>53,32</v>
          </cell>
        </row>
        <row r="1755">
          <cell r="A1755" t="str">
            <v>DRENAGEM/OBRAS DE CONTENCAO/POCOS DE VISITA E CAIXAS</v>
          </cell>
          <cell r="B1755" t="str">
            <v>DROP</v>
          </cell>
          <cell r="C1755" t="str">
            <v>CALHAS DE DRENAGEM/ALAS DE GALERIAS (ESTRUT. DE LANCAMENTO)</v>
          </cell>
          <cell r="D1755" t="str">
            <v>0035</v>
          </cell>
        </row>
        <row r="1755">
          <cell r="G1755">
            <v>102996</v>
          </cell>
          <cell r="H1755" t="str">
            <v>EXECUÇÃO DE CANALETA DE CONCRETO MOLDADO IN LOCO, ESPESSURA DE 0,07 M, GEOMETRIA TRAPEZOIDAL (DIMENSÕES INTERNAS: B=0,9 M; B=0,246 M; H=0,3 M). AF_08/2021</v>
          </cell>
          <cell r="I1755" t="str">
            <v>M</v>
          </cell>
          <cell r="J1755" t="str">
            <v>COEFICIENTE DE REPRESENTATIVIDADE</v>
          </cell>
          <cell r="K1755" t="str">
            <v>75,51</v>
          </cell>
        </row>
        <row r="1756">
          <cell r="A1756" t="str">
            <v>DRENAGEM/OBRAS DE CONTENCAO/POCOS DE VISITA E CAIXAS</v>
          </cell>
          <cell r="B1756" t="str">
            <v>DROP</v>
          </cell>
          <cell r="C1756" t="str">
            <v>CALHAS DE DRENAGEM/ALAS DE GALERIAS (ESTRUT. DE LANCAMENTO)</v>
          </cell>
          <cell r="D1756" t="str">
            <v>0035</v>
          </cell>
        </row>
        <row r="1756">
          <cell r="G1756">
            <v>102997</v>
          </cell>
          <cell r="H1756" t="str">
            <v>EXECUÇÃO DE CANALETA DE CONCRETO MOLDADO IN LOCO, ESPESSURA DE 0,08 M, GEOMETRIA TRAPEZOIDAL (DIMENSÕES INTERNAS: B=1M; B=0,5 M; H=0,25 M). AF_08/2021</v>
          </cell>
          <cell r="I1756" t="str">
            <v>M</v>
          </cell>
          <cell r="J1756" t="str">
            <v>COEFICIENTE DE REPRESENTATIVIDADE</v>
          </cell>
          <cell r="K1756" t="str">
            <v>101,33</v>
          </cell>
        </row>
        <row r="1757">
          <cell r="A1757" t="str">
            <v>DRENAGEM/OBRAS DE CONTENCAO/POCOS DE VISITA E CAIXAS</v>
          </cell>
          <cell r="B1757" t="str">
            <v>DROP</v>
          </cell>
          <cell r="C1757" t="str">
            <v>CALHAS DE DRENAGEM/ALAS DE GALERIAS (ESTRUT. DE LANCAMENTO)</v>
          </cell>
          <cell r="D1757" t="str">
            <v>0035</v>
          </cell>
        </row>
        <row r="1757">
          <cell r="G1757">
            <v>102998</v>
          </cell>
          <cell r="H1757" t="str">
            <v>EXECUÇÃO DE CANALETA DE CONCRETO MOLDADO IN LOCO, ESPESSURA DE 0,08 M, GEOMETRIA TRAPEZOIDAL (DIMENSÕES INTERNAS: B=1,074 M; B=0,534 M; H=0,27 M). AF_08/2021</v>
          </cell>
          <cell r="I1757" t="str">
            <v>M</v>
          </cell>
          <cell r="J1757" t="str">
            <v>COEFICIENTE DE REPRESENTATIVIDADE</v>
          </cell>
          <cell r="K1757" t="str">
            <v>96,61</v>
          </cell>
        </row>
        <row r="1758">
          <cell r="A1758" t="str">
            <v>DRENAGEM/OBRAS DE CONTENCAO/POCOS DE VISITA E CAIXAS</v>
          </cell>
          <cell r="B1758" t="str">
            <v>DROP</v>
          </cell>
          <cell r="C1758" t="str">
            <v>CALHAS DE DRENAGEM/ALAS DE GALERIAS (ESTRUT. DE LANCAMENTO)</v>
          </cell>
          <cell r="D1758" t="str">
            <v>0035</v>
          </cell>
        </row>
        <row r="1758">
          <cell r="G1758">
            <v>102999</v>
          </cell>
          <cell r="H1758" t="str">
            <v>EXECUÇÃO DE CANALETA DE CONCRETO MOLDADO IN LOCO, ESPESSURA DE 0,08 M, GEOMETRIA TRAPEZOIDAL (DIMENSÕES INTERNAS: B=1,4 M; B=0,7 M; H=0,35 M). AF_08/2021</v>
          </cell>
          <cell r="I1758" t="str">
            <v>M</v>
          </cell>
          <cell r="J1758" t="str">
            <v>COEFICIENTE DE REPRESENTATIVIDADE</v>
          </cell>
          <cell r="K1758" t="str">
            <v>122,30</v>
          </cell>
        </row>
        <row r="1759">
          <cell r="A1759" t="str">
            <v>DRENAGEM/OBRAS DE CONTENCAO/POCOS DE VISITA E CAIXAS</v>
          </cell>
          <cell r="B1759" t="str">
            <v>DROP</v>
          </cell>
          <cell r="C1759" t="str">
            <v>CALHAS DE DRENAGEM/ALAS DE GALERIAS (ESTRUT. DE LANCAMENTO)</v>
          </cell>
          <cell r="D1759" t="str">
            <v>0035</v>
          </cell>
        </row>
        <row r="1759">
          <cell r="G1759">
            <v>103000</v>
          </cell>
          <cell r="H1759" t="str">
            <v>EXECUÇÃO DE CANALETA DE CONCRETO MOLDADO IN LOCO, ESPESSURA DE 0,08 M, GEOMETRIA TRAPEZOIDAL (DIMENSÕES INTERNAS: B=1,474 M; B=0,934 M; H=0,27 M). AF_08/2021</v>
          </cell>
          <cell r="I1759" t="str">
            <v>M</v>
          </cell>
          <cell r="J1759" t="str">
            <v>COEFICIENTE DE REPRESENTATIVIDADE</v>
          </cell>
          <cell r="K1759" t="str">
            <v>122,80</v>
          </cell>
        </row>
        <row r="1760">
          <cell r="A1760" t="str">
            <v>DRENAGEM/OBRAS DE CONTENCAO/POCOS DE VISITA E CAIXAS</v>
          </cell>
          <cell r="B1760" t="str">
            <v>DROP</v>
          </cell>
          <cell r="C1760" t="str">
            <v>CALHAS DE DRENAGEM/ALAS DE GALERIAS (ESTRUT. DE LANCAMENTO)</v>
          </cell>
          <cell r="D1760" t="str">
            <v>0035</v>
          </cell>
        </row>
        <row r="1760">
          <cell r="G1760">
            <v>103001</v>
          </cell>
          <cell r="H1760" t="str">
            <v>GRELHA DE FERRO FUNDIDO SIMPLES COM REQUADRO, 150 X 1000 MM, ASSENTADA COM ARGAMASSA 1 : 3 CIMENTO: AREIA - FORNECIMENTO E INSTALAÇÃO. AF_08/2021</v>
          </cell>
          <cell r="I1760" t="str">
            <v>UN</v>
          </cell>
          <cell r="J1760" t="str">
            <v>COEFICIENTE DE REPRESENTATIVIDADE</v>
          </cell>
          <cell r="K1760" t="str">
            <v>173,76</v>
          </cell>
        </row>
        <row r="1761">
          <cell r="A1761" t="str">
            <v>DRENAGEM/OBRAS DE CONTENCAO/POCOS DE VISITA E CAIXAS</v>
          </cell>
          <cell r="B1761" t="str">
            <v>DROP</v>
          </cell>
          <cell r="C1761" t="str">
            <v>CALHAS DE DRENAGEM/ALAS DE GALERIAS (ESTRUT. DE LANCAMENTO)</v>
          </cell>
          <cell r="D1761" t="str">
            <v>0035</v>
          </cell>
        </row>
        <row r="1761">
          <cell r="G1761">
            <v>103002</v>
          </cell>
          <cell r="H1761" t="str">
            <v>GRELHA DE FERRO FUNDIDO SIMPLES COM REQUADRO, 200 X 1000 MM, ASSENTADA COM ARGAMASSA 1 : 3 CIMENTO: AREIA - FORNECIMENTO E INSTALAÇÃO. AF_08/2021</v>
          </cell>
          <cell r="I1761" t="str">
            <v>UN</v>
          </cell>
          <cell r="J1761" t="str">
            <v>COEFICIENTE DE REPRESENTATIVIDADE</v>
          </cell>
          <cell r="K1761" t="str">
            <v>215,45</v>
          </cell>
        </row>
        <row r="1762">
          <cell r="A1762" t="str">
            <v>DRENAGEM/OBRAS DE CONTENCAO/POCOS DE VISITA E CAIXAS</v>
          </cell>
          <cell r="B1762" t="str">
            <v>DROP</v>
          </cell>
          <cell r="C1762" t="str">
            <v>CALHAS DE DRENAGEM/ALAS DE GALERIAS (ESTRUT. DE LANCAMENTO)</v>
          </cell>
          <cell r="D1762" t="str">
            <v>0035</v>
          </cell>
        </row>
        <row r="1762">
          <cell r="G1762">
            <v>103003</v>
          </cell>
          <cell r="H1762" t="str">
            <v>GRELHA DE FERRO FUNDIDO SIMPLES COM REQUADRO, 300 X 1000 MM, ASSENTADA COM ARGAMASSA 1 : 3 CIMENTO: AREIA - FORNECIMENTO E INSTALAÇÃO. AF_08/2021</v>
          </cell>
          <cell r="I1762" t="str">
            <v>UN</v>
          </cell>
          <cell r="J1762" t="str">
            <v>COEFICIENTE DE REPRESENTATIVIDADE</v>
          </cell>
          <cell r="K1762" t="str">
            <v>298,91</v>
          </cell>
        </row>
        <row r="1763">
          <cell r="A1763" t="str">
            <v>DRENAGEM/OBRAS DE CONTENCAO/POCOS DE VISITA E CAIXAS</v>
          </cell>
          <cell r="B1763" t="str">
            <v>DROP</v>
          </cell>
          <cell r="C1763" t="str">
            <v>CALHAS DE DRENAGEM/ALAS DE GALERIAS (ESTRUT. DE LANCAMENTO)</v>
          </cell>
          <cell r="D1763" t="str">
            <v>0035</v>
          </cell>
        </row>
        <row r="1763">
          <cell r="G1763">
            <v>103005</v>
          </cell>
          <cell r="H1763" t="str">
            <v>CAIXA COM GRELHA RETANGULAR DE FERRO FUNDIDO, EM ALVENARIA COM TIJOLOS CERÂMICOS MACIÇOS, DIMENSÕES INTERNAS: 0,15 X 1,00 X 0,3 M. AF_08/2021</v>
          </cell>
          <cell r="I1763" t="str">
            <v>UN</v>
          </cell>
          <cell r="J1763" t="str">
            <v>COEFICIENTE DE REPRESENTATIVIDADE</v>
          </cell>
          <cell r="K1763" t="str">
            <v>520,06</v>
          </cell>
        </row>
        <row r="1764">
          <cell r="A1764" t="str">
            <v>DRENAGEM/OBRAS DE CONTENCAO/POCOS DE VISITA E CAIXAS</v>
          </cell>
          <cell r="B1764" t="str">
            <v>DROP</v>
          </cell>
          <cell r="C1764" t="str">
            <v>CALHAS DE DRENAGEM/ALAS DE GALERIAS (ESTRUT. DE LANCAMENTO)</v>
          </cell>
          <cell r="D1764" t="str">
            <v>0035</v>
          </cell>
        </row>
        <row r="1764">
          <cell r="G1764">
            <v>103006</v>
          </cell>
          <cell r="H1764" t="str">
            <v>CAIXA COM GRELHA RETANGULAR DE FERRO FUNDIDO, EM ALVENARIA COM TIJOLOS CERÂMICOS MACIÇOS, DIMENSÕES INTERNAS: 0,20 X 1,00 X 0,4 M. AF_08/2021</v>
          </cell>
          <cell r="I1764" t="str">
            <v>UN</v>
          </cell>
          <cell r="J1764" t="str">
            <v>COEFICIENTE DE REPRESENTATIVIDADE</v>
          </cell>
          <cell r="K1764" t="str">
            <v>725,37</v>
          </cell>
        </row>
        <row r="1765">
          <cell r="A1765" t="str">
            <v>DRENAGEM/OBRAS DE CONTENCAO/POCOS DE VISITA E CAIXAS</v>
          </cell>
          <cell r="B1765" t="str">
            <v>DROP</v>
          </cell>
          <cell r="C1765" t="str">
            <v>CALHAS DE DRENAGEM/ALAS DE GALERIAS (ESTRUT. DE LANCAMENTO)</v>
          </cell>
          <cell r="D1765" t="str">
            <v>0035</v>
          </cell>
        </row>
        <row r="1765">
          <cell r="G1765">
            <v>103007</v>
          </cell>
          <cell r="H1765" t="str">
            <v>CAIXA COM GRELHA RETANGULAR DE FERRO FUNDIDO, EM ALVENARIA COM TIJOLOS CERÂMICOS MACIÇOS, DIMENSÕES INTERNAS: 0,30 X 1,00 X 0,5 M. AF_08/2021</v>
          </cell>
          <cell r="I1765" t="str">
            <v>UN</v>
          </cell>
          <cell r="J1765" t="str">
            <v>COEFICIENTE DE REPRESENTATIVIDADE</v>
          </cell>
          <cell r="K1765" t="str">
            <v>954,43</v>
          </cell>
        </row>
        <row r="1766">
          <cell r="A1766" t="str">
            <v>DRENAGEM/OBRAS DE CONTENCAO/POCOS DE VISITA E CAIXAS</v>
          </cell>
          <cell r="B1766" t="str">
            <v>DROP</v>
          </cell>
          <cell r="C1766" t="str">
            <v>POCOS DE VISITA/BOCAS DE LOBO/CX. DE PASSAGEM/CX. DIVERSAS</v>
          </cell>
          <cell r="D1766" t="str">
            <v>0036</v>
          </cell>
        </row>
        <row r="1766">
          <cell r="G1766">
            <v>97933</v>
          </cell>
          <cell r="H1766" t="str">
            <v>CAIXA COM GRELHA SIMPLES RETANGULAR, EM CONCRETO PRÉ-MOLDADO, DIMENSÕES INTERNAS: 0,6X1,0X1,0 M. AF_12/2020</v>
          </cell>
          <cell r="I1766" t="str">
            <v>UN</v>
          </cell>
          <cell r="J1766" t="str">
            <v>COEFICIENTE DE REPRESENTATIVIDADE</v>
          </cell>
          <cell r="K1766" t="str">
            <v>1.039,74</v>
          </cell>
        </row>
        <row r="1767">
          <cell r="A1767" t="str">
            <v>DRENAGEM/OBRAS DE CONTENCAO/POCOS DE VISITA E CAIXAS</v>
          </cell>
          <cell r="B1767" t="str">
            <v>DROP</v>
          </cell>
          <cell r="C1767" t="str">
            <v>POCOS DE VISITA/BOCAS DE LOBO/CX. DE PASSAGEM/CX. DIVERSAS</v>
          </cell>
          <cell r="D1767" t="str">
            <v>0036</v>
          </cell>
        </row>
        <row r="1767">
          <cell r="G1767">
            <v>97934</v>
          </cell>
          <cell r="H1767" t="str">
            <v>CAIXA COM GRELHA DUPLA RETANGULAR, EM CONCRETO PRÉ-MOLDADO, DIMENSÕES INTERNAS: 0,5X2,2X1,0 M. AF_12/2020</v>
          </cell>
          <cell r="I1767" t="str">
            <v>UN</v>
          </cell>
          <cell r="J1767" t="str">
            <v>ATRIBUÍDO SÃO PAULO</v>
          </cell>
          <cell r="K1767" t="str">
            <v>2.233,82</v>
          </cell>
        </row>
        <row r="1768">
          <cell r="A1768" t="str">
            <v>DRENAGEM/OBRAS DE CONTENCAO/POCOS DE VISITA E CAIXAS</v>
          </cell>
          <cell r="B1768" t="str">
            <v>DROP</v>
          </cell>
          <cell r="C1768" t="str">
            <v>POCOS DE VISITA/BOCAS DE LOBO/CX. DE PASSAGEM/CX. DIVERSAS</v>
          </cell>
          <cell r="D1768" t="str">
            <v>0036</v>
          </cell>
        </row>
        <row r="1768">
          <cell r="G1768">
            <v>97935</v>
          </cell>
          <cell r="H1768" t="str">
            <v>CAIXA PARA BOCA DE LOBO SIMPLES RETANGULAR, EM CONCRETO PRÉ-MOLDADO, DIMENSÕES INTERNAS: 0,6X1,0X1,2 M. AF_12/2020</v>
          </cell>
          <cell r="I1768" t="str">
            <v>UN</v>
          </cell>
          <cell r="J1768" t="str">
            <v>ATRIBUÍDO SÃO PAULO</v>
          </cell>
          <cell r="K1768" t="str">
            <v>867,04</v>
          </cell>
        </row>
        <row r="1769">
          <cell r="A1769" t="str">
            <v>DRENAGEM/OBRAS DE CONTENCAO/POCOS DE VISITA E CAIXAS</v>
          </cell>
          <cell r="B1769" t="str">
            <v>DROP</v>
          </cell>
          <cell r="C1769" t="str">
            <v>POCOS DE VISITA/BOCAS DE LOBO/CX. DE PASSAGEM/CX. DIVERSAS</v>
          </cell>
          <cell r="D1769" t="str">
            <v>0036</v>
          </cell>
        </row>
        <row r="1769">
          <cell r="G1769">
            <v>97936</v>
          </cell>
          <cell r="H1769" t="str">
            <v>CAIXA PARA BOCA DE LOBO DUPLA RETANGULAR, EM CONCRETO PRÉ-MOLDADO, DIMENSÕES INTERNAS: 0,6X2,2X1,2 M. AF_12/2020</v>
          </cell>
          <cell r="I1769" t="str">
            <v>UN</v>
          </cell>
          <cell r="J1769" t="str">
            <v>ATRIBUÍDO SÃO PAULO</v>
          </cell>
          <cell r="K1769" t="str">
            <v>1.914,91</v>
          </cell>
        </row>
        <row r="1770">
          <cell r="A1770" t="str">
            <v>DRENAGEM/OBRAS DE CONTENCAO/POCOS DE VISITA E CAIXAS</v>
          </cell>
          <cell r="B1770" t="str">
            <v>DROP</v>
          </cell>
          <cell r="C1770" t="str">
            <v>POCOS DE VISITA/BOCAS DE LOBO/CX. DE PASSAGEM/CX. DIVERSAS</v>
          </cell>
          <cell r="D1770" t="str">
            <v>0036</v>
          </cell>
        </row>
        <row r="1770">
          <cell r="G1770">
            <v>97947</v>
          </cell>
          <cell r="H1770" t="str">
            <v>CAIXA COM GRELHA SIMPLES RETANGULAR, EM ALVENARIA COM TIJOLOS CERÂMICOS MACIÇOS, DIMENSÕES INTERNAS: 0,5X1X1 M. AF_12/2020</v>
          </cell>
          <cell r="I1770" t="str">
            <v>UN</v>
          </cell>
          <cell r="J1770" t="str">
            <v>COEFICIENTE DE REPRESENTATIVIDADE</v>
          </cell>
          <cell r="K1770" t="str">
            <v>1.748,99</v>
          </cell>
        </row>
        <row r="1771">
          <cell r="A1771" t="str">
            <v>DRENAGEM/OBRAS DE CONTENCAO/POCOS DE VISITA E CAIXAS</v>
          </cell>
          <cell r="B1771" t="str">
            <v>DROP</v>
          </cell>
          <cell r="C1771" t="str">
            <v>POCOS DE VISITA/BOCAS DE LOBO/CX. DE PASSAGEM/CX. DIVERSAS</v>
          </cell>
          <cell r="D1771" t="str">
            <v>0036</v>
          </cell>
        </row>
        <row r="1771">
          <cell r="G1771">
            <v>97948</v>
          </cell>
          <cell r="H1771" t="str">
            <v>CAIXA COM GRELHA DUPLA RETANGULAR, EM ALVENARIA COM TIJOLOS CERÂMICOS MACIÇOS, DIMENSÕES INTERNAS: 0,5X2,2X1 M. AF_12/2020</v>
          </cell>
          <cell r="I1771" t="str">
            <v>UN</v>
          </cell>
          <cell r="J1771" t="str">
            <v>ATRIBUÍDO SÃO PAULO</v>
          </cell>
          <cell r="K1771" t="str">
            <v>3.212,13</v>
          </cell>
        </row>
        <row r="1772">
          <cell r="A1772" t="str">
            <v>DRENAGEM/OBRAS DE CONTENCAO/POCOS DE VISITA E CAIXAS</v>
          </cell>
          <cell r="B1772" t="str">
            <v>DROP</v>
          </cell>
          <cell r="C1772" t="str">
            <v>POCOS DE VISITA/BOCAS DE LOBO/CX. DE PASSAGEM/CX. DIVERSAS</v>
          </cell>
          <cell r="D1772" t="str">
            <v>0036</v>
          </cell>
        </row>
        <row r="1772">
          <cell r="G1772">
            <v>97949</v>
          </cell>
          <cell r="H1772" t="str">
            <v>CAIXA PARA BOCA DE LOBO SIMPLES RETANGULAR, EM ALVENARIA COM TIJOLOS CERÂMICOS MACIÇOS, DIMENSÕES INTERNAS: 0,6X1X1,2 M. AF_12/2020</v>
          </cell>
          <cell r="I1772" t="str">
            <v>UN</v>
          </cell>
          <cell r="J1772" t="str">
            <v>ATRIBUÍDO SÃO PAULO</v>
          </cell>
          <cell r="K1772" t="str">
            <v>1.773,39</v>
          </cell>
        </row>
        <row r="1773">
          <cell r="A1773" t="str">
            <v>DRENAGEM/OBRAS DE CONTENCAO/POCOS DE VISITA E CAIXAS</v>
          </cell>
          <cell r="B1773" t="str">
            <v>DROP</v>
          </cell>
          <cell r="C1773" t="str">
            <v>POCOS DE VISITA/BOCAS DE LOBO/CX. DE PASSAGEM/CX. DIVERSAS</v>
          </cell>
          <cell r="D1773" t="str">
            <v>0036</v>
          </cell>
        </row>
        <row r="1773">
          <cell r="G1773">
            <v>97950</v>
          </cell>
          <cell r="H1773" t="str">
            <v>CAIXA PARA BOCA DE LOBO DUPLA RETANGULAR, EM ALVENARIA COM TIJOLOS CERÂMICOS MACIÇOS, DIMENSÕES INTERNAS: 0,6X2,2X1,2 M. AF_12/2020</v>
          </cell>
          <cell r="I1773" t="str">
            <v>UN</v>
          </cell>
          <cell r="J1773" t="str">
            <v>ATRIBUÍDO SÃO PAULO</v>
          </cell>
          <cell r="K1773" t="str">
            <v>3.113,74</v>
          </cell>
        </row>
        <row r="1774">
          <cell r="A1774" t="str">
            <v>DRENAGEM/OBRAS DE CONTENCAO/POCOS DE VISITA E CAIXAS</v>
          </cell>
          <cell r="B1774" t="str">
            <v>DROP</v>
          </cell>
          <cell r="C1774" t="str">
            <v>POCOS DE VISITA/BOCAS DE LOBO/CX. DE PASSAGEM/CX. DIVERSAS</v>
          </cell>
          <cell r="D1774" t="str">
            <v>0036</v>
          </cell>
        </row>
        <row r="1774">
          <cell r="G1774">
            <v>97951</v>
          </cell>
          <cell r="H1774" t="str">
            <v>CAIXA PARA BOCA DE LOBO COMBINADA COM GRELHA RETANGULAR, EM ALVENARIA COM TIJOLOS CERÂMICOS MACIÇOS, DIMENSÕES INTERNAS: 1,3X1X1,2 M. AF_12/2020</v>
          </cell>
          <cell r="I1774" t="str">
            <v>UN</v>
          </cell>
          <cell r="J1774" t="str">
            <v>ATRIBUÍDO SÃO PAULO</v>
          </cell>
          <cell r="K1774" t="str">
            <v>2.830,26</v>
          </cell>
        </row>
        <row r="1775">
          <cell r="A1775" t="str">
            <v>DRENAGEM/OBRAS DE CONTENCAO/POCOS DE VISITA E CAIXAS</v>
          </cell>
          <cell r="B1775" t="str">
            <v>DROP</v>
          </cell>
          <cell r="C1775" t="str">
            <v>POCOS DE VISITA/BOCAS DE LOBO/CX. DE PASSAGEM/CX. DIVERSAS</v>
          </cell>
          <cell r="D1775" t="str">
            <v>0036</v>
          </cell>
        </row>
        <row r="1775">
          <cell r="G1775">
            <v>97952</v>
          </cell>
          <cell r="H1775" t="str">
            <v>CAIXA PARA BOCA DE LOBO DUPLA COMBINADA COM GRELHA RETANGULAR, EM ALVENARIA COM TIJOLOS CERÂMICOS MACIÇOS, DIMENSÕES INTERNAS: 1,3X2,2X1,2 M. AF_12/2020</v>
          </cell>
          <cell r="I1775" t="str">
            <v>UN</v>
          </cell>
          <cell r="J1775" t="str">
            <v>ATRIBUÍDO SÃO PAULO</v>
          </cell>
          <cell r="K1775" t="str">
            <v>4.880,44</v>
          </cell>
        </row>
        <row r="1776">
          <cell r="A1776" t="str">
            <v>DRENAGEM/OBRAS DE CONTENCAO/POCOS DE VISITA E CAIXAS</v>
          </cell>
          <cell r="B1776" t="str">
            <v>DROP</v>
          </cell>
          <cell r="C1776" t="str">
            <v>POCOS DE VISITA/BOCAS DE LOBO/CX. DE PASSAGEM/CX. DIVERSAS</v>
          </cell>
          <cell r="D1776" t="str">
            <v>0036</v>
          </cell>
        </row>
        <row r="1776">
          <cell r="G1776">
            <v>97953</v>
          </cell>
          <cell r="H1776" t="str">
            <v>CAIXA COM GRELHA SIMPLES RETANGULAR, EM ALVENARIA COM BLOCOS DE CONCRETO, DIMENSÕES INTERNAS: 0,5X1X1 M. AF_12/2020</v>
          </cell>
          <cell r="I1776" t="str">
            <v>UN</v>
          </cell>
          <cell r="J1776" t="str">
            <v>COEFICIENTE DE REPRESENTATIVIDADE</v>
          </cell>
          <cell r="K1776" t="str">
            <v>1.339,73</v>
          </cell>
        </row>
        <row r="1777">
          <cell r="A1777" t="str">
            <v>DRENAGEM/OBRAS DE CONTENCAO/POCOS DE VISITA E CAIXAS</v>
          </cell>
          <cell r="B1777" t="str">
            <v>DROP</v>
          </cell>
          <cell r="C1777" t="str">
            <v>POCOS DE VISITA/BOCAS DE LOBO/CX. DE PASSAGEM/CX. DIVERSAS</v>
          </cell>
          <cell r="D1777" t="str">
            <v>0036</v>
          </cell>
        </row>
        <row r="1777">
          <cell r="G1777">
            <v>97955</v>
          </cell>
          <cell r="H1777" t="str">
            <v>CAIXA COM GRELHA DUPLA RETANGULAR, EM ALVENARIA COM BLOCOS DE CONCRETO, DIMENSÕES INTERNAS: 0,5X2,2X1 M. AF_12/2020</v>
          </cell>
          <cell r="I1777" t="str">
            <v>UN</v>
          </cell>
          <cell r="J1777" t="str">
            <v>ATRIBUÍDO SÃO PAULO</v>
          </cell>
          <cell r="K1777" t="str">
            <v>2.913,50</v>
          </cell>
        </row>
        <row r="1778">
          <cell r="A1778" t="str">
            <v>DRENAGEM/OBRAS DE CONTENCAO/POCOS DE VISITA E CAIXAS</v>
          </cell>
          <cell r="B1778" t="str">
            <v>DROP</v>
          </cell>
          <cell r="C1778" t="str">
            <v>POCOS DE VISITA/BOCAS DE LOBO/CX. DE PASSAGEM/CX. DIVERSAS</v>
          </cell>
          <cell r="D1778" t="str">
            <v>0036</v>
          </cell>
        </row>
        <row r="1778">
          <cell r="G1778">
            <v>97956</v>
          </cell>
          <cell r="H1778" t="str">
            <v>CAIXA PARA BOCA DE LOBO SIMPLES RETANGULAR, EM ALVENARIA COM BLOCOS DE CONCRETO, DIMENSÕES INTERNAS: 0,6X1X1,2 M. AF_12/2020</v>
          </cell>
          <cell r="I1778" t="str">
            <v>UN</v>
          </cell>
          <cell r="J1778" t="str">
            <v>ATRIBUÍDO SÃO PAULO</v>
          </cell>
          <cell r="K1778" t="str">
            <v>1.461,71</v>
          </cell>
        </row>
        <row r="1779">
          <cell r="A1779" t="str">
            <v>DRENAGEM/OBRAS DE CONTENCAO/POCOS DE VISITA E CAIXAS</v>
          </cell>
          <cell r="B1779" t="str">
            <v>DROP</v>
          </cell>
          <cell r="C1779" t="str">
            <v>POCOS DE VISITA/BOCAS DE LOBO/CX. DE PASSAGEM/CX. DIVERSAS</v>
          </cell>
          <cell r="D1779" t="str">
            <v>0036</v>
          </cell>
        </row>
        <row r="1779">
          <cell r="G1779">
            <v>97957</v>
          </cell>
          <cell r="H1779" t="str">
            <v>CAIXA PARA BOCA DE LOBO DUPLA RETANGULAR, EM ALVENARIA COM BLOCOS DE CONCRETO, DIMENSÕES INTERNAS: 0,6X2,2X1,2 M. AF_12/2020</v>
          </cell>
          <cell r="I1779" t="str">
            <v>UN</v>
          </cell>
          <cell r="J1779" t="str">
            <v>ATRIBUÍDO SÃO PAULO</v>
          </cell>
          <cell r="K1779" t="str">
            <v>2.604,83</v>
          </cell>
        </row>
        <row r="1780">
          <cell r="A1780" t="str">
            <v>DRENAGEM/OBRAS DE CONTENCAO/POCOS DE VISITA E CAIXAS</v>
          </cell>
          <cell r="B1780" t="str">
            <v>DROP</v>
          </cell>
          <cell r="C1780" t="str">
            <v>POCOS DE VISITA/BOCAS DE LOBO/CX. DE PASSAGEM/CX. DIVERSAS</v>
          </cell>
          <cell r="D1780" t="str">
            <v>0036</v>
          </cell>
        </row>
        <row r="1780">
          <cell r="G1780">
            <v>97961</v>
          </cell>
          <cell r="H1780" t="str">
            <v>CAIXA PARA BOCA DE LOBO COMBINADA COM GRELHA RETANGULAR, EM ALVENARIA COM BLOCOS DE CONCRETO, DIMENSÕES INTERNAS: 1,3X1X1,2 M. AF_12/2020</v>
          </cell>
          <cell r="I1780" t="str">
            <v>UN</v>
          </cell>
          <cell r="J1780" t="str">
            <v>ATRIBUÍDO SÃO PAULO</v>
          </cell>
          <cell r="K1780" t="str">
            <v>2.362,17</v>
          </cell>
        </row>
        <row r="1781">
          <cell r="A1781" t="str">
            <v>DRENAGEM/OBRAS DE CONTENCAO/POCOS DE VISITA E CAIXAS</v>
          </cell>
          <cell r="B1781" t="str">
            <v>DROP</v>
          </cell>
          <cell r="C1781" t="str">
            <v>POCOS DE VISITA/BOCAS DE LOBO/CX. DE PASSAGEM/CX. DIVERSAS</v>
          </cell>
          <cell r="D1781" t="str">
            <v>0036</v>
          </cell>
        </row>
        <row r="1781">
          <cell r="G1781">
            <v>97973</v>
          </cell>
          <cell r="H1781" t="str">
            <v>CAIXA PARA BOCA DE LOBO DUPLA COMBINADA COM GRELHA RETANGULAR, EM ALVENARIA COM BLOCOS DE CONCRETO, DIMENSÕES INTERNAS: 1,3X2,2X1,2 M. AF_12/2020</v>
          </cell>
          <cell r="I1781" t="str">
            <v>UN</v>
          </cell>
          <cell r="J1781" t="str">
            <v>ATRIBUÍDO SÃO PAULO</v>
          </cell>
          <cell r="K1781" t="str">
            <v>4.416,40</v>
          </cell>
        </row>
        <row r="1782">
          <cell r="A1782" t="str">
            <v>DRENAGEM/OBRAS DE CONTENCAO/POCOS DE VISITA E CAIXAS</v>
          </cell>
          <cell r="B1782" t="str">
            <v>DROP</v>
          </cell>
          <cell r="C1782" t="str">
            <v>POCOS DE VISITA/BOCAS DE LOBO/CX. DE PASSAGEM/CX. DIVERSAS</v>
          </cell>
          <cell r="D1782" t="str">
            <v>0036</v>
          </cell>
        </row>
        <row r="1782">
          <cell r="G1782">
            <v>97974</v>
          </cell>
          <cell r="H1782" t="str">
            <v>POÇO DE INSPEÇÃO CIRCULAR PARA ESGOTO, EM CONCRETO PRÉ-MOLDADO, DIÂMETRO INTERNO = 0,60 M, PROFUNDIDADE = 0,90 M, EXCLUINDO TAMPÃO. AF_12/2020_PA</v>
          </cell>
          <cell r="I1782" t="str">
            <v>UN</v>
          </cell>
          <cell r="J1782" t="str">
            <v>ATRIBUÍDO SÃO PAULO</v>
          </cell>
          <cell r="K1782" t="str">
            <v>464,56</v>
          </cell>
        </row>
        <row r="1783">
          <cell r="A1783" t="str">
            <v>DRENAGEM/OBRAS DE CONTENCAO/POCOS DE VISITA E CAIXAS</v>
          </cell>
          <cell r="B1783" t="str">
            <v>DROP</v>
          </cell>
          <cell r="C1783" t="str">
            <v>POCOS DE VISITA/BOCAS DE LOBO/CX. DE PASSAGEM/CX. DIVERSAS</v>
          </cell>
          <cell r="D1783" t="str">
            <v>0036</v>
          </cell>
        </row>
        <row r="1783">
          <cell r="G1783">
            <v>97975</v>
          </cell>
          <cell r="H1783" t="str">
            <v>POÇO DE INSPEÇÃO CIRCULAR PARA ESGOTO, EM CONCRETO PRÉ-MOLDADO, DIÂMETRO INTERNO = 0,60 M, PROFUNDIDADE = 1,40 M, EXCLUINDO TAMPÃO. AF_12/2020_PA</v>
          </cell>
          <cell r="I1783" t="str">
            <v>UN</v>
          </cell>
          <cell r="J1783" t="str">
            <v>ATRIBUÍDO SÃO PAULO</v>
          </cell>
          <cell r="K1783" t="str">
            <v>606,43</v>
          </cell>
        </row>
        <row r="1784">
          <cell r="A1784" t="str">
            <v>DRENAGEM/OBRAS DE CONTENCAO/POCOS DE VISITA E CAIXAS</v>
          </cell>
          <cell r="B1784" t="str">
            <v>DROP</v>
          </cell>
          <cell r="C1784" t="str">
            <v>POCOS DE VISITA/BOCAS DE LOBO/CX. DE PASSAGEM/CX. DIVERSAS</v>
          </cell>
          <cell r="D1784" t="str">
            <v>0036</v>
          </cell>
        </row>
        <row r="1784">
          <cell r="G1784">
            <v>97976</v>
          </cell>
          <cell r="H1784" t="str">
            <v>POÇO DE INSPEÇÃO CIRCULAR PARA ESGOTO, EM ALVENARIA COM TIJOLOS CERÂMICOS MACIÇOS, DIÂMETRO INTERNO = 0,60 M, PROFUNDIDADE = 0,95 M, EXCLUINDO TAMPÃO. AF_12/2020_PA</v>
          </cell>
          <cell r="I1784" t="str">
            <v>UN</v>
          </cell>
          <cell r="J1784" t="str">
            <v>ATRIBUÍDO SÃO PAULO</v>
          </cell>
          <cell r="K1784" t="str">
            <v>1.092,01</v>
          </cell>
        </row>
        <row r="1785">
          <cell r="A1785" t="str">
            <v>DRENAGEM/OBRAS DE CONTENCAO/POCOS DE VISITA E CAIXAS</v>
          </cell>
          <cell r="B1785" t="str">
            <v>DROP</v>
          </cell>
          <cell r="C1785" t="str">
            <v>POCOS DE VISITA/BOCAS DE LOBO/CX. DE PASSAGEM/CX. DIVERSAS</v>
          </cell>
          <cell r="D1785" t="str">
            <v>0036</v>
          </cell>
        </row>
        <row r="1785">
          <cell r="G1785">
            <v>97977</v>
          </cell>
          <cell r="H1785" t="str">
            <v>POÇO DE INSPEÇÃO CIRCULAR PARA ESGOTO, EM ALVENARIA COM TIJOLOS CERÂMICOS MACIÇOS, DIÂMETRO INTERNO = 0,60 M, PROFUNDIDADE = 1,45 M, EXCLUINDO TAMPÃO. AF_12/2020_PA</v>
          </cell>
          <cell r="I1785" t="str">
            <v>UN</v>
          </cell>
          <cell r="J1785" t="str">
            <v>ATRIBUÍDO SÃO PAULO</v>
          </cell>
          <cell r="K1785" t="str">
            <v>1.562,50</v>
          </cell>
        </row>
        <row r="1786">
          <cell r="A1786" t="str">
            <v>DRENAGEM/OBRAS DE CONTENCAO/POCOS DE VISITA E CAIXAS</v>
          </cell>
          <cell r="B1786" t="str">
            <v>DROP</v>
          </cell>
          <cell r="C1786" t="str">
            <v>POCOS DE VISITA/BOCAS DE LOBO/CX. DE PASSAGEM/CX. DIVERSAS</v>
          </cell>
          <cell r="D1786" t="str">
            <v>0036</v>
          </cell>
        </row>
        <row r="1786">
          <cell r="G1786">
            <v>97978</v>
          </cell>
          <cell r="H1786" t="str">
            <v>BASE PARA POÇO DE VISITA CIRCULAR PARA ESGOTO, EM CONCRETO PRÉ-MOLDADO, DIÂMETRO INTERNO = 0,80 M, PROFUNDIDADE = 1,35 M, EXCLUINDO TAMPÃO. AF_12/2020_PA</v>
          </cell>
          <cell r="I1786" t="str">
            <v>UN</v>
          </cell>
          <cell r="J1786" t="str">
            <v>ATRIBUÍDO SÃO PAULO</v>
          </cell>
          <cell r="K1786" t="str">
            <v>923,96</v>
          </cell>
        </row>
        <row r="1787">
          <cell r="A1787" t="str">
            <v>DRENAGEM/OBRAS DE CONTENCAO/POCOS DE VISITA E CAIXAS</v>
          </cell>
          <cell r="B1787" t="str">
            <v>DROP</v>
          </cell>
          <cell r="C1787" t="str">
            <v>POCOS DE VISITA/BOCAS DE LOBO/CX. DE PASSAGEM/CX. DIVERSAS</v>
          </cell>
          <cell r="D1787" t="str">
            <v>0036</v>
          </cell>
        </row>
        <row r="1787">
          <cell r="G1787">
            <v>97980</v>
          </cell>
          <cell r="H1787" t="str">
            <v>BASE PARA POÇO DE VISITA CIRCULAR PARA  ESGOTO, EM ALVENARIA COM TIJOLOS CERÂMICOS MACIÇOS, DIÂMETRO INTERNO = 0,80 M, PROFUNDIDADE = 1,40 M, EXCLUINDO TAMPÃO. AF_12/2020_PA</v>
          </cell>
          <cell r="I1787" t="str">
            <v>UN</v>
          </cell>
          <cell r="J1787" t="str">
            <v>ATRIBUÍDO SÃO PAULO</v>
          </cell>
          <cell r="K1787" t="str">
            <v>1.997,99</v>
          </cell>
        </row>
        <row r="1788">
          <cell r="A1788" t="str">
            <v>DRENAGEM/OBRAS DE CONTENCAO/POCOS DE VISITA E CAIXAS</v>
          </cell>
          <cell r="B1788" t="str">
            <v>DROP</v>
          </cell>
          <cell r="C1788" t="str">
            <v>POCOS DE VISITA/BOCAS DE LOBO/CX. DE PASSAGEM/CX. DIVERSAS</v>
          </cell>
          <cell r="D1788" t="str">
            <v>0036</v>
          </cell>
        </row>
        <row r="1788">
          <cell r="G1788">
            <v>97981</v>
          </cell>
          <cell r="H1788" t="str">
            <v>ACRÉSCIMO PARA POÇO DE VISITA CIRCULAR PARA ESGOTO, EM ALVENARIA COM TIJOLOS CERÂMICOS MACIÇOS, DIÂMETRO INTERNO = 0,8 M. AF_12/2020</v>
          </cell>
          <cell r="I1788" t="str">
            <v>M</v>
          </cell>
          <cell r="J1788" t="str">
            <v>COEFICIENTE DE REPRESENTATIVIDADE</v>
          </cell>
          <cell r="K1788" t="str">
            <v>1.155,70</v>
          </cell>
        </row>
        <row r="1789">
          <cell r="A1789" t="str">
            <v>DRENAGEM/OBRAS DE CONTENCAO/POCOS DE VISITA E CAIXAS</v>
          </cell>
          <cell r="B1789" t="str">
            <v>DROP</v>
          </cell>
          <cell r="C1789" t="str">
            <v>POCOS DE VISITA/BOCAS DE LOBO/CX. DE PASSAGEM/CX. DIVERSAS</v>
          </cell>
          <cell r="D1789" t="str">
            <v>0036</v>
          </cell>
        </row>
        <row r="1789">
          <cell r="G1789">
            <v>97983</v>
          </cell>
          <cell r="H1789" t="str">
            <v>ACRÉSCIMO PARA POÇO DE VISITA CIRCULAR PARA ESGOTO, EM CONCRETO PRÉ-MOLDADO, DIÂMETRO INTERNO = 1 M. AF_12/2020</v>
          </cell>
          <cell r="I1789" t="str">
            <v>M</v>
          </cell>
          <cell r="J1789" t="str">
            <v>COEFICIENTE DE REPRESENTATIVIDADE</v>
          </cell>
          <cell r="K1789" t="str">
            <v>499,90</v>
          </cell>
        </row>
        <row r="1790">
          <cell r="A1790" t="str">
            <v>DRENAGEM/OBRAS DE CONTENCAO/POCOS DE VISITA E CAIXAS</v>
          </cell>
          <cell r="B1790" t="str">
            <v>DROP</v>
          </cell>
          <cell r="C1790" t="str">
            <v>POCOS DE VISITA/BOCAS DE LOBO/CX. DE PASSAGEM/CX. DIVERSAS</v>
          </cell>
          <cell r="D1790" t="str">
            <v>0036</v>
          </cell>
        </row>
        <row r="1790">
          <cell r="G1790">
            <v>97985</v>
          </cell>
          <cell r="H1790" t="str">
            <v>ACRÉSCIMO PARA POÇO DE VISITA CIRCULAR PARA  ESGOTO, EM ALVENARIA COM TIJOLOS CERÂMICOS MACIÇOS, DIÂMETRO INTERNO = 1 M. AF_12/2020</v>
          </cell>
          <cell r="I1790" t="str">
            <v>M</v>
          </cell>
          <cell r="J1790" t="str">
            <v>COEFICIENTE DE REPRESENTATIVIDADE</v>
          </cell>
          <cell r="K1790" t="str">
            <v>1.391,20</v>
          </cell>
        </row>
        <row r="1791">
          <cell r="A1791" t="str">
            <v>DRENAGEM/OBRAS DE CONTENCAO/POCOS DE VISITA E CAIXAS</v>
          </cell>
          <cell r="B1791" t="str">
            <v>DROP</v>
          </cell>
          <cell r="C1791" t="str">
            <v>POCOS DE VISITA/BOCAS DE LOBO/CX. DE PASSAGEM/CX. DIVERSAS</v>
          </cell>
          <cell r="D1791" t="str">
            <v>0036</v>
          </cell>
        </row>
        <row r="1791">
          <cell r="G1791">
            <v>97987</v>
          </cell>
          <cell r="H1791" t="str">
            <v>ACRÉSCIMO PARA POÇO DE VISITA CIRCULAR PARA ESGOTO, EM CONCRETO PRÉ-MOLDADO, DIÂMETRO INTERNO = 1,2 M. AF_12/2020</v>
          </cell>
          <cell r="I1791" t="str">
            <v>M</v>
          </cell>
          <cell r="J1791" t="str">
            <v>COEFICIENTE DE REPRESENTATIVIDADE</v>
          </cell>
          <cell r="K1791" t="str">
            <v>665,08</v>
          </cell>
        </row>
        <row r="1792">
          <cell r="A1792" t="str">
            <v>DRENAGEM/OBRAS DE CONTENCAO/POCOS DE VISITA E CAIXAS</v>
          </cell>
          <cell r="B1792" t="str">
            <v>DROP</v>
          </cell>
          <cell r="C1792" t="str">
            <v>POCOS DE VISITA/BOCAS DE LOBO/CX. DE PASSAGEM/CX. DIVERSAS</v>
          </cell>
          <cell r="D1792" t="str">
            <v>0036</v>
          </cell>
        </row>
        <row r="1792">
          <cell r="G1792">
            <v>97988</v>
          </cell>
          <cell r="H1792" t="str">
            <v>BASE PARA POÇO DE VISITA CIRCULAR PARA  ESGOTO, EM ALVENARIA COM TIJOLOS CERÂMICOS MACIÇOS, DIÂMETRO INTERNO = 1,20 M, PROFUNDIDADE = 1,40 M, EXCLUINDO TAMPÃO. AF_12/2020_PA</v>
          </cell>
          <cell r="I1792" t="str">
            <v>UN</v>
          </cell>
          <cell r="J1792" t="str">
            <v>ATRIBUÍDO SÃO PAULO</v>
          </cell>
          <cell r="K1792" t="str">
            <v>2.928,99</v>
          </cell>
        </row>
        <row r="1793">
          <cell r="A1793" t="str">
            <v>DRENAGEM/OBRAS DE CONTENCAO/POCOS DE VISITA E CAIXAS</v>
          </cell>
          <cell r="B1793" t="str">
            <v>DROP</v>
          </cell>
          <cell r="C1793" t="str">
            <v>POCOS DE VISITA/BOCAS DE LOBO/CX. DE PASSAGEM/CX. DIVERSAS</v>
          </cell>
          <cell r="D1793" t="str">
            <v>0036</v>
          </cell>
        </row>
        <row r="1793">
          <cell r="G1793">
            <v>97989</v>
          </cell>
          <cell r="H1793" t="str">
            <v>ACRÉSCIMO PARA POÇO DE VISITA CIRCULAR PARA ESGOTO, EM ALVENARIA COM TIJOLOS CERÂMICOS MACIÇOS, DIÂMETRO INTERNO = 1,2 M. AF_12/2020</v>
          </cell>
          <cell r="I1793" t="str">
            <v>M</v>
          </cell>
          <cell r="J1793" t="str">
            <v>COEFICIENTE DE REPRESENTATIVIDADE</v>
          </cell>
          <cell r="K1793" t="str">
            <v>1.626,65</v>
          </cell>
        </row>
        <row r="1794">
          <cell r="A1794" t="str">
            <v>DRENAGEM/OBRAS DE CONTENCAO/POCOS DE VISITA E CAIXAS</v>
          </cell>
          <cell r="B1794" t="str">
            <v>DROP</v>
          </cell>
          <cell r="C1794" t="str">
            <v>POCOS DE VISITA/BOCAS DE LOBO/CX. DE PASSAGEM/CX. DIVERSAS</v>
          </cell>
          <cell r="D1794" t="str">
            <v>0036</v>
          </cell>
        </row>
        <row r="1794">
          <cell r="G1794">
            <v>97991</v>
          </cell>
          <cell r="H1794" t="str">
            <v>ACRÉSCIMO PARA POÇO DE VISITA CIRCULAR PARA  ESGOTO, EM CONCRETO PRÉ-MOLDADO, DIÂMETRO INTERNO = 1,5 M. AF_12/2020</v>
          </cell>
          <cell r="I1794" t="str">
            <v>M</v>
          </cell>
          <cell r="J1794" t="str">
            <v>COEFICIENTE DE REPRESENTATIVIDADE</v>
          </cell>
          <cell r="K1794" t="str">
            <v>911,59</v>
          </cell>
        </row>
        <row r="1795">
          <cell r="A1795" t="str">
            <v>DRENAGEM/OBRAS DE CONTENCAO/POCOS DE VISITA E CAIXAS</v>
          </cell>
          <cell r="B1795" t="str">
            <v>DROP</v>
          </cell>
          <cell r="C1795" t="str">
            <v>POCOS DE VISITA/BOCAS DE LOBO/CX. DE PASSAGEM/CX. DIVERSAS</v>
          </cell>
          <cell r="D1795" t="str">
            <v>0036</v>
          </cell>
        </row>
        <row r="1795">
          <cell r="G1795">
            <v>97992</v>
          </cell>
          <cell r="H1795" t="str">
            <v>BASE PARA POÇO DE VISITA CIRCULAR PARA ESGOTO, EM ALVENARIA COM TIJOLOS CERÂMICOS MACIÇOS, DIÂMETRO INTERNO = 1,50 M, PROFUNDIDADE = 1,40 M, EXCLUINDO TAMPÃO. AF_12/2020_PA</v>
          </cell>
          <cell r="I1795" t="str">
            <v>UN</v>
          </cell>
          <cell r="J1795" t="str">
            <v>ATRIBUÍDO SÃO PAULO</v>
          </cell>
          <cell r="K1795" t="str">
            <v>3.756,22</v>
          </cell>
        </row>
        <row r="1796">
          <cell r="A1796" t="str">
            <v>DRENAGEM/OBRAS DE CONTENCAO/POCOS DE VISITA E CAIXAS</v>
          </cell>
          <cell r="B1796" t="str">
            <v>DROP</v>
          </cell>
          <cell r="C1796" t="str">
            <v>POCOS DE VISITA/BOCAS DE LOBO/CX. DE PASSAGEM/CX. DIVERSAS</v>
          </cell>
          <cell r="D1796" t="str">
            <v>0036</v>
          </cell>
        </row>
        <row r="1796">
          <cell r="G1796">
            <v>97993</v>
          </cell>
          <cell r="H1796" t="str">
            <v>ACRÉSCIMO PARA POÇO DE VISITA CIRCULAR PARA  ESGOTO, EM ALVENARIA COM TIJOLOS CERÂMICOS MACIÇOS, DIÂMETRO INTERNO = 1,5 M. AF_12/2020</v>
          </cell>
          <cell r="I1796" t="str">
            <v>M</v>
          </cell>
          <cell r="J1796" t="str">
            <v>COEFICIENTE DE REPRESENTATIVIDADE</v>
          </cell>
          <cell r="K1796" t="str">
            <v>1.979,95</v>
          </cell>
        </row>
        <row r="1797">
          <cell r="A1797" t="str">
            <v>DRENAGEM/OBRAS DE CONTENCAO/POCOS DE VISITA E CAIXAS</v>
          </cell>
          <cell r="B1797" t="str">
            <v>DROP</v>
          </cell>
          <cell r="C1797" t="str">
            <v>POCOS DE VISITA/BOCAS DE LOBO/CX. DE PASSAGEM/CX. DIVERSAS</v>
          </cell>
          <cell r="D1797" t="str">
            <v>0036</v>
          </cell>
        </row>
        <row r="1797">
          <cell r="G1797">
            <v>97994</v>
          </cell>
          <cell r="H1797" t="str">
            <v>BASE PARA POÇO DE VISITA RETANGULAR PARA  ESGOTO, EM ALVENARIA COM BLOCOS DE CONCRETO, DIMENSÕES INTERNAS = 1X1 M, PROFUNDIDADE = 1,40 M, EXCLUINDO TAMPÃO. AF_12/2020_PA</v>
          </cell>
          <cell r="I1797" t="str">
            <v>UN</v>
          </cell>
          <cell r="J1797" t="str">
            <v>ATRIBUÍDO SÃO PAULO</v>
          </cell>
          <cell r="K1797" t="str">
            <v>2.524,39</v>
          </cell>
        </row>
        <row r="1798">
          <cell r="A1798" t="str">
            <v>DRENAGEM/OBRAS DE CONTENCAO/POCOS DE VISITA E CAIXAS</v>
          </cell>
          <cell r="B1798" t="str">
            <v>DROP</v>
          </cell>
          <cell r="C1798" t="str">
            <v>POCOS DE VISITA/BOCAS DE LOBO/CX. DE PASSAGEM/CX. DIVERSAS</v>
          </cell>
          <cell r="D1798" t="str">
            <v>0036</v>
          </cell>
        </row>
        <row r="1798">
          <cell r="G1798">
            <v>97995</v>
          </cell>
          <cell r="H1798" t="str">
            <v>ACRÉSCIMO PARA POÇO DE VISITA RETANGULAR PARA ESGOTO, EM ALVENARIA COM BLOCOS DE CONCRETO, DIMENSÕES INTERNAS = 1X1 M. AF_12/2020</v>
          </cell>
          <cell r="I1798" t="str">
            <v>M</v>
          </cell>
          <cell r="J1798" t="str">
            <v>COEFICIENTE DE REPRESENTATIVIDADE</v>
          </cell>
          <cell r="K1798" t="str">
            <v>1.272,81</v>
          </cell>
        </row>
        <row r="1799">
          <cell r="A1799" t="str">
            <v>DRENAGEM/OBRAS DE CONTENCAO/POCOS DE VISITA E CAIXAS</v>
          </cell>
          <cell r="B1799" t="str">
            <v>DROP</v>
          </cell>
          <cell r="C1799" t="str">
            <v>POCOS DE VISITA/BOCAS DE LOBO/CX. DE PASSAGEM/CX. DIVERSAS</v>
          </cell>
          <cell r="D1799" t="str">
            <v>0036</v>
          </cell>
        </row>
        <row r="1799">
          <cell r="G1799">
            <v>97996</v>
          </cell>
          <cell r="H1799" t="str">
            <v>BASE PARA POÇO DE VISITA RETANGULAR PARA ESGOTO, EM ALVENARIA COM BLOCOS DE CONCRETO, DIMENSÕES INTERNAS = 1X1,5 M, PROFUNDIDADE = 1,40 M, EXCLUINDO TAMPÃO. AF_12/2020_PA</v>
          </cell>
          <cell r="I1799" t="str">
            <v>UN</v>
          </cell>
          <cell r="J1799" t="str">
            <v>ATRIBUÍDO SÃO PAULO</v>
          </cell>
          <cell r="K1799" t="str">
            <v>3.196,28</v>
          </cell>
        </row>
        <row r="1800">
          <cell r="A1800" t="str">
            <v>DRENAGEM/OBRAS DE CONTENCAO/POCOS DE VISITA E CAIXAS</v>
          </cell>
          <cell r="B1800" t="str">
            <v>DROP</v>
          </cell>
          <cell r="C1800" t="str">
            <v>POCOS DE VISITA/BOCAS DE LOBO/CX. DE PASSAGEM/CX. DIVERSAS</v>
          </cell>
          <cell r="D1800" t="str">
            <v>0036</v>
          </cell>
        </row>
        <row r="1800">
          <cell r="G1800">
            <v>97997</v>
          </cell>
          <cell r="H1800" t="str">
            <v>ACRÉSCIMO PARA POÇO DE VISITA RETANGULAR PARA ESGOTO, EM ALVENARIA COM BLOCOS DE CONCRETO, DIMENSÕES INTERNAS = 1X1,5 M. AF_12/2020</v>
          </cell>
          <cell r="I1800" t="str">
            <v>M</v>
          </cell>
          <cell r="J1800" t="str">
            <v>COEFICIENTE DE REPRESENTATIVIDADE</v>
          </cell>
          <cell r="K1800" t="str">
            <v>1.521,09</v>
          </cell>
        </row>
        <row r="1801">
          <cell r="A1801" t="str">
            <v>DRENAGEM/OBRAS DE CONTENCAO/POCOS DE VISITA E CAIXAS</v>
          </cell>
          <cell r="B1801" t="str">
            <v>DROP</v>
          </cell>
          <cell r="C1801" t="str">
            <v>POCOS DE VISITA/BOCAS DE LOBO/CX. DE PASSAGEM/CX. DIVERSAS</v>
          </cell>
          <cell r="D1801" t="str">
            <v>0036</v>
          </cell>
        </row>
        <row r="1801">
          <cell r="G1801">
            <v>97999</v>
          </cell>
          <cell r="H1801" t="str">
            <v>ACRÉSCIMO PARA POÇO DE VISITA RETANGULAR PARA ESGOTO, EM ALVENARIA COM BLOCOS DE CONCRETO, DIMENSÕES INTERNAS = 1X2 M. AF_12/2020</v>
          </cell>
          <cell r="I1801" t="str">
            <v>M</v>
          </cell>
          <cell r="J1801" t="str">
            <v>COEFICIENTE DE REPRESENTATIVIDADE</v>
          </cell>
          <cell r="K1801" t="str">
            <v>1.769,46</v>
          </cell>
        </row>
        <row r="1802">
          <cell r="A1802" t="str">
            <v>DRENAGEM/OBRAS DE CONTENCAO/POCOS DE VISITA E CAIXAS</v>
          </cell>
          <cell r="B1802" t="str">
            <v>DROP</v>
          </cell>
          <cell r="C1802" t="str">
            <v>POCOS DE VISITA/BOCAS DE LOBO/CX. DE PASSAGEM/CX. DIVERSAS</v>
          </cell>
          <cell r="D1802" t="str">
            <v>0036</v>
          </cell>
        </row>
        <row r="1802">
          <cell r="G1802">
            <v>98001</v>
          </cell>
          <cell r="H1802" t="str">
            <v>ACRÉSCIMO PARA POÇO DE VISITA RETANGULAR PARA ESGOTO, EM ALVENARIA COM BLOCOS DE CONCRETO, DIMENSÕES INTERNAS = 1X2,5 M. AF_12/2020</v>
          </cell>
          <cell r="I1802" t="str">
            <v>M</v>
          </cell>
          <cell r="J1802" t="str">
            <v>COEFICIENTE DE REPRESENTATIVIDADE</v>
          </cell>
          <cell r="K1802" t="str">
            <v>2.017,76</v>
          </cell>
        </row>
        <row r="1803">
          <cell r="A1803" t="str">
            <v>DRENAGEM/OBRAS DE CONTENCAO/POCOS DE VISITA E CAIXAS</v>
          </cell>
          <cell r="B1803" t="str">
            <v>DROP</v>
          </cell>
          <cell r="C1803" t="str">
            <v>POCOS DE VISITA/BOCAS DE LOBO/CX. DE PASSAGEM/CX. DIVERSAS</v>
          </cell>
          <cell r="D1803" t="str">
            <v>0036</v>
          </cell>
        </row>
        <row r="1803">
          <cell r="G1803">
            <v>98002</v>
          </cell>
          <cell r="H1803" t="str">
            <v>BASE PARA POÇO DE VISITA RETANGULAR PARA ESGOTO, EM ALVENARIA COM BLOCOS DE CONCRETO, DIMENSÕES INTERNAS = 1X3 M, PROFUNDIDADE = 1,40 M, EXCLUINDO TAMPÃO. AF_12/2020_PA</v>
          </cell>
          <cell r="I1803" t="str">
            <v>UN</v>
          </cell>
          <cell r="J1803" t="str">
            <v>ATRIBUÍDO SÃO PAULO</v>
          </cell>
          <cell r="K1803" t="str">
            <v>5.244,99</v>
          </cell>
        </row>
        <row r="1804">
          <cell r="A1804" t="str">
            <v>DRENAGEM/OBRAS DE CONTENCAO/POCOS DE VISITA E CAIXAS</v>
          </cell>
          <cell r="B1804" t="str">
            <v>DROP</v>
          </cell>
          <cell r="C1804" t="str">
            <v>POCOS DE VISITA/BOCAS DE LOBO/CX. DE PASSAGEM/CX. DIVERSAS</v>
          </cell>
          <cell r="D1804" t="str">
            <v>0036</v>
          </cell>
        </row>
        <row r="1804">
          <cell r="G1804">
            <v>98003</v>
          </cell>
          <cell r="H1804" t="str">
            <v>ACRÉSCIMO PARA POÇO DE VISITA RETANGULAR PARA ESGOTO, EM ALVENARIA COM BLOCOS DE CONCRETO, DIMENSÕES INTERNAS = 1X3 M. AF_12/2020</v>
          </cell>
          <cell r="I1804" t="str">
            <v>M</v>
          </cell>
          <cell r="J1804" t="str">
            <v>COEFICIENTE DE REPRESENTATIVIDADE</v>
          </cell>
          <cell r="K1804" t="str">
            <v>2.266,12</v>
          </cell>
        </row>
        <row r="1805">
          <cell r="A1805" t="str">
            <v>DRENAGEM/OBRAS DE CONTENCAO/POCOS DE VISITA E CAIXAS</v>
          </cell>
          <cell r="B1805" t="str">
            <v>DROP</v>
          </cell>
          <cell r="C1805" t="str">
            <v>POCOS DE VISITA/BOCAS DE LOBO/CX. DE PASSAGEM/CX. DIVERSAS</v>
          </cell>
          <cell r="D1805" t="str">
            <v>0036</v>
          </cell>
        </row>
        <row r="1805">
          <cell r="G1805">
            <v>98005</v>
          </cell>
          <cell r="H1805" t="str">
            <v>ACRÉSCIMO PARA POÇO DE VISITA RETANGULAR PARA ESGOTO, EM ALVENARIA COM BLOCOS DE CONCRETO, DIMENSÕES INTERNAS = 1X3,5 M. AF_12/2020</v>
          </cell>
          <cell r="I1805" t="str">
            <v>M</v>
          </cell>
          <cell r="J1805" t="str">
            <v>COEFICIENTE DE REPRESENTATIVIDADE</v>
          </cell>
          <cell r="K1805" t="str">
            <v>2.514,50</v>
          </cell>
        </row>
        <row r="1806">
          <cell r="A1806" t="str">
            <v>DRENAGEM/OBRAS DE CONTENCAO/POCOS DE VISITA E CAIXAS</v>
          </cell>
          <cell r="B1806" t="str">
            <v>DROP</v>
          </cell>
          <cell r="C1806" t="str">
            <v>POCOS DE VISITA/BOCAS DE LOBO/CX. DE PASSAGEM/CX. DIVERSAS</v>
          </cell>
          <cell r="D1806" t="str">
            <v>0036</v>
          </cell>
        </row>
        <row r="1806">
          <cell r="G1806">
            <v>98006</v>
          </cell>
          <cell r="H1806" t="str">
            <v>BASE PARA POÇO DE VISITA RETANGULAR PARA ESGOTO, EM ALVENARIA COM BLOCOS DE CONCRETO, DIMENSÕES INTERNAS = 1X4 M, PROFUNDIDADE = 1,40 M, EXCLUINDO TAMPÃO. AF_12/2020_PA</v>
          </cell>
          <cell r="I1806" t="str">
            <v>UN</v>
          </cell>
          <cell r="J1806" t="str">
            <v>ATRIBUÍDO SÃO PAULO</v>
          </cell>
          <cell r="K1806" t="str">
            <v>6.597,11</v>
          </cell>
        </row>
        <row r="1807">
          <cell r="A1807" t="str">
            <v>DRENAGEM/OBRAS DE CONTENCAO/POCOS DE VISITA E CAIXAS</v>
          </cell>
          <cell r="B1807" t="str">
            <v>DROP</v>
          </cell>
          <cell r="C1807" t="str">
            <v>POCOS DE VISITA/BOCAS DE LOBO/CX. DE PASSAGEM/CX. DIVERSAS</v>
          </cell>
          <cell r="D1807" t="str">
            <v>0036</v>
          </cell>
        </row>
        <row r="1807">
          <cell r="G1807">
            <v>98007</v>
          </cell>
          <cell r="H1807" t="str">
            <v>ACRÉSCIMO PARA POÇO DE VISITA RETANGULAR PARA ESGOTO, EM ALVENARIA COM BLOCOS DE CONCRETO, DIMENSÕES INTERNAS = 1X4 M. AF_12/2020</v>
          </cell>
          <cell r="I1807" t="str">
            <v>M</v>
          </cell>
          <cell r="J1807" t="str">
            <v>COEFICIENTE DE REPRESENTATIVIDADE</v>
          </cell>
          <cell r="K1807" t="str">
            <v>2.762,77</v>
          </cell>
        </row>
        <row r="1808">
          <cell r="A1808" t="str">
            <v>DRENAGEM/OBRAS DE CONTENCAO/POCOS DE VISITA E CAIXAS</v>
          </cell>
          <cell r="B1808" t="str">
            <v>DROP</v>
          </cell>
          <cell r="C1808" t="str">
            <v>POCOS DE VISITA/BOCAS DE LOBO/CX. DE PASSAGEM/CX. DIVERSAS</v>
          </cell>
          <cell r="D1808" t="str">
            <v>0036</v>
          </cell>
        </row>
        <row r="1808">
          <cell r="G1808">
            <v>98008</v>
          </cell>
          <cell r="H1808" t="str">
            <v>BASE PARA POÇO DE VISITA RETANGULAR PARA ESGOTO, EM ALVENARIA COM BLOCOS DE CONCRETO, DIMENSÕES INTERNAS = 1,5X1,5 M, PROFUNDIDADE = 1,45 M, EXCLUINDO TAMPÃO . AF_12/2020_PA</v>
          </cell>
          <cell r="I1808" t="str">
            <v>UN</v>
          </cell>
          <cell r="J1808" t="str">
            <v>ATRIBUÍDO SÃO PAULO</v>
          </cell>
          <cell r="K1808" t="str">
            <v>3.965,40</v>
          </cell>
        </row>
        <row r="1809">
          <cell r="A1809" t="str">
            <v>DRENAGEM/OBRAS DE CONTENCAO/POCOS DE VISITA E CAIXAS</v>
          </cell>
          <cell r="B1809" t="str">
            <v>DROP</v>
          </cell>
          <cell r="C1809" t="str">
            <v>POCOS DE VISITA/BOCAS DE LOBO/CX. DE PASSAGEM/CX. DIVERSAS</v>
          </cell>
          <cell r="D1809" t="str">
            <v>0036</v>
          </cell>
        </row>
        <row r="1809">
          <cell r="G1809">
            <v>98009</v>
          </cell>
          <cell r="H1809" t="str">
            <v>ACRÉSCIMO PARA POÇO DE VISITA RETANGULAR PARA ESGOTO, EM ALVENARIA COM BLOCOS DE CONCRETO, DIMENSÕES INTERNAS = 1,5X1,5 M. AF_12/2020</v>
          </cell>
          <cell r="I1809" t="str">
            <v>M</v>
          </cell>
          <cell r="J1809" t="str">
            <v>COEFICIENTE DE REPRESENTATIVIDADE</v>
          </cell>
          <cell r="K1809" t="str">
            <v>1.769,46</v>
          </cell>
        </row>
        <row r="1810">
          <cell r="A1810" t="str">
            <v>DRENAGEM/OBRAS DE CONTENCAO/POCOS DE VISITA E CAIXAS</v>
          </cell>
          <cell r="B1810" t="str">
            <v>DROP</v>
          </cell>
          <cell r="C1810" t="str">
            <v>POCOS DE VISITA/BOCAS DE LOBO/CX. DE PASSAGEM/CX. DIVERSAS</v>
          </cell>
          <cell r="D1810" t="str">
            <v>0036</v>
          </cell>
        </row>
        <row r="1810">
          <cell r="G1810">
            <v>98010</v>
          </cell>
          <cell r="H1810" t="str">
            <v>BASE PARA POÇO DE VISITA RETANGULAR PARA ESGOTO, EM ALVENARIA COM BLOCOS DE CONCRETO, DIMENSÕES INTERNAS = 1,5X2 M, PROFUNDIDADE = 1,40 M, EXCLUINDO TAMPÃO. AF_12/2020_PA</v>
          </cell>
          <cell r="I1810" t="str">
            <v>UN</v>
          </cell>
          <cell r="J1810" t="str">
            <v>ATRIBUÍDO SÃO PAULO</v>
          </cell>
          <cell r="K1810" t="str">
            <v>4.842,99</v>
          </cell>
        </row>
        <row r="1811">
          <cell r="A1811" t="str">
            <v>DRENAGEM/OBRAS DE CONTENCAO/POCOS DE VISITA E CAIXAS</v>
          </cell>
          <cell r="B1811" t="str">
            <v>DROP</v>
          </cell>
          <cell r="C1811" t="str">
            <v>POCOS DE VISITA/BOCAS DE LOBO/CX. DE PASSAGEM/CX. DIVERSAS</v>
          </cell>
          <cell r="D1811" t="str">
            <v>0036</v>
          </cell>
        </row>
        <row r="1811">
          <cell r="G1811">
            <v>98011</v>
          </cell>
          <cell r="H1811" t="str">
            <v>ACRÉSCIMO PARA POÇO DE VISITA RETANGULAR PARA ESGOTO, EM ALVENARIA COM BLOCOS DE CONCRETO, DIMENSÕES INTERNAS = 1,5X2 M. AF_12/2020</v>
          </cell>
          <cell r="I1811" t="str">
            <v>M</v>
          </cell>
          <cell r="J1811" t="str">
            <v>COEFICIENTE DE REPRESENTATIVIDADE</v>
          </cell>
          <cell r="K1811" t="str">
            <v>2.017,76</v>
          </cell>
        </row>
        <row r="1812">
          <cell r="A1812" t="str">
            <v>DRENAGEM/OBRAS DE CONTENCAO/POCOS DE VISITA E CAIXAS</v>
          </cell>
          <cell r="B1812" t="str">
            <v>DROP</v>
          </cell>
          <cell r="C1812" t="str">
            <v>POCOS DE VISITA/BOCAS DE LOBO/CX. DE PASSAGEM/CX. DIVERSAS</v>
          </cell>
          <cell r="D1812" t="str">
            <v>0036</v>
          </cell>
        </row>
        <row r="1812">
          <cell r="G1812">
            <v>98012</v>
          </cell>
          <cell r="H1812" t="str">
            <v>BASE PARA POÇO DE VISITA RETANGULAR PARA ESGOTO, EM ALVENARIA COM BLOCOS DE CONCRETO, DIMENSÕES INTERNAS = 1,5X2,5 M, PROFUNDIDADE = 1,40 M, EXCLUINDO TAMPÃO. AF_12/2020_PA</v>
          </cell>
          <cell r="I1812" t="str">
            <v>UN</v>
          </cell>
          <cell r="J1812" t="str">
            <v>ATRIBUÍDO SÃO PAULO</v>
          </cell>
          <cell r="K1812" t="str">
            <v>5.694,18</v>
          </cell>
        </row>
        <row r="1813">
          <cell r="A1813" t="str">
            <v>DRENAGEM/OBRAS DE CONTENCAO/POCOS DE VISITA E CAIXAS</v>
          </cell>
          <cell r="B1813" t="str">
            <v>DROP</v>
          </cell>
          <cell r="C1813" t="str">
            <v>POCOS DE VISITA/BOCAS DE LOBO/CX. DE PASSAGEM/CX. DIVERSAS</v>
          </cell>
          <cell r="D1813" t="str">
            <v>0036</v>
          </cell>
        </row>
        <row r="1813">
          <cell r="G1813">
            <v>98013</v>
          </cell>
          <cell r="H1813" t="str">
            <v>ACRÉSCIMO PARA POÇO DE VISITA RETANGULAR PARA ESGOTO, EM ALVENARIA COM BLOCOS DE CONCRETO, DIMENSÕES INTERNAS = 1,5X2,5 M. AF_12/2020</v>
          </cell>
          <cell r="I1813" t="str">
            <v>M</v>
          </cell>
          <cell r="J1813" t="str">
            <v>COEFICIENTE DE REPRESENTATIVIDADE</v>
          </cell>
          <cell r="K1813" t="str">
            <v>2.266,12</v>
          </cell>
        </row>
        <row r="1814">
          <cell r="A1814" t="str">
            <v>DRENAGEM/OBRAS DE CONTENCAO/POCOS DE VISITA E CAIXAS</v>
          </cell>
          <cell r="B1814" t="str">
            <v>DROP</v>
          </cell>
          <cell r="C1814" t="str">
            <v>POCOS DE VISITA/BOCAS DE LOBO/CX. DE PASSAGEM/CX. DIVERSAS</v>
          </cell>
          <cell r="D1814" t="str">
            <v>0036</v>
          </cell>
        </row>
        <row r="1814">
          <cell r="G1814">
            <v>98014</v>
          </cell>
          <cell r="H1814" t="str">
            <v>BASE PARA POÇO DE VISITA RETANGULAR PARA ESGOTO, EM ALVENARIA COM BLOCOS DE CONCRETO, DIMENSÕES INTERNAS = 1,5X3 M, PROFUNDIDADE = 1,40 M, EXCLUINDO TAMPÃO. AF_12/2020_PA</v>
          </cell>
          <cell r="I1814" t="str">
            <v>UN</v>
          </cell>
          <cell r="J1814" t="str">
            <v>ATRIBUÍDO SÃO PAULO</v>
          </cell>
          <cell r="K1814" t="str">
            <v>6.545,37</v>
          </cell>
        </row>
        <row r="1815">
          <cell r="A1815" t="str">
            <v>DRENAGEM/OBRAS DE CONTENCAO/POCOS DE VISITA E CAIXAS</v>
          </cell>
          <cell r="B1815" t="str">
            <v>DROP</v>
          </cell>
          <cell r="C1815" t="str">
            <v>POCOS DE VISITA/BOCAS DE LOBO/CX. DE PASSAGEM/CX. DIVERSAS</v>
          </cell>
          <cell r="D1815" t="str">
            <v>0036</v>
          </cell>
        </row>
        <row r="1815">
          <cell r="G1815">
            <v>98015</v>
          </cell>
          <cell r="H1815" t="str">
            <v>ACRÉSCIMO PARA POÇO DE VISITA RETANGULAR PARA ESGOTO, EM ALVENARIA COM BLOCOS DE CONCRETO, DIMENSÕES INTERNAS = 1,5X3 M. AF_12/2020</v>
          </cell>
          <cell r="I1815" t="str">
            <v>M</v>
          </cell>
          <cell r="J1815" t="str">
            <v>COEFICIENTE DE REPRESENTATIVIDADE</v>
          </cell>
          <cell r="K1815" t="str">
            <v>2.514,50</v>
          </cell>
        </row>
        <row r="1816">
          <cell r="A1816" t="str">
            <v>DRENAGEM/OBRAS DE CONTENCAO/POCOS DE VISITA E CAIXAS</v>
          </cell>
          <cell r="B1816" t="str">
            <v>DROP</v>
          </cell>
          <cell r="C1816" t="str">
            <v>POCOS DE VISITA/BOCAS DE LOBO/CX. DE PASSAGEM/CX. DIVERSAS</v>
          </cell>
          <cell r="D1816" t="str">
            <v>0036</v>
          </cell>
        </row>
        <row r="1816">
          <cell r="G1816">
            <v>98016</v>
          </cell>
          <cell r="H1816" t="str">
            <v>BASE PARA POÇO DE VISITA RETANGULAR PARA ESGOTO, EM ALVENARIA COM BLOCOS DE CONCRETO, DIMENSÕES INTERNAS = 1,5X3,5 M, PROFUNDIDADE = 1,40 M, EXCLUINDO TAMPÃO. AF_12/2020_PA</v>
          </cell>
          <cell r="I1816" t="str">
            <v>UN</v>
          </cell>
          <cell r="J1816" t="str">
            <v>ATRIBUÍDO SÃO PAULO</v>
          </cell>
          <cell r="K1816" t="str">
            <v>7.396,65</v>
          </cell>
        </row>
        <row r="1817">
          <cell r="A1817" t="str">
            <v>DRENAGEM/OBRAS DE CONTENCAO/POCOS DE VISITA E CAIXAS</v>
          </cell>
          <cell r="B1817" t="str">
            <v>DROP</v>
          </cell>
          <cell r="C1817" t="str">
            <v>POCOS DE VISITA/BOCAS DE LOBO/CX. DE PASSAGEM/CX. DIVERSAS</v>
          </cell>
          <cell r="D1817" t="str">
            <v>0036</v>
          </cell>
        </row>
        <row r="1817">
          <cell r="G1817">
            <v>98017</v>
          </cell>
          <cell r="H1817" t="str">
            <v>ACRÉSCIMO PARA POÇO DE VISITA RETANGULAR PARA ESGOTO, EM ALVENARIA COM BLOCOS DE CONCRETO, DIMENSÕES INTERNAS = 1,5X3,5 M. AF_12/2020</v>
          </cell>
          <cell r="I1817" t="str">
            <v>M</v>
          </cell>
          <cell r="J1817" t="str">
            <v>COEFICIENTE DE REPRESENTATIVIDADE</v>
          </cell>
          <cell r="K1817" t="str">
            <v>2.762,77</v>
          </cell>
        </row>
        <row r="1818">
          <cell r="A1818" t="str">
            <v>DRENAGEM/OBRAS DE CONTENCAO/POCOS DE VISITA E CAIXAS</v>
          </cell>
          <cell r="B1818" t="str">
            <v>DROP</v>
          </cell>
          <cell r="C1818" t="str">
            <v>POCOS DE VISITA/BOCAS DE LOBO/CX. DE PASSAGEM/CX. DIVERSAS</v>
          </cell>
          <cell r="D1818" t="str">
            <v>0036</v>
          </cell>
        </row>
        <row r="1818">
          <cell r="G1818">
            <v>98018</v>
          </cell>
          <cell r="H1818" t="str">
            <v>BASE PARA POÇO DE VISITA RETANGULAR PARA ESGOTO, EM ALVENARIA COM BLOCOS DE CONCRETO, DIMENSÕES INTERNAS = 1,5X4 M, PROFUNDIDADE = 1,40 M, EXCLUINDO TAMPÃO. AF_12/2020_PA</v>
          </cell>
          <cell r="I1818" t="str">
            <v>UN</v>
          </cell>
          <cell r="J1818" t="str">
            <v>ATRIBUÍDO SÃO PAULO</v>
          </cell>
          <cell r="K1818" t="str">
            <v>8.247,86</v>
          </cell>
        </row>
        <row r="1819">
          <cell r="A1819" t="str">
            <v>DRENAGEM/OBRAS DE CONTENCAO/POCOS DE VISITA E CAIXAS</v>
          </cell>
          <cell r="B1819" t="str">
            <v>DROP</v>
          </cell>
          <cell r="C1819" t="str">
            <v>POCOS DE VISITA/BOCAS DE LOBO/CX. DE PASSAGEM/CX. DIVERSAS</v>
          </cell>
          <cell r="D1819" t="str">
            <v>0036</v>
          </cell>
        </row>
        <row r="1819">
          <cell r="G1819">
            <v>98019</v>
          </cell>
          <cell r="H1819" t="str">
            <v>ACRÉSCIMO PARA POÇO DE VISITA RETANGULAR PARA ESGOTO, EM ALVENARIA COM BLOCOS DE CONCRETO, DIMENSÕES INTERNAS = 1,5X4 M. AF_12/2020</v>
          </cell>
          <cell r="I1819" t="str">
            <v>M</v>
          </cell>
          <cell r="J1819" t="str">
            <v>COEFICIENTE DE REPRESENTATIVIDADE</v>
          </cell>
          <cell r="K1819" t="str">
            <v>3.034,16</v>
          </cell>
        </row>
        <row r="1820">
          <cell r="A1820" t="str">
            <v>DRENAGEM/OBRAS DE CONTENCAO/POCOS DE VISITA E CAIXAS</v>
          </cell>
          <cell r="B1820" t="str">
            <v>DROP</v>
          </cell>
          <cell r="C1820" t="str">
            <v>POCOS DE VISITA/BOCAS DE LOBO/CX. DE PASSAGEM/CX. DIVERSAS</v>
          </cell>
          <cell r="D1820" t="str">
            <v>0036</v>
          </cell>
        </row>
        <row r="1820">
          <cell r="G1820">
            <v>98020</v>
          </cell>
          <cell r="H1820" t="str">
            <v>BASE PARA POÇO DE VISITA RETANGULAR PARA ESGOTO, EM ALVENARIA COM BLOCOS DE CONCRETO, DIMENSÕES INTERNAS = 2X2 M, PROFUNDIDADE = 1,40 M, EXCLUINDO TAMPÃO. AF_12/2020_PA</v>
          </cell>
          <cell r="I1820" t="str">
            <v>UN</v>
          </cell>
          <cell r="J1820" t="str">
            <v>ATRIBUÍDO SÃO PAULO</v>
          </cell>
          <cell r="K1820" t="str">
            <v>5.858,70</v>
          </cell>
        </row>
        <row r="1821">
          <cell r="A1821" t="str">
            <v>DRENAGEM/OBRAS DE CONTENCAO/POCOS DE VISITA E CAIXAS</v>
          </cell>
          <cell r="B1821" t="str">
            <v>DROP</v>
          </cell>
          <cell r="C1821" t="str">
            <v>POCOS DE VISITA/BOCAS DE LOBO/CX. DE PASSAGEM/CX. DIVERSAS</v>
          </cell>
          <cell r="D1821" t="str">
            <v>0036</v>
          </cell>
        </row>
        <row r="1821">
          <cell r="G1821">
            <v>98021</v>
          </cell>
          <cell r="H1821" t="str">
            <v>ACRÉSCIMO PARA POÇO DE VISITA RETANGULAR PARA ESGOTO, EM ALVENARIA COM BLOCOS DE CONCRETO, DIMENSÕES INTERNAS = 2X2 M. AF_12/2020</v>
          </cell>
          <cell r="I1821" t="str">
            <v>M</v>
          </cell>
          <cell r="J1821" t="str">
            <v>COEFICIENTE DE REPRESENTATIVIDADE</v>
          </cell>
          <cell r="K1821" t="str">
            <v>2.289,20</v>
          </cell>
        </row>
        <row r="1822">
          <cell r="A1822" t="str">
            <v>DRENAGEM/OBRAS DE CONTENCAO/POCOS DE VISITA E CAIXAS</v>
          </cell>
          <cell r="B1822" t="str">
            <v>DROP</v>
          </cell>
          <cell r="C1822" t="str">
            <v>POCOS DE VISITA/BOCAS DE LOBO/CX. DE PASSAGEM/CX. DIVERSAS</v>
          </cell>
          <cell r="D1822" t="str">
            <v>0036</v>
          </cell>
        </row>
        <row r="1822">
          <cell r="G1822">
            <v>98022</v>
          </cell>
          <cell r="H1822" t="str">
            <v>BASE PARA POÇO DE VISITA RETANGULAR PARA ESGOTO, EM ALVENARIA COM BLOCOS DE CONCRETO, DIMENSÕES INTERNAS = 2X2,5 M, PROFUNDIDADE = 1,40 M, EXCLUINDO TAMPÃO. AF_12/2020_PA</v>
          </cell>
          <cell r="I1822" t="str">
            <v>UN</v>
          </cell>
          <cell r="J1822" t="str">
            <v>ATRIBUÍDO SÃO PAULO</v>
          </cell>
          <cell r="K1822" t="str">
            <v>6.872,16</v>
          </cell>
        </row>
        <row r="1823">
          <cell r="A1823" t="str">
            <v>DRENAGEM/OBRAS DE CONTENCAO/POCOS DE VISITA E CAIXAS</v>
          </cell>
          <cell r="B1823" t="str">
            <v>DROP</v>
          </cell>
          <cell r="C1823" t="str">
            <v>POCOS DE VISITA/BOCAS DE LOBO/CX. DE PASSAGEM/CX. DIVERSAS</v>
          </cell>
          <cell r="D1823" t="str">
            <v>0036</v>
          </cell>
        </row>
        <row r="1823">
          <cell r="G1823">
            <v>98023</v>
          </cell>
          <cell r="H1823" t="str">
            <v>ACRÉSCIMO PARA POÇO DE VISITA RETANGULAR PARA ESGOTO, EM ALVENARIA COM BLOCOS DE CONCRETO, DIMENSÕES INTERNAS = 2X2,5 M. AF_12/2020</v>
          </cell>
          <cell r="I1823" t="str">
            <v>M</v>
          </cell>
          <cell r="J1823" t="str">
            <v>COEFICIENTE DE REPRESENTATIVIDADE</v>
          </cell>
          <cell r="K1823" t="str">
            <v>2.537,51</v>
          </cell>
        </row>
        <row r="1824">
          <cell r="A1824" t="str">
            <v>DRENAGEM/OBRAS DE CONTENCAO/POCOS DE VISITA E CAIXAS</v>
          </cell>
          <cell r="B1824" t="str">
            <v>DROP</v>
          </cell>
          <cell r="C1824" t="str">
            <v>POCOS DE VISITA/BOCAS DE LOBO/CX. DE PASSAGEM/CX. DIVERSAS</v>
          </cell>
          <cell r="D1824" t="str">
            <v>0036</v>
          </cell>
        </row>
        <row r="1824">
          <cell r="G1824">
            <v>98024</v>
          </cell>
          <cell r="H1824" t="str">
            <v>BASE PARA POÇO DE VISITA RETANGULAR PARA ESGOTO, EM ALVENARIA COM BLOCOS DE CONCRETO, DIMENSÕES INTERNAS = 2X3 M, PROFUNDIDADE = 1,40 M, EXCLUINDO TAMPÃO. AF_12/2020_PA</v>
          </cell>
          <cell r="I1824" t="str">
            <v>UN</v>
          </cell>
          <cell r="J1824" t="str">
            <v>ATRIBUÍDO SÃO PAULO</v>
          </cell>
          <cell r="K1824" t="str">
            <v>7.943,96</v>
          </cell>
        </row>
        <row r="1825">
          <cell r="A1825" t="str">
            <v>DRENAGEM/OBRAS DE CONTENCAO/POCOS DE VISITA E CAIXAS</v>
          </cell>
          <cell r="B1825" t="str">
            <v>DROP</v>
          </cell>
          <cell r="C1825" t="str">
            <v>POCOS DE VISITA/BOCAS DE LOBO/CX. DE PASSAGEM/CX. DIVERSAS</v>
          </cell>
          <cell r="D1825" t="str">
            <v>0036</v>
          </cell>
        </row>
        <row r="1825">
          <cell r="G1825">
            <v>98025</v>
          </cell>
          <cell r="H1825" t="str">
            <v>ACRÉSCIMO PARA POÇO DE VISITA RETANGULAR PARA ESGOTO, EM ALVENARIA COM BLOCOS DE CONCRETO, DIMENSÕES INTERNAS = 2X3 M. AF_12/2020</v>
          </cell>
          <cell r="I1825" t="str">
            <v>M</v>
          </cell>
          <cell r="J1825" t="str">
            <v>COEFICIENTE DE REPRESENTATIVIDADE</v>
          </cell>
          <cell r="K1825" t="str">
            <v>2.785,86</v>
          </cell>
        </row>
        <row r="1826">
          <cell r="A1826" t="str">
            <v>DRENAGEM/OBRAS DE CONTENCAO/POCOS DE VISITA E CAIXAS</v>
          </cell>
          <cell r="B1826" t="str">
            <v>DROP</v>
          </cell>
          <cell r="C1826" t="str">
            <v>POCOS DE VISITA/BOCAS DE LOBO/CX. DE PASSAGEM/CX. DIVERSAS</v>
          </cell>
          <cell r="D1826" t="str">
            <v>0036</v>
          </cell>
        </row>
        <row r="1826">
          <cell r="G1826">
            <v>98026</v>
          </cell>
          <cell r="H1826" t="str">
            <v>BASE PARA POÇO DE VISITA RETANGULAR PARA ESGOTO, EM ALVENARIA COM BLOCOS DE CONCRETO, DIMENSÕES INTERNAS = 2X3,5 M, PROFUNDIDADE = 1,40 M, EXCLUINDO TAMPÃO. AF_12/2020_PA</v>
          </cell>
          <cell r="I1826" t="str">
            <v>UN</v>
          </cell>
          <cell r="J1826" t="str">
            <v>ATRIBUÍDO SÃO PAULO</v>
          </cell>
          <cell r="K1826" t="str">
            <v>8.964,79</v>
          </cell>
        </row>
        <row r="1827">
          <cell r="A1827" t="str">
            <v>DRENAGEM/OBRAS DE CONTENCAO/POCOS DE VISITA E CAIXAS</v>
          </cell>
          <cell r="B1827" t="str">
            <v>DROP</v>
          </cell>
          <cell r="C1827" t="str">
            <v>POCOS DE VISITA/BOCAS DE LOBO/CX. DE PASSAGEM/CX. DIVERSAS</v>
          </cell>
          <cell r="D1827" t="str">
            <v>0036</v>
          </cell>
        </row>
        <row r="1827">
          <cell r="G1827">
            <v>98027</v>
          </cell>
          <cell r="H1827" t="str">
            <v>ACRÉSCIMO PARA POÇO DE VISITA RETANGULAR PARA ESGOTO, EM ALVENARIA COM BLOCOS DE CONCRETO, DIMENSÕES INTERNAS = 2X3,5 M. AF_12/2020</v>
          </cell>
          <cell r="I1827" t="str">
            <v>M</v>
          </cell>
          <cell r="J1827" t="str">
            <v>COEFICIENTE DE REPRESENTATIVIDADE</v>
          </cell>
          <cell r="K1827" t="str">
            <v>3.034,16</v>
          </cell>
        </row>
        <row r="1828">
          <cell r="A1828" t="str">
            <v>DRENAGEM/OBRAS DE CONTENCAO/POCOS DE VISITA E CAIXAS</v>
          </cell>
          <cell r="B1828" t="str">
            <v>DROP</v>
          </cell>
          <cell r="C1828" t="str">
            <v>POCOS DE VISITA/BOCAS DE LOBO/CX. DE PASSAGEM/CX. DIVERSAS</v>
          </cell>
          <cell r="D1828" t="str">
            <v>0036</v>
          </cell>
        </row>
        <row r="1828">
          <cell r="G1828">
            <v>98028</v>
          </cell>
          <cell r="H1828" t="str">
            <v>BASE PARA POÇO DE VISITA RETANGULAR PARA ESGOTO, EM ALVENARIA COM BLOCOS DE CONCRETO, DIMENSÕES INTERNAS = 2X4 M, PROFUNDIDADE = 1,40 M, EXCLUINDO TAMPÃO. AF_12/2020_PA</v>
          </cell>
          <cell r="I1828" t="str">
            <v>UN</v>
          </cell>
          <cell r="J1828" t="str">
            <v>ATRIBUÍDO SÃO PAULO</v>
          </cell>
          <cell r="K1828" t="str">
            <v>9.985,65</v>
          </cell>
        </row>
        <row r="1829">
          <cell r="A1829" t="str">
            <v>DRENAGEM/OBRAS DE CONTENCAO/POCOS DE VISITA E CAIXAS</v>
          </cell>
          <cell r="B1829" t="str">
            <v>DROP</v>
          </cell>
          <cell r="C1829" t="str">
            <v>POCOS DE VISITA/BOCAS DE LOBO/CX. DE PASSAGEM/CX. DIVERSAS</v>
          </cell>
          <cell r="D1829" t="str">
            <v>0036</v>
          </cell>
        </row>
        <row r="1829">
          <cell r="G1829">
            <v>98029</v>
          </cell>
          <cell r="H1829" t="str">
            <v>ACRÉSCIMO PARA POÇO DE VISITA RETANGULAR PARA ESGOTO, EM ALVENARIA COM BLOCOS DE CONCRETO, DIMENSÕES INTERNAS = 2X4 M. AF_12/2020</v>
          </cell>
          <cell r="I1829" t="str">
            <v>M</v>
          </cell>
          <cell r="J1829" t="str">
            <v>COEFICIENTE DE REPRESENTATIVIDADE</v>
          </cell>
          <cell r="K1829" t="str">
            <v>3.287,24</v>
          </cell>
        </row>
        <row r="1830">
          <cell r="A1830" t="str">
            <v>DRENAGEM/OBRAS DE CONTENCAO/POCOS DE VISITA E CAIXAS</v>
          </cell>
          <cell r="B1830" t="str">
            <v>DROP</v>
          </cell>
          <cell r="C1830" t="str">
            <v>POCOS DE VISITA/BOCAS DE LOBO/CX. DE PASSAGEM/CX. DIVERSAS</v>
          </cell>
          <cell r="D1830" t="str">
            <v>0036</v>
          </cell>
        </row>
        <row r="1830">
          <cell r="G1830">
            <v>98030</v>
          </cell>
          <cell r="H1830" t="str">
            <v>BASE PARA POÇO DE VISITA RETANGULAR PARA ESGOTO, EM ALVENARIA COM BLOCOS DE CONCRETO, DIMENSÕES INTERNAS = 2,5X2,5 M, PROFUNDIDADE = 1,40 M, EXCLUINDO TAMPÃO. AF_12/2020_PA</v>
          </cell>
          <cell r="I1830" t="str">
            <v>UN</v>
          </cell>
          <cell r="J1830" t="str">
            <v>ATRIBUÍDO SÃO PAULO</v>
          </cell>
          <cell r="K1830" t="str">
            <v>8.149,44</v>
          </cell>
        </row>
        <row r="1831">
          <cell r="A1831" t="str">
            <v>DRENAGEM/OBRAS DE CONTENCAO/POCOS DE VISITA E CAIXAS</v>
          </cell>
          <cell r="B1831" t="str">
            <v>DROP</v>
          </cell>
          <cell r="C1831" t="str">
            <v>POCOS DE VISITA/BOCAS DE LOBO/CX. DE PASSAGEM/CX. DIVERSAS</v>
          </cell>
          <cell r="D1831" t="str">
            <v>0036</v>
          </cell>
        </row>
        <row r="1831">
          <cell r="G1831">
            <v>98031</v>
          </cell>
          <cell r="H1831" t="str">
            <v>ACRÉSCIMO PARA POÇO DE VISITA RETANGULAR PARA ESGOTO, EM ALVENARIA COM BLOCOS DE CONCRETO, DIMENSÕES INTERNAS = 2,5X2,5 M. AF_12/2020</v>
          </cell>
          <cell r="I1831" t="str">
            <v>M</v>
          </cell>
          <cell r="J1831" t="str">
            <v>COEFICIENTE DE REPRESENTATIVIDADE</v>
          </cell>
          <cell r="K1831" t="str">
            <v>2.790,67</v>
          </cell>
        </row>
        <row r="1832">
          <cell r="A1832" t="str">
            <v>DRENAGEM/OBRAS DE CONTENCAO/POCOS DE VISITA E CAIXAS</v>
          </cell>
          <cell r="B1832" t="str">
            <v>DROP</v>
          </cell>
          <cell r="C1832" t="str">
            <v>POCOS DE VISITA/BOCAS DE LOBO/CX. DE PASSAGEM/CX. DIVERSAS</v>
          </cell>
          <cell r="D1832" t="str">
            <v>0036</v>
          </cell>
        </row>
        <row r="1832">
          <cell r="G1832">
            <v>98032</v>
          </cell>
          <cell r="H1832" t="str">
            <v>BASE PARA POÇO DE VISITA RETANGULAR PARA ESGOTO, EM ALVENARIA COM BLOCOS DE CONCRETO, DIMENSÕES INTERNAS = 2,5X3 M, PROFUNDIDADE = 1,40 M, EXCLUINDO TAMPÃO. AF_12/2020_PA</v>
          </cell>
          <cell r="I1832" t="str">
            <v>UN</v>
          </cell>
          <cell r="J1832" t="str">
            <v>ATRIBUÍDO SÃO PAULO</v>
          </cell>
          <cell r="K1832" t="str">
            <v>9.384,80</v>
          </cell>
        </row>
        <row r="1833">
          <cell r="A1833" t="str">
            <v>DRENAGEM/OBRAS DE CONTENCAO/POCOS DE VISITA E CAIXAS</v>
          </cell>
          <cell r="B1833" t="str">
            <v>DROP</v>
          </cell>
          <cell r="C1833" t="str">
            <v>POCOS DE VISITA/BOCAS DE LOBO/CX. DE PASSAGEM/CX. DIVERSAS</v>
          </cell>
          <cell r="D1833" t="str">
            <v>0036</v>
          </cell>
        </row>
        <row r="1833">
          <cell r="G1833">
            <v>98033</v>
          </cell>
          <cell r="H1833" t="str">
            <v>ACRÉSCIMO PARA POÇO DE VISITA RETANGULAR PARA ESGOTO, EM ALVENARIA COM BLOCOS DE CONCRETO, DIMENSÕES INTERNAS = 2,5X3 M. AF_12/2020</v>
          </cell>
          <cell r="I1833" t="str">
            <v>M</v>
          </cell>
          <cell r="J1833" t="str">
            <v>COEFICIENTE DE REPRESENTATIVIDADE</v>
          </cell>
          <cell r="K1833" t="str">
            <v>3.038,97</v>
          </cell>
        </row>
        <row r="1834">
          <cell r="A1834" t="str">
            <v>DRENAGEM/OBRAS DE CONTENCAO/POCOS DE VISITA E CAIXAS</v>
          </cell>
          <cell r="B1834" t="str">
            <v>DROP</v>
          </cell>
          <cell r="C1834" t="str">
            <v>POCOS DE VISITA/BOCAS DE LOBO/CX. DE PASSAGEM/CX. DIVERSAS</v>
          </cell>
          <cell r="D1834" t="str">
            <v>0036</v>
          </cell>
        </row>
        <row r="1834">
          <cell r="G1834">
            <v>98034</v>
          </cell>
          <cell r="H1834" t="str">
            <v>BASE PARA POÇO DE VISITA RETANGULAR PARA ESGOTO, EM ALVENARIA COM BLOCOS DE CONCRETO, DIMENSÕES INTERNAS = 2,5X3,5 M, PROFUNDIDADE = 1,40 M, EXCLUINDO TAMPÃO. AF_12/2020_PA</v>
          </cell>
          <cell r="I1834" t="str">
            <v>UN</v>
          </cell>
          <cell r="J1834" t="str">
            <v>ATRIBUÍDO SÃO PAULO</v>
          </cell>
          <cell r="K1834" t="str">
            <v>10.620,13</v>
          </cell>
        </row>
        <row r="1835">
          <cell r="A1835" t="str">
            <v>DRENAGEM/OBRAS DE CONTENCAO/POCOS DE VISITA E CAIXAS</v>
          </cell>
          <cell r="B1835" t="str">
            <v>DROP</v>
          </cell>
          <cell r="C1835" t="str">
            <v>POCOS DE VISITA/BOCAS DE LOBO/CX. DE PASSAGEM/CX. DIVERSAS</v>
          </cell>
          <cell r="D1835" t="str">
            <v>0036</v>
          </cell>
        </row>
        <row r="1835">
          <cell r="G1835">
            <v>98035</v>
          </cell>
          <cell r="H1835" t="str">
            <v>ACRÉSCIMO PARA POÇO DE VISITA RETANGULAR PARA ESGOTO, EM ALVENARIA COM BLOCOS DE CONCRETO, DIMENSÕES INTERNAS = 2,5X3,5 M. AF_12/2020</v>
          </cell>
          <cell r="I1835" t="str">
            <v>M</v>
          </cell>
          <cell r="J1835" t="str">
            <v>COEFICIENTE DE REPRESENTATIVIDADE</v>
          </cell>
          <cell r="K1835" t="str">
            <v>3.287,24</v>
          </cell>
        </row>
        <row r="1836">
          <cell r="A1836" t="str">
            <v>DRENAGEM/OBRAS DE CONTENCAO/POCOS DE VISITA E CAIXAS</v>
          </cell>
          <cell r="B1836" t="str">
            <v>DROP</v>
          </cell>
          <cell r="C1836" t="str">
            <v>POCOS DE VISITA/BOCAS DE LOBO/CX. DE PASSAGEM/CX. DIVERSAS</v>
          </cell>
          <cell r="D1836" t="str">
            <v>0036</v>
          </cell>
        </row>
        <row r="1836">
          <cell r="G1836">
            <v>98036</v>
          </cell>
          <cell r="H1836" t="str">
            <v>BASE PARA POÇO DE VISITA RETANGULAR PARA ESGOTO, EM ALVENARIA COM BLOCOS DE CONCRETO, DIMENSÕES INTERNAS = 2,5X4 M, PROFUNDIDADE = 1,40 M, EXCLUINDO TAMPÃO. AF_12/2020_PA</v>
          </cell>
          <cell r="I1836" t="str">
            <v>UN</v>
          </cell>
          <cell r="J1836" t="str">
            <v>ATRIBUÍDO SÃO PAULO</v>
          </cell>
          <cell r="K1836" t="str">
            <v>11.855,49</v>
          </cell>
        </row>
        <row r="1837">
          <cell r="A1837" t="str">
            <v>DRENAGEM/OBRAS DE CONTENCAO/POCOS DE VISITA E CAIXAS</v>
          </cell>
          <cell r="B1837" t="str">
            <v>DROP</v>
          </cell>
          <cell r="C1837" t="str">
            <v>POCOS DE VISITA/BOCAS DE LOBO/CX. DE PASSAGEM/CX. DIVERSAS</v>
          </cell>
          <cell r="D1837" t="str">
            <v>0036</v>
          </cell>
        </row>
        <row r="1837">
          <cell r="G1837">
            <v>98037</v>
          </cell>
          <cell r="H1837" t="str">
            <v>ACRÉSCIMO PARA POÇO DE VISITA RETANGULAR PARA ESGOTO, EM ALVENARIA COM BLOCOS DE CONCRETO, DIMENSÕES INTERNAS = 2,5X4 M. AF_12/2020</v>
          </cell>
          <cell r="I1837" t="str">
            <v>M</v>
          </cell>
          <cell r="J1837" t="str">
            <v>COEFICIENTE DE REPRESENTATIVIDADE</v>
          </cell>
          <cell r="K1837" t="str">
            <v>3.540,34</v>
          </cell>
        </row>
        <row r="1838">
          <cell r="A1838" t="str">
            <v>DRENAGEM/OBRAS DE CONTENCAO/POCOS DE VISITA E CAIXAS</v>
          </cell>
          <cell r="B1838" t="str">
            <v>DROP</v>
          </cell>
          <cell r="C1838" t="str">
            <v>POCOS DE VISITA/BOCAS DE LOBO/CX. DE PASSAGEM/CX. DIVERSAS</v>
          </cell>
          <cell r="D1838" t="str">
            <v>0036</v>
          </cell>
        </row>
        <row r="1838">
          <cell r="G1838">
            <v>98038</v>
          </cell>
          <cell r="H1838" t="str">
            <v>BASE PARA POÇO DE VISITA RETANGULAR PARA ESGOTO, EM ALVENARIA COM BLOCOS DE CONCRETO, DIMENSÕES INTERNAS = 3X3 M, PROFUNDIDADE = 1,40 M, EXCLUINDO TAMPÃO. AF_12/2020_PA</v>
          </cell>
          <cell r="I1838" t="str">
            <v>UN</v>
          </cell>
          <cell r="J1838" t="str">
            <v>ATRIBUÍDO SÃO PAULO</v>
          </cell>
          <cell r="K1838" t="str">
            <v>10.851,88</v>
          </cell>
        </row>
        <row r="1839">
          <cell r="A1839" t="str">
            <v>DRENAGEM/OBRAS DE CONTENCAO/POCOS DE VISITA E CAIXAS</v>
          </cell>
          <cell r="B1839" t="str">
            <v>DROP</v>
          </cell>
          <cell r="C1839" t="str">
            <v>POCOS DE VISITA/BOCAS DE LOBO/CX. DE PASSAGEM/CX. DIVERSAS</v>
          </cell>
          <cell r="D1839" t="str">
            <v>0036</v>
          </cell>
        </row>
        <row r="1839">
          <cell r="G1839">
            <v>98039</v>
          </cell>
          <cell r="H1839" t="str">
            <v>ACRÉSCIMO PARA POÇO DE VISITA RETANGULAR PARA ESGOTO, EM ALVENARIA COM BLOCOS DE CONCRETO, DIMENSÕES INTERNAS = 3X3 M. AF_12/2020</v>
          </cell>
          <cell r="I1839" t="str">
            <v>M</v>
          </cell>
          <cell r="J1839" t="str">
            <v>COEFICIENTE DE REPRESENTATIVIDADE</v>
          </cell>
          <cell r="K1839" t="str">
            <v>3.292,05</v>
          </cell>
        </row>
        <row r="1840">
          <cell r="A1840" t="str">
            <v>DRENAGEM/OBRAS DE CONTENCAO/POCOS DE VISITA E CAIXAS</v>
          </cell>
          <cell r="B1840" t="str">
            <v>DROP</v>
          </cell>
          <cell r="C1840" t="str">
            <v>POCOS DE VISITA/BOCAS DE LOBO/CX. DE PASSAGEM/CX. DIVERSAS</v>
          </cell>
          <cell r="D1840" t="str">
            <v>0036</v>
          </cell>
        </row>
        <row r="1840">
          <cell r="G1840">
            <v>98040</v>
          </cell>
          <cell r="H1840" t="str">
            <v>BASE PARA POÇO DE VISITA RETANGULAR PARA ESGOTO, EM ALVENARIA COM BLOCOS DE CONCRETO, DIMENSÕES INTERNAS = 3X3,5 M, PROFUNDIDADE = 1,40 M, EXCLUINDO TAMPÃO. AF_12/2020_PA</v>
          </cell>
          <cell r="I1840" t="str">
            <v>UN</v>
          </cell>
          <cell r="J1840" t="str">
            <v>ATRIBUÍDO SÃO PAULO</v>
          </cell>
          <cell r="K1840" t="str">
            <v>12.273,82</v>
          </cell>
        </row>
        <row r="1841">
          <cell r="A1841" t="str">
            <v>DRENAGEM/OBRAS DE CONTENCAO/POCOS DE VISITA E CAIXAS</v>
          </cell>
          <cell r="B1841" t="str">
            <v>DROP</v>
          </cell>
          <cell r="C1841" t="str">
            <v>POCOS DE VISITA/BOCAS DE LOBO/CX. DE PASSAGEM/CX. DIVERSAS</v>
          </cell>
          <cell r="D1841" t="str">
            <v>0036</v>
          </cell>
        </row>
        <row r="1841">
          <cell r="G1841">
            <v>98041</v>
          </cell>
          <cell r="H1841" t="str">
            <v>ACRÉSCIMO PARA POÇO DE VISITA RETANGULAR PARA ESGOTO, EM ALVENARIA COM BLOCOS DE CONCRETO, DIMENSÕES INTERNAS = 3X3,5 M. AF_12/2020</v>
          </cell>
          <cell r="I1841" t="str">
            <v>M</v>
          </cell>
          <cell r="J1841" t="str">
            <v>COEFICIENTE DE REPRESENTATIVIDADE</v>
          </cell>
          <cell r="K1841" t="str">
            <v>3.540,34</v>
          </cell>
        </row>
        <row r="1842">
          <cell r="A1842" t="str">
            <v>DRENAGEM/OBRAS DE CONTENCAO/POCOS DE VISITA E CAIXAS</v>
          </cell>
          <cell r="B1842" t="str">
            <v>DROP</v>
          </cell>
          <cell r="C1842" t="str">
            <v>POCOS DE VISITA/BOCAS DE LOBO/CX. DE PASSAGEM/CX. DIVERSAS</v>
          </cell>
          <cell r="D1842" t="str">
            <v>0036</v>
          </cell>
        </row>
        <row r="1842">
          <cell r="G1842">
            <v>98042</v>
          </cell>
          <cell r="H1842" t="str">
            <v>BASE PARA POÇO DE VISITA RETANGULAR PARA ESGOTO, EM ALVENARIA COM BLOCOS DE CONCRETO, DIMENSÕES INTERNAS = 3X4 M, PROFUNDIDADE = 1,40 M, EXCLUINDO TAMPÃO. AF_12/2020_PA</v>
          </cell>
          <cell r="I1842" t="str">
            <v>UN</v>
          </cell>
          <cell r="J1842" t="str">
            <v>ATRIBUÍDO SÃO PAULO</v>
          </cell>
          <cell r="K1842" t="str">
            <v>13.695,81</v>
          </cell>
        </row>
        <row r="1843">
          <cell r="A1843" t="str">
            <v>DRENAGEM/OBRAS DE CONTENCAO/POCOS DE VISITA E CAIXAS</v>
          </cell>
          <cell r="B1843" t="str">
            <v>DROP</v>
          </cell>
          <cell r="C1843" t="str">
            <v>POCOS DE VISITA/BOCAS DE LOBO/CX. DE PASSAGEM/CX. DIVERSAS</v>
          </cell>
          <cell r="D1843" t="str">
            <v>0036</v>
          </cell>
        </row>
        <row r="1843">
          <cell r="G1843">
            <v>98043</v>
          </cell>
          <cell r="H1843" t="str">
            <v>ACRÉSCIMO PARA POÇO DE VISITA RETANGULAR PARA ESGOTO, EM ALVENARIA COM BLOCOS DE CONCRETO, DIMENSÕES INTERNAS = 3X4 M. AF_12/2020</v>
          </cell>
          <cell r="I1843" t="str">
            <v>M</v>
          </cell>
          <cell r="J1843" t="str">
            <v>COEFICIENTE DE REPRESENTATIVIDADE</v>
          </cell>
          <cell r="K1843" t="str">
            <v>3.793,53</v>
          </cell>
        </row>
        <row r="1844">
          <cell r="A1844" t="str">
            <v>DRENAGEM/OBRAS DE CONTENCAO/POCOS DE VISITA E CAIXAS</v>
          </cell>
          <cell r="B1844" t="str">
            <v>DROP</v>
          </cell>
          <cell r="C1844" t="str">
            <v>POCOS DE VISITA/BOCAS DE LOBO/CX. DE PASSAGEM/CX. DIVERSAS</v>
          </cell>
          <cell r="D1844" t="str">
            <v>0036</v>
          </cell>
        </row>
        <row r="1844">
          <cell r="G1844">
            <v>98044</v>
          </cell>
          <cell r="H1844" t="str">
            <v>BASE PARA POÇO DE VISITA RETANGULAR PARA ESGOTO, EM ALVENARIA COM BLOCOS DE CONCRETO, DIMENSÕES INTERNAS = 3,5X3,5 M, PROFUNDIDADE = 1,40 M, EXCLUINDO TAMPÃO. AF_12/2020_PA</v>
          </cell>
          <cell r="I1844" t="str">
            <v>UN</v>
          </cell>
          <cell r="J1844" t="str">
            <v>ATRIBUÍDO SÃO PAULO</v>
          </cell>
          <cell r="K1844" t="str">
            <v>13.927,61</v>
          </cell>
        </row>
        <row r="1845">
          <cell r="A1845" t="str">
            <v>DRENAGEM/OBRAS DE CONTENCAO/POCOS DE VISITA E CAIXAS</v>
          </cell>
          <cell r="B1845" t="str">
            <v>DROP</v>
          </cell>
          <cell r="C1845" t="str">
            <v>POCOS DE VISITA/BOCAS DE LOBO/CX. DE PASSAGEM/CX. DIVERSAS</v>
          </cell>
          <cell r="D1845" t="str">
            <v>0036</v>
          </cell>
        </row>
        <row r="1845">
          <cell r="G1845">
            <v>98045</v>
          </cell>
          <cell r="H1845" t="str">
            <v>ACRÉSCIMO PARA POÇO DE VISITA RETANGULAR PARA ESGOTO, EM ALVENARIA COM BLOCOS DE CONCRETO, DIMENSÕES INTERNAS = 3,5X3,5 M. AF_12/2020</v>
          </cell>
          <cell r="I1845" t="str">
            <v>M</v>
          </cell>
          <cell r="J1845" t="str">
            <v>COEFICIENTE DE REPRESENTATIVIDADE</v>
          </cell>
          <cell r="K1845" t="str">
            <v>3.793,53</v>
          </cell>
        </row>
        <row r="1846">
          <cell r="A1846" t="str">
            <v>DRENAGEM/OBRAS DE CONTENCAO/POCOS DE VISITA E CAIXAS</v>
          </cell>
          <cell r="B1846" t="str">
            <v>DROP</v>
          </cell>
          <cell r="C1846" t="str">
            <v>POCOS DE VISITA/BOCAS DE LOBO/CX. DE PASSAGEM/CX. DIVERSAS</v>
          </cell>
          <cell r="D1846" t="str">
            <v>0036</v>
          </cell>
        </row>
        <row r="1846">
          <cell r="G1846">
            <v>98046</v>
          </cell>
          <cell r="H1846" t="str">
            <v>BASE PARA POÇO DE VISITA RETANGULAR PARA ESGOTO, EM ALVENARIA COM BLOCOS DE CONCRETO, DIMENSÕES INTERNAS = 3,5X4 M, PROFUNDIDADE = 1,40 M, EXCLUINDO TAMPÃO. AF_12/2020_PA</v>
          </cell>
          <cell r="I1846" t="str">
            <v>UN</v>
          </cell>
          <cell r="J1846" t="str">
            <v>ATRIBUÍDO SÃO PAULO</v>
          </cell>
          <cell r="K1846" t="str">
            <v>15.536,01</v>
          </cell>
        </row>
        <row r="1847">
          <cell r="A1847" t="str">
            <v>DRENAGEM/OBRAS DE CONTENCAO/POCOS DE VISITA E CAIXAS</v>
          </cell>
          <cell r="B1847" t="str">
            <v>DROP</v>
          </cell>
          <cell r="C1847" t="str">
            <v>POCOS DE VISITA/BOCAS DE LOBO/CX. DE PASSAGEM/CX. DIVERSAS</v>
          </cell>
          <cell r="D1847" t="str">
            <v>0036</v>
          </cell>
        </row>
        <row r="1847">
          <cell r="G1847">
            <v>98047</v>
          </cell>
          <cell r="H1847" t="str">
            <v>ACRÉSCIMO PARA POÇO DE VISITA RETANGULAR PARA ESGOTO, EM ALVENARIA COM BLOCOS DE CONCRETO, DIMENSÕES INTERNAS = 3,5X4 M. AF_12/2020</v>
          </cell>
          <cell r="I1847" t="str">
            <v>M</v>
          </cell>
          <cell r="J1847" t="str">
            <v>COEFICIENTE DE REPRESENTATIVIDADE</v>
          </cell>
          <cell r="K1847" t="str">
            <v>4.046,63</v>
          </cell>
        </row>
        <row r="1848">
          <cell r="A1848" t="str">
            <v>DRENAGEM/OBRAS DE CONTENCAO/POCOS DE VISITA E CAIXAS</v>
          </cell>
          <cell r="B1848" t="str">
            <v>DROP</v>
          </cell>
          <cell r="C1848" t="str">
            <v>POCOS DE VISITA/BOCAS DE LOBO/CX. DE PASSAGEM/CX. DIVERSAS</v>
          </cell>
          <cell r="D1848" t="str">
            <v>0036</v>
          </cell>
        </row>
        <row r="1848">
          <cell r="G1848">
            <v>98048</v>
          </cell>
          <cell r="H1848" t="str">
            <v>BASE PARA POÇO DE VISITA RETANGULAR PARA ESGOTO, EM ALVENARIA COM BLOCOS DE CONCRETO, DIMENSÕES INTERNAS = 4X4 M, PROFUNDIDADE = 1,45 M, EXCLUINDO TAMPÃO. AF_12/2020_PA</v>
          </cell>
          <cell r="I1848" t="str">
            <v>UN</v>
          </cell>
          <cell r="J1848" t="str">
            <v>ATRIBUÍDO SÃO PAULO</v>
          </cell>
          <cell r="K1848" t="str">
            <v>17.376,31</v>
          </cell>
        </row>
        <row r="1849">
          <cell r="A1849" t="str">
            <v>DRENAGEM/OBRAS DE CONTENCAO/POCOS DE VISITA E CAIXAS</v>
          </cell>
          <cell r="B1849" t="str">
            <v>DROP</v>
          </cell>
          <cell r="C1849" t="str">
            <v>POCOS DE VISITA/BOCAS DE LOBO/CX. DE PASSAGEM/CX. DIVERSAS</v>
          </cell>
          <cell r="D1849" t="str">
            <v>0036</v>
          </cell>
        </row>
        <row r="1849">
          <cell r="G1849">
            <v>98049</v>
          </cell>
          <cell r="H1849" t="str">
            <v>ACRÉSCIMO PARA POÇO DE VISITA RETANGULAR PARA ESGOTO, EM ALVENARIA COM BLOCOS DE CONCRETO, DIMENSÕES INTERNAS = 4X4 M. AF_12/2020</v>
          </cell>
          <cell r="I1849" t="str">
            <v>M</v>
          </cell>
          <cell r="J1849" t="str">
            <v>COEFICIENTE DE REPRESENTATIVIDADE</v>
          </cell>
          <cell r="K1849" t="str">
            <v>4.252,74</v>
          </cell>
        </row>
        <row r="1850">
          <cell r="A1850" t="str">
            <v>DRENAGEM/OBRAS DE CONTENCAO/POCOS DE VISITA E CAIXAS</v>
          </cell>
          <cell r="B1850" t="str">
            <v>DROP</v>
          </cell>
          <cell r="C1850" t="str">
            <v>POCOS DE VISITA/BOCAS DE LOBO/CX. DE PASSAGEM/CX. DIVERSAS</v>
          </cell>
          <cell r="D1850" t="str">
            <v>0036</v>
          </cell>
        </row>
        <row r="1850">
          <cell r="G1850">
            <v>98050</v>
          </cell>
          <cell r="H1850" t="str">
            <v>CHAMINÉ CIRCULAR PARA POÇO DE VISITA PARA ESGOTO, EM CONCRETO PRÉ-MOLDADO, DIÂMETRO INTERNO = 0,6 M. AF_12/2020</v>
          </cell>
          <cell r="I1850" t="str">
            <v>M</v>
          </cell>
          <cell r="J1850" t="str">
            <v>COEFICIENTE DE REPRESENTATIVIDADE</v>
          </cell>
          <cell r="K1850" t="str">
            <v>276,37</v>
          </cell>
        </row>
        <row r="1851">
          <cell r="A1851" t="str">
            <v>DRENAGEM/OBRAS DE CONTENCAO/POCOS DE VISITA E CAIXAS</v>
          </cell>
          <cell r="B1851" t="str">
            <v>DROP</v>
          </cell>
          <cell r="C1851" t="str">
            <v>POCOS DE VISITA/BOCAS DE LOBO/CX. DE PASSAGEM/CX. DIVERSAS</v>
          </cell>
          <cell r="D1851" t="str">
            <v>0036</v>
          </cell>
        </row>
        <row r="1851">
          <cell r="G1851">
            <v>98051</v>
          </cell>
          <cell r="H1851" t="str">
            <v>CHAMINÉ CIRCULAR PARA POÇO DE VISITA PARA ESGOTO, EM ALVENARIA COM TIJOLOS CERÂMICOS MACIÇOS, DIÂMETRO INTERNO = 0,6 M. AF_12/2020</v>
          </cell>
          <cell r="I1851" t="str">
            <v>M</v>
          </cell>
          <cell r="J1851" t="str">
            <v>COEFICIENTE DE REPRESENTATIVIDADE</v>
          </cell>
          <cell r="K1851" t="str">
            <v>923,81</v>
          </cell>
        </row>
        <row r="1852">
          <cell r="A1852" t="str">
            <v>DRENAGEM/OBRAS DE CONTENCAO/POCOS DE VISITA E CAIXAS</v>
          </cell>
          <cell r="B1852" t="str">
            <v>DROP</v>
          </cell>
          <cell r="C1852" t="str">
            <v>POCOS DE VISITA/BOCAS DE LOBO/CX. DE PASSAGEM/CX. DIVERSAS</v>
          </cell>
          <cell r="D1852" t="str">
            <v>0036</v>
          </cell>
        </row>
        <row r="1852">
          <cell r="G1852">
            <v>98405</v>
          </cell>
          <cell r="H1852" t="str">
            <v>BASE PARA POÇO DE VISITA CIRCULAR PARA  ESGOTO, EM ALVENARIA COM TIJOLOS CERÂMICOS MACIÇOS, DIÂMETRO INTERNO = 1,0 M, PROFUNDIDADE = 1,40 M, EXCLUINDO TAMPÃO. AF_12/2020_PA</v>
          </cell>
          <cell r="I1852" t="str">
            <v>UN</v>
          </cell>
          <cell r="J1852" t="str">
            <v>ATRIBUÍDO SÃO PAULO</v>
          </cell>
          <cell r="K1852" t="str">
            <v>2.463,24</v>
          </cell>
        </row>
        <row r="1853">
          <cell r="A1853" t="str">
            <v>DRENAGEM/OBRAS DE CONTENCAO/POCOS DE VISITA E CAIXAS</v>
          </cell>
          <cell r="B1853" t="str">
            <v>DROP</v>
          </cell>
          <cell r="C1853" t="str">
            <v>POCOS DE VISITA/BOCAS DE LOBO/CX. DE PASSAGEM/CX. DIVERSAS</v>
          </cell>
          <cell r="D1853" t="str">
            <v>0036</v>
          </cell>
        </row>
        <row r="1853">
          <cell r="G1853">
            <v>98406</v>
          </cell>
          <cell r="H1853" t="str">
            <v>BASE PARA POÇO DE VISITA RETANGULAR PARA ESGOTO, EM ALVENARIA COM BLOCOS DE CONCRETO, DIMENSÕES INTERNAS = 1X3,5 M, PROFUNDIDADE = 1,40 M, EXCLUINDO TAMPÃO. AF_12/2020_PA</v>
          </cell>
          <cell r="I1853" t="str">
            <v>UN</v>
          </cell>
          <cell r="J1853" t="str">
            <v>ATRIBUÍDO SÃO PAULO</v>
          </cell>
          <cell r="K1853" t="str">
            <v>5.921,04</v>
          </cell>
        </row>
        <row r="1854">
          <cell r="A1854" t="str">
            <v>DRENAGEM/OBRAS DE CONTENCAO/POCOS DE VISITA E CAIXAS</v>
          </cell>
          <cell r="B1854" t="str">
            <v>DROP</v>
          </cell>
          <cell r="C1854" t="str">
            <v>POCOS DE VISITA/BOCAS DE LOBO/CX. DE PASSAGEM/CX. DIVERSAS</v>
          </cell>
          <cell r="D1854" t="str">
            <v>0036</v>
          </cell>
        </row>
        <row r="1854">
          <cell r="G1854">
            <v>98407</v>
          </cell>
          <cell r="H1854" t="str">
            <v>BASE PARA POÇO DE VISITA RETANGULAR PARA ESGOTO, EM ALVENARIA COM BLOCOS DE CONCRETO, DIMENSÕES INTERNAS = 1X2 M, PROFUNDIDADE = 1,40 M, EXCLUINDO TAMPÃO. AF_12/2020_PA</v>
          </cell>
          <cell r="I1854" t="str">
            <v>UN</v>
          </cell>
          <cell r="J1854" t="str">
            <v>ATRIBUÍDO SÃO PAULO</v>
          </cell>
          <cell r="K1854" t="str">
            <v>3.868,06</v>
          </cell>
        </row>
        <row r="1855">
          <cell r="A1855" t="str">
            <v>DRENAGEM/OBRAS DE CONTENCAO/POCOS DE VISITA E CAIXAS</v>
          </cell>
          <cell r="B1855" t="str">
            <v>DROP</v>
          </cell>
          <cell r="C1855" t="str">
            <v>POCOS DE VISITA/BOCAS DE LOBO/CX. DE PASSAGEM/CX. DIVERSAS</v>
          </cell>
          <cell r="D1855" t="str">
            <v>0036</v>
          </cell>
        </row>
        <row r="1855">
          <cell r="G1855">
            <v>98408</v>
          </cell>
          <cell r="H1855" t="str">
            <v>BASE PARA POÇO DE VISITA RETANGULAR PARA ESGOTO, EM ALVENARIA COM BLOCOS DE CONCRETO, DIMENSÕES INTERNAS = 1X2,5 M, PROFUNDIDADE = 1,40 M, EXCLUINDO TAMPÃO. AF_12/2020_PA</v>
          </cell>
          <cell r="I1855" t="str">
            <v>UN</v>
          </cell>
          <cell r="J1855" t="str">
            <v>ATRIBUÍDO SÃO PAULO</v>
          </cell>
          <cell r="K1855" t="str">
            <v>4.539,96</v>
          </cell>
        </row>
        <row r="1856">
          <cell r="A1856" t="str">
            <v>DRENAGEM/OBRAS DE CONTENCAO/POCOS DE VISITA E CAIXAS</v>
          </cell>
          <cell r="B1856" t="str">
            <v>DROP</v>
          </cell>
          <cell r="C1856" t="str">
            <v>POCOS DE VISITA/BOCAS DE LOBO/CX. DE PASSAGEM/CX. DIVERSAS</v>
          </cell>
          <cell r="D1856" t="str">
            <v>0036</v>
          </cell>
        </row>
        <row r="1856">
          <cell r="G1856">
            <v>98409</v>
          </cell>
          <cell r="H1856" t="str">
            <v>ACRÉSCIMO PARA POÇO DE VISITA CIRCULAR PARA ESGOTO, EM CONCRETO PRÉ-MOLDADO, DIÂMETRO INTERNO = 0,8 M. AF_12/2020</v>
          </cell>
          <cell r="I1856" t="str">
            <v>M</v>
          </cell>
          <cell r="J1856" t="str">
            <v>COEFICIENTE DE REPRESENTATIVIDADE</v>
          </cell>
          <cell r="K1856" t="str">
            <v>378,78</v>
          </cell>
        </row>
        <row r="1857">
          <cell r="A1857" t="str">
            <v>DRENAGEM/OBRAS DE CONTENCAO/POCOS DE VISITA E CAIXAS</v>
          </cell>
          <cell r="B1857" t="str">
            <v>DROP</v>
          </cell>
          <cell r="C1857" t="str">
            <v>POCOS DE VISITA/BOCAS DE LOBO/CX. DE PASSAGEM/CX. DIVERSAS</v>
          </cell>
          <cell r="D1857" t="str">
            <v>0036</v>
          </cell>
        </row>
        <row r="1857">
          <cell r="G1857">
            <v>98410</v>
          </cell>
          <cell r="H1857" t="str">
            <v>BASE PARA POÇO DE VISITA CIRCULAR PARA ESGOTO, EM CONCRETO PRÉ-MOLDADO, DIÂMETRO INTERNO = 1,0 M, PROFUNDIDADE = 1,35 M, EXCLUINDO TAMPÃO. AF_12/2020_PA</v>
          </cell>
          <cell r="I1857" t="str">
            <v>UN</v>
          </cell>
          <cell r="J1857" t="str">
            <v>ATRIBUÍDO SÃO PAULO</v>
          </cell>
          <cell r="K1857" t="str">
            <v>1.189,56</v>
          </cell>
        </row>
        <row r="1858">
          <cell r="A1858" t="str">
            <v>DRENAGEM/OBRAS DE CONTENCAO/POCOS DE VISITA E CAIXAS</v>
          </cell>
          <cell r="B1858" t="str">
            <v>DROP</v>
          </cell>
          <cell r="C1858" t="str">
            <v>POCOS DE VISITA/BOCAS DE LOBO/CX. DE PASSAGEM/CX. DIVERSAS</v>
          </cell>
          <cell r="D1858" t="str">
            <v>0036</v>
          </cell>
        </row>
        <row r="1858">
          <cell r="G1858">
            <v>99240</v>
          </cell>
          <cell r="H1858" t="str">
            <v>ACRÉSCIMO PARA POÇO DE VISITA CIRCULAR PARA DRENAGEM, EM CONCRETO PRÉ-MOLDADO, DIÂMETRO INTERNO = 1,2 M. AF_12/2020</v>
          </cell>
          <cell r="I1858" t="str">
            <v>M</v>
          </cell>
          <cell r="J1858" t="str">
            <v>COEFICIENTE DE REPRESENTATIVIDADE</v>
          </cell>
          <cell r="K1858" t="str">
            <v>662,06</v>
          </cell>
        </row>
        <row r="1859">
          <cell r="A1859" t="str">
            <v>DRENAGEM/OBRAS DE CONTENCAO/POCOS DE VISITA E CAIXAS</v>
          </cell>
          <cell r="B1859" t="str">
            <v>DROP</v>
          </cell>
          <cell r="C1859" t="str">
            <v>POCOS DE VISITA/BOCAS DE LOBO/CX. DE PASSAGEM/CX. DIVERSAS</v>
          </cell>
          <cell r="D1859" t="str">
            <v>0036</v>
          </cell>
        </row>
        <row r="1859">
          <cell r="G1859">
            <v>99241</v>
          </cell>
          <cell r="H1859" t="str">
            <v>ACRÉSCIMO PARA POÇO DE VISITA RETANGULAR PARA DRENAGEM, EM ALVENARIA COM BLOCOS DE CONCRETO, DIMENSÕES INTERNAS = 1,5X1,5 M. AF_12/2020</v>
          </cell>
          <cell r="I1859" t="str">
            <v>M</v>
          </cell>
          <cell r="J1859" t="str">
            <v>COEFICIENTE DE REPRESENTATIVIDADE</v>
          </cell>
          <cell r="K1859" t="str">
            <v>1.706,16</v>
          </cell>
        </row>
        <row r="1860">
          <cell r="A1860" t="str">
            <v>DRENAGEM/OBRAS DE CONTENCAO/POCOS DE VISITA E CAIXAS</v>
          </cell>
          <cell r="B1860" t="str">
            <v>DROP</v>
          </cell>
          <cell r="C1860" t="str">
            <v>POCOS DE VISITA/BOCAS DE LOBO/CX. DE PASSAGEM/CX. DIVERSAS</v>
          </cell>
          <cell r="D1860" t="str">
            <v>0036</v>
          </cell>
        </row>
        <row r="1860">
          <cell r="G1860">
            <v>99242</v>
          </cell>
          <cell r="H1860" t="str">
            <v>BASE PARA POÇO DE VISITA CIRCULAR PARA DRENAGEM, EM ALVENARIA COM TIJOLOS CERÂMICOS MACIÇOS, DIÂMETRO INTERNO = 1,2 M, PROFUNDIDADE = 1,40 M, EXCLUINDO TAMPÃO. AF_12/2020_PA</v>
          </cell>
          <cell r="I1860" t="str">
            <v>UN</v>
          </cell>
          <cell r="J1860" t="str">
            <v>ATRIBUÍDO SÃO PAULO</v>
          </cell>
          <cell r="K1860" t="str">
            <v>2.842,91</v>
          </cell>
        </row>
        <row r="1861">
          <cell r="A1861" t="str">
            <v>DRENAGEM/OBRAS DE CONTENCAO/POCOS DE VISITA E CAIXAS</v>
          </cell>
          <cell r="B1861" t="str">
            <v>DROP</v>
          </cell>
          <cell r="C1861" t="str">
            <v>POCOS DE VISITA/BOCAS DE LOBO/CX. DE PASSAGEM/CX. DIVERSAS</v>
          </cell>
          <cell r="D1861" t="str">
            <v>0036</v>
          </cell>
        </row>
        <row r="1861">
          <cell r="G1861">
            <v>99243</v>
          </cell>
          <cell r="H1861" t="str">
            <v>ACRÉSCIMO PARA POÇO DE VISITA CIRCULAR PARA DRENAGEM, EM ALVENARIA COM TIJOLOS CERÂMICOS MACIÇOS, DIÂMETRO INTERNO = 1,2 M. AF_12/2020</v>
          </cell>
          <cell r="I1861" t="str">
            <v>M</v>
          </cell>
          <cell r="J1861" t="str">
            <v>COEFICIENTE DE REPRESENTATIVIDADE</v>
          </cell>
          <cell r="K1861" t="str">
            <v>1.545,12</v>
          </cell>
        </row>
        <row r="1862">
          <cell r="A1862" t="str">
            <v>DRENAGEM/OBRAS DE CONTENCAO/POCOS DE VISITA E CAIXAS</v>
          </cell>
          <cell r="B1862" t="str">
            <v>DROP</v>
          </cell>
          <cell r="C1862" t="str">
            <v>POCOS DE VISITA/BOCAS DE LOBO/CX. DE PASSAGEM/CX. DIVERSAS</v>
          </cell>
          <cell r="D1862" t="str">
            <v>0036</v>
          </cell>
        </row>
        <row r="1862">
          <cell r="G1862">
            <v>99244</v>
          </cell>
          <cell r="H1862" t="str">
            <v>BASE PARA POÇO DE VISITA RETANGULAR PARA DRENAGEM, EM ALVENARIA COM BLOCOS DE CONCRETO, DIMENSÕES INTERNAS = 1,5X2 M, PROFUNDIDADE = 1,40 M, EXCLUINDO TAMPÃO. AF_12/2020_PA</v>
          </cell>
          <cell r="I1862" t="str">
            <v>UN</v>
          </cell>
          <cell r="J1862" t="str">
            <v>ATRIBUÍDO SÃO PAULO</v>
          </cell>
          <cell r="K1862" t="str">
            <v>4.739,57</v>
          </cell>
        </row>
        <row r="1863">
          <cell r="A1863" t="str">
            <v>DRENAGEM/OBRAS DE CONTENCAO/POCOS DE VISITA E CAIXAS</v>
          </cell>
          <cell r="B1863" t="str">
            <v>DROP</v>
          </cell>
          <cell r="C1863" t="str">
            <v>POCOS DE VISITA/BOCAS DE LOBO/CX. DE PASSAGEM/CX. DIVERSAS</v>
          </cell>
          <cell r="D1863" t="str">
            <v>0036</v>
          </cell>
        </row>
        <row r="1863">
          <cell r="G1863">
            <v>99246</v>
          </cell>
          <cell r="H1863" t="str">
            <v>ACRÉSCIMO PARA POÇO DE VISITA CIRCULAR PARA DRENAGEM, EM CONCRETO PRÉ-MOLDADO, DIÂMETRO INTERNO = 1,5 M. AF_12/2020</v>
          </cell>
          <cell r="I1863" t="str">
            <v>M</v>
          </cell>
          <cell r="J1863" t="str">
            <v>COEFICIENTE DE REPRESENTATIVIDADE</v>
          </cell>
          <cell r="K1863" t="str">
            <v>907,47</v>
          </cell>
        </row>
        <row r="1864">
          <cell r="A1864" t="str">
            <v>DRENAGEM/OBRAS DE CONTENCAO/POCOS DE VISITA E CAIXAS</v>
          </cell>
          <cell r="B1864" t="str">
            <v>DROP</v>
          </cell>
          <cell r="C1864" t="str">
            <v>POCOS DE VISITA/BOCAS DE LOBO/CX. DE PASSAGEM/CX. DIVERSAS</v>
          </cell>
          <cell r="D1864" t="str">
            <v>0036</v>
          </cell>
        </row>
        <row r="1864">
          <cell r="G1864">
            <v>99247</v>
          </cell>
          <cell r="H1864" t="str">
            <v>ACRÉSCIMO PARA POÇO DE VISITA RETANGULAR PARA DRENAGEM, EM ALVENARIA COM BLOCOS DE CONCRETO, DIMENSÕES INTERNAS = 1,5X2 M. AF_12/2020</v>
          </cell>
          <cell r="I1864" t="str">
            <v>M</v>
          </cell>
          <cell r="J1864" t="str">
            <v>COEFICIENTE DE REPRESENTATIVIDADE</v>
          </cell>
          <cell r="K1864" t="str">
            <v>1.945,15</v>
          </cell>
        </row>
        <row r="1865">
          <cell r="A1865" t="str">
            <v>DRENAGEM/OBRAS DE CONTENCAO/POCOS DE VISITA E CAIXAS</v>
          </cell>
          <cell r="B1865" t="str">
            <v>DROP</v>
          </cell>
          <cell r="C1865" t="str">
            <v>POCOS DE VISITA/BOCAS DE LOBO/CX. DE PASSAGEM/CX. DIVERSAS</v>
          </cell>
          <cell r="D1865" t="str">
            <v>0036</v>
          </cell>
        </row>
        <row r="1865">
          <cell r="G1865">
            <v>99248</v>
          </cell>
          <cell r="H1865" t="str">
            <v>BASE PARA POÇO DE VISITA CIRCULAR PARA DRENAGEM, EM ALVENARIA COM TIJOLOS CERÂMICOS MACIÇOS, DIÂMETRO INTERNO = 1,50 M, PROFUNDIDADE = 1,40 M, EXCLUINDO TAMPÃO. AF_12/2020_PA</v>
          </cell>
          <cell r="I1865" t="str">
            <v>UN</v>
          </cell>
          <cell r="J1865" t="str">
            <v>ATRIBUÍDO SÃO PAULO</v>
          </cell>
          <cell r="K1865" t="str">
            <v>3.652,33</v>
          </cell>
        </row>
        <row r="1866">
          <cell r="A1866" t="str">
            <v>DRENAGEM/OBRAS DE CONTENCAO/POCOS DE VISITA E CAIXAS</v>
          </cell>
          <cell r="B1866" t="str">
            <v>DROP</v>
          </cell>
          <cell r="C1866" t="str">
            <v>POCOS DE VISITA/BOCAS DE LOBO/CX. DE PASSAGEM/CX. DIVERSAS</v>
          </cell>
          <cell r="D1866" t="str">
            <v>0036</v>
          </cell>
        </row>
        <row r="1866">
          <cell r="G1866">
            <v>99249</v>
          </cell>
          <cell r="H1866" t="str">
            <v>ACRÉSCIMO PARA POÇO DE VISITA CIRCULAR PARA DRENAGEM, EM ALVENARIA COM TIJOLOS CERÂMICOS MACIÇOS, DIÂMETRO INTERNO = 1,5 M. AF_12/2020</v>
          </cell>
          <cell r="I1866" t="str">
            <v>M</v>
          </cell>
          <cell r="J1866" t="str">
            <v>COEFICIENTE DE REPRESENTATIVIDADE</v>
          </cell>
          <cell r="K1866" t="str">
            <v>1.885,74</v>
          </cell>
        </row>
        <row r="1867">
          <cell r="A1867" t="str">
            <v>DRENAGEM/OBRAS DE CONTENCAO/POCOS DE VISITA E CAIXAS</v>
          </cell>
          <cell r="B1867" t="str">
            <v>DROP</v>
          </cell>
          <cell r="C1867" t="str">
            <v>POCOS DE VISITA/BOCAS DE LOBO/CX. DE PASSAGEM/CX. DIVERSAS</v>
          </cell>
          <cell r="D1867" t="str">
            <v>0036</v>
          </cell>
        </row>
        <row r="1867">
          <cell r="G1867">
            <v>99252</v>
          </cell>
          <cell r="H1867" t="str">
            <v>BASE PARA POÇO DE VISITA RETANGULAR PARA DRENAGEM, EM ALVENARIA COM BLOCOS DE CONCRETO, DIMENSÕES INTERNAS = 1X1 M, PROFUNDIDADE = 1,40 M, EXCLUINDO TAMPÃO. AF_12/2020_PA</v>
          </cell>
          <cell r="I1867" t="str">
            <v>UN</v>
          </cell>
          <cell r="J1867" t="str">
            <v>ATRIBUÍDO SÃO PAULO</v>
          </cell>
          <cell r="K1867" t="str">
            <v>2.470,48</v>
          </cell>
        </row>
        <row r="1868">
          <cell r="A1868" t="str">
            <v>DRENAGEM/OBRAS DE CONTENCAO/POCOS DE VISITA E CAIXAS</v>
          </cell>
          <cell r="B1868" t="str">
            <v>DROP</v>
          </cell>
          <cell r="C1868" t="str">
            <v>POCOS DE VISITA/BOCAS DE LOBO/CX. DE PASSAGEM/CX. DIVERSAS</v>
          </cell>
          <cell r="D1868" t="str">
            <v>0036</v>
          </cell>
        </row>
        <row r="1868">
          <cell r="G1868">
            <v>99254</v>
          </cell>
          <cell r="H1868" t="str">
            <v>ACRÉSCIMO PARA POÇO DE VISITA RETANGULAR PARA DRENAGEM, EM ALVENARIA COM BLOCOS DE CONCRETO, DIMENSÕES INTERNAS = 1X1 M. AF_12/2020</v>
          </cell>
          <cell r="I1868" t="str">
            <v>M</v>
          </cell>
          <cell r="J1868" t="str">
            <v>COEFICIENTE DE REPRESENTATIVIDADE</v>
          </cell>
          <cell r="K1868" t="str">
            <v>1.228,12</v>
          </cell>
        </row>
        <row r="1869">
          <cell r="A1869" t="str">
            <v>DRENAGEM/OBRAS DE CONTENCAO/POCOS DE VISITA E CAIXAS</v>
          </cell>
          <cell r="B1869" t="str">
            <v>DROP</v>
          </cell>
          <cell r="C1869" t="str">
            <v>POCOS DE VISITA/BOCAS DE LOBO/CX. DE PASSAGEM/CX. DIVERSAS</v>
          </cell>
          <cell r="D1869" t="str">
            <v>0036</v>
          </cell>
        </row>
        <row r="1869">
          <cell r="G1869">
            <v>99256</v>
          </cell>
          <cell r="H1869" t="str">
            <v>BASE PARA POÇO DE VISITA RETANGULAR PARA DRENAGEM, EM ALVENARIA COM BLOCOS DE CONCRETO, DIMENSÕES INTERNAS = 1,5X2,5 M, PROFUNDIDADE = 1,40 M, EXCLUINDO TAMPÃO. AF_12/2020_PA</v>
          </cell>
          <cell r="I1869" t="str">
            <v>UN</v>
          </cell>
          <cell r="J1869" t="str">
            <v>ATRIBUÍDO SÃO PAULO</v>
          </cell>
          <cell r="K1869" t="str">
            <v>5.572,12</v>
          </cell>
        </row>
        <row r="1870">
          <cell r="A1870" t="str">
            <v>DRENAGEM/OBRAS DE CONTENCAO/POCOS DE VISITA E CAIXAS</v>
          </cell>
          <cell r="B1870" t="str">
            <v>DROP</v>
          </cell>
          <cell r="C1870" t="str">
            <v>POCOS DE VISITA/BOCAS DE LOBO/CX. DE PASSAGEM/CX. DIVERSAS</v>
          </cell>
          <cell r="D1870" t="str">
            <v>0036</v>
          </cell>
        </row>
        <row r="1870">
          <cell r="G1870">
            <v>99259</v>
          </cell>
          <cell r="H1870" t="str">
            <v>BASE PARA POÇO DE VISITA RETANGULAR PARA DRENAGEM, EM ALVENARIA COM BLOCOS DE CONCRETO, DIMENSÕES INTERNAS = 1X1,5 M, PROFUNDIDADE = 1,40 M, EXCLUINDO TAMPÃO. AF_12/2020_PA</v>
          </cell>
          <cell r="I1870" t="str">
            <v>UN</v>
          </cell>
          <cell r="J1870" t="str">
            <v>ATRIBUÍDO SÃO PAULO</v>
          </cell>
          <cell r="K1870" t="str">
            <v>3.127,49</v>
          </cell>
        </row>
        <row r="1871">
          <cell r="A1871" t="str">
            <v>DRENAGEM/OBRAS DE CONTENCAO/POCOS DE VISITA E CAIXAS</v>
          </cell>
          <cell r="B1871" t="str">
            <v>DROP</v>
          </cell>
          <cell r="C1871" t="str">
            <v>POCOS DE VISITA/BOCAS DE LOBO/CX. DE PASSAGEM/CX. DIVERSAS</v>
          </cell>
          <cell r="D1871" t="str">
            <v>0036</v>
          </cell>
        </row>
        <row r="1871">
          <cell r="G1871">
            <v>99261</v>
          </cell>
          <cell r="H1871" t="str">
            <v>ACRÉSCIMO PARA POÇO DE VISITA RETANGULAR PARA DRENAGEM, EM ALVENARIA COM BLOCOS DE CONCRETO, DIMENSÕES INTERNAS = 1X1,5 M. AF_12/2020</v>
          </cell>
          <cell r="I1871" t="str">
            <v>M</v>
          </cell>
          <cell r="J1871" t="str">
            <v>COEFICIENTE DE REPRESENTATIVIDADE</v>
          </cell>
          <cell r="K1871" t="str">
            <v>1.467,10</v>
          </cell>
        </row>
        <row r="1872">
          <cell r="A1872" t="str">
            <v>DRENAGEM/OBRAS DE CONTENCAO/POCOS DE VISITA E CAIXAS</v>
          </cell>
          <cell r="B1872" t="str">
            <v>DROP</v>
          </cell>
          <cell r="C1872" t="str">
            <v>POCOS DE VISITA/BOCAS DE LOBO/CX. DE PASSAGEM/CX. DIVERSAS</v>
          </cell>
          <cell r="D1872" t="str">
            <v>0036</v>
          </cell>
        </row>
        <row r="1872">
          <cell r="G1872">
            <v>99263</v>
          </cell>
          <cell r="H1872" t="str">
            <v>ACRÉSCIMO PARA POÇO DE VISITA RETANGULAR PARA DRENAGEM, EM ALVENARIA COM BLOCOS DE CONCRETO, DIMENSÕES INTERNAS = 1,5X2,5 M. AF_12/2020</v>
          </cell>
          <cell r="I1872" t="str">
            <v>M</v>
          </cell>
          <cell r="J1872" t="str">
            <v>COEFICIENTE DE REPRESENTATIVIDADE</v>
          </cell>
          <cell r="K1872" t="str">
            <v>2.184,20</v>
          </cell>
        </row>
        <row r="1873">
          <cell r="A1873" t="str">
            <v>DRENAGEM/OBRAS DE CONTENCAO/POCOS DE VISITA E CAIXAS</v>
          </cell>
          <cell r="B1873" t="str">
            <v>DROP</v>
          </cell>
          <cell r="C1873" t="str">
            <v>POCOS DE VISITA/BOCAS DE LOBO/CX. DE PASSAGEM/CX. DIVERSAS</v>
          </cell>
          <cell r="D1873" t="str">
            <v>0036</v>
          </cell>
        </row>
        <row r="1873">
          <cell r="G1873">
            <v>99265</v>
          </cell>
          <cell r="H1873" t="str">
            <v>BASE PARA POÇO DE VISITA RETANGULAR PARA DRENAGEM, EM ALVENARIA COM BLOCOS DE CONCRETO, DIMENSÕES INTERNAS = 1X2 M, PROFUNDIDADE = 1,40 M, EXCLUINDO TAMPÃO. AF_12/2020_PA</v>
          </cell>
          <cell r="I1873" t="str">
            <v>UN</v>
          </cell>
          <cell r="J1873" t="str">
            <v>ATRIBUÍDO SÃO PAULO</v>
          </cell>
          <cell r="K1873" t="str">
            <v>3.784,40</v>
          </cell>
        </row>
        <row r="1874">
          <cell r="A1874" t="str">
            <v>DRENAGEM/OBRAS DE CONTENCAO/POCOS DE VISITA E CAIXAS</v>
          </cell>
          <cell r="B1874" t="str">
            <v>DROP</v>
          </cell>
          <cell r="C1874" t="str">
            <v>POCOS DE VISITA/BOCAS DE LOBO/CX. DE PASSAGEM/CX. DIVERSAS</v>
          </cell>
          <cell r="D1874" t="str">
            <v>0036</v>
          </cell>
        </row>
        <row r="1874">
          <cell r="G1874">
            <v>99266</v>
          </cell>
          <cell r="H1874" t="str">
            <v>ACRÉSCIMO PARA POÇO DE VISITA RETANGULAR PARA DRENAGEM, EM ALVENARIA COM BLOCOS DE CONCRETO, DIMENSÕES INTERNAS = 1X2 M. AF_12/2020</v>
          </cell>
          <cell r="I1874" t="str">
            <v>M</v>
          </cell>
          <cell r="J1874" t="str">
            <v>COEFICIENTE DE REPRESENTATIVIDADE</v>
          </cell>
          <cell r="K1874" t="str">
            <v>1.706,16</v>
          </cell>
        </row>
        <row r="1875">
          <cell r="A1875" t="str">
            <v>DRENAGEM/OBRAS DE CONTENCAO/POCOS DE VISITA E CAIXAS</v>
          </cell>
          <cell r="B1875" t="str">
            <v>DROP</v>
          </cell>
          <cell r="C1875" t="str">
            <v>POCOS DE VISITA/BOCAS DE LOBO/CX. DE PASSAGEM/CX. DIVERSAS</v>
          </cell>
          <cell r="D1875" t="str">
            <v>0036</v>
          </cell>
        </row>
        <row r="1875">
          <cell r="G1875">
            <v>99267</v>
          </cell>
          <cell r="H1875" t="str">
            <v>BASE PARA POÇO DE VISITA RETANGULAR PARA DRENAGEM, EM ALVENARIA COM BLOCOS DE CONCRETO, DIMENSÕES INTERNAS = 1X2,5 M, PROFUNDIDADE = 1,40 M, EXCLUINDO TAMPÃO. AF_12/2020_PA</v>
          </cell>
          <cell r="I1875" t="str">
            <v>UN</v>
          </cell>
          <cell r="J1875" t="str">
            <v>ATRIBUÍDO SÃO PAULO</v>
          </cell>
          <cell r="K1875" t="str">
            <v>4.441,42</v>
          </cell>
        </row>
        <row r="1876">
          <cell r="A1876" t="str">
            <v>DRENAGEM/OBRAS DE CONTENCAO/POCOS DE VISITA E CAIXAS</v>
          </cell>
          <cell r="B1876" t="str">
            <v>DROP</v>
          </cell>
          <cell r="C1876" t="str">
            <v>POCOS DE VISITA/BOCAS DE LOBO/CX. DE PASSAGEM/CX. DIVERSAS</v>
          </cell>
          <cell r="D1876" t="str">
            <v>0036</v>
          </cell>
        </row>
        <row r="1876">
          <cell r="G1876">
            <v>99268</v>
          </cell>
          <cell r="H1876" t="str">
            <v>POÇO DE INSPEÇÃO CIRCULAR PARA DRENAGEM, EM CONCRETO PRÉ-MOLDADO, DIÂMETRO INTERNO = 0,60 M, PROFUNDIDADE = 0,90 M, EXCLUINDO TAMPÃO. AF_12/2020_PA</v>
          </cell>
          <cell r="I1876" t="str">
            <v>UN</v>
          </cell>
          <cell r="J1876" t="str">
            <v>ATRIBUÍDO SÃO PAULO</v>
          </cell>
          <cell r="K1876" t="str">
            <v>460,70</v>
          </cell>
        </row>
        <row r="1877">
          <cell r="A1877" t="str">
            <v>DRENAGEM/OBRAS DE CONTENCAO/POCOS DE VISITA E CAIXAS</v>
          </cell>
          <cell r="B1877" t="str">
            <v>DROP</v>
          </cell>
          <cell r="C1877" t="str">
            <v>POCOS DE VISITA/BOCAS DE LOBO/CX. DE PASSAGEM/CX. DIVERSAS</v>
          </cell>
          <cell r="D1877" t="str">
            <v>0036</v>
          </cell>
        </row>
        <row r="1877">
          <cell r="G1877">
            <v>99269</v>
          </cell>
          <cell r="H1877" t="str">
            <v>ACRÉSCIMO PARA POÇO DE VISITA RETANGULAR PARA DRENAGEM, EM ALVENARIA COM BLOCOS DE CONCRETO, DIMENSÕES INTERNAS = 1X2,5 M. AF_12/2020</v>
          </cell>
          <cell r="I1877" t="str">
            <v>M</v>
          </cell>
          <cell r="J1877" t="str">
            <v>COEFICIENTE DE REPRESENTATIVIDADE</v>
          </cell>
          <cell r="K1877" t="str">
            <v>1.945,15</v>
          </cell>
        </row>
        <row r="1878">
          <cell r="A1878" t="str">
            <v>DRENAGEM/OBRAS DE CONTENCAO/POCOS DE VISITA E CAIXAS</v>
          </cell>
          <cell r="B1878" t="str">
            <v>DROP</v>
          </cell>
          <cell r="C1878" t="str">
            <v>POCOS DE VISITA/BOCAS DE LOBO/CX. DE PASSAGEM/CX. DIVERSAS</v>
          </cell>
          <cell r="D1878" t="str">
            <v>0036</v>
          </cell>
        </row>
        <row r="1878">
          <cell r="G1878">
            <v>99270</v>
          </cell>
          <cell r="H1878" t="str">
            <v>POÇO DE INSPEÇÃO CIRCULAR PARA DRENAGEM, EM CONCRETO PRÉ-MOLDADO, DIÂMETRO INTERNO = 0,60 M, PROFUNDIDADE = 1,40 M, EXCLUINDO TAMPÃO. AF_12/2020_PA</v>
          </cell>
          <cell r="I1878" t="str">
            <v>UN</v>
          </cell>
          <cell r="J1878" t="str">
            <v>ATRIBUÍDO SÃO PAULO</v>
          </cell>
          <cell r="K1878" t="str">
            <v>601,92</v>
          </cell>
        </row>
        <row r="1879">
          <cell r="A1879" t="str">
            <v>DRENAGEM/OBRAS DE CONTENCAO/POCOS DE VISITA E CAIXAS</v>
          </cell>
          <cell r="B1879" t="str">
            <v>DROP</v>
          </cell>
          <cell r="C1879" t="str">
            <v>POCOS DE VISITA/BOCAS DE LOBO/CX. DE PASSAGEM/CX. DIVERSAS</v>
          </cell>
          <cell r="D1879" t="str">
            <v>0036</v>
          </cell>
        </row>
        <row r="1879">
          <cell r="G1879">
            <v>99271</v>
          </cell>
          <cell r="H1879" t="str">
            <v>BASE PARA POÇO DE VISITA RETANGULAR PARA DRENAGEM, EM ALVENARIA COM BLOCOS DE CONCRETO, DIMENSÕES INTERNAS = 1,5X3 M, PROFUNDIDADE = 1,40 M, EXCLUINDO TAMPÃO. AF_12/2020_PA</v>
          </cell>
          <cell r="I1879" t="str">
            <v>UN</v>
          </cell>
          <cell r="J1879" t="str">
            <v>ATRIBUÍDO SÃO PAULO</v>
          </cell>
          <cell r="K1879" t="str">
            <v>6.404,65</v>
          </cell>
        </row>
        <row r="1880">
          <cell r="A1880" t="str">
            <v>DRENAGEM/OBRAS DE CONTENCAO/POCOS DE VISITA E CAIXAS</v>
          </cell>
          <cell r="B1880" t="str">
            <v>DROP</v>
          </cell>
          <cell r="C1880" t="str">
            <v>POCOS DE VISITA/BOCAS DE LOBO/CX. DE PASSAGEM/CX. DIVERSAS</v>
          </cell>
          <cell r="D1880" t="str">
            <v>0036</v>
          </cell>
        </row>
        <row r="1880">
          <cell r="G1880">
            <v>99272</v>
          </cell>
          <cell r="H1880" t="str">
            <v>POÇO DE INSPEÇÃO CIRCULAR PARA DRENAGEM, EM ALVENARIA COM TIJOLOS CERÂMICOS MACIÇOS, DIÂMETRO INTERNO = 0,60 M, PROFUNDIDADE = 0,95 M, EXCLUINDO TAMPÃO. AF_12/2020_PA</v>
          </cell>
          <cell r="I1880" t="str">
            <v>UN</v>
          </cell>
          <cell r="J1880" t="str">
            <v>ATRIBUÍDO SÃO PAULO</v>
          </cell>
          <cell r="K1880" t="str">
            <v>1.053,27</v>
          </cell>
        </row>
        <row r="1881">
          <cell r="A1881" t="str">
            <v>DRENAGEM/OBRAS DE CONTENCAO/POCOS DE VISITA E CAIXAS</v>
          </cell>
          <cell r="B1881" t="str">
            <v>DROP</v>
          </cell>
          <cell r="C1881" t="str">
            <v>POCOS DE VISITA/BOCAS DE LOBO/CX. DE PASSAGEM/CX. DIVERSAS</v>
          </cell>
          <cell r="D1881" t="str">
            <v>0036</v>
          </cell>
        </row>
        <row r="1881">
          <cell r="G1881">
            <v>99273</v>
          </cell>
          <cell r="H1881" t="str">
            <v>POÇO DE INSPEÇÃO CIRCULAR PARA DRENAGEM, EM ALVENARIA COM TIJOLOS CERÂMICOS MACIÇOS, DIÂMETRO INTERNO = 0,60 M, PROFUNDIDADE = 1,45 M, EXCLUINDO TAMPÃO. AF_12/2020_PA</v>
          </cell>
          <cell r="I1881" t="str">
            <v>UN</v>
          </cell>
          <cell r="J1881" t="str">
            <v>ATRIBUÍDO SÃO PAULO</v>
          </cell>
          <cell r="K1881" t="str">
            <v>1.493,82</v>
          </cell>
        </row>
        <row r="1882">
          <cell r="A1882" t="str">
            <v>DRENAGEM/OBRAS DE CONTENCAO/POCOS DE VISITA E CAIXAS</v>
          </cell>
          <cell r="B1882" t="str">
            <v>DROP</v>
          </cell>
          <cell r="C1882" t="str">
            <v>POCOS DE VISITA/BOCAS DE LOBO/CX. DE PASSAGEM/CX. DIVERSAS</v>
          </cell>
          <cell r="D1882" t="str">
            <v>0036</v>
          </cell>
        </row>
        <row r="1882">
          <cell r="G1882">
            <v>99274</v>
          </cell>
          <cell r="H1882" t="str">
            <v>BASE PARA POÇO DE VISITA RETANGULAR PARA DRENAGEM, EM ALVENARIA COM BLOCOS DE CONCRETO, DIMENSÕES INTERNAS = 1X3 M, PROFUNDIDADE = 1,40 M, EXCLUINDO TAMPÃO. AF_12/2020_PA</v>
          </cell>
          <cell r="I1882" t="str">
            <v>UN</v>
          </cell>
          <cell r="J1882" t="str">
            <v>ATRIBUÍDO SÃO PAULO</v>
          </cell>
          <cell r="K1882" t="str">
            <v>5.131,58</v>
          </cell>
        </row>
        <row r="1883">
          <cell r="A1883" t="str">
            <v>DRENAGEM/OBRAS DE CONTENCAO/POCOS DE VISITA E CAIXAS</v>
          </cell>
          <cell r="B1883" t="str">
            <v>DROP</v>
          </cell>
          <cell r="C1883" t="str">
            <v>POCOS DE VISITA/BOCAS DE LOBO/CX. DE PASSAGEM/CX. DIVERSAS</v>
          </cell>
          <cell r="D1883" t="str">
            <v>0036</v>
          </cell>
        </row>
        <row r="1883">
          <cell r="G1883">
            <v>99275</v>
          </cell>
          <cell r="H1883" t="str">
            <v>BASE PARA POÇO DE VISITA CIRCULAR PARA DRENAGEM, EM CONCRETO PRÉ-MOLDADO, DIÂMETRO INTERNO = 0,80 M, PROFUNDIDADE = 1,35 M, EXCLUINDO TAMPÃO. AF_12/2020_PA</v>
          </cell>
          <cell r="I1883" t="str">
            <v>UN</v>
          </cell>
          <cell r="J1883" t="str">
            <v>ATRIBUÍDO SÃO PAULO</v>
          </cell>
          <cell r="K1883" t="str">
            <v>916,40</v>
          </cell>
        </row>
        <row r="1884">
          <cell r="A1884" t="str">
            <v>DRENAGEM/OBRAS DE CONTENCAO/POCOS DE VISITA E CAIXAS</v>
          </cell>
          <cell r="B1884" t="str">
            <v>DROP</v>
          </cell>
          <cell r="C1884" t="str">
            <v>POCOS DE VISITA/BOCAS DE LOBO/CX. DE PASSAGEM/CX. DIVERSAS</v>
          </cell>
          <cell r="D1884" t="str">
            <v>0036</v>
          </cell>
        </row>
        <row r="1884">
          <cell r="G1884">
            <v>99276</v>
          </cell>
          <cell r="H1884" t="str">
            <v>ACRÉSCIMO PARA POÇO DE VISITA RETANGULAR PARA DRENAGEM, EM ALVENARIA COM BLOCOS DE CONCRETO, DIMENSÕES INTERNAS = 1,5X3 M. AF_12/2020</v>
          </cell>
          <cell r="I1884" t="str">
            <v>M</v>
          </cell>
          <cell r="J1884" t="str">
            <v>COEFICIENTE DE REPRESENTATIVIDADE</v>
          </cell>
          <cell r="K1884" t="str">
            <v>2.423,26</v>
          </cell>
        </row>
        <row r="1885">
          <cell r="A1885" t="str">
            <v>DRENAGEM/OBRAS DE CONTENCAO/POCOS DE VISITA E CAIXAS</v>
          </cell>
          <cell r="B1885" t="str">
            <v>DROP</v>
          </cell>
          <cell r="C1885" t="str">
            <v>POCOS DE VISITA/BOCAS DE LOBO/CX. DE PASSAGEM/CX. DIVERSAS</v>
          </cell>
          <cell r="D1885" t="str">
            <v>0036</v>
          </cell>
        </row>
        <row r="1885">
          <cell r="G1885">
            <v>99277</v>
          </cell>
          <cell r="H1885" t="str">
            <v>ACRÉSCIMO PARA POÇO DE VISITA RETANGULAR PARA DRENAGEM, EM ALVENARIA COM BLOCOS DE CONCRETO, DIMENSÕES INTERNAS = 1X3 M. AF_12/2020</v>
          </cell>
          <cell r="I1885" t="str">
            <v>M</v>
          </cell>
          <cell r="J1885" t="str">
            <v>COEFICIENTE DE REPRESENTATIVIDADE</v>
          </cell>
          <cell r="K1885" t="str">
            <v>2.184,20</v>
          </cell>
        </row>
        <row r="1886">
          <cell r="A1886" t="str">
            <v>DRENAGEM/OBRAS DE CONTENCAO/POCOS DE VISITA E CAIXAS</v>
          </cell>
          <cell r="B1886" t="str">
            <v>DROP</v>
          </cell>
          <cell r="C1886" t="str">
            <v>POCOS DE VISITA/BOCAS DE LOBO/CX. DE PASSAGEM/CX. DIVERSAS</v>
          </cell>
          <cell r="D1886" t="str">
            <v>0036</v>
          </cell>
        </row>
        <row r="1886">
          <cell r="G1886">
            <v>99278</v>
          </cell>
          <cell r="H1886" t="str">
            <v>ACRÉSCIMO PARA POÇO DE VISITA CIRCULAR PARA DRENAGEM, EM CONCRETO PRÉ-MOLDADO, DIÂMETRO INTERNO = 0,8 M. AF_12/2020</v>
          </cell>
          <cell r="I1886" t="str">
            <v>M</v>
          </cell>
          <cell r="J1886" t="str">
            <v>COEFICIENTE DE REPRESENTATIVIDADE</v>
          </cell>
          <cell r="K1886" t="str">
            <v>376,95</v>
          </cell>
        </row>
        <row r="1887">
          <cell r="A1887" t="str">
            <v>DRENAGEM/OBRAS DE CONTENCAO/POCOS DE VISITA E CAIXAS</v>
          </cell>
          <cell r="B1887" t="str">
            <v>DROP</v>
          </cell>
          <cell r="C1887" t="str">
            <v>POCOS DE VISITA/BOCAS DE LOBO/CX. DE PASSAGEM/CX. DIVERSAS</v>
          </cell>
          <cell r="D1887" t="str">
            <v>0036</v>
          </cell>
        </row>
        <row r="1887">
          <cell r="G1887">
            <v>99279</v>
          </cell>
          <cell r="H1887" t="str">
            <v>BASE PARA POÇO DE VISITA RETANGULAR PARA DRENAGEM, EM ALVENARIA COM BLOCOS DE CONCRETO, DIMENSÕES INTERNAS = 1X3,5 M, PROFUNDIDADE = 1,40 M, EXCLUINDO TAMPÃO. AF_12/2020_PA</v>
          </cell>
          <cell r="I1887" t="str">
            <v>UN</v>
          </cell>
          <cell r="J1887" t="str">
            <v>ATRIBUÍDO SÃO PAULO</v>
          </cell>
          <cell r="K1887" t="str">
            <v>5.792,74</v>
          </cell>
        </row>
        <row r="1888">
          <cell r="A1888" t="str">
            <v>DRENAGEM/OBRAS DE CONTENCAO/POCOS DE VISITA E CAIXAS</v>
          </cell>
          <cell r="B1888" t="str">
            <v>DROP</v>
          </cell>
          <cell r="C1888" t="str">
            <v>POCOS DE VISITA/BOCAS DE LOBO/CX. DE PASSAGEM/CX. DIVERSAS</v>
          </cell>
          <cell r="D1888" t="str">
            <v>0036</v>
          </cell>
        </row>
        <row r="1888">
          <cell r="G1888">
            <v>99280</v>
          </cell>
          <cell r="H1888" t="str">
            <v>BASE PARA POÇO DE VISITA CIRCULAR PARA DRENAGEM, EM ALVENARIA COM TIJOLOS CERÂMICOS MACIÇOS, DIÂMETRO INTERNO = 0,80 M, PROFUNDIDADE = 1,40 M, EXCLUINDO TAMPÃO. AF_12/2020_PA</v>
          </cell>
          <cell r="I1888" t="str">
            <v>UN</v>
          </cell>
          <cell r="J1888" t="str">
            <v>ATRIBUÍDO SÃO PAULO</v>
          </cell>
          <cell r="K1888" t="str">
            <v>1.930,10</v>
          </cell>
        </row>
        <row r="1889">
          <cell r="A1889" t="str">
            <v>DRENAGEM/OBRAS DE CONTENCAO/POCOS DE VISITA E CAIXAS</v>
          </cell>
          <cell r="B1889" t="str">
            <v>DROP</v>
          </cell>
          <cell r="C1889" t="str">
            <v>POCOS DE VISITA/BOCAS DE LOBO/CX. DE PASSAGEM/CX. DIVERSAS</v>
          </cell>
          <cell r="D1889" t="str">
            <v>0036</v>
          </cell>
        </row>
        <row r="1889">
          <cell r="G1889">
            <v>99281</v>
          </cell>
          <cell r="H1889" t="str">
            <v>ACRÉSCIMO PARA POÇO DE VISITA RETANGULAR PARA DRENAGEM, EM ALVENARIA COM BLOCOS DE CONCRETO, DIMENSÕES INTERNAS = 1X3,5 M. AF_12/2020</v>
          </cell>
          <cell r="I1889" t="str">
            <v>M</v>
          </cell>
          <cell r="J1889" t="str">
            <v>COEFICIENTE DE REPRESENTATIVIDADE</v>
          </cell>
          <cell r="K1889" t="str">
            <v>2.423,26</v>
          </cell>
        </row>
        <row r="1890">
          <cell r="A1890" t="str">
            <v>DRENAGEM/OBRAS DE CONTENCAO/POCOS DE VISITA E CAIXAS</v>
          </cell>
          <cell r="B1890" t="str">
            <v>DROP</v>
          </cell>
          <cell r="C1890" t="str">
            <v>POCOS DE VISITA/BOCAS DE LOBO/CX. DE PASSAGEM/CX. DIVERSAS</v>
          </cell>
          <cell r="D1890" t="str">
            <v>0036</v>
          </cell>
        </row>
        <row r="1890">
          <cell r="G1890">
            <v>99282</v>
          </cell>
          <cell r="H1890" t="str">
            <v>ACRÉSCIMO PARA POÇO DE VISITA RETANGULAR PARA DRENAGEM, EM ALVENARIA COM BLOCOS DE CONCRETO, DIMENSÕES INTERNAS = 2,5X2,5 M. AF_12/2020</v>
          </cell>
          <cell r="I1890" t="str">
            <v>M</v>
          </cell>
          <cell r="J1890" t="str">
            <v>COEFICIENTE DE REPRESENTATIVIDADE</v>
          </cell>
          <cell r="K1890" t="str">
            <v>2.686,75</v>
          </cell>
        </row>
        <row r="1891">
          <cell r="A1891" t="str">
            <v>DRENAGEM/OBRAS DE CONTENCAO/POCOS DE VISITA E CAIXAS</v>
          </cell>
          <cell r="B1891" t="str">
            <v>DROP</v>
          </cell>
          <cell r="C1891" t="str">
            <v>POCOS DE VISITA/BOCAS DE LOBO/CX. DE PASSAGEM/CX. DIVERSAS</v>
          </cell>
          <cell r="D1891" t="str">
            <v>0036</v>
          </cell>
        </row>
        <row r="1891">
          <cell r="G1891">
            <v>99283</v>
          </cell>
          <cell r="H1891" t="str">
            <v>ACRÉSCIMO PARA POÇO DE VISITA CIRCULAR PARA DRENAGEM, EM ALVENARIA COM TIJOLOS CERÂMICOS MACIÇOS, DIÂMETRO INTERNO = 0,8 M. AF_12/2020</v>
          </cell>
          <cell r="I1891" t="str">
            <v>M</v>
          </cell>
          <cell r="J1891" t="str">
            <v>COEFICIENTE DE REPRESENTATIVIDADE</v>
          </cell>
          <cell r="K1891" t="str">
            <v>1.091,08</v>
          </cell>
        </row>
        <row r="1892">
          <cell r="A1892" t="str">
            <v>DRENAGEM/OBRAS DE CONTENCAO/POCOS DE VISITA E CAIXAS</v>
          </cell>
          <cell r="B1892" t="str">
            <v>DROP</v>
          </cell>
          <cell r="C1892" t="str">
            <v>POCOS DE VISITA/BOCAS DE LOBO/CX. DE PASSAGEM/CX. DIVERSAS</v>
          </cell>
          <cell r="D1892" t="str">
            <v>0036</v>
          </cell>
        </row>
        <row r="1892">
          <cell r="G1892">
            <v>99284</v>
          </cell>
          <cell r="H1892" t="str">
            <v>BASE PARA POÇO DE VISITA RETANGULAR PARA DRENAGEM, EM ALVENARIA COM BLOCOS DE CONCRETO, DIMENSÕES INTERNAS = 1,5X3,5 M, PROFUNDIDADE = 1,40 M, EXCLUINDO TAMPÃO. AF_12/2020_PA</v>
          </cell>
          <cell r="I1892" t="str">
            <v>UN</v>
          </cell>
          <cell r="J1892" t="str">
            <v>ATRIBUÍDO SÃO PAULO</v>
          </cell>
          <cell r="K1892" t="str">
            <v>7.237,27</v>
          </cell>
        </row>
        <row r="1893">
          <cell r="A1893" t="str">
            <v>DRENAGEM/OBRAS DE CONTENCAO/POCOS DE VISITA E CAIXAS</v>
          </cell>
          <cell r="B1893" t="str">
            <v>DROP</v>
          </cell>
          <cell r="C1893" t="str">
            <v>POCOS DE VISITA/BOCAS DE LOBO/CX. DE PASSAGEM/CX. DIVERSAS</v>
          </cell>
          <cell r="D1893" t="str">
            <v>0036</v>
          </cell>
        </row>
        <row r="1893">
          <cell r="G1893">
            <v>99285</v>
          </cell>
          <cell r="H1893" t="str">
            <v>BASE PARA POÇO DE VISITA CIRCULAR PARA DRENAGEM, EM CONCRETO PRÉ-MOLDADO, DIÂMETRO INTERNO = 1,0 M, PROFUNDIDADE = 1,35 M, EXCLUINDO TAMPÃO. AF_05/2018_PA</v>
          </cell>
          <cell r="I1893" t="str">
            <v>UN</v>
          </cell>
          <cell r="J1893" t="str">
            <v>ATRIBUÍDO SÃO PAULO</v>
          </cell>
          <cell r="K1893" t="str">
            <v>1.248,36</v>
          </cell>
        </row>
        <row r="1894">
          <cell r="A1894" t="str">
            <v>DRENAGEM/OBRAS DE CONTENCAO/POCOS DE VISITA E CAIXAS</v>
          </cell>
          <cell r="B1894" t="str">
            <v>DROP</v>
          </cell>
          <cell r="C1894" t="str">
            <v>POCOS DE VISITA/BOCAS DE LOBO/CX. DE PASSAGEM/CX. DIVERSAS</v>
          </cell>
          <cell r="D1894" t="str">
            <v>0036</v>
          </cell>
        </row>
        <row r="1894">
          <cell r="G1894">
            <v>99286</v>
          </cell>
          <cell r="H1894" t="str">
            <v>BASE PARA POÇO DE VISITA RETANGULAR PARA DRENAGEM, EM ALVENARIA COM BLOCOS DE CONCRETO, DIMENSÕES INTERNAS = 1X4 M, PROFUNDIDADE = 1,40 M, EXCLUINDO TAMPÃO. AF_12/2020_PA</v>
          </cell>
          <cell r="I1894" t="str">
            <v>UN</v>
          </cell>
          <cell r="J1894" t="str">
            <v>ATRIBUÍDO SÃO PAULO</v>
          </cell>
          <cell r="K1894" t="str">
            <v>6.453,95</v>
          </cell>
        </row>
        <row r="1895">
          <cell r="A1895" t="str">
            <v>DRENAGEM/OBRAS DE CONTENCAO/POCOS DE VISITA E CAIXAS</v>
          </cell>
          <cell r="B1895" t="str">
            <v>DROP</v>
          </cell>
          <cell r="C1895" t="str">
            <v>POCOS DE VISITA/BOCAS DE LOBO/CX. DE PASSAGEM/CX. DIVERSAS</v>
          </cell>
          <cell r="D1895" t="str">
            <v>0036</v>
          </cell>
        </row>
        <row r="1895">
          <cell r="G1895">
            <v>99287</v>
          </cell>
          <cell r="H1895" t="str">
            <v>BASE PARA POÇO DE VISITA RETANGULAR PARA DRENAGEM, EM ALVENARIA COM BLOCOS DE CONCRETO, DIMENSÕES INTERNAS = 2,5X3 M, PROFUNDIDADE = 1,40 M, EXCLUINDO TAMPÃO. AF_12/2020_PA</v>
          </cell>
          <cell r="I1895" t="str">
            <v>UN</v>
          </cell>
          <cell r="J1895" t="str">
            <v>ATRIBUÍDO SÃO PAULO</v>
          </cell>
          <cell r="K1895" t="str">
            <v>9.181,96</v>
          </cell>
        </row>
        <row r="1896">
          <cell r="A1896" t="str">
            <v>DRENAGEM/OBRAS DE CONTENCAO/POCOS DE VISITA E CAIXAS</v>
          </cell>
          <cell r="B1896" t="str">
            <v>DROP</v>
          </cell>
          <cell r="C1896" t="str">
            <v>POCOS DE VISITA/BOCAS DE LOBO/CX. DE PASSAGEM/CX. DIVERSAS</v>
          </cell>
          <cell r="D1896" t="str">
            <v>0036</v>
          </cell>
        </row>
        <row r="1896">
          <cell r="G1896">
            <v>99288</v>
          </cell>
          <cell r="H1896" t="str">
            <v>ACRÉSCIMO PARA POÇO DE VISITA CIRCULAR PARA DRENAGEM, EM CONCRETO PRÉ-MOLDADO, DIÂMETRO INTERNO = 1 M. AF_12/2020</v>
          </cell>
          <cell r="I1896" t="str">
            <v>M</v>
          </cell>
          <cell r="J1896" t="str">
            <v>COEFICIENTE DE REPRESENTATIVIDADE</v>
          </cell>
          <cell r="K1896" t="str">
            <v>497,50</v>
          </cell>
        </row>
        <row r="1897">
          <cell r="A1897" t="str">
            <v>DRENAGEM/OBRAS DE CONTENCAO/POCOS DE VISITA E CAIXAS</v>
          </cell>
          <cell r="B1897" t="str">
            <v>DROP</v>
          </cell>
          <cell r="C1897" t="str">
            <v>POCOS DE VISITA/BOCAS DE LOBO/CX. DE PASSAGEM/CX. DIVERSAS</v>
          </cell>
          <cell r="D1897" t="str">
            <v>0036</v>
          </cell>
        </row>
        <row r="1897">
          <cell r="G1897">
            <v>99289</v>
          </cell>
          <cell r="H1897" t="str">
            <v>ACRÉSCIMO PARA POÇO DE VISITA RETANGULAR PARA DRENAGEM, EM ALVENARIA COM BLOCOS DE CONCRETO, DIMENSÕES INTERNAS = 1X4 M. AF_12/2020</v>
          </cell>
          <cell r="I1897" t="str">
            <v>M</v>
          </cell>
          <cell r="J1897" t="str">
            <v>COEFICIENTE DE REPRESENTATIVIDADE</v>
          </cell>
          <cell r="K1897" t="str">
            <v>2.662,24</v>
          </cell>
        </row>
        <row r="1898">
          <cell r="A1898" t="str">
            <v>DRENAGEM/OBRAS DE CONTENCAO/POCOS DE VISITA E CAIXAS</v>
          </cell>
          <cell r="B1898" t="str">
            <v>DROP</v>
          </cell>
          <cell r="C1898" t="str">
            <v>POCOS DE VISITA/BOCAS DE LOBO/CX. DE PASSAGEM/CX. DIVERSAS</v>
          </cell>
          <cell r="D1898" t="str">
            <v>0036</v>
          </cell>
        </row>
        <row r="1898">
          <cell r="G1898">
            <v>99290</v>
          </cell>
          <cell r="H1898" t="str">
            <v>BASE PARA POÇO DE VISITA RETANGULAR PARA DRENAGEM, EM ALVENARIA COM BLOCOS DE CONCRETO, DIMENSÕES INTERNAS = 1,5X1,5 M, PROFUNDIDADE = 1,40 M, EXCLUINDO TAMPÃO. AF_12/2020_PA</v>
          </cell>
          <cell r="I1898" t="str">
            <v>UN</v>
          </cell>
          <cell r="J1898" t="str">
            <v>ATRIBUÍDO SÃO PAULO</v>
          </cell>
          <cell r="K1898" t="str">
            <v>3.880,63</v>
          </cell>
        </row>
        <row r="1899">
          <cell r="A1899" t="str">
            <v>DRENAGEM/OBRAS DE CONTENCAO/POCOS DE VISITA E CAIXAS</v>
          </cell>
          <cell r="B1899" t="str">
            <v>DROP</v>
          </cell>
          <cell r="C1899" t="str">
            <v>POCOS DE VISITA/BOCAS DE LOBO/CX. DE PASSAGEM/CX. DIVERSAS</v>
          </cell>
          <cell r="D1899" t="str">
            <v>0036</v>
          </cell>
        </row>
        <row r="1899">
          <cell r="G1899">
            <v>99291</v>
          </cell>
          <cell r="H1899" t="str">
            <v>ACRÉSCIMO PARA POÇO DE VISITA RETANGULAR PARA DRENAGEM, EM ALVENARIA COM BLOCOS DE CONCRETO, DIMENSÕES INTERNAS = 1,5X3,5 M. AF_12/2020</v>
          </cell>
          <cell r="I1899" t="str">
            <v>M</v>
          </cell>
          <cell r="J1899" t="str">
            <v>COEFICIENTE DE REPRESENTATIVIDADE</v>
          </cell>
          <cell r="K1899" t="str">
            <v>2.662,24</v>
          </cell>
        </row>
        <row r="1900">
          <cell r="A1900" t="str">
            <v>DRENAGEM/OBRAS DE CONTENCAO/POCOS DE VISITA E CAIXAS</v>
          </cell>
          <cell r="B1900" t="str">
            <v>DROP</v>
          </cell>
          <cell r="C1900" t="str">
            <v>POCOS DE VISITA/BOCAS DE LOBO/CX. DE PASSAGEM/CX. DIVERSAS</v>
          </cell>
          <cell r="D1900" t="str">
            <v>0036</v>
          </cell>
        </row>
        <row r="1900">
          <cell r="G1900">
            <v>99292</v>
          </cell>
          <cell r="H1900" t="str">
            <v>BASE PARA POÇO DE VISITA CIRCULAR PARA DRENAGEM, EM ALVENARIA COM TIJOLOS CERÂMICOS MACIÇOS, DIÂMETRO INTERNO = 1,0 M, PROFUNDIDADE = 1,40 M, EXCLUINDO TAMPÃO. AF_12/2020_PA</v>
          </cell>
          <cell r="I1900" t="str">
            <v>UN</v>
          </cell>
          <cell r="J1900" t="str">
            <v>ATRIBUÍDO SÃO PAULO</v>
          </cell>
          <cell r="K1900" t="str">
            <v>2.385,84</v>
          </cell>
        </row>
        <row r="1901">
          <cell r="A1901" t="str">
            <v>DRENAGEM/OBRAS DE CONTENCAO/POCOS DE VISITA E CAIXAS</v>
          </cell>
          <cell r="B1901" t="str">
            <v>DROP</v>
          </cell>
          <cell r="C1901" t="str">
            <v>POCOS DE VISITA/BOCAS DE LOBO/CX. DE PASSAGEM/CX. DIVERSAS</v>
          </cell>
          <cell r="D1901" t="str">
            <v>0036</v>
          </cell>
        </row>
        <row r="1901">
          <cell r="G1901">
            <v>99293</v>
          </cell>
          <cell r="H1901" t="str">
            <v>ACRÉSCIMO PARA POÇO DE VISITA CIRCULAR PARA DRENAGEM, EM ALVENARIA COM TIJOLOS CERÂMICOS MACIÇOS, DIÂMETRO INTERNO = 1 M. AF_12/2020</v>
          </cell>
          <cell r="I1901" t="str">
            <v>M</v>
          </cell>
          <cell r="J1901" t="str">
            <v>COEFICIENTE DE REPRESENTATIVIDADE</v>
          </cell>
          <cell r="K1901" t="str">
            <v>1.318,13</v>
          </cell>
        </row>
        <row r="1902">
          <cell r="A1902" t="str">
            <v>DRENAGEM/OBRAS DE CONTENCAO/POCOS DE VISITA E CAIXAS</v>
          </cell>
          <cell r="B1902" t="str">
            <v>DROP</v>
          </cell>
          <cell r="C1902" t="str">
            <v>POCOS DE VISITA/BOCAS DE LOBO/CX. DE PASSAGEM/CX. DIVERSAS</v>
          </cell>
          <cell r="D1902" t="str">
            <v>0036</v>
          </cell>
        </row>
        <row r="1902">
          <cell r="G1902">
            <v>99294</v>
          </cell>
          <cell r="H1902" t="str">
            <v>BASE PARA POÇO DE VISITA RETANGULAR PARA DRENAGEM, EM ALVENARIA COM BLOCOS DE CONCRETO, DIMENSÕES INTERNAS = 1,5X4 M, PROFUNDIDADE = 1,40 M, EXCLUINDO TAMPÃO. AF_12/2020_PA</v>
          </cell>
          <cell r="I1902" t="str">
            <v>UN</v>
          </cell>
          <cell r="J1902" t="str">
            <v>ATRIBUÍDO SÃO PAULO</v>
          </cell>
          <cell r="K1902" t="str">
            <v>8.069,84</v>
          </cell>
        </row>
        <row r="1903">
          <cell r="A1903" t="str">
            <v>DRENAGEM/OBRAS DE CONTENCAO/POCOS DE VISITA E CAIXAS</v>
          </cell>
          <cell r="B1903" t="str">
            <v>DROP</v>
          </cell>
          <cell r="C1903" t="str">
            <v>POCOS DE VISITA/BOCAS DE LOBO/CX. DE PASSAGEM/CX. DIVERSAS</v>
          </cell>
          <cell r="D1903" t="str">
            <v>0036</v>
          </cell>
        </row>
        <row r="1903">
          <cell r="G1903">
            <v>99296</v>
          </cell>
          <cell r="H1903" t="str">
            <v>ACRÉSCIMO PARA POÇO DE VISITA RETANGULAR PARA DRENAGEM, EM ALVENARIA COM BLOCOS DE CONCRETO, DIMENSÕES INTERNAS = 2,5X3 M. AF_12/2020</v>
          </cell>
          <cell r="I1903" t="str">
            <v>M</v>
          </cell>
          <cell r="J1903" t="str">
            <v>COEFICIENTE DE REPRESENTATIVIDADE</v>
          </cell>
          <cell r="K1903" t="str">
            <v>2.925,74</v>
          </cell>
        </row>
        <row r="1904">
          <cell r="A1904" t="str">
            <v>DRENAGEM/OBRAS DE CONTENCAO/POCOS DE VISITA E CAIXAS</v>
          </cell>
          <cell r="B1904" t="str">
            <v>DROP</v>
          </cell>
          <cell r="C1904" t="str">
            <v>POCOS DE VISITA/BOCAS DE LOBO/CX. DE PASSAGEM/CX. DIVERSAS</v>
          </cell>
          <cell r="D1904" t="str">
            <v>0036</v>
          </cell>
        </row>
        <row r="1904">
          <cell r="G1904">
            <v>99297</v>
          </cell>
          <cell r="H1904" t="str">
            <v>ACRÉSCIMO PARA POÇO DE VISITA RETANGULAR PARA DRENAGEM, EM ALVENARIA COM BLOCOS DE CONCRETO, DIMENSÕES INTERNAS = 1,5X4 M. AF_12/2020</v>
          </cell>
          <cell r="I1904" t="str">
            <v>M</v>
          </cell>
          <cell r="J1904" t="str">
            <v>COEFICIENTE DE REPRESENTATIVIDADE</v>
          </cell>
          <cell r="K1904" t="str">
            <v>2.921,52</v>
          </cell>
        </row>
        <row r="1905">
          <cell r="A1905" t="str">
            <v>DRENAGEM/OBRAS DE CONTENCAO/POCOS DE VISITA E CAIXAS</v>
          </cell>
          <cell r="B1905" t="str">
            <v>DROP</v>
          </cell>
          <cell r="C1905" t="str">
            <v>POCOS DE VISITA/BOCAS DE LOBO/CX. DE PASSAGEM/CX. DIVERSAS</v>
          </cell>
          <cell r="D1905" t="str">
            <v>0036</v>
          </cell>
        </row>
        <row r="1905">
          <cell r="G1905">
            <v>99298</v>
          </cell>
          <cell r="H1905" t="str">
            <v>BASE PARA POÇO DE VISITA RETANGULAR PARA DRENAGEM, EM ALVENARIA COM BLOCOS DE CONCRETO, DIMENSÕES INTERNAS = 2,5X3,5 M, PROFUNDIDADE = 1,40 M, EXCLUINDO TAMPÃO. AF_12/2020_PA</v>
          </cell>
          <cell r="I1905" t="str">
            <v>UN</v>
          </cell>
          <cell r="J1905" t="str">
            <v>ATRIBUÍDO SÃO PAULO</v>
          </cell>
          <cell r="K1905" t="str">
            <v>10.390,03</v>
          </cell>
        </row>
        <row r="1906">
          <cell r="A1906" t="str">
            <v>DRENAGEM/OBRAS DE CONTENCAO/POCOS DE VISITA E CAIXAS</v>
          </cell>
          <cell r="B1906" t="str">
            <v>DROP</v>
          </cell>
          <cell r="C1906" t="str">
            <v>POCOS DE VISITA/BOCAS DE LOBO/CX. DE PASSAGEM/CX. DIVERSAS</v>
          </cell>
          <cell r="D1906" t="str">
            <v>0036</v>
          </cell>
        </row>
        <row r="1906">
          <cell r="G1906">
            <v>99299</v>
          </cell>
          <cell r="H1906" t="str">
            <v>ACRÉSCIMO PARA POÇO DE VISITA RETANGULAR PARA DRENAGEM, EM ALVENARIA COM BLOCOS DE CONCRETO, DIMENSÕES INTERNAS = 2,5X3,5 M. AF_12/2020</v>
          </cell>
          <cell r="I1906" t="str">
            <v>M</v>
          </cell>
          <cell r="J1906" t="str">
            <v>COEFICIENTE DE REPRESENTATIVIDADE</v>
          </cell>
          <cell r="K1906" t="str">
            <v>3.164,70</v>
          </cell>
        </row>
        <row r="1907">
          <cell r="A1907" t="str">
            <v>DRENAGEM/OBRAS DE CONTENCAO/POCOS DE VISITA E CAIXAS</v>
          </cell>
          <cell r="B1907" t="str">
            <v>DROP</v>
          </cell>
          <cell r="C1907" t="str">
            <v>POCOS DE VISITA/BOCAS DE LOBO/CX. DE PASSAGEM/CX. DIVERSAS</v>
          </cell>
          <cell r="D1907" t="str">
            <v>0036</v>
          </cell>
        </row>
        <row r="1907">
          <cell r="G1907">
            <v>99300</v>
          </cell>
          <cell r="H1907" t="str">
            <v>BASE PARA POÇO DE VISITA RETANGULAR PARA DRENAGEM, EM ALVENARIA COM BLOCOS DE CONCRETO, DIMENSÕES INTERNAS = 2,5X4 M, PROFUNDIDADE = 1,40 M, EXCLUINDO TAMPÃO. AF_12/2020_PA</v>
          </cell>
          <cell r="I1907" t="str">
            <v>UN</v>
          </cell>
          <cell r="J1907" t="str">
            <v>ATRIBUÍDO SÃO PAULO</v>
          </cell>
          <cell r="K1907" t="str">
            <v>11.598,14</v>
          </cell>
        </row>
        <row r="1908">
          <cell r="A1908" t="str">
            <v>DRENAGEM/OBRAS DE CONTENCAO/POCOS DE VISITA E CAIXAS</v>
          </cell>
          <cell r="B1908" t="str">
            <v>DROP</v>
          </cell>
          <cell r="C1908" t="str">
            <v>POCOS DE VISITA/BOCAS DE LOBO/CX. DE PASSAGEM/CX. DIVERSAS</v>
          </cell>
          <cell r="D1908" t="str">
            <v>0036</v>
          </cell>
        </row>
        <row r="1908">
          <cell r="G1908">
            <v>99301</v>
          </cell>
          <cell r="H1908" t="str">
            <v>BASE PARA POÇO DE VISITA RETANGULAR PARA DRENAGEM, EM ALVENARIA COM BLOCOS DE CONCRETO, DIMENSÕES INTERNAS = 2X2 M, PROFUNDIDADE = 1,40 M, EXCLUINDO TAMPÃO. AF_12/2020_PA</v>
          </cell>
          <cell r="I1908" t="str">
            <v>UN</v>
          </cell>
          <cell r="J1908" t="str">
            <v>ATRIBUÍDO SÃO PAULO</v>
          </cell>
          <cell r="K1908" t="str">
            <v>5.732,71</v>
          </cell>
        </row>
        <row r="1909">
          <cell r="A1909" t="str">
            <v>DRENAGEM/OBRAS DE CONTENCAO/POCOS DE VISITA E CAIXAS</v>
          </cell>
          <cell r="B1909" t="str">
            <v>DROP</v>
          </cell>
          <cell r="C1909" t="str">
            <v>POCOS DE VISITA/BOCAS DE LOBO/CX. DE PASSAGEM/CX. DIVERSAS</v>
          </cell>
          <cell r="D1909" t="str">
            <v>0036</v>
          </cell>
        </row>
        <row r="1909">
          <cell r="G1909">
            <v>99302</v>
          </cell>
          <cell r="H1909" t="str">
            <v>ACRÉSCIMO PARA POÇO DE VISITA RETANGULAR PARA DRENAGEM, EM ALVENARIA COM BLOCOS DE CONCRETO, DIMENSÕES INTERNAS = 2,5X4 M. AF_12/2020</v>
          </cell>
          <cell r="I1909" t="str">
            <v>M</v>
          </cell>
          <cell r="J1909" t="str">
            <v>COEFICIENTE DE REPRESENTATIVIDADE</v>
          </cell>
          <cell r="K1909" t="str">
            <v>3.407,91</v>
          </cell>
        </row>
        <row r="1910">
          <cell r="A1910" t="str">
            <v>DRENAGEM/OBRAS DE CONTENCAO/POCOS DE VISITA E CAIXAS</v>
          </cell>
          <cell r="B1910" t="str">
            <v>DROP</v>
          </cell>
          <cell r="C1910" t="str">
            <v>POCOS DE VISITA/BOCAS DE LOBO/CX. DE PASSAGEM/CX. DIVERSAS</v>
          </cell>
          <cell r="D1910" t="str">
            <v>0036</v>
          </cell>
        </row>
        <row r="1910">
          <cell r="G1910">
            <v>99303</v>
          </cell>
          <cell r="H1910" t="str">
            <v>BASE PARA POÇO DE VISITA RETANGULAR PARA DRENAGEM, EM ALVENARIA COM BLOCOS DE CONCRETO, DIMENSÕES INTERNAS = 3X3 M, PROFUNDIDADE = 1,40 M, EXCLUINDO TAMPÃO. AF_12/2020_PA</v>
          </cell>
          <cell r="I1910" t="str">
            <v>UN</v>
          </cell>
          <cell r="J1910" t="str">
            <v>ATRIBUÍDO SÃO PAULO</v>
          </cell>
          <cell r="K1910" t="str">
            <v>10.616,58</v>
          </cell>
        </row>
        <row r="1911">
          <cell r="A1911" t="str">
            <v>DRENAGEM/OBRAS DE CONTENCAO/POCOS DE VISITA E CAIXAS</v>
          </cell>
          <cell r="B1911" t="str">
            <v>DROP</v>
          </cell>
          <cell r="C1911" t="str">
            <v>POCOS DE VISITA/BOCAS DE LOBO/CX. DE PASSAGEM/CX. DIVERSAS</v>
          </cell>
          <cell r="D1911" t="str">
            <v>0036</v>
          </cell>
        </row>
        <row r="1911">
          <cell r="G1911">
            <v>99304</v>
          </cell>
          <cell r="H1911" t="str">
            <v>ACRÉSCIMO PARA POÇO DE VISITA RETANGULAR PARA DRENAGEM, EM ALVENARIA COM BLOCOS DE CONCRETO, DIMENSÕES INTERNAS = 3X3 M. AF_12/2020</v>
          </cell>
          <cell r="I1911" t="str">
            <v>M</v>
          </cell>
          <cell r="J1911" t="str">
            <v>COEFICIENTE DE REPRESENTATIVIDADE</v>
          </cell>
          <cell r="K1911" t="str">
            <v>3.168,92</v>
          </cell>
        </row>
        <row r="1912">
          <cell r="A1912" t="str">
            <v>DRENAGEM/OBRAS DE CONTENCAO/POCOS DE VISITA E CAIXAS</v>
          </cell>
          <cell r="B1912" t="str">
            <v>DROP</v>
          </cell>
          <cell r="C1912" t="str">
            <v>POCOS DE VISITA/BOCAS DE LOBO/CX. DE PASSAGEM/CX. DIVERSAS</v>
          </cell>
          <cell r="D1912" t="str">
            <v>0036</v>
          </cell>
        </row>
        <row r="1912">
          <cell r="G1912">
            <v>99305</v>
          </cell>
          <cell r="H1912" t="str">
            <v>BASE PARA POÇO DE VISITA RETANGULAR PARA DRENAGEM, EM ALVENARIA COM BLOCOS DE CONCRETO, DIMENSÕES INTERNAS = 3X3,5 M, PROFUNDIDADE = 1,40 M, EXCLUINDO TAMPÃO. AF_12/2020_PA</v>
          </cell>
          <cell r="I1912" t="str">
            <v>UN</v>
          </cell>
          <cell r="J1912" t="str">
            <v>ATRIBUÍDO SÃO PAULO</v>
          </cell>
          <cell r="K1912" t="str">
            <v>12.007,28</v>
          </cell>
        </row>
        <row r="1913">
          <cell r="A1913" t="str">
            <v>DRENAGEM/OBRAS DE CONTENCAO/POCOS DE VISITA E CAIXAS</v>
          </cell>
          <cell r="B1913" t="str">
            <v>DROP</v>
          </cell>
          <cell r="C1913" t="str">
            <v>POCOS DE VISITA/BOCAS DE LOBO/CX. DE PASSAGEM/CX. DIVERSAS</v>
          </cell>
          <cell r="D1913" t="str">
            <v>0036</v>
          </cell>
        </row>
        <row r="1913">
          <cell r="G1913">
            <v>99306</v>
          </cell>
          <cell r="H1913" t="str">
            <v>ACRÉSCIMO PARA POÇO DE VISITA RETANGULAR PARA DRENAGEM, EM ALVENARIA COM BLOCOS DE CONCRETO, DIMENSÕES INTERNAS = 3X3,5 M. AF_12/2020</v>
          </cell>
          <cell r="I1913" t="str">
            <v>M</v>
          </cell>
          <cell r="J1913" t="str">
            <v>COEFICIENTE DE REPRESENTATIVIDADE</v>
          </cell>
          <cell r="K1913" t="str">
            <v>3.407,91</v>
          </cell>
        </row>
        <row r="1914">
          <cell r="A1914" t="str">
            <v>DRENAGEM/OBRAS DE CONTENCAO/POCOS DE VISITA E CAIXAS</v>
          </cell>
          <cell r="B1914" t="str">
            <v>DROP</v>
          </cell>
          <cell r="C1914" t="str">
            <v>POCOS DE VISITA/BOCAS DE LOBO/CX. DE PASSAGEM/CX. DIVERSAS</v>
          </cell>
          <cell r="D1914" t="str">
            <v>0036</v>
          </cell>
        </row>
        <row r="1914">
          <cell r="G1914">
            <v>99307</v>
          </cell>
          <cell r="H1914" t="str">
            <v>ACRÉSCIMO PARA POÇO DE VISITA RETANGULAR PARA DRENAGEM, EM ALVENARIA COM BLOCOS DE CONCRETO, DIMENSÕES INTERNAS = 2X2 M. AF_12/2020</v>
          </cell>
          <cell r="I1914" t="str">
            <v>M</v>
          </cell>
          <cell r="J1914" t="str">
            <v>COEFICIENTE DE REPRESENTATIVIDADE</v>
          </cell>
          <cell r="K1914" t="str">
            <v>2.204,48</v>
          </cell>
        </row>
        <row r="1915">
          <cell r="A1915" t="str">
            <v>DRENAGEM/OBRAS DE CONTENCAO/POCOS DE VISITA E CAIXAS</v>
          </cell>
          <cell r="B1915" t="str">
            <v>DROP</v>
          </cell>
          <cell r="C1915" t="str">
            <v>POCOS DE VISITA/BOCAS DE LOBO/CX. DE PASSAGEM/CX. DIVERSAS</v>
          </cell>
          <cell r="D1915" t="str">
            <v>0036</v>
          </cell>
        </row>
        <row r="1915">
          <cell r="G1915">
            <v>99308</v>
          </cell>
          <cell r="H1915" t="str">
            <v>BASE PARA POÇO DE VISITA RETANGULAR PARA DRENAGEM, EM ALVENARIA COM BLOCOS DE CONCRETO, DIMENSÕES INTERNAS = 3X4 M, PROFUNDIDADE = 1,40 M, EXCLUINDO TAMPÃO. AF_12/2020_PA</v>
          </cell>
          <cell r="I1915" t="str">
            <v>UN</v>
          </cell>
          <cell r="J1915" t="str">
            <v>ATRIBUÍDO SÃO PAULO</v>
          </cell>
          <cell r="K1915" t="str">
            <v>13.398,05</v>
          </cell>
        </row>
        <row r="1916">
          <cell r="A1916" t="str">
            <v>DRENAGEM/OBRAS DE CONTENCAO/POCOS DE VISITA E CAIXAS</v>
          </cell>
          <cell r="B1916" t="str">
            <v>DROP</v>
          </cell>
          <cell r="C1916" t="str">
            <v>POCOS DE VISITA/BOCAS DE LOBO/CX. DE PASSAGEM/CX. DIVERSAS</v>
          </cell>
          <cell r="D1916" t="str">
            <v>0036</v>
          </cell>
        </row>
        <row r="1916">
          <cell r="G1916">
            <v>99309</v>
          </cell>
          <cell r="H1916" t="str">
            <v>ACRÉSCIMO PARA POÇO DE VISITA RETANGULAR PARA DRENAGEM, EM ALVENARIA COM BLOCOS DE CONCRETO, DIMENSÕES INTERNAS = 3X4 M. AF_12/2020</v>
          </cell>
          <cell r="I1916" t="str">
            <v>M</v>
          </cell>
          <cell r="J1916" t="str">
            <v>COEFICIENTE DE REPRESENTATIVIDADE</v>
          </cell>
          <cell r="K1916" t="str">
            <v>3.651,20</v>
          </cell>
        </row>
        <row r="1917">
          <cell r="A1917" t="str">
            <v>DRENAGEM/OBRAS DE CONTENCAO/POCOS DE VISITA E CAIXAS</v>
          </cell>
          <cell r="B1917" t="str">
            <v>DROP</v>
          </cell>
          <cell r="C1917" t="str">
            <v>POCOS DE VISITA/BOCAS DE LOBO/CX. DE PASSAGEM/CX. DIVERSAS</v>
          </cell>
          <cell r="D1917" t="str">
            <v>0036</v>
          </cell>
        </row>
        <row r="1917">
          <cell r="G1917">
            <v>99310</v>
          </cell>
          <cell r="H1917" t="str">
            <v>BASE PARA POÇO DE VISITA RETANGULAR PARA DRENAGEM, EM ALVENARIA COM BLOCOS DE CONCRETO, DIMENSÕES INTERNAS = 3,5X3,5 M, PROFUNDIDADE = 1,40 M, EXCLUINDO TAMPÃO. AF_12/2020_PA</v>
          </cell>
          <cell r="I1917" t="str">
            <v>UN</v>
          </cell>
          <cell r="J1917" t="str">
            <v>ATRIBUÍDO SÃO PAULO</v>
          </cell>
          <cell r="K1917" t="str">
            <v>13.624,63</v>
          </cell>
        </row>
        <row r="1918">
          <cell r="A1918" t="str">
            <v>DRENAGEM/OBRAS DE CONTENCAO/POCOS DE VISITA E CAIXAS</v>
          </cell>
          <cell r="B1918" t="str">
            <v>DROP</v>
          </cell>
          <cell r="C1918" t="str">
            <v>POCOS DE VISITA/BOCAS DE LOBO/CX. DE PASSAGEM/CX. DIVERSAS</v>
          </cell>
          <cell r="D1918" t="str">
            <v>0036</v>
          </cell>
        </row>
        <row r="1918">
          <cell r="G1918">
            <v>99311</v>
          </cell>
          <cell r="H1918" t="str">
            <v>ACRÉSCIMO PARA POÇO DE VISITA RETANGULAR PARA DRENAGEM, EM ALVENARIA COM BLOCOS DE CONCRETO, DIMENSÕES INTERNAS = 3,5X3,5 M. AF_12/2020</v>
          </cell>
          <cell r="I1918" t="str">
            <v>M</v>
          </cell>
          <cell r="J1918" t="str">
            <v>COEFICIENTE DE REPRESENTATIVIDADE</v>
          </cell>
          <cell r="K1918" t="str">
            <v>3.651,20</v>
          </cell>
        </row>
        <row r="1919">
          <cell r="A1919" t="str">
            <v>DRENAGEM/OBRAS DE CONTENCAO/POCOS DE VISITA E CAIXAS</v>
          </cell>
          <cell r="B1919" t="str">
            <v>DROP</v>
          </cell>
          <cell r="C1919" t="str">
            <v>POCOS DE VISITA/BOCAS DE LOBO/CX. DE PASSAGEM/CX. DIVERSAS</v>
          </cell>
          <cell r="D1919" t="str">
            <v>0036</v>
          </cell>
        </row>
        <row r="1919">
          <cell r="G1919">
            <v>99312</v>
          </cell>
          <cell r="H1919" t="str">
            <v>BASE PARA POÇO DE VISITA RETANGULAR PARA DRENAGEM, EM ALVENARIA COM BLOCOS DE CONCRETO, DIMENSÕES INTERNAS = 2X2,5 M, PROFUNDIDADE = 1,40 M, EXCLUINDO TAMPÃO. AF_12/2020_PA</v>
          </cell>
          <cell r="I1919" t="str">
            <v>UN</v>
          </cell>
          <cell r="J1919" t="str">
            <v>ATRIBUÍDO SÃO PAULO</v>
          </cell>
          <cell r="K1919" t="str">
            <v>6.724,22</v>
          </cell>
        </row>
        <row r="1920">
          <cell r="A1920" t="str">
            <v>DRENAGEM/OBRAS DE CONTENCAO/POCOS DE VISITA E CAIXAS</v>
          </cell>
          <cell r="B1920" t="str">
            <v>DROP</v>
          </cell>
          <cell r="C1920" t="str">
            <v>POCOS DE VISITA/BOCAS DE LOBO/CX. DE PASSAGEM/CX. DIVERSAS</v>
          </cell>
          <cell r="D1920" t="str">
            <v>0036</v>
          </cell>
        </row>
        <row r="1920">
          <cell r="G1920">
            <v>99313</v>
          </cell>
          <cell r="H1920" t="str">
            <v>BASE PARA POÇO DE VISITA RETANGULAR PARA DRENAGEM, EM ALVENARIA COM BLOCOS DE CONCRETO, DIMENSÕES INTERNAS = 3,5X4 M, PROFUNDIDADE = 1,40 M, EXCLUINDO TAMPÃO. AF_12/2020_PA</v>
          </cell>
          <cell r="I1920" t="str">
            <v>UN</v>
          </cell>
          <cell r="J1920" t="str">
            <v>ATRIBUÍDO SÃO PAULO</v>
          </cell>
          <cell r="K1920" t="str">
            <v>15.197,85</v>
          </cell>
        </row>
        <row r="1921">
          <cell r="A1921" t="str">
            <v>DRENAGEM/OBRAS DE CONTENCAO/POCOS DE VISITA E CAIXAS</v>
          </cell>
          <cell r="B1921" t="str">
            <v>DROP</v>
          </cell>
          <cell r="C1921" t="str">
            <v>POCOS DE VISITA/BOCAS DE LOBO/CX. DE PASSAGEM/CX. DIVERSAS</v>
          </cell>
          <cell r="D1921" t="str">
            <v>0036</v>
          </cell>
        </row>
        <row r="1921">
          <cell r="G1921">
            <v>99314</v>
          </cell>
          <cell r="H1921" t="str">
            <v>ACRÉSCIMO PARA POÇO DE VISITA RETANGULAR PARA DRENAGEM, EM ALVENARIA COM BLOCOS DE CONCRETO, DIMENSÕES INTERNAS = 3,5X4 M. AF_12/2020</v>
          </cell>
          <cell r="I1921" t="str">
            <v>M</v>
          </cell>
          <cell r="J1921" t="str">
            <v>COEFICIENTE DE REPRESENTATIVIDADE</v>
          </cell>
          <cell r="K1921" t="str">
            <v>3.894,42</v>
          </cell>
        </row>
        <row r="1922">
          <cell r="A1922" t="str">
            <v>DRENAGEM/OBRAS DE CONTENCAO/POCOS DE VISITA E CAIXAS</v>
          </cell>
          <cell r="B1922" t="str">
            <v>DROP</v>
          </cell>
          <cell r="C1922" t="str">
            <v>POCOS DE VISITA/BOCAS DE LOBO/CX. DE PASSAGEM/CX. DIVERSAS</v>
          </cell>
          <cell r="D1922" t="str">
            <v>0036</v>
          </cell>
        </row>
        <row r="1922">
          <cell r="G1922">
            <v>99315</v>
          </cell>
          <cell r="H1922" t="str">
            <v>BASE PARA POÇO DE VISITA RETANGULAR PARA DRENAGEM, EM ALVENARIA COM BLOCOS DE CONCRETO, DIMENSÕES INTERNAS = 4X4 M, PROFUNDIDADE = 1,40 M, EXCLUINDO TAMPÃO. AF_12/2020_PA</v>
          </cell>
          <cell r="I1922" t="str">
            <v>UN</v>
          </cell>
          <cell r="J1922" t="str">
            <v>ATRIBUÍDO SÃO PAULO</v>
          </cell>
          <cell r="K1922" t="str">
            <v>16.997,74</v>
          </cell>
        </row>
        <row r="1923">
          <cell r="A1923" t="str">
            <v>DRENAGEM/OBRAS DE CONTENCAO/POCOS DE VISITA E CAIXAS</v>
          </cell>
          <cell r="B1923" t="str">
            <v>DROP</v>
          </cell>
          <cell r="C1923" t="str">
            <v>POCOS DE VISITA/BOCAS DE LOBO/CX. DE PASSAGEM/CX. DIVERSAS</v>
          </cell>
          <cell r="D1923" t="str">
            <v>0036</v>
          </cell>
        </row>
        <row r="1923">
          <cell r="G1923">
            <v>99317</v>
          </cell>
          <cell r="H1923" t="str">
            <v>ACRÉSCIMO PARA POÇO DE VISITA RETANGULAR PARA DRENAGEM, EM ALVENARIA COM BLOCOS DE CONCRETO, DIMENSÕES INTERNAS = 2X2,5 M. AF_12/2020</v>
          </cell>
          <cell r="I1923" t="str">
            <v>M</v>
          </cell>
          <cell r="J1923" t="str">
            <v>COEFICIENTE DE REPRESENTATIVIDADE</v>
          </cell>
          <cell r="K1923" t="str">
            <v>2.443,48</v>
          </cell>
        </row>
        <row r="1924">
          <cell r="A1924" t="str">
            <v>DRENAGEM/OBRAS DE CONTENCAO/POCOS DE VISITA E CAIXAS</v>
          </cell>
          <cell r="B1924" t="str">
            <v>DROP</v>
          </cell>
          <cell r="C1924" t="str">
            <v>POCOS DE VISITA/BOCAS DE LOBO/CX. DE PASSAGEM/CX. DIVERSAS</v>
          </cell>
          <cell r="D1924" t="str">
            <v>0036</v>
          </cell>
        </row>
        <row r="1924">
          <cell r="G1924">
            <v>99318</v>
          </cell>
          <cell r="H1924" t="str">
            <v>CHAMINÉ CIRCULAR PARA POÇO DE VISITA PARA DRENAGEM, EM CONCRETO PRÉ-MOLDADO, DIÂMETRO INTERNO = 0,6 M. AF_12/2020</v>
          </cell>
          <cell r="I1924" t="str">
            <v>M</v>
          </cell>
          <cell r="J1924" t="str">
            <v>COEFICIENTE DE REPRESENTATIVIDADE</v>
          </cell>
          <cell r="K1924" t="str">
            <v>275,54</v>
          </cell>
        </row>
        <row r="1925">
          <cell r="A1925" t="str">
            <v>DRENAGEM/OBRAS DE CONTENCAO/POCOS DE VISITA E CAIXAS</v>
          </cell>
          <cell r="B1925" t="str">
            <v>DROP</v>
          </cell>
          <cell r="C1925" t="str">
            <v>POCOS DE VISITA/BOCAS DE LOBO/CX. DE PASSAGEM/CX. DIVERSAS</v>
          </cell>
          <cell r="D1925" t="str">
            <v>0036</v>
          </cell>
        </row>
        <row r="1925">
          <cell r="G1925">
            <v>99319</v>
          </cell>
          <cell r="H1925" t="str">
            <v>CHAMINÉ CIRCULAR PARA POÇO DE VISITA PARA DRENAGEM, EM ALVENARIA COM TIJOLOS CERÂMICOS MACIÇOS, DIÂMETRO INTERNO = 0,6 M. AF_12/2020</v>
          </cell>
          <cell r="I1925" t="str">
            <v>M</v>
          </cell>
          <cell r="J1925" t="str">
            <v>COEFICIENTE DE REPRESENTATIVIDADE</v>
          </cell>
          <cell r="K1925" t="str">
            <v>869,75</v>
          </cell>
        </row>
        <row r="1926">
          <cell r="A1926" t="str">
            <v>DRENAGEM/OBRAS DE CONTENCAO/POCOS DE VISITA E CAIXAS</v>
          </cell>
          <cell r="B1926" t="str">
            <v>DROP</v>
          </cell>
          <cell r="C1926" t="str">
            <v>POCOS DE VISITA/BOCAS DE LOBO/CX. DE PASSAGEM/CX. DIVERSAS</v>
          </cell>
          <cell r="D1926" t="str">
            <v>0036</v>
          </cell>
        </row>
        <row r="1926">
          <cell r="G1926">
            <v>99320</v>
          </cell>
          <cell r="H1926" t="str">
            <v>BASE PARA POÇO DE VISITA RETANGULAR PARA DRENAGEM, EM ALVENARIA COM BLOCOS DE CONCRETO, DIMENSÕES INTERNAS = 2X3 M, PROFUNDIDADE = 1,40 M, EXCLUINDO TAMPÃO. AF_12/2020_PA</v>
          </cell>
          <cell r="I1926" t="str">
            <v>UN</v>
          </cell>
          <cell r="J1926" t="str">
            <v>ATRIBUÍDO SÃO PAULO</v>
          </cell>
          <cell r="K1926" t="str">
            <v>7.774,04</v>
          </cell>
        </row>
        <row r="1927">
          <cell r="A1927" t="str">
            <v>DRENAGEM/OBRAS DE CONTENCAO/POCOS DE VISITA E CAIXAS</v>
          </cell>
          <cell r="B1927" t="str">
            <v>DROP</v>
          </cell>
          <cell r="C1927" t="str">
            <v>POCOS DE VISITA/BOCAS DE LOBO/CX. DE PASSAGEM/CX. DIVERSAS</v>
          </cell>
          <cell r="D1927" t="str">
            <v>0036</v>
          </cell>
        </row>
        <row r="1927">
          <cell r="G1927">
            <v>99321</v>
          </cell>
          <cell r="H1927" t="str">
            <v>ACRÉSCIMO PARA POÇO DE VISITA RETANGULAR PARA DRENAGEM, EM ALVENARIA COM BLOCOS DE CONCRETO, DIMENSÕES INTERNAS = 2X3 M. AF_12/2020</v>
          </cell>
          <cell r="I1927" t="str">
            <v>M</v>
          </cell>
          <cell r="J1927" t="str">
            <v>COEFICIENTE DE REPRESENTATIVIDADE</v>
          </cell>
          <cell r="K1927" t="str">
            <v>2.682,52</v>
          </cell>
        </row>
        <row r="1928">
          <cell r="A1928" t="str">
            <v>DRENAGEM/OBRAS DE CONTENCAO/POCOS DE VISITA E CAIXAS</v>
          </cell>
          <cell r="B1928" t="str">
            <v>DROP</v>
          </cell>
          <cell r="C1928" t="str">
            <v>POCOS DE VISITA/BOCAS DE LOBO/CX. DE PASSAGEM/CX. DIVERSAS</v>
          </cell>
          <cell r="D1928" t="str">
            <v>0036</v>
          </cell>
        </row>
        <row r="1928">
          <cell r="G1928">
            <v>99322</v>
          </cell>
          <cell r="H1928" t="str">
            <v>BASE PARA POÇO DE VISITA RETANGULAR PARA DRENAGEM, EM ALVENARIA COM BLOCOS DE CONCRETO, DIMENSÕES INTERNAS = 2X3,5 M, PROFUNDIDADE = 1,40 M, EXCLUINDO TAMPÃO. AF_12/2020_PA</v>
          </cell>
          <cell r="I1928" t="str">
            <v>UN</v>
          </cell>
          <cell r="J1928" t="str">
            <v>ATRIBUÍDO SÃO PAULO</v>
          </cell>
          <cell r="K1928" t="str">
            <v>8.772,90</v>
          </cell>
        </row>
        <row r="1929">
          <cell r="A1929" t="str">
            <v>DRENAGEM/OBRAS DE CONTENCAO/POCOS DE VISITA E CAIXAS</v>
          </cell>
          <cell r="B1929" t="str">
            <v>DROP</v>
          </cell>
          <cell r="C1929" t="str">
            <v>POCOS DE VISITA/BOCAS DE LOBO/CX. DE PASSAGEM/CX. DIVERSAS</v>
          </cell>
          <cell r="D1929" t="str">
            <v>0036</v>
          </cell>
        </row>
        <row r="1929">
          <cell r="G1929">
            <v>99323</v>
          </cell>
          <cell r="H1929" t="str">
            <v>ACRÉSCIMO PARA POÇO DE VISITA RETANGULAR PARA DRENAGEM, EM ALVENARIA COM BLOCOS DE CONCRETO, DIMENSÕES INTERNAS = 2X3,5 M. AF_12/2020</v>
          </cell>
          <cell r="I1929" t="str">
            <v>M</v>
          </cell>
          <cell r="J1929" t="str">
            <v>COEFICIENTE DE REPRESENTATIVIDADE</v>
          </cell>
          <cell r="K1929" t="str">
            <v>2.921,52</v>
          </cell>
        </row>
        <row r="1930">
          <cell r="A1930" t="str">
            <v>DRENAGEM/OBRAS DE CONTENCAO/POCOS DE VISITA E CAIXAS</v>
          </cell>
          <cell r="B1930" t="str">
            <v>DROP</v>
          </cell>
          <cell r="C1930" t="str">
            <v>POCOS DE VISITA/BOCAS DE LOBO/CX. DE PASSAGEM/CX. DIVERSAS</v>
          </cell>
          <cell r="D1930" t="str">
            <v>0036</v>
          </cell>
        </row>
        <row r="1930">
          <cell r="G1930">
            <v>99324</v>
          </cell>
          <cell r="H1930" t="str">
            <v>BASE PARA POÇO DE VISITA RETANGULAR PARA DRENAGEM, EM ALVENARIA COM BLOCOS DE CONCRETO, DIMENSÕES INTERNAS = 2X4 M, PROFUNDIDADE = 1,40 M, EXCLUINDO TAMPÃO. AF_12/2020_PA</v>
          </cell>
          <cell r="I1930" t="str">
            <v>UN</v>
          </cell>
          <cell r="J1930" t="str">
            <v>ATRIBUÍDO SÃO PAULO</v>
          </cell>
          <cell r="K1930" t="str">
            <v>9.771,78</v>
          </cell>
        </row>
        <row r="1931">
          <cell r="A1931" t="str">
            <v>DRENAGEM/OBRAS DE CONTENCAO/POCOS DE VISITA E CAIXAS</v>
          </cell>
          <cell r="B1931" t="str">
            <v>DROP</v>
          </cell>
          <cell r="C1931" t="str">
            <v>POCOS DE VISITA/BOCAS DE LOBO/CX. DE PASSAGEM/CX. DIVERSAS</v>
          </cell>
          <cell r="D1931" t="str">
            <v>0036</v>
          </cell>
        </row>
        <row r="1931">
          <cell r="G1931">
            <v>99325</v>
          </cell>
          <cell r="H1931" t="str">
            <v>ACRÉSCIMO PARA POÇO DE VISITA RETANGULAR PARA DRENAGEM, EM ALVENARIA COM BLOCOS DE CONCRETO, DIMENSÕES INTERNAS = 2X4 M. AF_12/2020</v>
          </cell>
          <cell r="I1931" t="str">
            <v>M</v>
          </cell>
          <cell r="J1931" t="str">
            <v>COEFICIENTE DE REPRESENTATIVIDADE</v>
          </cell>
          <cell r="K1931" t="str">
            <v>3.164,70</v>
          </cell>
        </row>
        <row r="1932">
          <cell r="A1932" t="str">
            <v>DRENAGEM/OBRAS DE CONTENCAO/POCOS DE VISITA E CAIXAS</v>
          </cell>
          <cell r="B1932" t="str">
            <v>DROP</v>
          </cell>
          <cell r="C1932" t="str">
            <v>POCOS DE VISITA/BOCAS DE LOBO/CX. DE PASSAGEM/CX. DIVERSAS</v>
          </cell>
          <cell r="D1932" t="str">
            <v>0036</v>
          </cell>
        </row>
        <row r="1932">
          <cell r="G1932">
            <v>99326</v>
          </cell>
          <cell r="H1932" t="str">
            <v>BASE PARA POÇO DE VISITA RETANGULAR PARA DRENAGEM, EM ALVENARIA COM BLOCOS DE CONCRETO, DIMENSÕES INTERNAS = 2,5X2,5 M, PROFUNDIDADE = 1,40 M, EXCLUINDO TAMPÃO. AF_12/2020_PA</v>
          </cell>
          <cell r="I1932" t="str">
            <v>UN</v>
          </cell>
          <cell r="J1932" t="str">
            <v>ATRIBUÍDO SÃO PAULO</v>
          </cell>
          <cell r="K1932" t="str">
            <v>7.973,85</v>
          </cell>
        </row>
        <row r="1933">
          <cell r="A1933" t="str">
            <v>DRENAGEM/OBRAS DE CONTENCAO/POCOS DE VISITA E CAIXAS</v>
          </cell>
          <cell r="B1933" t="str">
            <v>DROP</v>
          </cell>
          <cell r="C1933" t="str">
            <v>POCOS DE VISITA/BOCAS DE LOBO/CX. DE PASSAGEM/CX. DIVERSAS</v>
          </cell>
          <cell r="D1933" t="str">
            <v>0036</v>
          </cell>
        </row>
        <row r="1933">
          <cell r="G1933">
            <v>99327</v>
          </cell>
          <cell r="H1933" t="str">
            <v>ACRÉSCIMO PARA POÇO DE VISITA RETANGULAR PARA DRENAGEM, EM ALVENARIA COM BLOCOS DE CONCRETO, DIMENSÕES INTERNAS = 4X4 M. AF_12/2020</v>
          </cell>
          <cell r="I1933" t="str">
            <v>M</v>
          </cell>
          <cell r="J1933" t="str">
            <v>COEFICIENTE DE REPRESENTATIVIDADE</v>
          </cell>
          <cell r="K1933" t="str">
            <v>4.096,34</v>
          </cell>
        </row>
        <row r="1934">
          <cell r="A1934" t="str">
            <v>DRENAGEM/OBRAS DE CONTENCAO/POCOS DE VISITA E CAIXAS</v>
          </cell>
          <cell r="B1934" t="str">
            <v>DROP</v>
          </cell>
          <cell r="C1934" t="str">
            <v>POCOS DE VISITA/BOCAS DE LOBO/CX. DE PASSAGEM/CX. DIVERSAS</v>
          </cell>
          <cell r="D1934" t="str">
            <v>0036</v>
          </cell>
        </row>
        <row r="1934">
          <cell r="G1934">
            <v>101800</v>
          </cell>
          <cell r="H1934" t="str">
            <v>CAIXA COM GRELHA RETANGULAR DE FERRO FUNDIDO, EM ALVENARIA COM TIJOLOS CERÂMICOS MACIÇOS, DIMENSÕES INTERNAS: 0,30 X 1,00 X 1,00. AF_12/2020</v>
          </cell>
          <cell r="I1934" t="str">
            <v>UN</v>
          </cell>
          <cell r="J1934" t="str">
            <v>COEFICIENTE DE REPRESENTATIVIDADE</v>
          </cell>
          <cell r="K1934" t="str">
            <v>1.368,62</v>
          </cell>
        </row>
        <row r="1935">
          <cell r="A1935" t="str">
            <v>DRENAGEM/OBRAS DE CONTENCAO/POCOS DE VISITA E CAIXAS</v>
          </cell>
          <cell r="B1935" t="str">
            <v>DROP</v>
          </cell>
          <cell r="C1935" t="str">
            <v>POCOS DE VISITA/BOCAS DE LOBO/CX. DE PASSAGEM/CX. DIVERSAS</v>
          </cell>
          <cell r="D1935" t="str">
            <v>0036</v>
          </cell>
        </row>
        <row r="1935">
          <cell r="G1935">
            <v>101801</v>
          </cell>
          <cell r="H1935" t="str">
            <v>CAIXA COM GRELHA RETANGULAR DE FERRO FUNDIDO, EM ALVENARIA COM BLOCOS DE CONCRETO, DIMENSÕES INTERNAS: 0,30 X 1,00 X 1,00. AF_12/2020</v>
          </cell>
          <cell r="I1935" t="str">
            <v>UN</v>
          </cell>
          <cell r="J1935" t="str">
            <v>COEFICIENTE DE REPRESENTATIVIDADE</v>
          </cell>
          <cell r="K1935" t="str">
            <v>952,06</v>
          </cell>
        </row>
        <row r="1936">
          <cell r="A1936" t="str">
            <v>DRENAGEM/OBRAS DE CONTENCAO/POCOS DE VISITA E CAIXAS</v>
          </cell>
          <cell r="B1936" t="str">
            <v>DROP</v>
          </cell>
          <cell r="C1936" t="str">
            <v>POCOS DE VISITA/BOCAS DE LOBO/CX. DE PASSAGEM/CX. DIVERSAS</v>
          </cell>
          <cell r="D1936" t="str">
            <v>0036</v>
          </cell>
        </row>
        <row r="1936">
          <cell r="G1936">
            <v>101806</v>
          </cell>
          <cell r="H1936" t="str">
            <v>CAIXA ENTERRADA DISTRIBUIDORA DE VAZÃO (SUMIDOUROS MÚLTIPLOS), RETANGULAR, EM ALVENARIA COM TIJOLOS MACIÇOS, DIMENSÕES INTERNAS: 0,60 X 0,60 X H=0,50 M. AF_12/2020</v>
          </cell>
          <cell r="I1936" t="str">
            <v>UN</v>
          </cell>
          <cell r="J1936" t="str">
            <v>ATRIBUÍDO SÃO PAULO</v>
          </cell>
          <cell r="K1936" t="str">
            <v>522,33</v>
          </cell>
        </row>
        <row r="1937">
          <cell r="A1937" t="str">
            <v>DRENAGEM/OBRAS DE CONTENCAO/POCOS DE VISITA E CAIXAS</v>
          </cell>
          <cell r="B1937" t="str">
            <v>DROP</v>
          </cell>
          <cell r="C1937" t="str">
            <v>POCOS DE VISITA/BOCAS DE LOBO/CX. DE PASSAGEM/CX. DIVERSAS</v>
          </cell>
          <cell r="D1937" t="str">
            <v>0036</v>
          </cell>
        </row>
        <row r="1937">
          <cell r="G1937">
            <v>101807</v>
          </cell>
          <cell r="H1937" t="str">
            <v>CAIXA ENTERRADA DISTRIBUIDORA DE VAZÃO (SUMIDOUROS MÚLTIPLOS), RETANGULAR, EM ALVENARIA COM BLOCOS DE CONCRETO, DIMENSÕES INTERNAS: 0,60 X 0,60 X H=0,50 M. AF_12/2020</v>
          </cell>
          <cell r="I1937" t="str">
            <v>UN</v>
          </cell>
          <cell r="J1937" t="str">
            <v>ATRIBUÍDO SÃO PAULO</v>
          </cell>
          <cell r="K1937" t="str">
            <v>475,61</v>
          </cell>
        </row>
        <row r="1938">
          <cell r="A1938" t="str">
            <v>DRENAGEM/OBRAS DE CONTENCAO/POCOS DE VISITA E CAIXAS</v>
          </cell>
          <cell r="B1938" t="str">
            <v>DROP</v>
          </cell>
          <cell r="C1938" t="str">
            <v>POCOS DE VISITA/BOCAS DE LOBO/CX. DE PASSAGEM/CX. DIVERSAS</v>
          </cell>
          <cell r="D1938" t="str">
            <v>0036</v>
          </cell>
        </row>
        <row r="1938">
          <cell r="G1938">
            <v>101808</v>
          </cell>
          <cell r="H1938" t="str">
            <v>CAIXA ENTERRADA DISTRIBUIDORA DE VAZÃO (SUMIDOUROS MÚLTIPLOS), RETANGULAR, EM CONCRETO PRÉ-MOLDADO, DIMENSÕES INTERNAS: 0,60 X 0,60 X H=0,50 M. AF_12/2020</v>
          </cell>
          <cell r="I1938" t="str">
            <v>UN</v>
          </cell>
          <cell r="J1938" t="str">
            <v>ATRIBUÍDO SÃO PAULO</v>
          </cell>
          <cell r="K1938" t="str">
            <v>515,33</v>
          </cell>
        </row>
        <row r="1939">
          <cell r="A1939" t="str">
            <v>DRENAGEM/OBRAS DE CONTENCAO/POCOS DE VISITA E CAIXAS</v>
          </cell>
          <cell r="B1939" t="str">
            <v>DROP</v>
          </cell>
          <cell r="C1939" t="str">
            <v>POCOS DE VISITA/BOCAS DE LOBO/CX. DE PASSAGEM/CX. DIVERSAS</v>
          </cell>
          <cell r="D1939" t="str">
            <v>0036</v>
          </cell>
        </row>
        <row r="1939">
          <cell r="G1939">
            <v>101809</v>
          </cell>
          <cell r="H1939" t="str">
            <v>BASE PARA POCO DE VISITA RETANGULAR PARA ESGOTO E DRENAGEM, EM CONCRETO ESTRUTURAL, DIMENSÕES INTERNAS DE 90X150 M, PROFUNDIDADE DE 1,25 M, EXCLUINDO TAMPÃO. AF_12/2020_PA</v>
          </cell>
          <cell r="I1939" t="str">
            <v>UN</v>
          </cell>
          <cell r="J1939" t="str">
            <v>ATRIBUÍDO SÃO PAULO</v>
          </cell>
          <cell r="K1939" t="str">
            <v>2.775,81</v>
          </cell>
        </row>
        <row r="1940">
          <cell r="A1940" t="str">
            <v>DRENAGEM/OBRAS DE CONTENCAO/POCOS DE VISITA E CAIXAS</v>
          </cell>
          <cell r="B1940" t="str">
            <v>DROP</v>
          </cell>
          <cell r="C1940" t="str">
            <v>POCOS DE VISITA/BOCAS DE LOBO/CX. DE PASSAGEM/CX. DIVERSAS</v>
          </cell>
          <cell r="D1940" t="str">
            <v>0036</v>
          </cell>
        </row>
        <row r="1940">
          <cell r="G1940">
            <v>102139</v>
          </cell>
          <cell r="H1940" t="str">
            <v>BASE PARA POÇO DE VISITA CIRCULAR PARA  ESGOTO, EM CONCRETO PRÉ-MOLDADO, DIÂMETRO INTERNO = 1,20 M, PROFUNDIDADE = 1,60 M, EXCLUINDO TAMPÃO. AF_12/2020_PA</v>
          </cell>
          <cell r="I1940" t="str">
            <v>UN</v>
          </cell>
          <cell r="J1940" t="str">
            <v>ATRIBUÍDO SÃO PAULO</v>
          </cell>
          <cell r="K1940" t="str">
            <v>1.639,80</v>
          </cell>
        </row>
        <row r="1941">
          <cell r="A1941" t="str">
            <v>DRENAGEM/OBRAS DE CONTENCAO/POCOS DE VISITA E CAIXAS</v>
          </cell>
          <cell r="B1941" t="str">
            <v>DROP</v>
          </cell>
          <cell r="C1941" t="str">
            <v>POCOS DE VISITA/BOCAS DE LOBO/CX. DE PASSAGEM/CX. DIVERSAS</v>
          </cell>
          <cell r="D1941" t="str">
            <v>0036</v>
          </cell>
        </row>
        <row r="1941">
          <cell r="G1941">
            <v>102141</v>
          </cell>
          <cell r="H1941" t="str">
            <v>BASE PARA POÇO DE VISITA CIRCULAR PARA  ESGOTO, EM CONCRETO PRÉ-MOLDADO, DIÂMETRO INTERNO = 1,50 M, PROFUNDIDADE = 1,35 M, EXCLUINDO TAMPÃO. AF_12/2020_PA</v>
          </cell>
          <cell r="I1941" t="str">
            <v>UN</v>
          </cell>
          <cell r="J1941" t="str">
            <v>ATRIBUÍDO SÃO PAULO</v>
          </cell>
          <cell r="K1941" t="str">
            <v>2.538,03</v>
          </cell>
        </row>
        <row r="1942">
          <cell r="A1942" t="str">
            <v>DRENAGEM/OBRAS DE CONTENCAO/POCOS DE VISITA E CAIXAS</v>
          </cell>
          <cell r="B1942" t="str">
            <v>DROP</v>
          </cell>
          <cell r="C1942" t="str">
            <v>POCOS DE VISITA/BOCAS DE LOBO/CX. DE PASSAGEM/CX. DIVERSAS</v>
          </cell>
          <cell r="D1942" t="str">
            <v>0036</v>
          </cell>
        </row>
        <row r="1942">
          <cell r="G1942">
            <v>102142</v>
          </cell>
          <cell r="H1942" t="str">
            <v>BASE PARA POÇO DE VISITA CIRCULAR PARA DRENAGEM, EM CONCRETO PRÉ-MOLDADO, DIÂMETRO INTERNO = 1,50 M, PROFUNDIDADE = 1,35 M, EXCLUINDO TAMPÃO. AF_12/2020_PA</v>
          </cell>
          <cell r="I1942" t="str">
            <v>UN</v>
          </cell>
          <cell r="J1942" t="str">
            <v>ATRIBUÍDO SÃO PAULO</v>
          </cell>
          <cell r="K1942" t="str">
            <v>2.503,88</v>
          </cell>
        </row>
        <row r="1943">
          <cell r="A1943" t="str">
            <v>DRENAGEM/OBRAS DE CONTENCAO/POCOS DE VISITA E CAIXAS</v>
          </cell>
          <cell r="B1943" t="str">
            <v>DROP</v>
          </cell>
          <cell r="C1943" t="str">
            <v>POCOS DE VISITA/BOCAS DE LOBO/CX. DE PASSAGEM/CX. DIVERSAS</v>
          </cell>
          <cell r="D1943" t="str">
            <v>0036</v>
          </cell>
        </row>
        <row r="1943">
          <cell r="G1943">
            <v>102457</v>
          </cell>
          <cell r="H1943" t="str">
            <v>BASE PARA POÇO DE VISITA CIRCULAR PARA DRENAGEM, EM CONCRETO PRÉ-MOLDADO, DIÂMETRO INTERNO = 1,20 M, PROFUNDIDADE = 1,60 M, EXCLUINDO TAMPÃO. AF_05/2021_PA</v>
          </cell>
          <cell r="I1943" t="str">
            <v>UN</v>
          </cell>
          <cell r="J1943" t="str">
            <v>ATRIBUÍDO SÃO PAULO</v>
          </cell>
          <cell r="K1943" t="str">
            <v>1.577,91</v>
          </cell>
        </row>
        <row r="1944">
          <cell r="A1944" t="str">
            <v>DRENAGEM/OBRAS DE CONTENCAO/POCOS DE VISITA E CAIXAS</v>
          </cell>
          <cell r="B1944" t="str">
            <v>DROP</v>
          </cell>
          <cell r="C1944" t="str">
            <v>MEIO FIO, LINHA D'AGUA E SARJERTA</v>
          </cell>
          <cell r="D1944" t="str">
            <v>0037</v>
          </cell>
        </row>
        <row r="1944">
          <cell r="G1944">
            <v>94263</v>
          </cell>
          <cell r="H1944" t="str">
            <v>GUIA (MEIO-FIO) CONCRETO, MOLDADA  IN LOCO  EM TRECHO RETO COM EXTRUSORA, 13 CM BASE X 22 CM ALTURA. AF_01/2024</v>
          </cell>
          <cell r="I1944" t="str">
            <v>M</v>
          </cell>
          <cell r="J1944" t="str">
            <v>ATRIBUÍDO SÃO PAULO</v>
          </cell>
          <cell r="K1944" t="str">
            <v>34,26</v>
          </cell>
        </row>
        <row r="1945">
          <cell r="A1945" t="str">
            <v>DRENAGEM/OBRAS DE CONTENCAO/POCOS DE VISITA E CAIXAS</v>
          </cell>
          <cell r="B1945" t="str">
            <v>DROP</v>
          </cell>
          <cell r="C1945" t="str">
            <v>MEIO FIO, LINHA D'AGUA E SARJERTA</v>
          </cell>
          <cell r="D1945" t="str">
            <v>0037</v>
          </cell>
        </row>
        <row r="1945">
          <cell r="G1945">
            <v>94264</v>
          </cell>
          <cell r="H1945" t="str">
            <v>GUIA (MEIO-FIO) CONCRETO, MOLDADA  IN LOCO  EM TRECHO CURVO COM EXTRUSORA, 13 CM BASE X 22 CM ALTURA. AF_01/2024</v>
          </cell>
          <cell r="I1945" t="str">
            <v>M</v>
          </cell>
          <cell r="J1945" t="str">
            <v>ATRIBUÍDO SÃO PAULO</v>
          </cell>
          <cell r="K1945" t="str">
            <v>38,36</v>
          </cell>
        </row>
        <row r="1946">
          <cell r="A1946" t="str">
            <v>DRENAGEM/OBRAS DE CONTENCAO/POCOS DE VISITA E CAIXAS</v>
          </cell>
          <cell r="B1946" t="str">
            <v>DROP</v>
          </cell>
          <cell r="C1946" t="str">
            <v>MEIO FIO, LINHA D'AGUA E SARJERTA</v>
          </cell>
          <cell r="D1946" t="str">
            <v>0037</v>
          </cell>
        </row>
        <row r="1946">
          <cell r="G1946">
            <v>94265</v>
          </cell>
          <cell r="H1946" t="str">
            <v>GUIA (MEIO-FIO) CONCRETO, MOLDADA  IN LOCO  EM TRECHO RETO COM EXTRUSORA, 15 CM BASE X 30 CM ALTURA. AF_01/2024</v>
          </cell>
          <cell r="I1946" t="str">
            <v>M</v>
          </cell>
          <cell r="J1946" t="str">
            <v>ATRIBUÍDO SÃO PAULO</v>
          </cell>
          <cell r="K1946" t="str">
            <v>47,79</v>
          </cell>
        </row>
        <row r="1947">
          <cell r="A1947" t="str">
            <v>DRENAGEM/OBRAS DE CONTENCAO/POCOS DE VISITA E CAIXAS</v>
          </cell>
          <cell r="B1947" t="str">
            <v>DROP</v>
          </cell>
          <cell r="C1947" t="str">
            <v>MEIO FIO, LINHA D'AGUA E SARJERTA</v>
          </cell>
          <cell r="D1947" t="str">
            <v>0037</v>
          </cell>
        </row>
        <row r="1947">
          <cell r="G1947">
            <v>94266</v>
          </cell>
          <cell r="H1947" t="str">
            <v>GUIA (MEIO-FIO) CONCRETO, MOLDADA  IN LOCO  EM TRECHO CURVO COM EXTRUSORA, 15 CM BASE X 30 CM ALTURA. AF_01/2024</v>
          </cell>
          <cell r="I1947" t="str">
            <v>M</v>
          </cell>
          <cell r="J1947" t="str">
            <v>ATRIBUÍDO SÃO PAULO</v>
          </cell>
          <cell r="K1947" t="str">
            <v>52,49</v>
          </cell>
        </row>
        <row r="1948">
          <cell r="A1948" t="str">
            <v>DRENAGEM/OBRAS DE CONTENCAO/POCOS DE VISITA E CAIXAS</v>
          </cell>
          <cell r="B1948" t="str">
            <v>DROP</v>
          </cell>
          <cell r="C1948" t="str">
            <v>MEIO FIO, LINHA D'AGUA E SARJERTA</v>
          </cell>
          <cell r="D1948" t="str">
            <v>0037</v>
          </cell>
        </row>
        <row r="1948">
          <cell r="G1948">
            <v>94267</v>
          </cell>
          <cell r="H1948" t="str">
            <v>GUIA (MEIO-FIO) E SARJETA CONJUGADOS DE CONCRETO, MOLDADA  IN LOCO  EM TRECHO RETO COM EXTRUSORA, 45 CM BASE (15 CM BASE DA GUIA + 30 CM BASE DA SARJETA) X 22 CM ALTURA. AF_01/2024</v>
          </cell>
          <cell r="I1948" t="str">
            <v>M</v>
          </cell>
          <cell r="J1948" t="str">
            <v>ATRIBUÍDO SÃO PAULO</v>
          </cell>
          <cell r="K1948" t="str">
            <v>58,12</v>
          </cell>
        </row>
        <row r="1949">
          <cell r="A1949" t="str">
            <v>DRENAGEM/OBRAS DE CONTENCAO/POCOS DE VISITA E CAIXAS</v>
          </cell>
          <cell r="B1949" t="str">
            <v>DROP</v>
          </cell>
          <cell r="C1949" t="str">
            <v>MEIO FIO, LINHA D'AGUA E SARJERTA</v>
          </cell>
          <cell r="D1949" t="str">
            <v>0037</v>
          </cell>
        </row>
        <row r="1949">
          <cell r="G1949">
            <v>94268</v>
          </cell>
          <cell r="H1949" t="str">
            <v>GUIA (MEIO-FIO) E SARJETA CONJUGADOS DE CONCRETO, MOLDADA  IN LOCO  EM TRECHO CURVO COM EXTRUSORA, 45 CM BASE (15 CM BASE DA GUIA + 30 CM BASE DA SARJETA) X 22 CM ALTURA. AF_01/2024</v>
          </cell>
          <cell r="I1949" t="str">
            <v>M</v>
          </cell>
          <cell r="J1949" t="str">
            <v>ATRIBUÍDO SÃO PAULO</v>
          </cell>
          <cell r="K1949" t="str">
            <v>63,30</v>
          </cell>
        </row>
        <row r="1950">
          <cell r="A1950" t="str">
            <v>DRENAGEM/OBRAS DE CONTENCAO/POCOS DE VISITA E CAIXAS</v>
          </cell>
          <cell r="B1950" t="str">
            <v>DROP</v>
          </cell>
          <cell r="C1950" t="str">
            <v>MEIO FIO, LINHA D'AGUA E SARJERTA</v>
          </cell>
          <cell r="D1950" t="str">
            <v>0037</v>
          </cell>
        </row>
        <row r="1950">
          <cell r="G1950">
            <v>94269</v>
          </cell>
          <cell r="H1950" t="str">
            <v>GUIA (MEIO-FIO) E SARJETA CONJUGADOS DE CONCRETO, MOLDADA  IN LOCO  EM TRECHO RETO COM EXTRUSORA, 60 CM BASE (15 CM BASE DA GUIA + 45 CM BASE DA SARJETA) X 26 CM ALTURA. AF_01/2024</v>
          </cell>
          <cell r="I1950" t="str">
            <v>M</v>
          </cell>
          <cell r="J1950" t="str">
            <v>ATRIBUÍDO SÃO PAULO</v>
          </cell>
          <cell r="K1950" t="str">
            <v>84,54</v>
          </cell>
        </row>
        <row r="1951">
          <cell r="A1951" t="str">
            <v>DRENAGEM/OBRAS DE CONTENCAO/POCOS DE VISITA E CAIXAS</v>
          </cell>
          <cell r="B1951" t="str">
            <v>DROP</v>
          </cell>
          <cell r="C1951" t="str">
            <v>MEIO FIO, LINHA D'AGUA E SARJERTA</v>
          </cell>
          <cell r="D1951" t="str">
            <v>0037</v>
          </cell>
        </row>
        <row r="1951">
          <cell r="G1951">
            <v>94270</v>
          </cell>
          <cell r="H1951" t="str">
            <v>GUIA (MEIO-FIO) E SARJETA CONJUGADOS DE CONCRETO, MOLDADA IN LOCO  EM TRECHO CURVO COM EXTRUSORA, 60 CM BASE (15 CM BASE DA GUIA + 45 CM BASE DA SARJETA) X 26 CM ALTURA. AF_01/2024</v>
          </cell>
          <cell r="I1951" t="str">
            <v>M</v>
          </cell>
          <cell r="J1951" t="str">
            <v>ATRIBUÍDO SÃO PAULO</v>
          </cell>
          <cell r="K1951" t="str">
            <v>91,74</v>
          </cell>
        </row>
        <row r="1952">
          <cell r="A1952" t="str">
            <v>DRENAGEM/OBRAS DE CONTENCAO/POCOS DE VISITA E CAIXAS</v>
          </cell>
          <cell r="B1952" t="str">
            <v>DROP</v>
          </cell>
          <cell r="C1952" t="str">
            <v>MEIO FIO, LINHA D'AGUA E SARJERTA</v>
          </cell>
          <cell r="D1952" t="str">
            <v>0037</v>
          </cell>
        </row>
        <row r="1952">
          <cell r="G1952">
            <v>94271</v>
          </cell>
          <cell r="H1952" t="str">
            <v>GUIA (MEIO-FIO) E SARJETA CONJUGADOS DE CONCRETO, MOLDADA  IN LOCO  EM TRECHO RETO COM EXTRUSORA, 65 CM BASE (15 CM BASE DA GUIA + 50 CM BASE DA SARJETA) X 26 CM ALTURA. AF_01/2024</v>
          </cell>
          <cell r="I1952" t="str">
            <v>M</v>
          </cell>
          <cell r="J1952" t="str">
            <v>ATRIBUÍDO SÃO PAULO</v>
          </cell>
          <cell r="K1952" t="str">
            <v>103,34</v>
          </cell>
        </row>
        <row r="1953">
          <cell r="A1953" t="str">
            <v>DRENAGEM/OBRAS DE CONTENCAO/POCOS DE VISITA E CAIXAS</v>
          </cell>
          <cell r="B1953" t="str">
            <v>DROP</v>
          </cell>
          <cell r="C1953" t="str">
            <v>MEIO FIO, LINHA D'AGUA E SARJERTA</v>
          </cell>
          <cell r="D1953" t="str">
            <v>0037</v>
          </cell>
        </row>
        <row r="1953">
          <cell r="G1953">
            <v>94272</v>
          </cell>
          <cell r="H1953" t="str">
            <v>GUIA (MEIO-FIO) E SARJETA CONJUGADOS DE CONCRETO, MOLDADA  IN LOCO  EM TRECHO CURVO COM EXTRUSORA, 65 CM BASE (15 CM BASE DA GUIA + 50 CM BASE DA SARJETA) X 26 CM ALTURA. AF_01/2024</v>
          </cell>
          <cell r="I1953" t="str">
            <v>M</v>
          </cell>
          <cell r="J1953" t="str">
            <v>ATRIBUÍDO SÃO PAULO</v>
          </cell>
          <cell r="K1953" t="str">
            <v>112,96</v>
          </cell>
        </row>
        <row r="1954">
          <cell r="A1954" t="str">
            <v>DRENAGEM/OBRAS DE CONTENCAO/POCOS DE VISITA E CAIXAS</v>
          </cell>
          <cell r="B1954" t="str">
            <v>DROP</v>
          </cell>
          <cell r="C1954" t="str">
            <v>MEIO FIO, LINHA D'AGUA E SARJERTA</v>
          </cell>
          <cell r="D1954" t="str">
            <v>0037</v>
          </cell>
        </row>
        <row r="1954">
          <cell r="G1954">
            <v>94273</v>
          </cell>
          <cell r="H1954" t="str">
            <v>ASSENTAMENTO DE GUIA (MEIO-FIO) EM TRECHO RETO, CONFECCIONADA EM CONCRETO PRÉ-FABRICADO, DIMENSÕES 100X15X13X30 CM (COMPRIMENTO X BASE INFERIOR X BASE SUPERIOR X ALTURA). AF_01/2024</v>
          </cell>
          <cell r="I1954" t="str">
            <v>M</v>
          </cell>
          <cell r="J1954" t="str">
            <v>COEFICIENTE DE REPRESENTATIVIDADE</v>
          </cell>
          <cell r="K1954" t="str">
            <v>62,29</v>
          </cell>
        </row>
        <row r="1955">
          <cell r="A1955" t="str">
            <v>DRENAGEM/OBRAS DE CONTENCAO/POCOS DE VISITA E CAIXAS</v>
          </cell>
          <cell r="B1955" t="str">
            <v>DROP</v>
          </cell>
          <cell r="C1955" t="str">
            <v>MEIO FIO, LINHA D'AGUA E SARJERTA</v>
          </cell>
          <cell r="D1955" t="str">
            <v>0037</v>
          </cell>
        </row>
        <row r="1955">
          <cell r="G1955">
            <v>94274</v>
          </cell>
          <cell r="H1955" t="str">
            <v>ASSENTAMENTO DE GUIA (MEIO-FIO) EM TRECHO CURVO, CONFECCIONADA EM CONCRETO PRÉ-FABRICADO, DIMENSÕES 100X15X13X30 CM (COMPRIMENTO X BASE INFERIOR X BASE SUPERIOR X ALTURA). AF_01/2024</v>
          </cell>
          <cell r="I1955" t="str">
            <v>M</v>
          </cell>
          <cell r="J1955" t="str">
            <v>COEFICIENTE DE REPRESENTATIVIDADE</v>
          </cell>
          <cell r="K1955" t="str">
            <v>64,75</v>
          </cell>
        </row>
        <row r="1956">
          <cell r="A1956" t="str">
            <v>DRENAGEM/OBRAS DE CONTENCAO/POCOS DE VISITA E CAIXAS</v>
          </cell>
          <cell r="B1956" t="str">
            <v>DROP</v>
          </cell>
          <cell r="C1956" t="str">
            <v>MEIO FIO, LINHA D'AGUA E SARJERTA</v>
          </cell>
          <cell r="D1956" t="str">
            <v>0037</v>
          </cell>
        </row>
        <row r="1956">
          <cell r="G1956">
            <v>94275</v>
          </cell>
          <cell r="H1956" t="str">
            <v>ASSENTAMENTO DE GUIA (MEIO-FIO) EM TRECHO RETO, CONFECCIONADA EM CONCRETO PRÉ-FABRICADO, DIMENSÕES 100X15X13X20 CM (COMPRIMENTO X BASE INFERIOR X BASE SUPERIOR X ALTURA). AF_01/2024</v>
          </cell>
          <cell r="I1956" t="str">
            <v>M</v>
          </cell>
          <cell r="J1956" t="str">
            <v>COEFICIENTE DE REPRESENTATIVIDADE</v>
          </cell>
          <cell r="K1956" t="str">
            <v>56,50</v>
          </cell>
        </row>
        <row r="1957">
          <cell r="A1957" t="str">
            <v>DRENAGEM/OBRAS DE CONTENCAO/POCOS DE VISITA E CAIXAS</v>
          </cell>
          <cell r="B1957" t="str">
            <v>DROP</v>
          </cell>
          <cell r="C1957" t="str">
            <v>MEIO FIO, LINHA D'AGUA E SARJERTA</v>
          </cell>
          <cell r="D1957" t="str">
            <v>0037</v>
          </cell>
        </row>
        <row r="1957">
          <cell r="G1957">
            <v>94276</v>
          </cell>
          <cell r="H1957" t="str">
            <v>ASSENTAMENTO DE GUIA (MEIO-FIO) EM TRECHO CURVO, CONFECCIONADA EM CONCRETO PRÉ-FABRICADO, DIMENSÕES 100X15X13X20 CM (COMPRIMENTO X BASE INFERIOR X BASE SUPERIOR X ALTURA). AF_01/2024</v>
          </cell>
          <cell r="I1957" t="str">
            <v>M</v>
          </cell>
          <cell r="J1957" t="str">
            <v>COEFICIENTE DE REPRESENTATIVIDADE</v>
          </cell>
          <cell r="K1957" t="str">
            <v>58,98</v>
          </cell>
        </row>
        <row r="1958">
          <cell r="A1958" t="str">
            <v>DRENAGEM/OBRAS DE CONTENCAO/POCOS DE VISITA E CAIXAS</v>
          </cell>
          <cell r="B1958" t="str">
            <v>DROP</v>
          </cell>
          <cell r="C1958" t="str">
            <v>MEIO FIO, LINHA D'AGUA E SARJERTA</v>
          </cell>
          <cell r="D1958" t="str">
            <v>0037</v>
          </cell>
        </row>
        <row r="1958">
          <cell r="G1958">
            <v>94277</v>
          </cell>
          <cell r="H1958" t="str">
            <v>ASSENTAMENTO DE GUIA (MEIO-FIO) EM TRECHO RETO, CONFECCIONADA EM CONCRETO PRÉ-FABRICADO, DIMENSÕES 80X08X08X25 CM (COMPRIMENTO X BASE INFERIOR X BASE SUPERIOR X ALTURA). AF_01/2024</v>
          </cell>
          <cell r="I1958" t="str">
            <v>M</v>
          </cell>
          <cell r="J1958" t="str">
            <v>COEFICIENTE DE REPRESENTATIVIDADE</v>
          </cell>
          <cell r="K1958" t="str">
            <v>49,32</v>
          </cell>
        </row>
        <row r="1959">
          <cell r="A1959" t="str">
            <v>DRENAGEM/OBRAS DE CONTENCAO/POCOS DE VISITA E CAIXAS</v>
          </cell>
          <cell r="B1959" t="str">
            <v>DROP</v>
          </cell>
          <cell r="C1959" t="str">
            <v>MEIO FIO, LINHA D'AGUA E SARJERTA</v>
          </cell>
          <cell r="D1959" t="str">
            <v>0037</v>
          </cell>
        </row>
        <row r="1959">
          <cell r="G1959">
            <v>94278</v>
          </cell>
          <cell r="H1959" t="str">
            <v>ASSENTAMENTO DE GUIA (MEIO-FIO) EM TRECHO CURVO, CONFECCIONADA EM CONCRETO PRÉ-FABRICADO, DIMENSÕES 80X08X08X25 CM (COMPRIMENTO X BASE INFERIOR X BASE SUPERIOR X ALTURA). AF_01/2024</v>
          </cell>
          <cell r="I1959" t="str">
            <v>M</v>
          </cell>
          <cell r="J1959" t="str">
            <v>COEFICIENTE DE REPRESENTATIVIDADE</v>
          </cell>
          <cell r="K1959" t="str">
            <v>51,78</v>
          </cell>
        </row>
        <row r="1960">
          <cell r="A1960" t="str">
            <v>DRENAGEM/OBRAS DE CONTENCAO/POCOS DE VISITA E CAIXAS</v>
          </cell>
          <cell r="B1960" t="str">
            <v>DROP</v>
          </cell>
          <cell r="C1960" t="str">
            <v>MEIO FIO, LINHA D'AGUA E SARJERTA</v>
          </cell>
          <cell r="D1960" t="str">
            <v>0037</v>
          </cell>
        </row>
        <row r="1960">
          <cell r="G1960">
            <v>94279</v>
          </cell>
          <cell r="H1960" t="str">
            <v>ASSENTAMENTO DE GUIA (MEIO-FIO) EM TRECHO RETO, CONFECCIONADA EM CONCRETO PRÉ-FABRICADO, DIMENSÕES 39X6,5X6,5X19 CM (COMPRIMENTO X BASE INFERIOR X BASE SUPERIOR X ALTURA), PARA DELIMITAÇÃO DE JARDINS, PRAÇAS OU PASSEIOS. AF_01/2024</v>
          </cell>
          <cell r="I1960" t="str">
            <v>M</v>
          </cell>
          <cell r="J1960" t="str">
            <v>COEFICIENTE DE REPRESENTATIVIDADE</v>
          </cell>
          <cell r="K1960" t="str">
            <v>61,14</v>
          </cell>
        </row>
        <row r="1961">
          <cell r="A1961" t="str">
            <v>DRENAGEM/OBRAS DE CONTENCAO/POCOS DE VISITA E CAIXAS</v>
          </cell>
          <cell r="B1961" t="str">
            <v>DROP</v>
          </cell>
          <cell r="C1961" t="str">
            <v>MEIO FIO, LINHA D'AGUA E SARJERTA</v>
          </cell>
          <cell r="D1961" t="str">
            <v>0037</v>
          </cell>
        </row>
        <row r="1961">
          <cell r="G1961">
            <v>94280</v>
          </cell>
          <cell r="H1961" t="str">
            <v>ASSENTAMENTO DE GUIA (MEIO-FIO) EM TRECHO CURVO, CONFECCIONADA EM CONCRETO PRÉ-FABRICADO, DIMENSÕES 39X6,5X6,5X19 CM (COMPRIMENTO X BASE INFERIOR X BASE SUPERIOR X ALTURA), PARA DELIMITAÇÃO DE JARDINS, PRAÇAS OU PASSEIOS. AF_01/2024</v>
          </cell>
          <cell r="I1961" t="str">
            <v>M</v>
          </cell>
          <cell r="J1961" t="str">
            <v>COEFICIENTE DE REPRESENTATIVIDADE</v>
          </cell>
          <cell r="K1961" t="str">
            <v>63,60</v>
          </cell>
        </row>
        <row r="1962">
          <cell r="A1962" t="str">
            <v>DRENAGEM/OBRAS DE CONTENCAO/POCOS DE VISITA E CAIXAS</v>
          </cell>
          <cell r="B1962" t="str">
            <v>DROP</v>
          </cell>
          <cell r="C1962" t="str">
            <v>MEIO FIO, LINHA D'AGUA E SARJERTA</v>
          </cell>
          <cell r="D1962" t="str">
            <v>0037</v>
          </cell>
        </row>
        <row r="1962">
          <cell r="G1962">
            <v>94281</v>
          </cell>
          <cell r="H1962" t="str">
            <v>EXECUÇÃO DE SARJETA DE CONCRETO USINADO, MOLDADA  IN LOCO  EM TRECHO RETO, 30 CM BASE X 15 CM ALTURA. AF_01/2024</v>
          </cell>
          <cell r="I1962" t="str">
            <v>M</v>
          </cell>
          <cell r="J1962" t="str">
            <v>COEFICIENTE DE REPRESENTATIVIDADE</v>
          </cell>
          <cell r="K1962" t="str">
            <v>45,33</v>
          </cell>
        </row>
        <row r="1963">
          <cell r="A1963" t="str">
            <v>DRENAGEM/OBRAS DE CONTENCAO/POCOS DE VISITA E CAIXAS</v>
          </cell>
          <cell r="B1963" t="str">
            <v>DROP</v>
          </cell>
          <cell r="C1963" t="str">
            <v>MEIO FIO, LINHA D'AGUA E SARJERTA</v>
          </cell>
          <cell r="D1963" t="str">
            <v>0037</v>
          </cell>
        </row>
        <row r="1963">
          <cell r="G1963">
            <v>94282</v>
          </cell>
          <cell r="H1963" t="str">
            <v>EXECUÇÃO DE SARJETA DE CONCRETO USINADO, MOLDADA  IN LOCO  EM TRECHO CURVO, 30 CM BASE X 15 CM ALTURA. AF_01/2024</v>
          </cell>
          <cell r="I1963" t="str">
            <v>M</v>
          </cell>
          <cell r="J1963" t="str">
            <v>COEFICIENTE DE REPRESENTATIVIDADE</v>
          </cell>
          <cell r="K1963" t="str">
            <v>51,85</v>
          </cell>
        </row>
        <row r="1964">
          <cell r="A1964" t="str">
            <v>DRENAGEM/OBRAS DE CONTENCAO/POCOS DE VISITA E CAIXAS</v>
          </cell>
          <cell r="B1964" t="str">
            <v>DROP</v>
          </cell>
          <cell r="C1964" t="str">
            <v>MEIO FIO, LINHA D'AGUA E SARJERTA</v>
          </cell>
          <cell r="D1964" t="str">
            <v>0037</v>
          </cell>
        </row>
        <row r="1964">
          <cell r="G1964">
            <v>94283</v>
          </cell>
          <cell r="H1964" t="str">
            <v>EXECUÇÃO DE SARJETA DE CONCRETO USINADO, MOLDADA  IN LOCO  EM TRECHO RETO, 45 CM BASE X 15 CM ALTURA. AF_01/2024</v>
          </cell>
          <cell r="I1964" t="str">
            <v>M</v>
          </cell>
          <cell r="J1964" t="str">
            <v>COEFICIENTE DE REPRESENTATIVIDADE</v>
          </cell>
          <cell r="K1964" t="str">
            <v>62,67</v>
          </cell>
        </row>
        <row r="1965">
          <cell r="A1965" t="str">
            <v>DRENAGEM/OBRAS DE CONTENCAO/POCOS DE VISITA E CAIXAS</v>
          </cell>
          <cell r="B1965" t="str">
            <v>DROP</v>
          </cell>
          <cell r="C1965" t="str">
            <v>MEIO FIO, LINHA D'AGUA E SARJERTA</v>
          </cell>
          <cell r="D1965" t="str">
            <v>0037</v>
          </cell>
        </row>
        <row r="1965">
          <cell r="G1965">
            <v>94284</v>
          </cell>
          <cell r="H1965" t="str">
            <v>EXECUÇÃO DE SARJETA DE CONCRETO USINADO, MOLDADA  IN LOCO  EM TRECHO CURVO, 45 CM BASE X 15 CM ALTURA. AF_01/2024</v>
          </cell>
          <cell r="I1965" t="str">
            <v>M</v>
          </cell>
          <cell r="J1965" t="str">
            <v>COEFICIENTE DE REPRESENTATIVIDADE</v>
          </cell>
          <cell r="K1965" t="str">
            <v>69,20</v>
          </cell>
        </row>
        <row r="1966">
          <cell r="A1966" t="str">
            <v>DRENAGEM/OBRAS DE CONTENCAO/POCOS DE VISITA E CAIXAS</v>
          </cell>
          <cell r="B1966" t="str">
            <v>DROP</v>
          </cell>
          <cell r="C1966" t="str">
            <v>MEIO FIO, LINHA D'AGUA E SARJERTA</v>
          </cell>
          <cell r="D1966" t="str">
            <v>0037</v>
          </cell>
        </row>
        <row r="1966">
          <cell r="G1966">
            <v>94285</v>
          </cell>
          <cell r="H1966" t="str">
            <v>EXECUÇÃO DE SARJETA DE CONCRETO USINADO, MOLDADA  IN LOCO  EM TRECHO RETO, 60 CM BASE X 15 CM ALTURA. AF_01/2024</v>
          </cell>
          <cell r="I1966" t="str">
            <v>M</v>
          </cell>
          <cell r="J1966" t="str">
            <v>COEFICIENTE DE REPRESENTATIVIDADE</v>
          </cell>
          <cell r="K1966" t="str">
            <v>82,03</v>
          </cell>
        </row>
        <row r="1967">
          <cell r="A1967" t="str">
            <v>DRENAGEM/OBRAS DE CONTENCAO/POCOS DE VISITA E CAIXAS</v>
          </cell>
          <cell r="B1967" t="str">
            <v>DROP</v>
          </cell>
          <cell r="C1967" t="str">
            <v>MEIO FIO, LINHA D'AGUA E SARJERTA</v>
          </cell>
          <cell r="D1967" t="str">
            <v>0037</v>
          </cell>
        </row>
        <row r="1967">
          <cell r="G1967">
            <v>94286</v>
          </cell>
          <cell r="H1967" t="str">
            <v>EXECUÇÃO DE SARJETA DE CONCRETO USINADO, MOLDADA  IN LOCO  EM TRECHO CURVO, 60 CM BASE X 15 CM ALTURA. AF_01/2024</v>
          </cell>
          <cell r="I1967" t="str">
            <v>M</v>
          </cell>
          <cell r="J1967" t="str">
            <v>COEFICIENTE DE REPRESENTATIVIDADE</v>
          </cell>
          <cell r="K1967" t="str">
            <v>88,55</v>
          </cell>
        </row>
        <row r="1968">
          <cell r="A1968" t="str">
            <v>DRENAGEM/OBRAS DE CONTENCAO/POCOS DE VISITA E CAIXAS</v>
          </cell>
          <cell r="B1968" t="str">
            <v>DROP</v>
          </cell>
          <cell r="C1968" t="str">
            <v>MEIO FIO, LINHA D'AGUA E SARJERTA</v>
          </cell>
          <cell r="D1968" t="str">
            <v>0037</v>
          </cell>
        </row>
        <row r="1968">
          <cell r="G1968">
            <v>94287</v>
          </cell>
          <cell r="H1968" t="str">
            <v>EXECUÇÃO DE SARJETA DE CONCRETO USINADO, MOLDADA  IN LOCO  EM TRECHO RETO, 30 CM BASE X 10 CM ALTURA. AF_01/2024</v>
          </cell>
          <cell r="I1968" t="str">
            <v>M</v>
          </cell>
          <cell r="J1968" t="str">
            <v>COEFICIENTE DE REPRESENTATIVIDADE</v>
          </cell>
          <cell r="K1968" t="str">
            <v>33,73</v>
          </cell>
        </row>
        <row r="1969">
          <cell r="A1969" t="str">
            <v>DRENAGEM/OBRAS DE CONTENCAO/POCOS DE VISITA E CAIXAS</v>
          </cell>
          <cell r="B1969" t="str">
            <v>DROP</v>
          </cell>
          <cell r="C1969" t="str">
            <v>MEIO FIO, LINHA D'AGUA E SARJERTA</v>
          </cell>
          <cell r="D1969" t="str">
            <v>0037</v>
          </cell>
        </row>
        <row r="1969">
          <cell r="G1969">
            <v>94288</v>
          </cell>
          <cell r="H1969" t="str">
            <v>EXECUÇÃO DE SARJETA DE CONCRETO USINADO, MOLDADA  IN LOCO  EM TRECHO CURVO, 30 CM BASE X 10 CM ALTURA. AF_01/2024</v>
          </cell>
          <cell r="I1969" t="str">
            <v>M</v>
          </cell>
          <cell r="J1969" t="str">
            <v>COEFICIENTE DE REPRESENTATIVIDADE</v>
          </cell>
          <cell r="K1969" t="str">
            <v>39,53</v>
          </cell>
        </row>
        <row r="1970">
          <cell r="A1970" t="str">
            <v>DRENAGEM/OBRAS DE CONTENCAO/POCOS DE VISITA E CAIXAS</v>
          </cell>
          <cell r="B1970" t="str">
            <v>DROP</v>
          </cell>
          <cell r="C1970" t="str">
            <v>MEIO FIO, LINHA D'AGUA E SARJERTA</v>
          </cell>
          <cell r="D1970" t="str">
            <v>0037</v>
          </cell>
        </row>
        <row r="1970">
          <cell r="G1970">
            <v>94289</v>
          </cell>
          <cell r="H1970" t="str">
            <v>EXECUÇÃO DE SARJETA DE CONCRETO USINADO, MOLDADA  IN LOCO  EM TRECHO RETO, 45 CM BASE X 10 CM ALTURA. AF_01/2024</v>
          </cell>
          <cell r="I1970" t="str">
            <v>M</v>
          </cell>
          <cell r="J1970" t="str">
            <v>COEFICIENTE DE REPRESENTATIVIDADE</v>
          </cell>
          <cell r="K1970" t="str">
            <v>44,88</v>
          </cell>
        </row>
        <row r="1971">
          <cell r="A1971" t="str">
            <v>DRENAGEM/OBRAS DE CONTENCAO/POCOS DE VISITA E CAIXAS</v>
          </cell>
          <cell r="B1971" t="str">
            <v>DROP</v>
          </cell>
          <cell r="C1971" t="str">
            <v>MEIO FIO, LINHA D'AGUA E SARJERTA</v>
          </cell>
          <cell r="D1971" t="str">
            <v>0037</v>
          </cell>
        </row>
        <row r="1971">
          <cell r="G1971">
            <v>94290</v>
          </cell>
          <cell r="H1971" t="str">
            <v>EXECUÇÃO DE SARJETA DE CONCRETO USINADO, MOLDADA  IN LOCO  EM TRECHO CURVO, 45 CM BASE X 10 CM ALTURA. AF_01/2024</v>
          </cell>
          <cell r="I1971" t="str">
            <v>M</v>
          </cell>
          <cell r="J1971" t="str">
            <v>COEFICIENTE DE REPRESENTATIVIDADE</v>
          </cell>
          <cell r="K1971" t="str">
            <v>50,68</v>
          </cell>
        </row>
        <row r="1972">
          <cell r="A1972" t="str">
            <v>DRENAGEM/OBRAS DE CONTENCAO/POCOS DE VISITA E CAIXAS</v>
          </cell>
          <cell r="B1972" t="str">
            <v>DROP</v>
          </cell>
          <cell r="C1972" t="str">
            <v>MEIO FIO, LINHA D'AGUA E SARJERTA</v>
          </cell>
          <cell r="D1972" t="str">
            <v>0037</v>
          </cell>
        </row>
        <row r="1972">
          <cell r="G1972">
            <v>94291</v>
          </cell>
          <cell r="H1972" t="str">
            <v>EXECUÇÃO DE SARJETA DE CONCRETO USINADO, MOLDADA  IN LOCO  EM TRECHO RETO, 60 CM BASE X 10 CM ALTURA. AF_01/2024</v>
          </cell>
          <cell r="I1972" t="str">
            <v>M</v>
          </cell>
          <cell r="J1972" t="str">
            <v>COEFICIENTE DE REPRESENTATIVIDADE</v>
          </cell>
          <cell r="K1972" t="str">
            <v>56,47</v>
          </cell>
        </row>
        <row r="1973">
          <cell r="A1973" t="str">
            <v>DRENAGEM/OBRAS DE CONTENCAO/POCOS DE VISITA E CAIXAS</v>
          </cell>
          <cell r="B1973" t="str">
            <v>DROP</v>
          </cell>
          <cell r="C1973" t="str">
            <v>MEIO FIO, LINHA D'AGUA E SARJERTA</v>
          </cell>
          <cell r="D1973" t="str">
            <v>0037</v>
          </cell>
        </row>
        <row r="1973">
          <cell r="G1973">
            <v>94292</v>
          </cell>
          <cell r="H1973" t="str">
            <v>EXECUÇÃO DE SARJETA DE CONCRETO USINADO, MOLDADA  IN LOCO  EM TRECHO CURVO, 60 CM BASE X 10 CM ALTURA. AF_01/2024</v>
          </cell>
          <cell r="I1973" t="str">
            <v>M</v>
          </cell>
          <cell r="J1973" t="str">
            <v>COEFICIENTE DE REPRESENTATIVIDADE</v>
          </cell>
          <cell r="K1973" t="str">
            <v>62,27</v>
          </cell>
        </row>
        <row r="1974">
          <cell r="A1974" t="str">
            <v>DRENAGEM/OBRAS DE CONTENCAO/POCOS DE VISITA E CAIXAS</v>
          </cell>
          <cell r="B1974" t="str">
            <v>DROP</v>
          </cell>
          <cell r="C1974" t="str">
            <v>MEIO FIO, LINHA D'AGUA E SARJERTA</v>
          </cell>
          <cell r="D1974" t="str">
            <v>0037</v>
          </cell>
        </row>
        <row r="1974">
          <cell r="G1974">
            <v>94293</v>
          </cell>
          <cell r="H1974" t="str">
            <v>EXECUÇÃO DE SARJETÃO DE CONCRETO USINADO, MOLDADA  IN LOCO  EM TRECHO RETO, 100 CM BASE X 20 CM ALTURA. AF_01/2024</v>
          </cell>
          <cell r="I1974" t="str">
            <v>M</v>
          </cell>
          <cell r="J1974" t="str">
            <v>COEFICIENTE DE REPRESENTATIVIDADE</v>
          </cell>
          <cell r="K1974" t="str">
            <v>183,40</v>
          </cell>
        </row>
        <row r="1975">
          <cell r="A1975" t="str">
            <v>DRENAGEM/OBRAS DE CONTENCAO/POCOS DE VISITA E CAIXAS</v>
          </cell>
          <cell r="B1975" t="str">
            <v>DROP</v>
          </cell>
          <cell r="C1975" t="str">
            <v>MEIO FIO, LINHA D'AGUA E SARJERTA</v>
          </cell>
          <cell r="D1975" t="str">
            <v>0037</v>
          </cell>
        </row>
        <row r="1975">
          <cell r="G1975">
            <v>94294</v>
          </cell>
          <cell r="H1975" t="str">
            <v>EXECUÇÃO DE ESCORAS DE CONCRETO PARA CONTENÇÃO DE GUIAS PRÉ-FABRICADAS. AF_01/2024</v>
          </cell>
          <cell r="I1975" t="str">
            <v>M</v>
          </cell>
          <cell r="J1975" t="str">
            <v>COEFICIENTE DE REPRESENTATIVIDADE</v>
          </cell>
          <cell r="K1975" t="str">
            <v>8,29</v>
          </cell>
        </row>
        <row r="1976">
          <cell r="A1976" t="str">
            <v>DRENAGEM/OBRAS DE CONTENCAO/POCOS DE VISITA E CAIXAS</v>
          </cell>
          <cell r="B1976" t="str">
            <v>DROP</v>
          </cell>
          <cell r="C1976" t="str">
            <v>GALERIAS PLUVIAIS</v>
          </cell>
          <cell r="D1976" t="str">
            <v>0266</v>
          </cell>
        </row>
        <row r="1976">
          <cell r="G1976">
            <v>104491</v>
          </cell>
          <cell r="H1976" t="str">
            <v>ADUELA/ GALERIA FECHADA PRE-MOLDADA DE CONCRETO ARMADO, SECAO QUADRANGULAR INTERNA DE 1,50 X 1,50 M (L X A), MISULA DE 20 X 20 CM, C = 1,00 M, ESPESSURA MIN = 15 CM, TB-45 E FCK DO CONCRETO = 30 MPA   FORNECIMENTO E ASSENTAMENTO. AF_01/2023</v>
          </cell>
          <cell r="I1976" t="str">
            <v>M</v>
          </cell>
          <cell r="J1976" t="str">
            <v>COEFICIENTE DE REPRESENTATIVIDADE</v>
          </cell>
          <cell r="K1976" t="str">
            <v>3.776,85</v>
          </cell>
        </row>
        <row r="1977">
          <cell r="A1977" t="str">
            <v>DRENAGEM/OBRAS DE CONTENCAO/POCOS DE VISITA E CAIXAS</v>
          </cell>
          <cell r="B1977" t="str">
            <v>DROP</v>
          </cell>
          <cell r="C1977" t="str">
            <v>GALERIAS PLUVIAIS</v>
          </cell>
          <cell r="D1977" t="str">
            <v>0266</v>
          </cell>
        </row>
        <row r="1977">
          <cell r="G1977">
            <v>104492</v>
          </cell>
          <cell r="H1977" t="str">
            <v>ADUELA/ GALERIA FECHADA PRE-MOLDADA DE CONCRETO ARMADO, SECAO QUADRANGULAR INTERNA DE 2,00 X 2,00 M (L X A), MISULA DE 20 X 20 CM, C = 1,00 M, ESPESSURA MIN = 15 CM, TB-45 E FCK DO CONCRETO = 30 MPA   FORNECIMENTO E ASSENTAMENTO. AF_01/2023</v>
          </cell>
          <cell r="I1977" t="str">
            <v>M</v>
          </cell>
          <cell r="J1977" t="str">
            <v>COEFICIENTE DE REPRESENTATIVIDADE</v>
          </cell>
          <cell r="K1977" t="str">
            <v>4.721,84</v>
          </cell>
        </row>
        <row r="1978">
          <cell r="A1978" t="str">
            <v>DRENAGEM/OBRAS DE CONTENCAO/POCOS DE VISITA E CAIXAS</v>
          </cell>
          <cell r="B1978" t="str">
            <v>DROP</v>
          </cell>
          <cell r="C1978" t="str">
            <v>GALERIAS PLUVIAIS</v>
          </cell>
          <cell r="D1978" t="str">
            <v>0266</v>
          </cell>
        </row>
        <row r="1978">
          <cell r="G1978">
            <v>104494</v>
          </cell>
          <cell r="H1978" t="str">
            <v>ADUELA/ GALERIA FECHADA PRE-MOLDADA DE CONCRETO ARMADO, SECAO QUADRANGULAR INTERNA DE 2,50 X 2,50 M (L X A), MISULA DE 20 X 20 CM, C = 1,00 M, ESPESSURA MIN = 15 CM, TB-45 E FCK DO CONCRETO = 30 MPA   FORNECIMENTO E ASSENTAMENTO. AF_01/2023</v>
          </cell>
          <cell r="I1978" t="str">
            <v>M</v>
          </cell>
          <cell r="J1978" t="str">
            <v>COEFICIENTE DE REPRESENTATIVIDADE</v>
          </cell>
          <cell r="K1978" t="str">
            <v>6.377,15</v>
          </cell>
        </row>
        <row r="1979">
          <cell r="A1979" t="str">
            <v>DRENAGEM/OBRAS DE CONTENCAO/POCOS DE VISITA E CAIXAS</v>
          </cell>
          <cell r="B1979" t="str">
            <v>DROP</v>
          </cell>
          <cell r="C1979" t="str">
            <v>GALERIAS PLUVIAIS</v>
          </cell>
          <cell r="D1979" t="str">
            <v>0266</v>
          </cell>
        </row>
        <row r="1979">
          <cell r="G1979">
            <v>104497</v>
          </cell>
          <cell r="H1979" t="str">
            <v>ADUELA/ GALERIA FECHADA PRE-MOLDADA DE CONCRETO ARMADO, SECAO QUADRANGULAR INTERNA DE 3,00 X 3,00 M (L X A), MISULA DE 20 X 20 CM, C = 1,00 M, ESPESSURA MIN = 20 CM, TB-45 E FCK DO CONCRETO = 30 MPA   FORNECIMENTO E ASSENTAMENTO. AF_01/2023</v>
          </cell>
          <cell r="I1979" t="str">
            <v>M</v>
          </cell>
          <cell r="J1979" t="str">
            <v>ATRIBUÍDO SÃO PAULO</v>
          </cell>
          <cell r="K1979" t="str">
            <v>7.654,31</v>
          </cell>
        </row>
        <row r="1980">
          <cell r="A1980" t="str">
            <v>DRENAGEM/OBRAS DE CONTENCAO/POCOS DE VISITA E CAIXAS</v>
          </cell>
          <cell r="B1980" t="str">
            <v>DROP</v>
          </cell>
          <cell r="C1980" t="str">
            <v>GALERIAS PLUVIAIS</v>
          </cell>
          <cell r="D1980" t="str">
            <v>0266</v>
          </cell>
        </row>
        <row r="1980">
          <cell r="G1980">
            <v>104515</v>
          </cell>
          <cell r="H1980" t="str">
            <v>APLICAÇÃO DE MANTA GEOTÊXTIL NAS JUNTAS RÍGIDAS DE ADUELAS PRÉ-MOLDADAS DE CONCRETO ARMADO. AF_01/2023</v>
          </cell>
          <cell r="I1980" t="str">
            <v>M2</v>
          </cell>
          <cell r="J1980" t="str">
            <v>COEFICIENTE DE REPRESENTATIVIDADE</v>
          </cell>
          <cell r="K1980" t="str">
            <v>21,41</v>
          </cell>
        </row>
        <row r="1981">
          <cell r="A1981" t="str">
            <v>DRENAGEM/OBRAS DE CONTENCAO/POCOS DE VISITA E CAIXAS</v>
          </cell>
          <cell r="B1981" t="str">
            <v>DROP</v>
          </cell>
          <cell r="C1981" t="str">
            <v>BUEIROS</v>
          </cell>
          <cell r="D1981" t="str">
            <v>0317</v>
          </cell>
        </row>
        <row r="1981">
          <cell r="G1981">
            <v>102727</v>
          </cell>
          <cell r="H1981" t="str">
            <v>FABRICAÇÃO, MONTAGEM E DESMONTAGEM DE FÔRMA PARA BOCA PARA BUEIRO, EM CHAPA DE MADEIRA COMPENSADA RESINADA, E = 17 MM, 2 UTILIZAÇÕES. AF_07/2021</v>
          </cell>
          <cell r="I1981" t="str">
            <v>M2</v>
          </cell>
          <cell r="J1981" t="str">
            <v>COEFICIENTE DE REPRESENTATIVIDADE</v>
          </cell>
          <cell r="K1981" t="str">
            <v>86,36</v>
          </cell>
        </row>
        <row r="1982">
          <cell r="A1982" t="str">
            <v>DRENAGEM/OBRAS DE CONTENCAO/POCOS DE VISITA E CAIXAS</v>
          </cell>
          <cell r="B1982" t="str">
            <v>DROP</v>
          </cell>
          <cell r="C1982" t="str">
            <v>BUEIROS</v>
          </cell>
          <cell r="D1982" t="str">
            <v>0317</v>
          </cell>
        </row>
        <row r="1982">
          <cell r="G1982">
            <v>102728</v>
          </cell>
          <cell r="H1982" t="str">
            <v>ARMAÇÃO DE MURO ALA E MURO TESTA UTILIZANDO AÇO CA-50 DE 6,3 MM - MONTAGEM. AF_07/2021</v>
          </cell>
          <cell r="I1982" t="str">
            <v>KG</v>
          </cell>
          <cell r="J1982" t="str">
            <v>COEFICIENTE DE REPRESENTATIVIDADE</v>
          </cell>
          <cell r="K1982" t="str">
            <v>13,33</v>
          </cell>
        </row>
        <row r="1983">
          <cell r="A1983" t="str">
            <v>DRENAGEM/OBRAS DE CONTENCAO/POCOS DE VISITA E CAIXAS</v>
          </cell>
          <cell r="B1983" t="str">
            <v>DROP</v>
          </cell>
          <cell r="C1983" t="str">
            <v>BUEIROS</v>
          </cell>
          <cell r="D1983" t="str">
            <v>0317</v>
          </cell>
        </row>
        <row r="1983">
          <cell r="G1983">
            <v>102729</v>
          </cell>
          <cell r="H1983" t="str">
            <v>ARMAÇÃO DE MURO ALA E MURO TESTA UTILIZANDO AÇO CA-50 DE 8 MM - MONTAGEM. AF_07/2021</v>
          </cell>
          <cell r="I1983" t="str">
            <v>KG</v>
          </cell>
          <cell r="J1983" t="str">
            <v>COEFICIENTE DE REPRESENTATIVIDADE</v>
          </cell>
          <cell r="K1983" t="str">
            <v>12,33</v>
          </cell>
        </row>
        <row r="1984">
          <cell r="A1984" t="str">
            <v>DRENAGEM/OBRAS DE CONTENCAO/POCOS DE VISITA E CAIXAS</v>
          </cell>
          <cell r="B1984" t="str">
            <v>DROP</v>
          </cell>
          <cell r="C1984" t="str">
            <v>BUEIROS</v>
          </cell>
          <cell r="D1984" t="str">
            <v>0317</v>
          </cell>
        </row>
        <row r="1984">
          <cell r="G1984">
            <v>102730</v>
          </cell>
          <cell r="H1984" t="str">
            <v>ARMAÇÃO DE MURO ALA E MURO TESTA UTILIZANDO AÇO CA-50 DE 10 MM - MONTAGEM. AF_07/2021</v>
          </cell>
          <cell r="I1984" t="str">
            <v>KG</v>
          </cell>
          <cell r="J1984" t="str">
            <v>COEFICIENTE DE REPRESENTATIVIDADE</v>
          </cell>
          <cell r="K1984" t="str">
            <v>10,94</v>
          </cell>
        </row>
        <row r="1985">
          <cell r="A1985" t="str">
            <v>DRENAGEM/OBRAS DE CONTENCAO/POCOS DE VISITA E CAIXAS</v>
          </cell>
          <cell r="B1985" t="str">
            <v>DROP</v>
          </cell>
          <cell r="C1985" t="str">
            <v>BUEIROS</v>
          </cell>
          <cell r="D1985" t="str">
            <v>0317</v>
          </cell>
        </row>
        <row r="1985">
          <cell r="G1985">
            <v>102731</v>
          </cell>
          <cell r="H1985" t="str">
            <v>ARMAÇÃO DE MURO ALA E MURO TESTA UTILIZANDO AÇO CA-50 DE 12,5 MM - MONTAGEM. AF_07/2021</v>
          </cell>
          <cell r="I1985" t="str">
            <v>KG</v>
          </cell>
          <cell r="J1985" t="str">
            <v>COEFICIENTE DE REPRESENTATIVIDADE</v>
          </cell>
          <cell r="K1985" t="str">
            <v>9,20</v>
          </cell>
        </row>
        <row r="1986">
          <cell r="A1986" t="str">
            <v>DRENAGEM/OBRAS DE CONTENCAO/POCOS DE VISITA E CAIXAS</v>
          </cell>
          <cell r="B1986" t="str">
            <v>DROP</v>
          </cell>
          <cell r="C1986" t="str">
            <v>BUEIROS</v>
          </cell>
          <cell r="D1986" t="str">
            <v>0317</v>
          </cell>
        </row>
        <row r="1986">
          <cell r="G1986">
            <v>102732</v>
          </cell>
          <cell r="H1986" t="str">
            <v>ARMAÇÃO DE MURO ALA E MURO TESTA UTILIZANDO AÇO CA-50 DE 16 MM - MONTAGEM. AF_07/2021</v>
          </cell>
          <cell r="I1986" t="str">
            <v>KG</v>
          </cell>
          <cell r="J1986" t="str">
            <v>COEFICIENTE DE REPRESENTATIVIDADE</v>
          </cell>
          <cell r="K1986" t="str">
            <v>8,65</v>
          </cell>
        </row>
        <row r="1987">
          <cell r="A1987" t="str">
            <v>DRENAGEM/OBRAS DE CONTENCAO/POCOS DE VISITA E CAIXAS</v>
          </cell>
          <cell r="B1987" t="str">
            <v>DROP</v>
          </cell>
          <cell r="C1987" t="str">
            <v>BUEIROS</v>
          </cell>
          <cell r="D1987" t="str">
            <v>0317</v>
          </cell>
        </row>
        <row r="1987">
          <cell r="G1987">
            <v>102733</v>
          </cell>
          <cell r="H1987" t="str">
            <v>ARMAÇÃO DE MURO ALA E MURO TESTA UTILIZANDO AÇO CA-50 DE 20 MM - MONTAGEM. AF_07/2021</v>
          </cell>
          <cell r="I1987" t="str">
            <v>KG</v>
          </cell>
          <cell r="J1987" t="str">
            <v>COEFICIENTE DE REPRESENTATIVIDADE</v>
          </cell>
          <cell r="K1987" t="str">
            <v>9,56</v>
          </cell>
        </row>
        <row r="1988">
          <cell r="A1988" t="str">
            <v>DRENAGEM/OBRAS DE CONTENCAO/POCOS DE VISITA E CAIXAS</v>
          </cell>
          <cell r="B1988" t="str">
            <v>DROP</v>
          </cell>
          <cell r="C1988" t="str">
            <v>BUEIROS</v>
          </cell>
          <cell r="D1988" t="str">
            <v>0317</v>
          </cell>
        </row>
        <row r="1988">
          <cell r="G1988">
            <v>102734</v>
          </cell>
          <cell r="H1988" t="str">
            <v>ARMAÇÃO DE SOLEIRA UTILIZANDO AÇO CA-50 DE 6,3 MM - MONTAGEM. AF_07/2021</v>
          </cell>
          <cell r="I1988" t="str">
            <v>KG</v>
          </cell>
          <cell r="J1988" t="str">
            <v>COEFICIENTE DE REPRESENTATIVIDADE</v>
          </cell>
          <cell r="K1988" t="str">
            <v>12,50</v>
          </cell>
        </row>
        <row r="1989">
          <cell r="A1989" t="str">
            <v>DRENAGEM/OBRAS DE CONTENCAO/POCOS DE VISITA E CAIXAS</v>
          </cell>
          <cell r="B1989" t="str">
            <v>DROP</v>
          </cell>
          <cell r="C1989" t="str">
            <v>BUEIROS</v>
          </cell>
          <cell r="D1989" t="str">
            <v>0317</v>
          </cell>
        </row>
        <row r="1989">
          <cell r="G1989">
            <v>102735</v>
          </cell>
          <cell r="H1989" t="str">
            <v>ARMAÇÃO DE SOLEIRA UTILIZANDO AÇO CA-50 DE 8 MM - MONTAGEM. AF_07/2021</v>
          </cell>
          <cell r="I1989" t="str">
            <v>KG</v>
          </cell>
          <cell r="J1989" t="str">
            <v>COEFICIENTE DE REPRESENTATIVIDADE</v>
          </cell>
          <cell r="K1989" t="str">
            <v>11,60</v>
          </cell>
        </row>
        <row r="1990">
          <cell r="A1990" t="str">
            <v>DRENAGEM/OBRAS DE CONTENCAO/POCOS DE VISITA E CAIXAS</v>
          </cell>
          <cell r="B1990" t="str">
            <v>DROP</v>
          </cell>
          <cell r="C1990" t="str">
            <v>BUEIROS</v>
          </cell>
          <cell r="D1990" t="str">
            <v>0317</v>
          </cell>
        </row>
        <row r="1990">
          <cell r="G1990">
            <v>102736</v>
          </cell>
          <cell r="H1990" t="str">
            <v>CONCRETAGEM DE BOCA PARA BUEIRO, FCK = 20 MPA, COM USO DE BOMBA - LANÇAMENTO, ADENSAMENTO E ACABAMENTO. AF_07/2021</v>
          </cell>
          <cell r="I1990" t="str">
            <v>M3</v>
          </cell>
          <cell r="J1990" t="str">
            <v>ATRIBUÍDO SÃO PAULO</v>
          </cell>
          <cell r="K1990" t="str">
            <v>695,92</v>
          </cell>
        </row>
        <row r="1991">
          <cell r="A1991" t="str">
            <v>DRENAGEM/OBRAS DE CONTENCAO/POCOS DE VISITA E CAIXAS</v>
          </cell>
          <cell r="B1991" t="str">
            <v>DROP</v>
          </cell>
          <cell r="C1991" t="str">
            <v>BUEIROS</v>
          </cell>
          <cell r="D1991" t="str">
            <v>0317</v>
          </cell>
        </row>
        <row r="1991">
          <cell r="G1991">
            <v>102737</v>
          </cell>
          <cell r="H1991" t="str">
            <v>BOCA PARA BUEIRO SIMPLES TUBULAR D = 40 CM EM CONCRETO, ALAS COM ESCONSIDADE DE 0°, INCLUINDO FÔRMAS E MATERIAIS. AF_07/2021</v>
          </cell>
          <cell r="I1991" t="str">
            <v>UN</v>
          </cell>
          <cell r="J1991" t="str">
            <v>ATRIBUÍDO SÃO PAULO</v>
          </cell>
          <cell r="K1991" t="str">
            <v>1.033,01</v>
          </cell>
        </row>
        <row r="1992">
          <cell r="A1992" t="str">
            <v>DRENAGEM/OBRAS DE CONTENCAO/POCOS DE VISITA E CAIXAS</v>
          </cell>
          <cell r="B1992" t="str">
            <v>DROP</v>
          </cell>
          <cell r="C1992" t="str">
            <v>BUEIROS</v>
          </cell>
          <cell r="D1992" t="str">
            <v>0317</v>
          </cell>
        </row>
        <row r="1992">
          <cell r="G1992">
            <v>102738</v>
          </cell>
          <cell r="H1992" t="str">
            <v>BOCA PARA BUEIRO SIMPLES TUBULAR D = 60 CM EM CONCRETO, ALAS COM ESCONSIDADE DE 0°, INCLUINDO FÔRMAS E MATERIAIS. AF_07/2021</v>
          </cell>
          <cell r="I1992" t="str">
            <v>UN</v>
          </cell>
          <cell r="J1992" t="str">
            <v>ATRIBUÍDO SÃO PAULO</v>
          </cell>
          <cell r="K1992" t="str">
            <v>2.123,58</v>
          </cell>
        </row>
        <row r="1993">
          <cell r="A1993" t="str">
            <v>DRENAGEM/OBRAS DE CONTENCAO/POCOS DE VISITA E CAIXAS</v>
          </cell>
          <cell r="B1993" t="str">
            <v>DROP</v>
          </cell>
          <cell r="C1993" t="str">
            <v>BUEIROS</v>
          </cell>
          <cell r="D1993" t="str">
            <v>0317</v>
          </cell>
        </row>
        <row r="1993">
          <cell r="G1993">
            <v>102739</v>
          </cell>
          <cell r="H1993" t="str">
            <v>BOCA PARA BUEIRO SIMPLES TUBULAR D = 80 CM EM CONCRETO, ALAS COM ESCONSIDADE DE 0°, INCLUINDO FÔRMAS E MATERIAIS. AF_07/2021</v>
          </cell>
          <cell r="I1993" t="str">
            <v>UN</v>
          </cell>
          <cell r="J1993" t="str">
            <v>ATRIBUÍDO SÃO PAULO</v>
          </cell>
          <cell r="K1993" t="str">
            <v>3.557,52</v>
          </cell>
        </row>
        <row r="1994">
          <cell r="A1994" t="str">
            <v>DRENAGEM/OBRAS DE CONTENCAO/POCOS DE VISITA E CAIXAS</v>
          </cell>
          <cell r="B1994" t="str">
            <v>DROP</v>
          </cell>
          <cell r="C1994" t="str">
            <v>BUEIROS</v>
          </cell>
          <cell r="D1994" t="str">
            <v>0317</v>
          </cell>
        </row>
        <row r="1994">
          <cell r="G1994">
            <v>102740</v>
          </cell>
          <cell r="H1994" t="str">
            <v>BOCA PARA BUEIRO SIMPLES TUBULAR D = 100 CM EM CONCRETO, ALAS COM ESCONSIDADE DE 0°, INCLUINDO FÔRMAS E MATERIAIS. AF_07/2021</v>
          </cell>
          <cell r="I1994" t="str">
            <v>UN</v>
          </cell>
          <cell r="J1994" t="str">
            <v>ATRIBUÍDO SÃO PAULO</v>
          </cell>
          <cell r="K1994" t="str">
            <v>5.338,18</v>
          </cell>
        </row>
        <row r="1995">
          <cell r="A1995" t="str">
            <v>DRENAGEM/OBRAS DE CONTENCAO/POCOS DE VISITA E CAIXAS</v>
          </cell>
          <cell r="B1995" t="str">
            <v>DROP</v>
          </cell>
          <cell r="C1995" t="str">
            <v>BUEIROS</v>
          </cell>
          <cell r="D1995" t="str">
            <v>0317</v>
          </cell>
        </row>
        <row r="1995">
          <cell r="G1995">
            <v>102741</v>
          </cell>
          <cell r="H1995" t="str">
            <v>BOCA PARA BUEIRO SIMPLES TUBULAR D = 120 CM EM CONCRETO, ALAS COM ESCONSIDADE DE 0°, INCLUINDO FÔRMAS E MATERIAIS. AF_07/2021</v>
          </cell>
          <cell r="I1995" t="str">
            <v>UN</v>
          </cell>
          <cell r="J1995" t="str">
            <v>ATRIBUÍDO SÃO PAULO</v>
          </cell>
          <cell r="K1995" t="str">
            <v>7.502,42</v>
          </cell>
        </row>
        <row r="1996">
          <cell r="A1996" t="str">
            <v>DRENAGEM/OBRAS DE CONTENCAO/POCOS DE VISITA E CAIXAS</v>
          </cell>
          <cell r="B1996" t="str">
            <v>DROP</v>
          </cell>
          <cell r="C1996" t="str">
            <v>BUEIROS</v>
          </cell>
          <cell r="D1996" t="str">
            <v>0317</v>
          </cell>
        </row>
        <row r="1996">
          <cell r="G1996">
            <v>102742</v>
          </cell>
          <cell r="H1996" t="str">
            <v>BOCA PARA BUEIRO SIMPLES TUBULAR D = 150 CM EM CONCRETO, ALAS COM ESCONSIDADE DE 0°, INCLUINDO FÔRMAS E MATERIAIS. AF_07/2021</v>
          </cell>
          <cell r="I1996" t="str">
            <v>UN</v>
          </cell>
          <cell r="J1996" t="str">
            <v>ATRIBUÍDO SÃO PAULO</v>
          </cell>
          <cell r="K1996" t="str">
            <v>13.012,56</v>
          </cell>
        </row>
        <row r="1997">
          <cell r="A1997" t="str">
            <v>DRENAGEM/OBRAS DE CONTENCAO/POCOS DE VISITA E CAIXAS</v>
          </cell>
          <cell r="B1997" t="str">
            <v>DROP</v>
          </cell>
          <cell r="C1997" t="str">
            <v>BUEIROS</v>
          </cell>
          <cell r="D1997" t="str">
            <v>0317</v>
          </cell>
        </row>
        <row r="1997">
          <cell r="G1997">
            <v>102743</v>
          </cell>
          <cell r="H1997" t="str">
            <v>BOCA PARA BUEIRO DUPLO TUBULAR D = 80 CM EM CONCRETO, ALAS COM ESCONSIDADE DE 0°, INCLUINDO FÔRMAS E MATERIAIS. AF_07/2021</v>
          </cell>
          <cell r="I1997" t="str">
            <v>UN</v>
          </cell>
          <cell r="J1997" t="str">
            <v>ATRIBUÍDO SÃO PAULO</v>
          </cell>
          <cell r="K1997" t="str">
            <v>4.329,28</v>
          </cell>
        </row>
        <row r="1998">
          <cell r="A1998" t="str">
            <v>DRENAGEM/OBRAS DE CONTENCAO/POCOS DE VISITA E CAIXAS</v>
          </cell>
          <cell r="B1998" t="str">
            <v>DROP</v>
          </cell>
          <cell r="C1998" t="str">
            <v>BUEIROS</v>
          </cell>
          <cell r="D1998" t="str">
            <v>0317</v>
          </cell>
        </row>
        <row r="1998">
          <cell r="G1998">
            <v>102744</v>
          </cell>
          <cell r="H1998" t="str">
            <v>BOCA PARA BUEIRO DUPLO TUBULAR D = 100 CM EM CONCRETO, ALAS COM ESCONSIDADE DE 0°, INCLUINDO FÔRMAS E MATERIAIS. AF_07/2021</v>
          </cell>
          <cell r="I1998" t="str">
            <v>UN</v>
          </cell>
          <cell r="J1998" t="str">
            <v>ATRIBUÍDO SÃO PAULO</v>
          </cell>
          <cell r="K1998" t="str">
            <v>6.490,96</v>
          </cell>
        </row>
        <row r="1999">
          <cell r="A1999" t="str">
            <v>DRENAGEM/OBRAS DE CONTENCAO/POCOS DE VISITA E CAIXAS</v>
          </cell>
          <cell r="B1999" t="str">
            <v>DROP</v>
          </cell>
          <cell r="C1999" t="str">
            <v>BUEIROS</v>
          </cell>
          <cell r="D1999" t="str">
            <v>0317</v>
          </cell>
        </row>
        <row r="1999">
          <cell r="G1999">
            <v>102745</v>
          </cell>
          <cell r="H1999" t="str">
            <v>BOCA PARA BUEIRO DUPLO TUBULAR D = 120 CM EM CONCRETO, ALAS COM ESCONSIDADE DE 0°, INCLUINDO FÔRMAS E MATERIAIS. AF_07/2021</v>
          </cell>
          <cell r="I1999" t="str">
            <v>UN</v>
          </cell>
          <cell r="J1999" t="str">
            <v>ATRIBUÍDO SÃO PAULO</v>
          </cell>
          <cell r="K1999" t="str">
            <v>9.133,35</v>
          </cell>
        </row>
        <row r="2000">
          <cell r="A2000" t="str">
            <v>DRENAGEM/OBRAS DE CONTENCAO/POCOS DE VISITA E CAIXAS</v>
          </cell>
          <cell r="B2000" t="str">
            <v>DROP</v>
          </cell>
          <cell r="C2000" t="str">
            <v>BUEIROS</v>
          </cell>
          <cell r="D2000" t="str">
            <v>0317</v>
          </cell>
        </row>
        <row r="2000">
          <cell r="G2000">
            <v>102746</v>
          </cell>
          <cell r="H2000" t="str">
            <v>BOCA PARA BUEIRO DUPLO TUBULAR D = 150 CM EM CONCRETO, ALAS COM ESCONSIDADE DE 0°, INCLUINDO FÔRMAS E MATERIAIS. AF_07/2021</v>
          </cell>
          <cell r="I2000" t="str">
            <v>UN</v>
          </cell>
          <cell r="J2000" t="str">
            <v>ATRIBUÍDO SÃO PAULO</v>
          </cell>
          <cell r="K2000" t="str">
            <v>15.861,11</v>
          </cell>
        </row>
        <row r="2001">
          <cell r="A2001" t="str">
            <v>DRENAGEM/OBRAS DE CONTENCAO/POCOS DE VISITA E CAIXAS</v>
          </cell>
          <cell r="B2001" t="str">
            <v>DROP</v>
          </cell>
          <cell r="C2001" t="str">
            <v>BUEIROS</v>
          </cell>
          <cell r="D2001" t="str">
            <v>0317</v>
          </cell>
        </row>
        <row r="2001">
          <cell r="G2001">
            <v>102747</v>
          </cell>
          <cell r="H2001" t="str">
            <v>BOCA PARA BUEIRO TRIPLO TUBULAR D = 100 CM EM CONCRETO, ALAS COM ESCONSIDADE DE 0°, INCLUINDO FÔRMAS E MATERIAIS. AF_07/2021</v>
          </cell>
          <cell r="I2001" t="str">
            <v>UN</v>
          </cell>
          <cell r="J2001" t="str">
            <v>ATRIBUÍDO SÃO PAULO</v>
          </cell>
          <cell r="K2001" t="str">
            <v>8.080,32</v>
          </cell>
        </row>
        <row r="2002">
          <cell r="A2002" t="str">
            <v>DRENAGEM/OBRAS DE CONTENCAO/POCOS DE VISITA E CAIXAS</v>
          </cell>
          <cell r="B2002" t="str">
            <v>DROP</v>
          </cell>
          <cell r="C2002" t="str">
            <v>BUEIROS</v>
          </cell>
          <cell r="D2002" t="str">
            <v>0317</v>
          </cell>
        </row>
        <row r="2002">
          <cell r="G2002">
            <v>102748</v>
          </cell>
          <cell r="H2002" t="str">
            <v>BOCA PARA BUEIRO TRIPLO TUBULAR D = 120 CM EM CONCRETO, ALAS COM ESCONSIDADE DE 0°, INCLUINDO FÔRMAS E MATERIAIS. AF_07/2021</v>
          </cell>
          <cell r="I2002" t="str">
            <v>UN</v>
          </cell>
          <cell r="J2002" t="str">
            <v>ATRIBUÍDO SÃO PAULO</v>
          </cell>
          <cell r="K2002" t="str">
            <v>11.318,68</v>
          </cell>
        </row>
        <row r="2003">
          <cell r="A2003" t="str">
            <v>DRENAGEM/OBRAS DE CONTENCAO/POCOS DE VISITA E CAIXAS</v>
          </cell>
          <cell r="B2003" t="str">
            <v>DROP</v>
          </cell>
          <cell r="C2003" t="str">
            <v>BUEIROS</v>
          </cell>
          <cell r="D2003" t="str">
            <v>0317</v>
          </cell>
        </row>
        <row r="2003">
          <cell r="G2003">
            <v>102749</v>
          </cell>
          <cell r="H2003" t="str">
            <v>BOCA PARA BUEIRO TRIPLO TUBULAR D = 150 CM EM CONCRETO, ALAS COM ESCONSIDADE DE 0°, INCLUINDO FÔRMAS E MATERIAIS. AF_07/2021</v>
          </cell>
          <cell r="I2003" t="str">
            <v>UN</v>
          </cell>
          <cell r="J2003" t="str">
            <v>ATRIBUÍDO SÃO PAULO</v>
          </cell>
          <cell r="K2003" t="str">
            <v>19.469,10</v>
          </cell>
        </row>
        <row r="2004">
          <cell r="A2004" t="str">
            <v>DRENAGEM/OBRAS DE CONTENCAO/POCOS DE VISITA E CAIXAS</v>
          </cell>
          <cell r="B2004" t="str">
            <v>DROP</v>
          </cell>
          <cell r="C2004" t="str">
            <v>BUEIROS</v>
          </cell>
          <cell r="D2004" t="str">
            <v>0317</v>
          </cell>
        </row>
        <row r="2004">
          <cell r="G2004">
            <v>102750</v>
          </cell>
          <cell r="H2004" t="str">
            <v>BOCA PARA BUEIRO SIMPLES TUBULAR D = 60 CM EM CONCRETO, ALAS COM ESCONSIDADE DE 30°, INCLUINDO FÔRMAS E MATERIAIS. AF_07/2021</v>
          </cell>
          <cell r="I2004" t="str">
            <v>UN</v>
          </cell>
          <cell r="J2004" t="str">
            <v>ATRIBUÍDO SÃO PAULO</v>
          </cell>
          <cell r="K2004" t="str">
            <v>2.592,41</v>
          </cell>
        </row>
        <row r="2005">
          <cell r="A2005" t="str">
            <v>DRENAGEM/OBRAS DE CONTENCAO/POCOS DE VISITA E CAIXAS</v>
          </cell>
          <cell r="B2005" t="str">
            <v>DROP</v>
          </cell>
          <cell r="C2005" t="str">
            <v>BUEIROS</v>
          </cell>
          <cell r="D2005" t="str">
            <v>0317</v>
          </cell>
        </row>
        <row r="2005">
          <cell r="G2005">
            <v>102751</v>
          </cell>
          <cell r="H2005" t="str">
            <v>BOCA PARA BUEIRO SIMPLES TUBULAR D = 80 CM EM CONCRETO, ALAS COM ESCONSIDADE DE 30°, INCLUINDO FÔRMAS E MATERIAIS. AF_07/2021</v>
          </cell>
          <cell r="I2005" t="str">
            <v>UN</v>
          </cell>
          <cell r="J2005" t="str">
            <v>ATRIBUÍDO SÃO PAULO</v>
          </cell>
          <cell r="K2005" t="str">
            <v>4.512,72</v>
          </cell>
        </row>
        <row r="2006">
          <cell r="A2006" t="str">
            <v>DRENAGEM/OBRAS DE CONTENCAO/POCOS DE VISITA E CAIXAS</v>
          </cell>
          <cell r="B2006" t="str">
            <v>DROP</v>
          </cell>
          <cell r="C2006" t="str">
            <v>BUEIROS</v>
          </cell>
          <cell r="D2006" t="str">
            <v>0317</v>
          </cell>
        </row>
        <row r="2006">
          <cell r="G2006">
            <v>102752</v>
          </cell>
          <cell r="H2006" t="str">
            <v>BOCA PARA BUEIRO SIMPLES TUBULAR D = 100 CM EM CONCRETO, ALAS COM ESCONSIDADE DE 30°, INCLUINDO FÔRMAS E MATERIAIS. AF_07/2021</v>
          </cell>
          <cell r="I2006" t="str">
            <v>UN</v>
          </cell>
          <cell r="J2006" t="str">
            <v>ATRIBUÍDO SÃO PAULO</v>
          </cell>
          <cell r="K2006" t="str">
            <v>7.200,58</v>
          </cell>
        </row>
        <row r="2007">
          <cell r="A2007" t="str">
            <v>DRENAGEM/OBRAS DE CONTENCAO/POCOS DE VISITA E CAIXAS</v>
          </cell>
          <cell r="B2007" t="str">
            <v>DROP</v>
          </cell>
          <cell r="C2007" t="str">
            <v>BUEIROS</v>
          </cell>
          <cell r="D2007" t="str">
            <v>0317</v>
          </cell>
        </row>
        <row r="2007">
          <cell r="G2007">
            <v>102753</v>
          </cell>
          <cell r="H2007" t="str">
            <v>BOCA PARA BUEIRO SIMPLES TUBULAR D = 120 CM EM CONCRETO, ALAS COM ESCONSIDADE DE 30°, INCLUINDO FÔRMAS E MATERIAIS. AF_07/2021</v>
          </cell>
          <cell r="I2007" t="str">
            <v>UN</v>
          </cell>
          <cell r="J2007" t="str">
            <v>ATRIBUÍDO SÃO PAULO</v>
          </cell>
          <cell r="K2007" t="str">
            <v>10.673,05</v>
          </cell>
        </row>
        <row r="2008">
          <cell r="A2008" t="str">
            <v>DRENAGEM/OBRAS DE CONTENCAO/POCOS DE VISITA E CAIXAS</v>
          </cell>
          <cell r="B2008" t="str">
            <v>DROP</v>
          </cell>
          <cell r="C2008" t="str">
            <v>BUEIROS</v>
          </cell>
          <cell r="D2008" t="str">
            <v>0317</v>
          </cell>
        </row>
        <row r="2008">
          <cell r="G2008">
            <v>102754</v>
          </cell>
          <cell r="H2008" t="str">
            <v>BOCA PARA BUEIRO SIMPLES TUBULAR D = 150 CM EM CONCRETO, ALAS COM ESCONSIDADE DE 30°, INCLUINDO FÔRMAS E MATERIAIS. AF_07/2021</v>
          </cell>
          <cell r="I2008" t="str">
            <v>UN</v>
          </cell>
          <cell r="J2008" t="str">
            <v>ATRIBUÍDO SÃO PAULO</v>
          </cell>
          <cell r="K2008" t="str">
            <v>20.341,74</v>
          </cell>
        </row>
        <row r="2009">
          <cell r="A2009" t="str">
            <v>DRENAGEM/OBRAS DE CONTENCAO/POCOS DE VISITA E CAIXAS</v>
          </cell>
          <cell r="B2009" t="str">
            <v>DROP</v>
          </cell>
          <cell r="C2009" t="str">
            <v>BUEIROS</v>
          </cell>
          <cell r="D2009" t="str">
            <v>0317</v>
          </cell>
        </row>
        <row r="2009">
          <cell r="G2009">
            <v>102755</v>
          </cell>
          <cell r="H2009" t="str">
            <v>BOCA PARA BUEIRO DUPLO TUBULAR D = 100 CM EM CONCRETO, ALAS COM ESCONSIDADE DE 30°, INCLUINDO FÔRMAS E MATERIAIS. AF_07/2021</v>
          </cell>
          <cell r="I2009" t="str">
            <v>UN</v>
          </cell>
          <cell r="J2009" t="str">
            <v>ATRIBUÍDO SÃO PAULO</v>
          </cell>
          <cell r="K2009" t="str">
            <v>10.089,23</v>
          </cell>
        </row>
        <row r="2010">
          <cell r="A2010" t="str">
            <v>DRENAGEM/OBRAS DE CONTENCAO/POCOS DE VISITA E CAIXAS</v>
          </cell>
          <cell r="B2010" t="str">
            <v>DROP</v>
          </cell>
          <cell r="C2010" t="str">
            <v>BUEIROS</v>
          </cell>
          <cell r="D2010" t="str">
            <v>0317</v>
          </cell>
        </row>
        <row r="2010">
          <cell r="G2010">
            <v>102756</v>
          </cell>
          <cell r="H2010" t="str">
            <v>BOCA PARA BUEIRO DUPLO TUBULAR D = 120 CM EM CONCRETO, ALAS COM ESCONSIDADE DE 30°, INCLUINDO FÔRMAS E MATERIAIS. AF_07/2021</v>
          </cell>
          <cell r="I2010" t="str">
            <v>UN</v>
          </cell>
          <cell r="J2010" t="str">
            <v>ATRIBUÍDO SÃO PAULO</v>
          </cell>
          <cell r="K2010" t="str">
            <v>15.000,06</v>
          </cell>
        </row>
        <row r="2011">
          <cell r="A2011" t="str">
            <v>DRENAGEM/OBRAS DE CONTENCAO/POCOS DE VISITA E CAIXAS</v>
          </cell>
          <cell r="B2011" t="str">
            <v>DROP</v>
          </cell>
          <cell r="C2011" t="str">
            <v>BUEIROS</v>
          </cell>
          <cell r="D2011" t="str">
            <v>0317</v>
          </cell>
        </row>
        <row r="2011">
          <cell r="G2011">
            <v>102757</v>
          </cell>
          <cell r="H2011" t="str">
            <v>BOCA PARA BUEIRO DUPLO TUBULAR D = 150 CM EM CONCRETO, ALAS COM ESCONSIDADE DE 30°, INCLUINDO FÔRMAS E MATERIAIS. AF_07/2021</v>
          </cell>
          <cell r="I2011" t="str">
            <v>UN</v>
          </cell>
          <cell r="J2011" t="str">
            <v>ATRIBUÍDO SÃO PAULO</v>
          </cell>
          <cell r="K2011" t="str">
            <v>27.972,75</v>
          </cell>
        </row>
        <row r="2012">
          <cell r="A2012" t="str">
            <v>DRENAGEM/OBRAS DE CONTENCAO/POCOS DE VISITA E CAIXAS</v>
          </cell>
          <cell r="B2012" t="str">
            <v>DROP</v>
          </cell>
          <cell r="C2012" t="str">
            <v>BUEIROS</v>
          </cell>
          <cell r="D2012" t="str">
            <v>0317</v>
          </cell>
        </row>
        <row r="2012">
          <cell r="G2012">
            <v>102758</v>
          </cell>
          <cell r="H2012" t="str">
            <v>BOCA PARA BUEIRO TRIPLO TUBULAR D = 100 CM EM CONCRETO, ALAS COM ESCONSIDADE DE 30°, INCLUINDO FÔRMAS E MATERIAIS. AF_07/2021</v>
          </cell>
          <cell r="I2012" t="str">
            <v>UN</v>
          </cell>
          <cell r="J2012" t="str">
            <v>ATRIBUÍDO SÃO PAULO</v>
          </cell>
          <cell r="K2012" t="str">
            <v>12.990,49</v>
          </cell>
        </row>
        <row r="2013">
          <cell r="A2013" t="str">
            <v>DRENAGEM/OBRAS DE CONTENCAO/POCOS DE VISITA E CAIXAS</v>
          </cell>
          <cell r="B2013" t="str">
            <v>DROP</v>
          </cell>
          <cell r="C2013" t="str">
            <v>BUEIROS</v>
          </cell>
          <cell r="D2013" t="str">
            <v>0317</v>
          </cell>
        </row>
        <row r="2013">
          <cell r="G2013">
            <v>102759</v>
          </cell>
          <cell r="H2013" t="str">
            <v>BOCA PARA BUEIRO TRIPLO TUBULAR D = 120 CM EM CONCRETO, ALAS COM ESCONSIDADE DE 30°, INCLUINDO FÔRMAS E MATERIAIS. AF_07/2021</v>
          </cell>
          <cell r="I2013" t="str">
            <v>UN</v>
          </cell>
          <cell r="J2013" t="str">
            <v>ATRIBUÍDO SÃO PAULO</v>
          </cell>
          <cell r="K2013" t="str">
            <v>19.346,25</v>
          </cell>
        </row>
        <row r="2014">
          <cell r="A2014" t="str">
            <v>DRENAGEM/OBRAS DE CONTENCAO/POCOS DE VISITA E CAIXAS</v>
          </cell>
          <cell r="B2014" t="str">
            <v>DROP</v>
          </cell>
          <cell r="C2014" t="str">
            <v>BUEIROS</v>
          </cell>
          <cell r="D2014" t="str">
            <v>0317</v>
          </cell>
        </row>
        <row r="2014">
          <cell r="G2014">
            <v>102760</v>
          </cell>
          <cell r="H2014" t="str">
            <v>BOCA PARA BUEIRO TRIPLO TUBULAR D = 150 CM EM CONCRETO, ALAS COM ESCONSIDADE DE 30°, INCLUINDO FÔRMAS E MATERIAIS. AF_07/2021</v>
          </cell>
          <cell r="I2014" t="str">
            <v>UN</v>
          </cell>
          <cell r="J2014" t="str">
            <v>ATRIBUÍDO SÃO PAULO</v>
          </cell>
          <cell r="K2014" t="str">
            <v>35.742,40</v>
          </cell>
        </row>
        <row r="2015">
          <cell r="A2015" t="str">
            <v>DRENAGEM/OBRAS DE CONTENCAO/POCOS DE VISITA E CAIXAS</v>
          </cell>
          <cell r="B2015" t="str">
            <v>DROP</v>
          </cell>
          <cell r="C2015" t="str">
            <v>BUEIROS</v>
          </cell>
          <cell r="D2015" t="str">
            <v>0317</v>
          </cell>
        </row>
        <row r="2015">
          <cell r="G2015">
            <v>102761</v>
          </cell>
          <cell r="H2015" t="str">
            <v>BOCA PARA BUEIRO SIMPLES CELULAR 150 X 150 CM EM CONCRETO, ALAS COM ESCONSIDADE DE 30°, INCLUINDO FÔRMAS E MATERIAIS. AF_07/2021</v>
          </cell>
          <cell r="I2015" t="str">
            <v>UN</v>
          </cell>
          <cell r="J2015" t="str">
            <v>ATRIBUÍDO SÃO PAULO</v>
          </cell>
          <cell r="K2015" t="str">
            <v>12.263,24</v>
          </cell>
        </row>
        <row r="2016">
          <cell r="A2016" t="str">
            <v>DRENAGEM/OBRAS DE CONTENCAO/POCOS DE VISITA E CAIXAS</v>
          </cell>
          <cell r="B2016" t="str">
            <v>DROP</v>
          </cell>
          <cell r="C2016" t="str">
            <v>BUEIROS</v>
          </cell>
          <cell r="D2016" t="str">
            <v>0317</v>
          </cell>
        </row>
        <row r="2016">
          <cell r="G2016">
            <v>102762</v>
          </cell>
          <cell r="H2016" t="str">
            <v>BOCA PARA BUEIRO SIMPLES CELULAR 200 X 200 CM EM CONCRETO, ALAS COM ESCONSIDADE DE 30°, INCLUINDO FÔRMAS E MATERIAIS. AF_07/2021</v>
          </cell>
          <cell r="I2016" t="str">
            <v>UN</v>
          </cell>
          <cell r="J2016" t="str">
            <v>ATRIBUÍDO SÃO PAULO</v>
          </cell>
          <cell r="K2016" t="str">
            <v>19.042,45</v>
          </cell>
        </row>
        <row r="2017">
          <cell r="A2017" t="str">
            <v>DRENAGEM/OBRAS DE CONTENCAO/POCOS DE VISITA E CAIXAS</v>
          </cell>
          <cell r="B2017" t="str">
            <v>DROP</v>
          </cell>
          <cell r="C2017" t="str">
            <v>BUEIROS</v>
          </cell>
          <cell r="D2017" t="str">
            <v>0317</v>
          </cell>
        </row>
        <row r="2017">
          <cell r="G2017">
            <v>102763</v>
          </cell>
          <cell r="H2017" t="str">
            <v>BOCA PARA BUEIRO SIMPLES CELULAR 250 X 250 CM EM CONCRETO, ALAS COM ESCONSIDADE DE 30°, INCLUINDO FÔRMAS E MATERIAIS. AF_07/2021</v>
          </cell>
          <cell r="I2017" t="str">
            <v>UN</v>
          </cell>
          <cell r="J2017" t="str">
            <v>ATRIBUÍDO SÃO PAULO</v>
          </cell>
          <cell r="K2017" t="str">
            <v>26.490,12</v>
          </cell>
        </row>
        <row r="2018">
          <cell r="A2018" t="str">
            <v>DRENAGEM/OBRAS DE CONTENCAO/POCOS DE VISITA E CAIXAS</v>
          </cell>
          <cell r="B2018" t="str">
            <v>DROP</v>
          </cell>
          <cell r="C2018" t="str">
            <v>BUEIROS</v>
          </cell>
          <cell r="D2018" t="str">
            <v>0317</v>
          </cell>
        </row>
        <row r="2018">
          <cell r="G2018">
            <v>102764</v>
          </cell>
          <cell r="H2018" t="str">
            <v>BOCA PARA BUEIRO SIMPLES CELULAR 300 X 300 CM EM CONCRETO, ALAS COM ESCONSIDADE DE 30°, INCLUINDO FÔRMAS E MATERIAIS. AF_07/2021</v>
          </cell>
          <cell r="I2018" t="str">
            <v>UN</v>
          </cell>
          <cell r="J2018" t="str">
            <v>ATRIBUÍDO SÃO PAULO</v>
          </cell>
          <cell r="K2018" t="str">
            <v>37.479,94</v>
          </cell>
        </row>
        <row r="2019">
          <cell r="A2019" t="str">
            <v>DRENAGEM/OBRAS DE CONTENCAO/POCOS DE VISITA E CAIXAS</v>
          </cell>
          <cell r="B2019" t="str">
            <v>DROP</v>
          </cell>
          <cell r="C2019" t="str">
            <v>BUEIROS</v>
          </cell>
          <cell r="D2019" t="str">
            <v>0317</v>
          </cell>
        </row>
        <row r="2019">
          <cell r="G2019">
            <v>102765</v>
          </cell>
          <cell r="H2019" t="str">
            <v>BOCA PARA BUEIRO DUPLO CELULAR 150 X 150 CM EM CONCRETO, ALAS COM ESCONSIDADE DE 30°, INCLUINDO FÔRMAS E MATERIAIS. AF_07/2021</v>
          </cell>
          <cell r="I2019" t="str">
            <v>UN</v>
          </cell>
          <cell r="J2019" t="str">
            <v>ATRIBUÍDO SÃO PAULO</v>
          </cell>
          <cell r="K2019" t="str">
            <v>15.342,81</v>
          </cell>
        </row>
        <row r="2020">
          <cell r="A2020" t="str">
            <v>DRENAGEM/OBRAS DE CONTENCAO/POCOS DE VISITA E CAIXAS</v>
          </cell>
          <cell r="B2020" t="str">
            <v>DROP</v>
          </cell>
          <cell r="C2020" t="str">
            <v>BUEIROS</v>
          </cell>
          <cell r="D2020" t="str">
            <v>0317</v>
          </cell>
        </row>
        <row r="2020">
          <cell r="G2020">
            <v>102766</v>
          </cell>
          <cell r="H2020" t="str">
            <v>BOCA PARA BUEIRO DUPLO CELULAR 200 X 200 CM EM CONCRETO, ALAS COM ESCONSIDADE DE 30°, INCLUINDO FÔRMAS E MATERIAIS. AF_07/2021</v>
          </cell>
          <cell r="I2020" t="str">
            <v>UN</v>
          </cell>
          <cell r="J2020" t="str">
            <v>ATRIBUÍDO SÃO PAULO</v>
          </cell>
          <cell r="K2020" t="str">
            <v>23.249,93</v>
          </cell>
        </row>
        <row r="2021">
          <cell r="A2021" t="str">
            <v>DRENAGEM/OBRAS DE CONTENCAO/POCOS DE VISITA E CAIXAS</v>
          </cell>
          <cell r="B2021" t="str">
            <v>DROP</v>
          </cell>
          <cell r="C2021" t="str">
            <v>BUEIROS</v>
          </cell>
          <cell r="D2021" t="str">
            <v>0317</v>
          </cell>
        </row>
        <row r="2021">
          <cell r="G2021">
            <v>102767</v>
          </cell>
          <cell r="H2021" t="str">
            <v>BOCA PARA BUEIRO DUPLO CELULAR 250 X 250 CM EM CONCRETO, ALAS COM ESCONSIDADE DE 30°, INCLUINDO FÔRMAS E MATERIAIS. AF_07/2021</v>
          </cell>
          <cell r="I2021" t="str">
            <v>UN</v>
          </cell>
          <cell r="J2021" t="str">
            <v>ATRIBUÍDO SÃO PAULO</v>
          </cell>
          <cell r="K2021" t="str">
            <v>32.504,16</v>
          </cell>
        </row>
        <row r="2022">
          <cell r="A2022" t="str">
            <v>DRENAGEM/OBRAS DE CONTENCAO/POCOS DE VISITA E CAIXAS</v>
          </cell>
          <cell r="B2022" t="str">
            <v>DROP</v>
          </cell>
          <cell r="C2022" t="str">
            <v>BUEIROS</v>
          </cell>
          <cell r="D2022" t="str">
            <v>0317</v>
          </cell>
        </row>
        <row r="2022">
          <cell r="G2022">
            <v>102768</v>
          </cell>
          <cell r="H2022" t="str">
            <v>BOCA PARA BUEIRO DUPLO CELULAR 300 X 300 CM EM CONCRETO, ALAS COM ESCONSIDADE DE 30°, INCLUINDO FÔRMAS E MATERIAIS. AF_07/2021</v>
          </cell>
          <cell r="I2022" t="str">
            <v>UN</v>
          </cell>
          <cell r="J2022" t="str">
            <v>ATRIBUÍDO SÃO PAULO</v>
          </cell>
          <cell r="K2022" t="str">
            <v>45.547,97</v>
          </cell>
        </row>
        <row r="2023">
          <cell r="A2023" t="str">
            <v>DRENAGEM/OBRAS DE CONTENCAO/POCOS DE VISITA E CAIXAS</v>
          </cell>
          <cell r="B2023" t="str">
            <v>DROP</v>
          </cell>
          <cell r="C2023" t="str">
            <v>BUEIROS</v>
          </cell>
          <cell r="D2023" t="str">
            <v>0317</v>
          </cell>
        </row>
        <row r="2023">
          <cell r="G2023">
            <v>102769</v>
          </cell>
          <cell r="H2023" t="str">
            <v>BOCA PARA BUEIRO TRIPLO CELULAR 150 X 150 CM EM CONCRETO, ALAS COM ESCONSIDADE DE 30°, INCLUINDO FÔRMAS E MATERIAIS. AF_07/2021</v>
          </cell>
          <cell r="I2023" t="str">
            <v>UN</v>
          </cell>
          <cell r="J2023" t="str">
            <v>ATRIBUÍDO SÃO PAULO</v>
          </cell>
          <cell r="K2023" t="str">
            <v>17.858,84</v>
          </cell>
        </row>
        <row r="2024">
          <cell r="A2024" t="str">
            <v>DRENAGEM/OBRAS DE CONTENCAO/POCOS DE VISITA E CAIXAS</v>
          </cell>
          <cell r="B2024" t="str">
            <v>DROP</v>
          </cell>
          <cell r="C2024" t="str">
            <v>BUEIROS</v>
          </cell>
          <cell r="D2024" t="str">
            <v>0317</v>
          </cell>
        </row>
        <row r="2024">
          <cell r="G2024">
            <v>102770</v>
          </cell>
          <cell r="H2024" t="str">
            <v>BOCA PARA BUEIRO TRIPLO CELULAR 200 X 200 CM EM CONCRETO, ALAS COM ESCONSIDADE DE 30°, INCLUINDO FÔRMAS E MATERIAIS. AF_07/2021</v>
          </cell>
          <cell r="I2024" t="str">
            <v>UN</v>
          </cell>
          <cell r="J2024" t="str">
            <v>ATRIBUÍDO SÃO PAULO</v>
          </cell>
          <cell r="K2024" t="str">
            <v>27.504,71</v>
          </cell>
        </row>
        <row r="2025">
          <cell r="A2025" t="str">
            <v>DRENAGEM/OBRAS DE CONTENCAO/POCOS DE VISITA E CAIXAS</v>
          </cell>
          <cell r="B2025" t="str">
            <v>DROP</v>
          </cell>
          <cell r="C2025" t="str">
            <v>BUEIROS</v>
          </cell>
          <cell r="D2025" t="str">
            <v>0317</v>
          </cell>
        </row>
        <row r="2025">
          <cell r="G2025">
            <v>102771</v>
          </cell>
          <cell r="H2025" t="str">
            <v>BOCA PARA BUEIRO TRIPLO CELULAR 250 X 250 CM EM CONCRETO, ALAS COM ESCONSIDADE DE 30°, INCLUINDO FÔRMAS E MATERIAIS. AF_07/2021</v>
          </cell>
          <cell r="I2025" t="str">
            <v>UN</v>
          </cell>
          <cell r="J2025" t="str">
            <v>ATRIBUÍDO SÃO PAULO</v>
          </cell>
          <cell r="K2025" t="str">
            <v>38.439,80</v>
          </cell>
        </row>
        <row r="2026">
          <cell r="A2026" t="str">
            <v>DRENAGEM/OBRAS DE CONTENCAO/POCOS DE VISITA E CAIXAS</v>
          </cell>
          <cell r="B2026" t="str">
            <v>DROP</v>
          </cell>
          <cell r="C2026" t="str">
            <v>BUEIROS</v>
          </cell>
          <cell r="D2026" t="str">
            <v>0317</v>
          </cell>
        </row>
        <row r="2026">
          <cell r="G2026">
            <v>102772</v>
          </cell>
          <cell r="H2026" t="str">
            <v>BOCA PARA BUEIRO TRIPLO CELULAR 300 X 300 CM EM CONCRETO, ALAS COM ESCONSIDADE DE 30°, INCLUINDO FÔRMAS E MATERIAIS. AF_07/2021</v>
          </cell>
          <cell r="I2026" t="str">
            <v>UN</v>
          </cell>
          <cell r="J2026" t="str">
            <v>ATRIBUÍDO SÃO PAULO</v>
          </cell>
          <cell r="K2026" t="str">
            <v>54.148,28</v>
          </cell>
        </row>
        <row r="2027">
          <cell r="A2027" t="str">
            <v>DRENAGEM/OBRAS DE CONTENCAO/POCOS DE VISITA E CAIXAS</v>
          </cell>
          <cell r="B2027" t="str">
            <v>DROP</v>
          </cell>
          <cell r="C2027" t="str">
            <v>BUEIROS</v>
          </cell>
          <cell r="D2027" t="str">
            <v>0317</v>
          </cell>
        </row>
        <row r="2027">
          <cell r="G2027">
            <v>102773</v>
          </cell>
          <cell r="H2027" t="str">
            <v>BOCA PARA BUEIRO SIMPLES TUBULAR D = 40 CM EM GABIÃO, ALAS COM ESCONSIDADE DE 45°, INCLUINDO FÔRMAS E MATERIAIS. AF_07/2021</v>
          </cell>
          <cell r="I2027" t="str">
            <v>UN</v>
          </cell>
          <cell r="J2027" t="str">
            <v>COEFICIENTE DE REPRESENTATIVIDADE</v>
          </cell>
          <cell r="K2027" t="str">
            <v>8.044,72</v>
          </cell>
        </row>
        <row r="2028">
          <cell r="A2028" t="str">
            <v>DRENAGEM/OBRAS DE CONTENCAO/POCOS DE VISITA E CAIXAS</v>
          </cell>
          <cell r="B2028" t="str">
            <v>DROP</v>
          </cell>
          <cell r="C2028" t="str">
            <v>BUEIROS</v>
          </cell>
          <cell r="D2028" t="str">
            <v>0317</v>
          </cell>
        </row>
        <row r="2028">
          <cell r="G2028">
            <v>102774</v>
          </cell>
          <cell r="H2028" t="str">
            <v>BOCA PARA BUEIRO SIMPLES TUBULAR D = 60 CM EM GABIÃO, ALAS COM ESCONSIDADE DE 45°, INCLUINDO FÔRMAS E MATERIAIS. AF_07/2021</v>
          </cell>
          <cell r="I2028" t="str">
            <v>UN</v>
          </cell>
          <cell r="J2028" t="str">
            <v>COEFICIENTE DE REPRESENTATIVIDADE</v>
          </cell>
          <cell r="K2028" t="str">
            <v>8.044,72</v>
          </cell>
        </row>
        <row r="2029">
          <cell r="A2029" t="str">
            <v>DRENAGEM/OBRAS DE CONTENCAO/POCOS DE VISITA E CAIXAS</v>
          </cell>
          <cell r="B2029" t="str">
            <v>DROP</v>
          </cell>
          <cell r="C2029" t="str">
            <v>BUEIROS</v>
          </cell>
          <cell r="D2029" t="str">
            <v>0317</v>
          </cell>
        </row>
        <row r="2029">
          <cell r="G2029">
            <v>102775</v>
          </cell>
          <cell r="H2029" t="str">
            <v>BOCA PARA BUEIRO SIMPLES TUBULAR D = 80 CM EM GABIÃO, ALAS COM ESCONSIDADE DE 45°, INCLUINDO FÔRMAS E MATERIAIS. AF_07/2021</v>
          </cell>
          <cell r="I2029" t="str">
            <v>UN</v>
          </cell>
          <cell r="J2029" t="str">
            <v>COEFICIENTE DE REPRESENTATIVIDADE</v>
          </cell>
          <cell r="K2029" t="str">
            <v>12.042,46</v>
          </cell>
        </row>
        <row r="2030">
          <cell r="A2030" t="str">
            <v>DRENAGEM/OBRAS DE CONTENCAO/POCOS DE VISITA E CAIXAS</v>
          </cell>
          <cell r="B2030" t="str">
            <v>DROP</v>
          </cell>
          <cell r="C2030" t="str">
            <v>BUEIROS</v>
          </cell>
          <cell r="D2030" t="str">
            <v>0317</v>
          </cell>
        </row>
        <row r="2030">
          <cell r="G2030">
            <v>102776</v>
          </cell>
          <cell r="H2030" t="str">
            <v>BOCA PARA BUEIRO SIMPLES TUBULAR D = 100 CM EM GABIÃO, ALAS COM ESCONSIDADE DE 45°, INCLUINDO FÔRMAS E MATERIAIS. AF_07/2021</v>
          </cell>
          <cell r="I2030" t="str">
            <v>UN</v>
          </cell>
          <cell r="J2030" t="str">
            <v>COEFICIENTE DE REPRESENTATIVIDADE</v>
          </cell>
          <cell r="K2030" t="str">
            <v>12.042,46</v>
          </cell>
        </row>
        <row r="2031">
          <cell r="A2031" t="str">
            <v>DRENAGEM/OBRAS DE CONTENCAO/POCOS DE VISITA E CAIXAS</v>
          </cell>
          <cell r="B2031" t="str">
            <v>DROP</v>
          </cell>
          <cell r="C2031" t="str">
            <v>BUEIROS</v>
          </cell>
          <cell r="D2031" t="str">
            <v>0317</v>
          </cell>
        </row>
        <row r="2031">
          <cell r="G2031">
            <v>102777</v>
          </cell>
          <cell r="H2031" t="str">
            <v>BOCA PARA BUEIRO SIMPLES TUBULAR D = 120 CM EM GABIÃO, ALAS COM ESCONSIDADE DE 45°, INCLUINDO FÔRMAS E MATERIAIS. AF_07/2021</v>
          </cell>
          <cell r="I2031" t="str">
            <v>UN</v>
          </cell>
          <cell r="J2031" t="str">
            <v>COEFICIENTE DE REPRESENTATIVIDADE</v>
          </cell>
          <cell r="K2031" t="str">
            <v>18.248,80</v>
          </cell>
        </row>
        <row r="2032">
          <cell r="A2032" t="str">
            <v>DRENAGEM/OBRAS DE CONTENCAO/POCOS DE VISITA E CAIXAS</v>
          </cell>
          <cell r="B2032" t="str">
            <v>DROP</v>
          </cell>
          <cell r="C2032" t="str">
            <v>BUEIROS</v>
          </cell>
          <cell r="D2032" t="str">
            <v>0317</v>
          </cell>
        </row>
        <row r="2032">
          <cell r="G2032">
            <v>102778</v>
          </cell>
          <cell r="H2032" t="str">
            <v>BOCA PARA BUEIRO SIMPLES TUBULAR D = 150 CM EM GABIÃO, ALAS COM ESCONSIDADE DE 45°, INCLUINDO FÔRMAS E MATERIAIS. AF_07/2021</v>
          </cell>
          <cell r="I2032" t="str">
            <v>UN</v>
          </cell>
          <cell r="J2032" t="str">
            <v>COEFICIENTE DE REPRESENTATIVIDADE</v>
          </cell>
          <cell r="K2032" t="str">
            <v>27.243,73</v>
          </cell>
        </row>
        <row r="2033">
          <cell r="A2033" t="str">
            <v>DRENAGEM/OBRAS DE CONTENCAO/POCOS DE VISITA E CAIXAS</v>
          </cell>
          <cell r="B2033" t="str">
            <v>DROP</v>
          </cell>
          <cell r="C2033" t="str">
            <v>BUEIROS</v>
          </cell>
          <cell r="D2033" t="str">
            <v>0317</v>
          </cell>
        </row>
        <row r="2033">
          <cell r="G2033">
            <v>102779</v>
          </cell>
          <cell r="H2033" t="str">
            <v>BOCA PARA BUEIRO DUPLO TUBULAR D = 40 CM EM GABIÃO, ALAS COM ESCONSIDADE DE 45°, INCLUINDO FÔRMAS E MATERIAIS. AF_07/2021</v>
          </cell>
          <cell r="I2033" t="str">
            <v>UN</v>
          </cell>
          <cell r="J2033" t="str">
            <v>COEFICIENTE DE REPRESENTATIVIDADE</v>
          </cell>
          <cell r="K2033" t="str">
            <v>8.044,72</v>
          </cell>
        </row>
        <row r="2034">
          <cell r="A2034" t="str">
            <v>DRENAGEM/OBRAS DE CONTENCAO/POCOS DE VISITA E CAIXAS</v>
          </cell>
          <cell r="B2034" t="str">
            <v>DROP</v>
          </cell>
          <cell r="C2034" t="str">
            <v>BUEIROS</v>
          </cell>
          <cell r="D2034" t="str">
            <v>0317</v>
          </cell>
        </row>
        <row r="2034">
          <cell r="G2034">
            <v>102780</v>
          </cell>
          <cell r="H2034" t="str">
            <v>BOCA PARA BUEIRO DUPLO TUBULAR D = 60 CM EM GABIÃO, ALAS COM ESCONSIDADE DE 45°, INCLUINDO FÔRMAS E MATERIAIS. AF_07/2021</v>
          </cell>
          <cell r="I2034" t="str">
            <v>UN</v>
          </cell>
          <cell r="J2034" t="str">
            <v>COEFICIENTE DE REPRESENTATIVIDADE</v>
          </cell>
          <cell r="K2034" t="str">
            <v>9.253,89</v>
          </cell>
        </row>
        <row r="2035">
          <cell r="A2035" t="str">
            <v>DRENAGEM/OBRAS DE CONTENCAO/POCOS DE VISITA E CAIXAS</v>
          </cell>
          <cell r="B2035" t="str">
            <v>DROP</v>
          </cell>
          <cell r="C2035" t="str">
            <v>BUEIROS</v>
          </cell>
          <cell r="D2035" t="str">
            <v>0317</v>
          </cell>
        </row>
        <row r="2035">
          <cell r="G2035">
            <v>102781</v>
          </cell>
          <cell r="H2035" t="str">
            <v>BOCA PARA BUEIRO DUPLO TUBULAR D = 80 CM EM GABIÃO, ALAS COM ESCONSIDADE DE 45°, INCLUINDO FÔRMAS E MATERIAIS. AF_07/2021</v>
          </cell>
          <cell r="I2035" t="str">
            <v>UN</v>
          </cell>
          <cell r="J2035" t="str">
            <v>COEFICIENTE DE REPRESENTATIVIDADE</v>
          </cell>
          <cell r="K2035" t="str">
            <v>13.751,34</v>
          </cell>
        </row>
        <row r="2036">
          <cell r="A2036" t="str">
            <v>DRENAGEM/OBRAS DE CONTENCAO/POCOS DE VISITA E CAIXAS</v>
          </cell>
          <cell r="B2036" t="str">
            <v>DROP</v>
          </cell>
          <cell r="C2036" t="str">
            <v>BUEIROS</v>
          </cell>
          <cell r="D2036" t="str">
            <v>0317</v>
          </cell>
        </row>
        <row r="2036">
          <cell r="G2036">
            <v>102782</v>
          </cell>
          <cell r="H2036" t="str">
            <v>BOCA PARA BUEIRO DUPLO TUBULAR D = 100 CM EM GABIÃO, ALAS COM ESCONSIDADE DE 45°, INCLUINDO FÔRMAS E MATERIAIS. AF_07/2021</v>
          </cell>
          <cell r="I2036" t="str">
            <v>UN</v>
          </cell>
          <cell r="J2036" t="str">
            <v>COEFICIENTE DE REPRESENTATIVIDADE</v>
          </cell>
          <cell r="K2036" t="str">
            <v>15.312,19</v>
          </cell>
        </row>
        <row r="2037">
          <cell r="A2037" t="str">
            <v>DRENAGEM/OBRAS DE CONTENCAO/POCOS DE VISITA E CAIXAS</v>
          </cell>
          <cell r="B2037" t="str">
            <v>DROP</v>
          </cell>
          <cell r="C2037" t="str">
            <v>BUEIROS</v>
          </cell>
          <cell r="D2037" t="str">
            <v>0317</v>
          </cell>
        </row>
        <row r="2037">
          <cell r="G2037">
            <v>102783</v>
          </cell>
          <cell r="H2037" t="str">
            <v>BOCA PARA BUEIRO DUPLO TUBULAR D = 120 CM EM GABIÃO, ALAS COM ESCONSIDADE DE 45°, INCLUINDO FÔRMAS E MATERIAIS. AF_07/2021</v>
          </cell>
          <cell r="I2037" t="str">
            <v>UN</v>
          </cell>
          <cell r="J2037" t="str">
            <v>COEFICIENTE DE REPRESENTATIVIDADE</v>
          </cell>
          <cell r="K2037" t="str">
            <v>20.309,37</v>
          </cell>
        </row>
        <row r="2038">
          <cell r="A2038" t="str">
            <v>DRENAGEM/OBRAS DE CONTENCAO/POCOS DE VISITA E CAIXAS</v>
          </cell>
          <cell r="B2038" t="str">
            <v>DROP</v>
          </cell>
          <cell r="C2038" t="str">
            <v>BUEIROS</v>
          </cell>
          <cell r="D2038" t="str">
            <v>0317</v>
          </cell>
        </row>
        <row r="2038">
          <cell r="G2038">
            <v>102784</v>
          </cell>
          <cell r="H2038" t="str">
            <v>BOCA PARA BUEIRO DUPLO TUBULAR D = 150 CM EM GABIÃO, ALAS COM ESCONSIDADE DE 45°, INCLUINDO FÔRMAS E MATERIAIS. AF_07/2021</v>
          </cell>
          <cell r="I2038" t="str">
            <v>UN</v>
          </cell>
          <cell r="J2038" t="str">
            <v>COEFICIENTE DE REPRESENTATIVIDADE</v>
          </cell>
          <cell r="K2038" t="str">
            <v>31.741,20</v>
          </cell>
        </row>
        <row r="2039">
          <cell r="A2039" t="str">
            <v>DRENAGEM/OBRAS DE CONTENCAO/POCOS DE VISITA E CAIXAS</v>
          </cell>
          <cell r="B2039" t="str">
            <v>DROP</v>
          </cell>
          <cell r="C2039" t="str">
            <v>BUEIROS</v>
          </cell>
          <cell r="D2039" t="str">
            <v>0317</v>
          </cell>
        </row>
        <row r="2039">
          <cell r="G2039">
            <v>102785</v>
          </cell>
          <cell r="H2039" t="str">
            <v>BOCA PARA BUEIRO TRIPLO TUBULAR D = 40 CM EM GABIÃO, ALAS COM ESCONSIDADE DE 45°, INCLUINDO FÔRMAS E MATERIAIS. AF_07/2021</v>
          </cell>
          <cell r="I2039" t="str">
            <v>UN</v>
          </cell>
          <cell r="J2039" t="str">
            <v>COEFICIENTE DE REPRESENTATIVIDADE</v>
          </cell>
          <cell r="K2039" t="str">
            <v>9.253,89</v>
          </cell>
        </row>
        <row r="2040">
          <cell r="A2040" t="str">
            <v>DRENAGEM/OBRAS DE CONTENCAO/POCOS DE VISITA E CAIXAS</v>
          </cell>
          <cell r="B2040" t="str">
            <v>DROP</v>
          </cell>
          <cell r="C2040" t="str">
            <v>BUEIROS</v>
          </cell>
          <cell r="D2040" t="str">
            <v>0317</v>
          </cell>
        </row>
        <row r="2040">
          <cell r="G2040">
            <v>102786</v>
          </cell>
          <cell r="H2040" t="str">
            <v>BOCA PARA BUEIRO TRIPLO TUBULAR D = 60 CM EM GABIÃO, ALAS COM ESCONSIDADE DE 45°, INCLUINDO FÔRMAS E MATERIAIS. AF_07/2021</v>
          </cell>
          <cell r="I2040" t="str">
            <v>UN</v>
          </cell>
          <cell r="J2040" t="str">
            <v>COEFICIENTE DE REPRESENTATIVIDADE</v>
          </cell>
          <cell r="K2040" t="str">
            <v>10.315,02</v>
          </cell>
        </row>
        <row r="2041">
          <cell r="A2041" t="str">
            <v>DRENAGEM/OBRAS DE CONTENCAO/POCOS DE VISITA E CAIXAS</v>
          </cell>
          <cell r="B2041" t="str">
            <v>DROP</v>
          </cell>
          <cell r="C2041" t="str">
            <v>BUEIROS</v>
          </cell>
          <cell r="D2041" t="str">
            <v>0317</v>
          </cell>
        </row>
        <row r="2041">
          <cell r="G2041">
            <v>102787</v>
          </cell>
          <cell r="H2041" t="str">
            <v>BOCA PARA BUEIRO TRIPLO TUBULAR D = 80 CM EM GABIÃO, ALAS COM ESCONSIDADE DE 45°, INCLUINDO FÔRMAS E MATERIAIS. AF_07/2021</v>
          </cell>
          <cell r="I2041" t="str">
            <v>UN</v>
          </cell>
          <cell r="J2041" t="str">
            <v>COEFICIENTE DE REPRESENTATIVIDADE</v>
          </cell>
          <cell r="K2041" t="str">
            <v>15.312,19</v>
          </cell>
        </row>
        <row r="2042">
          <cell r="A2042" t="str">
            <v>DRENAGEM/OBRAS DE CONTENCAO/POCOS DE VISITA E CAIXAS</v>
          </cell>
          <cell r="B2042" t="str">
            <v>DROP</v>
          </cell>
          <cell r="C2042" t="str">
            <v>BUEIROS</v>
          </cell>
          <cell r="D2042" t="str">
            <v>0317</v>
          </cell>
        </row>
        <row r="2042">
          <cell r="G2042">
            <v>102788</v>
          </cell>
          <cell r="H2042" t="str">
            <v>BOCA PARA BUEIRO TRIPLO TUBULAR D = 100 CM EM GABIÃO, ALAS COM ESCONSIDADE DE 45°, INCLUINDO FÔRMAS E MATERIAIS. AF_07/2021</v>
          </cell>
          <cell r="I2042" t="str">
            <v>UN</v>
          </cell>
          <cell r="J2042" t="str">
            <v>COEFICIENTE DE REPRESENTATIVIDADE</v>
          </cell>
          <cell r="K2042" t="str">
            <v>16.845,28</v>
          </cell>
        </row>
        <row r="2043">
          <cell r="A2043" t="str">
            <v>DRENAGEM/OBRAS DE CONTENCAO/POCOS DE VISITA E CAIXAS</v>
          </cell>
          <cell r="B2043" t="str">
            <v>DROP</v>
          </cell>
          <cell r="C2043" t="str">
            <v>BUEIROS</v>
          </cell>
          <cell r="D2043" t="str">
            <v>0317</v>
          </cell>
        </row>
        <row r="2043">
          <cell r="G2043">
            <v>102789</v>
          </cell>
          <cell r="H2043" t="str">
            <v>BOCA PARA BUEIRO TRIPLO TUBULAR D = 120 CM EM GABIÃO, ALAS COM ESCONSIDADE DE 45°, INCLUINDO FÔRMAS E MATERIAIS. AF_07/2021</v>
          </cell>
          <cell r="I2043" t="str">
            <v>UN</v>
          </cell>
          <cell r="J2043" t="str">
            <v>COEFICIENTE DE REPRESENTATIVIDADE</v>
          </cell>
          <cell r="K2043" t="str">
            <v>22.203,39</v>
          </cell>
        </row>
        <row r="2044">
          <cell r="A2044" t="str">
            <v>DRENAGEM/OBRAS DE CONTENCAO/POCOS DE VISITA E CAIXAS</v>
          </cell>
          <cell r="B2044" t="str">
            <v>DROP</v>
          </cell>
          <cell r="C2044" t="str">
            <v>BUEIROS</v>
          </cell>
          <cell r="D2044" t="str">
            <v>0317</v>
          </cell>
        </row>
        <row r="2044">
          <cell r="G2044">
            <v>102790</v>
          </cell>
          <cell r="H2044" t="str">
            <v>BOCA PARA BUEIRO TRIPLO TUBULAR D = 150 CM EM GABIÃO, ALAS COM ESCONSIDADE DE 45°, INCLUINDO FÔRMAS E MATERIAIS. AF_07/2021</v>
          </cell>
          <cell r="I2044" t="str">
            <v>UN</v>
          </cell>
          <cell r="J2044" t="str">
            <v>COEFICIENTE DE REPRESENTATIVIDADE</v>
          </cell>
          <cell r="K2044" t="str">
            <v>36.701,29</v>
          </cell>
        </row>
        <row r="2045">
          <cell r="A2045" t="str">
            <v>DRENAGEM/OBRAS DE CONTENCAO/POCOS DE VISITA E CAIXAS</v>
          </cell>
          <cell r="B2045" t="str">
            <v>DROP</v>
          </cell>
          <cell r="C2045" t="str">
            <v>BUEIROS</v>
          </cell>
          <cell r="D2045" t="str">
            <v>0317</v>
          </cell>
        </row>
        <row r="2045">
          <cell r="G2045">
            <v>102791</v>
          </cell>
          <cell r="H2045" t="str">
            <v>BOCA PARA BUEIRO SIMPLES CELULAR 150 X 150 CM EM GABIÃO, ALAS COM ESCONSIDADE DE 45°, INCLUINDO FÔRMAS E MATERIAIS. AF_07/2021</v>
          </cell>
          <cell r="I2045" t="str">
            <v>UN</v>
          </cell>
          <cell r="J2045" t="str">
            <v>COEFICIENTE DE REPRESENTATIVIDADE</v>
          </cell>
          <cell r="K2045" t="str">
            <v>29.464,61</v>
          </cell>
        </row>
        <row r="2046">
          <cell r="A2046" t="str">
            <v>DRENAGEM/OBRAS DE CONTENCAO/POCOS DE VISITA E CAIXAS</v>
          </cell>
          <cell r="B2046" t="str">
            <v>DROP</v>
          </cell>
          <cell r="C2046" t="str">
            <v>BUEIROS</v>
          </cell>
          <cell r="D2046" t="str">
            <v>0317</v>
          </cell>
        </row>
        <row r="2046">
          <cell r="G2046">
            <v>102792</v>
          </cell>
          <cell r="H2046" t="str">
            <v>BOCA PARA BUEIRO SIMPLES CELULAR 200 X 200 CM EM GABIÃO, ALAS COM ESCONSIDADE DE 45°, INCLUINDO FÔRMAS E MATERIAIS. AF_07/2021</v>
          </cell>
          <cell r="I2046" t="str">
            <v>UN</v>
          </cell>
          <cell r="J2046" t="str">
            <v>COEFICIENTE DE REPRESENTATIVIDADE</v>
          </cell>
          <cell r="K2046" t="str">
            <v>47.991,12</v>
          </cell>
        </row>
        <row r="2047">
          <cell r="A2047" t="str">
            <v>DRENAGEM/OBRAS DE CONTENCAO/POCOS DE VISITA E CAIXAS</v>
          </cell>
          <cell r="B2047" t="str">
            <v>DROP</v>
          </cell>
          <cell r="C2047" t="str">
            <v>BUEIROS</v>
          </cell>
          <cell r="D2047" t="str">
            <v>0317</v>
          </cell>
        </row>
        <row r="2047">
          <cell r="G2047">
            <v>102793</v>
          </cell>
          <cell r="H2047" t="str">
            <v>BOCA PARA BUEIRO SIMPLES CELULAR 250 X 250 CM EM GABIÃO, ALAS COM ESCONSIDADE DE 45°, INCLUINDO FÔRMAS E MATERIAIS. AF_07/2021</v>
          </cell>
          <cell r="I2047" t="str">
            <v>UN</v>
          </cell>
          <cell r="J2047" t="str">
            <v>COEFICIENTE DE REPRESENTATIVIDADE</v>
          </cell>
          <cell r="K2047" t="str">
            <v>64.660,67</v>
          </cell>
        </row>
        <row r="2048">
          <cell r="A2048" t="str">
            <v>DRENAGEM/OBRAS DE CONTENCAO/POCOS DE VISITA E CAIXAS</v>
          </cell>
          <cell r="B2048" t="str">
            <v>DROP</v>
          </cell>
          <cell r="C2048" t="str">
            <v>BUEIROS</v>
          </cell>
          <cell r="D2048" t="str">
            <v>0317</v>
          </cell>
        </row>
        <row r="2048">
          <cell r="G2048">
            <v>102794</v>
          </cell>
          <cell r="H2048" t="str">
            <v>BOCA PARA BUEIRO SIMPLES CELULAR 300 X 300 CM EM GABIÃO, ALAS COM ESCONSIDADE DE 45°, INCLUINDO FÔRMAS E MATERIAIS. AF_07/2021</v>
          </cell>
          <cell r="I2048" t="str">
            <v>UN</v>
          </cell>
          <cell r="J2048" t="str">
            <v>COEFICIENTE DE REPRESENTATIVIDADE</v>
          </cell>
          <cell r="K2048" t="str">
            <v>92.774,50</v>
          </cell>
        </row>
        <row r="2049">
          <cell r="A2049" t="str">
            <v>DRENAGEM/OBRAS DE CONTENCAO/POCOS DE VISITA E CAIXAS</v>
          </cell>
          <cell r="B2049" t="str">
            <v>DROP</v>
          </cell>
          <cell r="C2049" t="str">
            <v>BUEIROS</v>
          </cell>
          <cell r="D2049" t="str">
            <v>0317</v>
          </cell>
        </row>
        <row r="2049">
          <cell r="G2049">
            <v>102795</v>
          </cell>
          <cell r="H2049" t="str">
            <v>BOCA PARA BUEIRO DUPLO CELULAR 150 X 150 CM EM GABIÃO, ALAS COM ESCONSIDADE DE 45°, INCLUINDO FÔRMAS E MATERIAIS. AF_07/2021</v>
          </cell>
          <cell r="I2049" t="str">
            <v>UN</v>
          </cell>
          <cell r="J2049" t="str">
            <v>COEFICIENTE DE REPRESENTATIVIDADE</v>
          </cell>
          <cell r="K2049" t="str">
            <v>31.407,89</v>
          </cell>
        </row>
        <row r="2050">
          <cell r="A2050" t="str">
            <v>DRENAGEM/OBRAS DE CONTENCAO/POCOS DE VISITA E CAIXAS</v>
          </cell>
          <cell r="B2050" t="str">
            <v>DROP</v>
          </cell>
          <cell r="C2050" t="str">
            <v>BUEIROS</v>
          </cell>
          <cell r="D2050" t="str">
            <v>0317</v>
          </cell>
        </row>
        <row r="2050">
          <cell r="G2050">
            <v>102796</v>
          </cell>
          <cell r="H2050" t="str">
            <v>BOCA PARA BUEIRO DUPLO CELULAR 200 X 200 CM EM GABIÃO, ALAS COM ESCONSIDADE DE 45°, INCLUINDO FÔRMAS E MATERIAIS. AF_07/2021</v>
          </cell>
          <cell r="I2050" t="str">
            <v>UN</v>
          </cell>
          <cell r="J2050" t="str">
            <v>COEFICIENTE DE REPRESENTATIVIDADE</v>
          </cell>
          <cell r="K2050" t="str">
            <v>50.736,41</v>
          </cell>
        </row>
        <row r="2051">
          <cell r="A2051" t="str">
            <v>DRENAGEM/OBRAS DE CONTENCAO/POCOS DE VISITA E CAIXAS</v>
          </cell>
          <cell r="B2051" t="str">
            <v>DROP</v>
          </cell>
          <cell r="C2051" t="str">
            <v>BUEIROS</v>
          </cell>
          <cell r="D2051" t="str">
            <v>0317</v>
          </cell>
        </row>
        <row r="2051">
          <cell r="G2051">
            <v>102797</v>
          </cell>
          <cell r="H2051" t="str">
            <v>BOCA PARA BUEIRO DUPLO CELULAR 250 X 250 CM EM GABIÃO, ALAS COM ESCONSIDADE DE 45°, INCLUINDO FÔRMAS E MATERIAIS. AF_07/2021</v>
          </cell>
          <cell r="I2051" t="str">
            <v>UN</v>
          </cell>
          <cell r="J2051" t="str">
            <v>COEFICIENTE DE REPRESENTATIVIDADE</v>
          </cell>
          <cell r="K2051" t="str">
            <v>71.927,96</v>
          </cell>
        </row>
        <row r="2052">
          <cell r="A2052" t="str">
            <v>DRENAGEM/OBRAS DE CONTENCAO/POCOS DE VISITA E CAIXAS</v>
          </cell>
          <cell r="B2052" t="str">
            <v>DROP</v>
          </cell>
          <cell r="C2052" t="str">
            <v>BUEIROS</v>
          </cell>
          <cell r="D2052" t="str">
            <v>0317</v>
          </cell>
        </row>
        <row r="2052">
          <cell r="G2052">
            <v>102798</v>
          </cell>
          <cell r="H2052" t="str">
            <v>BOCA PARA BUEIRO DUPLO CELULAR 300 X 300 CM EM GABIÃO, ALAS COM ESCONSIDADE DE 45°, INCLUINDO FÔRMAS E MATERIAIS. AF_07/2021</v>
          </cell>
          <cell r="I2052" t="str">
            <v>UN</v>
          </cell>
          <cell r="J2052" t="str">
            <v>COEFICIENTE DE REPRESENTATIVIDADE</v>
          </cell>
          <cell r="K2052" t="str">
            <v>88.134,89</v>
          </cell>
        </row>
        <row r="2053">
          <cell r="A2053" t="str">
            <v>DRENAGEM/OBRAS DE CONTENCAO/POCOS DE VISITA E CAIXAS</v>
          </cell>
          <cell r="B2053" t="str">
            <v>DROP</v>
          </cell>
          <cell r="C2053" t="str">
            <v>BUEIROS</v>
          </cell>
          <cell r="D2053" t="str">
            <v>0317</v>
          </cell>
        </row>
        <row r="2053">
          <cell r="G2053">
            <v>102799</v>
          </cell>
          <cell r="H2053" t="str">
            <v>BOCA PARA BUEIRO TRIPLO CELULAR 150 X 150 CM EM GABIÃO, ALAS COM ESCONSIDADE DE 45°, INCLUINDO FÔRMAS E MATERIAIS. AF_07/2021</v>
          </cell>
          <cell r="I2053" t="str">
            <v>UN</v>
          </cell>
          <cell r="J2053" t="str">
            <v>COEFICIENTE DE REPRESENTATIVIDADE</v>
          </cell>
          <cell r="K2053" t="str">
            <v>32.074,18</v>
          </cell>
        </row>
        <row r="2054">
          <cell r="A2054" t="str">
            <v>DRENAGEM/OBRAS DE CONTENCAO/POCOS DE VISITA E CAIXAS</v>
          </cell>
          <cell r="B2054" t="str">
            <v>DROP</v>
          </cell>
          <cell r="C2054" t="str">
            <v>BUEIROS</v>
          </cell>
          <cell r="D2054" t="str">
            <v>0317</v>
          </cell>
        </row>
        <row r="2054">
          <cell r="G2054">
            <v>102800</v>
          </cell>
          <cell r="H2054" t="str">
            <v>BOCA PARA BUEIRO TRIPLO CELULAR 200 X 200 CM EM GABIÃO, ALAS COM ESCONSIDADE DE 45°, INCLUINDO FÔRMAS E MATERIAIS. AF_07/2021</v>
          </cell>
          <cell r="I2054" t="str">
            <v>UN</v>
          </cell>
          <cell r="J2054" t="str">
            <v>COEFICIENTE DE REPRESENTATIVIDADE</v>
          </cell>
          <cell r="K2054" t="str">
            <v>55.665,64</v>
          </cell>
        </row>
        <row r="2055">
          <cell r="A2055" t="str">
            <v>DRENAGEM/OBRAS DE CONTENCAO/POCOS DE VISITA E CAIXAS</v>
          </cell>
          <cell r="B2055" t="str">
            <v>DROP</v>
          </cell>
          <cell r="C2055" t="str">
            <v>BUEIROS</v>
          </cell>
          <cell r="D2055" t="str">
            <v>0317</v>
          </cell>
        </row>
        <row r="2055">
          <cell r="G2055">
            <v>102801</v>
          </cell>
          <cell r="H2055" t="str">
            <v>BOCA PARA BUEIRO TRIPLO CELULAR 250 X 250 CM EM GABIÃO, ALAS COM ESCONSIDADE DE 45°, INCLUINDO FÔRMAS E MATERIAIS. AF_07/2021</v>
          </cell>
          <cell r="I2055" t="str">
            <v>UN</v>
          </cell>
          <cell r="J2055" t="str">
            <v>COEFICIENTE DE REPRESENTATIVIDADE</v>
          </cell>
          <cell r="K2055" t="str">
            <v>77.955,34</v>
          </cell>
        </row>
        <row r="2056">
          <cell r="A2056" t="str">
            <v>DRENAGEM/OBRAS DE CONTENCAO/POCOS DE VISITA E CAIXAS</v>
          </cell>
          <cell r="B2056" t="str">
            <v>DROP</v>
          </cell>
          <cell r="C2056" t="str">
            <v>BUEIROS</v>
          </cell>
          <cell r="D2056" t="str">
            <v>0317</v>
          </cell>
        </row>
        <row r="2056">
          <cell r="G2056">
            <v>102802</v>
          </cell>
          <cell r="H2056" t="str">
            <v>BOCA PARA BUEIRO TRIPLO CELULAR 300 X 300 CM EM GABIÃO, ALAS COM ESCONSIDADE DE 45°, INCLUINDO FÔRMAS E MATERIAIS. AF_07/2021</v>
          </cell>
          <cell r="I2056" t="str">
            <v>UN</v>
          </cell>
          <cell r="J2056" t="str">
            <v>COEFICIENTE DE REPRESENTATIVIDADE</v>
          </cell>
          <cell r="K2056" t="str">
            <v>93.532,91</v>
          </cell>
        </row>
        <row r="2057">
          <cell r="A2057" t="str">
            <v>ESCORAMENTO</v>
          </cell>
          <cell r="B2057" t="str">
            <v>ESCO</v>
          </cell>
          <cell r="C2057" t="str">
            <v>ESCORAMENTO DE MADEIRA EM VALAS</v>
          </cell>
          <cell r="D2057" t="str">
            <v>0023</v>
          </cell>
        </row>
        <row r="2057">
          <cell r="G2057">
            <v>101570</v>
          </cell>
          <cell r="H2057" t="str">
            <v>ESCORAMENTO DE VALA, TIPO PONTALETEAMENTO, COM PROFUNDIDADE DE 0 A 1,5 M, LARGURA MENOR QUE 1,5 M. AF_08/2020</v>
          </cell>
          <cell r="I2057" t="str">
            <v>M2</v>
          </cell>
          <cell r="J2057" t="str">
            <v>COEFICIENTE DE REPRESENTATIVIDADE</v>
          </cell>
          <cell r="K2057" t="str">
            <v>23,71</v>
          </cell>
        </row>
        <row r="2058">
          <cell r="A2058" t="str">
            <v>ESCORAMENTO</v>
          </cell>
          <cell r="B2058" t="str">
            <v>ESCO</v>
          </cell>
          <cell r="C2058" t="str">
            <v>ESCORAMENTO DE MADEIRA EM VALAS</v>
          </cell>
          <cell r="D2058" t="str">
            <v>0023</v>
          </cell>
        </row>
        <row r="2058">
          <cell r="G2058">
            <v>101571</v>
          </cell>
          <cell r="H2058" t="str">
            <v>ESCORAMENTO DE VALA, TIPO PONTALETEAMENTO, COM PROFUNDIDADE DE 0 A 1,5 M, LARGURA MAIOR OU IGUAL A 1,5 M E MENOR QUE 2,5 M. AF_08/2020</v>
          </cell>
          <cell r="I2058" t="str">
            <v>M2</v>
          </cell>
          <cell r="J2058" t="str">
            <v>COEFICIENTE DE REPRESENTATIVIDADE</v>
          </cell>
          <cell r="K2058" t="str">
            <v>31,37</v>
          </cell>
        </row>
        <row r="2059">
          <cell r="A2059" t="str">
            <v>ESCORAMENTO</v>
          </cell>
          <cell r="B2059" t="str">
            <v>ESCO</v>
          </cell>
          <cell r="C2059" t="str">
            <v>ESCORAMENTO DE MADEIRA EM VALAS</v>
          </cell>
          <cell r="D2059" t="str">
            <v>0023</v>
          </cell>
        </row>
        <row r="2059">
          <cell r="G2059">
            <v>101572</v>
          </cell>
          <cell r="H2059" t="str">
            <v>ESCORAMENTO DE VALA, TIPO PONTALETEAMENTO, COM PROFUNDIDADE DE 1,5 A 3,0 M, LARGURA MENOR QUE 1,5 M. AF_08/2020</v>
          </cell>
          <cell r="I2059" t="str">
            <v>M2</v>
          </cell>
          <cell r="J2059" t="str">
            <v>COEFICIENTE DE REPRESENTATIVIDADE</v>
          </cell>
          <cell r="K2059" t="str">
            <v>18,81</v>
          </cell>
        </row>
        <row r="2060">
          <cell r="A2060" t="str">
            <v>ESCORAMENTO</v>
          </cell>
          <cell r="B2060" t="str">
            <v>ESCO</v>
          </cell>
          <cell r="C2060" t="str">
            <v>ESCORAMENTO DE MADEIRA EM VALAS</v>
          </cell>
          <cell r="D2060" t="str">
            <v>0023</v>
          </cell>
        </row>
        <row r="2060">
          <cell r="G2060">
            <v>101573</v>
          </cell>
          <cell r="H2060" t="str">
            <v>ESCORAMENTO DE VALA, TIPO PONTALETEAMENTO, COM PROFUNDIDADE DE 1,5 A 3,0 M, LARGURA MAIOR OU IGUAL A 1,5 M E MENOR QUE 2,5 M. AF_08/2020</v>
          </cell>
          <cell r="I2060" t="str">
            <v>M2</v>
          </cell>
          <cell r="J2060" t="str">
            <v>COEFICIENTE DE REPRESENTATIVIDADE</v>
          </cell>
          <cell r="K2060" t="str">
            <v>26,47</v>
          </cell>
        </row>
        <row r="2061">
          <cell r="A2061" t="str">
            <v>ESCORAMENTO</v>
          </cell>
          <cell r="B2061" t="str">
            <v>ESCO</v>
          </cell>
          <cell r="C2061" t="str">
            <v>ESCORAMENTO DE MADEIRA EM VALAS</v>
          </cell>
          <cell r="D2061" t="str">
            <v>0023</v>
          </cell>
        </row>
        <row r="2061">
          <cell r="G2061">
            <v>101574</v>
          </cell>
          <cell r="H2061" t="str">
            <v>ESCORAMENTO DE VALA, TIPO PONTALETEAMENTO, COM PROFUNDIDADE DE 3,0 A 4,5 M, LARGURA MENOR QUE 1,5 M. AF_08/2020</v>
          </cell>
          <cell r="I2061" t="str">
            <v>M2</v>
          </cell>
          <cell r="J2061" t="str">
            <v>COEFICIENTE DE REPRESENTATIVIDADE</v>
          </cell>
          <cell r="K2061" t="str">
            <v>14,80</v>
          </cell>
        </row>
        <row r="2062">
          <cell r="A2062" t="str">
            <v>ESCORAMENTO</v>
          </cell>
          <cell r="B2062" t="str">
            <v>ESCO</v>
          </cell>
          <cell r="C2062" t="str">
            <v>ESCORAMENTO DE MADEIRA EM VALAS</v>
          </cell>
          <cell r="D2062" t="str">
            <v>0023</v>
          </cell>
        </row>
        <row r="2062">
          <cell r="G2062">
            <v>101575</v>
          </cell>
          <cell r="H2062" t="str">
            <v>ESCORAMENTO DE VALA, TIPO PONTALETEAMENTO, COM PROFUNDIDADE DE 3,0 A 4,5 M, LARGURA MAIOR OU IGUAL A 1,5 M E MENOR QUE 2,5 M. AF_08/2020</v>
          </cell>
          <cell r="I2062" t="str">
            <v>M2</v>
          </cell>
          <cell r="J2062" t="str">
            <v>COEFICIENTE DE REPRESENTATIVIDADE</v>
          </cell>
          <cell r="K2062" t="str">
            <v>22,60</v>
          </cell>
        </row>
        <row r="2063">
          <cell r="A2063" t="str">
            <v>ESCORAMENTO</v>
          </cell>
          <cell r="B2063" t="str">
            <v>ESCO</v>
          </cell>
          <cell r="C2063" t="str">
            <v>ESCORAMENTO DE MADEIRA EM VALAS</v>
          </cell>
          <cell r="D2063" t="str">
            <v>0023</v>
          </cell>
        </row>
        <row r="2063">
          <cell r="G2063">
            <v>101576</v>
          </cell>
          <cell r="H2063" t="str">
            <v>ESCORAMENTO DE VALA, TIPO DESCONTÍNUO, COM PROFUNDIDADE DE 0 A 1,5 M, LARGURA MENOR QUE 1,5 M. AF_08/2020</v>
          </cell>
          <cell r="I2063" t="str">
            <v>M2</v>
          </cell>
          <cell r="J2063" t="str">
            <v>COEFICIENTE DE REPRESENTATIVIDADE</v>
          </cell>
          <cell r="K2063" t="str">
            <v>45,51</v>
          </cell>
        </row>
        <row r="2064">
          <cell r="A2064" t="str">
            <v>ESCORAMENTO</v>
          </cell>
          <cell r="B2064" t="str">
            <v>ESCO</v>
          </cell>
          <cell r="C2064" t="str">
            <v>ESCORAMENTO DE MADEIRA EM VALAS</v>
          </cell>
          <cell r="D2064" t="str">
            <v>0023</v>
          </cell>
        </row>
        <row r="2064">
          <cell r="G2064">
            <v>101577</v>
          </cell>
          <cell r="H2064" t="str">
            <v>ESCORAMENTO DE VALA, TIPO DESCONTÍNUO, COM PROFUNDIDADE DE 0 A 1,5 M, LARGURA MAIOR OU IGUAL A 1,5 M E MENOR QUE 2,5 M. AF_08/2020</v>
          </cell>
          <cell r="I2064" t="str">
            <v>M2</v>
          </cell>
          <cell r="J2064" t="str">
            <v>COEFICIENTE DE REPRESENTATIVIDADE</v>
          </cell>
          <cell r="K2064" t="str">
            <v>55,33</v>
          </cell>
        </row>
        <row r="2065">
          <cell r="A2065" t="str">
            <v>ESCORAMENTO</v>
          </cell>
          <cell r="B2065" t="str">
            <v>ESCO</v>
          </cell>
          <cell r="C2065" t="str">
            <v>ESCORAMENTO DE MADEIRA EM VALAS</v>
          </cell>
          <cell r="D2065" t="str">
            <v>0023</v>
          </cell>
        </row>
        <row r="2065">
          <cell r="G2065">
            <v>101578</v>
          </cell>
          <cell r="H2065" t="str">
            <v>ESCORAMENTO DE VALA, TIPO DESCONTÍNUO, COM PROFUNDIDADE DE 1,5 M A 3,0 M, LARGURA MENOR QUE 1,5 M. AF_08/2020</v>
          </cell>
          <cell r="I2065" t="str">
            <v>M2</v>
          </cell>
          <cell r="J2065" t="str">
            <v>COEFICIENTE DE REPRESENTATIVIDADE</v>
          </cell>
          <cell r="K2065" t="str">
            <v>38,23</v>
          </cell>
        </row>
        <row r="2066">
          <cell r="A2066" t="str">
            <v>ESCORAMENTO</v>
          </cell>
          <cell r="B2066" t="str">
            <v>ESCO</v>
          </cell>
          <cell r="C2066" t="str">
            <v>ESCORAMENTO DE MADEIRA EM VALAS</v>
          </cell>
          <cell r="D2066" t="str">
            <v>0023</v>
          </cell>
        </row>
        <row r="2066">
          <cell r="G2066">
            <v>101579</v>
          </cell>
          <cell r="H2066" t="str">
            <v>ESCORAMENTO DE VALA, TIPO DESCONTÍNUO, COM PROFUNDIDADE DE 1,5 A 3,0 M, LARGURA MAIOR OU IGUAL A 1,5 M E MENOR QUE 2,5 M. AF_08/2020</v>
          </cell>
          <cell r="I2066" t="str">
            <v>M2</v>
          </cell>
          <cell r="J2066" t="str">
            <v>COEFICIENTE DE REPRESENTATIVIDADE</v>
          </cell>
          <cell r="K2066" t="str">
            <v>48,04</v>
          </cell>
        </row>
        <row r="2067">
          <cell r="A2067" t="str">
            <v>ESCORAMENTO</v>
          </cell>
          <cell r="B2067" t="str">
            <v>ESCO</v>
          </cell>
          <cell r="C2067" t="str">
            <v>ESCORAMENTO DE MADEIRA EM VALAS</v>
          </cell>
          <cell r="D2067" t="str">
            <v>0023</v>
          </cell>
        </row>
        <row r="2067">
          <cell r="G2067">
            <v>101580</v>
          </cell>
          <cell r="H2067" t="str">
            <v>ESCORAMENTO DE VALA, TIPO DESCONTÍNUO, COM PROFUNDIDADE DE 3,0 A 4,5 M, LARGURA MENOR QUE 1,5 M. AF_08/2020</v>
          </cell>
          <cell r="I2067" t="str">
            <v>M2</v>
          </cell>
          <cell r="J2067" t="str">
            <v>COEFICIENTE DE REPRESENTATIVIDADE</v>
          </cell>
          <cell r="K2067" t="str">
            <v>35,05</v>
          </cell>
        </row>
        <row r="2068">
          <cell r="A2068" t="str">
            <v>ESCORAMENTO</v>
          </cell>
          <cell r="B2068" t="str">
            <v>ESCO</v>
          </cell>
          <cell r="C2068" t="str">
            <v>ESCORAMENTO DE MADEIRA EM VALAS</v>
          </cell>
          <cell r="D2068" t="str">
            <v>0023</v>
          </cell>
        </row>
        <row r="2068">
          <cell r="G2068">
            <v>101581</v>
          </cell>
          <cell r="H2068" t="str">
            <v>ESCORAMENTO DE VALA, TIPO DESCONTÍNUO, COM PROFUNDIDADE DE 3,0 A 4,5 M, LARGURA MAIOR OU IGUAL A 1,5 E MENOR QUE 2,5 M. AF_08/2020</v>
          </cell>
          <cell r="I2068" t="str">
            <v>M2</v>
          </cell>
          <cell r="J2068" t="str">
            <v>COEFICIENTE DE REPRESENTATIVIDADE</v>
          </cell>
          <cell r="K2068" t="str">
            <v>45,00</v>
          </cell>
        </row>
        <row r="2069">
          <cell r="A2069" t="str">
            <v>ESCORAMENTO</v>
          </cell>
          <cell r="B2069" t="str">
            <v>ESCO</v>
          </cell>
          <cell r="C2069" t="str">
            <v>ESCORAMENTO DE MADEIRA EM VALAS</v>
          </cell>
          <cell r="D2069" t="str">
            <v>0023</v>
          </cell>
        </row>
        <row r="2069">
          <cell r="G2069">
            <v>101582</v>
          </cell>
          <cell r="H2069" t="str">
            <v>ESCORAMENTO DE VALA, TIPO CONTÍNUO, COM PROFUNDIDADE DE 0 A 1,5 M, LARGURA MENOR QUE 1,5 M. AF_08/2020</v>
          </cell>
          <cell r="I2069" t="str">
            <v>M2</v>
          </cell>
          <cell r="J2069" t="str">
            <v>COEFICIENTE DE REPRESENTATIVIDADE</v>
          </cell>
          <cell r="K2069" t="str">
            <v>75,35</v>
          </cell>
        </row>
        <row r="2070">
          <cell r="A2070" t="str">
            <v>ESCORAMENTO</v>
          </cell>
          <cell r="B2070" t="str">
            <v>ESCO</v>
          </cell>
          <cell r="C2070" t="str">
            <v>ESCORAMENTO DE MADEIRA EM VALAS</v>
          </cell>
          <cell r="D2070" t="str">
            <v>0023</v>
          </cell>
        </row>
        <row r="2070">
          <cell r="G2070">
            <v>101583</v>
          </cell>
          <cell r="H2070" t="str">
            <v>ESCORAMENTO DE VALA, TIPO CONTÍNUO, COM PROFUNDIDADE DE 0 A 1,5 M, LARGURA MAIOR OU IGUAL A 1,5 M E MENOR QUE 2,5 M. AF_08/2020</v>
          </cell>
          <cell r="I2070" t="str">
            <v>M2</v>
          </cell>
          <cell r="J2070" t="str">
            <v>COEFICIENTE DE REPRESENTATIVIDADE</v>
          </cell>
          <cell r="K2070" t="str">
            <v>90,65</v>
          </cell>
        </row>
        <row r="2071">
          <cell r="A2071" t="str">
            <v>ESCORAMENTO</v>
          </cell>
          <cell r="B2071" t="str">
            <v>ESCO</v>
          </cell>
          <cell r="C2071" t="str">
            <v>ESCORAMENTO DE MADEIRA EM VALAS</v>
          </cell>
          <cell r="D2071" t="str">
            <v>0023</v>
          </cell>
        </row>
        <row r="2071">
          <cell r="G2071">
            <v>101584</v>
          </cell>
          <cell r="H2071" t="str">
            <v>ESCORAMENTO DE VALA, TIPO CONTÍNUO, COM PROFUNDIDADE DE 1,5 M A 3,0 M, LARGURA MENOR QUE 1,5 M. AF_08/2020</v>
          </cell>
          <cell r="I2071" t="str">
            <v>M2</v>
          </cell>
          <cell r="J2071" t="str">
            <v>COEFICIENTE DE REPRESENTATIVIDADE</v>
          </cell>
          <cell r="K2071" t="str">
            <v>62,85</v>
          </cell>
        </row>
        <row r="2072">
          <cell r="A2072" t="str">
            <v>ESCORAMENTO</v>
          </cell>
          <cell r="B2072" t="str">
            <v>ESCO</v>
          </cell>
          <cell r="C2072" t="str">
            <v>ESCORAMENTO DE MADEIRA EM VALAS</v>
          </cell>
          <cell r="D2072" t="str">
            <v>0023</v>
          </cell>
        </row>
        <row r="2072">
          <cell r="G2072">
            <v>101585</v>
          </cell>
          <cell r="H2072" t="str">
            <v>ESCORAMENTO DE VALA, TIPO CONTÍNUO, COM PROFUNDIDADE DE 1,5 A 3,0 M, LARGURA MAIOR OU IGUAL A 1,5 M E MENOR QUE 2,5 M. AF_08/2020</v>
          </cell>
          <cell r="I2072" t="str">
            <v>M2</v>
          </cell>
          <cell r="J2072" t="str">
            <v>COEFICIENTE DE REPRESENTATIVIDADE</v>
          </cell>
          <cell r="K2072" t="str">
            <v>78,14</v>
          </cell>
        </row>
        <row r="2073">
          <cell r="A2073" t="str">
            <v>ESCORAMENTO</v>
          </cell>
          <cell r="B2073" t="str">
            <v>ESCO</v>
          </cell>
          <cell r="C2073" t="str">
            <v>ESCORAMENTO DE MADEIRA EM VALAS</v>
          </cell>
          <cell r="D2073" t="str">
            <v>0023</v>
          </cell>
        </row>
        <row r="2073">
          <cell r="G2073">
            <v>101586</v>
          </cell>
          <cell r="H2073" t="str">
            <v>ESCORAMENTO DE VALA, TIPO CONTÍNUO, COM PROFUNDIDADE DE 3,0 A 4,5 M, LARGURA MENOR QUE 1,5 M. AF_08/2020</v>
          </cell>
          <cell r="I2073" t="str">
            <v>M2</v>
          </cell>
          <cell r="J2073" t="str">
            <v>COEFICIENTE DE REPRESENTATIVIDADE</v>
          </cell>
          <cell r="K2073" t="str">
            <v>56,10</v>
          </cell>
        </row>
        <row r="2074">
          <cell r="A2074" t="str">
            <v>ESCORAMENTO</v>
          </cell>
          <cell r="B2074" t="str">
            <v>ESCO</v>
          </cell>
          <cell r="C2074" t="str">
            <v>ESCORAMENTO DE MADEIRA EM VALAS</v>
          </cell>
          <cell r="D2074" t="str">
            <v>0023</v>
          </cell>
        </row>
        <row r="2074">
          <cell r="G2074">
            <v>101587</v>
          </cell>
          <cell r="H2074" t="str">
            <v>ESCORAMENTO DE VALA, TIPO CONTÍNUO, COM PROFUNDIDADE DE 3,0 A 4,5 M, LARGURA MAIOR OU IGUAL A 1,5 E MENOR QUE 2,5 M. AF_08/2020</v>
          </cell>
          <cell r="I2074" t="str">
            <v>M2</v>
          </cell>
          <cell r="J2074" t="str">
            <v>COEFICIENTE DE REPRESENTATIVIDADE</v>
          </cell>
          <cell r="K2074" t="str">
            <v>71,53</v>
          </cell>
        </row>
        <row r="2075">
          <cell r="A2075" t="str">
            <v>ESCORAMENTO</v>
          </cell>
          <cell r="B2075" t="str">
            <v>ESCO</v>
          </cell>
          <cell r="C2075" t="str">
            <v>ESCORAMENTO METALICO EM VALAS OU POCOS</v>
          </cell>
          <cell r="D2075" t="str">
            <v>0024</v>
          </cell>
        </row>
        <row r="2075">
          <cell r="G2075">
            <v>101588</v>
          </cell>
          <cell r="H2075" t="str">
            <v>ESCORAMENTO DE VALA, TIPO CONTÍNUO COM PERFIL METÁLICO "U", COM PROFUNDIDADE DE 0 A 1,5 M, LARGURA MENOR QUE 1,5 M. AF_08/2020</v>
          </cell>
          <cell r="I2075" t="str">
            <v>M2</v>
          </cell>
          <cell r="J2075" t="str">
            <v>COEFICIENTE DE REPRESENTATIVIDADE</v>
          </cell>
          <cell r="K2075" t="str">
            <v>88,99</v>
          </cell>
        </row>
        <row r="2076">
          <cell r="A2076" t="str">
            <v>ESCORAMENTO</v>
          </cell>
          <cell r="B2076" t="str">
            <v>ESCO</v>
          </cell>
          <cell r="C2076" t="str">
            <v>ESCORAMENTO METALICO EM VALAS OU POCOS</v>
          </cell>
          <cell r="D2076" t="str">
            <v>0024</v>
          </cell>
        </row>
        <row r="2076">
          <cell r="G2076">
            <v>101589</v>
          </cell>
          <cell r="H2076" t="str">
            <v>ESCORAMENTO DE VALA,TIPO CONTÍNUO COM PERFIL METÁLICO "U", COM PROFUNDIDADE DE 0 A 1,5 M, LARGURA MAIOR OU IGUAL A 1,5 E MENOR QUE 2,5 M. AF_08/2020</v>
          </cell>
          <cell r="I2076" t="str">
            <v>M2</v>
          </cell>
          <cell r="J2076" t="str">
            <v>COEFICIENTE DE REPRESENTATIVIDADE</v>
          </cell>
          <cell r="K2076" t="str">
            <v>129,02</v>
          </cell>
        </row>
        <row r="2077">
          <cell r="A2077" t="str">
            <v>ESCORAMENTO</v>
          </cell>
          <cell r="B2077" t="str">
            <v>ESCO</v>
          </cell>
          <cell r="C2077" t="str">
            <v>ESCORAMENTO METALICO EM VALAS OU POCOS</v>
          </cell>
          <cell r="D2077" t="str">
            <v>0024</v>
          </cell>
        </row>
        <row r="2077">
          <cell r="G2077">
            <v>101590</v>
          </cell>
          <cell r="H2077" t="str">
            <v>ESCORAMENTO DE VALA, TIPO CONTÍNUO COM PERFIL METÁLICO "U", COM PROFUNDIDADE DE 1,5 A 3,0 M, LARGURA MENOR QUE 1,5 M. AF_08/2020</v>
          </cell>
          <cell r="I2077" t="str">
            <v>M2</v>
          </cell>
          <cell r="J2077" t="str">
            <v>COEFICIENTE DE REPRESENTATIVIDADE</v>
          </cell>
          <cell r="K2077" t="str">
            <v>67,71</v>
          </cell>
        </row>
        <row r="2078">
          <cell r="A2078" t="str">
            <v>ESCORAMENTO</v>
          </cell>
          <cell r="B2078" t="str">
            <v>ESCO</v>
          </cell>
          <cell r="C2078" t="str">
            <v>ESCORAMENTO METALICO EM VALAS OU POCOS</v>
          </cell>
          <cell r="D2078" t="str">
            <v>0024</v>
          </cell>
        </row>
        <row r="2078">
          <cell r="G2078">
            <v>101591</v>
          </cell>
          <cell r="H2078" t="str">
            <v>ESCORAMENTO DE VALA, TIPO CONTÍNUO COM PERFIL METÁLICO "U", COM PROFUNDIDADE DE 1,5 A 3,0 M, LARGURA MAIOR OU IGUAL 1,5 M E MENOR QUE 2,5 M. AF_08/2020</v>
          </cell>
          <cell r="I2078" t="str">
            <v>M2</v>
          </cell>
          <cell r="J2078" t="str">
            <v>COEFICIENTE DE REPRESENTATIVIDADE</v>
          </cell>
          <cell r="K2078" t="str">
            <v>107,74</v>
          </cell>
        </row>
        <row r="2079">
          <cell r="A2079" t="str">
            <v>ESCORAMENTO</v>
          </cell>
          <cell r="B2079" t="str">
            <v>ESCO</v>
          </cell>
          <cell r="C2079" t="str">
            <v>ESCORAMENTO METALICO EM VALAS OU POCOS</v>
          </cell>
          <cell r="D2079" t="str">
            <v>0024</v>
          </cell>
        </row>
        <row r="2079">
          <cell r="G2079">
            <v>101592</v>
          </cell>
          <cell r="H2079" t="str">
            <v>ESCORAMENTO DE VALA, TIPO CONTÍNUO COM PERFIL METÁLICO "U", COM PROFUNDIDADE DE 3,0 A 4,5 M, LARGURA MENOR QUE 1,5 M. AF_08/2020</v>
          </cell>
          <cell r="I2079" t="str">
            <v>M2</v>
          </cell>
          <cell r="J2079" t="str">
            <v>COEFICIENTE DE REPRESENTATIVIDADE</v>
          </cell>
          <cell r="K2079" t="str">
            <v>48,50</v>
          </cell>
        </row>
        <row r="2080">
          <cell r="A2080" t="str">
            <v>ESCORAMENTO</v>
          </cell>
          <cell r="B2080" t="str">
            <v>ESCO</v>
          </cell>
          <cell r="C2080" t="str">
            <v>ESCORAMENTO METALICO EM VALAS OU POCOS</v>
          </cell>
          <cell r="D2080" t="str">
            <v>0024</v>
          </cell>
        </row>
        <row r="2080">
          <cell r="G2080">
            <v>101593</v>
          </cell>
          <cell r="H2080" t="str">
            <v>ESCORAMENTO DE VALA, TIPO CONTÍNUO COM PERFIL METÁLICO "U", COM PROFUNDIDADE DE 3,0 A 4,5 M, LARGURA MAIOR OU IGUAL A 1,5 M E MENOR QUE 2,5 M. AF_08/2020</v>
          </cell>
          <cell r="I2080" t="str">
            <v>M2</v>
          </cell>
          <cell r="J2080" t="str">
            <v>COEFICIENTE DE REPRESENTATIVIDADE</v>
          </cell>
          <cell r="K2080" t="str">
            <v>88,65</v>
          </cell>
        </row>
        <row r="2081">
          <cell r="A2081" t="str">
            <v>ESCORAMENTO</v>
          </cell>
          <cell r="B2081" t="str">
            <v>ESCO</v>
          </cell>
          <cell r="C2081" t="str">
            <v>ESCORAMENTO METALICO EM VALAS OU POCOS</v>
          </cell>
          <cell r="D2081" t="str">
            <v>0024</v>
          </cell>
        </row>
        <row r="2081">
          <cell r="G2081">
            <v>101600</v>
          </cell>
          <cell r="H2081" t="str">
            <v>ESCORAMENTO DE VALA, TIPO BLINDAGEM, COM PROFUNDIDADE DE 0 A 1,5 M, LARGURA MENOR QUE 1,5 M - EXECUÇÃO, NÃO INCLUI MATERIAL. AF_08/2020</v>
          </cell>
          <cell r="I2081" t="str">
            <v>M2</v>
          </cell>
          <cell r="J2081" t="str">
            <v>COLETADO</v>
          </cell>
          <cell r="K2081" t="str">
            <v>16,43</v>
          </cell>
        </row>
        <row r="2082">
          <cell r="A2082" t="str">
            <v>ESCORAMENTO</v>
          </cell>
          <cell r="B2082" t="str">
            <v>ESCO</v>
          </cell>
          <cell r="C2082" t="str">
            <v>ESCORAMENTO METALICO EM VALAS OU POCOS</v>
          </cell>
          <cell r="D2082" t="str">
            <v>0024</v>
          </cell>
        </row>
        <row r="2082">
          <cell r="G2082">
            <v>101601</v>
          </cell>
          <cell r="H2082" t="str">
            <v>ESCORAMENTO DE VALA, TIPO BLINDAGEM COM PROFUNDIDADE DE 0 A 1,5 M, LARGURA MAIOR OU IGUAL A 1,5 M E MENOR QUE 2,5 M - EXECUÇÃO, NÃO INCLUI MATERIAL. AF_08/2020</v>
          </cell>
          <cell r="I2082" t="str">
            <v>M2</v>
          </cell>
          <cell r="J2082" t="str">
            <v>COLETADO</v>
          </cell>
          <cell r="K2082" t="str">
            <v>24,32</v>
          </cell>
        </row>
        <row r="2083">
          <cell r="A2083" t="str">
            <v>ESCORAMENTO</v>
          </cell>
          <cell r="B2083" t="str">
            <v>ESCO</v>
          </cell>
          <cell r="C2083" t="str">
            <v>ESCORAMENTO METALICO EM VALAS OU POCOS</v>
          </cell>
          <cell r="D2083" t="str">
            <v>0024</v>
          </cell>
        </row>
        <row r="2083">
          <cell r="G2083">
            <v>101602</v>
          </cell>
          <cell r="H2083" t="str">
            <v>ESCORAMENTO DE VALA, TIPO BLINDAGEM, COM PROFUNDIDADE DE 1,5 A 3,0 M, LARGURA MENOR QUE 1,5 M - EXECUÇÃO, NÃO INCLUI MATERIAL. AF_08/2020</v>
          </cell>
          <cell r="I2083" t="str">
            <v>M2</v>
          </cell>
          <cell r="J2083" t="str">
            <v>COLETADO</v>
          </cell>
          <cell r="K2083" t="str">
            <v>12,17</v>
          </cell>
        </row>
        <row r="2084">
          <cell r="A2084" t="str">
            <v>ESCORAMENTO</v>
          </cell>
          <cell r="B2084" t="str">
            <v>ESCO</v>
          </cell>
          <cell r="C2084" t="str">
            <v>ESCORAMENTO METALICO EM VALAS OU POCOS</v>
          </cell>
          <cell r="D2084" t="str">
            <v>0024</v>
          </cell>
        </row>
        <row r="2084">
          <cell r="G2084">
            <v>101603</v>
          </cell>
          <cell r="H2084" t="str">
            <v>ESCORAMENTO DE VALA, TIPO BLINDAGEM, COM PROFUNDIDADE DE 1,5 A 3,0 M, LARGURA MAIOR OU IGUAL A 1,5 M E MENOR QUE 2,5 M - EXECUÇÃO, NÃO INCLUI MATERIAL. AF_08/2020</v>
          </cell>
          <cell r="I2084" t="str">
            <v>M2</v>
          </cell>
          <cell r="J2084" t="str">
            <v>COLETADO</v>
          </cell>
          <cell r="K2084" t="str">
            <v>20,06</v>
          </cell>
        </row>
        <row r="2085">
          <cell r="A2085" t="str">
            <v>ESCORAMENTO</v>
          </cell>
          <cell r="B2085" t="str">
            <v>ESCO</v>
          </cell>
          <cell r="C2085" t="str">
            <v>ESCORAMENTO METALICO EM VALAS OU POCOS</v>
          </cell>
          <cell r="D2085" t="str">
            <v>0024</v>
          </cell>
        </row>
        <row r="2085">
          <cell r="G2085">
            <v>101604</v>
          </cell>
          <cell r="H2085" t="str">
            <v>ESCORAMENTO DE VALA, TIPO BLINDAGEM, COM PROFUNDIDADE DE 3,0 A 4,5 M, LARGURA MENOR QUE 1,5 M - EXECUÇÃO, NÃO INCLUI MATERIAL. AF_08/2020</v>
          </cell>
          <cell r="I2085" t="str">
            <v>M2</v>
          </cell>
          <cell r="J2085" t="str">
            <v>COLETADO</v>
          </cell>
          <cell r="K2085" t="str">
            <v>7,97</v>
          </cell>
        </row>
        <row r="2086">
          <cell r="A2086" t="str">
            <v>ESCORAMENTO</v>
          </cell>
          <cell r="B2086" t="str">
            <v>ESCO</v>
          </cell>
          <cell r="C2086" t="str">
            <v>ESCORAMENTO METALICO EM VALAS OU POCOS</v>
          </cell>
          <cell r="D2086" t="str">
            <v>0024</v>
          </cell>
        </row>
        <row r="2086">
          <cell r="G2086">
            <v>101605</v>
          </cell>
          <cell r="H2086" t="str">
            <v>ESCORAMENTO DE VALA, TIPO BLINDAGEM, COM PROFUNDIDADE DE 3,0 A 4,5 M, LARGURA MAIOR OU IGUAL A 1,5 M E MENOR QUE 2,5 M - EXECUÇÃO, NÃO INCLUI MATERIAL. AF_08/2020</v>
          </cell>
          <cell r="I2086" t="str">
            <v>M2</v>
          </cell>
          <cell r="J2086" t="str">
            <v>COLETADO</v>
          </cell>
          <cell r="K2086" t="str">
            <v>15,85</v>
          </cell>
        </row>
        <row r="2087">
          <cell r="A2087" t="str">
            <v>ESQUADRIAS/FERRAGENS/VIDROS</v>
          </cell>
          <cell r="B2087" t="str">
            <v>ESQV</v>
          </cell>
          <cell r="C2087" t="str">
            <v>PORTA DE MADEIRA</v>
          </cell>
          <cell r="D2087" t="str">
            <v>0089</v>
          </cell>
        </row>
        <row r="2087">
          <cell r="G2087">
            <v>90788</v>
          </cell>
          <cell r="H2087" t="str">
            <v>KIT DE PORTA-PRONTA DE MADEIRA EM ACABAMENTO MELAMÍNICO BRANCO, FOLHA LEVE OU MÉDIA, 60X210CM, EXCLUSIVE FECHADURA, FIXAÇÃO COM PREENCHIMENTO PARCIAL DE ESPUMA EXPANSIVA - FORNECIMENTO E INSTALAÇÃO. AF_12/2019</v>
          </cell>
          <cell r="I2087" t="str">
            <v>UN</v>
          </cell>
          <cell r="J2087" t="str">
            <v>COEFICIENTE DE REPRESENTATIVIDADE</v>
          </cell>
          <cell r="K2087" t="str">
            <v>732,46</v>
          </cell>
        </row>
        <row r="2088">
          <cell r="A2088" t="str">
            <v>ESQUADRIAS/FERRAGENS/VIDROS</v>
          </cell>
          <cell r="B2088" t="str">
            <v>ESQV</v>
          </cell>
          <cell r="C2088" t="str">
            <v>PORTA DE MADEIRA</v>
          </cell>
          <cell r="D2088" t="str">
            <v>0089</v>
          </cell>
        </row>
        <row r="2088">
          <cell r="G2088">
            <v>90789</v>
          </cell>
          <cell r="H2088" t="str">
            <v>KIT DE PORTA-PRONTA DE MADEIRA EM ACABAMENTO MELAMÍNICO BRANCO, FOLHA LEVE OU MÉDIA, 70X210CM, EXCLUSIVE FECHADURA, FIXAÇÃO COM PREENCHIMENTO PARCIAL DE ESPUMA EXPANSIVA - FORNECIMENTO E INSTALAÇÃO. AF_12/2019</v>
          </cell>
          <cell r="I2088" t="str">
            <v>UN</v>
          </cell>
          <cell r="J2088" t="str">
            <v>COEFICIENTE DE REPRESENTATIVIDADE</v>
          </cell>
          <cell r="K2088" t="str">
            <v>734,24</v>
          </cell>
        </row>
        <row r="2089">
          <cell r="A2089" t="str">
            <v>ESQUADRIAS/FERRAGENS/VIDROS</v>
          </cell>
          <cell r="B2089" t="str">
            <v>ESQV</v>
          </cell>
          <cell r="C2089" t="str">
            <v>PORTA DE MADEIRA</v>
          </cell>
          <cell r="D2089" t="str">
            <v>0089</v>
          </cell>
        </row>
        <row r="2089">
          <cell r="G2089">
            <v>90790</v>
          </cell>
          <cell r="H2089" t="str">
            <v>KIT DE PORTA-PRONTA DE MADEIRA EM ACABAMENTO MELAMÍNICO BRANCO, FOLHA LEVE OU MÉDIA, 80X210CM, EXCLUSIVE FECHADURA, FIXAÇÃO COM PREENCHIMENTO PARCIAL DE ESPUMA EXPANSIVA - FORNECIMENTO E INSTALAÇÃO. AF_12/2019</v>
          </cell>
          <cell r="I2089" t="str">
            <v>UN</v>
          </cell>
          <cell r="J2089" t="str">
            <v>COEFICIENTE DE REPRESENTATIVIDADE</v>
          </cell>
          <cell r="K2089" t="str">
            <v>757,48</v>
          </cell>
        </row>
        <row r="2090">
          <cell r="A2090" t="str">
            <v>ESQUADRIAS/FERRAGENS/VIDROS</v>
          </cell>
          <cell r="B2090" t="str">
            <v>ESQV</v>
          </cell>
          <cell r="C2090" t="str">
            <v>PORTA DE MADEIRA</v>
          </cell>
          <cell r="D2090" t="str">
            <v>0089</v>
          </cell>
        </row>
        <row r="2090">
          <cell r="G2090">
            <v>90791</v>
          </cell>
          <cell r="H2090" t="str">
            <v>KIT DE PORTA-PRONTA DE MADEIRA EM ACABAMENTO MELAMÍNICO BRANCO, FOLHA PESADA OU SUPERPESADA, 80X210CM, FIXAÇÃO COM PREENCHIMENTO PARCIAL DE ESPUMA EXPANSIVA - FORNECIMENTO E INSTALAÇÃO. AF_12/2019</v>
          </cell>
          <cell r="I2090" t="str">
            <v>UN</v>
          </cell>
          <cell r="J2090" t="str">
            <v>COEFICIENTE DE REPRESENTATIVIDADE</v>
          </cell>
          <cell r="K2090" t="str">
            <v>888,37</v>
          </cell>
        </row>
        <row r="2091">
          <cell r="A2091" t="str">
            <v>ESQUADRIAS/FERRAGENS/VIDROS</v>
          </cell>
          <cell r="B2091" t="str">
            <v>ESQV</v>
          </cell>
          <cell r="C2091" t="str">
            <v>PORTA DE MADEIRA</v>
          </cell>
          <cell r="D2091" t="str">
            <v>0089</v>
          </cell>
        </row>
        <row r="2091">
          <cell r="G2091">
            <v>90793</v>
          </cell>
          <cell r="H2091" t="str">
            <v>KIT DE PORTA-PRONTA DE MADEIRA EM ACABAMENTO MELAMÍNICO BRANCO, FOLHA PESADA OU SUPERPESADA, 90X210CM, FIXAÇÃO COM PREENCHIMENTO TOTAL DE ESPUMA EXPANSIVA - FORNECIMENTO E INSTALAÇÃO. AF_12/2019</v>
          </cell>
          <cell r="I2091" t="str">
            <v>UN</v>
          </cell>
          <cell r="J2091" t="str">
            <v>COEFICIENTE DE REPRESENTATIVIDADE</v>
          </cell>
          <cell r="K2091" t="str">
            <v>940,13</v>
          </cell>
        </row>
        <row r="2092">
          <cell r="A2092" t="str">
            <v>ESQUADRIAS/FERRAGENS/VIDROS</v>
          </cell>
          <cell r="B2092" t="str">
            <v>ESQV</v>
          </cell>
          <cell r="C2092" t="str">
            <v>PORTA DE MADEIRA</v>
          </cell>
          <cell r="D2092" t="str">
            <v>0089</v>
          </cell>
        </row>
        <row r="2092">
          <cell r="G2092">
            <v>90794</v>
          </cell>
          <cell r="H2092" t="str">
            <v>KIT DE PORTA-PRONTA DE MADEIRA EM ACABAMENTO MELAMÍNICO BRANCO, FOLHA LEVE OU MÉDIA, E BATENTE METÁLICO, 60X210CM, FIXAÇÃO COM ARGAMASSA - FORNECIMENTO E INSTALAÇÃO. AF_12/2019</v>
          </cell>
          <cell r="I2092" t="str">
            <v>UN</v>
          </cell>
          <cell r="J2092" t="str">
            <v>COEFICIENTE DE REPRESENTATIVIDADE</v>
          </cell>
          <cell r="K2092" t="str">
            <v>636,87</v>
          </cell>
        </row>
        <row r="2093">
          <cell r="A2093" t="str">
            <v>ESQUADRIAS/FERRAGENS/VIDROS</v>
          </cell>
          <cell r="B2093" t="str">
            <v>ESQV</v>
          </cell>
          <cell r="C2093" t="str">
            <v>PORTA DE MADEIRA</v>
          </cell>
          <cell r="D2093" t="str">
            <v>0089</v>
          </cell>
        </row>
        <row r="2093">
          <cell r="G2093">
            <v>90795</v>
          </cell>
          <cell r="H2093" t="str">
            <v>KIT DE PORTA-PRONTA DE MADEIRA EM ACABAMENTO MELAMÍNICO BRANCO, FOLHA LEVE OU MÉDIA, E BATENTE METÁLICO, 70X210CM, FIXAÇÃO COM ARGAMASSA - FORNECIMENTO E INSTALAÇÃO. AF_12/2019</v>
          </cell>
          <cell r="I2093" t="str">
            <v>UN</v>
          </cell>
          <cell r="J2093" t="str">
            <v>COEFICIENTE DE REPRESENTATIVIDADE</v>
          </cell>
          <cell r="K2093" t="str">
            <v>643,83</v>
          </cell>
        </row>
        <row r="2094">
          <cell r="A2094" t="str">
            <v>ESQUADRIAS/FERRAGENS/VIDROS</v>
          </cell>
          <cell r="B2094" t="str">
            <v>ESQV</v>
          </cell>
          <cell r="C2094" t="str">
            <v>PORTA DE MADEIRA</v>
          </cell>
          <cell r="D2094" t="str">
            <v>0089</v>
          </cell>
        </row>
        <row r="2094">
          <cell r="G2094">
            <v>90796</v>
          </cell>
          <cell r="H2094" t="str">
            <v>KIT DE PORTA-PRONTA DE MADEIRA EM ACABAMENTO MELAMÍNICO BRANCO, FOLHA LEVE OU MÉDIA, E BATENTE METÁLICO, 80X210CM, FIXAÇÃO COM ARGAMASSA - FORNECIMENTO E INSTALAÇÃO. AF_12/2019</v>
          </cell>
          <cell r="I2094" t="str">
            <v>UN</v>
          </cell>
          <cell r="J2094" t="str">
            <v>COEFICIENTE DE REPRESENTATIVIDADE</v>
          </cell>
          <cell r="K2094" t="str">
            <v>650,77</v>
          </cell>
        </row>
        <row r="2095">
          <cell r="A2095" t="str">
            <v>ESQUADRIAS/FERRAGENS/VIDROS</v>
          </cell>
          <cell r="B2095" t="str">
            <v>ESQV</v>
          </cell>
          <cell r="C2095" t="str">
            <v>PORTA DE MADEIRA</v>
          </cell>
          <cell r="D2095" t="str">
            <v>0089</v>
          </cell>
        </row>
        <row r="2095">
          <cell r="G2095">
            <v>90797</v>
          </cell>
          <cell r="H2095" t="str">
            <v>KIT DE PORTA-PRONTA DE MADEIRA EM ACABAMENTO MELAMÍNICO BRANCO, FOLHA LEVE OU MÉDIA, E BATENTE METÁLICO, 90X210CM, FIXAÇÃO COM ARGAMASSA - FORNECIMENTO E INSTALAÇÃO. AF_12/2019</v>
          </cell>
          <cell r="I2095" t="str">
            <v>UN</v>
          </cell>
          <cell r="J2095" t="str">
            <v>COEFICIENTE DE REPRESENTATIVIDADE</v>
          </cell>
          <cell r="K2095" t="str">
            <v>657,72</v>
          </cell>
        </row>
        <row r="2096">
          <cell r="A2096" t="str">
            <v>ESQUADRIAS/FERRAGENS/VIDROS</v>
          </cell>
          <cell r="B2096" t="str">
            <v>ESQV</v>
          </cell>
          <cell r="C2096" t="str">
            <v>PORTA DE MADEIRA</v>
          </cell>
          <cell r="D2096" t="str">
            <v>0089</v>
          </cell>
        </row>
        <row r="2096">
          <cell r="G2096">
            <v>90798</v>
          </cell>
          <cell r="H2096" t="str">
            <v>KIT DE PORTA-PRONTA DE MADEIRA EM ACABAMENTO MELAMÍNICO BRANCO, FOLHA PESADA OU SUPERPESADA, E BATENTE METÁLICO, 80X210CM, FIXAÇÃO COM ARGAMASSA - FORNECIMENTO E INSTALAÇÃO. AF_12/2019</v>
          </cell>
          <cell r="I2096" t="str">
            <v>UN</v>
          </cell>
          <cell r="J2096" t="str">
            <v>COEFICIENTE DE REPRESENTATIVIDADE</v>
          </cell>
          <cell r="K2096" t="str">
            <v>950,18</v>
          </cell>
        </row>
        <row r="2097">
          <cell r="A2097" t="str">
            <v>ESQUADRIAS/FERRAGENS/VIDROS</v>
          </cell>
          <cell r="B2097" t="str">
            <v>ESQV</v>
          </cell>
          <cell r="C2097" t="str">
            <v>PORTA DE MADEIRA</v>
          </cell>
          <cell r="D2097" t="str">
            <v>0089</v>
          </cell>
        </row>
        <row r="2097">
          <cell r="G2097">
            <v>90799</v>
          </cell>
          <cell r="H2097" t="str">
            <v>KIT DE PORTA-PRONTA DE MADEIRA EM ACABAMENTO MELAMÍNICO BRANCO, FOLHA PESADA OU SUPERPESADA, E BATENTE METÁLICO, 90X210CM, FIXAÇÃO COM ARGAMASSA - FORNECIMENTO E INSTALAÇÃO. AF_12/2019</v>
          </cell>
          <cell r="I2097" t="str">
            <v>UN</v>
          </cell>
          <cell r="J2097" t="str">
            <v>COEFICIENTE DE REPRESENTATIVIDADE</v>
          </cell>
          <cell r="K2097" t="str">
            <v>981,02</v>
          </cell>
        </row>
        <row r="2098">
          <cell r="A2098" t="str">
            <v>ESQUADRIAS/FERRAGENS/VIDROS</v>
          </cell>
          <cell r="B2098" t="str">
            <v>ESQV</v>
          </cell>
          <cell r="C2098" t="str">
            <v>PORTA DE MADEIRA</v>
          </cell>
          <cell r="D2098" t="str">
            <v>0089</v>
          </cell>
        </row>
        <row r="2098">
          <cell r="G2098">
            <v>90801</v>
          </cell>
          <cell r="H2098" t="str">
            <v>BATENTE PARA PORTA DE MADEIRA, PADRÃO MÉDIO - FORNECIMENTO E MONTAGEM. AF_12/2019</v>
          </cell>
          <cell r="I2098" t="str">
            <v>UN</v>
          </cell>
          <cell r="J2098" t="str">
            <v>COEFICIENTE DE REPRESENTATIVIDADE</v>
          </cell>
          <cell r="K2098" t="str">
            <v>312,22</v>
          </cell>
        </row>
        <row r="2099">
          <cell r="A2099" t="str">
            <v>ESQUADRIAS/FERRAGENS/VIDROS</v>
          </cell>
          <cell r="B2099" t="str">
            <v>ESQV</v>
          </cell>
          <cell r="C2099" t="str">
            <v>PORTA DE MADEIRA</v>
          </cell>
          <cell r="D2099" t="str">
            <v>0089</v>
          </cell>
        </row>
        <row r="2099">
          <cell r="G2099">
            <v>90806</v>
          </cell>
          <cell r="H2099" t="str">
            <v>BATENTE PARA PORTA DE MADEIRA, FIXAÇÃO COM ARGAMASSA, PADRÃO MÉDIO - FORNECIMENTO E INSTALAÇÃO. AF_12/2019</v>
          </cell>
          <cell r="I2099" t="str">
            <v>UN</v>
          </cell>
          <cell r="J2099" t="str">
            <v>COEFICIENTE DE REPRESENTATIVIDADE</v>
          </cell>
          <cell r="K2099" t="str">
            <v>400,55</v>
          </cell>
        </row>
        <row r="2100">
          <cell r="A2100" t="str">
            <v>ESQUADRIAS/FERRAGENS/VIDROS</v>
          </cell>
          <cell r="B2100" t="str">
            <v>ESQV</v>
          </cell>
          <cell r="C2100" t="str">
            <v>PORTA DE MADEIRA</v>
          </cell>
          <cell r="D2100" t="str">
            <v>0089</v>
          </cell>
        </row>
        <row r="2100">
          <cell r="G2100">
            <v>90820</v>
          </cell>
          <cell r="H2100" t="str">
            <v>PORTA DE MADEIRA PARA PINTURA, SEMI-OCA (LEVE OU MÉDIA), 60X210CM, ESPESSURA DE 3,5CM, INCLUSO DOBRADIÇAS - FORNECIMENTO E INSTALAÇÃO. AF_12/2019</v>
          </cell>
          <cell r="I2100" t="str">
            <v>UN</v>
          </cell>
          <cell r="J2100" t="str">
            <v>COEFICIENTE DE REPRESENTATIVIDADE</v>
          </cell>
          <cell r="K2100" t="str">
            <v>298,09</v>
          </cell>
        </row>
        <row r="2101">
          <cell r="A2101" t="str">
            <v>ESQUADRIAS/FERRAGENS/VIDROS</v>
          </cell>
          <cell r="B2101" t="str">
            <v>ESQV</v>
          </cell>
          <cell r="C2101" t="str">
            <v>PORTA DE MADEIRA</v>
          </cell>
          <cell r="D2101" t="str">
            <v>0089</v>
          </cell>
        </row>
        <row r="2101">
          <cell r="G2101">
            <v>90821</v>
          </cell>
          <cell r="H2101" t="str">
            <v>PORTA DE MADEIRA PARA PINTURA, SEMI-OCA (LEVE OU MÉDIA), 70X210CM, ESPESSURA DE 3,5CM, INCLUSO DOBRADIÇAS - FORNECIMENTO E INSTALAÇÃO. AF_12/2019</v>
          </cell>
          <cell r="I2101" t="str">
            <v>UN</v>
          </cell>
          <cell r="J2101" t="str">
            <v>COEFICIENTE DE REPRESENTATIVIDADE</v>
          </cell>
          <cell r="K2101" t="str">
            <v>304,64</v>
          </cell>
        </row>
        <row r="2102">
          <cell r="A2102" t="str">
            <v>ESQUADRIAS/FERRAGENS/VIDROS</v>
          </cell>
          <cell r="B2102" t="str">
            <v>ESQV</v>
          </cell>
          <cell r="C2102" t="str">
            <v>PORTA DE MADEIRA</v>
          </cell>
          <cell r="D2102" t="str">
            <v>0089</v>
          </cell>
        </row>
        <row r="2102">
          <cell r="G2102">
            <v>90822</v>
          </cell>
          <cell r="H2102" t="str">
            <v>PORTA DE MADEIRA PARA PINTURA, SEMI-OCA (LEVE OU MÉDIA), 80X210CM, ESPESSURA DE 3,5CM, INCLUSO DOBRADIÇAS - FORNECIMENTO E INSTALAÇÃO. AF_12/2019</v>
          </cell>
          <cell r="I2102" t="str">
            <v>UN</v>
          </cell>
          <cell r="J2102" t="str">
            <v>COEFICIENTE DE REPRESENTATIVIDADE</v>
          </cell>
          <cell r="K2102" t="str">
            <v>326,27</v>
          </cell>
        </row>
        <row r="2103">
          <cell r="A2103" t="str">
            <v>ESQUADRIAS/FERRAGENS/VIDROS</v>
          </cell>
          <cell r="B2103" t="str">
            <v>ESQV</v>
          </cell>
          <cell r="C2103" t="str">
            <v>PORTA DE MADEIRA</v>
          </cell>
          <cell r="D2103" t="str">
            <v>0089</v>
          </cell>
        </row>
        <row r="2103">
          <cell r="G2103">
            <v>90823</v>
          </cell>
          <cell r="H2103" t="str">
            <v>PORTA DE MADEIRA PARA PINTURA, SEMI-OCA (LEVE OU MÉDIA), 90X210CM, ESPESSURA DE 3,5CM, INCLUSO DOBRADIÇAS - FORNECIMENTO E INSTALAÇÃO. AF_12/2019</v>
          </cell>
          <cell r="I2103" t="str">
            <v>UN</v>
          </cell>
          <cell r="J2103" t="str">
            <v>COEFICIENTE DE REPRESENTATIVIDADE</v>
          </cell>
          <cell r="K2103" t="str">
            <v>397,54</v>
          </cell>
        </row>
        <row r="2104">
          <cell r="A2104" t="str">
            <v>ESQUADRIAS/FERRAGENS/VIDROS</v>
          </cell>
          <cell r="B2104" t="str">
            <v>ESQV</v>
          </cell>
          <cell r="C2104" t="str">
            <v>PORTA DE MADEIRA</v>
          </cell>
          <cell r="D2104" t="str">
            <v>0089</v>
          </cell>
        </row>
        <row r="2104">
          <cell r="G2104">
            <v>90824</v>
          </cell>
          <cell r="H2104" t="str">
            <v>PORTA DE MADEIRA PARA PINTURA, SEMI-OCA (PESADA OU SUPERPESADA), 80X210CM, ESPESSURA DE 3,5CM, INCLUSO DOBRADIÇAS - FORNECIMENTO E INSTALAÇÃO. AF_12/2019</v>
          </cell>
          <cell r="I2104" t="str">
            <v>UN</v>
          </cell>
          <cell r="J2104" t="str">
            <v>COEFICIENTE DE REPRESENTATIVIDADE</v>
          </cell>
          <cell r="K2104" t="str">
            <v>562,95</v>
          </cell>
        </row>
        <row r="2105">
          <cell r="A2105" t="str">
            <v>ESQUADRIAS/FERRAGENS/VIDROS</v>
          </cell>
          <cell r="B2105" t="str">
            <v>ESQV</v>
          </cell>
          <cell r="C2105" t="str">
            <v>PORTA DE MADEIRA</v>
          </cell>
          <cell r="D2105" t="str">
            <v>0089</v>
          </cell>
        </row>
        <row r="2105">
          <cell r="G2105">
            <v>90825</v>
          </cell>
          <cell r="H2105" t="str">
            <v>PORTA DE MADEIRA, MACIÇA (PESADA OU SUPERPESADA), 90X210CM, ESPESSURA DE 3,5CM, INCLUSO DOBRADIÇAS - FORNECIMENTO E INSTALAÇÃO. AF_12/2019</v>
          </cell>
          <cell r="I2105" t="str">
            <v>UN</v>
          </cell>
          <cell r="J2105" t="str">
            <v>COEFICIENTE DE REPRESENTATIVIDADE</v>
          </cell>
          <cell r="K2105" t="str">
            <v>625,54</v>
          </cell>
        </row>
        <row r="2106">
          <cell r="A2106" t="str">
            <v>ESQUADRIAS/FERRAGENS/VIDROS</v>
          </cell>
          <cell r="B2106" t="str">
            <v>ESQV</v>
          </cell>
          <cell r="C2106" t="str">
            <v>PORTA DE MADEIRA</v>
          </cell>
          <cell r="D2106" t="str">
            <v>0089</v>
          </cell>
        </row>
        <row r="2106">
          <cell r="G2106">
            <v>90830</v>
          </cell>
          <cell r="H2106" t="str">
            <v>FECHADURA DE EMBUTIR COM CILINDRO, EXTERNA, COMPLETA, ACABAMENTO PADRÃO MÉDIO, INCLUSO EXECUÇÃO DE FURO - FORNECIMENTO E INSTALAÇÃO. AF_12/2019</v>
          </cell>
          <cell r="I2106" t="str">
            <v>UN</v>
          </cell>
          <cell r="J2106" t="str">
            <v>COEFICIENTE DE REPRESENTATIVIDADE</v>
          </cell>
          <cell r="K2106" t="str">
            <v>163,01</v>
          </cell>
        </row>
        <row r="2107">
          <cell r="A2107" t="str">
            <v>ESQUADRIAS/FERRAGENS/VIDROS</v>
          </cell>
          <cell r="B2107" t="str">
            <v>ESQV</v>
          </cell>
          <cell r="C2107" t="str">
            <v>PORTA DE MADEIRA</v>
          </cell>
          <cell r="D2107" t="str">
            <v>0089</v>
          </cell>
        </row>
        <row r="2107">
          <cell r="G2107">
            <v>90831</v>
          </cell>
          <cell r="H2107" t="str">
            <v>FECHADURA DE EMBUTIR PARA PORTA DE BANHEIRO, COMPLETA, ACABAMENTO PADRÃO MÉDIO, INCLUSO EXECUÇÃO DE FURO - FORNECIMENTO E INSTALAÇÃO. AF_12/2019</v>
          </cell>
          <cell r="I2107" t="str">
            <v>UN</v>
          </cell>
          <cell r="J2107" t="str">
            <v>COEFICIENTE DE REPRESENTATIVIDADE</v>
          </cell>
          <cell r="K2107" t="str">
            <v>142,46</v>
          </cell>
        </row>
        <row r="2108">
          <cell r="A2108" t="str">
            <v>ESQUADRIAS/FERRAGENS/VIDROS</v>
          </cell>
          <cell r="B2108" t="str">
            <v>ESQV</v>
          </cell>
          <cell r="C2108" t="str">
            <v>PORTA DE MADEIRA</v>
          </cell>
          <cell r="D2108" t="str">
            <v>0089</v>
          </cell>
        </row>
        <row r="2108">
          <cell r="G2108">
            <v>90841</v>
          </cell>
          <cell r="H2108" t="str">
            <v>KIT DE PORTA DE MADEIRA PARA PINTURA, SEMI-OCA (LEVE OU MÉDIA), PADRÃO MÉDIO, 60X210CM, ESPESSURA DE 3,5CM, ITENS INCLUSOS: DOBRADIÇAS, MONTAGEM E INSTALAÇÃO DO BATENTE, FECHADURA COM EXECUÇÃO DO FURO - FORNECIMENTO E INSTALAÇÃO. AF_12/2019</v>
          </cell>
          <cell r="I2108" t="str">
            <v>UN</v>
          </cell>
          <cell r="J2108" t="str">
            <v>COEFICIENTE DE REPRESENTATIVIDADE</v>
          </cell>
          <cell r="K2108" t="str">
            <v>951,59</v>
          </cell>
        </row>
        <row r="2109">
          <cell r="A2109" t="str">
            <v>ESQUADRIAS/FERRAGENS/VIDROS</v>
          </cell>
          <cell r="B2109" t="str">
            <v>ESQV</v>
          </cell>
          <cell r="C2109" t="str">
            <v>PORTA DE MADEIRA</v>
          </cell>
          <cell r="D2109" t="str">
            <v>0089</v>
          </cell>
        </row>
        <row r="2109">
          <cell r="G2109">
            <v>90842</v>
          </cell>
          <cell r="H2109" t="str">
            <v>KIT DE PORTA DE MADEIRA PARA PINTURA, SEMI-OCA (LEVE OU MÉDIA), PADRÃO MÉDIO, 70X210CM, ESPESSURA DE 3,5CM, ITENS INCLUSOS: DOBRADIÇAS, MONTAGEM E INSTALAÇÃO DO BATENTE, FECHADURA COM EXECUÇÃO DO FURO - FORNECIMENTO E INSTALAÇÃO. AF_12/2019</v>
          </cell>
          <cell r="I2109" t="str">
            <v>UN</v>
          </cell>
          <cell r="J2109" t="str">
            <v>COEFICIENTE DE REPRESENTATIVIDADE</v>
          </cell>
          <cell r="K2109" t="str">
            <v>960,44</v>
          </cell>
        </row>
        <row r="2110">
          <cell r="A2110" t="str">
            <v>ESQUADRIAS/FERRAGENS/VIDROS</v>
          </cell>
          <cell r="B2110" t="str">
            <v>ESQV</v>
          </cell>
          <cell r="C2110" t="str">
            <v>PORTA DE MADEIRA</v>
          </cell>
          <cell r="D2110" t="str">
            <v>0089</v>
          </cell>
        </row>
        <row r="2110">
          <cell r="G2110">
            <v>90843</v>
          </cell>
          <cell r="H2110" t="str">
            <v>KIT DE PORTA DE MADEIRA PARA PINTURA, SEMI-OCA (LEVE OU MÉDIA), PADRÃO MÉDIO, 80X210CM, ESPESSURA DE 3,5CM, ITENS INCLUSOS: DOBRADIÇAS, MONTAGEM E INSTALAÇÃO DO BATENTE, FECHADURA COM EXECUÇÃO DO FURO - FORNECIMENTO E INSTALAÇÃO. AF_12/2019</v>
          </cell>
          <cell r="I2110" t="str">
            <v>UN</v>
          </cell>
          <cell r="J2110" t="str">
            <v>COEFICIENTE DE REPRESENTATIVIDADE</v>
          </cell>
          <cell r="K2110" t="str">
            <v>1.004,93</v>
          </cell>
        </row>
        <row r="2111">
          <cell r="A2111" t="str">
            <v>ESQUADRIAS/FERRAGENS/VIDROS</v>
          </cell>
          <cell r="B2111" t="str">
            <v>ESQV</v>
          </cell>
          <cell r="C2111" t="str">
            <v>PORTA DE MADEIRA</v>
          </cell>
          <cell r="D2111" t="str">
            <v>0089</v>
          </cell>
        </row>
        <row r="2111">
          <cell r="G2111">
            <v>90844</v>
          </cell>
          <cell r="H2111" t="str">
            <v>KIT DE PORTA DE MADEIRA PARA PINTURA, SEMI-OCA (LEVE OU MÉDIA), PADRÃO MÉDIO, 90X210CM, ESPESSURA DE 3,5CM, ITENS INCLUSOS: DOBRADIÇAS, MONTAGEM E INSTALAÇÃO DO BATENTE, FECHADURA COM EXECUÇÃO DO FURO - FORNECIMENTO E INSTALAÇÃO. AF_12/2019</v>
          </cell>
          <cell r="I2111" t="str">
            <v>UN</v>
          </cell>
          <cell r="J2111" t="str">
            <v>COEFICIENTE DE REPRESENTATIVIDADE</v>
          </cell>
          <cell r="K2111" t="str">
            <v>1.078,50</v>
          </cell>
        </row>
        <row r="2112">
          <cell r="A2112" t="str">
            <v>ESQUADRIAS/FERRAGENS/VIDROS</v>
          </cell>
          <cell r="B2112" t="str">
            <v>ESQV</v>
          </cell>
          <cell r="C2112" t="str">
            <v>PORTA DE MADEIRA</v>
          </cell>
          <cell r="D2112" t="str">
            <v>0089</v>
          </cell>
        </row>
        <row r="2112">
          <cell r="G2112">
            <v>90845</v>
          </cell>
          <cell r="H2112" t="str">
            <v>KIT DE PORTA DE MADEIRA PARA PINTURA, SEMI-OCA (PESADA OU SUPERPESADA), PADRÃO MÉDIO, 80X210CM, ESPESSURA DE 3,5CM, ITENS INCLUSOS: DOBRADIÇAS, MONTAGEM E INSTALAÇÃO DO BATENTE, FECHADURA COM EXECUÇÃO DO FURO - FORNECIMENTO E INSTALAÇÃO. AF_12/2019</v>
          </cell>
          <cell r="I2112" t="str">
            <v>UN</v>
          </cell>
          <cell r="J2112" t="str">
            <v>COEFICIENTE DE REPRESENTATIVIDADE</v>
          </cell>
          <cell r="K2112" t="str">
            <v>1.241,61</v>
          </cell>
        </row>
        <row r="2113">
          <cell r="A2113" t="str">
            <v>ESQUADRIAS/FERRAGENS/VIDROS</v>
          </cell>
          <cell r="B2113" t="str">
            <v>ESQV</v>
          </cell>
          <cell r="C2113" t="str">
            <v>PORTA DE MADEIRA</v>
          </cell>
          <cell r="D2113" t="str">
            <v>0089</v>
          </cell>
        </row>
        <row r="2113">
          <cell r="G2113">
            <v>90846</v>
          </cell>
          <cell r="H2113" t="str">
            <v>KIT DE PORTA DE MADEIRA PARA PINTURA, SEMI-OCA (PESADA OU SUPERPESADA), PADRÃO MÉDIO, 90X210CM, ESPESSURA DE 3,5CM, ITENS INCLUSOS: DOBRADIÇAS, MONTAGEM E INSTALAÇÃO DO BATENTE, FECHADURA COM EXECUÇÃO DO FURO - FORNECIMENTO E INSTALAÇÃO. AF_12/2019</v>
          </cell>
          <cell r="I2113" t="str">
            <v>UN</v>
          </cell>
          <cell r="J2113" t="str">
            <v>COEFICIENTE DE REPRESENTATIVIDADE</v>
          </cell>
          <cell r="K2113" t="str">
            <v>1.306,50</v>
          </cell>
        </row>
        <row r="2114">
          <cell r="A2114" t="str">
            <v>ESQUADRIAS/FERRAGENS/VIDROS</v>
          </cell>
          <cell r="B2114" t="str">
            <v>ESQV</v>
          </cell>
          <cell r="C2114" t="str">
            <v>PORTA DE MADEIRA</v>
          </cell>
          <cell r="D2114" t="str">
            <v>0089</v>
          </cell>
        </row>
        <row r="2114">
          <cell r="G2114">
            <v>90847</v>
          </cell>
          <cell r="H2114" t="str">
            <v>KIT DE PORTA DE MADEIRA PARA PINTURA, SEMI-OCA (LEVE OU MÉDIA), PADRÃO MÉDIO, 60X210CM, ESPESSURA DE 3,5CM, ITENS INCLUSOS: DOBRADIÇAS, MONTAGEM E INSTALAÇÃO DO BATENTE, SEM FECHADURA - FORNECIMENTO E INSTALAÇÃO. AF_12/2019</v>
          </cell>
          <cell r="I2114" t="str">
            <v>UN</v>
          </cell>
          <cell r="J2114" t="str">
            <v>COEFICIENTE DE REPRESENTATIVIDADE</v>
          </cell>
          <cell r="K2114" t="str">
            <v>809,13</v>
          </cell>
        </row>
        <row r="2115">
          <cell r="A2115" t="str">
            <v>ESQUADRIAS/FERRAGENS/VIDROS</v>
          </cell>
          <cell r="B2115" t="str">
            <v>ESQV</v>
          </cell>
          <cell r="C2115" t="str">
            <v>PORTA DE MADEIRA</v>
          </cell>
          <cell r="D2115" t="str">
            <v>0089</v>
          </cell>
        </row>
        <row r="2115">
          <cell r="G2115">
            <v>90848</v>
          </cell>
          <cell r="H2115" t="str">
            <v>KIT DE PORTA DE MADEIRA PARA PINTURA, SEMI-OCA (LEVE OU MÉDIA), PADRÃO MÉDIO, 70X210CM, ESPESSURA DE 3,5CM, ITENS INCLUSOS: DOBRADIÇAS, MONTAGEM E INSTALAÇÃO DO BATENTE, SEM FECHADURA - FORNECIMENTO E INSTALAÇÃO. AF_12/2019</v>
          </cell>
          <cell r="I2115" t="str">
            <v>UN</v>
          </cell>
          <cell r="J2115" t="str">
            <v>COEFICIENTE DE REPRESENTATIVIDADE</v>
          </cell>
          <cell r="K2115" t="str">
            <v>817,98</v>
          </cell>
        </row>
        <row r="2116">
          <cell r="A2116" t="str">
            <v>ESQUADRIAS/FERRAGENS/VIDROS</v>
          </cell>
          <cell r="B2116" t="str">
            <v>ESQV</v>
          </cell>
          <cell r="C2116" t="str">
            <v>PORTA DE MADEIRA</v>
          </cell>
          <cell r="D2116" t="str">
            <v>0089</v>
          </cell>
        </row>
        <row r="2116">
          <cell r="G2116">
            <v>90849</v>
          </cell>
          <cell r="H2116" t="str">
            <v>KIT DE PORTA DE MADEIRA PARA PINTURA, SEMI-OCA (LEVE OU MÉDIA), PADRÃO MÉDIO, 80X210CM, ESPESSURA DE 3,5CM, ITENS INCLUSOS: DOBRADIÇAS, MONTAGEM E INSTALAÇÃO DO BATENTE, SEM FECHADURA - FORNECIMENTO E INSTALAÇÃO. AF_12/2019</v>
          </cell>
          <cell r="I2116" t="str">
            <v>UN</v>
          </cell>
          <cell r="J2116" t="str">
            <v>COEFICIENTE DE REPRESENTATIVIDADE</v>
          </cell>
          <cell r="K2116" t="str">
            <v>841,92</v>
          </cell>
        </row>
        <row r="2117">
          <cell r="A2117" t="str">
            <v>ESQUADRIAS/FERRAGENS/VIDROS</v>
          </cell>
          <cell r="B2117" t="str">
            <v>ESQV</v>
          </cell>
          <cell r="C2117" t="str">
            <v>PORTA DE MADEIRA</v>
          </cell>
          <cell r="D2117" t="str">
            <v>0089</v>
          </cell>
        </row>
        <row r="2117">
          <cell r="G2117">
            <v>90850</v>
          </cell>
          <cell r="H2117" t="str">
            <v>KIT DE PORTA DE MADEIRA PARA PINTURA, SEMI-OCA (LEVE OU MÉDIA), PADRÃO MÉDIO, 90X210CM, ESPESSURA DE 3,5CM, ITENS INCLUSOS: DOBRADIÇAS, MONTAGEM E INSTALAÇÃO DO BATENTE, SEM FECHADURA - FORNECIMENTO E INSTALAÇÃO. AF_12/2019</v>
          </cell>
          <cell r="I2117" t="str">
            <v>UN</v>
          </cell>
          <cell r="J2117" t="str">
            <v>COEFICIENTE DE REPRESENTATIVIDADE</v>
          </cell>
          <cell r="K2117" t="str">
            <v>915,49</v>
          </cell>
        </row>
        <row r="2118">
          <cell r="A2118" t="str">
            <v>ESQUADRIAS/FERRAGENS/VIDROS</v>
          </cell>
          <cell r="B2118" t="str">
            <v>ESQV</v>
          </cell>
          <cell r="C2118" t="str">
            <v>PORTA DE MADEIRA</v>
          </cell>
          <cell r="D2118" t="str">
            <v>0089</v>
          </cell>
        </row>
        <row r="2118">
          <cell r="G2118">
            <v>90851</v>
          </cell>
          <cell r="H2118" t="str">
            <v>KIT DE PORTA DE MADEIRA PARA PINTURA, SEMI-OCA (PESADA OU SUPERPESADA), PADRÃO MÉDIO, 80X210CM, ESPESSURA DE 3,5CM, ITENS INCLUSOS: DOBRADIÇAS, MONTAGEM E INSTALAÇÃO DO BATENTE, SEM FECHADURA - FORNECIMENTO E INSTALAÇÃO. AF_12/2019</v>
          </cell>
          <cell r="I2118" t="str">
            <v>UN</v>
          </cell>
          <cell r="J2118" t="str">
            <v>COEFICIENTE DE REPRESENTATIVIDADE</v>
          </cell>
          <cell r="K2118" t="str">
            <v>1.078,60</v>
          </cell>
        </row>
        <row r="2119">
          <cell r="A2119" t="str">
            <v>ESQUADRIAS/FERRAGENS/VIDROS</v>
          </cell>
          <cell r="B2119" t="str">
            <v>ESQV</v>
          </cell>
          <cell r="C2119" t="str">
            <v>PORTA DE MADEIRA</v>
          </cell>
          <cell r="D2119" t="str">
            <v>0089</v>
          </cell>
        </row>
        <row r="2119">
          <cell r="G2119">
            <v>90852</v>
          </cell>
          <cell r="H2119" t="str">
            <v>KIT DE PORTA DE MADEIRA PARA PINTURA, SEMI-OCA (PESADA OU SUPERPESADA), PADRÃO MÉDIO, 90X210CM, ESPESSURA DE 3,5CM, ITENS INCLUSOS: DOBRADIÇAS, MONTAGEM E INSTALAÇÃO DO BATENTE, SEM FECHADURA - FORNECIMENTO E INSTALAÇÃO. AF_12/2019</v>
          </cell>
          <cell r="I2119" t="str">
            <v>UN</v>
          </cell>
          <cell r="J2119" t="str">
            <v>COEFICIENTE DE REPRESENTATIVIDADE</v>
          </cell>
          <cell r="K2119" t="str">
            <v>1.143,49</v>
          </cell>
        </row>
        <row r="2120">
          <cell r="A2120" t="str">
            <v>ESQUADRIAS/FERRAGENS/VIDROS</v>
          </cell>
          <cell r="B2120" t="str">
            <v>ESQV</v>
          </cell>
          <cell r="C2120" t="str">
            <v>PORTA DE MADEIRA</v>
          </cell>
          <cell r="D2120" t="str">
            <v>0089</v>
          </cell>
        </row>
        <row r="2120">
          <cell r="G2120">
            <v>91009</v>
          </cell>
          <cell r="H2120" t="str">
            <v>PORTA DE MADEIRA PARA VERNIZ, SEMI-OCA (LEVE OU MÉDIA), 60X210CM, ESPESSURA DE 3,5CM, INCLUSO DOBRADIÇAS - FORNECIMENTO E INSTALAÇÃO. AF_12/2019</v>
          </cell>
          <cell r="I2120" t="str">
            <v>UN</v>
          </cell>
          <cell r="J2120" t="str">
            <v>COEFICIENTE DE REPRESENTATIVIDADE</v>
          </cell>
          <cell r="K2120" t="str">
            <v>308,03</v>
          </cell>
        </row>
        <row r="2121">
          <cell r="A2121" t="str">
            <v>ESQUADRIAS/FERRAGENS/VIDROS</v>
          </cell>
          <cell r="B2121" t="str">
            <v>ESQV</v>
          </cell>
          <cell r="C2121" t="str">
            <v>PORTA DE MADEIRA</v>
          </cell>
          <cell r="D2121" t="str">
            <v>0089</v>
          </cell>
        </row>
        <row r="2121">
          <cell r="G2121">
            <v>91010</v>
          </cell>
          <cell r="H2121" t="str">
            <v>PORTA DE MADEIRA PARA VERNIZ, SEMI-OCA (LEVE OU MÉDIA), 70X210CM, ESPESSURA DE 3,5CM, INCLUSO DOBRADIÇAS - FORNECIMENTO E INSTALAÇÃO. AF_12/2019</v>
          </cell>
          <cell r="I2121" t="str">
            <v>UN</v>
          </cell>
          <cell r="J2121" t="str">
            <v>COEFICIENTE DE REPRESENTATIVIDADE</v>
          </cell>
          <cell r="K2121" t="str">
            <v>315,05</v>
          </cell>
        </row>
        <row r="2122">
          <cell r="A2122" t="str">
            <v>ESQUADRIAS/FERRAGENS/VIDROS</v>
          </cell>
          <cell r="B2122" t="str">
            <v>ESQV</v>
          </cell>
          <cell r="C2122" t="str">
            <v>PORTA DE MADEIRA</v>
          </cell>
          <cell r="D2122" t="str">
            <v>0089</v>
          </cell>
        </row>
        <row r="2122">
          <cell r="G2122">
            <v>91011</v>
          </cell>
          <cell r="H2122" t="str">
            <v>PORTA DE MADEIRA PARA VERNIZ, SEMI-OCA (LEVE OU MÉDIA), 80X210CM, ESPESSURA DE 3,5CM, INCLUSO DOBRADIÇAS - FORNECIMENTO E INSTALAÇÃO. AF_12/2019</v>
          </cell>
          <cell r="I2122" t="str">
            <v>UN</v>
          </cell>
          <cell r="J2122" t="str">
            <v>COEFICIENTE DE REPRESENTATIVIDADE</v>
          </cell>
          <cell r="K2122" t="str">
            <v>366,62</v>
          </cell>
        </row>
        <row r="2123">
          <cell r="A2123" t="str">
            <v>ESQUADRIAS/FERRAGENS/VIDROS</v>
          </cell>
          <cell r="B2123" t="str">
            <v>ESQV</v>
          </cell>
          <cell r="C2123" t="str">
            <v>PORTA DE MADEIRA</v>
          </cell>
          <cell r="D2123" t="str">
            <v>0089</v>
          </cell>
        </row>
        <row r="2123">
          <cell r="G2123">
            <v>91012</v>
          </cell>
          <cell r="H2123" t="str">
            <v>PORTA DE MADEIRA PARA VERNIZ, SEMI-OCA (LEVE OU MÉDIA), 90X210CM, ESPESSURA DE 3,5CM, INCLUSO DOBRADIÇAS - FORNECIMENTO E INSTALAÇÃO. AF_12/2019</v>
          </cell>
          <cell r="I2123" t="str">
            <v>UN</v>
          </cell>
          <cell r="J2123" t="str">
            <v>COEFICIENTE DE REPRESENTATIVIDADE</v>
          </cell>
          <cell r="K2123" t="str">
            <v>406,35</v>
          </cell>
        </row>
        <row r="2124">
          <cell r="A2124" t="str">
            <v>ESQUADRIAS/FERRAGENS/VIDROS</v>
          </cell>
          <cell r="B2124" t="str">
            <v>ESQV</v>
          </cell>
          <cell r="C2124" t="str">
            <v>PORTA DE MADEIRA</v>
          </cell>
          <cell r="D2124" t="str">
            <v>0089</v>
          </cell>
        </row>
        <row r="2124">
          <cell r="G2124">
            <v>91013</v>
          </cell>
          <cell r="H2124" t="str">
            <v>KIT DE PORTA DE MADEIRA PARA VERNIZ, SEMI-OCA (LEVE OU MÉDIA), PADRÃO MÉDIO, 60X210CM, ESPESSURA DE 3,5CM, ITENS INCLUSOS: DOBRADIÇAS, MONTAGEM E INSTALAÇÃO DO BATENTE, SEM FECHADURA - FORNECIMENTO E INSTALAÇÃO. AF_12/2019</v>
          </cell>
          <cell r="I2124" t="str">
            <v>UN</v>
          </cell>
          <cell r="J2124" t="str">
            <v>COEFICIENTE DE REPRESENTATIVIDADE</v>
          </cell>
          <cell r="K2124" t="str">
            <v>819,07</v>
          </cell>
        </row>
        <row r="2125">
          <cell r="A2125" t="str">
            <v>ESQUADRIAS/FERRAGENS/VIDROS</v>
          </cell>
          <cell r="B2125" t="str">
            <v>ESQV</v>
          </cell>
          <cell r="C2125" t="str">
            <v>PORTA DE MADEIRA</v>
          </cell>
          <cell r="D2125" t="str">
            <v>0089</v>
          </cell>
        </row>
        <row r="2125">
          <cell r="G2125">
            <v>91014</v>
          </cell>
          <cell r="H2125" t="str">
            <v>KIT DE PORTA DE MADEIRA PARA VERNIZ, SEMI-OCA (LEVE OU MÉDIA), PADRÃO MÉDIO, 70X210CM, ESPESSURA DE 3,5CM, ITENS INCLUSOS: DOBRADIÇAS, MONTAGEM E INSTALAÇÃO DO BATENTE, SEM FECHADURA - FORNECIMENTO E INSTALAÇÃO. AF_12/2019</v>
          </cell>
          <cell r="I2125" t="str">
            <v>UN</v>
          </cell>
          <cell r="J2125" t="str">
            <v>COEFICIENTE DE REPRESENTATIVIDADE</v>
          </cell>
          <cell r="K2125" t="str">
            <v>828,39</v>
          </cell>
        </row>
        <row r="2126">
          <cell r="A2126" t="str">
            <v>ESQUADRIAS/FERRAGENS/VIDROS</v>
          </cell>
          <cell r="B2126" t="str">
            <v>ESQV</v>
          </cell>
          <cell r="C2126" t="str">
            <v>PORTA DE MADEIRA</v>
          </cell>
          <cell r="D2126" t="str">
            <v>0089</v>
          </cell>
        </row>
        <row r="2126">
          <cell r="G2126">
            <v>91015</v>
          </cell>
          <cell r="H2126" t="str">
            <v>KIT DE PORTA DE MADEIRA PARA VERNIZ, SEMI-OCA (LEVE OU MÉDIA), PADRÃO MÉDIO, 80X210CM, ESPESSURA DE 3,5CM, ITENS INCLUSOS: DOBRADIÇAS, MONTAGEM E INSTALAÇÃO DO BATENTE, SEM FECHADURA - FORNECIMENTO E INSTALAÇÃO. AF_12/2019</v>
          </cell>
          <cell r="I2126" t="str">
            <v>UN</v>
          </cell>
          <cell r="J2126" t="str">
            <v>COEFICIENTE DE REPRESENTATIVIDADE</v>
          </cell>
          <cell r="K2126" t="str">
            <v>882,27</v>
          </cell>
        </row>
        <row r="2127">
          <cell r="A2127" t="str">
            <v>ESQUADRIAS/FERRAGENS/VIDROS</v>
          </cell>
          <cell r="B2127" t="str">
            <v>ESQV</v>
          </cell>
          <cell r="C2127" t="str">
            <v>PORTA DE MADEIRA</v>
          </cell>
          <cell r="D2127" t="str">
            <v>0089</v>
          </cell>
        </row>
        <row r="2127">
          <cell r="G2127">
            <v>91016</v>
          </cell>
          <cell r="H2127" t="str">
            <v>KIT DE PORTA DE MADEIRA PARA VERNIZ, SEMI-OCA (LEVE OU MÉDIA), PADRÃO MÉDIO, 90X210CM, ESPESSURA DE 3,5CM, ITENS INCLUSOS: DOBRADIÇAS, MONTAGEM E INSTALAÇÃO DO BATENTE, SEM FECHADURA - FORNECIMENTO E INSTALAÇÃO. AF_12/2019</v>
          </cell>
          <cell r="I2127" t="str">
            <v>UN</v>
          </cell>
          <cell r="J2127" t="str">
            <v>COEFICIENTE DE REPRESENTATIVIDADE</v>
          </cell>
          <cell r="K2127" t="str">
            <v>924,30</v>
          </cell>
        </row>
        <row r="2128">
          <cell r="A2128" t="str">
            <v>ESQUADRIAS/FERRAGENS/VIDROS</v>
          </cell>
          <cell r="B2128" t="str">
            <v>ESQV</v>
          </cell>
          <cell r="C2128" t="str">
            <v>PORTA DE MADEIRA</v>
          </cell>
          <cell r="D2128" t="str">
            <v>0089</v>
          </cell>
        </row>
        <row r="2128">
          <cell r="G2128">
            <v>91287</v>
          </cell>
          <cell r="H2128" t="str">
            <v>BATENTE PARA PORTA DE MADEIRA, PADRÃO POPULAR - FORNECIMENTO E MONTAGEM. AF_12/2019</v>
          </cell>
          <cell r="I2128" t="str">
            <v>UN</v>
          </cell>
          <cell r="J2128" t="str">
            <v>COEFICIENTE DE REPRESENTATIVIDADE</v>
          </cell>
          <cell r="K2128" t="str">
            <v>232,80</v>
          </cell>
        </row>
        <row r="2129">
          <cell r="A2129" t="str">
            <v>ESQUADRIAS/FERRAGENS/VIDROS</v>
          </cell>
          <cell r="B2129" t="str">
            <v>ESQV</v>
          </cell>
          <cell r="C2129" t="str">
            <v>PORTA DE MADEIRA</v>
          </cell>
          <cell r="D2129" t="str">
            <v>0089</v>
          </cell>
        </row>
        <row r="2129">
          <cell r="G2129">
            <v>91292</v>
          </cell>
          <cell r="H2129" t="str">
            <v>BATENTE PARA PORTA DE MADEIRA, FIXAÇÃO COM ARGAMASSA, PADRÃO POPULAR. FORNECIMENTO E INSTALAÇÃO. AF_12/2019</v>
          </cell>
          <cell r="I2129" t="str">
            <v>UN</v>
          </cell>
          <cell r="J2129" t="str">
            <v>COEFICIENTE DE REPRESENTATIVIDADE</v>
          </cell>
          <cell r="K2129" t="str">
            <v>321,13</v>
          </cell>
        </row>
        <row r="2130">
          <cell r="A2130" t="str">
            <v>ESQUADRIAS/FERRAGENS/VIDROS</v>
          </cell>
          <cell r="B2130" t="str">
            <v>ESQV</v>
          </cell>
          <cell r="C2130" t="str">
            <v>PORTA DE MADEIRA</v>
          </cell>
          <cell r="D2130" t="str">
            <v>0089</v>
          </cell>
        </row>
        <row r="2130">
          <cell r="G2130">
            <v>91295</v>
          </cell>
          <cell r="H2130" t="str">
            <v>PORTA DE MADEIRA FRISADA, SEMI-OCA (LEVE OU MÉDIA), 60X210CM, ESPESSURA DE 3CM, INCLUSO DOBRADIÇAS - FORNECIMENTO E INSTALAÇÃO. AF_12/2019</v>
          </cell>
          <cell r="I2130" t="str">
            <v>UN</v>
          </cell>
          <cell r="J2130" t="str">
            <v>COEFICIENTE DE REPRESENTATIVIDADE</v>
          </cell>
          <cell r="K2130" t="str">
            <v>316,63</v>
          </cell>
        </row>
        <row r="2131">
          <cell r="A2131" t="str">
            <v>ESQUADRIAS/FERRAGENS/VIDROS</v>
          </cell>
          <cell r="B2131" t="str">
            <v>ESQV</v>
          </cell>
          <cell r="C2131" t="str">
            <v>PORTA DE MADEIRA</v>
          </cell>
          <cell r="D2131" t="str">
            <v>0089</v>
          </cell>
        </row>
        <row r="2131">
          <cell r="G2131">
            <v>91296</v>
          </cell>
          <cell r="H2131" t="str">
            <v>PORTA DE MADEIRA FRISADA, SEMI-OCA (LEVE OU MÉDIA), 70X210CM, ESPESSURA DE 3CM, INCLUSO DOBRADIÇAS - FORNECIMENTO E INSTALAÇÃO. AF_12/2019</v>
          </cell>
          <cell r="I2131" t="str">
            <v>UN</v>
          </cell>
          <cell r="J2131" t="str">
            <v>COEFICIENTE DE REPRESENTATIVIDADE</v>
          </cell>
          <cell r="K2131" t="str">
            <v>339,09</v>
          </cell>
        </row>
        <row r="2132">
          <cell r="A2132" t="str">
            <v>ESQUADRIAS/FERRAGENS/VIDROS</v>
          </cell>
          <cell r="B2132" t="str">
            <v>ESQV</v>
          </cell>
          <cell r="C2132" t="str">
            <v>PORTA DE MADEIRA</v>
          </cell>
          <cell r="D2132" t="str">
            <v>0089</v>
          </cell>
        </row>
        <row r="2132">
          <cell r="G2132">
            <v>91297</v>
          </cell>
          <cell r="H2132" t="str">
            <v>PORTA DE MADEIRA FRISADA, SEMI-OCA (LEVE OU MÉDIA), 80X210CM, ESPESSURA DE 3,5CM, INCLUSO DOBRADIÇAS - FORNECIMENTO E INSTALAÇÃO. AF_12/2019</v>
          </cell>
          <cell r="I2132" t="str">
            <v>UN</v>
          </cell>
          <cell r="J2132" t="str">
            <v>COEFICIENTE DE REPRESENTATIVIDADE</v>
          </cell>
          <cell r="K2132" t="str">
            <v>372,35</v>
          </cell>
        </row>
        <row r="2133">
          <cell r="A2133" t="str">
            <v>ESQUADRIAS/FERRAGENS/VIDROS</v>
          </cell>
          <cell r="B2133" t="str">
            <v>ESQV</v>
          </cell>
          <cell r="C2133" t="str">
            <v>PORTA DE MADEIRA</v>
          </cell>
          <cell r="D2133" t="str">
            <v>0089</v>
          </cell>
        </row>
        <row r="2133">
          <cell r="G2133">
            <v>91298</v>
          </cell>
          <cell r="H2133" t="str">
            <v>PORTA DE MADEIRA TIPO VENEZIANA, 80X210CM, ESPESSURA DE 3CM, INCLUSO DOBRADIÇAS - FORNECIMENTO E INSTALAÇÃO. AF_12/2019</v>
          </cell>
          <cell r="I2133" t="str">
            <v>UN</v>
          </cell>
          <cell r="J2133" t="str">
            <v>COEFICIENTE DE REPRESENTATIVIDADE</v>
          </cell>
          <cell r="K2133" t="str">
            <v>1.095,28</v>
          </cell>
        </row>
        <row r="2134">
          <cell r="A2134" t="str">
            <v>ESQUADRIAS/FERRAGENS/VIDROS</v>
          </cell>
          <cell r="B2134" t="str">
            <v>ESQV</v>
          </cell>
          <cell r="C2134" t="str">
            <v>PORTA DE MADEIRA</v>
          </cell>
          <cell r="D2134" t="str">
            <v>0089</v>
          </cell>
        </row>
        <row r="2134">
          <cell r="G2134">
            <v>91299</v>
          </cell>
          <cell r="H2134" t="str">
            <v>PORTA DE MADEIRA, TIPO MEXICANA, MACIÇA (PESADA OU SUPERPESADA), 80X210CM, ESPESSURA DE 3,5CM, INCLUSO DOBRADIÇAS - FORNECIMENTO E INSTALAÇÃO. AF_12/2019</v>
          </cell>
          <cell r="I2134" t="str">
            <v>UN</v>
          </cell>
          <cell r="J2134" t="str">
            <v>COEFICIENTE DE REPRESENTATIVIDADE</v>
          </cell>
          <cell r="K2134" t="str">
            <v>1.541,54</v>
          </cell>
        </row>
        <row r="2135">
          <cell r="A2135" t="str">
            <v>ESQUADRIAS/FERRAGENS/VIDROS</v>
          </cell>
          <cell r="B2135" t="str">
            <v>ESQV</v>
          </cell>
          <cell r="C2135" t="str">
            <v>PORTA DE MADEIRA</v>
          </cell>
          <cell r="D2135" t="str">
            <v>0089</v>
          </cell>
        </row>
        <row r="2135">
          <cell r="G2135">
            <v>91304</v>
          </cell>
          <cell r="H2135" t="str">
            <v>FECHADURA DE EMBUTIR COM CILINDRO, EXTERNA, COMPLETA, ACABAMENTO PADRÃO POPULAR, INCLUSO EXECUÇÃO DE FURO - FORNECIMENTO E INSTALAÇÃO. AF_12/2019</v>
          </cell>
          <cell r="I2135" t="str">
            <v>UN</v>
          </cell>
          <cell r="J2135" t="str">
            <v>COEFICIENTE DE REPRESENTATIVIDADE</v>
          </cell>
          <cell r="K2135" t="str">
            <v>100,88</v>
          </cell>
        </row>
        <row r="2136">
          <cell r="A2136" t="str">
            <v>ESQUADRIAS/FERRAGENS/VIDROS</v>
          </cell>
          <cell r="B2136" t="str">
            <v>ESQV</v>
          </cell>
          <cell r="C2136" t="str">
            <v>PORTA DE MADEIRA</v>
          </cell>
          <cell r="D2136" t="str">
            <v>0089</v>
          </cell>
        </row>
        <row r="2136">
          <cell r="G2136">
            <v>91305</v>
          </cell>
          <cell r="H2136" t="str">
            <v>FECHADURA DE EMBUTIR PARA PORTA DE BANHEIRO, COMPLETA, ACABAMENTO PADRÃO POPULAR, INCLUSO EXECUÇÃO DE FURO - FORNECIMENTO E INSTALAÇÃO. AF_12/2019</v>
          </cell>
          <cell r="I2136" t="str">
            <v>UN</v>
          </cell>
          <cell r="J2136" t="str">
            <v>COEFICIENTE DE REPRESENTATIVIDADE</v>
          </cell>
          <cell r="K2136" t="str">
            <v>99,72</v>
          </cell>
        </row>
        <row r="2137">
          <cell r="A2137" t="str">
            <v>ESQUADRIAS/FERRAGENS/VIDROS</v>
          </cell>
          <cell r="B2137" t="str">
            <v>ESQV</v>
          </cell>
          <cell r="C2137" t="str">
            <v>PORTA DE MADEIRA</v>
          </cell>
          <cell r="D2137" t="str">
            <v>0089</v>
          </cell>
        </row>
        <row r="2137">
          <cell r="G2137">
            <v>91306</v>
          </cell>
          <cell r="H2137" t="str">
            <v>FECHADURA DE EMBUTIR PARA PORTAS INTERNAS, COMPLETA, ACABAMENTO PADRÃO MÉDIO, COM EXECUÇÃO DE FURO - FORNECIMENTO E INSTALAÇÃO. AF_12/2019</v>
          </cell>
          <cell r="I2137" t="str">
            <v>UN</v>
          </cell>
          <cell r="J2137" t="str">
            <v>COEFICIENTE DE REPRESENTATIVIDADE</v>
          </cell>
          <cell r="K2137" t="str">
            <v>142,46</v>
          </cell>
        </row>
        <row r="2138">
          <cell r="A2138" t="str">
            <v>ESQUADRIAS/FERRAGENS/VIDROS</v>
          </cell>
          <cell r="B2138" t="str">
            <v>ESQV</v>
          </cell>
          <cell r="C2138" t="str">
            <v>PORTA DE MADEIRA</v>
          </cell>
          <cell r="D2138" t="str">
            <v>0089</v>
          </cell>
        </row>
        <row r="2138">
          <cell r="G2138">
            <v>91307</v>
          </cell>
          <cell r="H2138" t="str">
            <v>FECHADURA DE EMBUTIR PARA PORTAS INTERNAS, COMPLETA, ACABAMENTO PADRÃO POPULAR, COM EXECUÇÃO DE FURO - FORNECIMENTO E INSTALAÇÃO. AF_12/2019</v>
          </cell>
          <cell r="I2138" t="str">
            <v>UN</v>
          </cell>
          <cell r="J2138" t="str">
            <v>COEFICIENTE DE REPRESENTATIVIDADE</v>
          </cell>
          <cell r="K2138" t="str">
            <v>85,30</v>
          </cell>
        </row>
        <row r="2139">
          <cell r="A2139" t="str">
            <v>ESQUADRIAS/FERRAGENS/VIDROS</v>
          </cell>
          <cell r="B2139" t="str">
            <v>ESQV</v>
          </cell>
          <cell r="C2139" t="str">
            <v>PORTA DE MADEIRA</v>
          </cell>
          <cell r="D2139" t="str">
            <v>0089</v>
          </cell>
        </row>
        <row r="2139">
          <cell r="G2139">
            <v>91312</v>
          </cell>
          <cell r="H2139" t="str">
            <v>KIT DE PORTA DE MADEIRA PARA PINTURA, SEMI-OCA (LEVE OU MÉDIA), PADRÃO POPULAR, 60X210CM, ESPESSURA DE 3,5CM, ITENS INCLUSOS: DOBRADIÇAS, MONTAGEM E INSTALAÇÃO DO BATENTE, FECHADURA COM EXECUÇÃO DO FURO - FORNECIMENTO E INSTALAÇÃO. AF_12/2019</v>
          </cell>
          <cell r="I2139" t="str">
            <v>UN</v>
          </cell>
          <cell r="J2139" t="str">
            <v>COEFICIENTE DE REPRESENTATIVIDADE</v>
          </cell>
          <cell r="K2139" t="str">
            <v>795,06</v>
          </cell>
        </row>
        <row r="2140">
          <cell r="A2140" t="str">
            <v>ESQUADRIAS/FERRAGENS/VIDROS</v>
          </cell>
          <cell r="B2140" t="str">
            <v>ESQV</v>
          </cell>
          <cell r="C2140" t="str">
            <v>PORTA DE MADEIRA</v>
          </cell>
          <cell r="D2140" t="str">
            <v>0089</v>
          </cell>
        </row>
        <row r="2140">
          <cell r="G2140">
            <v>91313</v>
          </cell>
          <cell r="H2140" t="str">
            <v>KIT DE PORTA DE MADEIRA PARA PINTURA, SEMI-OCA (LEVE OU MÉDIA), PADRÃO POPULAR, 70X210CM, ESPESSURA DE 3,5CM, ITENS INCLUSOS: DOBRADIÇAS, MONTAGEM E INSTALAÇÃO DO BATENTE, FECHADURA COM EXECUÇÃO DO FURO - FORNECIMENTO E INSTALAÇÃO. AF_12/2019</v>
          </cell>
          <cell r="I2140" t="str">
            <v>UN</v>
          </cell>
          <cell r="J2140" t="str">
            <v>COEFICIENTE DE REPRESENTATIVIDADE</v>
          </cell>
          <cell r="K2140" t="str">
            <v>788,78</v>
          </cell>
        </row>
        <row r="2141">
          <cell r="A2141" t="str">
            <v>ESQUADRIAS/FERRAGENS/VIDROS</v>
          </cell>
          <cell r="B2141" t="str">
            <v>ESQV</v>
          </cell>
          <cell r="C2141" t="str">
            <v>PORTA DE MADEIRA</v>
          </cell>
          <cell r="D2141" t="str">
            <v>0089</v>
          </cell>
        </row>
        <row r="2141">
          <cell r="G2141">
            <v>91314</v>
          </cell>
          <cell r="H2141" t="str">
            <v>KIT DE PORTA DE MADEIRA PARA PINTURA, SEMI-OCA (LEVE OU MÉDIA), PADRÃO POPULAR, 80X210CM, ESPESSURA DE 3,5CM, ITENS INCLUSOS: DOBRADIÇAS, MONTAGEM E INSTALAÇÃO DO BATENTE, FECHADURA COM EXECUÇÃO DO FURO - FORNECIMENTO E INSTALAÇÃO. AF_12/2019</v>
          </cell>
          <cell r="I2141" t="str">
            <v>UN</v>
          </cell>
          <cell r="J2141" t="str">
            <v>COEFICIENTE DE REPRESENTATIVIDADE</v>
          </cell>
          <cell r="K2141" t="str">
            <v>827,58</v>
          </cell>
        </row>
        <row r="2142">
          <cell r="A2142" t="str">
            <v>ESQUADRIAS/FERRAGENS/VIDROS</v>
          </cell>
          <cell r="B2142" t="str">
            <v>ESQV</v>
          </cell>
          <cell r="C2142" t="str">
            <v>PORTA DE MADEIRA</v>
          </cell>
          <cell r="D2142" t="str">
            <v>0089</v>
          </cell>
        </row>
        <row r="2142">
          <cell r="G2142">
            <v>91315</v>
          </cell>
          <cell r="H2142" t="str">
            <v>KIT DE PORTA DE MADEIRA PARA PINTURA, SEMI-OCA (LEVE OU MÉDIA), PADRÃO POPULAR, 90X210CM, ESPESSURA DE 3,5CM, ITENS INCLUSOS: DOBRADIÇAS, MONTAGEM E INSTALAÇÃO DO BATENTE, FECHADURA COM EXECUÇÃO DO FURO - FORNECIMENTO E INSTALAÇÃO. AF_12/2019</v>
          </cell>
          <cell r="I2142" t="str">
            <v>UN</v>
          </cell>
          <cell r="J2142" t="str">
            <v>COEFICIENTE DE REPRESENTATIVIDADE</v>
          </cell>
          <cell r="K2142" t="str">
            <v>900,43</v>
          </cell>
        </row>
        <row r="2143">
          <cell r="A2143" t="str">
            <v>ESQUADRIAS/FERRAGENS/VIDROS</v>
          </cell>
          <cell r="B2143" t="str">
            <v>ESQV</v>
          </cell>
          <cell r="C2143" t="str">
            <v>PORTA DE MADEIRA</v>
          </cell>
          <cell r="D2143" t="str">
            <v>0089</v>
          </cell>
        </row>
        <row r="2143">
          <cell r="G2143">
            <v>91316</v>
          </cell>
          <cell r="H2143" t="str">
            <v>KIT DE PORTA DE MADEIRA PARA PINTURA, SEMI-OCA (PESADA OU SUPERPESADA), PADRÃO POPULAR, 80X210CM, ESPESSURA DE 3,5CM, ITENS INCLUSOS: DOBRADIÇAS, MONTAGEM E INSTALAÇÃO DO BATENTE, FECHADURA COM EXECUÇÃO DO FURO - FORNECIMENTO E INSTALAÇÃO. AF_12/2019</v>
          </cell>
          <cell r="I2143" t="str">
            <v>UN</v>
          </cell>
          <cell r="J2143" t="str">
            <v>COEFICIENTE DE REPRESENTATIVIDADE</v>
          </cell>
          <cell r="K2143" t="str">
            <v>1.064,26</v>
          </cell>
        </row>
        <row r="2144">
          <cell r="A2144" t="str">
            <v>ESQUADRIAS/FERRAGENS/VIDROS</v>
          </cell>
          <cell r="B2144" t="str">
            <v>ESQV</v>
          </cell>
          <cell r="C2144" t="str">
            <v>PORTA DE MADEIRA</v>
          </cell>
          <cell r="D2144" t="str">
            <v>0089</v>
          </cell>
        </row>
        <row r="2144">
          <cell r="G2144">
            <v>91317</v>
          </cell>
          <cell r="H2144" t="str">
            <v>KIT DE PORTA DE MADEIRA PARA PINTURA, SEMI-OCA (PESADA OU SUPERPESADA), PADRÃO POPULAR, 90X210CM, ESPESSURA DE 3,5CM, ITENS INCLUSOS: DOBRADIÇAS, MONTAGEM E INSTALAÇÃO DO BATENTE, FECHADURA COM EXECUÇÃO DO FURO - FORNECIMENTO E INSTALAÇÃO. AF_12/2019</v>
          </cell>
          <cell r="I2144" t="str">
            <v>UN</v>
          </cell>
          <cell r="J2144" t="str">
            <v>COEFICIENTE DE REPRESENTATIVIDADE</v>
          </cell>
          <cell r="K2144" t="str">
            <v>1.128,43</v>
          </cell>
        </row>
        <row r="2145">
          <cell r="A2145" t="str">
            <v>ESQUADRIAS/FERRAGENS/VIDROS</v>
          </cell>
          <cell r="B2145" t="str">
            <v>ESQV</v>
          </cell>
          <cell r="C2145" t="str">
            <v>PORTA DE MADEIRA</v>
          </cell>
          <cell r="D2145" t="str">
            <v>0089</v>
          </cell>
        </row>
        <row r="2145">
          <cell r="G2145">
            <v>91318</v>
          </cell>
          <cell r="H2145" t="str">
            <v>KIT DE PORTA DE MADEIRA PARA PINTURA, SEMI-OCA (LEVE OU MÉDIA), PADRÃO POPULAR, 60X210CM, ESPESSURA DE 3,5CM, ITENS INCLUSOS: DOBRADIÇAS, MONTAGEM E INSTALAÇÃO DO BATENTE, SEM FECHADURA - FORNECIMENTO E INSTALAÇÃO. AF_12/2019</v>
          </cell>
          <cell r="I2145" t="str">
            <v>UN</v>
          </cell>
          <cell r="J2145" t="str">
            <v>COEFICIENTE DE REPRESENTATIVIDADE</v>
          </cell>
          <cell r="K2145" t="str">
            <v>695,34</v>
          </cell>
        </row>
        <row r="2146">
          <cell r="A2146" t="str">
            <v>ESQUADRIAS/FERRAGENS/VIDROS</v>
          </cell>
          <cell r="B2146" t="str">
            <v>ESQV</v>
          </cell>
          <cell r="C2146" t="str">
            <v>PORTA DE MADEIRA</v>
          </cell>
          <cell r="D2146" t="str">
            <v>0089</v>
          </cell>
        </row>
        <row r="2146">
          <cell r="G2146">
            <v>91319</v>
          </cell>
          <cell r="H2146" t="str">
            <v>KIT DE PORTA DE MADEIRA PARA PINTURA, SEMI-OCA (LEVE OU MÉDIA), PADRÃO POPULAR, 70X210CM, ESPESSURA DE 3,5CM, ITENS INCLUSOS: DOBRADIÇAS, MONTAGEM E INSTALAÇÃO DO BATENTE, SEM FECHADURA - FORNECIMENTO E INSTALAÇÃO. AF_12/2019</v>
          </cell>
          <cell r="I2146" t="str">
            <v>UN</v>
          </cell>
          <cell r="J2146" t="str">
            <v>COEFICIENTE DE REPRESENTATIVIDADE</v>
          </cell>
          <cell r="K2146" t="str">
            <v>703,48</v>
          </cell>
        </row>
        <row r="2147">
          <cell r="A2147" t="str">
            <v>ESQUADRIAS/FERRAGENS/VIDROS</v>
          </cell>
          <cell r="B2147" t="str">
            <v>ESQV</v>
          </cell>
          <cell r="C2147" t="str">
            <v>PORTA DE MADEIRA</v>
          </cell>
          <cell r="D2147" t="str">
            <v>0089</v>
          </cell>
        </row>
        <row r="2147">
          <cell r="G2147">
            <v>91320</v>
          </cell>
          <cell r="H2147" t="str">
            <v>KIT DE PORTA DE MADEIRA PARA PINTURA, SEMI-OCA (LEVE OU MÉDIA), PADRÃO POPULAR, 80X210CM, ESPESSURA DE 3,5CM, ITENS INCLUSOS: DOBRADIÇAS, MONTAGEM E INSTALAÇÃO DO BATENTE, SEM FECHADURA - FORNECIMENTO E INSTALAÇÃO. AF_12/2019</v>
          </cell>
          <cell r="I2147" t="str">
            <v>UN</v>
          </cell>
          <cell r="J2147" t="str">
            <v>COEFICIENTE DE REPRESENTATIVIDADE</v>
          </cell>
          <cell r="K2147" t="str">
            <v>726,70</v>
          </cell>
        </row>
        <row r="2148">
          <cell r="A2148" t="str">
            <v>ESQUADRIAS/FERRAGENS/VIDROS</v>
          </cell>
          <cell r="B2148" t="str">
            <v>ESQV</v>
          </cell>
          <cell r="C2148" t="str">
            <v>PORTA DE MADEIRA</v>
          </cell>
          <cell r="D2148" t="str">
            <v>0089</v>
          </cell>
        </row>
        <row r="2148">
          <cell r="G2148">
            <v>91321</v>
          </cell>
          <cell r="H2148" t="str">
            <v>KIT DE PORTA DE MADEIRA PARA PINTURA, SEMI-OCA (LEVE OU MÉDIA), PADRÃO POPULAR, 90X210CM, ESPESSURA DE 3,5CM, ITENS INCLUSOS: DOBRADIÇAS, MONTAGEM E INSTALAÇÃO DO BATENTE, SEM FECHADURA - FORNECIMENTO E INSTALAÇÃO. AF_12/2019</v>
          </cell>
          <cell r="I2148" t="str">
            <v>UN</v>
          </cell>
          <cell r="J2148" t="str">
            <v>COEFICIENTE DE REPRESENTATIVIDADE</v>
          </cell>
          <cell r="K2148" t="str">
            <v>799,55</v>
          </cell>
        </row>
        <row r="2149">
          <cell r="A2149" t="str">
            <v>ESQUADRIAS/FERRAGENS/VIDROS</v>
          </cell>
          <cell r="B2149" t="str">
            <v>ESQV</v>
          </cell>
          <cell r="C2149" t="str">
            <v>PORTA DE MADEIRA</v>
          </cell>
          <cell r="D2149" t="str">
            <v>0089</v>
          </cell>
        </row>
        <row r="2149">
          <cell r="G2149">
            <v>91322</v>
          </cell>
          <cell r="H2149" t="str">
            <v>KIT DE PORTA DE MADEIRA PARA PINTURA, SEMI-OCA (PESADA OU SUPERPESADA), PADRÃO POPULAR, 80X210CM, ESPESSURA DE 3,5CM, ITENS INCLUSOS: DOBRADIÇAS, MONTAGEM E INSTALAÇÃO DO BATENTE, SEM FECHADURA - FORNECIMENTO E INSTALAÇÃO. AF_12/2019</v>
          </cell>
          <cell r="I2149" t="str">
            <v>UN</v>
          </cell>
          <cell r="J2149" t="str">
            <v>COEFICIENTE DE REPRESENTATIVIDADE</v>
          </cell>
          <cell r="K2149" t="str">
            <v>963,38</v>
          </cell>
        </row>
        <row r="2150">
          <cell r="A2150" t="str">
            <v>ESQUADRIAS/FERRAGENS/VIDROS</v>
          </cell>
          <cell r="B2150" t="str">
            <v>ESQV</v>
          </cell>
          <cell r="C2150" t="str">
            <v>PORTA DE MADEIRA</v>
          </cell>
          <cell r="D2150" t="str">
            <v>0089</v>
          </cell>
        </row>
        <row r="2150">
          <cell r="G2150">
            <v>91323</v>
          </cell>
          <cell r="H2150" t="str">
            <v>KIT DE PORTA DE MADEIRA PARA PINTURA, SEMI-OCA (PESADA OU SUPERPESADA), PADRÃO POPULAR, 90X210CM, ESPESSURA DE 3,5CM, ITENS INCLUSOS: DOBRADIÇAS, MONTAGEM E INSTALAÇÃO DO BATENTE, SEM FECHADURA - FORNECIMENTO E INSTALAÇÃO. AF_12/2019</v>
          </cell>
          <cell r="I2150" t="str">
            <v>UN</v>
          </cell>
          <cell r="J2150" t="str">
            <v>COEFICIENTE DE REPRESENTATIVIDADE</v>
          </cell>
          <cell r="K2150" t="str">
            <v>1.027,55</v>
          </cell>
        </row>
        <row r="2151">
          <cell r="A2151" t="str">
            <v>ESQUADRIAS/FERRAGENS/VIDROS</v>
          </cell>
          <cell r="B2151" t="str">
            <v>ESQV</v>
          </cell>
          <cell r="C2151" t="str">
            <v>PORTA DE MADEIRA</v>
          </cell>
          <cell r="D2151" t="str">
            <v>0089</v>
          </cell>
        </row>
        <row r="2151">
          <cell r="G2151">
            <v>91324</v>
          </cell>
          <cell r="H2151" t="str">
            <v>KIT DE PORTA DE MADEIRA PARA VERNIZ, SEMI-OCA (LEVE OU MÉDIA), PADRÃO POPULAR, 60X210CM, ESPESSURA DE 3,5CM, ITENS INCLUSOS: DOBRADIÇAS, MONTAGEM E INSTALAÇÃO DO BATENTE, SEM FECHADURA - FORNECIMENTO E INSTALAÇÃO. AF_12/2019</v>
          </cell>
          <cell r="I2151" t="str">
            <v>UN</v>
          </cell>
          <cell r="J2151" t="str">
            <v>COEFICIENTE DE REPRESENTATIVIDADE</v>
          </cell>
          <cell r="K2151" t="str">
            <v>705,28</v>
          </cell>
        </row>
        <row r="2152">
          <cell r="A2152" t="str">
            <v>ESQUADRIAS/FERRAGENS/VIDROS</v>
          </cell>
          <cell r="B2152" t="str">
            <v>ESQV</v>
          </cell>
          <cell r="C2152" t="str">
            <v>PORTA DE MADEIRA</v>
          </cell>
          <cell r="D2152" t="str">
            <v>0089</v>
          </cell>
        </row>
        <row r="2152">
          <cell r="G2152">
            <v>91325</v>
          </cell>
          <cell r="H2152" t="str">
            <v>KIT DE PORTA DE MADEIRA PARA VERNIZ, SEMI-OCA (LEVE OU MÉDIA), PADRÃO POPULAR, 70X210CM, ESPESSURA DE 3,5CM, ITENS INCLUSOS: DOBRADIÇAS, MONTAGEM E INSTALAÇÃO DO BATENTE, SEM FECHADURA - FORNECIMENTO E INSTALAÇÃO. AF_12/2019</v>
          </cell>
          <cell r="I2152" t="str">
            <v>UN</v>
          </cell>
          <cell r="J2152" t="str">
            <v>COEFICIENTE DE REPRESENTATIVIDADE</v>
          </cell>
          <cell r="K2152" t="str">
            <v>713,89</v>
          </cell>
        </row>
        <row r="2153">
          <cell r="A2153" t="str">
            <v>ESQUADRIAS/FERRAGENS/VIDROS</v>
          </cell>
          <cell r="B2153" t="str">
            <v>ESQV</v>
          </cell>
          <cell r="C2153" t="str">
            <v>PORTA DE MADEIRA</v>
          </cell>
          <cell r="D2153" t="str">
            <v>0089</v>
          </cell>
        </row>
        <row r="2153">
          <cell r="G2153">
            <v>91326</v>
          </cell>
          <cell r="H2153" t="str">
            <v>KIT DE PORTA DE MADEIRA PARA VERNIZ, SEMI-OCA (LEVE OU MÉDIA), PADRÃO POPULAR, 80X210CM, ESPESSURA DE 3,5CM, ITENS INCLUSOS: DOBRADIÇAS, MONTAGEM E INSTALAÇÃO DO BATENTE, SEM FECHADURA - FORNECIMENTO E INSTALAÇÃO. AF_12/2019</v>
          </cell>
          <cell r="I2153" t="str">
            <v>UN</v>
          </cell>
          <cell r="J2153" t="str">
            <v>COEFICIENTE DE REPRESENTATIVIDADE</v>
          </cell>
          <cell r="K2153" t="str">
            <v>767,05</v>
          </cell>
        </row>
        <row r="2154">
          <cell r="A2154" t="str">
            <v>ESQUADRIAS/FERRAGENS/VIDROS</v>
          </cell>
          <cell r="B2154" t="str">
            <v>ESQV</v>
          </cell>
          <cell r="C2154" t="str">
            <v>PORTA DE MADEIRA</v>
          </cell>
          <cell r="D2154" t="str">
            <v>0089</v>
          </cell>
        </row>
        <row r="2154">
          <cell r="G2154">
            <v>91327</v>
          </cell>
          <cell r="H2154" t="str">
            <v>KIT DE PORTA DE MADEIRA PARA VERNIZ, SEMI-OCA (LEVE OU MÉDIA), PADRÃO POPULAR, 90X210CM, ESPESSURA DE 3,5CM, ITENS INCLUSOS: DOBRADIÇAS, MONTAGEM E INSTALAÇÃO DO BATENTE, SEM FECHADURA - FORNECIMENTO E INSTALAÇÃO. AF_12/2019</v>
          </cell>
          <cell r="I2154" t="str">
            <v>UN</v>
          </cell>
          <cell r="J2154" t="str">
            <v>COEFICIENTE DE REPRESENTATIVIDADE</v>
          </cell>
          <cell r="K2154" t="str">
            <v>808,36</v>
          </cell>
        </row>
        <row r="2155">
          <cell r="A2155" t="str">
            <v>ESQUADRIAS/FERRAGENS/VIDROS</v>
          </cell>
          <cell r="B2155" t="str">
            <v>ESQV</v>
          </cell>
          <cell r="C2155" t="str">
            <v>PORTA DE MADEIRA</v>
          </cell>
          <cell r="D2155" t="str">
            <v>0089</v>
          </cell>
        </row>
        <row r="2155">
          <cell r="G2155">
            <v>91328</v>
          </cell>
          <cell r="H2155" t="str">
            <v>KIT DE PORTA DE MADEIRA FRISADA, SEMI-OCA (LEVE OU MÉDIA), PADRÃO MÉDIO 60X210CM, ESPESSURA DE 3CM, ITENS INCLUSOS: DOBRADIÇAS, MONTAGEM E INSTALAÇÃO DO BATENTE, SEM FECHADURA - FORNECIMENTO E INSTALAÇÃO. AF_12/2019</v>
          </cell>
          <cell r="I2155" t="str">
            <v>UN</v>
          </cell>
          <cell r="J2155" t="str">
            <v>COEFICIENTE DE REPRESENTATIVIDADE</v>
          </cell>
          <cell r="K2155" t="str">
            <v>827,67</v>
          </cell>
        </row>
        <row r="2156">
          <cell r="A2156" t="str">
            <v>ESQUADRIAS/FERRAGENS/VIDROS</v>
          </cell>
          <cell r="B2156" t="str">
            <v>ESQV</v>
          </cell>
          <cell r="C2156" t="str">
            <v>PORTA DE MADEIRA</v>
          </cell>
          <cell r="D2156" t="str">
            <v>0089</v>
          </cell>
        </row>
        <row r="2156">
          <cell r="G2156">
            <v>91329</v>
          </cell>
          <cell r="H2156" t="str">
            <v>KIT DE PORTA DE MADEIRA FRISADA, SEMI-OCA (LEVE OU MÉDIA), PADRÃO POPULAR, 60X210CM, ESPESSURA DE 3CM, ITENS INCLUSOS: DOBRADIÇAS, MONTAGEM E INSTALAÇÃO DO BATENTE, SEM FECHADURA - FORNECIMENTO E INSTALAÇÃO. AF_12/2019</v>
          </cell>
          <cell r="I2156" t="str">
            <v>UN</v>
          </cell>
          <cell r="J2156" t="str">
            <v>COEFICIENTE DE REPRESENTATIVIDADE</v>
          </cell>
          <cell r="K2156" t="str">
            <v>713,88</v>
          </cell>
        </row>
        <row r="2157">
          <cell r="A2157" t="str">
            <v>ESQUADRIAS/FERRAGENS/VIDROS</v>
          </cell>
          <cell r="B2157" t="str">
            <v>ESQV</v>
          </cell>
          <cell r="C2157" t="str">
            <v>PORTA DE MADEIRA</v>
          </cell>
          <cell r="D2157" t="str">
            <v>0089</v>
          </cell>
        </row>
        <row r="2157">
          <cell r="G2157">
            <v>91330</v>
          </cell>
          <cell r="H2157" t="str">
            <v>KIT DE PORTA DE MADEIRA FRISADA, SEMI-OCA (LEVE OU MÉDIA), PADRÃO MÉDIO, 70X210CM, ESPESSURA DE 3CM, ITENS INCLUSOS: DOBRADIÇAS, MONTAGEM E INSTALAÇÃO DO BATENTE, SEM FECHADURA - FORNECIMENTO E INSTALAÇÃO. AF_12/2019</v>
          </cell>
          <cell r="I2157" t="str">
            <v>UN</v>
          </cell>
          <cell r="J2157" t="str">
            <v>COEFICIENTE DE REPRESENTATIVIDADE</v>
          </cell>
          <cell r="K2157" t="str">
            <v>852,43</v>
          </cell>
        </row>
        <row r="2158">
          <cell r="A2158" t="str">
            <v>ESQUADRIAS/FERRAGENS/VIDROS</v>
          </cell>
          <cell r="B2158" t="str">
            <v>ESQV</v>
          </cell>
          <cell r="C2158" t="str">
            <v>PORTA DE MADEIRA</v>
          </cell>
          <cell r="D2158" t="str">
            <v>0089</v>
          </cell>
        </row>
        <row r="2158">
          <cell r="G2158">
            <v>91331</v>
          </cell>
          <cell r="H2158" t="str">
            <v>KIT DE PORTA DE MADEIRA FRISADA, SEMI-OCA (LEVE OU MÉDIA), PADRÃO POPULAR, 70X210CM, ESPESSURA DE 3CM, ITENS INCLUSOS: DOBRADIÇAS, MONTAGEM E INSTALAÇÃO DO BATENTE, SEM FECHADURA - FORNECIMENTO E INSTALAÇÃO. AF_12/2019</v>
          </cell>
          <cell r="I2158" t="str">
            <v>UN</v>
          </cell>
          <cell r="J2158" t="str">
            <v>COEFICIENTE DE REPRESENTATIVIDADE</v>
          </cell>
          <cell r="K2158" t="str">
            <v>737,93</v>
          </cell>
        </row>
        <row r="2159">
          <cell r="A2159" t="str">
            <v>ESQUADRIAS/FERRAGENS/VIDROS</v>
          </cell>
          <cell r="B2159" t="str">
            <v>ESQV</v>
          </cell>
          <cell r="C2159" t="str">
            <v>PORTA DE MADEIRA</v>
          </cell>
          <cell r="D2159" t="str">
            <v>0089</v>
          </cell>
        </row>
        <row r="2159">
          <cell r="G2159">
            <v>91332</v>
          </cell>
          <cell r="H2159" t="str">
            <v>KIT DE PORTA DE MADEIRA FRISADA, SEMI-OCA (LEVE OU MÉDIA), PADRÃO MÉDIO, 80X210CM, ESPESSURA DE 3,5CM, ITENS INCLUSOS: DOBRADIÇAS, MONTAGEM E INSTALAÇÃO DO BATENTE, SEM FECHADURA - FORNECIMENTO E INSTALAÇÃO. AF_12/2019</v>
          </cell>
          <cell r="I2159" t="str">
            <v>UN</v>
          </cell>
          <cell r="J2159" t="str">
            <v>COEFICIENTE DE REPRESENTATIVIDADE</v>
          </cell>
          <cell r="K2159" t="str">
            <v>888,00</v>
          </cell>
        </row>
        <row r="2160">
          <cell r="A2160" t="str">
            <v>ESQUADRIAS/FERRAGENS/VIDROS</v>
          </cell>
          <cell r="B2160" t="str">
            <v>ESQV</v>
          </cell>
          <cell r="C2160" t="str">
            <v>PORTA DE MADEIRA</v>
          </cell>
          <cell r="D2160" t="str">
            <v>0089</v>
          </cell>
        </row>
        <row r="2160">
          <cell r="G2160">
            <v>91333</v>
          </cell>
          <cell r="H2160" t="str">
            <v>KIT DE PORTA DE MADEIRA FRISADA, SEMI-OCA (LEVE OU MÉDIA), PADRÃO POPULAR, 80X210CM, ESPESSURA DE 3,5CM, ITENS INCLUSOS: DOBRADIÇAS, MONTAGEM E INSTALAÇÃO DO BATENTE, SEM FECHADURA - FORNECIMENTO E INSTALAÇÃO. AF_12/2019</v>
          </cell>
          <cell r="I2160" t="str">
            <v>UN</v>
          </cell>
          <cell r="J2160" t="str">
            <v>COEFICIENTE DE REPRESENTATIVIDADE</v>
          </cell>
          <cell r="K2160" t="str">
            <v>772,78</v>
          </cell>
        </row>
        <row r="2161">
          <cell r="A2161" t="str">
            <v>ESQUADRIAS/FERRAGENS/VIDROS</v>
          </cell>
          <cell r="B2161" t="str">
            <v>ESQV</v>
          </cell>
          <cell r="C2161" t="str">
            <v>PORTA DE MADEIRA</v>
          </cell>
          <cell r="D2161" t="str">
            <v>0089</v>
          </cell>
        </row>
        <row r="2161">
          <cell r="G2161">
            <v>91334</v>
          </cell>
          <cell r="H2161" t="str">
            <v>KIT DE PORTA DE MADEIRA TIPO VENEZIANA, PADRÃO MÉDIO, 80X210CM, ESPESSURA DE 3CM, ITENS INCLUSOS: DOBRADIÇAS, MONTAGEM E INSTALAÇÃO DO BATENTE, SEM FECHADURA - FORNECIMENTO E INSTALAÇÃO. AF_12/2019</v>
          </cell>
          <cell r="I2161" t="str">
            <v>UN</v>
          </cell>
          <cell r="J2161" t="str">
            <v>COEFICIENTE DE REPRESENTATIVIDADE</v>
          </cell>
          <cell r="K2161" t="str">
            <v>1.610,93</v>
          </cell>
        </row>
        <row r="2162">
          <cell r="A2162" t="str">
            <v>ESQUADRIAS/FERRAGENS/VIDROS</v>
          </cell>
          <cell r="B2162" t="str">
            <v>ESQV</v>
          </cell>
          <cell r="C2162" t="str">
            <v>PORTA DE MADEIRA</v>
          </cell>
          <cell r="D2162" t="str">
            <v>0089</v>
          </cell>
        </row>
        <row r="2162">
          <cell r="G2162">
            <v>91335</v>
          </cell>
          <cell r="H2162" t="str">
            <v>KIT DE PORTA DE MADEIRA TIPO VENEZIANA, PADRÃO POPULAR, 80X210CM, ESPESSURA DE 3CM, ITENS INCLUSOS: DOBRADIÇAS, MONTAGEM E INSTALAÇÃO DO BATENTE, SEM FECHADURA - FORNECIMENTO E INSTALAÇÃO. AF_12/2019</v>
          </cell>
          <cell r="I2162" t="str">
            <v>UN</v>
          </cell>
          <cell r="J2162" t="str">
            <v>COEFICIENTE DE REPRESENTATIVIDADE</v>
          </cell>
          <cell r="K2162" t="str">
            <v>1.495,71</v>
          </cell>
        </row>
        <row r="2163">
          <cell r="A2163" t="str">
            <v>ESQUADRIAS/FERRAGENS/VIDROS</v>
          </cell>
          <cell r="B2163" t="str">
            <v>ESQV</v>
          </cell>
          <cell r="C2163" t="str">
            <v>PORTA DE MADEIRA</v>
          </cell>
          <cell r="D2163" t="str">
            <v>0089</v>
          </cell>
        </row>
        <row r="2163">
          <cell r="G2163">
            <v>91336</v>
          </cell>
          <cell r="H2163" t="str">
            <v>KIT DE PORTA DE MADEIRA TIPO MEXICANA, MACIÇA (PESADA OU SUPERPESADA), PADRÃO MÉDIO, 80X210CM, ESPESSURA DE 3CM, ITENS INCLUSOS: DOBRADIÇAS, MONTAGEM E INSTALAÇÃO DO BATENTE, SEM FECHADURA - FORNECIMENTO E INSTALAÇÃO. AF_12/2019</v>
          </cell>
          <cell r="I2163" t="str">
            <v>UN</v>
          </cell>
          <cell r="J2163" t="str">
            <v>COEFICIENTE DE REPRESENTATIVIDADE</v>
          </cell>
          <cell r="K2163" t="str">
            <v>2.057,19</v>
          </cell>
        </row>
        <row r="2164">
          <cell r="A2164" t="str">
            <v>ESQUADRIAS/FERRAGENS/VIDROS</v>
          </cell>
          <cell r="B2164" t="str">
            <v>ESQV</v>
          </cell>
          <cell r="C2164" t="str">
            <v>PORTA DE MADEIRA</v>
          </cell>
          <cell r="D2164" t="str">
            <v>0089</v>
          </cell>
        </row>
        <row r="2164">
          <cell r="G2164">
            <v>91337</v>
          </cell>
          <cell r="H2164" t="str">
            <v>KIT DE PORTA DE MADEIRA TIPO MEXICANA, MACIÇA (PESADA OU SUPERPESADA), PADRÃO POPULAR, 80X210CM, ESPESSURA DE 3CM, ITENS INCLUSOS: DOBRADIÇAS, MONTAGEM E INSTALAÇÃO DO BATENTE, SEM FECHADURA - FORNECIMENTO E INSTALAÇÃO. AF_12/2019</v>
          </cell>
          <cell r="I2164" t="str">
            <v>UN</v>
          </cell>
          <cell r="J2164" t="str">
            <v>COEFICIENTE DE REPRESENTATIVIDADE</v>
          </cell>
          <cell r="K2164" t="str">
            <v>1.941,97</v>
          </cell>
        </row>
        <row r="2165">
          <cell r="A2165" t="str">
            <v>ESQUADRIAS/FERRAGENS/VIDROS</v>
          </cell>
          <cell r="B2165" t="str">
            <v>ESQV</v>
          </cell>
          <cell r="C2165" t="str">
            <v>PORTA DE MADEIRA</v>
          </cell>
          <cell r="D2165" t="str">
            <v>0089</v>
          </cell>
        </row>
        <row r="2165">
          <cell r="G2165">
            <v>100659</v>
          </cell>
          <cell r="H2165" t="str">
            <v>ALIZAR DE 5X1,5CM PARA PORTA FIXADO COM PREGOS, PADRÃO MÉDIO - FORNECIMENTO E INSTALAÇÃO. AF_12/2019</v>
          </cell>
          <cell r="I2165" t="str">
            <v>M</v>
          </cell>
          <cell r="J2165" t="str">
            <v>COEFICIENTE DE REPRESENTATIVIDADE</v>
          </cell>
          <cell r="K2165" t="str">
            <v>11,51</v>
          </cell>
        </row>
        <row r="2166">
          <cell r="A2166" t="str">
            <v>ESQUADRIAS/FERRAGENS/VIDROS</v>
          </cell>
          <cell r="B2166" t="str">
            <v>ESQV</v>
          </cell>
          <cell r="C2166" t="str">
            <v>PORTA DE MADEIRA</v>
          </cell>
          <cell r="D2166" t="str">
            <v>0089</v>
          </cell>
        </row>
        <row r="2166">
          <cell r="G2166">
            <v>100660</v>
          </cell>
          <cell r="H2166" t="str">
            <v>ALIZAR DE 5X1,5CM PARA PORTA FIXADO COM PREGOS, PADRÃO POPULAR - FORNECIMENTO E INSTALAÇÃO. AF_12/2019</v>
          </cell>
          <cell r="I2166" t="str">
            <v>M</v>
          </cell>
          <cell r="J2166" t="str">
            <v>COEFICIENTE DE REPRESENTATIVIDADE</v>
          </cell>
          <cell r="K2166" t="str">
            <v>7,93</v>
          </cell>
        </row>
        <row r="2167">
          <cell r="A2167" t="str">
            <v>ESQUADRIAS/FERRAGENS/VIDROS</v>
          </cell>
          <cell r="B2167" t="str">
            <v>ESQV</v>
          </cell>
          <cell r="C2167" t="str">
            <v>PORTA DE MADEIRA</v>
          </cell>
          <cell r="D2167" t="str">
            <v>0089</v>
          </cell>
        </row>
        <row r="2167">
          <cell r="G2167">
            <v>100675</v>
          </cell>
          <cell r="H2167" t="str">
            <v>KIT DE PORTA-PRONTA DE MADEIRA EM ACABAMENTO MELAMÍNICO BRANCO, FOLHA LEVE OU MÉDIA, 90X210, EXCLUSIVE FECHADURA, FIXAÇÃO COM PREENCHIMENTO TOTAL DE ESPUMA EXPANSIVA - FORNECIMENTO E INSTALAÇÃO. AF_12/2019</v>
          </cell>
          <cell r="I2167" t="str">
            <v>UN</v>
          </cell>
          <cell r="J2167" t="str">
            <v>COEFICIENTE DE REPRESENTATIVIDADE</v>
          </cell>
          <cell r="K2167" t="str">
            <v>837,01</v>
          </cell>
        </row>
        <row r="2168">
          <cell r="A2168" t="str">
            <v>ESQUADRIAS/FERRAGENS/VIDROS</v>
          </cell>
          <cell r="B2168" t="str">
            <v>ESQV</v>
          </cell>
          <cell r="C2168" t="str">
            <v>PORTA DE MADEIRA</v>
          </cell>
          <cell r="D2168" t="str">
            <v>0089</v>
          </cell>
        </row>
        <row r="2168">
          <cell r="G2168">
            <v>100676</v>
          </cell>
          <cell r="H2168" t="str">
            <v>BATENTE PARA PORTA COM BANDEIRA, FIXAÇÃO COM PARAFUSO E BUCHA. AF_12/2019</v>
          </cell>
          <cell r="I2168" t="str">
            <v>UN</v>
          </cell>
          <cell r="J2168" t="str">
            <v>COEFICIENTE DE REPRESENTATIVIDADE</v>
          </cell>
          <cell r="K2168" t="str">
            <v>195,70</v>
          </cell>
        </row>
        <row r="2169">
          <cell r="A2169" t="str">
            <v>ESQUADRIAS/FERRAGENS/VIDROS</v>
          </cell>
          <cell r="B2169" t="str">
            <v>ESQV</v>
          </cell>
          <cell r="C2169" t="str">
            <v>PORTA DE MADEIRA</v>
          </cell>
          <cell r="D2169" t="str">
            <v>0089</v>
          </cell>
        </row>
        <row r="2169">
          <cell r="G2169">
            <v>100678</v>
          </cell>
          <cell r="H2169" t="str">
            <v>KIT DE PORTA DE MADEIRA PARA VERNIZ, SEMI-OCA (LEVE OU MÉDIA), PADRÃO MÉDIO, 60X210CM, ESPESSURA DE 3,5CM, ITENS INCLUSOS: DOBRADIÇAS, MONTAGEM E INSTALAÇÃO DE BATENTE, FECHADURA COM EXECUÇÃO DO FURO - FORNECIMENTO E INSTALAÇÃO. AF_12/2019</v>
          </cell>
          <cell r="I2169" t="str">
            <v>UN</v>
          </cell>
          <cell r="J2169" t="str">
            <v>COEFICIENTE DE REPRESENTATIVIDADE</v>
          </cell>
          <cell r="K2169" t="str">
            <v>961,53</v>
          </cell>
        </row>
        <row r="2170">
          <cell r="A2170" t="str">
            <v>ESQUADRIAS/FERRAGENS/VIDROS</v>
          </cell>
          <cell r="B2170" t="str">
            <v>ESQV</v>
          </cell>
          <cell r="C2170" t="str">
            <v>PORTA DE MADEIRA</v>
          </cell>
          <cell r="D2170" t="str">
            <v>0089</v>
          </cell>
        </row>
        <row r="2170">
          <cell r="G2170">
            <v>100679</v>
          </cell>
          <cell r="H2170" t="str">
            <v>KIT DE PORTA DE MADEIRA PARA VERNIZ, SEMI-OCA (LEVE OU MÉDIA), PADRÃO POPULAR, 60X210CM, ESPESSURA DE 3,5CM, ITENS INCLUSOS: DOBRADIÇAS, MONTAGEM E INSTALAÇÃO DE BATENTE, FECHADURA COM EXECUÇÃO DO FURO - FORNECIMENTO E INSTALAÇÃO. AF_12/2019</v>
          </cell>
          <cell r="I2170" t="str">
            <v>UN</v>
          </cell>
          <cell r="J2170" t="str">
            <v>COEFICIENTE DE REPRESENTATIVIDADE</v>
          </cell>
          <cell r="K2170" t="str">
            <v>805,00</v>
          </cell>
        </row>
        <row r="2171">
          <cell r="A2171" t="str">
            <v>ESQUADRIAS/FERRAGENS/VIDROS</v>
          </cell>
          <cell r="B2171" t="str">
            <v>ESQV</v>
          </cell>
          <cell r="C2171" t="str">
            <v>PORTA DE MADEIRA</v>
          </cell>
          <cell r="D2171" t="str">
            <v>0089</v>
          </cell>
        </row>
        <row r="2171">
          <cell r="G2171">
            <v>100680</v>
          </cell>
          <cell r="H2171" t="str">
            <v>KIT DE PORTA DE MADEIRA PARA VERNIZ, SEMI-OCA (LEVE OU MÉDIA), PADRÃO MÉDIO, 70X210CM, ESPESSURA DE 3,5CM, ITENS INCLUSOS: DOBRADIÇAS, MONTAGEM E INSTALAÇÃO DE BATENTE, FECHADURA COM EXECUÇÃO DO FURO - FORNECIMENTO E INSTALAÇÃO. AF_12/2019</v>
          </cell>
          <cell r="I2171" t="str">
            <v>UN</v>
          </cell>
          <cell r="J2171" t="str">
            <v>COEFICIENTE DE REPRESENTATIVIDADE</v>
          </cell>
          <cell r="K2171" t="str">
            <v>970,85</v>
          </cell>
        </row>
        <row r="2172">
          <cell r="A2172" t="str">
            <v>ESQUADRIAS/FERRAGENS/VIDROS</v>
          </cell>
          <cell r="B2172" t="str">
            <v>ESQV</v>
          </cell>
          <cell r="C2172" t="str">
            <v>PORTA DE MADEIRA</v>
          </cell>
          <cell r="D2172" t="str">
            <v>0089</v>
          </cell>
        </row>
        <row r="2172">
          <cell r="G2172">
            <v>100681</v>
          </cell>
          <cell r="H2172" t="str">
            <v>KIT DE PORTA DE MADEIRA FRISADA, SEMI-OCA (LEVE OU MÉDIA), PADRÃO MÉDIO, 70X210CM, ESPESSURA DE 3CM, ITENS INCLUSOS: DOBRADIÇAS, MONTAGEM E INSTALAÇÃO DE BATENTE, FECHADURA COM EXECUÇÃO DO FURO - FORNECIMENTO E INSTALAÇÃO. AF_12/2019</v>
          </cell>
          <cell r="I2172" t="str">
            <v>UN</v>
          </cell>
          <cell r="J2172" t="str">
            <v>COEFICIENTE DE REPRESENTATIVIDADE</v>
          </cell>
          <cell r="K2172" t="str">
            <v>994,89</v>
          </cell>
        </row>
        <row r="2173">
          <cell r="A2173" t="str">
            <v>ESQUADRIAS/FERRAGENS/VIDROS</v>
          </cell>
          <cell r="B2173" t="str">
            <v>ESQV</v>
          </cell>
          <cell r="C2173" t="str">
            <v>PORTA DE MADEIRA</v>
          </cell>
          <cell r="D2173" t="str">
            <v>0089</v>
          </cell>
        </row>
        <row r="2173">
          <cell r="G2173">
            <v>100682</v>
          </cell>
          <cell r="H2173" t="str">
            <v>KIT DE PORTA DE MADEIRA FRISADA, SEMI-OCA (LEVE OU MÉDIA), PADRÃO POPULAR, 70X210CM, ESPESSURA DE 3CM, ITENS INCLUSOS: DOBRADIÇAS, MONTAGEM E INSTALAÇÃO DE BATENTE, FECHADURA COM EXECUÇÃO DO FURO - FORNECIMENTO E INSTALAÇÃO. AF_12/2019</v>
          </cell>
          <cell r="I2173" t="str">
            <v>UN</v>
          </cell>
          <cell r="J2173" t="str">
            <v>COEFICIENTE DE REPRESENTATIVIDADE</v>
          </cell>
          <cell r="K2173" t="str">
            <v>823,23</v>
          </cell>
        </row>
        <row r="2174">
          <cell r="A2174" t="str">
            <v>ESQUADRIAS/FERRAGENS/VIDROS</v>
          </cell>
          <cell r="B2174" t="str">
            <v>ESQV</v>
          </cell>
          <cell r="C2174" t="str">
            <v>PORTA DE MADEIRA</v>
          </cell>
          <cell r="D2174" t="str">
            <v>0089</v>
          </cell>
        </row>
        <row r="2174">
          <cell r="G2174">
            <v>100683</v>
          </cell>
          <cell r="H2174" t="str">
            <v>KIT DE PORTA DE MADEIRA PARA VERNIZ, SEMI-OCA (LEVE OU MÉDIA), PADRÃO MÉDIO, 80X210CM, ESPESSURA DE 3,5CM, ITENS INCLUSOS: DOBRADIÇAS, MONTAGEM E INSTALAÇÃO DE BATENTE, FECHADURA COM EXECUÇÃO DO FURO - FORNECIMENTO E INSTALAÇÃO. AF_12/2019</v>
          </cell>
          <cell r="I2174" t="str">
            <v>UN</v>
          </cell>
          <cell r="J2174" t="str">
            <v>COEFICIENTE DE REPRESENTATIVIDADE</v>
          </cell>
          <cell r="K2174" t="str">
            <v>1.045,28</v>
          </cell>
        </row>
        <row r="2175">
          <cell r="A2175" t="str">
            <v>ESQUADRIAS/FERRAGENS/VIDROS</v>
          </cell>
          <cell r="B2175" t="str">
            <v>ESQV</v>
          </cell>
          <cell r="C2175" t="str">
            <v>PORTA DE MADEIRA</v>
          </cell>
          <cell r="D2175" t="str">
            <v>0089</v>
          </cell>
        </row>
        <row r="2175">
          <cell r="G2175">
            <v>100684</v>
          </cell>
          <cell r="H2175" t="str">
            <v>KIT DE PORTA DE MADEIRA PARA VERNIZ, SEMI-OCA (LEVE OU MÉDIA), PADRÃO POPULAR, 80X210CM, ESPESSURA DE 3,5CM, ITENS INCLUSOS: DOBRADIÇAS, MONTAGEM E INSTALAÇÃO DE BATENTE, FECHADURA COM EXECUÇÃO DO FURO - FORNECIMENTO E INSTALAÇÃO. AF_12/2019</v>
          </cell>
          <cell r="I2175" t="str">
            <v>UN</v>
          </cell>
          <cell r="J2175" t="str">
            <v>COEFICIENTE DE REPRESENTATIVIDADE</v>
          </cell>
          <cell r="K2175" t="str">
            <v>867,93</v>
          </cell>
        </row>
        <row r="2176">
          <cell r="A2176" t="str">
            <v>ESQUADRIAS/FERRAGENS/VIDROS</v>
          </cell>
          <cell r="B2176" t="str">
            <v>ESQV</v>
          </cell>
          <cell r="C2176" t="str">
            <v>PORTA DE MADEIRA</v>
          </cell>
          <cell r="D2176" t="str">
            <v>0089</v>
          </cell>
        </row>
        <row r="2176">
          <cell r="G2176">
            <v>100685</v>
          </cell>
          <cell r="H2176" t="str">
            <v>KIT DE PORTA DE MADEIRA PARA VERNIZ, SEMI-OCA (LEVE OU MÉDIA), PADRÃO MÉDIO, 90X210CM, ESPESSURA DE 3,5CM, ITENS INCLUSOS: DOBRADIÇAS, MONTAGEM E INSTALAÇÃO DE BATENTE, FECHADURA COM EXECUÇÃO DO FURO - FORNECIMENTO E INSTALAÇÃO. AF_12/2019</v>
          </cell>
          <cell r="I2176" t="str">
            <v>UN</v>
          </cell>
          <cell r="J2176" t="str">
            <v>COEFICIENTE DE REPRESENTATIVIDADE</v>
          </cell>
          <cell r="K2176" t="str">
            <v>1.087,31</v>
          </cell>
        </row>
        <row r="2177">
          <cell r="A2177" t="str">
            <v>ESQUADRIAS/FERRAGENS/VIDROS</v>
          </cell>
          <cell r="B2177" t="str">
            <v>ESQV</v>
          </cell>
          <cell r="C2177" t="str">
            <v>PORTA DE MADEIRA</v>
          </cell>
          <cell r="D2177" t="str">
            <v>0089</v>
          </cell>
        </row>
        <row r="2177">
          <cell r="G2177">
            <v>100686</v>
          </cell>
          <cell r="H2177" t="str">
            <v>KIT DE PORTA DE MADEIRA PARA VERNIZ, SEMI-OCA (LEVE OU MÉDIA), PADRÃO POPULAR, 90X210CM, ESPESSURA DE 3CM, ITENS INCLUSOS: DOBRADIÇAS, MONTAGEM E INSTALAÇÃO DE BATENTE, FECHADURA COM EXECUÇÃO DO FURO - FORNECIMENTO E INSTALAÇÃO. AF_12/2019</v>
          </cell>
          <cell r="I2177" t="str">
            <v>UN</v>
          </cell>
          <cell r="J2177" t="str">
            <v>COEFICIENTE DE REPRESENTATIVIDADE</v>
          </cell>
          <cell r="K2177" t="str">
            <v>909,24</v>
          </cell>
        </row>
        <row r="2178">
          <cell r="A2178" t="str">
            <v>ESQUADRIAS/FERRAGENS/VIDROS</v>
          </cell>
          <cell r="B2178" t="str">
            <v>ESQV</v>
          </cell>
          <cell r="C2178" t="str">
            <v>PORTA DE MADEIRA</v>
          </cell>
          <cell r="D2178" t="str">
            <v>0089</v>
          </cell>
        </row>
        <row r="2178">
          <cell r="G2178">
            <v>100687</v>
          </cell>
          <cell r="H2178" t="str">
            <v>KIT DE PORTA DE MADEIRA FRISADA, SEMI-OCA (LEVE OU MÉDIA), PADRÃO MÉDIO, 60X210CM, ESPESSURA DE 3,5CM, ITENS INCLUSOS: DOBRADIÇAS, MONTAGEM E INSTALAÇÃO DE BATENTE, FECHADURA COM EXECUÇÃO DO FURO - FORNECIMENTO E INSTALAÇÃO. AF_12/2019</v>
          </cell>
          <cell r="I2178" t="str">
            <v>UN</v>
          </cell>
          <cell r="J2178" t="str">
            <v>COEFICIENTE DE REPRESENTATIVIDADE</v>
          </cell>
          <cell r="K2178" t="str">
            <v>970,13</v>
          </cell>
        </row>
        <row r="2179">
          <cell r="A2179" t="str">
            <v>ESQUADRIAS/FERRAGENS/VIDROS</v>
          </cell>
          <cell r="B2179" t="str">
            <v>ESQV</v>
          </cell>
          <cell r="C2179" t="str">
            <v>PORTA DE MADEIRA</v>
          </cell>
          <cell r="D2179" t="str">
            <v>0089</v>
          </cell>
        </row>
        <row r="2179">
          <cell r="G2179">
            <v>100688</v>
          </cell>
          <cell r="H2179" t="str">
            <v>KIT DE PORTA DE MADEIRA FRISADA, SEMI-OCA (LEVE OU MÉDIA), PADRÃO POPULAR, 60X210CM, ESPESSURA DE 3CM, ITENS INCLUSOS: DOBRADIÇAS, MONTAGEM E INSTALAÇÃO DE BATENTE, FECHADURA COM EXECUÇÃO DO FURO - FORNECIMENTO E INSTALAÇÃO. AF_12/2019</v>
          </cell>
          <cell r="I2179" t="str">
            <v>UN</v>
          </cell>
          <cell r="J2179" t="str">
            <v>COEFICIENTE DE REPRESENTATIVIDADE</v>
          </cell>
          <cell r="K2179" t="str">
            <v>813,60</v>
          </cell>
        </row>
        <row r="2180">
          <cell r="A2180" t="str">
            <v>ESQUADRIAS/FERRAGENS/VIDROS</v>
          </cell>
          <cell r="B2180" t="str">
            <v>ESQV</v>
          </cell>
          <cell r="C2180" t="str">
            <v>PORTA DE MADEIRA</v>
          </cell>
          <cell r="D2180" t="str">
            <v>0089</v>
          </cell>
        </row>
        <row r="2180">
          <cell r="G2180">
            <v>100689</v>
          </cell>
          <cell r="H2180" t="str">
            <v>KIT DE PORTA DE MADEIRA FRISADA, SEMI-OCA (LEVE OU MÉDIA), PADRÃO MÉDIO, 80X210CM, ESPESSURA DE 3,5CM, ITENS INCLUSOS: DOBRADIÇAS, MONTAGEM E INSTALAÇÃO DE BATENTE, FECHADURA COM EXECUÇÃO DO FURO - FORNECIMENTO E INSTALAÇÃO. AF_12/2019</v>
          </cell>
          <cell r="I2180" t="str">
            <v>UN</v>
          </cell>
          <cell r="J2180" t="str">
            <v>COEFICIENTE DE REPRESENTATIVIDADE</v>
          </cell>
          <cell r="K2180" t="str">
            <v>1.051,01</v>
          </cell>
        </row>
        <row r="2181">
          <cell r="A2181" t="str">
            <v>ESQUADRIAS/FERRAGENS/VIDROS</v>
          </cell>
          <cell r="B2181" t="str">
            <v>ESQV</v>
          </cell>
          <cell r="C2181" t="str">
            <v>PORTA DE MADEIRA</v>
          </cell>
          <cell r="D2181" t="str">
            <v>0089</v>
          </cell>
        </row>
        <row r="2181">
          <cell r="G2181">
            <v>100690</v>
          </cell>
          <cell r="H2181" t="str">
            <v>KIT DE PORTA DE MADEIRA FRISADA, SEMI-OCA (LEVE OU MÉDIA), PADRÃO POPULAR, 80X210CM, ESPESSURA DE 3,5CM, ITENS INCLUSOS: DOBRADIÇAS, MONTAGEM E INSTALAÇÃO DE BATENTE, FECHADURA COM EXECUÇÃO DO FURO - FORNECIMENTO E INSTALAÇÃO. AF_12/2019</v>
          </cell>
          <cell r="I2181" t="str">
            <v>UN</v>
          </cell>
          <cell r="J2181" t="str">
            <v>COEFICIENTE DE REPRESENTATIVIDADE</v>
          </cell>
          <cell r="K2181" t="str">
            <v>873,66</v>
          </cell>
        </row>
        <row r="2182">
          <cell r="A2182" t="str">
            <v>ESQUADRIAS/FERRAGENS/VIDROS</v>
          </cell>
          <cell r="B2182" t="str">
            <v>ESQV</v>
          </cell>
          <cell r="C2182" t="str">
            <v>PORTA DE MADEIRA</v>
          </cell>
          <cell r="D2182" t="str">
            <v>0089</v>
          </cell>
        </row>
        <row r="2182">
          <cell r="G2182">
            <v>100691</v>
          </cell>
          <cell r="H2182" t="str">
            <v>KIT DE PORTA DE MADEIRA TIPO VENEZIANA, 80X210CM (ESPESSURA DE 3CM), PADRÃO MÉDIO, ITENS INCLUSOS: DOBRADIÇAS, MONTAGEM E INSTALAÇÃO DE BATENTE, FECHADURA COM EXECUÇÃO DO FURO - FORNECIMENTO E INSTALAÇÃO. AF_12/2019</v>
          </cell>
          <cell r="I2182" t="str">
            <v>UN</v>
          </cell>
          <cell r="J2182" t="str">
            <v>COEFICIENTE DE REPRESENTATIVIDADE</v>
          </cell>
          <cell r="K2182" t="str">
            <v>1.773,94</v>
          </cell>
        </row>
        <row r="2183">
          <cell r="A2183" t="str">
            <v>ESQUADRIAS/FERRAGENS/VIDROS</v>
          </cell>
          <cell r="B2183" t="str">
            <v>ESQV</v>
          </cell>
          <cell r="C2183" t="str">
            <v>PORTA DE MADEIRA</v>
          </cell>
          <cell r="D2183" t="str">
            <v>0089</v>
          </cell>
        </row>
        <row r="2183">
          <cell r="G2183">
            <v>100692</v>
          </cell>
          <cell r="H2183" t="str">
            <v>KIT DE PORTA DE MADEIRA TIPO VENEZIANA, 80X210CM (ESPESSURA DE 3CM), PADRÃO POPULAR, ITENS INCLUSOS: DOBRADIÇAS, MONTAGEM E INSTALAÇÃO DE BATENTE, FECHADURA COM EXECUÇÃO DO FURO - FORNECIMENTO E INSTALAÇÃO. AF_12/2019</v>
          </cell>
          <cell r="I2183" t="str">
            <v>UN</v>
          </cell>
          <cell r="J2183" t="str">
            <v>COEFICIENTE DE REPRESENTATIVIDADE</v>
          </cell>
          <cell r="K2183" t="str">
            <v>1.596,59</v>
          </cell>
        </row>
        <row r="2184">
          <cell r="A2184" t="str">
            <v>ESQUADRIAS/FERRAGENS/VIDROS</v>
          </cell>
          <cell r="B2184" t="str">
            <v>ESQV</v>
          </cell>
          <cell r="C2184" t="str">
            <v>PORTA DE MADEIRA</v>
          </cell>
          <cell r="D2184" t="str">
            <v>0089</v>
          </cell>
        </row>
        <row r="2184">
          <cell r="G2184">
            <v>100693</v>
          </cell>
          <cell r="H2184" t="str">
            <v>KIT DE PORTA DE MADEIRA TIPO MEXICANA, MACIÇA (PESADA OU SUPERPESADA), PADRÃO MÉDIO, 80X210CM, ESPESSURA DE 3,5CM, ITENS INCLUSOS: DOBRADIÇAS, MONTAGEM E INSTALAÇÃO DE BATENTE, FECHADURA COM EXECUÇÃO DO FURO - FORNECIMENTO E INSTALAÇÃO. AF_12/2019</v>
          </cell>
          <cell r="I2184" t="str">
            <v>UN</v>
          </cell>
          <cell r="J2184" t="str">
            <v>COEFICIENTE DE REPRESENTATIVIDADE</v>
          </cell>
          <cell r="K2184" t="str">
            <v>2.220,20</v>
          </cell>
        </row>
        <row r="2185">
          <cell r="A2185" t="str">
            <v>ESQUADRIAS/FERRAGENS/VIDROS</v>
          </cell>
          <cell r="B2185" t="str">
            <v>ESQV</v>
          </cell>
          <cell r="C2185" t="str">
            <v>PORTA DE MADEIRA</v>
          </cell>
          <cell r="D2185" t="str">
            <v>0089</v>
          </cell>
        </row>
        <row r="2185">
          <cell r="G2185">
            <v>100694</v>
          </cell>
          <cell r="H2185" t="str">
            <v>KIT DE PORTA DE MADEIRA TIPO MEXICANA, MACIÇA (PESADA OU SUPERPESADA), PADRÃO POPULAR, 80X210CM, ESPESSURA DE 3,5CM, ITENS INCLUSOS: DOBRADIÇAS, MONTAGEM E INSTALAÇÃO DE BATENTE, FECHADURA COM EXECUÇÃO DO FURO - FORNECIMENTO E INSTALAÇÃO. AF_12/2019</v>
          </cell>
          <cell r="I2185" t="str">
            <v>UN</v>
          </cell>
          <cell r="J2185" t="str">
            <v>COEFICIENTE DE REPRESENTATIVIDADE</v>
          </cell>
          <cell r="K2185" t="str">
            <v>2.042,85</v>
          </cell>
        </row>
        <row r="2186">
          <cell r="A2186" t="str">
            <v>ESQUADRIAS/FERRAGENS/VIDROS</v>
          </cell>
          <cell r="B2186" t="str">
            <v>ESQV</v>
          </cell>
          <cell r="C2186" t="str">
            <v>PORTA DE MADEIRA</v>
          </cell>
          <cell r="D2186" t="str">
            <v>0089</v>
          </cell>
        </row>
        <row r="2186">
          <cell r="G2186">
            <v>100695</v>
          </cell>
          <cell r="H2186" t="str">
            <v>RECOLOCAÇÃO DE FOLHAS DE PORTA DE MADEIRA LEVE OU MÉDIA DE 60CM DE LARGURA, CONSIDERANDO REAPROVEITAMENTO DO MATERIAL. AF_12/2019</v>
          </cell>
          <cell r="I2186" t="str">
            <v>UN</v>
          </cell>
          <cell r="J2186" t="str">
            <v>COEFICIENTE DE REPRESENTATIVIDADE</v>
          </cell>
          <cell r="K2186" t="str">
            <v>60,02</v>
          </cell>
        </row>
        <row r="2187">
          <cell r="A2187" t="str">
            <v>ESQUADRIAS/FERRAGENS/VIDROS</v>
          </cell>
          <cell r="B2187" t="str">
            <v>ESQV</v>
          </cell>
          <cell r="C2187" t="str">
            <v>PORTA DE MADEIRA</v>
          </cell>
          <cell r="D2187" t="str">
            <v>0089</v>
          </cell>
        </row>
        <row r="2187">
          <cell r="G2187">
            <v>100696</v>
          </cell>
          <cell r="H2187" t="str">
            <v>RECOLOCAÇÃO DE FOLHAS DE PORTA DE MADEIRA LEVE OU MÉDIA DE 70CM DE LARGURA, CONSIDERANDO REAPROVEITAMENTO DO MATERIAL. AF_12/2019</v>
          </cell>
          <cell r="I2187" t="str">
            <v>UN</v>
          </cell>
          <cell r="J2187" t="str">
            <v>COEFICIENTE DE REPRESENTATIVIDADE</v>
          </cell>
          <cell r="K2187" t="str">
            <v>66,63</v>
          </cell>
        </row>
        <row r="2188">
          <cell r="A2188" t="str">
            <v>ESQUADRIAS/FERRAGENS/VIDROS</v>
          </cell>
          <cell r="B2188" t="str">
            <v>ESQV</v>
          </cell>
          <cell r="C2188" t="str">
            <v>PORTA DE MADEIRA</v>
          </cell>
          <cell r="D2188" t="str">
            <v>0089</v>
          </cell>
        </row>
        <row r="2188">
          <cell r="G2188">
            <v>100697</v>
          </cell>
          <cell r="H2188" t="str">
            <v>RECOLOCAÇÃO DE FOLHAS DE PORTA DE MADEIRA LEVE OU MÉDIA DE 80CM DE LARGURA, CONSIDERANDO REAPROVEITAMENTO DO MATERIAL. AF_12/2019</v>
          </cell>
          <cell r="I2188" t="str">
            <v>UN</v>
          </cell>
          <cell r="J2188" t="str">
            <v>COEFICIENTE DE REPRESENTATIVIDADE</v>
          </cell>
          <cell r="K2188" t="str">
            <v>73,28</v>
          </cell>
        </row>
        <row r="2189">
          <cell r="A2189" t="str">
            <v>ESQUADRIAS/FERRAGENS/VIDROS</v>
          </cell>
          <cell r="B2189" t="str">
            <v>ESQV</v>
          </cell>
          <cell r="C2189" t="str">
            <v>PORTA DE MADEIRA</v>
          </cell>
          <cell r="D2189" t="str">
            <v>0089</v>
          </cell>
        </row>
        <row r="2189">
          <cell r="G2189">
            <v>100698</v>
          </cell>
          <cell r="H2189" t="str">
            <v>RECOLOCAÇÃO DE FOLHAS DE PORTA DE MADEIRA LEVE OU MÉDIA DE 90CM DE LARGURA, CONSIDERANDO REAPROVEITAMENTO DO MATERIAL. AF_12/2019</v>
          </cell>
          <cell r="I2189" t="str">
            <v>UN</v>
          </cell>
          <cell r="J2189" t="str">
            <v>COEFICIENTE DE REPRESENTATIVIDADE</v>
          </cell>
          <cell r="K2189" t="str">
            <v>79,91</v>
          </cell>
        </row>
        <row r="2190">
          <cell r="A2190" t="str">
            <v>ESQUADRIAS/FERRAGENS/VIDROS</v>
          </cell>
          <cell r="B2190" t="str">
            <v>ESQV</v>
          </cell>
          <cell r="C2190" t="str">
            <v>PORTA DE MADEIRA</v>
          </cell>
          <cell r="D2190" t="str">
            <v>0089</v>
          </cell>
        </row>
        <row r="2190">
          <cell r="G2190">
            <v>100699</v>
          </cell>
          <cell r="H2190" t="str">
            <v>RECOLOCAÇÃO DE FOLHAS DE PORTA DE MADEIRA PESADA OU SUPERPESADA DE 80CM DE LARGURA, CONSIDERANDO REAPROVEITAMENTO DO MATERIAL. AF_12/2019</v>
          </cell>
          <cell r="I2190" t="str">
            <v>UN</v>
          </cell>
          <cell r="J2190" t="str">
            <v>COEFICIENTE DE REPRESENTATIVIDADE</v>
          </cell>
          <cell r="K2190" t="str">
            <v>95,62</v>
          </cell>
        </row>
        <row r="2191">
          <cell r="A2191" t="str">
            <v>ESQUADRIAS/FERRAGENS/VIDROS</v>
          </cell>
          <cell r="B2191" t="str">
            <v>ESQV</v>
          </cell>
          <cell r="C2191" t="str">
            <v>PORTA DE MADEIRA</v>
          </cell>
          <cell r="D2191" t="str">
            <v>0089</v>
          </cell>
        </row>
        <row r="2191">
          <cell r="G2191">
            <v>100700</v>
          </cell>
          <cell r="H2191" t="str">
            <v>PORTA DE MADEIRA COMPENSADA LISA PARA PINTURA, 120X210X3,5CM, 2 FOLHAS, INCLUSO ADUELA 2A, ALIZAR 2A E DOBRADIÇAS. AF_12/2019</v>
          </cell>
          <cell r="I2191" t="str">
            <v>UN</v>
          </cell>
          <cell r="J2191" t="str">
            <v>COEFICIENTE DE REPRESENTATIVIDADE</v>
          </cell>
          <cell r="K2191" t="str">
            <v>790,06</v>
          </cell>
        </row>
        <row r="2192">
          <cell r="A2192" t="str">
            <v>ESQUADRIAS/FERRAGENS/VIDROS</v>
          </cell>
          <cell r="B2192" t="str">
            <v>ESQV</v>
          </cell>
          <cell r="C2192" t="str">
            <v>PORTA DE MADEIRA</v>
          </cell>
          <cell r="D2192" t="str">
            <v>0089</v>
          </cell>
        </row>
        <row r="2192">
          <cell r="G2192">
            <v>100712</v>
          </cell>
          <cell r="H2192" t="str">
            <v>KIT DE PORTA DE MADEIRA PARA VERNIZ, SEMI-OCA (LEVE OU MÉDIA), PADRÃO POPULAR, 70X210CM, ESPESSURA DE 3,5CM, ITENS INCLUSOS: DOBRADIÇAS, MONTAGEM E INSTALAÇÃO DE BATENTE, FECHADURA COM EXECUÇÃO DO FURO - FORNECIMENTO E INSTALAÇÃO. AF_12/2019</v>
          </cell>
          <cell r="I2192" t="str">
            <v>UN</v>
          </cell>
          <cell r="J2192" t="str">
            <v>COEFICIENTE DE REPRESENTATIVIDADE</v>
          </cell>
          <cell r="K2192" t="str">
            <v>799,19</v>
          </cell>
        </row>
        <row r="2193">
          <cell r="A2193" t="str">
            <v>ESQUADRIAS/FERRAGENS/VIDROS</v>
          </cell>
          <cell r="B2193" t="str">
            <v>ESQV</v>
          </cell>
          <cell r="C2193" t="str">
            <v>JANELA DE MADEIRA</v>
          </cell>
          <cell r="D2193" t="str">
            <v>0090</v>
          </cell>
        </row>
        <row r="2193">
          <cell r="G2193">
            <v>100665</v>
          </cell>
          <cell r="H2193" t="str">
            <v>JANELA DE MADEIRA - CEDRINHO/ANGELIM OU EQUIVALENTE DA REGIÃO - DE ABRIR COM 4 FOLHAS (2 VENEZIANAS E 2 GUILHOTINAS PARA VIDRO), COM BATENTE, ALIZAR E FERRAGENS. EXCLUSIVE VIDROS, ACABAMENTO E CONTRAMARCO. FORNECIMENTO E INSTALAÇÃO. AF_12/2019</v>
          </cell>
          <cell r="I2193" t="str">
            <v>M2</v>
          </cell>
          <cell r="J2193" t="str">
            <v>ATRIBUÍDO SÃO PAULO</v>
          </cell>
          <cell r="K2193" t="str">
            <v>1.115,91</v>
          </cell>
        </row>
        <row r="2194">
          <cell r="A2194" t="str">
            <v>ESQUADRIAS/FERRAGENS/VIDROS</v>
          </cell>
          <cell r="B2194" t="str">
            <v>ESQV</v>
          </cell>
          <cell r="C2194" t="str">
            <v>JANELA DE MADEIRA</v>
          </cell>
          <cell r="D2194" t="str">
            <v>0090</v>
          </cell>
        </row>
        <row r="2194">
          <cell r="G2194">
            <v>100666</v>
          </cell>
          <cell r="H2194" t="str">
            <v>JANELA DE MADEIRA (PINUS/EUCALIPTO OU EQUIV.) DE ABRIR COM 4 FOLHAS (2 VENEZIANAS E 2 GUILHOTINAS PARA VIDRO), COM BATENTE, ALIZAR E FERRAGENS. EXCLUSIVE VIDROS, ACABAMENTO E CONTRAMARCO. FORNECIMENTO E INSTALAÇÃO. AF_12/2019</v>
          </cell>
          <cell r="I2194" t="str">
            <v>M2</v>
          </cell>
          <cell r="J2194" t="str">
            <v>ATRIBUÍDO SÃO PAULO</v>
          </cell>
          <cell r="K2194" t="str">
            <v>880,15</v>
          </cell>
        </row>
        <row r="2195">
          <cell r="A2195" t="str">
            <v>ESQUADRIAS/FERRAGENS/VIDROS</v>
          </cell>
          <cell r="B2195" t="str">
            <v>ESQV</v>
          </cell>
          <cell r="C2195" t="str">
            <v>JANELA DE MADEIRA</v>
          </cell>
          <cell r="D2195" t="str">
            <v>0090</v>
          </cell>
        </row>
        <row r="2195">
          <cell r="G2195">
            <v>100667</v>
          </cell>
          <cell r="H2195" t="str">
            <v>JANELA DE MADEIRA (IMBUIA/CEDRO OU EQUIV.) DE ABRIR COM 4 FOLHAS (2 VENEZIANAS E 2 GUILHOTINAS PARA VIDRO), COM BATENTE, ALIZAR E FERRAGENS. EXCLUSIVE VIDROS, ACABAMENTO E CONTRAMARCO. FORNECIMENTO E INSTALAÇÃO. AF_12/2019</v>
          </cell>
          <cell r="I2195" t="str">
            <v>M2</v>
          </cell>
          <cell r="J2195" t="str">
            <v>ATRIBUÍDO SÃO PAULO</v>
          </cell>
          <cell r="K2195" t="str">
            <v>1.449,20</v>
          </cell>
        </row>
        <row r="2196">
          <cell r="A2196" t="str">
            <v>ESQUADRIAS/FERRAGENS/VIDROS</v>
          </cell>
          <cell r="B2196" t="str">
            <v>ESQV</v>
          </cell>
          <cell r="C2196" t="str">
            <v>JANELA DE MADEIRA</v>
          </cell>
          <cell r="D2196" t="str">
            <v>0090</v>
          </cell>
        </row>
        <row r="2196">
          <cell r="G2196">
            <v>100668</v>
          </cell>
          <cell r="H2196" t="str">
            <v>JANELA DE MADEIRA (CEDRINHO/ANGELIM OU EQUIV.) TIPO MAXIM-AR, PARA VIDRO, COM BATENTE, ALIZAR E FERRAGENS. EXCLUSIVE VIDRO, ACABAMENTO E CONTRAMARCO. FORNECIMENTO E INSTALAÇÃO. AF_12/2019</v>
          </cell>
          <cell r="I2196" t="str">
            <v>M2</v>
          </cell>
          <cell r="J2196" t="str">
            <v>ATRIBUÍDO SÃO PAULO</v>
          </cell>
          <cell r="K2196" t="str">
            <v>1.721,73</v>
          </cell>
        </row>
        <row r="2197">
          <cell r="A2197" t="str">
            <v>ESQUADRIAS/FERRAGENS/VIDROS</v>
          </cell>
          <cell r="B2197" t="str">
            <v>ESQV</v>
          </cell>
          <cell r="C2197" t="str">
            <v>JANELA DE MADEIRA</v>
          </cell>
          <cell r="D2197" t="str">
            <v>0090</v>
          </cell>
        </row>
        <row r="2197">
          <cell r="G2197">
            <v>100669</v>
          </cell>
          <cell r="H2197" t="str">
            <v>JANELA DE MADEIRA (PINUS/EUCALIPTO OU EQUIV.) TIPO BASCULANTE COM 2 FOLHAS PARA VIDRO, COM BATENTE, ALIZAR E FERRAGENS. EXCLUSIVE VIDROS, ACABAMENTO E CONTRAMARCO. FORNECIMENTO E INSTALAÇÃO. AF_12/2019</v>
          </cell>
          <cell r="I2197" t="str">
            <v>M2</v>
          </cell>
          <cell r="J2197" t="str">
            <v>ATRIBUÍDO SÃO PAULO</v>
          </cell>
          <cell r="K2197" t="str">
            <v>1.035,90</v>
          </cell>
        </row>
        <row r="2198">
          <cell r="A2198" t="str">
            <v>ESQUADRIAS/FERRAGENS/VIDROS</v>
          </cell>
          <cell r="B2198" t="str">
            <v>ESQV</v>
          </cell>
          <cell r="C2198" t="str">
            <v>JANELA DE MADEIRA</v>
          </cell>
          <cell r="D2198" t="str">
            <v>0090</v>
          </cell>
        </row>
        <row r="2198">
          <cell r="G2198">
            <v>100670</v>
          </cell>
          <cell r="H2198" t="str">
            <v>JANELA DE MADEIRA (CEDRINHO/ANGELIM OU EQUIV.) DE CORRER COM 6 FOLHAS (2 VENEZ. FIXAS, 2 VENEZ. DE CORRER E 2 DE CORRER PARA VIDRO), COM BATENTE, ALIZAR E FERRAGENS. EXCLUSIVE VIDROS, ACABAMENTO E CONTRAMARCO. FORNECIMENTO E INSTALAÇÃO. AF_12/2019</v>
          </cell>
          <cell r="I2198" t="str">
            <v>M2</v>
          </cell>
          <cell r="J2198" t="str">
            <v>ATRIBUÍDO SÃO PAULO</v>
          </cell>
          <cell r="K2198" t="str">
            <v>1.395,23</v>
          </cell>
        </row>
        <row r="2199">
          <cell r="A2199" t="str">
            <v>ESQUADRIAS/FERRAGENS/VIDROS</v>
          </cell>
          <cell r="B2199" t="str">
            <v>ESQV</v>
          </cell>
          <cell r="C2199" t="str">
            <v>JANELA DE MADEIRA</v>
          </cell>
          <cell r="D2199" t="str">
            <v>0090</v>
          </cell>
        </row>
        <row r="2199">
          <cell r="G2199">
            <v>100671</v>
          </cell>
          <cell r="H2199" t="str">
            <v>JANELA DE MADEIRA (IMBUIA/CEDRO OU EQUIV) DE CORRER COM 6 FOLHAS (2 VENEZIANAS FIXAS, 2 VENEZIANAS DE CORRER E 2 DE CORRER PARA VIDRO), COM BATENTE, ALIZAR E FERRAGENS. EXCLUSIVE VIDROS, ACABAMENTO E CONTRAMARCO. FORNECIMENTO E INSTALAÇÃO. AF_12/2019</v>
          </cell>
          <cell r="I2199" t="str">
            <v>M2</v>
          </cell>
          <cell r="J2199" t="str">
            <v>ATRIBUÍDO SÃO PAULO</v>
          </cell>
          <cell r="K2199" t="str">
            <v>1.734,08</v>
          </cell>
        </row>
        <row r="2200">
          <cell r="A2200" t="str">
            <v>ESQUADRIAS/FERRAGENS/VIDROS</v>
          </cell>
          <cell r="B2200" t="str">
            <v>ESQV</v>
          </cell>
          <cell r="C2200" t="str">
            <v>JANELA DE MADEIRA</v>
          </cell>
          <cell r="D2200" t="str">
            <v>0090</v>
          </cell>
        </row>
        <row r="2200">
          <cell r="G2200">
            <v>100672</v>
          </cell>
          <cell r="H2200" t="str">
            <v>JANELA DE MADEIRA (PINUS/EUCALIPTO OU EQUIV.) DE CORRER COM 6 FOLHAS (2 VENEZ. FIXAS, 2 VENEZ. DE CORRER E 2 DE CORRER PARA VIDRO), COM BATENTE, ALIZAR E FERRAGENS. EXCLUSIVE VIDROS, ACABAMENTO E CONTRAMARCO. FORNECIMENTO EINSTALAÇÃO. AF_12/2019</v>
          </cell>
          <cell r="I2200" t="str">
            <v>M2</v>
          </cell>
          <cell r="J2200" t="str">
            <v>ATRIBUÍDO SÃO PAULO</v>
          </cell>
          <cell r="K2200" t="str">
            <v>1.115,95</v>
          </cell>
        </row>
        <row r="2201">
          <cell r="A2201" t="str">
            <v>ESQUADRIAS/FERRAGENS/VIDROS</v>
          </cell>
          <cell r="B2201" t="str">
            <v>ESQV</v>
          </cell>
          <cell r="C2201" t="str">
            <v>PORTA E/OU TAMPA DE FERRO</v>
          </cell>
          <cell r="D2201" t="str">
            <v>0092</v>
          </cell>
        </row>
        <row r="2201">
          <cell r="G2201">
            <v>100701</v>
          </cell>
          <cell r="H2201" t="str">
            <v>PORTA DE FERRO, DE ABRIR, TIPO GRADE COM CHAPA, COM GUARNIÇÕES. AF_12/2019</v>
          </cell>
          <cell r="I2201" t="str">
            <v>M2</v>
          </cell>
          <cell r="J2201" t="str">
            <v>COEFICIENTE DE REPRESENTATIVIDADE</v>
          </cell>
          <cell r="K2201" t="str">
            <v>589,58</v>
          </cell>
        </row>
        <row r="2202">
          <cell r="A2202" t="str">
            <v>ESQUADRIAS/FERRAGENS/VIDROS</v>
          </cell>
          <cell r="B2202" t="str">
            <v>ESQV</v>
          </cell>
          <cell r="C2202" t="str">
            <v>JANELA DE FERRO</v>
          </cell>
          <cell r="D2202" t="str">
            <v>0093</v>
          </cell>
        </row>
        <row r="2202">
          <cell r="G2202">
            <v>94559</v>
          </cell>
          <cell r="H2202" t="str">
            <v>JANELA DE AÇO TIPO BASCULANTE PARA VIDROS, COM BATENTE, FERRAGENS E PINTURA ANTICORROSIVA. EXCLUSIVE VIDROS, ACABAMENTO, ALIZAR E CONTRAMARCO. FORNECIMENTO E INSTALAÇÃO. AF_12/2019</v>
          </cell>
          <cell r="I2202" t="str">
            <v>M2</v>
          </cell>
          <cell r="J2202" t="str">
            <v>ATRIBUÍDO SÃO PAULO</v>
          </cell>
          <cell r="K2202" t="str">
            <v>658,21</v>
          </cell>
        </row>
        <row r="2203">
          <cell r="A2203" t="str">
            <v>ESQUADRIAS/FERRAGENS/VIDROS</v>
          </cell>
          <cell r="B2203" t="str">
            <v>ESQV</v>
          </cell>
          <cell r="C2203" t="str">
            <v>JANELA DE FERRO</v>
          </cell>
          <cell r="D2203" t="str">
            <v>0093</v>
          </cell>
        </row>
        <row r="2203">
          <cell r="G2203">
            <v>94562</v>
          </cell>
          <cell r="H2203" t="str">
            <v>JANELA DE AÇO DE CORRER COM 4 FOLHAS PARA VIDRO, COM BATENTE, FERRAGENS E PINTURA ANTICORROSIVA. EXCLUSIVE VIDROS, ALIZAR E CONTRAMARCO. FORNECIMENTO E INSTALAÇÃO. AF_12/2019</v>
          </cell>
          <cell r="I2203" t="str">
            <v>M2</v>
          </cell>
          <cell r="J2203" t="str">
            <v>ATRIBUÍDO SÃO PAULO</v>
          </cell>
          <cell r="K2203" t="str">
            <v>614,77</v>
          </cell>
        </row>
        <row r="2204">
          <cell r="A2204" t="str">
            <v>ESQUADRIAS/FERRAGENS/VIDROS</v>
          </cell>
          <cell r="B2204" t="str">
            <v>ESQV</v>
          </cell>
          <cell r="C2204" t="str">
            <v>JANELA DE FERRO</v>
          </cell>
          <cell r="D2204" t="str">
            <v>0093</v>
          </cell>
        </row>
        <row r="2204">
          <cell r="G2204">
            <v>94587</v>
          </cell>
          <cell r="H2204" t="str">
            <v>CONTRAMARCO DE AÇO, FIXAÇÃO COM ARGAMASSA - FORNECIMENTO E INSTALAÇÃO. AF_12/2019</v>
          </cell>
          <cell r="I2204" t="str">
            <v>M</v>
          </cell>
          <cell r="J2204" t="str">
            <v>COEFICIENTE DE REPRESENTATIVIDADE</v>
          </cell>
          <cell r="K2204" t="str">
            <v>54,84</v>
          </cell>
        </row>
        <row r="2205">
          <cell r="A2205" t="str">
            <v>ESQUADRIAS/FERRAGENS/VIDROS</v>
          </cell>
          <cell r="B2205" t="str">
            <v>ESQV</v>
          </cell>
          <cell r="C2205" t="str">
            <v>JANELA DE FERRO</v>
          </cell>
          <cell r="D2205" t="str">
            <v>0093</v>
          </cell>
        </row>
        <row r="2205">
          <cell r="G2205">
            <v>94588</v>
          </cell>
          <cell r="H2205" t="str">
            <v>CONTRAMARCO DE AÇO, FIXAÇÃO COM PARAFUSO - FORNECIMENTO E INSTALAÇÃO. AF_12/2019</v>
          </cell>
          <cell r="I2205" t="str">
            <v>M</v>
          </cell>
          <cell r="J2205" t="str">
            <v>COEFICIENTE DE REPRESENTATIVIDADE</v>
          </cell>
          <cell r="K2205" t="str">
            <v>47,46</v>
          </cell>
        </row>
        <row r="2206">
          <cell r="A2206" t="str">
            <v>ESQUADRIAS/FERRAGENS/VIDROS</v>
          </cell>
          <cell r="B2206" t="str">
            <v>ESQV</v>
          </cell>
          <cell r="C2206" t="str">
            <v>GUARDA-CORPO DE FERRO</v>
          </cell>
          <cell r="D2206" t="str">
            <v>0095</v>
          </cell>
        </row>
        <row r="2206">
          <cell r="G2206">
            <v>99837</v>
          </cell>
          <cell r="H2206" t="str">
            <v>GUARDA-CORPO DE AÇO GALVANIZADO DE 1,10M, MONTANTES TUBULARES DE 1.1/4" ESPAÇADOS DE 1,20M, TRAVESSA SUPERIOR DE 1.1/2", GRADIL FORMADO POR TUBOS HORIZONTAIS DE 1" E VERTICAIS DE 3/4", FIXADO COM CHUMBADOR MECÂNICO. AF_04/2019_PS</v>
          </cell>
          <cell r="I2206" t="str">
            <v>M</v>
          </cell>
          <cell r="J2206" t="str">
            <v>COEFICIENTE DE REPRESENTATIVIDADE</v>
          </cell>
          <cell r="K2206" t="str">
            <v>592,82</v>
          </cell>
        </row>
        <row r="2207">
          <cell r="A2207" t="str">
            <v>ESQUADRIAS/FERRAGENS/VIDROS</v>
          </cell>
          <cell r="B2207" t="str">
            <v>ESQV</v>
          </cell>
          <cell r="C2207" t="str">
            <v>GUARDA-CORPO DE FERRO</v>
          </cell>
          <cell r="D2207" t="str">
            <v>0095</v>
          </cell>
        </row>
        <row r="2207">
          <cell r="G2207">
            <v>99839</v>
          </cell>
          <cell r="H2207" t="str">
            <v>GUARDA-CORPO DE AÇO GALVANIZADO DE 1,10M DE ALTURA, MONTANTES TUBULARES DE 1.1/2  ESPAÇADOS DE 1,20M, TRAVESSA SUPERIOR DE 2 , GRADIL FORMADO POR BARRAS CHATAS EM FERRO DE 32X4,8MM, FIXADO COM CHUMBADOR MECÂNICO. AF_04/2019_PS</v>
          </cell>
          <cell r="I2207" t="str">
            <v>M</v>
          </cell>
          <cell r="J2207" t="str">
            <v>COEFICIENTE DE REPRESENTATIVIDADE</v>
          </cell>
          <cell r="K2207" t="str">
            <v>462,99</v>
          </cell>
        </row>
        <row r="2208">
          <cell r="A2208" t="str">
            <v>ESQUADRIAS/FERRAGENS/VIDROS</v>
          </cell>
          <cell r="B2208" t="str">
            <v>ESQV</v>
          </cell>
          <cell r="C2208" t="str">
            <v>GUARDA-CORPO DE FERRO</v>
          </cell>
          <cell r="D2208" t="str">
            <v>0095</v>
          </cell>
        </row>
        <row r="2208">
          <cell r="G2208">
            <v>99841</v>
          </cell>
          <cell r="H2208" t="str">
            <v>GUARDA-CORPO PANORÂMICO COM PERFIS DE ALUMÍNIO E VIDRO LAMINADO 8 MM, FIXADO COM CHUMBADOR MECÂNICO. AF_04/2019_PS</v>
          </cell>
          <cell r="I2208" t="str">
            <v>M</v>
          </cell>
          <cell r="J2208" t="str">
            <v>COEFICIENTE DE REPRESENTATIVIDADE</v>
          </cell>
          <cell r="K2208" t="str">
            <v>984,70</v>
          </cell>
        </row>
        <row r="2209">
          <cell r="A2209" t="str">
            <v>ESQUADRIAS/FERRAGENS/VIDROS</v>
          </cell>
          <cell r="B2209" t="str">
            <v>ESQV</v>
          </cell>
          <cell r="C2209" t="str">
            <v>GUARDA-CORPO DE FERRO</v>
          </cell>
          <cell r="D2209" t="str">
            <v>0095</v>
          </cell>
        </row>
        <row r="2209">
          <cell r="G2209">
            <v>99855</v>
          </cell>
          <cell r="H2209" t="str">
            <v>CORRIMÃO SIMPLES, DIÂMETRO EXTERNO = 1 1/2", EM AÇO GALVANIZADO. AF_04/2019_PS</v>
          </cell>
          <cell r="I2209" t="str">
            <v>M</v>
          </cell>
          <cell r="J2209" t="str">
            <v>COEFICIENTE DE REPRESENTATIVIDADE</v>
          </cell>
          <cell r="K2209" t="str">
            <v>111,39</v>
          </cell>
        </row>
        <row r="2210">
          <cell r="A2210" t="str">
            <v>ESQUADRIAS/FERRAGENS/VIDROS</v>
          </cell>
          <cell r="B2210" t="str">
            <v>ESQV</v>
          </cell>
          <cell r="C2210" t="str">
            <v>GUARDA-CORPO DE FERRO</v>
          </cell>
          <cell r="D2210" t="str">
            <v>0095</v>
          </cell>
        </row>
        <row r="2210">
          <cell r="G2210">
            <v>99857</v>
          </cell>
          <cell r="H2210" t="str">
            <v>CORRIMÃO SIMPLES, DIÂMETRO EXTERNO = 1 1/2", EM ALUMÍNIO. AF_04/2019_PS</v>
          </cell>
          <cell r="I2210" t="str">
            <v>M</v>
          </cell>
          <cell r="J2210" t="str">
            <v>COEFICIENTE DE REPRESENTATIVIDADE</v>
          </cell>
          <cell r="K2210" t="str">
            <v>96,61</v>
          </cell>
        </row>
        <row r="2211">
          <cell r="A2211" t="str">
            <v>ESQUADRIAS/FERRAGENS/VIDROS</v>
          </cell>
          <cell r="B2211" t="str">
            <v>ESQV</v>
          </cell>
          <cell r="C2211" t="str">
            <v>GUARDA-CORPO DE FERRO</v>
          </cell>
          <cell r="D2211" t="str">
            <v>0095</v>
          </cell>
        </row>
        <row r="2211">
          <cell r="G2211">
            <v>99861</v>
          </cell>
          <cell r="H2211" t="str">
            <v>GRADIL EM FERRO FIXADO EM VÃOS DE JANELAS, FORMADO POR BARRAS CHATAS DE 25X4,8 MM. AF_04/2019</v>
          </cell>
          <cell r="I2211" t="str">
            <v>M2</v>
          </cell>
          <cell r="J2211" t="str">
            <v>COEFICIENTE DE REPRESENTATIVIDADE</v>
          </cell>
          <cell r="K2211" t="str">
            <v>540,59</v>
          </cell>
        </row>
        <row r="2212">
          <cell r="A2212" t="str">
            <v>ESQUADRIAS/FERRAGENS/VIDROS</v>
          </cell>
          <cell r="B2212" t="str">
            <v>ESQV</v>
          </cell>
          <cell r="C2212" t="str">
            <v>GUARDA-CORPO DE FERRO</v>
          </cell>
          <cell r="D2212" t="str">
            <v>0095</v>
          </cell>
        </row>
        <row r="2212">
          <cell r="G2212">
            <v>99862</v>
          </cell>
          <cell r="H2212" t="str">
            <v>GRADIL EM ALUMÍNIO FIXADO EM VÃOS DE JANELAS, FORMADO POR TUBOS DE 3/4". AF_04/2019</v>
          </cell>
          <cell r="I2212" t="str">
            <v>M2</v>
          </cell>
          <cell r="J2212" t="str">
            <v>COEFICIENTE DE REPRESENTATIVIDADE</v>
          </cell>
          <cell r="K2212" t="str">
            <v>638,14</v>
          </cell>
        </row>
        <row r="2213">
          <cell r="A2213" t="str">
            <v>ESQUADRIAS/FERRAGENS/VIDROS</v>
          </cell>
          <cell r="B2213" t="str">
            <v>ESQV</v>
          </cell>
          <cell r="C2213" t="str">
            <v>PORTA E/OU TAMPA DE ALUMINIO</v>
          </cell>
          <cell r="D2213" t="str">
            <v>0098</v>
          </cell>
        </row>
        <row r="2213">
          <cell r="G2213">
            <v>90838</v>
          </cell>
          <cell r="H2213" t="str">
            <v>PORTA CORTA-FOGO 90X210X4CM - FORNECIMENTO E INSTALAÇÃO. AF_12/2019</v>
          </cell>
          <cell r="I2213" t="str">
            <v>UN</v>
          </cell>
          <cell r="J2213" t="str">
            <v>COEFICIENTE DE REPRESENTATIVIDADE</v>
          </cell>
          <cell r="K2213" t="str">
            <v>1.484,01</v>
          </cell>
        </row>
        <row r="2214">
          <cell r="A2214" t="str">
            <v>ESQUADRIAS/FERRAGENS/VIDROS</v>
          </cell>
          <cell r="B2214" t="str">
            <v>ESQV</v>
          </cell>
          <cell r="C2214" t="str">
            <v>PORTA E/OU TAMPA DE ALUMINIO</v>
          </cell>
          <cell r="D2214" t="str">
            <v>0098</v>
          </cell>
        </row>
        <row r="2214">
          <cell r="G2214">
            <v>91338</v>
          </cell>
          <cell r="H2214" t="str">
            <v>PORTA DE ALUMÍNIO DE ABRIR COM LAMBRI, COM GUARNIÇÃO, FIXAÇÃO COM PARAFUSOS - FORNECIMENTO E INSTALAÇÃO. AF_12/2019</v>
          </cell>
          <cell r="I2214" t="str">
            <v>M2</v>
          </cell>
          <cell r="J2214" t="str">
            <v>ATRIBUÍDO SÃO PAULO</v>
          </cell>
          <cell r="K2214" t="str">
            <v>849,74</v>
          </cell>
        </row>
        <row r="2215">
          <cell r="A2215" t="str">
            <v>ESQUADRIAS/FERRAGENS/VIDROS</v>
          </cell>
          <cell r="B2215" t="str">
            <v>ESQV</v>
          </cell>
          <cell r="C2215" t="str">
            <v>PORTA E/OU TAMPA DE ALUMINIO</v>
          </cell>
          <cell r="D2215" t="str">
            <v>0098</v>
          </cell>
        </row>
        <row r="2215">
          <cell r="G2215">
            <v>91341</v>
          </cell>
          <cell r="H2215" t="str">
            <v>PORTA EM ALUMÍNIO DE ABRIR TIPO VENEZIANA COM GUARNIÇÃO, FIXAÇÃO COM PARAFUSOS - FORNECIMENTO E INSTALAÇÃO. AF_12/2019</v>
          </cell>
          <cell r="I2215" t="str">
            <v>M2</v>
          </cell>
          <cell r="J2215" t="str">
            <v>ATRIBUÍDO SÃO PAULO</v>
          </cell>
          <cell r="K2215" t="str">
            <v>663,54</v>
          </cell>
        </row>
        <row r="2216">
          <cell r="A2216" t="str">
            <v>ESQUADRIAS/FERRAGENS/VIDROS</v>
          </cell>
          <cell r="B2216" t="str">
            <v>ESQV</v>
          </cell>
          <cell r="C2216" t="str">
            <v>PORTA E/OU TAMPA DE ALUMINIO</v>
          </cell>
          <cell r="D2216" t="str">
            <v>0098</v>
          </cell>
        </row>
        <row r="2216">
          <cell r="G2216">
            <v>94805</v>
          </cell>
          <cell r="H2216" t="str">
            <v>PORTA DE ALUMÍNIO DE ABRIR PARA VIDRO SEM GUARNIÇÃO, 87X210CM, FIXAÇÃO COM PARAFUSOS, INCLUSIVE VIDROS - FORNECIMENTO E INSTALAÇÃO. AF_12/2019</v>
          </cell>
          <cell r="I2216" t="str">
            <v>UN</v>
          </cell>
          <cell r="J2216" t="str">
            <v>ATRIBUÍDO SÃO PAULO</v>
          </cell>
          <cell r="K2216" t="str">
            <v>828,12</v>
          </cell>
        </row>
        <row r="2217">
          <cell r="A2217" t="str">
            <v>ESQUADRIAS/FERRAGENS/VIDROS</v>
          </cell>
          <cell r="B2217" t="str">
            <v>ESQV</v>
          </cell>
          <cell r="C2217" t="str">
            <v>PORTA E/OU TAMPA DE ALUMINIO</v>
          </cell>
          <cell r="D2217" t="str">
            <v>0098</v>
          </cell>
        </row>
        <row r="2217">
          <cell r="G2217">
            <v>94806</v>
          </cell>
          <cell r="H2217" t="str">
            <v>PORTA EM AÇO DE ABRIR PARA VIDRO SEM GUARNIÇÃO, 87X210CM, FIXAÇÃO COM PARAFUSOS, EXCLUSIVE VIDROS - FORNECIMENTO E INSTALAÇÃO. AF_12/2019</v>
          </cell>
          <cell r="I2217" t="str">
            <v>UN</v>
          </cell>
          <cell r="J2217" t="str">
            <v>COEFICIENTE DE REPRESENTATIVIDADE</v>
          </cell>
          <cell r="K2217" t="str">
            <v>689,62</v>
          </cell>
        </row>
        <row r="2218">
          <cell r="A2218" t="str">
            <v>ESQUADRIAS/FERRAGENS/VIDROS</v>
          </cell>
          <cell r="B2218" t="str">
            <v>ESQV</v>
          </cell>
          <cell r="C2218" t="str">
            <v>PORTA E/OU TAMPA DE ALUMINIO</v>
          </cell>
          <cell r="D2218" t="str">
            <v>0098</v>
          </cell>
        </row>
        <row r="2218">
          <cell r="G2218">
            <v>94807</v>
          </cell>
          <cell r="H2218" t="str">
            <v>PORTA EM AÇO DE ABRIR TIPO VENEZIANA SEM GUARNIÇÃO, 87X210CM, FIXAÇÃO COM PARAFUSOS - FORNECIMENTO E INSTALAÇÃO. AF_12/2019</v>
          </cell>
          <cell r="I2218" t="str">
            <v>UN</v>
          </cell>
          <cell r="J2218" t="str">
            <v>COEFICIENTE DE REPRESENTATIVIDADE</v>
          </cell>
          <cell r="K2218" t="str">
            <v>628,56</v>
          </cell>
        </row>
        <row r="2219">
          <cell r="A2219" t="str">
            <v>ESQUADRIAS/FERRAGENS/VIDROS</v>
          </cell>
          <cell r="B2219" t="str">
            <v>ESQV</v>
          </cell>
          <cell r="C2219" t="str">
            <v>PORTA E/OU TAMPA DE ALUMINIO</v>
          </cell>
          <cell r="D2219" t="str">
            <v>0098</v>
          </cell>
        </row>
        <row r="2219">
          <cell r="G2219">
            <v>100702</v>
          </cell>
          <cell r="H2219" t="str">
            <v>PORTA DE CORRER DE ALUMÍNIO, COM DUAS FOLHAS PARA VIDRO, INCLUSO VIDRO LISO INCOLOR, FECHADURA E PUXADOR, SEM ALIZAR. AF_12/2019</v>
          </cell>
          <cell r="I2219" t="str">
            <v>M2</v>
          </cell>
          <cell r="J2219" t="str">
            <v>ATRIBUÍDO SÃO PAULO</v>
          </cell>
          <cell r="K2219" t="str">
            <v>468,96</v>
          </cell>
        </row>
        <row r="2220">
          <cell r="A2220" t="str">
            <v>ESQUADRIAS/FERRAGENS/VIDROS</v>
          </cell>
          <cell r="B2220" t="str">
            <v>ESQV</v>
          </cell>
          <cell r="C2220" t="str">
            <v>FERRAGENS PARA PORTAS</v>
          </cell>
          <cell r="D2220" t="str">
            <v>0100</v>
          </cell>
        </row>
        <row r="2220">
          <cell r="G2220">
            <v>102188</v>
          </cell>
          <cell r="H2220" t="str">
            <v>MOLA HIDRAULICA DE PISO PARA PORTA DE VIDRO TEMPERADO. AF_01/2021</v>
          </cell>
          <cell r="I2220" t="str">
            <v>UN</v>
          </cell>
          <cell r="J2220" t="str">
            <v>COEFICIENTE DE REPRESENTATIVIDADE</v>
          </cell>
          <cell r="K2220" t="str">
            <v>858,63</v>
          </cell>
        </row>
        <row r="2221">
          <cell r="A2221" t="str">
            <v>ESQUADRIAS/FERRAGENS/VIDROS</v>
          </cell>
          <cell r="B2221" t="str">
            <v>ESQV</v>
          </cell>
          <cell r="C2221" t="str">
            <v>FERRAGENS PARA PORTAS</v>
          </cell>
          <cell r="D2221" t="str">
            <v>0100</v>
          </cell>
        </row>
        <row r="2221">
          <cell r="G2221">
            <v>102189</v>
          </cell>
          <cell r="H2221" t="str">
            <v>JOGO DE FERRAGENS CROMADAS PARA PORTA DE VIDRO TEMPERADO, UMA FOLHA COMPOSTO DE DOBRADICAS SUPERIOR E INFERIOR, TRINCO, FECHADURA, CONTRA FECHADURA COM CAPUCHINHO SEM MOLA E PUXADOR. AF_01/2021</v>
          </cell>
          <cell r="I2221" t="str">
            <v>UN</v>
          </cell>
          <cell r="J2221" t="str">
            <v>COEFICIENTE DE REPRESENTATIVIDADE</v>
          </cell>
          <cell r="K2221" t="str">
            <v>224,07</v>
          </cell>
        </row>
        <row r="2222">
          <cell r="A2222" t="str">
            <v>ESQUADRIAS/FERRAGENS/VIDROS</v>
          </cell>
          <cell r="B2222" t="str">
            <v>ESQV</v>
          </cell>
          <cell r="C2222" t="str">
            <v>FERRAGENS DIVERSAS</v>
          </cell>
          <cell r="D2222" t="str">
            <v>0102</v>
          </cell>
        </row>
        <row r="2222">
          <cell r="G2222">
            <v>100703</v>
          </cell>
          <cell r="H2222" t="str">
            <v>PUXADOR CENTRAL PARA ESQUADRIA DE MADEIRA. AF_12/2019</v>
          </cell>
          <cell r="I2222" t="str">
            <v>UN</v>
          </cell>
          <cell r="J2222" t="str">
            <v>COEFICIENTE DE REPRESENTATIVIDADE</v>
          </cell>
          <cell r="K2222" t="str">
            <v>33,58</v>
          </cell>
        </row>
        <row r="2223">
          <cell r="A2223" t="str">
            <v>ESQUADRIAS/FERRAGENS/VIDROS</v>
          </cell>
          <cell r="B2223" t="str">
            <v>ESQV</v>
          </cell>
          <cell r="C2223" t="str">
            <v>FERRAGENS DIVERSAS</v>
          </cell>
          <cell r="D2223" t="str">
            <v>0102</v>
          </cell>
        </row>
        <row r="2223">
          <cell r="G2223">
            <v>100704</v>
          </cell>
          <cell r="H2223" t="str">
            <v>PORTA CADEADO ZINCADO OXIDADO PRETO COM CADEADO DE AÇO INOX, LARGURA DE *50* MM. AF_12/2019</v>
          </cell>
          <cell r="I2223" t="str">
            <v>UN</v>
          </cell>
          <cell r="J2223" t="str">
            <v>COEFICIENTE DE REPRESENTATIVIDADE</v>
          </cell>
          <cell r="K2223" t="str">
            <v>71,25</v>
          </cell>
        </row>
        <row r="2224">
          <cell r="A2224" t="str">
            <v>ESQUADRIAS/FERRAGENS/VIDROS</v>
          </cell>
          <cell r="B2224" t="str">
            <v>ESQV</v>
          </cell>
          <cell r="C2224" t="str">
            <v>FERRAGENS DIVERSAS</v>
          </cell>
          <cell r="D2224" t="str">
            <v>0102</v>
          </cell>
        </row>
        <row r="2224">
          <cell r="G2224">
            <v>100705</v>
          </cell>
          <cell r="H2224" t="str">
            <v>TARJETA TIPO LIVRE/OCUPADO PARA PORTA DE BANHEIRO. AF_12/2019</v>
          </cell>
          <cell r="I2224" t="str">
            <v>UN</v>
          </cell>
          <cell r="J2224" t="str">
            <v>COEFICIENTE DE REPRESENTATIVIDADE</v>
          </cell>
          <cell r="K2224" t="str">
            <v>81,94</v>
          </cell>
        </row>
        <row r="2225">
          <cell r="A2225" t="str">
            <v>ESQUADRIAS/FERRAGENS/VIDROS</v>
          </cell>
          <cell r="B2225" t="str">
            <v>ESQV</v>
          </cell>
          <cell r="C2225" t="str">
            <v>FERRAGENS DIVERSAS</v>
          </cell>
          <cell r="D2225" t="str">
            <v>0102</v>
          </cell>
        </row>
        <row r="2225">
          <cell r="G2225">
            <v>100706</v>
          </cell>
          <cell r="H2225" t="str">
            <v>CREMONA EM LATÃO CROMADO OU POLIDO, COMPLETA. AF_12/2019</v>
          </cell>
          <cell r="I2225" t="str">
            <v>UN</v>
          </cell>
          <cell r="J2225" t="str">
            <v>COEFICIENTE DE REPRESENTATIVIDADE</v>
          </cell>
          <cell r="K2225" t="str">
            <v>72,97</v>
          </cell>
        </row>
        <row r="2226">
          <cell r="A2226" t="str">
            <v>ESQUADRIAS/FERRAGENS/VIDROS</v>
          </cell>
          <cell r="B2226" t="str">
            <v>ESQV</v>
          </cell>
          <cell r="C2226" t="str">
            <v>FERRAGENS DIVERSAS</v>
          </cell>
          <cell r="D2226" t="str">
            <v>0102</v>
          </cell>
        </row>
        <row r="2226">
          <cell r="G2226">
            <v>100707</v>
          </cell>
          <cell r="H2226" t="str">
            <v>FECHO DE EMBUTIR TIPO UNHA 22CM. AF_12/2019</v>
          </cell>
          <cell r="I2226" t="str">
            <v>UN</v>
          </cell>
          <cell r="J2226" t="str">
            <v>COEFICIENTE DE REPRESENTATIVIDADE</v>
          </cell>
          <cell r="K2226" t="str">
            <v>150,70</v>
          </cell>
        </row>
        <row r="2227">
          <cell r="A2227" t="str">
            <v>ESQUADRIAS/FERRAGENS/VIDROS</v>
          </cell>
          <cell r="B2227" t="str">
            <v>ESQV</v>
          </cell>
          <cell r="C2227" t="str">
            <v>FERRAGENS DIVERSAS</v>
          </cell>
          <cell r="D2227" t="str">
            <v>0102</v>
          </cell>
        </row>
        <row r="2227">
          <cell r="G2227">
            <v>100708</v>
          </cell>
          <cell r="H2227" t="str">
            <v>FECHO DE EMBUTIR TIPO UNHA 40CM. AF_12/2019</v>
          </cell>
          <cell r="I2227" t="str">
            <v>UN</v>
          </cell>
          <cell r="J2227" t="str">
            <v>COEFICIENTE DE REPRESENTATIVIDADE</v>
          </cell>
          <cell r="K2227" t="str">
            <v>188,75</v>
          </cell>
        </row>
        <row r="2228">
          <cell r="A2228" t="str">
            <v>ESQUADRIAS/FERRAGENS/VIDROS</v>
          </cell>
          <cell r="B2228" t="str">
            <v>ESQV</v>
          </cell>
          <cell r="C2228" t="str">
            <v>FERRAGENS DIVERSAS</v>
          </cell>
          <cell r="D2228" t="str">
            <v>0102</v>
          </cell>
        </row>
        <row r="2228">
          <cell r="G2228">
            <v>100709</v>
          </cell>
          <cell r="H2228" t="str">
            <v>DOBRADIÇA EM AÇO/FERRO, 3" X 21/2", E=1,9 A 2MM, SEN ANEL, CROMADO OU ZINCADO, TAMPA BOLA, COM PARAFUSOS. AF_12/2019</v>
          </cell>
          <cell r="I2228" t="str">
            <v>UN</v>
          </cell>
          <cell r="J2228" t="str">
            <v>COEFICIENTE DE REPRESENTATIVIDADE</v>
          </cell>
          <cell r="K2228" t="str">
            <v>46,84</v>
          </cell>
        </row>
        <row r="2229">
          <cell r="A2229" t="str">
            <v>ESQUADRIAS/FERRAGENS/VIDROS</v>
          </cell>
          <cell r="B2229" t="str">
            <v>ESQV</v>
          </cell>
          <cell r="C2229" t="str">
            <v>FERRAGENS DIVERSAS</v>
          </cell>
          <cell r="D2229" t="str">
            <v>0102</v>
          </cell>
        </row>
        <row r="2229">
          <cell r="G2229">
            <v>100710</v>
          </cell>
          <cell r="H2229" t="str">
            <v>DOBRADIÇA TIPO VAI E VEM EM LATÃO POLIDO 3". AF_12/2019</v>
          </cell>
          <cell r="I2229" t="str">
            <v>UN</v>
          </cell>
          <cell r="J2229" t="str">
            <v>COEFICIENTE DE REPRESENTATIVIDADE</v>
          </cell>
          <cell r="K2229" t="str">
            <v>112,70</v>
          </cell>
        </row>
        <row r="2230">
          <cell r="A2230" t="str">
            <v>ESQUADRIAS/FERRAGENS/VIDROS</v>
          </cell>
          <cell r="B2230" t="str">
            <v>ESQV</v>
          </cell>
          <cell r="C2230" t="str">
            <v>VIDROS/ESPELHOS</v>
          </cell>
          <cell r="D2230" t="str">
            <v>0103</v>
          </cell>
        </row>
        <row r="2230">
          <cell r="G2230">
            <v>102151</v>
          </cell>
          <cell r="H2230" t="str">
            <v>INSTALAÇÃO DE VIDRO LISO INCOLOR, E = 3 MM, EM ESQUADRIA DE MADEIRA, FIXADO COM BAGUETE. AF_01/2021</v>
          </cell>
          <cell r="I2230" t="str">
            <v>M2</v>
          </cell>
          <cell r="J2230" t="str">
            <v>COEFICIENTE DE REPRESENTATIVIDADE</v>
          </cell>
          <cell r="K2230" t="str">
            <v>130,82</v>
          </cell>
        </row>
        <row r="2231">
          <cell r="A2231" t="str">
            <v>ESQUADRIAS/FERRAGENS/VIDROS</v>
          </cell>
          <cell r="B2231" t="str">
            <v>ESQV</v>
          </cell>
          <cell r="C2231" t="str">
            <v>VIDROS/ESPELHOS</v>
          </cell>
          <cell r="D2231" t="str">
            <v>0103</v>
          </cell>
        </row>
        <row r="2231">
          <cell r="G2231">
            <v>102152</v>
          </cell>
          <cell r="H2231" t="str">
            <v>INSTALAÇÃO DE VIDRO LISO, E = 4 MM, EM ESQUADRIA DE MADEIRA, FIXADO COM BAGUETE. AF_01/2021</v>
          </cell>
          <cell r="I2231" t="str">
            <v>M2</v>
          </cell>
          <cell r="J2231" t="str">
            <v>COEFICIENTE DE REPRESENTATIVIDADE</v>
          </cell>
          <cell r="K2231" t="str">
            <v>144,26</v>
          </cell>
        </row>
        <row r="2232">
          <cell r="A2232" t="str">
            <v>ESQUADRIAS/FERRAGENS/VIDROS</v>
          </cell>
          <cell r="B2232" t="str">
            <v>ESQV</v>
          </cell>
          <cell r="C2232" t="str">
            <v>VIDROS/ESPELHOS</v>
          </cell>
          <cell r="D2232" t="str">
            <v>0103</v>
          </cell>
        </row>
        <row r="2232">
          <cell r="G2232">
            <v>102153</v>
          </cell>
          <cell r="H2232" t="str">
            <v>INSTALAÇÃO DE VIDRO LISO FUME, E = 4 MM, EM ESQUADRIA DE MADEIRA, FIXADO COM BAGUETE. AF_01/2021</v>
          </cell>
          <cell r="I2232" t="str">
            <v>M2</v>
          </cell>
          <cell r="J2232" t="str">
            <v>COEFICIENTE DE REPRESENTATIVIDADE</v>
          </cell>
          <cell r="K2232" t="str">
            <v>180,09</v>
          </cell>
        </row>
        <row r="2233">
          <cell r="A2233" t="str">
            <v>ESQUADRIAS/FERRAGENS/VIDROS</v>
          </cell>
          <cell r="B2233" t="str">
            <v>ESQV</v>
          </cell>
          <cell r="C2233" t="str">
            <v>VIDROS/ESPELHOS</v>
          </cell>
          <cell r="D2233" t="str">
            <v>0103</v>
          </cell>
        </row>
        <row r="2233">
          <cell r="G2233">
            <v>102154</v>
          </cell>
          <cell r="H2233" t="str">
            <v>INSTALAÇÃO DE VIDRO LISO INCOLOR, E = 5 MM, EM ESQUADRIA DE MADEIRA, FIXADO COM BAGUETE. AF_01/2021</v>
          </cell>
          <cell r="I2233" t="str">
            <v>M2</v>
          </cell>
          <cell r="J2233" t="str">
            <v>COEFICIENTE DE REPRESENTATIVIDADE</v>
          </cell>
          <cell r="K2233" t="str">
            <v>154,98</v>
          </cell>
        </row>
        <row r="2234">
          <cell r="A2234" t="str">
            <v>ESQUADRIAS/FERRAGENS/VIDROS</v>
          </cell>
          <cell r="B2234" t="str">
            <v>ESQV</v>
          </cell>
          <cell r="C2234" t="str">
            <v>VIDROS/ESPELHOS</v>
          </cell>
          <cell r="D2234" t="str">
            <v>0103</v>
          </cell>
        </row>
        <row r="2234">
          <cell r="G2234">
            <v>102155</v>
          </cell>
          <cell r="H2234" t="str">
            <v>INSTALAÇÃO DE VIDRO LISO FUME, E = 5 MM, EM ESQUADRIA DE MADEIRA, FIXADO COM BAGUETE. AF_01/2021</v>
          </cell>
          <cell r="I2234" t="str">
            <v>M2</v>
          </cell>
          <cell r="J2234" t="str">
            <v>COEFICIENTE DE REPRESENTATIVIDADE</v>
          </cell>
          <cell r="K2234" t="str">
            <v>184,29</v>
          </cell>
        </row>
        <row r="2235">
          <cell r="A2235" t="str">
            <v>ESQUADRIAS/FERRAGENS/VIDROS</v>
          </cell>
          <cell r="B2235" t="str">
            <v>ESQV</v>
          </cell>
          <cell r="C2235" t="str">
            <v>VIDROS/ESPELHOS</v>
          </cell>
          <cell r="D2235" t="str">
            <v>0103</v>
          </cell>
        </row>
        <row r="2235">
          <cell r="G2235">
            <v>102156</v>
          </cell>
          <cell r="H2235" t="str">
            <v>INSTALAÇÃO DE VIDRO LISO INCOLOR, E = 6 MM, EM ESQUADRIA DE MADEIRA, FIXADO COM BAGUETE. AF_01/2021</v>
          </cell>
          <cell r="I2235" t="str">
            <v>M2</v>
          </cell>
          <cell r="J2235" t="str">
            <v>COEFICIENTE DE REPRESENTATIVIDADE</v>
          </cell>
          <cell r="K2235" t="str">
            <v>174,96</v>
          </cell>
        </row>
        <row r="2236">
          <cell r="A2236" t="str">
            <v>ESQUADRIAS/FERRAGENS/VIDROS</v>
          </cell>
          <cell r="B2236" t="str">
            <v>ESQV</v>
          </cell>
          <cell r="C2236" t="str">
            <v>VIDROS/ESPELHOS</v>
          </cell>
          <cell r="D2236" t="str">
            <v>0103</v>
          </cell>
        </row>
        <row r="2236">
          <cell r="G2236">
            <v>102157</v>
          </cell>
          <cell r="H2236" t="str">
            <v>INSTALAÇÃO DE VIDRO LISO FUME, E = 6 MM, EM ESQUADRIA DE MADEIRA, FIXADO COM BAGUETE. AF_01/2021</v>
          </cell>
          <cell r="I2236" t="str">
            <v>M2</v>
          </cell>
          <cell r="J2236" t="str">
            <v>COEFICIENTE DE REPRESENTATIVIDADE</v>
          </cell>
          <cell r="K2236" t="str">
            <v>237,67</v>
          </cell>
        </row>
        <row r="2237">
          <cell r="A2237" t="str">
            <v>ESQUADRIAS/FERRAGENS/VIDROS</v>
          </cell>
          <cell r="B2237" t="str">
            <v>ESQV</v>
          </cell>
          <cell r="C2237" t="str">
            <v>VIDROS/ESPELHOS</v>
          </cell>
          <cell r="D2237" t="str">
            <v>0103</v>
          </cell>
        </row>
        <row r="2237">
          <cell r="G2237">
            <v>102158</v>
          </cell>
          <cell r="H2237" t="str">
            <v>INSTALAÇÃO DE VIDRO LISO INCOLOR, E = 8 MM, EM ESQUADRIA DE MADEIRA, FIXADO COM BAGUETE. AF_01/2021</v>
          </cell>
          <cell r="I2237" t="str">
            <v>M2</v>
          </cell>
          <cell r="J2237" t="str">
            <v>COEFICIENTE DE REPRESENTATIVIDADE</v>
          </cell>
          <cell r="K2237" t="str">
            <v>239,00</v>
          </cell>
        </row>
        <row r="2238">
          <cell r="A2238" t="str">
            <v>ESQUADRIAS/FERRAGENS/VIDROS</v>
          </cell>
          <cell r="B2238" t="str">
            <v>ESQV</v>
          </cell>
          <cell r="C2238" t="str">
            <v>VIDROS/ESPELHOS</v>
          </cell>
          <cell r="D2238" t="str">
            <v>0103</v>
          </cell>
        </row>
        <row r="2238">
          <cell r="G2238">
            <v>102159</v>
          </cell>
          <cell r="H2238" t="str">
            <v>INSTALAÇÃO DE VIDRO LISO INCOLOR, E = 10 MM, EM ESQUADRIA DE MADEIRA, FIXADO COM BAGUETE. AF_01/2021</v>
          </cell>
          <cell r="I2238" t="str">
            <v>M2</v>
          </cell>
          <cell r="J2238" t="str">
            <v>COEFICIENTE DE REPRESENTATIVIDADE</v>
          </cell>
          <cell r="K2238" t="str">
            <v>283,49</v>
          </cell>
        </row>
        <row r="2239">
          <cell r="A2239" t="str">
            <v>ESQUADRIAS/FERRAGENS/VIDROS</v>
          </cell>
          <cell r="B2239" t="str">
            <v>ESQV</v>
          </cell>
          <cell r="C2239" t="str">
            <v>VIDROS/ESPELHOS</v>
          </cell>
          <cell r="D2239" t="str">
            <v>0103</v>
          </cell>
        </row>
        <row r="2239">
          <cell r="G2239">
            <v>102160</v>
          </cell>
          <cell r="H2239" t="str">
            <v>INSTALAÇÃO DE VIDRO IMPRESSO, E = 4 MM, EM ESQUADRIA DE MADEIRA, FIXADO COM BAGUETE. AF_01/2021</v>
          </cell>
          <cell r="I2239" t="str">
            <v>M2</v>
          </cell>
          <cell r="J2239" t="str">
            <v>COEFICIENTE DE REPRESENTATIVIDADE</v>
          </cell>
          <cell r="K2239" t="str">
            <v>126,34</v>
          </cell>
        </row>
        <row r="2240">
          <cell r="A2240" t="str">
            <v>ESQUADRIAS/FERRAGENS/VIDROS</v>
          </cell>
          <cell r="B2240" t="str">
            <v>ESQV</v>
          </cell>
          <cell r="C2240" t="str">
            <v>VIDROS/ESPELHOS</v>
          </cell>
          <cell r="D2240" t="str">
            <v>0103</v>
          </cell>
        </row>
        <row r="2240">
          <cell r="G2240">
            <v>102161</v>
          </cell>
          <cell r="H2240" t="str">
            <v>INSTALAÇÃO DE VIDRO LISO INCOLOR, E = 3 MM, EM ESQUADRIA DE ALUMÍNIO OU PVC, FIXADO COM BAGUETE. AF_01/2021_PS</v>
          </cell>
          <cell r="I2240" t="str">
            <v>M2</v>
          </cell>
          <cell r="J2240" t="str">
            <v>COEFICIENTE DE REPRESENTATIVIDADE</v>
          </cell>
          <cell r="K2240" t="str">
            <v>338,74</v>
          </cell>
        </row>
        <row r="2241">
          <cell r="A2241" t="str">
            <v>ESQUADRIAS/FERRAGENS/VIDROS</v>
          </cell>
          <cell r="B2241" t="str">
            <v>ESQV</v>
          </cell>
          <cell r="C2241" t="str">
            <v>VIDROS/ESPELHOS</v>
          </cell>
          <cell r="D2241" t="str">
            <v>0103</v>
          </cell>
        </row>
        <row r="2241">
          <cell r="G2241">
            <v>102162</v>
          </cell>
          <cell r="H2241" t="str">
            <v>INSTALAÇÃO DE VIDRO LISO INCOLOR, E = 4 MM, EM ESQUADRIA DE ALUMÍNIO OU PVC, FIXADO COM BAGUETE. AF_01/2021_PS</v>
          </cell>
          <cell r="I2241" t="str">
            <v>M2</v>
          </cell>
          <cell r="J2241" t="str">
            <v>COEFICIENTE DE REPRESENTATIVIDADE</v>
          </cell>
          <cell r="K2241" t="str">
            <v>352,18</v>
          </cell>
        </row>
        <row r="2242">
          <cell r="A2242" t="str">
            <v>ESQUADRIAS/FERRAGENS/VIDROS</v>
          </cell>
          <cell r="B2242" t="str">
            <v>ESQV</v>
          </cell>
          <cell r="C2242" t="str">
            <v>VIDROS/ESPELHOS</v>
          </cell>
          <cell r="D2242" t="str">
            <v>0103</v>
          </cell>
        </row>
        <row r="2242">
          <cell r="G2242">
            <v>102163</v>
          </cell>
          <cell r="H2242" t="str">
            <v>INSTALAÇÃO DE VIDRO LISO FUME, E = 4 MM, EM ESQUADRIA DE ALUMÍNIO OU PVC, FIXADO COM BAGUETE. AF_01/2021_PS</v>
          </cell>
          <cell r="I2242" t="str">
            <v>M2</v>
          </cell>
          <cell r="J2242" t="str">
            <v>COEFICIENTE DE REPRESENTATIVIDADE</v>
          </cell>
          <cell r="K2242" t="str">
            <v>388,01</v>
          </cell>
        </row>
        <row r="2243">
          <cell r="A2243" t="str">
            <v>ESQUADRIAS/FERRAGENS/VIDROS</v>
          </cell>
          <cell r="B2243" t="str">
            <v>ESQV</v>
          </cell>
          <cell r="C2243" t="str">
            <v>VIDROS/ESPELHOS</v>
          </cell>
          <cell r="D2243" t="str">
            <v>0103</v>
          </cell>
        </row>
        <row r="2243">
          <cell r="G2243">
            <v>102164</v>
          </cell>
          <cell r="H2243" t="str">
            <v>INSTALAÇÃO DE VIDRO LISO INCOLOR, E = 5 MM, EM ESQUADRIA DE ALUMÍNIO OU PVC, FIXADO COM BAGUETE. AF_01/2021_PS</v>
          </cell>
          <cell r="I2243" t="str">
            <v>M2</v>
          </cell>
          <cell r="J2243" t="str">
            <v>COEFICIENTE DE REPRESENTATIVIDADE</v>
          </cell>
          <cell r="K2243" t="str">
            <v>324,71</v>
          </cell>
        </row>
        <row r="2244">
          <cell r="A2244" t="str">
            <v>ESQUADRIAS/FERRAGENS/VIDROS</v>
          </cell>
          <cell r="B2244" t="str">
            <v>ESQV</v>
          </cell>
          <cell r="C2244" t="str">
            <v>VIDROS/ESPELHOS</v>
          </cell>
          <cell r="D2244" t="str">
            <v>0103</v>
          </cell>
        </row>
        <row r="2244">
          <cell r="G2244">
            <v>102165</v>
          </cell>
          <cell r="H2244" t="str">
            <v>INSTALAÇÃO DE VIDRO LISO FUME, E = 5 MM, EM ESQUADRIA DE ALUMÍNIO OU PVC, FIXADO COM BAGUETE. AF_01/2021_PS</v>
          </cell>
          <cell r="I2244" t="str">
            <v>M2</v>
          </cell>
          <cell r="J2244" t="str">
            <v>COEFICIENTE DE REPRESENTATIVIDADE</v>
          </cell>
          <cell r="K2244" t="str">
            <v>354,02</v>
          </cell>
        </row>
        <row r="2245">
          <cell r="A2245" t="str">
            <v>ESQUADRIAS/FERRAGENS/VIDROS</v>
          </cell>
          <cell r="B2245" t="str">
            <v>ESQV</v>
          </cell>
          <cell r="C2245" t="str">
            <v>VIDROS/ESPELHOS</v>
          </cell>
          <cell r="D2245" t="str">
            <v>0103</v>
          </cell>
        </row>
        <row r="2245">
          <cell r="G2245">
            <v>102166</v>
          </cell>
          <cell r="H2245" t="str">
            <v>INSTALAÇÃO DE VIDRO LISO INCOLOR, E = 6 MM, EM ESQUADRIA DE ALUMÍNIO OU PVC, FIXADO COM BAGUETE. AF_01/2021_PS</v>
          </cell>
          <cell r="I2245" t="str">
            <v>M2</v>
          </cell>
          <cell r="J2245" t="str">
            <v>COEFICIENTE DE REPRESENTATIVIDADE</v>
          </cell>
          <cell r="K2245" t="str">
            <v>306,43</v>
          </cell>
        </row>
        <row r="2246">
          <cell r="A2246" t="str">
            <v>ESQUADRIAS/FERRAGENS/VIDROS</v>
          </cell>
          <cell r="B2246" t="str">
            <v>ESQV</v>
          </cell>
          <cell r="C2246" t="str">
            <v>VIDROS/ESPELHOS</v>
          </cell>
          <cell r="D2246" t="str">
            <v>0103</v>
          </cell>
        </row>
        <row r="2246">
          <cell r="G2246">
            <v>102167</v>
          </cell>
          <cell r="H2246" t="str">
            <v>INSTALAÇÃO DE VIDRO LISO FUME, E = 6 MM, EM ESQUADRIA DE ALUMÍNIO OU PVC, FIXADO COM BAGUETE. AF_01/2021_PS</v>
          </cell>
          <cell r="I2246" t="str">
            <v>M2</v>
          </cell>
          <cell r="J2246" t="str">
            <v>COEFICIENTE DE REPRESENTATIVIDADE</v>
          </cell>
          <cell r="K2246" t="str">
            <v>369,14</v>
          </cell>
        </row>
        <row r="2247">
          <cell r="A2247" t="str">
            <v>ESQUADRIAS/FERRAGENS/VIDROS</v>
          </cell>
          <cell r="B2247" t="str">
            <v>ESQV</v>
          </cell>
          <cell r="C2247" t="str">
            <v>VIDROS/ESPELHOS</v>
          </cell>
          <cell r="D2247" t="str">
            <v>0103</v>
          </cell>
        </row>
        <row r="2247">
          <cell r="G2247">
            <v>102168</v>
          </cell>
          <cell r="H2247" t="str">
            <v>INSTALAÇÃO DE VIDRO LISO INCOLOR, E = 8 MM, EM ESQUADRIA DE ALUMÍNIO OU PVC, FIXADO COM BAGUETE. AF_01/2021_PS</v>
          </cell>
          <cell r="I2247" t="str">
            <v>M2</v>
          </cell>
          <cell r="J2247" t="str">
            <v>COEFICIENTE DE REPRESENTATIVIDADE</v>
          </cell>
          <cell r="K2247" t="str">
            <v>336,43</v>
          </cell>
        </row>
        <row r="2248">
          <cell r="A2248" t="str">
            <v>ESQUADRIAS/FERRAGENS/VIDROS</v>
          </cell>
          <cell r="B2248" t="str">
            <v>ESQV</v>
          </cell>
          <cell r="C2248" t="str">
            <v>VIDROS/ESPELHOS</v>
          </cell>
          <cell r="D2248" t="str">
            <v>0103</v>
          </cell>
        </row>
        <row r="2248">
          <cell r="G2248">
            <v>102169</v>
          </cell>
          <cell r="H2248" t="str">
            <v>INSTALAÇÃO DE VIDRO LISO INCOLOR, E = 10 MM, EM ESQUADRIA DE ALUMÍNIO OU PVC, FIXADO COM BAGUETE. AF_01/2021_PS</v>
          </cell>
          <cell r="I2248" t="str">
            <v>M2</v>
          </cell>
          <cell r="J2248" t="str">
            <v>COEFICIENTE DE REPRESENTATIVIDADE</v>
          </cell>
          <cell r="K2248" t="str">
            <v>368,33</v>
          </cell>
        </row>
        <row r="2249">
          <cell r="A2249" t="str">
            <v>ESQUADRIAS/FERRAGENS/VIDROS</v>
          </cell>
          <cell r="B2249" t="str">
            <v>ESQV</v>
          </cell>
          <cell r="C2249" t="str">
            <v>VIDROS/ESPELHOS</v>
          </cell>
          <cell r="D2249" t="str">
            <v>0103</v>
          </cell>
        </row>
        <row r="2249">
          <cell r="G2249">
            <v>102170</v>
          </cell>
          <cell r="H2249" t="str">
            <v>INSTALAÇÃO DE VIDRO IMPRESSO, E = 4 MM, EM ESQUADRIA DE ALUMÍNIO OU PVC, FIXADO COM BAGUETE. AF_01/2021_PS</v>
          </cell>
          <cell r="I2249" t="str">
            <v>M2</v>
          </cell>
          <cell r="J2249" t="str">
            <v>COEFICIENTE DE REPRESENTATIVIDADE</v>
          </cell>
          <cell r="K2249" t="str">
            <v>334,26</v>
          </cell>
        </row>
        <row r="2250">
          <cell r="A2250" t="str">
            <v>ESQUADRIAS/FERRAGENS/VIDROS</v>
          </cell>
          <cell r="B2250" t="str">
            <v>ESQV</v>
          </cell>
          <cell r="C2250" t="str">
            <v>VIDROS/ESPELHOS</v>
          </cell>
          <cell r="D2250" t="str">
            <v>0103</v>
          </cell>
        </row>
        <row r="2250">
          <cell r="G2250">
            <v>102171</v>
          </cell>
          <cell r="H2250" t="str">
            <v>INSTALAÇÃO DE VIDRO ARAMADO, E = 6 MM, EM ESQUADRIA DE ALUMÍNIO OU PVC, FIXADO COM BAGUETE. AF_01/2021_PS</v>
          </cell>
          <cell r="I2250" t="str">
            <v>M2</v>
          </cell>
          <cell r="J2250" t="str">
            <v>COEFICIENTE DE REPRESENTATIVIDADE</v>
          </cell>
          <cell r="K2250" t="str">
            <v>468,05</v>
          </cell>
        </row>
        <row r="2251">
          <cell r="A2251" t="str">
            <v>ESQUADRIAS/FERRAGENS/VIDROS</v>
          </cell>
          <cell r="B2251" t="str">
            <v>ESQV</v>
          </cell>
          <cell r="C2251" t="str">
            <v>VIDROS/ESPELHOS</v>
          </cell>
          <cell r="D2251" t="str">
            <v>0103</v>
          </cell>
        </row>
        <row r="2251">
          <cell r="G2251">
            <v>102172</v>
          </cell>
          <cell r="H2251" t="str">
            <v>INSTALAÇÃO DE VIDRO ARAMADO, E = 7 MM, EM ESQUADRIA DE ALUMÍNIO OU PVC, FIXADO COM BAGUETE. AF_01/2021_PS</v>
          </cell>
          <cell r="I2251" t="str">
            <v>M2</v>
          </cell>
          <cell r="J2251" t="str">
            <v>COEFICIENTE DE REPRESENTATIVIDADE</v>
          </cell>
          <cell r="K2251" t="str">
            <v>431,84</v>
          </cell>
        </row>
        <row r="2252">
          <cell r="A2252" t="str">
            <v>ESQUADRIAS/FERRAGENS/VIDROS</v>
          </cell>
          <cell r="B2252" t="str">
            <v>ESQV</v>
          </cell>
          <cell r="C2252" t="str">
            <v>VIDROS/ESPELHOS</v>
          </cell>
          <cell r="D2252" t="str">
            <v>0103</v>
          </cell>
        </row>
        <row r="2252">
          <cell r="G2252">
            <v>102176</v>
          </cell>
          <cell r="H2252" t="str">
            <v>INSTALAÇÃO DE VIDRO LAMINADO, E = 8 MM (4+4), ENCAIXADO EM PERFIL U. AF_01/2021_PS</v>
          </cell>
          <cell r="I2252" t="str">
            <v>M2</v>
          </cell>
          <cell r="J2252" t="str">
            <v>COEFICIENTE DE REPRESENTATIVIDADE</v>
          </cell>
          <cell r="K2252" t="str">
            <v>737,23</v>
          </cell>
        </row>
        <row r="2253">
          <cell r="A2253" t="str">
            <v>ESQUADRIAS/FERRAGENS/VIDROS</v>
          </cell>
          <cell r="B2253" t="str">
            <v>ESQV</v>
          </cell>
          <cell r="C2253" t="str">
            <v>VIDROS/ESPELHOS</v>
          </cell>
          <cell r="D2253" t="str">
            <v>0103</v>
          </cell>
        </row>
        <row r="2253">
          <cell r="G2253">
            <v>102177</v>
          </cell>
          <cell r="H2253" t="str">
            <v>INSTALAÇÃO DE VIDRO LAMINADO, E = 12 MM (4+4+4), ENCAIXADO EM PERFIL U. AF_01/2021_PS</v>
          </cell>
          <cell r="I2253" t="str">
            <v>M2</v>
          </cell>
          <cell r="J2253" t="str">
            <v>COEFICIENTE DE REPRESENTATIVIDADE</v>
          </cell>
          <cell r="K2253" t="str">
            <v>1.360,86</v>
          </cell>
        </row>
        <row r="2254">
          <cell r="A2254" t="str">
            <v>ESQUADRIAS/FERRAGENS/VIDROS</v>
          </cell>
          <cell r="B2254" t="str">
            <v>ESQV</v>
          </cell>
          <cell r="C2254" t="str">
            <v>VIDROS/ESPELHOS</v>
          </cell>
          <cell r="D2254" t="str">
            <v>0103</v>
          </cell>
        </row>
        <row r="2254">
          <cell r="G2254">
            <v>102178</v>
          </cell>
          <cell r="H2254" t="str">
            <v>INSTALAÇÃO DE VIDRO LAMINADO, E = 15 MM (5+5+5), ENCAIXADO EM PERFIL U. AF_01/2021_PS</v>
          </cell>
          <cell r="I2254" t="str">
            <v>M2</v>
          </cell>
          <cell r="J2254" t="str">
            <v>COEFICIENTE DE REPRESENTATIVIDADE</v>
          </cell>
          <cell r="K2254" t="str">
            <v>1.538,06</v>
          </cell>
        </row>
        <row r="2255">
          <cell r="A2255" t="str">
            <v>ESQUADRIAS/FERRAGENS/VIDROS</v>
          </cell>
          <cell r="B2255" t="str">
            <v>ESQV</v>
          </cell>
          <cell r="C2255" t="str">
            <v>VIDROS/ESPELHOS</v>
          </cell>
          <cell r="D2255" t="str">
            <v>0103</v>
          </cell>
        </row>
        <row r="2255">
          <cell r="G2255">
            <v>102179</v>
          </cell>
          <cell r="H2255" t="str">
            <v>INSTALAÇÃO DE VIDRO TEMPERADO, E = 6 MM, ENCAIXADO EM PERFIL U. AF_01/2021_PS</v>
          </cell>
          <cell r="I2255" t="str">
            <v>M2</v>
          </cell>
          <cell r="J2255" t="str">
            <v>COEFICIENTE DE REPRESENTATIVIDADE</v>
          </cell>
          <cell r="K2255" t="str">
            <v>256,39</v>
          </cell>
        </row>
        <row r="2256">
          <cell r="A2256" t="str">
            <v>ESQUADRIAS/FERRAGENS/VIDROS</v>
          </cell>
          <cell r="B2256" t="str">
            <v>ESQV</v>
          </cell>
          <cell r="C2256" t="str">
            <v>VIDROS/ESPELHOS</v>
          </cell>
          <cell r="D2256" t="str">
            <v>0103</v>
          </cell>
        </row>
        <row r="2256">
          <cell r="G2256">
            <v>102180</v>
          </cell>
          <cell r="H2256" t="str">
            <v>INSTALAÇÃO DE VIDRO TEMPERADO, E = 8 MM, ENCAIXADO EM PERFIL U. AF_01/2021_PS</v>
          </cell>
          <cell r="I2256" t="str">
            <v>M2</v>
          </cell>
          <cell r="J2256" t="str">
            <v>COEFICIENTE DE REPRESENTATIVIDADE</v>
          </cell>
          <cell r="K2256" t="str">
            <v>280,78</v>
          </cell>
        </row>
        <row r="2257">
          <cell r="A2257" t="str">
            <v>ESQUADRIAS/FERRAGENS/VIDROS</v>
          </cell>
          <cell r="B2257" t="str">
            <v>ESQV</v>
          </cell>
          <cell r="C2257" t="str">
            <v>VIDROS/ESPELHOS</v>
          </cell>
          <cell r="D2257" t="str">
            <v>0103</v>
          </cell>
        </row>
        <row r="2257">
          <cell r="G2257">
            <v>102181</v>
          </cell>
          <cell r="H2257" t="str">
            <v>INSTALAÇÃO DE VIDRO TEMPERADO, E = 10 MM, ENCAIXADO EM PERFIL U. AF_01/2021_PS</v>
          </cell>
          <cell r="I2257" t="str">
            <v>M2</v>
          </cell>
          <cell r="J2257" t="str">
            <v>COEFICIENTE DE REPRESENTATIVIDADE</v>
          </cell>
          <cell r="K2257" t="str">
            <v>317,21</v>
          </cell>
        </row>
        <row r="2258">
          <cell r="A2258" t="str">
            <v>ESQUADRIAS/FERRAGENS/VIDROS</v>
          </cell>
          <cell r="B2258" t="str">
            <v>ESQV</v>
          </cell>
          <cell r="C2258" t="str">
            <v>VIDROS/ESPELHOS</v>
          </cell>
          <cell r="D2258" t="str">
            <v>0103</v>
          </cell>
        </row>
        <row r="2258">
          <cell r="G2258">
            <v>102182</v>
          </cell>
          <cell r="H2258" t="str">
            <v>PORTA PIVOTANTE DE VIDRO TEMPERADO, 90X210 CM, ESPESSURA 10 MM, INCLUSIVE ACESSÓRIOS. AF_01/2021</v>
          </cell>
          <cell r="I2258" t="str">
            <v>UN</v>
          </cell>
          <cell r="J2258" t="str">
            <v>COEFICIENTE DE REPRESENTATIVIDADE</v>
          </cell>
          <cell r="K2258" t="str">
            <v>638,95</v>
          </cell>
        </row>
        <row r="2259">
          <cell r="A2259" t="str">
            <v>ESQUADRIAS/FERRAGENS/VIDROS</v>
          </cell>
          <cell r="B2259" t="str">
            <v>ESQV</v>
          </cell>
          <cell r="C2259" t="str">
            <v>VIDROS/ESPELHOS</v>
          </cell>
          <cell r="D2259" t="str">
            <v>0103</v>
          </cell>
        </row>
        <row r="2259">
          <cell r="G2259">
            <v>102183</v>
          </cell>
          <cell r="H2259" t="str">
            <v>PORTA PIVOTANTE DE VIDRO TEMPERADO, 2 FOLHAS DE 90X210 CM, ESPESSURA DE 10MM, INCLUSIVE ACESSÓRIOS. AF_01/2021</v>
          </cell>
          <cell r="I2259" t="str">
            <v>UN</v>
          </cell>
          <cell r="J2259" t="str">
            <v>COEFICIENTE DE REPRESENTATIVIDADE</v>
          </cell>
          <cell r="K2259" t="str">
            <v>1.287,94</v>
          </cell>
        </row>
        <row r="2260">
          <cell r="A2260" t="str">
            <v>ESQUADRIAS/FERRAGENS/VIDROS</v>
          </cell>
          <cell r="B2260" t="str">
            <v>ESQV</v>
          </cell>
          <cell r="C2260" t="str">
            <v>VIDROS/ESPELHOS</v>
          </cell>
          <cell r="D2260" t="str">
            <v>0103</v>
          </cell>
        </row>
        <row r="2260">
          <cell r="G2260">
            <v>102184</v>
          </cell>
          <cell r="H2260" t="str">
            <v>PORTA DE ABRIR COM MOLA HIDRÁULICA, EM VIDRO TEMPERADO, 90X210 CM, ESPESSURA 10 MM, INCLUSIVE ACESSÓRIOS. AF_01/2021</v>
          </cell>
          <cell r="I2260" t="str">
            <v>UN</v>
          </cell>
          <cell r="J2260" t="str">
            <v>COEFICIENTE DE REPRESENTATIVIDADE</v>
          </cell>
          <cell r="K2260" t="str">
            <v>1.478,94</v>
          </cell>
        </row>
        <row r="2261">
          <cell r="A2261" t="str">
            <v>ESQUADRIAS/FERRAGENS/VIDROS</v>
          </cell>
          <cell r="B2261" t="str">
            <v>ESQV</v>
          </cell>
          <cell r="C2261" t="str">
            <v>VIDROS/ESPELHOS</v>
          </cell>
          <cell r="D2261" t="str">
            <v>0103</v>
          </cell>
        </row>
        <row r="2261">
          <cell r="G2261">
            <v>102185</v>
          </cell>
          <cell r="H2261" t="str">
            <v>PORTA DE ABRIR COM MOLA HIDRÁULICA, EM VIDRO TEMPERADO, 2 FOLHAS DE 90X210 CM, ESPESSURA DD 10MM, INCLUSIVE ACESSÓRIOS. AF_01/2021</v>
          </cell>
          <cell r="I2261" t="str">
            <v>UN</v>
          </cell>
          <cell r="J2261" t="str">
            <v>COEFICIENTE DE REPRESENTATIVIDADE</v>
          </cell>
          <cell r="K2261" t="str">
            <v>2.967,64</v>
          </cell>
        </row>
        <row r="2262">
          <cell r="A2262" t="str">
            <v>ESQUADRIAS/FERRAGENS/VIDROS</v>
          </cell>
          <cell r="B2262" t="str">
            <v>ESQV</v>
          </cell>
          <cell r="C2262" t="str">
            <v>VIDROS/ESPELHOS</v>
          </cell>
          <cell r="D2262" t="str">
            <v>0103</v>
          </cell>
        </row>
        <row r="2262">
          <cell r="G2262">
            <v>102190</v>
          </cell>
          <cell r="H2262" t="str">
            <v>REMOÇÃO DE VIDRO LISO COMUM DE ESQUADRIA COM BAGUETE DE MADEIRA. AF_01/2021</v>
          </cell>
          <cell r="I2262" t="str">
            <v>M2</v>
          </cell>
          <cell r="J2262" t="str">
            <v>COEFICIENTE DE REPRESENTATIVIDADE</v>
          </cell>
          <cell r="K2262" t="str">
            <v>15,41</v>
          </cell>
        </row>
        <row r="2263">
          <cell r="A2263" t="str">
            <v>ESQUADRIAS/FERRAGENS/VIDROS</v>
          </cell>
          <cell r="B2263" t="str">
            <v>ESQV</v>
          </cell>
          <cell r="C2263" t="str">
            <v>VIDROS/ESPELHOS</v>
          </cell>
          <cell r="D2263" t="str">
            <v>0103</v>
          </cell>
        </row>
        <row r="2263">
          <cell r="G2263">
            <v>102191</v>
          </cell>
          <cell r="H2263" t="str">
            <v>REMOÇÃO DE VIDRO LISO COMUM DE ESQUADRIA COM BAGUETE DE ALUMÍNIO OU PVC. AF_01/2021</v>
          </cell>
          <cell r="I2263" t="str">
            <v>M2</v>
          </cell>
          <cell r="J2263" t="str">
            <v>COEFICIENTE DE REPRESENTATIVIDADE</v>
          </cell>
          <cell r="K2263" t="str">
            <v>18,73</v>
          </cell>
        </row>
        <row r="2264">
          <cell r="A2264" t="str">
            <v>ESQUADRIAS/FERRAGENS/VIDROS</v>
          </cell>
          <cell r="B2264" t="str">
            <v>ESQV</v>
          </cell>
          <cell r="C2264" t="str">
            <v>VIDROS/ESPELHOS</v>
          </cell>
          <cell r="D2264" t="str">
            <v>0103</v>
          </cell>
        </row>
        <row r="2264">
          <cell r="G2264">
            <v>102192</v>
          </cell>
          <cell r="H2264" t="str">
            <v>REMOÇÃO DE VIDRO TEMPERADO FIXADO EM PERFIL U. AF_01/2021</v>
          </cell>
          <cell r="I2264" t="str">
            <v>M2</v>
          </cell>
          <cell r="J2264" t="str">
            <v>COEFICIENTE DE REPRESENTATIVIDADE</v>
          </cell>
          <cell r="K2264" t="str">
            <v>13,37</v>
          </cell>
        </row>
        <row r="2265">
          <cell r="A2265" t="str">
            <v>ESQUADRIAS/FERRAGENS/VIDROS</v>
          </cell>
          <cell r="B2265" t="str">
            <v>ESQV</v>
          </cell>
          <cell r="C2265" t="str">
            <v>JANELA DE ALUMINIO</v>
          </cell>
          <cell r="D2265" t="str">
            <v>0222</v>
          </cell>
        </row>
        <row r="2265">
          <cell r="G2265">
            <v>94569</v>
          </cell>
          <cell r="H2265" t="str">
            <v>JANELA DE ALUMÍNIO TIPO MAXIM-AR, COM VIDROS, BATENTE E FERRAGENS. EXCLUSIVE ALIZAR, ACABAMENTO E CONTRAMARCO. FORNECIMENTO E INSTALAÇÃO. AF_12/2019</v>
          </cell>
          <cell r="I2265" t="str">
            <v>M2</v>
          </cell>
          <cell r="J2265" t="str">
            <v>ATRIBUÍDO SÃO PAULO</v>
          </cell>
          <cell r="K2265" t="str">
            <v>697,69</v>
          </cell>
        </row>
        <row r="2266">
          <cell r="A2266" t="str">
            <v>ESQUADRIAS/FERRAGENS/VIDROS</v>
          </cell>
          <cell r="B2266" t="str">
            <v>ESQV</v>
          </cell>
          <cell r="C2266" t="str">
            <v>JANELA DE ALUMINIO</v>
          </cell>
          <cell r="D2266" t="str">
            <v>0222</v>
          </cell>
        </row>
        <row r="2266">
          <cell r="G2266">
            <v>94570</v>
          </cell>
          <cell r="H2266" t="str">
            <v>JANELA DE ALUMÍNIO DE CORRER COM 2 FOLHAS PARA VIDROS, COM VIDROS, BATENTE, ACABAMENTO COM ACETATO OU BRILHANTE E FERRAGENS. EXCLUSIVE ALIZAR E CONTRAMARCO. FORNECIMENTO E INSTALAÇÃO. AF_12/2019</v>
          </cell>
          <cell r="I2266" t="str">
            <v>M2</v>
          </cell>
          <cell r="J2266" t="str">
            <v>ATRIBUÍDO SÃO PAULO</v>
          </cell>
          <cell r="K2266" t="str">
            <v>362,77</v>
          </cell>
        </row>
        <row r="2267">
          <cell r="A2267" t="str">
            <v>ESQUADRIAS/FERRAGENS/VIDROS</v>
          </cell>
          <cell r="B2267" t="str">
            <v>ESQV</v>
          </cell>
          <cell r="C2267" t="str">
            <v>JANELA DE ALUMINIO</v>
          </cell>
          <cell r="D2267" t="str">
            <v>0222</v>
          </cell>
        </row>
        <row r="2267">
          <cell r="G2267">
            <v>94572</v>
          </cell>
          <cell r="H2267" t="str">
            <v>JANELA DE ALUMÍNIO DE CORRER COM 3 FOLHAS (2 VENEZIANAS E 1 PARA VIDRO), COM VIDROS, BATENTE E FERRAGENS. EXCLUSIVE ACABAMENTO, ALIZAR E CONTRAMARCO. FORNECIMENTO E INSTALAÇÃO. AF_12/2019</v>
          </cell>
          <cell r="I2267" t="str">
            <v>M2</v>
          </cell>
          <cell r="J2267" t="str">
            <v>ATRIBUÍDO SÃO PAULO</v>
          </cell>
          <cell r="K2267" t="str">
            <v>517,93</v>
          </cell>
        </row>
        <row r="2268">
          <cell r="A2268" t="str">
            <v>ESQUADRIAS/FERRAGENS/VIDROS</v>
          </cell>
          <cell r="B2268" t="str">
            <v>ESQV</v>
          </cell>
          <cell r="C2268" t="str">
            <v>JANELA DE ALUMINIO</v>
          </cell>
          <cell r="D2268" t="str">
            <v>0222</v>
          </cell>
        </row>
        <row r="2268">
          <cell r="G2268">
            <v>94573</v>
          </cell>
          <cell r="H2268" t="str">
            <v>JANELA DE ALUMÍNIO DE CORRER COM 4 FOLHAS PARA VIDROS, COM VIDROS, BATENTE, ACABAMENTO COM ACETATO OU BRILHANTE E FERRAGENS. EXCLUSIVE ALIZAR E CONTRAMARCO. FORNECIMENTO E INSTALAÇÃO. AF_12/2019</v>
          </cell>
          <cell r="I2268" t="str">
            <v>M2</v>
          </cell>
          <cell r="J2268" t="str">
            <v>ATRIBUÍDO SÃO PAULO</v>
          </cell>
          <cell r="K2268" t="str">
            <v>419,32</v>
          </cell>
        </row>
        <row r="2269">
          <cell r="A2269" t="str">
            <v>ESQUADRIAS/FERRAGENS/VIDROS</v>
          </cell>
          <cell r="B2269" t="str">
            <v>ESQV</v>
          </cell>
          <cell r="C2269" t="str">
            <v>JANELA DE ALUMINIO</v>
          </cell>
          <cell r="D2269" t="str">
            <v>0222</v>
          </cell>
        </row>
        <row r="2269">
          <cell r="G2269">
            <v>94580</v>
          </cell>
          <cell r="H2269" t="str">
            <v>JANELA DE ALUMÍNIO DE CORRER COM 6 FOLHAS (2 VENEZIANAS FIXAS, 2 VENEZIANAS DE CORRER E 2 PARA VIDRO), COM VIDROS, BATENTE, ACABAMENTO COM ACETATO OU BRILHANTE E FERRAGENS. EXCLUSIVE ALIZAR E CONTRAMARCO. FORNECIMENTO E INSTALAÇÃO. AF_12/2019</v>
          </cell>
          <cell r="I2269" t="str">
            <v>M2</v>
          </cell>
          <cell r="J2269" t="str">
            <v>ATRIBUÍDO SÃO PAULO</v>
          </cell>
          <cell r="K2269" t="str">
            <v>576,38</v>
          </cell>
        </row>
        <row r="2270">
          <cell r="A2270" t="str">
            <v>ESQUADRIAS/FERRAGENS/VIDROS</v>
          </cell>
          <cell r="B2270" t="str">
            <v>ESQV</v>
          </cell>
          <cell r="C2270" t="str">
            <v>JANELA DE ALUMINIO</v>
          </cell>
          <cell r="D2270" t="str">
            <v>0222</v>
          </cell>
        </row>
        <row r="2270">
          <cell r="G2270">
            <v>94589</v>
          </cell>
          <cell r="H2270" t="str">
            <v>CONTRAMARCO DE ALUMÍNIO, FIXAÇÃO COM ARGAMASSA - FORNECIMENTO E INSTALAÇÃO. AF_12/2019</v>
          </cell>
          <cell r="I2270" t="str">
            <v>M</v>
          </cell>
          <cell r="J2270" t="str">
            <v>ATRIBUÍDO SÃO PAULO</v>
          </cell>
          <cell r="K2270" t="str">
            <v>20,93</v>
          </cell>
        </row>
        <row r="2271">
          <cell r="A2271" t="str">
            <v>ESQUADRIAS/FERRAGENS/VIDROS</v>
          </cell>
          <cell r="B2271" t="str">
            <v>ESQV</v>
          </cell>
          <cell r="C2271" t="str">
            <v>JANELA DE ALUMINIO</v>
          </cell>
          <cell r="D2271" t="str">
            <v>0222</v>
          </cell>
        </row>
        <row r="2271">
          <cell r="G2271">
            <v>94590</v>
          </cell>
          <cell r="H2271" t="str">
            <v>CONTRAMARCO DE ALUMÍNIO, FIXAÇÃO COM PARAFUSO - FORNECIMENTO E INSTALAÇÃO. AF_12/2019</v>
          </cell>
          <cell r="I2271" t="str">
            <v>M</v>
          </cell>
          <cell r="J2271" t="str">
            <v>ATRIBUÍDO SÃO PAULO</v>
          </cell>
          <cell r="K2271" t="str">
            <v>17,59</v>
          </cell>
        </row>
        <row r="2272">
          <cell r="A2272" t="str">
            <v>ESQUADRIAS/FERRAGENS/VIDROS</v>
          </cell>
          <cell r="B2272" t="str">
            <v>ESQV</v>
          </cell>
          <cell r="C2272" t="str">
            <v>JANELA DE ALUMINIO</v>
          </cell>
          <cell r="D2272" t="str">
            <v>0222</v>
          </cell>
        </row>
        <row r="2272">
          <cell r="G2272">
            <v>100674</v>
          </cell>
          <cell r="H2272" t="str">
            <v>JANELA FIXA DE ALUMÍNIO PARA VIDRO, COM VIDRO, BATENTE E FERRAGENS. EXCLUSIVE ACABAMENTO, ALIZAR E CONTRAMARCO. FORNECIMENTO E INSTALAÇÃO. AF_12/2019</v>
          </cell>
          <cell r="I2272" t="str">
            <v>M2</v>
          </cell>
          <cell r="J2272" t="str">
            <v>ATRIBUÍDO SÃO PAULO</v>
          </cell>
          <cell r="K2272" t="str">
            <v>760,28</v>
          </cell>
        </row>
        <row r="2273">
          <cell r="A2273" t="str">
            <v>FUNDACOES E ESTRUTURAS</v>
          </cell>
          <cell r="B2273" t="str">
            <v>FUES</v>
          </cell>
          <cell r="C2273" t="str">
            <v>TUBULOES</v>
          </cell>
          <cell r="D2273" t="str">
            <v>0038</v>
          </cell>
        </row>
        <row r="2273">
          <cell r="G2273">
            <v>101096</v>
          </cell>
          <cell r="H2273" t="str">
            <v>TUBULÃO A CÉU ABERTO, DIÂMETRO DO FUSTE DE 70CM, ESCAVAÇÃO MANUAL, SEM ALARGAMENTO DE BASE, CONCRETO FEITO EM OBRA E LANÇADO COM JERICA. AF_05/2020_PA</v>
          </cell>
          <cell r="I2273" t="str">
            <v>M3</v>
          </cell>
          <cell r="J2273" t="str">
            <v>COEFICIENTE DE REPRESENTATIVIDADE</v>
          </cell>
          <cell r="K2273" t="str">
            <v>1.296,02</v>
          </cell>
        </row>
        <row r="2274">
          <cell r="A2274" t="str">
            <v>FUNDACOES E ESTRUTURAS</v>
          </cell>
          <cell r="B2274" t="str">
            <v>FUES</v>
          </cell>
          <cell r="C2274" t="str">
            <v>TUBULOES</v>
          </cell>
          <cell r="D2274" t="str">
            <v>0038</v>
          </cell>
        </row>
        <row r="2274">
          <cell r="G2274">
            <v>101097</v>
          </cell>
          <cell r="H2274" t="str">
            <v>TUBULÃO A CÉU ABERTO, DIÂMETRO DO FUSTE DE 80CM, ESCAVAÇÃO MANUAL, SEM ALARGAMENTO DE BASE, CONCRETO FEITO EM OBRA E LANÇADO COM JERICA. AF_05/2020_PA</v>
          </cell>
          <cell r="I2274" t="str">
            <v>M3</v>
          </cell>
          <cell r="J2274" t="str">
            <v>COEFICIENTE DE REPRESENTATIVIDADE</v>
          </cell>
          <cell r="K2274" t="str">
            <v>1.225,89</v>
          </cell>
        </row>
        <row r="2275">
          <cell r="A2275" t="str">
            <v>FUNDACOES E ESTRUTURAS</v>
          </cell>
          <cell r="B2275" t="str">
            <v>FUES</v>
          </cell>
          <cell r="C2275" t="str">
            <v>TUBULOES</v>
          </cell>
          <cell r="D2275" t="str">
            <v>0038</v>
          </cell>
        </row>
        <row r="2275">
          <cell r="G2275">
            <v>101098</v>
          </cell>
          <cell r="H2275" t="str">
            <v>TUBULÃO A CÉU ABERTO, DIÂMETRO DO FUSTE DE 100CM, ESCAVAÇÃO MANUAL, SEM ALARGAMENTO DE BASE, CONCRETO FEITO EM OBRA E LANÇADO COM JERICA. AF_05/2020_PA</v>
          </cell>
          <cell r="I2275" t="str">
            <v>M3</v>
          </cell>
          <cell r="J2275" t="str">
            <v>COEFICIENTE DE REPRESENTATIVIDADE</v>
          </cell>
          <cell r="K2275" t="str">
            <v>1.134,95</v>
          </cell>
        </row>
        <row r="2276">
          <cell r="A2276" t="str">
            <v>FUNDACOES E ESTRUTURAS</v>
          </cell>
          <cell r="B2276" t="str">
            <v>FUES</v>
          </cell>
          <cell r="C2276" t="str">
            <v>TUBULOES</v>
          </cell>
          <cell r="D2276" t="str">
            <v>0038</v>
          </cell>
        </row>
        <row r="2276">
          <cell r="G2276">
            <v>101099</v>
          </cell>
          <cell r="H2276" t="str">
            <v>TUBULÃO A CÉU ABERTO, DIÂMETRO DO FUSTE DE 120CM, ESCAVAÇÃO MANUAL, SEM ALARGAMENTO DE BASE, CONCRETO FEITO EM OBRA E LANÇADO COM JERICA. AF_05/2020_PA</v>
          </cell>
          <cell r="I2276" t="str">
            <v>M3</v>
          </cell>
          <cell r="J2276" t="str">
            <v>COEFICIENTE DE REPRESENTATIVIDADE</v>
          </cell>
          <cell r="K2276" t="str">
            <v>1.041,84</v>
          </cell>
        </row>
        <row r="2277">
          <cell r="A2277" t="str">
            <v>FUNDACOES E ESTRUTURAS</v>
          </cell>
          <cell r="B2277" t="str">
            <v>FUES</v>
          </cell>
          <cell r="C2277" t="str">
            <v>TUBULOES</v>
          </cell>
          <cell r="D2277" t="str">
            <v>0038</v>
          </cell>
        </row>
        <row r="2277">
          <cell r="G2277">
            <v>101100</v>
          </cell>
          <cell r="H2277" t="str">
            <v>TUBULÃO A CÉU ABERTO, DIÂMETRO DO FUSTE DE 70CM, ESCAVAÇÃO MECÂNICA, SEM ALARGAMENTO DE BASE, CONCRETO FEITO EM OBRA E LANÇADO COM JERICA. AF_05/2020_PA</v>
          </cell>
          <cell r="I2277" t="str">
            <v>M3</v>
          </cell>
          <cell r="J2277" t="str">
            <v>COEFICIENTE DE REPRESENTATIVIDADE</v>
          </cell>
          <cell r="K2277" t="str">
            <v>961,13</v>
          </cell>
        </row>
        <row r="2278">
          <cell r="A2278" t="str">
            <v>FUNDACOES E ESTRUTURAS</v>
          </cell>
          <cell r="B2278" t="str">
            <v>FUES</v>
          </cell>
          <cell r="C2278" t="str">
            <v>TUBULOES</v>
          </cell>
          <cell r="D2278" t="str">
            <v>0038</v>
          </cell>
        </row>
        <row r="2278">
          <cell r="G2278">
            <v>101101</v>
          </cell>
          <cell r="H2278" t="str">
            <v>TUBULÃO A CÉU ABERTO, DIÂMETRO DO FUSTE DE 80CM, ESCAVAÇÃO MECÂNICA, SEM ALARGAMENTO DE BASE, CONCRETO FEITO EM OBRA E LANÇADO COM JERICA (EXCLUSIVE MOBILIZAÇÃO E DESMOBILIZAÇÃO). AF_05/2020_PA</v>
          </cell>
          <cell r="I2278" t="str">
            <v>M3</v>
          </cell>
          <cell r="J2278" t="str">
            <v>COEFICIENTE DE REPRESENTATIVIDADE</v>
          </cell>
          <cell r="K2278" t="str">
            <v>938,06</v>
          </cell>
        </row>
        <row r="2279">
          <cell r="A2279" t="str">
            <v>FUNDACOES E ESTRUTURAS</v>
          </cell>
          <cell r="B2279" t="str">
            <v>FUES</v>
          </cell>
          <cell r="C2279" t="str">
            <v>TUBULOES</v>
          </cell>
          <cell r="D2279" t="str">
            <v>0038</v>
          </cell>
        </row>
        <row r="2279">
          <cell r="G2279">
            <v>101102</v>
          </cell>
          <cell r="H2279" t="str">
            <v>TUBULÃO A CÉU ABERTO, DIÂMETRO DO FUSTE DE 100CM, ESCAVAÇÃO MECÂNICA, SEM ALARGAMENTO DE BASE, CONCRETO FEITO EM OBRA E LANÇADO COM JERICA (EXCLUSIVE MOBILIZAÇÃO E DESMOBILIZAÇÃO). AF_05/2020_PA</v>
          </cell>
          <cell r="I2279" t="str">
            <v>M3</v>
          </cell>
          <cell r="J2279" t="str">
            <v>COEFICIENTE DE REPRESENTATIVIDADE</v>
          </cell>
          <cell r="K2279" t="str">
            <v>912,06</v>
          </cell>
        </row>
        <row r="2280">
          <cell r="A2280" t="str">
            <v>FUNDACOES E ESTRUTURAS</v>
          </cell>
          <cell r="B2280" t="str">
            <v>FUES</v>
          </cell>
          <cell r="C2280" t="str">
            <v>TUBULOES</v>
          </cell>
          <cell r="D2280" t="str">
            <v>0038</v>
          </cell>
        </row>
        <row r="2280">
          <cell r="G2280">
            <v>101103</v>
          </cell>
          <cell r="H2280" t="str">
            <v>TUBULÃO A CÉU ABERTO, DIÂMETRO DO FUSTE DE 120CM, ESCAVAÇÃO MECÂNICA, SEM ALARGAMENTO DE BASE, CONCRETO FEITO EM OBRA E LANÇADO COM JERICA (EXCLUSIVE MOBILIZAÇÃO E DESMOBILIZAÇÃO). AF_05/2020_PA</v>
          </cell>
          <cell r="I2280" t="str">
            <v>M3</v>
          </cell>
          <cell r="J2280" t="str">
            <v>COEFICIENTE DE REPRESENTATIVIDADE</v>
          </cell>
          <cell r="K2280" t="str">
            <v>861,14</v>
          </cell>
        </row>
        <row r="2281">
          <cell r="A2281" t="str">
            <v>FUNDACOES E ESTRUTURAS</v>
          </cell>
          <cell r="B2281" t="str">
            <v>FUES</v>
          </cell>
          <cell r="C2281" t="str">
            <v>TUBULOES</v>
          </cell>
          <cell r="D2281" t="str">
            <v>0038</v>
          </cell>
        </row>
        <row r="2281">
          <cell r="G2281">
            <v>101104</v>
          </cell>
          <cell r="H2281" t="str">
            <v>TUBULÃO A CÉU ABERTO, DIÂMETRO DO FUSTE DE 70CM, ESCAVAÇÃO MANUAL, SEM ALARGAMENTO DE BASE, CONCRETO USINADO E LANÇADO COM BOMBA OU DIRETAMENTE DO CAMINHÃO (EXCLUSIVE BOMBEAMENTO). AF_05/2020_PA</v>
          </cell>
          <cell r="I2281" t="str">
            <v>M3</v>
          </cell>
          <cell r="J2281" t="str">
            <v>COEFICIENTE DE REPRESENTATIVIDADE</v>
          </cell>
          <cell r="K2281" t="str">
            <v>1.348,15</v>
          </cell>
        </row>
        <row r="2282">
          <cell r="A2282" t="str">
            <v>FUNDACOES E ESTRUTURAS</v>
          </cell>
          <cell r="B2282" t="str">
            <v>FUES</v>
          </cell>
          <cell r="C2282" t="str">
            <v>TUBULOES</v>
          </cell>
          <cell r="D2282" t="str">
            <v>0038</v>
          </cell>
        </row>
        <row r="2282">
          <cell r="G2282">
            <v>101105</v>
          </cell>
          <cell r="H2282" t="str">
            <v>TUBULÃO A CÉU ABERTO, DIÂMETRO DO FUSTE DE 80CM, ESCAVAÇÃO MANUAL, SEM ALARGAMENTO DE BASE, CONCRETO USINADO E LANÇADO COM BOMBA OU DIRETAMENTE DO CAMINHÃO (EXCLUSIVE BOMBEAMENTO). AF_05/2020_PA</v>
          </cell>
          <cell r="I2282" t="str">
            <v>M3</v>
          </cell>
          <cell r="J2282" t="str">
            <v>COEFICIENTE DE REPRESENTATIVIDADE</v>
          </cell>
          <cell r="K2282" t="str">
            <v>1.277,33</v>
          </cell>
        </row>
        <row r="2283">
          <cell r="A2283" t="str">
            <v>FUNDACOES E ESTRUTURAS</v>
          </cell>
          <cell r="B2283" t="str">
            <v>FUES</v>
          </cell>
          <cell r="C2283" t="str">
            <v>TUBULOES</v>
          </cell>
          <cell r="D2283" t="str">
            <v>0038</v>
          </cell>
        </row>
        <row r="2283">
          <cell r="G2283">
            <v>101106</v>
          </cell>
          <cell r="H2283" t="str">
            <v>TUBULÃO A CÉU ABERTO, DIÂMETRO DO FUSTE DE 100CM, ESCAVAÇÃO MANUAL, SEM ALARGAMENTO DE BASE, CONCRETO USINADO E LANÇADO COM BOMBA OU DIRETAMENTE DO CAMINHÃO (EXCLUSIVE BOMBEAMENTO). AF_05/2020_PA</v>
          </cell>
          <cell r="I2283" t="str">
            <v>M3</v>
          </cell>
          <cell r="J2283" t="str">
            <v>COEFICIENTE DE REPRESENTATIVIDADE</v>
          </cell>
          <cell r="K2283" t="str">
            <v>1.185,73</v>
          </cell>
        </row>
        <row r="2284">
          <cell r="A2284" t="str">
            <v>FUNDACOES E ESTRUTURAS</v>
          </cell>
          <cell r="B2284" t="str">
            <v>FUES</v>
          </cell>
          <cell r="C2284" t="str">
            <v>TUBULOES</v>
          </cell>
          <cell r="D2284" t="str">
            <v>0038</v>
          </cell>
        </row>
        <row r="2284">
          <cell r="G2284">
            <v>101107</v>
          </cell>
          <cell r="H2284" t="str">
            <v>TUBULÃO A CÉU ABERTO, DIÂMETRO DO FUSTE DE 120CM, ESCAVAÇÃO MANUAL, SEM ALARGAMENTO DE BASE, CONCRETO USINADO E LANÇADO COM BOMBA OU DIRETAMENTE DO CAMINHÃO (EXCLUSIVE BOMBEAMENTO). AF_05/2020_PA</v>
          </cell>
          <cell r="I2284" t="str">
            <v>M3</v>
          </cell>
          <cell r="J2284" t="str">
            <v>COEFICIENTE DE REPRESENTATIVIDADE</v>
          </cell>
          <cell r="K2284" t="str">
            <v>1.091,26</v>
          </cell>
        </row>
        <row r="2285">
          <cell r="A2285" t="str">
            <v>FUNDACOES E ESTRUTURAS</v>
          </cell>
          <cell r="B2285" t="str">
            <v>FUES</v>
          </cell>
          <cell r="C2285" t="str">
            <v>TUBULOES</v>
          </cell>
          <cell r="D2285" t="str">
            <v>0038</v>
          </cell>
        </row>
        <row r="2285">
          <cell r="G2285">
            <v>101108</v>
          </cell>
          <cell r="H2285" t="str">
            <v>TUBULÃO A CÉU ABERTO, DIÂMETRO DO FUSTE DE 70CM, ESCAVAÇÃO MECÂNICA, SEM ALARGAMENTO DE BASE, CONCRETO USINADO E LANÇADO COM BOMBA OU DIRETAMENTE DO CAMINHÃO (EXCLUSIVE BOMBEAMENTO, MOBILIZAÇÃO E DESMOBILIZAÇÃO). AF_05/2020_PA</v>
          </cell>
          <cell r="I2285" t="str">
            <v>M3</v>
          </cell>
          <cell r="J2285" t="str">
            <v>COEFICIENTE DE REPRESENTATIVIDADE</v>
          </cell>
          <cell r="K2285" t="str">
            <v>1.006,98</v>
          </cell>
        </row>
        <row r="2286">
          <cell r="A2286" t="str">
            <v>FUNDACOES E ESTRUTURAS</v>
          </cell>
          <cell r="B2286" t="str">
            <v>FUES</v>
          </cell>
          <cell r="C2286" t="str">
            <v>TUBULOES</v>
          </cell>
          <cell r="D2286" t="str">
            <v>0038</v>
          </cell>
        </row>
        <row r="2286">
          <cell r="G2286">
            <v>101109</v>
          </cell>
          <cell r="H2286" t="str">
            <v>TUBULÃO A CÉU ABERTO, DIÂMETRO DO FUSTE DE 80CM, ESCAVAÇÃO MECÂNICA, SEM ALARGAMENTO DE BASE, CONCRETO USINADO E LANÇADO COM BOMBA OU DIRETAMENTE DO CAMINHÃO (EXCLUSIVE BOMBEAMENTO, MOBILIZAÇÃO E DESMOBILIZAÇÃO). AF_05/2020_PA</v>
          </cell>
          <cell r="I2286" t="str">
            <v>M3</v>
          </cell>
          <cell r="J2286" t="str">
            <v>COEFICIENTE DE REPRESENTATIVIDADE</v>
          </cell>
          <cell r="K2286" t="str">
            <v>983,56</v>
          </cell>
        </row>
        <row r="2287">
          <cell r="A2287" t="str">
            <v>FUNDACOES E ESTRUTURAS</v>
          </cell>
          <cell r="B2287" t="str">
            <v>FUES</v>
          </cell>
          <cell r="C2287" t="str">
            <v>TUBULOES</v>
          </cell>
          <cell r="D2287" t="str">
            <v>0038</v>
          </cell>
        </row>
        <row r="2287">
          <cell r="G2287">
            <v>101110</v>
          </cell>
          <cell r="H2287" t="str">
            <v>TUBULÃO A CÉU ABERTO, DIÂMETRO DO FUSTE DE 100CM, ESCAVAÇÃO MECÂNICA, SEM ALARGAMENTO DE BASE, CONCRETO USINADO E LANÇADO COM BOMBA OU DIRETAMENTE DO CAMINHÃO (EXCLUSIVE BOMBEAMENTO, MOBILIZAÇÃO E DESMOBILIZAÇÃO). AF_05/2020_PA</v>
          </cell>
          <cell r="I2287" t="str">
            <v>M3</v>
          </cell>
          <cell r="J2287" t="str">
            <v>COEFICIENTE DE REPRESENTATIVIDADE</v>
          </cell>
          <cell r="K2287" t="str">
            <v>957,60</v>
          </cell>
        </row>
        <row r="2288">
          <cell r="A2288" t="str">
            <v>FUNDACOES E ESTRUTURAS</v>
          </cell>
          <cell r="B2288" t="str">
            <v>FUES</v>
          </cell>
          <cell r="C2288" t="str">
            <v>TUBULOES</v>
          </cell>
          <cell r="D2288" t="str">
            <v>0038</v>
          </cell>
        </row>
        <row r="2288">
          <cell r="G2288">
            <v>101111</v>
          </cell>
          <cell r="H2288" t="str">
            <v>TUBULÃO A CÉU ABERTO, DIÂMETRO DO FUSTE DE 120CM, ESCAVAÇÃO MECÂNICA, SEM ALARGAMENTO DE BASE, CONCRETO USINADO E LANÇADO COM BOMBA OU DIRETAMENTE DO CAMINHÃO (EXCLUSIVE BOMBEAMENTO, MOBILIZAÇÃO E DESMOBILIZAÇÃO). AF_05/2020_PA</v>
          </cell>
          <cell r="I2288" t="str">
            <v>M3</v>
          </cell>
          <cell r="J2288" t="str">
            <v>COEFICIENTE DE REPRESENTATIVIDADE</v>
          </cell>
          <cell r="K2288" t="str">
            <v>906,04</v>
          </cell>
        </row>
        <row r="2289">
          <cell r="A2289" t="str">
            <v>FUNDACOES E ESTRUTURAS</v>
          </cell>
          <cell r="B2289" t="str">
            <v>FUES</v>
          </cell>
          <cell r="C2289" t="str">
            <v>TUBULOES</v>
          </cell>
          <cell r="D2289" t="str">
            <v>0038</v>
          </cell>
        </row>
        <row r="2289">
          <cell r="G2289">
            <v>101112</v>
          </cell>
          <cell r="H2289" t="str">
            <v>ALARGAMENTO DE BASE DE TUBULÃO A CÉU ABERTO, ESCAVAÇÃO MANUAL, CONCRETO FEITO EM OBRA E LANÇADO COM JERICA. AF_05/2020</v>
          </cell>
          <cell r="I2289" t="str">
            <v>M3</v>
          </cell>
          <cell r="J2289" t="str">
            <v>COEFICIENTE DE REPRESENTATIVIDADE</v>
          </cell>
          <cell r="K2289" t="str">
            <v>946,39</v>
          </cell>
        </row>
        <row r="2290">
          <cell r="A2290" t="str">
            <v>FUNDACOES E ESTRUTURAS</v>
          </cell>
          <cell r="B2290" t="str">
            <v>FUES</v>
          </cell>
          <cell r="C2290" t="str">
            <v>TUBULOES</v>
          </cell>
          <cell r="D2290" t="str">
            <v>0038</v>
          </cell>
        </row>
        <row r="2290">
          <cell r="G2290">
            <v>101113</v>
          </cell>
          <cell r="H2290" t="str">
            <v>ALARGAMENTO DE BASE DE TUBULÃO A CÉU ABERTO, ESCAVAÇÃO MANUAL, CONCRETO USINADO E LANÇADO COM BOMBA OU DIRETAMENTE DO CAMINHÃO (EXCLUSIVE BOMBEAMENTO). AF_05/2020</v>
          </cell>
          <cell r="I2290" t="str">
            <v>M3</v>
          </cell>
          <cell r="J2290" t="str">
            <v>COEFICIENTE DE REPRESENTATIVIDADE</v>
          </cell>
          <cell r="K2290" t="str">
            <v>1.003,42</v>
          </cell>
        </row>
        <row r="2291">
          <cell r="A2291" t="str">
            <v>FUNDACOES E ESTRUTURAS</v>
          </cell>
          <cell r="B2291" t="str">
            <v>FUES</v>
          </cell>
          <cell r="C2291" t="str">
            <v>ESTACAS</v>
          </cell>
          <cell r="D2291" t="str">
            <v>0039</v>
          </cell>
        </row>
        <row r="2291">
          <cell r="G2291">
            <v>95601</v>
          </cell>
          <cell r="H2291" t="str">
            <v>ARRASAMENTO MECANICO DE ESTACA DE CONCRETO ARMADO, DIAMETROS DE ATÉ 40 CM. AF_05/2021</v>
          </cell>
          <cell r="I2291" t="str">
            <v>UN</v>
          </cell>
          <cell r="J2291" t="str">
            <v>COEFICIENTE DE REPRESENTATIVIDADE</v>
          </cell>
          <cell r="K2291" t="str">
            <v>15,59</v>
          </cell>
        </row>
        <row r="2292">
          <cell r="A2292" t="str">
            <v>FUNDACOES E ESTRUTURAS</v>
          </cell>
          <cell r="B2292" t="str">
            <v>FUES</v>
          </cell>
          <cell r="C2292" t="str">
            <v>ESTACAS</v>
          </cell>
          <cell r="D2292" t="str">
            <v>0039</v>
          </cell>
        </row>
        <row r="2292">
          <cell r="G2292">
            <v>95602</v>
          </cell>
          <cell r="H2292" t="str">
            <v>ARRASAMENTO MECANICO DE ESTACA DE CONCRETO ARMADO, DIAMETROS DE 41 CM A 60 CM. AF_05/2021</v>
          </cell>
          <cell r="I2292" t="str">
            <v>UN</v>
          </cell>
          <cell r="J2292" t="str">
            <v>COEFICIENTE DE REPRESENTATIVIDADE</v>
          </cell>
          <cell r="K2292" t="str">
            <v>24,96</v>
          </cell>
        </row>
        <row r="2293">
          <cell r="A2293" t="str">
            <v>FUNDACOES E ESTRUTURAS</v>
          </cell>
          <cell r="B2293" t="str">
            <v>FUES</v>
          </cell>
          <cell r="C2293" t="str">
            <v>ESTACAS</v>
          </cell>
          <cell r="D2293" t="str">
            <v>0039</v>
          </cell>
        </row>
        <row r="2293">
          <cell r="G2293">
            <v>95603</v>
          </cell>
          <cell r="H2293" t="str">
            <v>ARRASAMENTO MECANICO DE ESTACA DE CONCRETO ARMADO, DIAMETROS DE 61 CM A 80 CM. AF_05/2021</v>
          </cell>
          <cell r="I2293" t="str">
            <v>UN</v>
          </cell>
          <cell r="J2293" t="str">
            <v>COEFICIENTE DE REPRESENTATIVIDADE</v>
          </cell>
          <cell r="K2293" t="str">
            <v>42,57</v>
          </cell>
        </row>
        <row r="2294">
          <cell r="A2294" t="str">
            <v>FUNDACOES E ESTRUTURAS</v>
          </cell>
          <cell r="B2294" t="str">
            <v>FUES</v>
          </cell>
          <cell r="C2294" t="str">
            <v>ESTACAS</v>
          </cell>
          <cell r="D2294" t="str">
            <v>0039</v>
          </cell>
        </row>
        <row r="2294">
          <cell r="G2294">
            <v>95604</v>
          </cell>
          <cell r="H2294" t="str">
            <v>ARRASAMENTO MECANICO DE ESTACA DE CONCRETO ARMADO, DIAMETROS DE 81 CM A 100 CM. AF_05/2021</v>
          </cell>
          <cell r="I2294" t="str">
            <v>UN</v>
          </cell>
          <cell r="J2294" t="str">
            <v>COEFICIENTE DE REPRESENTATIVIDADE</v>
          </cell>
          <cell r="K2294" t="str">
            <v>66,08</v>
          </cell>
        </row>
        <row r="2295">
          <cell r="A2295" t="str">
            <v>FUNDACOES E ESTRUTURAS</v>
          </cell>
          <cell r="B2295" t="str">
            <v>FUES</v>
          </cell>
          <cell r="C2295" t="str">
            <v>ESTACAS</v>
          </cell>
          <cell r="D2295" t="str">
            <v>0039</v>
          </cell>
        </row>
        <row r="2295">
          <cell r="G2295">
            <v>95605</v>
          </cell>
          <cell r="H2295" t="str">
            <v>ARRASAMENTO MECANICO DE ESTACA DE CONCRETO ARMADO, DIAMETROS DE 101 CM A 150 CM. AF_05/2021</v>
          </cell>
          <cell r="I2295" t="str">
            <v>UN</v>
          </cell>
          <cell r="J2295" t="str">
            <v>COEFICIENTE DE REPRESENTATIVIDADE</v>
          </cell>
          <cell r="K2295" t="str">
            <v>121,34</v>
          </cell>
        </row>
        <row r="2296">
          <cell r="A2296" t="str">
            <v>FUNDACOES E ESTRUTURAS</v>
          </cell>
          <cell r="B2296" t="str">
            <v>FUES</v>
          </cell>
          <cell r="C2296" t="str">
            <v>ESTACAS</v>
          </cell>
          <cell r="D2296" t="str">
            <v>0039</v>
          </cell>
        </row>
        <row r="2296">
          <cell r="G2296">
            <v>95607</v>
          </cell>
          <cell r="H2296" t="str">
            <v>ARRASAMENTO DE ESTACA METÁLICA, PERFIL LAMINADO TIPO  I  FAMÍLIA 250. AF_05/2021</v>
          </cell>
          <cell r="I2296" t="str">
            <v>UN</v>
          </cell>
          <cell r="J2296" t="str">
            <v>COEFICIENTE DE REPRESENTATIVIDADE</v>
          </cell>
          <cell r="K2296" t="str">
            <v>23,74</v>
          </cell>
        </row>
        <row r="2297">
          <cell r="A2297" t="str">
            <v>FUNDACOES E ESTRUTURAS</v>
          </cell>
          <cell r="B2297" t="str">
            <v>FUES</v>
          </cell>
          <cell r="C2297" t="str">
            <v>ESTACAS</v>
          </cell>
          <cell r="D2297" t="str">
            <v>0039</v>
          </cell>
        </row>
        <row r="2297">
          <cell r="G2297">
            <v>95608</v>
          </cell>
          <cell r="H2297" t="str">
            <v>ARRASAMENTO MECÂNICO DE ESTACA METÁLICA, PERFIL LAMINADO TIPO  H - FAMÍLIA 250. AF_05/2021</v>
          </cell>
          <cell r="I2297" t="str">
            <v>UN</v>
          </cell>
          <cell r="J2297" t="str">
            <v>COEFICIENTE DE REPRESENTATIVIDADE</v>
          </cell>
          <cell r="K2297" t="str">
            <v>34,44</v>
          </cell>
        </row>
        <row r="2298">
          <cell r="A2298" t="str">
            <v>FUNDACOES E ESTRUTURAS</v>
          </cell>
          <cell r="B2298" t="str">
            <v>FUES</v>
          </cell>
          <cell r="C2298" t="str">
            <v>ESTACAS</v>
          </cell>
          <cell r="D2298" t="str">
            <v>0039</v>
          </cell>
        </row>
        <row r="2298">
          <cell r="G2298">
            <v>95609</v>
          </cell>
          <cell r="H2298" t="str">
            <v>ARRASAMENTO MECÂNICO DE ESTACA METÁLICA, PERFIL LAMINADO TIPO  H - FAMÍLIA 310. AF_05/2021</v>
          </cell>
          <cell r="I2298" t="str">
            <v>UN</v>
          </cell>
          <cell r="J2298" t="str">
            <v>COEFICIENTE DE REPRESENTATIVIDADE</v>
          </cell>
          <cell r="K2298" t="str">
            <v>43,68</v>
          </cell>
        </row>
        <row r="2299">
          <cell r="A2299" t="str">
            <v>FUNDACOES E ESTRUTURAS</v>
          </cell>
          <cell r="B2299" t="str">
            <v>FUES</v>
          </cell>
          <cell r="C2299" t="str">
            <v>ESTACAS</v>
          </cell>
          <cell r="D2299" t="str">
            <v>0039</v>
          </cell>
        </row>
        <row r="2299">
          <cell r="G2299">
            <v>100651</v>
          </cell>
          <cell r="H2299" t="str">
            <v>ESTACA HÉLICE CONTÍNUA, DIÂMETRO DE 30 CM, INCLUSO CONCRETO FCK=30MPA E ARMADURA MÍNIMA (EXCLUSIVE BOMBEAMENTO, MOBILIZAÇÃO E DESMOBILIZAÇÃO). AF_12/2019_PA</v>
          </cell>
          <cell r="I2299" t="str">
            <v>M</v>
          </cell>
          <cell r="J2299" t="str">
            <v>COEFICIENTE DE REPRESENTATIVIDADE</v>
          </cell>
          <cell r="K2299" t="str">
            <v>142,97</v>
          </cell>
        </row>
        <row r="2300">
          <cell r="A2300" t="str">
            <v>FUNDACOES E ESTRUTURAS</v>
          </cell>
          <cell r="B2300" t="str">
            <v>FUES</v>
          </cell>
          <cell r="C2300" t="str">
            <v>ESTACAS</v>
          </cell>
          <cell r="D2300" t="str">
            <v>0039</v>
          </cell>
        </row>
        <row r="2300">
          <cell r="G2300">
            <v>100652</v>
          </cell>
          <cell r="H2300" t="str">
            <v>ESTACA HÉLICE CONTÍNUA , DIÂMETRO DE 50 CM, INCLUSO CONCRETO FCK=30MPA E ARMADURA MÍNIMA (EXCLUSIVE BOMBEAMENTO, MOBILIZAÇÃO E DESMOBILIZAÇÃO). AF_12/2019_PA</v>
          </cell>
          <cell r="I2300" t="str">
            <v>M</v>
          </cell>
          <cell r="J2300" t="str">
            <v>COEFICIENTE DE REPRESENTATIVIDADE</v>
          </cell>
          <cell r="K2300" t="str">
            <v>278,94</v>
          </cell>
        </row>
        <row r="2301">
          <cell r="A2301" t="str">
            <v>FUNDACOES E ESTRUTURAS</v>
          </cell>
          <cell r="B2301" t="str">
            <v>FUES</v>
          </cell>
          <cell r="C2301" t="str">
            <v>ESTACAS</v>
          </cell>
          <cell r="D2301" t="str">
            <v>0039</v>
          </cell>
        </row>
        <row r="2301">
          <cell r="G2301">
            <v>100653</v>
          </cell>
          <cell r="H2301" t="str">
            <v>ESTACA HÉLICE CONTÍNUA, DIÂMETRO DE 70 CM, INCLUSO CONCRETO FCK=30MPA E ARMADURA MÍNIMA (EXCLUSIVE BOMBEAMENTO, MOBILIZAÇÃO E DESMOBILIZAÇÃO). AF_12/2019_PA</v>
          </cell>
          <cell r="I2301" t="str">
            <v>M</v>
          </cell>
          <cell r="J2301" t="str">
            <v>COEFICIENTE DE REPRESENTATIVIDADE</v>
          </cell>
          <cell r="K2301" t="str">
            <v>467,57</v>
          </cell>
        </row>
        <row r="2302">
          <cell r="A2302" t="str">
            <v>FUNDACOES E ESTRUTURAS</v>
          </cell>
          <cell r="B2302" t="str">
            <v>FUES</v>
          </cell>
          <cell r="C2302" t="str">
            <v>ESTACAS</v>
          </cell>
          <cell r="D2302" t="str">
            <v>0039</v>
          </cell>
        </row>
        <row r="2302">
          <cell r="G2302">
            <v>100654</v>
          </cell>
          <cell r="H2302" t="str">
            <v>ESTACA HÉLICE CONTÍNUA, DIÂMETRO DE 80 CM, INCLUSO CONCRETO FCK=30MPA E ARMADURA MÍNIMA (EXCLUSIVE BOMBEAMENTO, MOBILIZAÇÃO E DESMOBILIZAÇÃO). AF_12/2019_PA</v>
          </cell>
          <cell r="I2302" t="str">
            <v>M</v>
          </cell>
          <cell r="J2302" t="str">
            <v>COEFICIENTE DE REPRESENTATIVIDADE</v>
          </cell>
          <cell r="K2302" t="str">
            <v>620,10</v>
          </cell>
        </row>
        <row r="2303">
          <cell r="A2303" t="str">
            <v>FUNDACOES E ESTRUTURAS</v>
          </cell>
          <cell r="B2303" t="str">
            <v>FUES</v>
          </cell>
          <cell r="C2303" t="str">
            <v>ESTACAS</v>
          </cell>
          <cell r="D2303" t="str">
            <v>0039</v>
          </cell>
        </row>
        <row r="2303">
          <cell r="G2303">
            <v>100655</v>
          </cell>
          <cell r="H2303" t="str">
            <v>ESTACA HÉLICE CONTÍNUA, DIÂMETRO DE 90 CM, INCLUSO CONCRETO FCK=30MPA E ARMADURA MÍNIMA (EXCLUSIVE BOMBEAMENTO, MOBILIZAÇÃO E DESMOBILIZAÇÃO). AF_12/2019_PA</v>
          </cell>
          <cell r="I2303" t="str">
            <v>M</v>
          </cell>
          <cell r="J2303" t="str">
            <v>COEFICIENTE DE REPRESENTATIVIDADE</v>
          </cell>
          <cell r="K2303" t="str">
            <v>724,64</v>
          </cell>
        </row>
        <row r="2304">
          <cell r="A2304" t="str">
            <v>FUNDACOES E ESTRUTURAS</v>
          </cell>
          <cell r="B2304" t="str">
            <v>FUES</v>
          </cell>
          <cell r="C2304" t="str">
            <v>ESTACAS</v>
          </cell>
          <cell r="D2304" t="str">
            <v>0039</v>
          </cell>
        </row>
        <row r="2304">
          <cell r="G2304">
            <v>100656</v>
          </cell>
          <cell r="H2304" t="str">
            <v>ESTACA PRÉ-MOLDADA DE CONCRETO, SEÇÃO QUADRADA, CAPACIDADE DE 25 TONELADAS, INCLUSO EMENDA (EXCLUSIVE MOBILIZAÇÃO E DESMOBILIZAÇÃO). AF_12/2019</v>
          </cell>
          <cell r="I2304" t="str">
            <v>M</v>
          </cell>
          <cell r="J2304" t="str">
            <v>ATRIBUÍDO SÃO PAULO</v>
          </cell>
          <cell r="K2304" t="str">
            <v>114,14</v>
          </cell>
        </row>
        <row r="2305">
          <cell r="A2305" t="str">
            <v>FUNDACOES E ESTRUTURAS</v>
          </cell>
          <cell r="B2305" t="str">
            <v>FUES</v>
          </cell>
          <cell r="C2305" t="str">
            <v>ESTACAS</v>
          </cell>
          <cell r="D2305" t="str">
            <v>0039</v>
          </cell>
        </row>
        <row r="2305">
          <cell r="G2305">
            <v>100657</v>
          </cell>
          <cell r="H2305" t="str">
            <v>ESTACA PRÉ-MOLDADA DE CONCRETO SEÇÃO QUADRADA, CAPACIDADE DE 50 TONELADAS, INCLUSO EMENDA (EXCLUSIVE MOBILIZAÇÃO E DESMOBILIZAÇÃO). AF_12/2019</v>
          </cell>
          <cell r="I2305" t="str">
            <v>M</v>
          </cell>
          <cell r="J2305" t="str">
            <v>ATRIBUÍDO SÃO PAULO</v>
          </cell>
          <cell r="K2305" t="str">
            <v>147,80</v>
          </cell>
        </row>
        <row r="2306">
          <cell r="A2306" t="str">
            <v>FUNDACOES E ESTRUTURAS</v>
          </cell>
          <cell r="B2306" t="str">
            <v>FUES</v>
          </cell>
          <cell r="C2306" t="str">
            <v>ESTACAS</v>
          </cell>
          <cell r="D2306" t="str">
            <v>0039</v>
          </cell>
        </row>
        <row r="2306">
          <cell r="G2306">
            <v>100658</v>
          </cell>
          <cell r="H2306" t="str">
            <v>ESTACA PRÉ-MOLDADA DE CONCRETO CENTRIFUGADO, SEÇÃO CIRCULAR, CAPACIDADE DE 100 TONELADAS, INCLUSO EMENDA (EXCLUSIVE MOBILIZAÇÃO E DESMOBILIZAÇÃO). AF_12/2019</v>
          </cell>
          <cell r="I2306" t="str">
            <v>M</v>
          </cell>
          <cell r="J2306" t="str">
            <v>ATRIBUÍDO SÃO PAULO</v>
          </cell>
          <cell r="K2306" t="str">
            <v>340,76</v>
          </cell>
        </row>
        <row r="2307">
          <cell r="A2307" t="str">
            <v>FUNDACOES E ESTRUTURAS</v>
          </cell>
          <cell r="B2307" t="str">
            <v>FUES</v>
          </cell>
          <cell r="C2307" t="str">
            <v>ESTACAS</v>
          </cell>
          <cell r="D2307" t="str">
            <v>0039</v>
          </cell>
        </row>
        <row r="2307">
          <cell r="G2307">
            <v>100889</v>
          </cell>
          <cell r="H2307" t="str">
            <v>ESTACA METÁLICA PARA FUNDAÇÃO, UTILIZANDO PERFIL LAMINADO HP250X62 (EXCLUSIVE MOBILIZAÇÃO E DESMOBILIZAÇÃO). AF_01/2020</v>
          </cell>
          <cell r="I2307" t="str">
            <v>KG</v>
          </cell>
          <cell r="J2307" t="str">
            <v>ATRIBUÍDO SÃO PAULO</v>
          </cell>
          <cell r="K2307" t="str">
            <v>10,16</v>
          </cell>
        </row>
        <row r="2308">
          <cell r="A2308" t="str">
            <v>FUNDACOES E ESTRUTURAS</v>
          </cell>
          <cell r="B2308" t="str">
            <v>FUES</v>
          </cell>
          <cell r="C2308" t="str">
            <v>ESTACAS</v>
          </cell>
          <cell r="D2308" t="str">
            <v>0039</v>
          </cell>
        </row>
        <row r="2308">
          <cell r="G2308">
            <v>100890</v>
          </cell>
          <cell r="H2308" t="str">
            <v>ESTACA METÁLICA PARA FUNDAÇÃO, UTILIZANDO PERFIL LAMINADO HP310X79 (EXCLUSIVE MOBILIZAÇÃO E DESMOBILIZAÇÃO). AF_01/2020</v>
          </cell>
          <cell r="I2308" t="str">
            <v>KG</v>
          </cell>
          <cell r="J2308" t="str">
            <v>ATRIBUÍDO SÃO PAULO</v>
          </cell>
          <cell r="K2308" t="str">
            <v>10,00</v>
          </cell>
        </row>
        <row r="2309">
          <cell r="A2309" t="str">
            <v>FUNDACOES E ESTRUTURAS</v>
          </cell>
          <cell r="B2309" t="str">
            <v>FUES</v>
          </cell>
          <cell r="C2309" t="str">
            <v>ESTACAS</v>
          </cell>
          <cell r="D2309" t="str">
            <v>0039</v>
          </cell>
        </row>
        <row r="2309">
          <cell r="G2309">
            <v>100892</v>
          </cell>
          <cell r="H2309" t="str">
            <v>ESTACA METÁLICA PARA CONTENÇÃO, UTILIZANDO PERFIL LAMINADO W250X32,7 (EXCLUSIVE MOBILIZAÇÃO E DESMOBILIZAÇÃO). AF_01/2020</v>
          </cell>
          <cell r="I2309" t="str">
            <v>KG</v>
          </cell>
          <cell r="J2309" t="str">
            <v>ATRIBUÍDO SÃO PAULO</v>
          </cell>
          <cell r="K2309" t="str">
            <v>10,61</v>
          </cell>
        </row>
        <row r="2310">
          <cell r="A2310" t="str">
            <v>FUNDACOES E ESTRUTURAS</v>
          </cell>
          <cell r="B2310" t="str">
            <v>FUES</v>
          </cell>
          <cell r="C2310" t="str">
            <v>ESTACAS</v>
          </cell>
          <cell r="D2310" t="str">
            <v>0039</v>
          </cell>
        </row>
        <row r="2310">
          <cell r="G2310">
            <v>100893</v>
          </cell>
          <cell r="H2310" t="str">
            <v>ESTACA METÁLICA PARA CONTENÇÃO, UTILIZANDO PERFIL LAMINADO W250X38,5 (EXCLUSIVE MOBILIZAÇÃO E DESMOBILIZAÇÃO). AF_01/2020</v>
          </cell>
          <cell r="I2310" t="str">
            <v>KG</v>
          </cell>
          <cell r="J2310" t="str">
            <v>ATRIBUÍDO SÃO PAULO</v>
          </cell>
          <cell r="K2310" t="str">
            <v>10,44</v>
          </cell>
        </row>
        <row r="2311">
          <cell r="A2311" t="str">
            <v>FUNDACOES E ESTRUTURAS</v>
          </cell>
          <cell r="B2311" t="str">
            <v>FUES</v>
          </cell>
          <cell r="C2311" t="str">
            <v>ESTACAS</v>
          </cell>
          <cell r="D2311" t="str">
            <v>0039</v>
          </cell>
        </row>
        <row r="2311">
          <cell r="G2311">
            <v>100894</v>
          </cell>
          <cell r="H2311" t="str">
            <v>ESTACA METÁLICA PARA CONTENÇÃO, UTILIZANDO PERFIL LAMINADO W250X44,8 (EXCLUSIVE MOBILIZAÇÃO E DESMOBILIZAÇÃO). AF_01/2020</v>
          </cell>
          <cell r="I2311" t="str">
            <v>KG</v>
          </cell>
          <cell r="J2311" t="str">
            <v>ATRIBUÍDO SÃO PAULO</v>
          </cell>
          <cell r="K2311" t="str">
            <v>10,34</v>
          </cell>
        </row>
        <row r="2312">
          <cell r="A2312" t="str">
            <v>FUNDACOES E ESTRUTURAS</v>
          </cell>
          <cell r="B2312" t="str">
            <v>FUES</v>
          </cell>
          <cell r="C2312" t="str">
            <v>ESTACAS</v>
          </cell>
          <cell r="D2312" t="str">
            <v>0039</v>
          </cell>
        </row>
        <row r="2312">
          <cell r="G2312">
            <v>100896</v>
          </cell>
          <cell r="H2312" t="str">
            <v>ESTACA ESCAVADA MECANICAMENTE, SEM FLUIDO ESTABILIZANTE, COM 25CM DE DIÂMETRO, CONCRETO LANÇADO POR CAMINHÃO BETONEIRA (EXCLUSIVE MOBILIZAÇÃO E DESMOBILIZAÇÃO). AF_01/2020_PA</v>
          </cell>
          <cell r="I2312" t="str">
            <v>M</v>
          </cell>
          <cell r="J2312" t="str">
            <v>COEFICIENTE DE REPRESENTATIVIDADE</v>
          </cell>
          <cell r="K2312" t="str">
            <v>63,58</v>
          </cell>
        </row>
        <row r="2313">
          <cell r="A2313" t="str">
            <v>FUNDACOES E ESTRUTURAS</v>
          </cell>
          <cell r="B2313" t="str">
            <v>FUES</v>
          </cell>
          <cell r="C2313" t="str">
            <v>ESTACAS</v>
          </cell>
          <cell r="D2313" t="str">
            <v>0039</v>
          </cell>
        </row>
        <row r="2313">
          <cell r="G2313">
            <v>100897</v>
          </cell>
          <cell r="H2313" t="str">
            <v>ESTACA ESCAVADA MECANICAMENTE, SEM FLUIDO ESTABILIZANTE, COM 40CM DE DIÂMETRO, CONCRETO LANÇADO POR CAMINHÃO BETONEIRA (EXCLUSIVE MOBILIZAÇÃO E DESMOBILIZAÇÃO). AF_01/2020_PA</v>
          </cell>
          <cell r="I2313" t="str">
            <v>M</v>
          </cell>
          <cell r="J2313" t="str">
            <v>COEFICIENTE DE REPRESENTATIVIDADE</v>
          </cell>
          <cell r="K2313" t="str">
            <v>126,73</v>
          </cell>
        </row>
        <row r="2314">
          <cell r="A2314" t="str">
            <v>FUNDACOES E ESTRUTURAS</v>
          </cell>
          <cell r="B2314" t="str">
            <v>FUES</v>
          </cell>
          <cell r="C2314" t="str">
            <v>ESTACAS</v>
          </cell>
          <cell r="D2314" t="str">
            <v>0039</v>
          </cell>
        </row>
        <row r="2314">
          <cell r="G2314">
            <v>100898</v>
          </cell>
          <cell r="H2314" t="str">
            <v>ESTACA ESCAVADA MECANICAMENTE, SEM FLUIDO ESTABILIZANTE, COM 60CM DE DIÂMETRO, CONCRETO LANÇADO POR CAMINHÃO BETONEIRA (EXCLUSIVE MOBILIZAÇÃO E DESMOBILIZAÇÃO). AF_01/2020_PA</v>
          </cell>
          <cell r="I2314" t="str">
            <v>M</v>
          </cell>
          <cell r="J2314" t="str">
            <v>COEFICIENTE DE REPRESENTATIVIDADE</v>
          </cell>
          <cell r="K2314" t="str">
            <v>247,80</v>
          </cell>
        </row>
        <row r="2315">
          <cell r="A2315" t="str">
            <v>FUNDACOES E ESTRUTURAS</v>
          </cell>
          <cell r="B2315" t="str">
            <v>FUES</v>
          </cell>
          <cell r="C2315" t="str">
            <v>ESTACAS</v>
          </cell>
          <cell r="D2315" t="str">
            <v>0039</v>
          </cell>
        </row>
        <row r="2315">
          <cell r="G2315">
            <v>100899</v>
          </cell>
          <cell r="H2315" t="str">
            <v>ESTACA ESCAVADA MECANICAMENTE, SEM FLUIDO ESTABILIZANTE, COM 25CM DE DIÂMETRO, CONCRETO LANÇADO MANUALMENTE (EXCLUSIVE MOBILIZAÇÃO E DESMOBILIZAÇÃO). AF_01/2020_PA</v>
          </cell>
          <cell r="I2315" t="str">
            <v>M</v>
          </cell>
          <cell r="J2315" t="str">
            <v>COEFICIENTE DE REPRESENTATIVIDADE</v>
          </cell>
          <cell r="K2315" t="str">
            <v>84,35</v>
          </cell>
        </row>
        <row r="2316">
          <cell r="A2316" t="str">
            <v>FUNDACOES E ESTRUTURAS</v>
          </cell>
          <cell r="B2316" t="str">
            <v>FUES</v>
          </cell>
          <cell r="C2316" t="str">
            <v>ESTACAS</v>
          </cell>
          <cell r="D2316" t="str">
            <v>0039</v>
          </cell>
        </row>
        <row r="2316">
          <cell r="G2316">
            <v>100900</v>
          </cell>
          <cell r="H2316" t="str">
            <v>ESTACA ESCAVADA MECANICAMENTE, SEM FLUIDO ESTABILIZANTE, COM 60CM DE DIÂMETRO, CONCRETO LANÇADO POR BOMBA LANÇA (EXCLUSIVE BOMBEAMENTO, MOBILIZAÇÃO E DESMOBILIZAÇÃO). AF_01/2020_PA</v>
          </cell>
          <cell r="I2316" t="str">
            <v>M</v>
          </cell>
          <cell r="J2316" t="str">
            <v>COEFICIENTE DE REPRESENTATIVIDADE</v>
          </cell>
          <cell r="K2316" t="str">
            <v>285,20</v>
          </cell>
        </row>
        <row r="2317">
          <cell r="A2317" t="str">
            <v>FUNDACOES E ESTRUTURAS</v>
          </cell>
          <cell r="B2317" t="str">
            <v>FUES</v>
          </cell>
          <cell r="C2317" t="str">
            <v>ESTACAS</v>
          </cell>
          <cell r="D2317" t="str">
            <v>0039</v>
          </cell>
        </row>
        <row r="2317">
          <cell r="G2317">
            <v>101173</v>
          </cell>
          <cell r="H2317" t="str">
            <v>ESTACA BROCA DE CONCRETO, DIÂMETRO DE 20CM, ESCAVAÇÃO MANUAL COM TRADO CONCHA, COM ARMADURA DE ARRANQUE. AF_05/2020</v>
          </cell>
          <cell r="I2317" t="str">
            <v>M</v>
          </cell>
          <cell r="J2317" t="str">
            <v>COEFICIENTE DE REPRESENTATIVIDADE</v>
          </cell>
          <cell r="K2317" t="str">
            <v>57,33</v>
          </cell>
        </row>
        <row r="2318">
          <cell r="A2318" t="str">
            <v>FUNDACOES E ESTRUTURAS</v>
          </cell>
          <cell r="B2318" t="str">
            <v>FUES</v>
          </cell>
          <cell r="C2318" t="str">
            <v>ESTACAS</v>
          </cell>
          <cell r="D2318" t="str">
            <v>0039</v>
          </cell>
        </row>
        <row r="2318">
          <cell r="G2318">
            <v>101174</v>
          </cell>
          <cell r="H2318" t="str">
            <v>ESTACA BROCA DE CONCRETO, DIÂMETRO DE 25CM, ESCAVAÇÃO MANUAL COM TRADO CONCHA, COM ARMADURA DE ARRANQUE. AF_05/2020</v>
          </cell>
          <cell r="I2318" t="str">
            <v>M</v>
          </cell>
          <cell r="J2318" t="str">
            <v>COEFICIENTE DE REPRESENTATIVIDADE</v>
          </cell>
          <cell r="K2318" t="str">
            <v>80,72</v>
          </cell>
        </row>
        <row r="2319">
          <cell r="A2319" t="str">
            <v>FUNDACOES E ESTRUTURAS</v>
          </cell>
          <cell r="B2319" t="str">
            <v>FUES</v>
          </cell>
          <cell r="C2319" t="str">
            <v>ESTACAS</v>
          </cell>
          <cell r="D2319" t="str">
            <v>0039</v>
          </cell>
        </row>
        <row r="2319">
          <cell r="G2319">
            <v>101175</v>
          </cell>
          <cell r="H2319" t="str">
            <v>ESTACA BROCA DE CONCRETO, DIÂMETRO DE 30CM, ESCAVAÇÃO MANUAL COM TRADO CONCHA, COM ARMADURA DE ARRANQUE. AF_05/2020</v>
          </cell>
          <cell r="I2319" t="str">
            <v>M</v>
          </cell>
          <cell r="J2319" t="str">
            <v>COEFICIENTE DE REPRESENTATIVIDADE</v>
          </cell>
          <cell r="K2319" t="str">
            <v>110,44</v>
          </cell>
        </row>
        <row r="2320">
          <cell r="A2320" t="str">
            <v>FUNDACOES E ESTRUTURAS</v>
          </cell>
          <cell r="B2320" t="str">
            <v>FUES</v>
          </cell>
          <cell r="C2320" t="str">
            <v>ESTACAS</v>
          </cell>
          <cell r="D2320" t="str">
            <v>0039</v>
          </cell>
        </row>
        <row r="2320">
          <cell r="G2320">
            <v>101176</v>
          </cell>
          <cell r="H2320" t="str">
            <v>ESTACA BROCA DE CONCRETO, DIÂMETRO DE 30CM, ESCAVAÇÃO MANUAL COM TRADO CONCHA, INTEIRAMENTE ARMADA. AF_05/2020_PA</v>
          </cell>
          <cell r="I2320" t="str">
            <v>M</v>
          </cell>
          <cell r="J2320" t="str">
            <v>COEFICIENTE DE REPRESENTATIVIDADE</v>
          </cell>
          <cell r="K2320" t="str">
            <v>135,82</v>
          </cell>
        </row>
        <row r="2321">
          <cell r="A2321" t="str">
            <v>FUNDACOES E ESTRUTURAS</v>
          </cell>
          <cell r="B2321" t="str">
            <v>FUES</v>
          </cell>
          <cell r="C2321" t="str">
            <v>ESTACAS</v>
          </cell>
          <cell r="D2321" t="str">
            <v>0039</v>
          </cell>
        </row>
        <row r="2321">
          <cell r="G2321">
            <v>102521</v>
          </cell>
          <cell r="H2321" t="str">
            <v>ARRASAMENTO MECÂNICO DE ESTACA BARRETE DE CONCRETO ARMADO, SEÇÃO DE 0,40 X 2,50 M. AF_05/2021</v>
          </cell>
          <cell r="I2321" t="str">
            <v>UN</v>
          </cell>
          <cell r="J2321" t="str">
            <v>COEFICIENTE DE REPRESENTATIVIDADE</v>
          </cell>
          <cell r="K2321" t="str">
            <v>100,11</v>
          </cell>
        </row>
        <row r="2322">
          <cell r="A2322" t="str">
            <v>FUNDACOES E ESTRUTURAS</v>
          </cell>
          <cell r="B2322" t="str">
            <v>FUES</v>
          </cell>
          <cell r="C2322" t="str">
            <v>ESTACAS</v>
          </cell>
          <cell r="D2322" t="str">
            <v>0039</v>
          </cell>
        </row>
        <row r="2322">
          <cell r="G2322">
            <v>102522</v>
          </cell>
          <cell r="H2322" t="str">
            <v>ARRASAMENTO MECÂNICO DE ESTACA BARRETE DE CONCRETO ARMADO, SEÇÃO DE 0,60 X 2,50 M. AF_05/2021</v>
          </cell>
          <cell r="I2322" t="str">
            <v>UN</v>
          </cell>
          <cell r="J2322" t="str">
            <v>COEFICIENTE DE REPRESENTATIVIDADE</v>
          </cell>
          <cell r="K2322" t="str">
            <v>146,86</v>
          </cell>
        </row>
        <row r="2323">
          <cell r="A2323" t="str">
            <v>FUNDACOES E ESTRUTURAS</v>
          </cell>
          <cell r="B2323" t="str">
            <v>FUES</v>
          </cell>
          <cell r="C2323" t="str">
            <v>ESTACAS</v>
          </cell>
          <cell r="D2323" t="str">
            <v>0039</v>
          </cell>
        </row>
        <row r="2323">
          <cell r="G2323">
            <v>102523</v>
          </cell>
          <cell r="H2323" t="str">
            <v>ARRASAMENTO MECÂNICO DE ESTACA BARRETE DE CONCRETO ARMADO, SEÇÃO DE 0,80 X 2,50 M. AF_05/2021</v>
          </cell>
          <cell r="I2323" t="str">
            <v>UN</v>
          </cell>
          <cell r="J2323" t="str">
            <v>COEFICIENTE DE REPRESENTATIVIDADE</v>
          </cell>
          <cell r="K2323" t="str">
            <v>193,62</v>
          </cell>
        </row>
        <row r="2324">
          <cell r="A2324" t="str">
            <v>FUNDACOES E ESTRUTURAS</v>
          </cell>
          <cell r="B2324" t="str">
            <v>FUES</v>
          </cell>
          <cell r="C2324" t="str">
            <v>LASTROS/FUNDACOES DIVERSAS</v>
          </cell>
          <cell r="D2324" t="str">
            <v>0040</v>
          </cell>
        </row>
        <row r="2324">
          <cell r="G2324">
            <v>95240</v>
          </cell>
          <cell r="H2324" t="str">
            <v>LASTRO DE CONCRETO MAGRO, APLICADO EM PISOS, LAJES SOBRE SOLO OU RADIERS, ESPESSURA DE 3 CM. AF_01/2024</v>
          </cell>
          <cell r="I2324" t="str">
            <v>M2</v>
          </cell>
          <cell r="J2324" t="str">
            <v>COEFICIENTE DE REPRESENTATIVIDADE</v>
          </cell>
          <cell r="K2324" t="str">
            <v>19,15</v>
          </cell>
        </row>
        <row r="2325">
          <cell r="A2325" t="str">
            <v>FUNDACOES E ESTRUTURAS</v>
          </cell>
          <cell r="B2325" t="str">
            <v>FUES</v>
          </cell>
          <cell r="C2325" t="str">
            <v>LASTROS/FUNDACOES DIVERSAS</v>
          </cell>
          <cell r="D2325" t="str">
            <v>0040</v>
          </cell>
        </row>
        <row r="2325">
          <cell r="G2325">
            <v>95241</v>
          </cell>
          <cell r="H2325" t="str">
            <v>LASTRO DE CONCRETO MAGRO, APLICADO EM PISOS, LAJES SOBRE SOLO OU RADIERS, ESPESSURA DE 5 CM. AF_01/2024</v>
          </cell>
          <cell r="I2325" t="str">
            <v>M2</v>
          </cell>
          <cell r="J2325" t="str">
            <v>COEFICIENTE DE REPRESENTATIVIDADE</v>
          </cell>
          <cell r="K2325" t="str">
            <v>37,05</v>
          </cell>
        </row>
        <row r="2326">
          <cell r="A2326" t="str">
            <v>FUNDACOES E ESTRUTURAS</v>
          </cell>
          <cell r="B2326" t="str">
            <v>FUES</v>
          </cell>
          <cell r="C2326" t="str">
            <v>LASTROS/FUNDACOES DIVERSAS</v>
          </cell>
          <cell r="D2326" t="str">
            <v>0040</v>
          </cell>
        </row>
        <row r="2326">
          <cell r="G2326">
            <v>96616</v>
          </cell>
          <cell r="H2326" t="str">
            <v>LASTRO DE CONCRETO MAGRO, APLICADO EM BLOCOS DE COROAMENTO OU SAPATAS. AF_01/2024</v>
          </cell>
          <cell r="I2326" t="str">
            <v>M3</v>
          </cell>
          <cell r="J2326" t="str">
            <v>COEFICIENTE DE REPRESENTATIVIDADE</v>
          </cell>
          <cell r="K2326" t="str">
            <v>795,46</v>
          </cell>
        </row>
        <row r="2327">
          <cell r="A2327" t="str">
            <v>FUNDACOES E ESTRUTURAS</v>
          </cell>
          <cell r="B2327" t="str">
            <v>FUES</v>
          </cell>
          <cell r="C2327" t="str">
            <v>LASTROS/FUNDACOES DIVERSAS</v>
          </cell>
          <cell r="D2327" t="str">
            <v>0040</v>
          </cell>
        </row>
        <row r="2327">
          <cell r="G2327">
            <v>96617</v>
          </cell>
          <cell r="H2327" t="str">
            <v>LASTRO DE CONCRETO MAGRO, APLICADO EM BLOCOS DE COROAMENTO OU SAPATAS, ESPESSURA DE 3 CM. AF_01/2024</v>
          </cell>
          <cell r="I2327" t="str">
            <v>M2</v>
          </cell>
          <cell r="J2327" t="str">
            <v>COEFICIENTE DE REPRESENTATIVIDADE</v>
          </cell>
          <cell r="K2327" t="str">
            <v>19,85</v>
          </cell>
        </row>
        <row r="2328">
          <cell r="A2328" t="str">
            <v>FUNDACOES E ESTRUTURAS</v>
          </cell>
          <cell r="B2328" t="str">
            <v>FUES</v>
          </cell>
          <cell r="C2328" t="str">
            <v>LASTROS/FUNDACOES DIVERSAS</v>
          </cell>
          <cell r="D2328" t="str">
            <v>0040</v>
          </cell>
        </row>
        <row r="2328">
          <cell r="G2328">
            <v>96619</v>
          </cell>
          <cell r="H2328" t="str">
            <v>LASTRO DE CONCRETO MAGRO, APLICADO EM BLOCOS DE COROAMENTO OU SAPATAS, ESPESSURA DE 5 CM. AF_01/2024</v>
          </cell>
          <cell r="I2328" t="str">
            <v>M2</v>
          </cell>
          <cell r="J2328" t="str">
            <v>COEFICIENTE DE REPRESENTATIVIDADE</v>
          </cell>
          <cell r="K2328" t="str">
            <v>39,76</v>
          </cell>
        </row>
        <row r="2329">
          <cell r="A2329" t="str">
            <v>FUNDACOES E ESTRUTURAS</v>
          </cell>
          <cell r="B2329" t="str">
            <v>FUES</v>
          </cell>
          <cell r="C2329" t="str">
            <v>LASTROS/FUNDACOES DIVERSAS</v>
          </cell>
          <cell r="D2329" t="str">
            <v>0040</v>
          </cell>
        </row>
        <row r="2329">
          <cell r="G2329">
            <v>96620</v>
          </cell>
          <cell r="H2329" t="str">
            <v>LASTRO DE CONCRETO MAGRO, APLICADO EM PISOS, LAJES SOBRE SOLO OU RADIERS. AF_01/2024</v>
          </cell>
          <cell r="I2329" t="str">
            <v>M3</v>
          </cell>
          <cell r="J2329" t="str">
            <v>COEFICIENTE DE REPRESENTATIVIDADE</v>
          </cell>
          <cell r="K2329" t="str">
            <v>741,15</v>
          </cell>
        </row>
        <row r="2330">
          <cell r="A2330" t="str">
            <v>FUNDACOES E ESTRUTURAS</v>
          </cell>
          <cell r="B2330" t="str">
            <v>FUES</v>
          </cell>
          <cell r="C2330" t="str">
            <v>LASTROS/FUNDACOES DIVERSAS</v>
          </cell>
          <cell r="D2330" t="str">
            <v>0040</v>
          </cell>
        </row>
        <row r="2330">
          <cell r="G2330">
            <v>96621</v>
          </cell>
          <cell r="H2330" t="str">
            <v>LASTRO COM MATERIAL GRANULAR, APLICAÇÃO EM BLOCOS DE COROAMENTO, ESPESSURA DE *5 CM*. AF_01/2024</v>
          </cell>
          <cell r="I2330" t="str">
            <v>M3</v>
          </cell>
          <cell r="J2330" t="str">
            <v>COEFICIENTE DE REPRESENTATIVIDADE</v>
          </cell>
          <cell r="K2330" t="str">
            <v>253,71</v>
          </cell>
        </row>
        <row r="2331">
          <cell r="A2331" t="str">
            <v>FUNDACOES E ESTRUTURAS</v>
          </cell>
          <cell r="B2331" t="str">
            <v>FUES</v>
          </cell>
          <cell r="C2331" t="str">
            <v>LASTROS/FUNDACOES DIVERSAS</v>
          </cell>
          <cell r="D2331" t="str">
            <v>0040</v>
          </cell>
        </row>
        <row r="2331">
          <cell r="G2331">
            <v>96622</v>
          </cell>
          <cell r="H2331" t="str">
            <v>LASTRO COM MATERIAL GRANULAR, APLICADO EM PISOS OU LAJES SOBRE SOLO, ESPESSURA DE *5 CM*. AF_01/2024</v>
          </cell>
          <cell r="I2331" t="str">
            <v>M3</v>
          </cell>
          <cell r="J2331" t="str">
            <v>COEFICIENTE DE REPRESENTATIVIDADE</v>
          </cell>
          <cell r="K2331" t="str">
            <v>240,71</v>
          </cell>
        </row>
        <row r="2332">
          <cell r="A2332" t="str">
            <v>FUNDACOES E ESTRUTURAS</v>
          </cell>
          <cell r="B2332" t="str">
            <v>FUES</v>
          </cell>
          <cell r="C2332" t="str">
            <v>LASTROS/FUNDACOES DIVERSAS</v>
          </cell>
          <cell r="D2332" t="str">
            <v>0040</v>
          </cell>
        </row>
        <row r="2332">
          <cell r="G2332">
            <v>96623</v>
          </cell>
          <cell r="H2332" t="str">
            <v>LASTRO COM MATERIAL GRANULAR, APLICADO EM BLOCOS DE COROAMENTO, ESPESSURA DE *10 CM*. AF_01/2024</v>
          </cell>
          <cell r="I2332" t="str">
            <v>M3</v>
          </cell>
          <cell r="J2332" t="str">
            <v>COEFICIENTE DE REPRESENTATIVIDADE</v>
          </cell>
          <cell r="K2332" t="str">
            <v>217,73</v>
          </cell>
        </row>
        <row r="2333">
          <cell r="A2333" t="str">
            <v>FUNDACOES E ESTRUTURAS</v>
          </cell>
          <cell r="B2333" t="str">
            <v>FUES</v>
          </cell>
          <cell r="C2333" t="str">
            <v>LASTROS/FUNDACOES DIVERSAS</v>
          </cell>
          <cell r="D2333" t="str">
            <v>0040</v>
          </cell>
        </row>
        <row r="2333">
          <cell r="G2333">
            <v>96624</v>
          </cell>
          <cell r="H2333" t="str">
            <v>LASTRO COM MATERIAL GRANULAR (PEDRA BRITADA N.2), APLICADO EM PISOS OU LAJES SOBRE SOLO, ESPESSURA DE *10 CM*. AF_01/2024</v>
          </cell>
          <cell r="I2333" t="str">
            <v>M3</v>
          </cell>
          <cell r="J2333" t="str">
            <v>COEFICIENTE DE REPRESENTATIVIDADE</v>
          </cell>
          <cell r="K2333" t="str">
            <v>204,72</v>
          </cell>
        </row>
        <row r="2334">
          <cell r="A2334" t="str">
            <v>FUNDACOES E ESTRUTURAS</v>
          </cell>
          <cell r="B2334" t="str">
            <v>FUES</v>
          </cell>
          <cell r="C2334" t="str">
            <v>LASTROS/FUNDACOES DIVERSAS</v>
          </cell>
          <cell r="D2334" t="str">
            <v>0040</v>
          </cell>
        </row>
        <row r="2334">
          <cell r="G2334">
            <v>97082</v>
          </cell>
          <cell r="H2334" t="str">
            <v>ESCAVAÇÃO MANUAL DE VIGA DE BORDA PARA RADIER. AF_09/2021</v>
          </cell>
          <cell r="I2334" t="str">
            <v>M3</v>
          </cell>
          <cell r="J2334" t="str">
            <v>COLETADO</v>
          </cell>
          <cell r="K2334" t="str">
            <v>53,81</v>
          </cell>
        </row>
        <row r="2335">
          <cell r="A2335" t="str">
            <v>FUNDACOES E ESTRUTURAS</v>
          </cell>
          <cell r="B2335" t="str">
            <v>FUES</v>
          </cell>
          <cell r="C2335" t="str">
            <v>LASTROS/FUNDACOES DIVERSAS</v>
          </cell>
          <cell r="D2335" t="str">
            <v>0040</v>
          </cell>
        </row>
        <row r="2335">
          <cell r="G2335">
            <v>97083</v>
          </cell>
          <cell r="H2335" t="str">
            <v>COMPACTAÇÃO MECÂNICA DE SOLO PARA EXECUÇÃO DE RADIER, PISO DE CONCRETO OU LAJE SOBRE SOLO, COM COMPACTADOR DE SOLOS A PERCUSSÃO. AF_09/2021</v>
          </cell>
          <cell r="I2335" t="str">
            <v>M2</v>
          </cell>
          <cell r="J2335" t="str">
            <v>COLETADO</v>
          </cell>
          <cell r="K2335" t="str">
            <v>2,94</v>
          </cell>
        </row>
        <row r="2336">
          <cell r="A2336" t="str">
            <v>FUNDACOES E ESTRUTURAS</v>
          </cell>
          <cell r="B2336" t="str">
            <v>FUES</v>
          </cell>
          <cell r="C2336" t="str">
            <v>LASTROS/FUNDACOES DIVERSAS</v>
          </cell>
          <cell r="D2336" t="str">
            <v>0040</v>
          </cell>
        </row>
        <row r="2336">
          <cell r="G2336">
            <v>97084</v>
          </cell>
          <cell r="H2336" t="str">
            <v>COMPACTAÇÃO MECÂNICA DE SOLO PARA EXECUÇÃO DE RADIER, PISO DE CONCRETO OU LAJE SOBRE SOLO, COM COMPACTADOR DE SOLOS TIPO PLACA VIBRATÓRIA. AF_09/2021</v>
          </cell>
          <cell r="I2336" t="str">
            <v>M2</v>
          </cell>
          <cell r="J2336" t="str">
            <v>COEFICIENTE DE REPRESENTATIVIDADE</v>
          </cell>
          <cell r="K2336" t="str">
            <v>0,61</v>
          </cell>
        </row>
        <row r="2337">
          <cell r="A2337" t="str">
            <v>FUNDACOES E ESTRUTURAS</v>
          </cell>
          <cell r="B2337" t="str">
            <v>FUES</v>
          </cell>
          <cell r="C2337" t="str">
            <v>LASTROS/FUNDACOES DIVERSAS</v>
          </cell>
          <cell r="D2337" t="str">
            <v>0040</v>
          </cell>
        </row>
        <row r="2337">
          <cell r="G2337">
            <v>97086</v>
          </cell>
          <cell r="H2337" t="str">
            <v>FABRICAÇÃO, MONTAGEM E DESMONTAGEM DE FORMA PARA RADIER, PISO DE CONCRETO OU LAJE SOBRE SOLO, EM MADEIRA SERRADA, 4 UTILIZAÇÕES. AF_09/2021</v>
          </cell>
          <cell r="I2337" t="str">
            <v>M2</v>
          </cell>
          <cell r="J2337" t="str">
            <v>COEFICIENTE DE REPRESENTATIVIDADE</v>
          </cell>
          <cell r="K2337" t="str">
            <v>129,13</v>
          </cell>
        </row>
        <row r="2338">
          <cell r="A2338" t="str">
            <v>FUNDACOES E ESTRUTURAS</v>
          </cell>
          <cell r="B2338" t="str">
            <v>FUES</v>
          </cell>
          <cell r="C2338" t="str">
            <v>LASTROS/FUNDACOES DIVERSAS</v>
          </cell>
          <cell r="D2338" t="str">
            <v>0040</v>
          </cell>
        </row>
        <row r="2338">
          <cell r="G2338">
            <v>97087</v>
          </cell>
          <cell r="H2338" t="str">
            <v>CAMADA SEPARADORA PARA EXECUÇÃO DE RADIER, PISO DE CONCRETO OU LAJE SOBRE SOLO, EM LONA PLÁSTICA. AF_09/2021</v>
          </cell>
          <cell r="I2338" t="str">
            <v>M2</v>
          </cell>
          <cell r="J2338" t="str">
            <v>COEFICIENTE DE REPRESENTATIVIDADE</v>
          </cell>
          <cell r="K2338" t="str">
            <v>2,45</v>
          </cell>
        </row>
        <row r="2339">
          <cell r="A2339" t="str">
            <v>FUNDACOES E ESTRUTURAS</v>
          </cell>
          <cell r="B2339" t="str">
            <v>FUES</v>
          </cell>
          <cell r="C2339" t="str">
            <v>LASTROS/FUNDACOES DIVERSAS</v>
          </cell>
          <cell r="D2339" t="str">
            <v>0040</v>
          </cell>
        </row>
        <row r="2339">
          <cell r="G2339">
            <v>97088</v>
          </cell>
          <cell r="H2339" t="str">
            <v>ARMAÇÃO PARA EXECUÇÃO DE RADIER, PISO DE CONCRETO OU LAJE SOBRE SOLO, COM USO DE TELA Q-92. AF_09/2021</v>
          </cell>
          <cell r="I2339" t="str">
            <v>KG</v>
          </cell>
          <cell r="J2339" t="str">
            <v>COEFICIENTE DE REPRESENTATIVIDADE</v>
          </cell>
          <cell r="K2339" t="str">
            <v>17,20</v>
          </cell>
        </row>
        <row r="2340">
          <cell r="A2340" t="str">
            <v>FUNDACOES E ESTRUTURAS</v>
          </cell>
          <cell r="B2340" t="str">
            <v>FUES</v>
          </cell>
          <cell r="C2340" t="str">
            <v>LASTROS/FUNDACOES DIVERSAS</v>
          </cell>
          <cell r="D2340" t="str">
            <v>0040</v>
          </cell>
        </row>
        <row r="2340">
          <cell r="G2340">
            <v>97089</v>
          </cell>
          <cell r="H2340" t="str">
            <v>ARMAÇÃO PARA EXECUÇÃO DE RADIER, PISO DE CONCRETO OU LAJE SOBRE SOLO, COM USO DE TELA Q-113. AF_09/2021</v>
          </cell>
          <cell r="I2340" t="str">
            <v>KG</v>
          </cell>
          <cell r="J2340" t="str">
            <v>COEFICIENTE DE REPRESENTATIVIDADE</v>
          </cell>
          <cell r="K2340" t="str">
            <v>15,72</v>
          </cell>
        </row>
        <row r="2341">
          <cell r="A2341" t="str">
            <v>FUNDACOES E ESTRUTURAS</v>
          </cell>
          <cell r="B2341" t="str">
            <v>FUES</v>
          </cell>
          <cell r="C2341" t="str">
            <v>LASTROS/FUNDACOES DIVERSAS</v>
          </cell>
          <cell r="D2341" t="str">
            <v>0040</v>
          </cell>
        </row>
        <row r="2341">
          <cell r="G2341">
            <v>97090</v>
          </cell>
          <cell r="H2341" t="str">
            <v>ARMAÇÃO PARA EXECUÇÃO DE RADIER, PISO DE CONCRETO OU LAJE SOBRE SOLO, COM USO DE TELA Q-138. AF_09/2021</v>
          </cell>
          <cell r="I2341" t="str">
            <v>KG</v>
          </cell>
          <cell r="J2341" t="str">
            <v>COEFICIENTE DE REPRESENTATIVIDADE</v>
          </cell>
          <cell r="K2341" t="str">
            <v>15,43</v>
          </cell>
        </row>
        <row r="2342">
          <cell r="A2342" t="str">
            <v>FUNDACOES E ESTRUTURAS</v>
          </cell>
          <cell r="B2342" t="str">
            <v>FUES</v>
          </cell>
          <cell r="C2342" t="str">
            <v>LASTROS/FUNDACOES DIVERSAS</v>
          </cell>
          <cell r="D2342" t="str">
            <v>0040</v>
          </cell>
        </row>
        <row r="2342">
          <cell r="G2342">
            <v>97091</v>
          </cell>
          <cell r="H2342" t="str">
            <v>ARMAÇÃO PARA EXECUÇÃO DE RADIER, PISO DE CONCRETO OU LAJE SOBRE SOLO, COM USO DE TELA Q-159. AF_09/2021</v>
          </cell>
          <cell r="I2342" t="str">
            <v>KG</v>
          </cell>
          <cell r="J2342" t="str">
            <v>COEFICIENTE DE REPRESENTATIVIDADE</v>
          </cell>
          <cell r="K2342" t="str">
            <v>14,95</v>
          </cell>
        </row>
        <row r="2343">
          <cell r="A2343" t="str">
            <v>FUNDACOES E ESTRUTURAS</v>
          </cell>
          <cell r="B2343" t="str">
            <v>FUES</v>
          </cell>
          <cell r="C2343" t="str">
            <v>LASTROS/FUNDACOES DIVERSAS</v>
          </cell>
          <cell r="D2343" t="str">
            <v>0040</v>
          </cell>
        </row>
        <row r="2343">
          <cell r="G2343">
            <v>97092</v>
          </cell>
          <cell r="H2343" t="str">
            <v>ARMAÇÃO PARA EXECUÇÃO DE RADIER, PISO DE CONCRETO OU LAJE SOBRE SOLO, COM USO DE TELA Q-196. AF_09/2021</v>
          </cell>
          <cell r="I2343" t="str">
            <v>KG</v>
          </cell>
          <cell r="J2343" t="str">
            <v>COEFICIENTE DE REPRESENTATIVIDADE</v>
          </cell>
          <cell r="K2343" t="str">
            <v>14,47</v>
          </cell>
        </row>
        <row r="2344">
          <cell r="A2344" t="str">
            <v>FUNDACOES E ESTRUTURAS</v>
          </cell>
          <cell r="B2344" t="str">
            <v>FUES</v>
          </cell>
          <cell r="C2344" t="str">
            <v>LASTROS/FUNDACOES DIVERSAS</v>
          </cell>
          <cell r="D2344" t="str">
            <v>0040</v>
          </cell>
        </row>
        <row r="2344">
          <cell r="G2344">
            <v>97093</v>
          </cell>
          <cell r="H2344" t="str">
            <v>ARMAÇÃO PARA EXECUÇÃO DE RADIER, PISO DE CONCRETO OU LAJE SOBRE SOLO, COM USO DE TELA Q-283. AF_09/2021</v>
          </cell>
          <cell r="I2344" t="str">
            <v>KG</v>
          </cell>
          <cell r="J2344" t="str">
            <v>COEFICIENTE DE REPRESENTATIVIDADE</v>
          </cell>
          <cell r="K2344" t="str">
            <v>13,56</v>
          </cell>
        </row>
        <row r="2345">
          <cell r="A2345" t="str">
            <v>FUNDACOES E ESTRUTURAS</v>
          </cell>
          <cell r="B2345" t="str">
            <v>FUES</v>
          </cell>
          <cell r="C2345" t="str">
            <v>LASTROS/FUNDACOES DIVERSAS</v>
          </cell>
          <cell r="D2345" t="str">
            <v>0040</v>
          </cell>
        </row>
        <row r="2345">
          <cell r="G2345">
            <v>97096</v>
          </cell>
          <cell r="H2345" t="str">
            <v>CONCRETAGEM DE RADIER, PISO DE CONCRETO OU LAJE SOBRE SOLO, FCK 30 MPA - LANÇAMENTO, ADENSAMENTO E ACABAMENTO. AF_09/2021</v>
          </cell>
          <cell r="I2345" t="str">
            <v>M3</v>
          </cell>
          <cell r="J2345" t="str">
            <v>ATRIBUÍDO SÃO PAULO</v>
          </cell>
          <cell r="K2345" t="str">
            <v>687,42</v>
          </cell>
        </row>
        <row r="2346">
          <cell r="A2346" t="str">
            <v>FUNDACOES E ESTRUTURAS</v>
          </cell>
          <cell r="B2346" t="str">
            <v>FUES</v>
          </cell>
          <cell r="C2346" t="str">
            <v>LASTROS/FUNDACOES DIVERSAS</v>
          </cell>
          <cell r="D2346" t="str">
            <v>0040</v>
          </cell>
        </row>
        <row r="2346">
          <cell r="G2346">
            <v>97097</v>
          </cell>
          <cell r="H2346" t="str">
            <v>ACABAMENTO POLIDO PARA PISO DE CONCRETO ARMADO OU LAJE SOBRE SOLO DE ALTA RESISTÊNCIA. AF_09/2021</v>
          </cell>
          <cell r="I2346" t="str">
            <v>M2</v>
          </cell>
          <cell r="J2346" t="str">
            <v>ATRIBUÍDO SÃO PAULO</v>
          </cell>
          <cell r="K2346" t="str">
            <v>33,21</v>
          </cell>
        </row>
        <row r="2347">
          <cell r="A2347" t="str">
            <v>FUNDACOES E ESTRUTURAS</v>
          </cell>
          <cell r="B2347" t="str">
            <v>FUES</v>
          </cell>
          <cell r="C2347" t="str">
            <v>LASTROS/FUNDACOES DIVERSAS</v>
          </cell>
          <cell r="D2347" t="str">
            <v>0040</v>
          </cell>
        </row>
        <row r="2347">
          <cell r="G2347">
            <v>97101</v>
          </cell>
          <cell r="H2347" t="str">
            <v>EXECUÇÃO DE RADIER, ESPESSURA DE 10 CM, FCK = 30 MPA, COM USO DE FORMAS EM MADEIRA SERRADA. AF_09/2021</v>
          </cell>
          <cell r="I2347" t="str">
            <v>M2</v>
          </cell>
          <cell r="J2347" t="str">
            <v>ATRIBUÍDO SÃO PAULO</v>
          </cell>
          <cell r="K2347" t="str">
            <v>188,04</v>
          </cell>
        </row>
        <row r="2348">
          <cell r="A2348" t="str">
            <v>FUNDACOES E ESTRUTURAS</v>
          </cell>
          <cell r="B2348" t="str">
            <v>FUES</v>
          </cell>
          <cell r="C2348" t="str">
            <v>LASTROS/FUNDACOES DIVERSAS</v>
          </cell>
          <cell r="D2348" t="str">
            <v>0040</v>
          </cell>
        </row>
        <row r="2348">
          <cell r="G2348">
            <v>97102</v>
          </cell>
          <cell r="H2348" t="str">
            <v>EXECUÇÃO DE RADIER, ESPESSURA DE 15 CM, FCK = 30 MPA, COM USO DE FORMAS EM MADEIRA SERRADA. AF_09/2021</v>
          </cell>
          <cell r="I2348" t="str">
            <v>M2</v>
          </cell>
          <cell r="J2348" t="str">
            <v>ATRIBUÍDO SÃO PAULO</v>
          </cell>
          <cell r="K2348" t="str">
            <v>236,29</v>
          </cell>
        </row>
        <row r="2349">
          <cell r="A2349" t="str">
            <v>FUNDACOES E ESTRUTURAS</v>
          </cell>
          <cell r="B2349" t="str">
            <v>FUES</v>
          </cell>
          <cell r="C2349" t="str">
            <v>LASTROS/FUNDACOES DIVERSAS</v>
          </cell>
          <cell r="D2349" t="str">
            <v>0040</v>
          </cell>
        </row>
        <row r="2349">
          <cell r="G2349">
            <v>97103</v>
          </cell>
          <cell r="H2349" t="str">
            <v>EXECUÇÃO DE RADIER, ESPESSURA DE 20 CM, FCK = 30 MPA, COM USO DE FORMAS EM MADEIRA SERRADA. AF_09/2021</v>
          </cell>
          <cell r="I2349" t="str">
            <v>M2</v>
          </cell>
          <cell r="J2349" t="str">
            <v>ATRIBUÍDO SÃO PAULO</v>
          </cell>
          <cell r="K2349" t="str">
            <v>280,69</v>
          </cell>
        </row>
        <row r="2350">
          <cell r="A2350" t="str">
            <v>FUNDACOES E ESTRUTURAS</v>
          </cell>
          <cell r="B2350" t="str">
            <v>FUES</v>
          </cell>
          <cell r="C2350" t="str">
            <v>LASTROS/FUNDACOES DIVERSAS</v>
          </cell>
          <cell r="D2350" t="str">
            <v>0040</v>
          </cell>
        </row>
        <row r="2350">
          <cell r="G2350">
            <v>100322</v>
          </cell>
          <cell r="H2350" t="str">
            <v>LASTRO COM MATERIAL GRANULAR (PEDRA BRITADA N.3), APLICADO EM PISOS OU LAJES SOBRE SOLO, ESPESSURA DE *10 CM*. AF_01/2024</v>
          </cell>
          <cell r="I2350" t="str">
            <v>M3</v>
          </cell>
          <cell r="J2350" t="str">
            <v>COEFICIENTE DE REPRESENTATIVIDADE</v>
          </cell>
          <cell r="K2350" t="str">
            <v>195,49</v>
          </cell>
        </row>
        <row r="2351">
          <cell r="A2351" t="str">
            <v>FUNDACOES E ESTRUTURAS</v>
          </cell>
          <cell r="B2351" t="str">
            <v>FUES</v>
          </cell>
          <cell r="C2351" t="str">
            <v>LASTROS/FUNDACOES DIVERSAS</v>
          </cell>
          <cell r="D2351" t="str">
            <v>0040</v>
          </cell>
        </row>
        <row r="2351">
          <cell r="G2351">
            <v>100323</v>
          </cell>
          <cell r="H2351" t="str">
            <v>LASTRO COM MATERIAL GRANULAR (AREIA MÉDIA), APLICADO EM PISOS OU LAJES SOBRE SOLO, ESPESSURA DE *10 CM*. AF_01/2024</v>
          </cell>
          <cell r="I2351" t="str">
            <v>M3</v>
          </cell>
          <cell r="J2351" t="str">
            <v>COEFICIENTE DE REPRESENTATIVIDADE</v>
          </cell>
          <cell r="K2351" t="str">
            <v>200,71</v>
          </cell>
        </row>
        <row r="2352">
          <cell r="A2352" t="str">
            <v>FUNDACOES E ESTRUTURAS</v>
          </cell>
          <cell r="B2352" t="str">
            <v>FUES</v>
          </cell>
          <cell r="C2352" t="str">
            <v>LASTROS/FUNDACOES DIVERSAS</v>
          </cell>
          <cell r="D2352" t="str">
            <v>0040</v>
          </cell>
        </row>
        <row r="2352">
          <cell r="G2352">
            <v>100324</v>
          </cell>
          <cell r="H2352" t="str">
            <v>LASTRO COM MATERIAL GRANULAR (PEDRA BRITADA N.1 E PEDRA BRITADA N.2), APLICADO EM PISOS OU LAJES SOBRE SOLO, ESPESSURA DE *10 CM*. AF_01/2024</v>
          </cell>
          <cell r="I2352" t="str">
            <v>M3</v>
          </cell>
          <cell r="J2352" t="str">
            <v>COEFICIENTE DE REPRESENTATIVIDADE</v>
          </cell>
          <cell r="K2352" t="str">
            <v>204,31</v>
          </cell>
        </row>
        <row r="2353">
          <cell r="A2353" t="str">
            <v>FUNDACOES E ESTRUTURAS</v>
          </cell>
          <cell r="B2353" t="str">
            <v>FUES</v>
          </cell>
          <cell r="C2353" t="str">
            <v>LASTROS/FUNDACOES DIVERSAS</v>
          </cell>
          <cell r="D2353" t="str">
            <v>0040</v>
          </cell>
        </row>
        <row r="2353">
          <cell r="G2353">
            <v>103072</v>
          </cell>
          <cell r="H2353" t="str">
            <v>EXECUÇÃO DE RADIER, ESPESSURA DE 25 CM, FCK = 30 MPA, COM USO DE FORMAS EM MADEIRA SERRADA. AF_09/2021</v>
          </cell>
          <cell r="I2353" t="str">
            <v>M2</v>
          </cell>
          <cell r="J2353" t="str">
            <v>ATRIBUÍDO SÃO PAULO</v>
          </cell>
          <cell r="K2353" t="str">
            <v>332,30</v>
          </cell>
        </row>
        <row r="2354">
          <cell r="A2354" t="str">
            <v>FUNDACOES E ESTRUTURAS</v>
          </cell>
          <cell r="B2354" t="str">
            <v>FUES</v>
          </cell>
          <cell r="C2354" t="str">
            <v>LASTROS/FUNDACOES DIVERSAS</v>
          </cell>
          <cell r="D2354" t="str">
            <v>0040</v>
          </cell>
        </row>
        <row r="2354">
          <cell r="G2354">
            <v>103073</v>
          </cell>
          <cell r="H2354" t="str">
            <v>EXECUÇÃO DE RADIER, ESPESSURA DE 30 CM, FCK = 30 MPA, COM USO DE FORMAS EM MADEIRA SERRADA. AF_09/2021</v>
          </cell>
          <cell r="I2354" t="str">
            <v>M2</v>
          </cell>
          <cell r="J2354" t="str">
            <v>ATRIBUÍDO SÃO PAULO</v>
          </cell>
          <cell r="K2354" t="str">
            <v>400,75</v>
          </cell>
        </row>
        <row r="2355">
          <cell r="A2355" t="str">
            <v>FUNDACOES E ESTRUTURAS</v>
          </cell>
          <cell r="B2355" t="str">
            <v>FUES</v>
          </cell>
          <cell r="C2355" t="str">
            <v>LASTROS/FUNDACOES DIVERSAS</v>
          </cell>
          <cell r="D2355" t="str">
            <v>0040</v>
          </cell>
        </row>
        <row r="2355">
          <cell r="G2355">
            <v>103074</v>
          </cell>
          <cell r="H2355" t="str">
            <v>EXECUÇÃO DE PISO DE CONCRETO, SEM ACABAMENTO SUPERFICIAL, ESPESSURA DE 15 CM, FCK = 30 MPA, COM USO DE FORMAS EM MADEIRA SERRADA. AF_09/2021</v>
          </cell>
          <cell r="I2355" t="str">
            <v>M2</v>
          </cell>
          <cell r="J2355" t="str">
            <v>ATRIBUÍDO SÃO PAULO</v>
          </cell>
          <cell r="K2355" t="str">
            <v>186,88</v>
          </cell>
        </row>
        <row r="2356">
          <cell r="A2356" t="str">
            <v>FUNDACOES E ESTRUTURAS</v>
          </cell>
          <cell r="B2356" t="str">
            <v>FUES</v>
          </cell>
          <cell r="C2356" t="str">
            <v>LASTROS/FUNDACOES DIVERSAS</v>
          </cell>
          <cell r="D2356" t="str">
            <v>0040</v>
          </cell>
        </row>
        <row r="2356">
          <cell r="G2356">
            <v>103075</v>
          </cell>
          <cell r="H2356" t="str">
            <v>EXECUÇÃO DE PISO DE CONCRETO, COM ACABAMENTO SUPERFICIAL, ESPESSURA DE 15 CM, FCK = 30 MPA, COM USO DE FORMAS EM MADEIRA SERRADA. AF_09/2021</v>
          </cell>
          <cell r="I2356" t="str">
            <v>M2</v>
          </cell>
          <cell r="J2356" t="str">
            <v>ATRIBUÍDO SÃO PAULO</v>
          </cell>
          <cell r="K2356" t="str">
            <v>220,09</v>
          </cell>
        </row>
        <row r="2357">
          <cell r="A2357" t="str">
            <v>FUNDACOES E ESTRUTURAS</v>
          </cell>
          <cell r="B2357" t="str">
            <v>FUES</v>
          </cell>
          <cell r="C2357" t="str">
            <v>LASTROS/FUNDACOES DIVERSAS</v>
          </cell>
          <cell r="D2357" t="str">
            <v>0040</v>
          </cell>
        </row>
        <row r="2357">
          <cell r="G2357">
            <v>103076</v>
          </cell>
          <cell r="H2357" t="str">
            <v>EXECUÇÃO DE LAJE SOBRE SOLO, ESPESSURA DE 10 CM, FCK = 30 MPA, COM USO DE FORMAS EM MADEIRA SERRADA. AF_09/2021</v>
          </cell>
          <cell r="I2357" t="str">
            <v>M2</v>
          </cell>
          <cell r="J2357" t="str">
            <v>ATRIBUÍDO SÃO PAULO</v>
          </cell>
          <cell r="K2357" t="str">
            <v>161,52</v>
          </cell>
        </row>
        <row r="2358">
          <cell r="A2358" t="str">
            <v>FUNDACOES E ESTRUTURAS</v>
          </cell>
          <cell r="B2358" t="str">
            <v>FUES</v>
          </cell>
          <cell r="C2358" t="str">
            <v>LASTROS/FUNDACOES DIVERSAS</v>
          </cell>
          <cell r="D2358" t="str">
            <v>0040</v>
          </cell>
        </row>
        <row r="2358">
          <cell r="G2358">
            <v>103077</v>
          </cell>
          <cell r="H2358" t="str">
            <v>EXECUÇÃO DE LAJE SOBRE SOLO, ESPESSURA DE 15 CM, FCK = 30 MPA, COM USO DE FORMAS EM MADEIRA SERRADA. AF_09/2021</v>
          </cell>
          <cell r="I2358" t="str">
            <v>M2</v>
          </cell>
          <cell r="J2358" t="str">
            <v>ATRIBUÍDO SÃO PAULO</v>
          </cell>
          <cell r="K2358" t="str">
            <v>209,77</v>
          </cell>
        </row>
        <row r="2359">
          <cell r="A2359" t="str">
            <v>FUNDACOES E ESTRUTURAS</v>
          </cell>
          <cell r="B2359" t="str">
            <v>FUES</v>
          </cell>
          <cell r="C2359" t="str">
            <v>LASTROS/FUNDACOES DIVERSAS</v>
          </cell>
          <cell r="D2359" t="str">
            <v>0040</v>
          </cell>
        </row>
        <row r="2359">
          <cell r="G2359">
            <v>103078</v>
          </cell>
          <cell r="H2359" t="str">
            <v>EXECUÇÃO DE LAJE SOBRE SOLO, ESPESSURA DE 20 CM, FCK = 30 MPA, COM USO DE FORMAS EM MADEIRA SERRADA. AF_09/2021</v>
          </cell>
          <cell r="I2359" t="str">
            <v>M2</v>
          </cell>
          <cell r="J2359" t="str">
            <v>ATRIBUÍDO SÃO PAULO</v>
          </cell>
          <cell r="K2359" t="str">
            <v>254,17</v>
          </cell>
        </row>
        <row r="2360">
          <cell r="A2360" t="str">
            <v>FUNDACOES E ESTRUTURAS</v>
          </cell>
          <cell r="B2360" t="str">
            <v>FUES</v>
          </cell>
          <cell r="C2360" t="str">
            <v>LASTROS/FUNDACOES DIVERSAS</v>
          </cell>
          <cell r="D2360" t="str">
            <v>0040</v>
          </cell>
        </row>
        <row r="2360">
          <cell r="G2360">
            <v>103079</v>
          </cell>
          <cell r="H2360" t="str">
            <v>EXECUÇÃO DE LAJE SOBRE SOLO, ESPESSURA DE 25 CM, FCK = 30 MPA, COM USO DE FORMAS EM MADEIRA SERRADA. AF_09/2021</v>
          </cell>
          <cell r="I2360" t="str">
            <v>M2</v>
          </cell>
          <cell r="J2360" t="str">
            <v>ATRIBUÍDO SÃO PAULO</v>
          </cell>
          <cell r="K2360" t="str">
            <v>305,78</v>
          </cell>
        </row>
        <row r="2361">
          <cell r="A2361" t="str">
            <v>FUNDACOES E ESTRUTURAS</v>
          </cell>
          <cell r="B2361" t="str">
            <v>FUES</v>
          </cell>
          <cell r="C2361" t="str">
            <v>LASTROS/FUNDACOES DIVERSAS</v>
          </cell>
          <cell r="D2361" t="str">
            <v>0040</v>
          </cell>
        </row>
        <row r="2361">
          <cell r="G2361">
            <v>103080</v>
          </cell>
          <cell r="H2361" t="str">
            <v>EXECUÇÃO DE LAJE SOBRE SOLO, ESPESSURA DE 30 CM, FCK = 30 MPA, COM USO DE FORMAS EM MADEIRA SERRADA. AF_09/2021</v>
          </cell>
          <cell r="I2361" t="str">
            <v>M2</v>
          </cell>
          <cell r="J2361" t="str">
            <v>ATRIBUÍDO SÃO PAULO</v>
          </cell>
          <cell r="K2361" t="str">
            <v>374,23</v>
          </cell>
        </row>
        <row r="2362">
          <cell r="A2362" t="str">
            <v>FUNDACOES E ESTRUTURAS</v>
          </cell>
          <cell r="B2362" t="str">
            <v>FUES</v>
          </cell>
          <cell r="C2362" t="str">
            <v>FORMAS/CIMBRAMENTOS/ESCORAMENTOS</v>
          </cell>
          <cell r="D2362" t="str">
            <v>0041</v>
          </cell>
        </row>
        <row r="2362">
          <cell r="G2362">
            <v>92263</v>
          </cell>
          <cell r="H2362" t="str">
            <v>FABRICAÇÃO DE FÔRMA PARA PILARES E ESTRUTURAS SIMILARES, EM CHAPA DE MADEIRA COMPENSADA RESINADA, E = 17 MM. AF_09/2020</v>
          </cell>
          <cell r="I2362" t="str">
            <v>M2</v>
          </cell>
          <cell r="J2362" t="str">
            <v>COEFICIENTE DE REPRESENTATIVIDADE</v>
          </cell>
          <cell r="K2362" t="str">
            <v>148,91</v>
          </cell>
        </row>
        <row r="2363">
          <cell r="A2363" t="str">
            <v>FUNDACOES E ESTRUTURAS</v>
          </cell>
          <cell r="B2363" t="str">
            <v>FUES</v>
          </cell>
          <cell r="C2363" t="str">
            <v>FORMAS/CIMBRAMENTOS/ESCORAMENTOS</v>
          </cell>
          <cell r="D2363" t="str">
            <v>0041</v>
          </cell>
        </row>
        <row r="2363">
          <cell r="G2363">
            <v>92264</v>
          </cell>
          <cell r="H2363" t="str">
            <v>FABRICAÇÃO DE FÔRMA PARA PILARES E ESTRUTURAS SIMILARES, EM CHAPA DE MADEIRA COMPENSADA PLASTIFICADA, E = 18 MM. AF_09/2020</v>
          </cell>
          <cell r="I2363" t="str">
            <v>M2</v>
          </cell>
          <cell r="J2363" t="str">
            <v>COEFICIENTE DE REPRESENTATIVIDADE</v>
          </cell>
          <cell r="K2363" t="str">
            <v>188,41</v>
          </cell>
        </row>
        <row r="2364">
          <cell r="A2364" t="str">
            <v>FUNDACOES E ESTRUTURAS</v>
          </cell>
          <cell r="B2364" t="str">
            <v>FUES</v>
          </cell>
          <cell r="C2364" t="str">
            <v>FORMAS/CIMBRAMENTOS/ESCORAMENTOS</v>
          </cell>
          <cell r="D2364" t="str">
            <v>0041</v>
          </cell>
        </row>
        <row r="2364">
          <cell r="G2364">
            <v>92265</v>
          </cell>
          <cell r="H2364" t="str">
            <v>FABRICAÇÃO DE FÔRMA PARA VIGAS, EM CHAPA DE MADEIRA COMPENSADA RESINADA, E = 17 MM. AF_09/2020</v>
          </cell>
          <cell r="I2364" t="str">
            <v>M2</v>
          </cell>
          <cell r="J2364" t="str">
            <v>COEFICIENTE DE REPRESENTATIVIDADE</v>
          </cell>
          <cell r="K2364" t="str">
            <v>107,94</v>
          </cell>
        </row>
        <row r="2365">
          <cell r="A2365" t="str">
            <v>FUNDACOES E ESTRUTURAS</v>
          </cell>
          <cell r="B2365" t="str">
            <v>FUES</v>
          </cell>
          <cell r="C2365" t="str">
            <v>FORMAS/CIMBRAMENTOS/ESCORAMENTOS</v>
          </cell>
          <cell r="D2365" t="str">
            <v>0041</v>
          </cell>
        </row>
        <row r="2365">
          <cell r="G2365">
            <v>92266</v>
          </cell>
          <cell r="H2365" t="str">
            <v>FABRICAÇÃO DE FÔRMA PARA VIGAS, EM CHAPA DE MADEIRA COMPENSADA PLASTIFICADA, E = 18 MM. AF_09/2020</v>
          </cell>
          <cell r="I2365" t="str">
            <v>M2</v>
          </cell>
          <cell r="J2365" t="str">
            <v>COEFICIENTE DE REPRESENTATIVIDADE</v>
          </cell>
          <cell r="K2365" t="str">
            <v>141,83</v>
          </cell>
        </row>
        <row r="2366">
          <cell r="A2366" t="str">
            <v>FUNDACOES E ESTRUTURAS</v>
          </cell>
          <cell r="B2366" t="str">
            <v>FUES</v>
          </cell>
          <cell r="C2366" t="str">
            <v>FORMAS/CIMBRAMENTOS/ESCORAMENTOS</v>
          </cell>
          <cell r="D2366" t="str">
            <v>0041</v>
          </cell>
        </row>
        <row r="2366">
          <cell r="G2366">
            <v>92267</v>
          </cell>
          <cell r="H2366" t="str">
            <v>FABRICAÇÃO DE FÔRMA PARA LAJES, EM CHAPA DE MADEIRA COMPENSADA RESINADA, E = 17 MM. AF_09/2020</v>
          </cell>
          <cell r="I2366" t="str">
            <v>M2</v>
          </cell>
          <cell r="J2366" t="str">
            <v>COEFICIENTE DE REPRESENTATIVIDADE</v>
          </cell>
          <cell r="K2366" t="str">
            <v>45,79</v>
          </cell>
        </row>
        <row r="2367">
          <cell r="A2367" t="str">
            <v>FUNDACOES E ESTRUTURAS</v>
          </cell>
          <cell r="B2367" t="str">
            <v>FUES</v>
          </cell>
          <cell r="C2367" t="str">
            <v>FORMAS/CIMBRAMENTOS/ESCORAMENTOS</v>
          </cell>
          <cell r="D2367" t="str">
            <v>0041</v>
          </cell>
        </row>
        <row r="2367">
          <cell r="G2367">
            <v>92268</v>
          </cell>
          <cell r="H2367" t="str">
            <v>FABRICAÇÃO DE FÔRMA PARA LAJES, EM CHAPA DE MADEIRA COMPENSADA PLASTIFICADA, E = 18 MM. AF_09/2020</v>
          </cell>
          <cell r="I2367" t="str">
            <v>M2</v>
          </cell>
          <cell r="J2367" t="str">
            <v>COEFICIENTE DE REPRESENTATIVIDADE</v>
          </cell>
          <cell r="K2367" t="str">
            <v>76,84</v>
          </cell>
        </row>
        <row r="2368">
          <cell r="A2368" t="str">
            <v>FUNDACOES E ESTRUTURAS</v>
          </cell>
          <cell r="B2368" t="str">
            <v>FUES</v>
          </cell>
          <cell r="C2368" t="str">
            <v>FORMAS/CIMBRAMENTOS/ESCORAMENTOS</v>
          </cell>
          <cell r="D2368" t="str">
            <v>0041</v>
          </cell>
        </row>
        <row r="2368">
          <cell r="G2368">
            <v>92269</v>
          </cell>
          <cell r="H2368" t="str">
            <v>FABRICAÇÃO DE FÔRMA PARA PILARES E ESTRUTURAS SIMILARES, EM MADEIRA SERRADA, E=25 MM. AF_09/2020</v>
          </cell>
          <cell r="I2368" t="str">
            <v>M2</v>
          </cell>
          <cell r="J2368" t="str">
            <v>COEFICIENTE DE REPRESENTATIVIDADE</v>
          </cell>
          <cell r="K2368" t="str">
            <v>125,42</v>
          </cell>
        </row>
        <row r="2369">
          <cell r="A2369" t="str">
            <v>FUNDACOES E ESTRUTURAS</v>
          </cell>
          <cell r="B2369" t="str">
            <v>FUES</v>
          </cell>
          <cell r="C2369" t="str">
            <v>FORMAS/CIMBRAMENTOS/ESCORAMENTOS</v>
          </cell>
          <cell r="D2369" t="str">
            <v>0041</v>
          </cell>
        </row>
        <row r="2369">
          <cell r="G2369">
            <v>92270</v>
          </cell>
          <cell r="H2369" t="str">
            <v>FABRICAÇÃO DE FÔRMA PARA VIGAS, COM MADEIRA SERRADA, E = 25 MM. AF_09/2020</v>
          </cell>
          <cell r="I2369" t="str">
            <v>M2</v>
          </cell>
          <cell r="J2369" t="str">
            <v>COEFICIENTE DE REPRESENTATIVIDADE</v>
          </cell>
          <cell r="K2369" t="str">
            <v>210,95</v>
          </cell>
        </row>
        <row r="2370">
          <cell r="A2370" t="str">
            <v>FUNDACOES E ESTRUTURAS</v>
          </cell>
          <cell r="B2370" t="str">
            <v>FUES</v>
          </cell>
          <cell r="C2370" t="str">
            <v>FORMAS/CIMBRAMENTOS/ESCORAMENTOS</v>
          </cell>
          <cell r="D2370" t="str">
            <v>0041</v>
          </cell>
        </row>
        <row r="2370">
          <cell r="G2370">
            <v>92271</v>
          </cell>
          <cell r="H2370" t="str">
            <v>FABRICAÇÃO DE FÔRMA PARA LAJES, EM MADEIRA SERRADA, E=25 MM. AF_09/2020</v>
          </cell>
          <cell r="I2370" t="str">
            <v>M2</v>
          </cell>
          <cell r="J2370" t="str">
            <v>COEFICIENTE DE REPRESENTATIVIDADE</v>
          </cell>
          <cell r="K2370" t="str">
            <v>143,47</v>
          </cell>
        </row>
        <row r="2371">
          <cell r="A2371" t="str">
            <v>FUNDACOES E ESTRUTURAS</v>
          </cell>
          <cell r="B2371" t="str">
            <v>FUES</v>
          </cell>
          <cell r="C2371" t="str">
            <v>FORMAS/CIMBRAMENTOS/ESCORAMENTOS</v>
          </cell>
          <cell r="D2371" t="str">
            <v>0041</v>
          </cell>
        </row>
        <row r="2371">
          <cell r="G2371">
            <v>92272</v>
          </cell>
          <cell r="H2371" t="str">
            <v>FABRICAÇÃO DE ESCORAS DE VIGA DO TIPO GARFO, EM MADEIRA. AF_09/2020</v>
          </cell>
          <cell r="I2371" t="str">
            <v>M</v>
          </cell>
          <cell r="J2371" t="str">
            <v>COEFICIENTE DE REPRESENTATIVIDADE</v>
          </cell>
          <cell r="K2371" t="str">
            <v>34,67</v>
          </cell>
        </row>
        <row r="2372">
          <cell r="A2372" t="str">
            <v>FUNDACOES E ESTRUTURAS</v>
          </cell>
          <cell r="B2372" t="str">
            <v>FUES</v>
          </cell>
          <cell r="C2372" t="str">
            <v>FORMAS/CIMBRAMENTOS/ESCORAMENTOS</v>
          </cell>
          <cell r="D2372" t="str">
            <v>0041</v>
          </cell>
        </row>
        <row r="2372">
          <cell r="G2372">
            <v>92273</v>
          </cell>
          <cell r="H2372" t="str">
            <v>FABRICAÇÃO DE ESCORAS DO TIPO PONTALETE, EM MADEIRA, PARA PÉ-DIREITO SIMPLES. AF_09/2020</v>
          </cell>
          <cell r="I2372" t="str">
            <v>M</v>
          </cell>
          <cell r="J2372" t="str">
            <v>COEFICIENTE DE REPRESENTATIVIDADE</v>
          </cell>
          <cell r="K2372" t="str">
            <v>14,61</v>
          </cell>
        </row>
        <row r="2373">
          <cell r="A2373" t="str">
            <v>FUNDACOES E ESTRUTURAS</v>
          </cell>
          <cell r="B2373" t="str">
            <v>FUES</v>
          </cell>
          <cell r="C2373" t="str">
            <v>FORMAS/CIMBRAMENTOS/ESCORAMENTOS</v>
          </cell>
          <cell r="D2373" t="str">
            <v>0041</v>
          </cell>
        </row>
        <row r="2373">
          <cell r="G2373">
            <v>92409</v>
          </cell>
          <cell r="H2373" t="str">
            <v>MONTAGEM E DESMONTAGEM DE FÔRMA DE PILARES RETANGULARES E ESTRUTURAS SIMILARES, PÉ-DIREITO SIMPLES, EM MADEIRA SERRADA, 1 UTILIZAÇÃO. AF_09/2020</v>
          </cell>
          <cell r="I2373" t="str">
            <v>M2</v>
          </cell>
          <cell r="J2373" t="str">
            <v>COEFICIENTE DE REPRESENTATIVIDADE</v>
          </cell>
          <cell r="K2373" t="str">
            <v>215,21</v>
          </cell>
        </row>
        <row r="2374">
          <cell r="A2374" t="str">
            <v>FUNDACOES E ESTRUTURAS</v>
          </cell>
          <cell r="B2374" t="str">
            <v>FUES</v>
          </cell>
          <cell r="C2374" t="str">
            <v>FORMAS/CIMBRAMENTOS/ESCORAMENTOS</v>
          </cell>
          <cell r="D2374" t="str">
            <v>0041</v>
          </cell>
        </row>
        <row r="2374">
          <cell r="G2374">
            <v>92411</v>
          </cell>
          <cell r="H2374" t="str">
            <v>MONTAGEM E DESMONTAGEM DE FÔRMA DE PILARES RETANGULARES E ESTRUTURAS SIMILARES, PÉ-DIREITO SIMPLES, EM MADEIRA SERRADA, 2 UTILIZAÇÕES. AF_09/2020</v>
          </cell>
          <cell r="I2374" t="str">
            <v>M2</v>
          </cell>
          <cell r="J2374" t="str">
            <v>COEFICIENTE DE REPRESENTATIVIDADE</v>
          </cell>
          <cell r="K2374" t="str">
            <v>143,59</v>
          </cell>
        </row>
        <row r="2375">
          <cell r="A2375" t="str">
            <v>FUNDACOES E ESTRUTURAS</v>
          </cell>
          <cell r="B2375" t="str">
            <v>FUES</v>
          </cell>
          <cell r="C2375" t="str">
            <v>FORMAS/CIMBRAMENTOS/ESCORAMENTOS</v>
          </cell>
          <cell r="D2375" t="str">
            <v>0041</v>
          </cell>
        </row>
        <row r="2375">
          <cell r="G2375">
            <v>92413</v>
          </cell>
          <cell r="H2375" t="str">
            <v>MONTAGEM E DESMONTAGEM DE FÔRMA DE PILARES RETANGULARES E ESTRUTURAS SIMILARES, PÉ-DIREITO SIMPLES, EM MADEIRA SERRADA, 4 UTILIZAÇÕES. AF_09/2020</v>
          </cell>
          <cell r="I2375" t="str">
            <v>M2</v>
          </cell>
          <cell r="J2375" t="str">
            <v>COEFICIENTE DE REPRESENTATIVIDADE</v>
          </cell>
          <cell r="K2375" t="str">
            <v>93,97</v>
          </cell>
        </row>
        <row r="2376">
          <cell r="A2376" t="str">
            <v>FUNDACOES E ESTRUTURAS</v>
          </cell>
          <cell r="B2376" t="str">
            <v>FUES</v>
          </cell>
          <cell r="C2376" t="str">
            <v>FORMAS/CIMBRAMENTOS/ESCORAMENTOS</v>
          </cell>
          <cell r="D2376" t="str">
            <v>0041</v>
          </cell>
        </row>
        <row r="2376">
          <cell r="G2376">
            <v>92415</v>
          </cell>
          <cell r="H2376" t="str">
            <v>MONTAGEM E DESMONTAGEM DE FÔRMA DE PILARES RETANGULARES E ESTRUTURAS SIMILARES, PÉ-DIREITO SIMPLES, EM CHAPA DE MADEIRA COMPENSADA RESINADA, 2 UTILIZAÇÕES. AF_09/2020</v>
          </cell>
          <cell r="I2376" t="str">
            <v>M2</v>
          </cell>
          <cell r="J2376" t="str">
            <v>COEFICIENTE DE REPRESENTATIVIDADE</v>
          </cell>
          <cell r="K2376" t="str">
            <v>124,77</v>
          </cell>
        </row>
        <row r="2377">
          <cell r="A2377" t="str">
            <v>FUNDACOES E ESTRUTURAS</v>
          </cell>
          <cell r="B2377" t="str">
            <v>FUES</v>
          </cell>
          <cell r="C2377" t="str">
            <v>FORMAS/CIMBRAMENTOS/ESCORAMENTOS</v>
          </cell>
          <cell r="D2377" t="str">
            <v>0041</v>
          </cell>
        </row>
        <row r="2377">
          <cell r="G2377">
            <v>92417</v>
          </cell>
          <cell r="H2377" t="str">
            <v>MONTAGEM E DESMONTAGEM DE FÔRMA DE PILARES RETANGULARES E ESTRUTURAS SIMILARES, PÉ-DIREITO DUPLO, EM CHAPA DE MADEIRA COMPENSADA RESINADA, 2 UTILIZAÇÕES. AF_09/2020</v>
          </cell>
          <cell r="I2377" t="str">
            <v>M2</v>
          </cell>
          <cell r="J2377" t="str">
            <v>COEFICIENTE DE REPRESENTATIVIDADE</v>
          </cell>
          <cell r="K2377" t="str">
            <v>145,61</v>
          </cell>
        </row>
        <row r="2378">
          <cell r="A2378" t="str">
            <v>FUNDACOES E ESTRUTURAS</v>
          </cell>
          <cell r="B2378" t="str">
            <v>FUES</v>
          </cell>
          <cell r="C2378" t="str">
            <v>FORMAS/CIMBRAMENTOS/ESCORAMENTOS</v>
          </cell>
          <cell r="D2378" t="str">
            <v>0041</v>
          </cell>
        </row>
        <row r="2378">
          <cell r="G2378">
            <v>92419</v>
          </cell>
          <cell r="H2378" t="str">
            <v>MONTAGEM E DESMONTAGEM DE FÔRMA DE PILARES RETANGULARES E ESTRUTURAS SIMILARES, PÉ-DIREITO SIMPLES, EM CHAPA DE MADEIRA COMPENSADA RESINADA, 4 UTILIZAÇÕES. AF_09/2020</v>
          </cell>
          <cell r="I2378" t="str">
            <v>M2</v>
          </cell>
          <cell r="J2378" t="str">
            <v>COEFICIENTE DE REPRESENTATIVIDADE</v>
          </cell>
          <cell r="K2378" t="str">
            <v>78,36</v>
          </cell>
        </row>
        <row r="2379">
          <cell r="A2379" t="str">
            <v>FUNDACOES E ESTRUTURAS</v>
          </cell>
          <cell r="B2379" t="str">
            <v>FUES</v>
          </cell>
          <cell r="C2379" t="str">
            <v>FORMAS/CIMBRAMENTOS/ESCORAMENTOS</v>
          </cell>
          <cell r="D2379" t="str">
            <v>0041</v>
          </cell>
        </row>
        <row r="2379">
          <cell r="G2379">
            <v>92421</v>
          </cell>
          <cell r="H2379" t="str">
            <v>MONTAGEM E DESMONTAGEM DE FÔRMA DE PILARES RETANGULARES E ESTRUTURAS SIMILARES, PÉ-DIREITO DUPLO, EM CHAPA DE MADEIRA COMPENSADA RESINADA, 4 UTILIZAÇÕES. AF_09/2020</v>
          </cell>
          <cell r="I2379" t="str">
            <v>M2</v>
          </cell>
          <cell r="J2379" t="str">
            <v>COEFICIENTE DE REPRESENTATIVIDADE</v>
          </cell>
          <cell r="K2379" t="str">
            <v>94,33</v>
          </cell>
        </row>
        <row r="2380">
          <cell r="A2380" t="str">
            <v>FUNDACOES E ESTRUTURAS</v>
          </cell>
          <cell r="B2380" t="str">
            <v>FUES</v>
          </cell>
          <cell r="C2380" t="str">
            <v>FORMAS/CIMBRAMENTOS/ESCORAMENTOS</v>
          </cell>
          <cell r="D2380" t="str">
            <v>0041</v>
          </cell>
        </row>
        <row r="2380">
          <cell r="G2380">
            <v>92423</v>
          </cell>
          <cell r="H2380" t="str">
            <v>MONTAGEM E DESMONTAGEM DE FÔRMA DE PILARES RETANGULARES E ESTRUTURAS SIMILARES, PÉ-DIREITO SIMPLES, EM CHAPA DE MADEIRA COMPENSADA RESINADA, 6 UTILIZAÇÕES. AF_09/2020</v>
          </cell>
          <cell r="I2380" t="str">
            <v>M2</v>
          </cell>
          <cell r="J2380" t="str">
            <v>COEFICIENTE DE REPRESENTATIVIDADE</v>
          </cell>
          <cell r="K2380" t="str">
            <v>63,91</v>
          </cell>
        </row>
        <row r="2381">
          <cell r="A2381" t="str">
            <v>FUNDACOES E ESTRUTURAS</v>
          </cell>
          <cell r="B2381" t="str">
            <v>FUES</v>
          </cell>
          <cell r="C2381" t="str">
            <v>FORMAS/CIMBRAMENTOS/ESCORAMENTOS</v>
          </cell>
          <cell r="D2381" t="str">
            <v>0041</v>
          </cell>
        </row>
        <row r="2381">
          <cell r="G2381">
            <v>92425</v>
          </cell>
          <cell r="H2381" t="str">
            <v>MONTAGEM E DESMONTAGEM DE FÔRMA DE PILARES RETANGULARES E ESTRUTURAS SIMILARES, PÉ-DIREITO DUPLO, EM CHAPA DE MADEIRA COMPENSADA RESINADA, 6 UTILIZAÇÕES. AF_09/2020</v>
          </cell>
          <cell r="I2381" t="str">
            <v>M2</v>
          </cell>
          <cell r="J2381" t="str">
            <v>COEFICIENTE DE REPRESENTATIVIDADE</v>
          </cell>
          <cell r="K2381" t="str">
            <v>77,81</v>
          </cell>
        </row>
        <row r="2382">
          <cell r="A2382" t="str">
            <v>FUNDACOES E ESTRUTURAS</v>
          </cell>
          <cell r="B2382" t="str">
            <v>FUES</v>
          </cell>
          <cell r="C2382" t="str">
            <v>FORMAS/CIMBRAMENTOS/ESCORAMENTOS</v>
          </cell>
          <cell r="D2382" t="str">
            <v>0041</v>
          </cell>
        </row>
        <row r="2382">
          <cell r="G2382">
            <v>92427</v>
          </cell>
          <cell r="H2382" t="str">
            <v>MONTAGEM E DESMONTAGEM DE FÔRMA DE PILARES RETANGULARES E ESTRUTURAS SIMILARES, PÉ-DIREITO SIMPLES, EM CHAPA DE MADEIRA COMPENSADA RESINADA, 8 UTILIZAÇÕES. AF_09/2020</v>
          </cell>
          <cell r="I2382" t="str">
            <v>M2</v>
          </cell>
          <cell r="J2382" t="str">
            <v>COEFICIENTE DE REPRESENTATIVIDADE</v>
          </cell>
          <cell r="K2382" t="str">
            <v>56,61</v>
          </cell>
        </row>
        <row r="2383">
          <cell r="A2383" t="str">
            <v>FUNDACOES E ESTRUTURAS</v>
          </cell>
          <cell r="B2383" t="str">
            <v>FUES</v>
          </cell>
          <cell r="C2383" t="str">
            <v>FORMAS/CIMBRAMENTOS/ESCORAMENTOS</v>
          </cell>
          <cell r="D2383" t="str">
            <v>0041</v>
          </cell>
        </row>
        <row r="2383">
          <cell r="G2383">
            <v>92429</v>
          </cell>
          <cell r="H2383" t="str">
            <v>MONTAGEM E DESMONTAGEM DE FÔRMA DE PILARES RETANGULARES E ESTRUTURAS SIMILARES, PÉ-DIREITO DUPLO, EM CHAPA DE MADEIRA COMPENSADA RESINADA, 8 UTILIZAÇÕES. AF_09/2020</v>
          </cell>
          <cell r="I2383" t="str">
            <v>M2</v>
          </cell>
          <cell r="J2383" t="str">
            <v>COEFICIENTE DE REPRESENTATIVIDADE</v>
          </cell>
          <cell r="K2383" t="str">
            <v>69,48</v>
          </cell>
        </row>
        <row r="2384">
          <cell r="A2384" t="str">
            <v>FUNDACOES E ESTRUTURAS</v>
          </cell>
          <cell r="B2384" t="str">
            <v>FUES</v>
          </cell>
          <cell r="C2384" t="str">
            <v>FORMAS/CIMBRAMENTOS/ESCORAMENTOS</v>
          </cell>
          <cell r="D2384" t="str">
            <v>0041</v>
          </cell>
        </row>
        <row r="2384">
          <cell r="G2384">
            <v>92431</v>
          </cell>
          <cell r="H2384" t="str">
            <v>MONTAGEM E DESMONTAGEM DE FÔRMA DE PILARES RETANGULARES E ESTRUTURAS SIMILARES, PÉ-DIREITO SIMPLES, EM CHAPA DE MADEIRA COMPENSADA PLASTIFICADA, 10 UTILIZAÇÕES. AF_09/2020</v>
          </cell>
          <cell r="I2384" t="str">
            <v>M2</v>
          </cell>
          <cell r="J2384" t="str">
            <v>COEFICIENTE DE REPRESENTATIVIDADE</v>
          </cell>
          <cell r="K2384" t="str">
            <v>53,05</v>
          </cell>
        </row>
        <row r="2385">
          <cell r="A2385" t="str">
            <v>FUNDACOES E ESTRUTURAS</v>
          </cell>
          <cell r="B2385" t="str">
            <v>FUES</v>
          </cell>
          <cell r="C2385" t="str">
            <v>FORMAS/CIMBRAMENTOS/ESCORAMENTOS</v>
          </cell>
          <cell r="D2385" t="str">
            <v>0041</v>
          </cell>
        </row>
        <row r="2385">
          <cell r="G2385">
            <v>92433</v>
          </cell>
          <cell r="H2385" t="str">
            <v>MONTAGEM E DESMONTAGEM DE FÔRMA DE PILARES RETANGULARES E ESTRUTURAS SIMILARES, PÉ-DIREITO DUPLO, EM CHAPA DE MADEIRA COMPENSADA PLASTIFICADA, 10 UTILIZAÇÕES. AF_09/2020</v>
          </cell>
          <cell r="I2385" t="str">
            <v>M2</v>
          </cell>
          <cell r="J2385" t="str">
            <v>COEFICIENTE DE REPRESENTATIVIDADE</v>
          </cell>
          <cell r="K2385" t="str">
            <v>65,28</v>
          </cell>
        </row>
        <row r="2386">
          <cell r="A2386" t="str">
            <v>FUNDACOES E ESTRUTURAS</v>
          </cell>
          <cell r="B2386" t="str">
            <v>FUES</v>
          </cell>
          <cell r="C2386" t="str">
            <v>FORMAS/CIMBRAMENTOS/ESCORAMENTOS</v>
          </cell>
          <cell r="D2386" t="str">
            <v>0041</v>
          </cell>
        </row>
        <row r="2386">
          <cell r="G2386">
            <v>92435</v>
          </cell>
          <cell r="H2386" t="str">
            <v>MONTAGEM E DESMONTAGEM DE FÔRMA DE PILARES RETANGULARES E ESTRUTURAS SIMILARES, PÉ-DIREITO SIMPLES, EM CHAPA DE MADEIRA COMPENSADA PLASTIFICADA, 12 UTILIZAÇÕES. AF_09/2020</v>
          </cell>
          <cell r="I2386" t="str">
            <v>M2</v>
          </cell>
          <cell r="J2386" t="str">
            <v>COEFICIENTE DE REPRESENTATIVIDADE</v>
          </cell>
          <cell r="K2386" t="str">
            <v>50,32</v>
          </cell>
        </row>
        <row r="2387">
          <cell r="A2387" t="str">
            <v>FUNDACOES E ESTRUTURAS</v>
          </cell>
          <cell r="B2387" t="str">
            <v>FUES</v>
          </cell>
          <cell r="C2387" t="str">
            <v>FORMAS/CIMBRAMENTOS/ESCORAMENTOS</v>
          </cell>
          <cell r="D2387" t="str">
            <v>0041</v>
          </cell>
        </row>
        <row r="2387">
          <cell r="G2387">
            <v>92437</v>
          </cell>
          <cell r="H2387" t="str">
            <v>MONTAGEM E DESMONTAGEM DE FÔRMA DE PILARES RETANGULARES E ESTRUTURAS SIMILARES, PÉ-DIREITO DUPLO, EM CHAPA DE MADEIRA COMPENSADA PLASTIFICADA, 12 UTILIZAÇÕES. AF_09/2020</v>
          </cell>
          <cell r="I2387" t="str">
            <v>M2</v>
          </cell>
          <cell r="J2387" t="str">
            <v>COEFICIENTE DE REPRESENTATIVIDADE</v>
          </cell>
          <cell r="K2387" t="str">
            <v>62,14</v>
          </cell>
        </row>
        <row r="2388">
          <cell r="A2388" t="str">
            <v>FUNDACOES E ESTRUTURAS</v>
          </cell>
          <cell r="B2388" t="str">
            <v>FUES</v>
          </cell>
          <cell r="C2388" t="str">
            <v>FORMAS/CIMBRAMENTOS/ESCORAMENTOS</v>
          </cell>
          <cell r="D2388" t="str">
            <v>0041</v>
          </cell>
        </row>
        <row r="2388">
          <cell r="G2388">
            <v>92439</v>
          </cell>
          <cell r="H2388" t="str">
            <v>MONTAGEM E DESMONTAGEM DE FÔRMA DE PILARES RETANGULARES E ESTRUTURAS SIMILARES, PÉ-DIREITO SIMPLES, EM CHAPA DE MADEIRA COMPENSADA PLASTIFICADA, 14 UTILIZAÇÕES. AF_09/2020</v>
          </cell>
          <cell r="I2388" t="str">
            <v>M2</v>
          </cell>
          <cell r="J2388" t="str">
            <v>COEFICIENTE DE REPRESENTATIVIDADE</v>
          </cell>
          <cell r="K2388" t="str">
            <v>48,36</v>
          </cell>
        </row>
        <row r="2389">
          <cell r="A2389" t="str">
            <v>FUNDACOES E ESTRUTURAS</v>
          </cell>
          <cell r="B2389" t="str">
            <v>FUES</v>
          </cell>
          <cell r="C2389" t="str">
            <v>FORMAS/CIMBRAMENTOS/ESCORAMENTOS</v>
          </cell>
          <cell r="D2389" t="str">
            <v>0041</v>
          </cell>
        </row>
        <row r="2389">
          <cell r="G2389">
            <v>92441</v>
          </cell>
          <cell r="H2389" t="str">
            <v>MONTAGEM E DESMONTAGEM DE FÔRMA DE PILARES RETANGULARES E ESTRUTURAS SIMILARES, PÉ-DIREITO DUPLO, EM CHAPA DE MADEIRA COMPENSADA PLASTIFICADA, 14 UTILIZAÇÕES. AF_09/2020</v>
          </cell>
          <cell r="I2389" t="str">
            <v>M2</v>
          </cell>
          <cell r="J2389" t="str">
            <v>COEFICIENTE DE REPRESENTATIVIDADE</v>
          </cell>
          <cell r="K2389" t="str">
            <v>59,88</v>
          </cell>
        </row>
        <row r="2390">
          <cell r="A2390" t="str">
            <v>FUNDACOES E ESTRUTURAS</v>
          </cell>
          <cell r="B2390" t="str">
            <v>FUES</v>
          </cell>
          <cell r="C2390" t="str">
            <v>FORMAS/CIMBRAMENTOS/ESCORAMENTOS</v>
          </cell>
          <cell r="D2390" t="str">
            <v>0041</v>
          </cell>
        </row>
        <row r="2390">
          <cell r="G2390">
            <v>92443</v>
          </cell>
          <cell r="H2390" t="str">
            <v>MONTAGEM E DESMONTAGEM DE FÔRMA DE PILARES RETANGULARES E ESTRUTURAS SIMILARES, PÉ-DIREITO SIMPLES, EM CHAPA DE MADEIRA COMPENSADA PLASTIFICADA, 18 UTILIZAÇÕES. AF_09/2020</v>
          </cell>
          <cell r="I2390" t="str">
            <v>M2</v>
          </cell>
          <cell r="J2390" t="str">
            <v>COEFICIENTE DE REPRESENTATIVIDADE</v>
          </cell>
          <cell r="K2390" t="str">
            <v>44,15</v>
          </cell>
        </row>
        <row r="2391">
          <cell r="A2391" t="str">
            <v>FUNDACOES E ESTRUTURAS</v>
          </cell>
          <cell r="B2391" t="str">
            <v>FUES</v>
          </cell>
          <cell r="C2391" t="str">
            <v>FORMAS/CIMBRAMENTOS/ESCORAMENTOS</v>
          </cell>
          <cell r="D2391" t="str">
            <v>0041</v>
          </cell>
        </row>
        <row r="2391">
          <cell r="G2391">
            <v>92445</v>
          </cell>
          <cell r="H2391" t="str">
            <v>MONTAGEM E DESMONTAGEM DE FÔRMA DE PILARES RETANGULARES E ESTRUTURAS SIMILARES, PÉ-DIREITO DUPLO, EM CHAPA DE MADEIRA COMPENSADA PLASTIFICADA, 18 UTILIZAÇÕES. AF_09/2020</v>
          </cell>
          <cell r="I2391" t="str">
            <v>M2</v>
          </cell>
          <cell r="J2391" t="str">
            <v>COEFICIENTE DE REPRESENTATIVIDADE</v>
          </cell>
          <cell r="K2391" t="str">
            <v>55,26</v>
          </cell>
        </row>
        <row r="2392">
          <cell r="A2392" t="str">
            <v>FUNDACOES E ESTRUTURAS</v>
          </cell>
          <cell r="B2392" t="str">
            <v>FUES</v>
          </cell>
          <cell r="C2392" t="str">
            <v>FORMAS/CIMBRAMENTOS/ESCORAMENTOS</v>
          </cell>
          <cell r="D2392" t="str">
            <v>0041</v>
          </cell>
        </row>
        <row r="2392">
          <cell r="G2392">
            <v>92446</v>
          </cell>
          <cell r="H2392" t="str">
            <v>MONTAGEM E DESMONTAGEM DE FÔRMA DE VIGA, ESCORAMENTO COM PONTALETE DE MADEIRA, PÉ-DIREITO SIMPLES, EM MADEIRA SERRADA, 1 UTILIZAÇÃO. AF_09/2020</v>
          </cell>
          <cell r="I2392" t="str">
            <v>M2</v>
          </cell>
          <cell r="J2392" t="str">
            <v>COEFICIENTE DE REPRESENTATIVIDADE</v>
          </cell>
          <cell r="K2392" t="str">
            <v>335,59</v>
          </cell>
        </row>
        <row r="2393">
          <cell r="A2393" t="str">
            <v>FUNDACOES E ESTRUTURAS</v>
          </cell>
          <cell r="B2393" t="str">
            <v>FUES</v>
          </cell>
          <cell r="C2393" t="str">
            <v>FORMAS/CIMBRAMENTOS/ESCORAMENTOS</v>
          </cell>
          <cell r="D2393" t="str">
            <v>0041</v>
          </cell>
        </row>
        <row r="2393">
          <cell r="G2393">
            <v>92447</v>
          </cell>
          <cell r="H2393" t="str">
            <v>MONTAGEM E DESMONTAGEM DE FÔRMA DE VIGA, ESCORAMENTO COM PONTALETE DE MADEIRA, PÉ-DIREITO SIMPLES, EM MADEIRA SERRADA, 2 UTILIZAÇÕES. AF_09/2020</v>
          </cell>
          <cell r="I2393" t="str">
            <v>M2</v>
          </cell>
          <cell r="J2393" t="str">
            <v>COEFICIENTE DE REPRESENTATIVIDADE</v>
          </cell>
          <cell r="K2393" t="str">
            <v>227,89</v>
          </cell>
        </row>
        <row r="2394">
          <cell r="A2394" t="str">
            <v>FUNDACOES E ESTRUTURAS</v>
          </cell>
          <cell r="B2394" t="str">
            <v>FUES</v>
          </cell>
          <cell r="C2394" t="str">
            <v>FORMAS/CIMBRAMENTOS/ESCORAMENTOS</v>
          </cell>
          <cell r="D2394" t="str">
            <v>0041</v>
          </cell>
        </row>
        <row r="2394">
          <cell r="G2394">
            <v>92448</v>
          </cell>
          <cell r="H2394" t="str">
            <v>MONTAGEM E DESMONTAGEM DE FÔRMA DE VIGA, ESCORAMENTO COM PONTALETE DE MADEIRA, PÉ-DIREITO SIMPLES, EM MADEIRA SERRADA, 4 UTILIZAÇÕES. AF_09/2020</v>
          </cell>
          <cell r="I2394" t="str">
            <v>M2</v>
          </cell>
          <cell r="J2394" t="str">
            <v>COEFICIENTE DE REPRESENTATIVIDADE</v>
          </cell>
          <cell r="K2394" t="str">
            <v>174,05</v>
          </cell>
        </row>
        <row r="2395">
          <cell r="A2395" t="str">
            <v>FUNDACOES E ESTRUTURAS</v>
          </cell>
          <cell r="B2395" t="str">
            <v>FUES</v>
          </cell>
          <cell r="C2395" t="str">
            <v>FORMAS/CIMBRAMENTOS/ESCORAMENTOS</v>
          </cell>
          <cell r="D2395" t="str">
            <v>0041</v>
          </cell>
        </row>
        <row r="2395">
          <cell r="G2395">
            <v>92449</v>
          </cell>
          <cell r="H2395" t="str">
            <v>MONTAGEM E DESMONTAGEM DE FÔRMA DE VIGA, ESCORAMENTO COM GARFO DE MADEIRA, PÉ-DIREITO DUPLO, EM CHAPA DE MADEIRA RESINADA, 2 UTILIZAÇÕES. AF_09/2020</v>
          </cell>
          <cell r="I2395" t="str">
            <v>M2</v>
          </cell>
          <cell r="J2395" t="str">
            <v>COEFICIENTE DE REPRESENTATIVIDADE</v>
          </cell>
          <cell r="K2395" t="str">
            <v>259,87</v>
          </cell>
        </row>
        <row r="2396">
          <cell r="A2396" t="str">
            <v>FUNDACOES E ESTRUTURAS</v>
          </cell>
          <cell r="B2396" t="str">
            <v>FUES</v>
          </cell>
          <cell r="C2396" t="str">
            <v>FORMAS/CIMBRAMENTOS/ESCORAMENTOS</v>
          </cell>
          <cell r="D2396" t="str">
            <v>0041</v>
          </cell>
        </row>
        <row r="2396">
          <cell r="G2396">
            <v>92450</v>
          </cell>
          <cell r="H2396" t="str">
            <v>MONTAGEM E DESMONTAGEM DE FÔRMA DE VIGA, ESCORAMENTO METÁLICO, PÉ-DIREITO DUPLO, EM CHAPA DE MADEIRA RESINADA, 2 UTILIZAÇÕES. AF_09/2020</v>
          </cell>
          <cell r="I2396" t="str">
            <v>M2</v>
          </cell>
          <cell r="J2396" t="str">
            <v>COEFICIENTE DE REPRESENTATIVIDADE</v>
          </cell>
          <cell r="K2396" t="str">
            <v>265,49</v>
          </cell>
        </row>
        <row r="2397">
          <cell r="A2397" t="str">
            <v>FUNDACOES E ESTRUTURAS</v>
          </cell>
          <cell r="B2397" t="str">
            <v>FUES</v>
          </cell>
          <cell r="C2397" t="str">
            <v>FORMAS/CIMBRAMENTOS/ESCORAMENTOS</v>
          </cell>
          <cell r="D2397" t="str">
            <v>0041</v>
          </cell>
        </row>
        <row r="2397">
          <cell r="G2397">
            <v>92451</v>
          </cell>
          <cell r="H2397" t="str">
            <v>MONTAGEM E DESMONTAGEM DE FÔRMA DE VIGA, ESCORAMENTO COM GARFO DE MADEIRA, PÉ-DIREITO SIMPLES, EM CHAPA DE MADEIRA RESINADA, 2 UTILIZAÇÕES. AF_09/2020</v>
          </cell>
          <cell r="I2397" t="str">
            <v>M2</v>
          </cell>
          <cell r="J2397" t="str">
            <v>COEFICIENTE DE REPRESENTATIVIDADE</v>
          </cell>
          <cell r="K2397" t="str">
            <v>175,82</v>
          </cell>
        </row>
        <row r="2398">
          <cell r="A2398" t="str">
            <v>FUNDACOES E ESTRUTURAS</v>
          </cell>
          <cell r="B2398" t="str">
            <v>FUES</v>
          </cell>
          <cell r="C2398" t="str">
            <v>FORMAS/CIMBRAMENTOS/ESCORAMENTOS</v>
          </cell>
          <cell r="D2398" t="str">
            <v>0041</v>
          </cell>
        </row>
        <row r="2398">
          <cell r="G2398">
            <v>92452</v>
          </cell>
          <cell r="H2398" t="str">
            <v>MONTAGEM E DESMONTAGEM DE FÔRMA DE VIGA, ESCORAMENTO METÁLICO, PÉ-DIREITO SIMPLES, EM CHAPA DE MADEIRA RESINADA, 2 UTILIZAÇÕES. AF_09/2020</v>
          </cell>
          <cell r="I2398" t="str">
            <v>M2</v>
          </cell>
          <cell r="J2398" t="str">
            <v>COEFICIENTE DE REPRESENTATIVIDADE</v>
          </cell>
          <cell r="K2398" t="str">
            <v>160,68</v>
          </cell>
        </row>
        <row r="2399">
          <cell r="A2399" t="str">
            <v>FUNDACOES E ESTRUTURAS</v>
          </cell>
          <cell r="B2399" t="str">
            <v>FUES</v>
          </cell>
          <cell r="C2399" t="str">
            <v>FORMAS/CIMBRAMENTOS/ESCORAMENTOS</v>
          </cell>
          <cell r="D2399" t="str">
            <v>0041</v>
          </cell>
        </row>
        <row r="2399">
          <cell r="G2399">
            <v>92453</v>
          </cell>
          <cell r="H2399" t="str">
            <v>MONTAGEM E DESMONTAGEM DE FÔRMA DE VIGA, ESCORAMENTO COM GARFO DE MADEIRA, PÉ-DIREITO DUPLO, EM CHAPA DE MADEIRA RESINADA, 4 UTILIZAÇÕES. AF_09/2020</v>
          </cell>
          <cell r="I2399" t="str">
            <v>M2</v>
          </cell>
          <cell r="J2399" t="str">
            <v>COEFICIENTE DE REPRESENTATIVIDADE</v>
          </cell>
          <cell r="K2399" t="str">
            <v>221,91</v>
          </cell>
        </row>
        <row r="2400">
          <cell r="A2400" t="str">
            <v>FUNDACOES E ESTRUTURAS</v>
          </cell>
          <cell r="B2400" t="str">
            <v>FUES</v>
          </cell>
          <cell r="C2400" t="str">
            <v>FORMAS/CIMBRAMENTOS/ESCORAMENTOS</v>
          </cell>
          <cell r="D2400" t="str">
            <v>0041</v>
          </cell>
        </row>
        <row r="2400">
          <cell r="G2400">
            <v>92454</v>
          </cell>
          <cell r="H2400" t="str">
            <v>MONTAGEM E DESMONTAGEM DE FÔRMA DE VIGA, ESCORAMENTO METÁLICO, PÉ-DIREITO DUPLO, EM CHAPA DE MADEIRA RESINADA, 4 UTILIZAÇÕES. AF_09/2020</v>
          </cell>
          <cell r="I2400" t="str">
            <v>M2</v>
          </cell>
          <cell r="J2400" t="str">
            <v>COEFICIENTE DE REPRESENTATIVIDADE</v>
          </cell>
          <cell r="K2400" t="str">
            <v>237,52</v>
          </cell>
        </row>
        <row r="2401">
          <cell r="A2401" t="str">
            <v>FUNDACOES E ESTRUTURAS</v>
          </cell>
          <cell r="B2401" t="str">
            <v>FUES</v>
          </cell>
          <cell r="C2401" t="str">
            <v>FORMAS/CIMBRAMENTOS/ESCORAMENTOS</v>
          </cell>
          <cell r="D2401" t="str">
            <v>0041</v>
          </cell>
        </row>
        <row r="2401">
          <cell r="G2401">
            <v>92455</v>
          </cell>
          <cell r="H2401" t="str">
            <v>MONTAGEM E DESMONTAGEM DE FÔRMA DE VIGA, ESCORAMENTO COM GARFO DE MADEIRA, PÉ-DIREITO SIMPLES, EM CHAPA DE MADEIRA RESINADA, 4 UTILIZAÇÕES. AF_09/2020</v>
          </cell>
          <cell r="I2401" t="str">
            <v>M2</v>
          </cell>
          <cell r="J2401" t="str">
            <v>COEFICIENTE DE REPRESENTATIVIDADE</v>
          </cell>
          <cell r="K2401" t="str">
            <v>143,78</v>
          </cell>
        </row>
        <row r="2402">
          <cell r="A2402" t="str">
            <v>FUNDACOES E ESTRUTURAS</v>
          </cell>
          <cell r="B2402" t="str">
            <v>FUES</v>
          </cell>
          <cell r="C2402" t="str">
            <v>FORMAS/CIMBRAMENTOS/ESCORAMENTOS</v>
          </cell>
          <cell r="D2402" t="str">
            <v>0041</v>
          </cell>
        </row>
        <row r="2402">
          <cell r="G2402">
            <v>92456</v>
          </cell>
          <cell r="H2402" t="str">
            <v>MONTAGEM E DESMONTAGEM DE FÔRMA DE VIGA, ESCORAMENTO METÁLICO, PÉ-DIREITO SIMPLES, EM CHAPA DE MADEIRA RESINADA, 4 UTILIZAÇÕES. AF_09/2020</v>
          </cell>
          <cell r="I2402" t="str">
            <v>M2</v>
          </cell>
          <cell r="J2402" t="str">
            <v>COEFICIENTE DE REPRESENTATIVIDADE</v>
          </cell>
          <cell r="K2402" t="str">
            <v>132,32</v>
          </cell>
        </row>
        <row r="2403">
          <cell r="A2403" t="str">
            <v>FUNDACOES E ESTRUTURAS</v>
          </cell>
          <cell r="B2403" t="str">
            <v>FUES</v>
          </cell>
          <cell r="C2403" t="str">
            <v>FORMAS/CIMBRAMENTOS/ESCORAMENTOS</v>
          </cell>
          <cell r="D2403" t="str">
            <v>0041</v>
          </cell>
        </row>
        <row r="2403">
          <cell r="G2403">
            <v>92457</v>
          </cell>
          <cell r="H2403" t="str">
            <v>MONTAGEM E DESMONTAGEM DE FÔRMA DE VIGA, ESCORAMENTO COM GARFO DE MADEIRA, PÉ-DIREITO DUPLO, EM CHAPA DE MADEIRA RESINADA, 6 UTILIZAÇÕES. AF_09/2020</v>
          </cell>
          <cell r="I2403" t="str">
            <v>M2</v>
          </cell>
          <cell r="J2403" t="str">
            <v>COEFICIENTE DE REPRESENTATIVIDADE</v>
          </cell>
          <cell r="K2403" t="str">
            <v>193,61</v>
          </cell>
        </row>
        <row r="2404">
          <cell r="A2404" t="str">
            <v>FUNDACOES E ESTRUTURAS</v>
          </cell>
          <cell r="B2404" t="str">
            <v>FUES</v>
          </cell>
          <cell r="C2404" t="str">
            <v>FORMAS/CIMBRAMENTOS/ESCORAMENTOS</v>
          </cell>
          <cell r="D2404" t="str">
            <v>0041</v>
          </cell>
        </row>
        <row r="2404">
          <cell r="G2404">
            <v>92458</v>
          </cell>
          <cell r="H2404" t="str">
            <v>MONTAGEM E DESMONTAGEM DE FÔRMA DE VIGA, ESCORAMENTO METÁLICO, PÉ-DIREITO DUPLO, EM CHAPA DE MADEIRA RESINADA, 6 UTILIZAÇÕES. AF_09/2020</v>
          </cell>
          <cell r="I2404" t="str">
            <v>M2</v>
          </cell>
          <cell r="J2404" t="str">
            <v>COEFICIENTE DE REPRESENTATIVIDADE</v>
          </cell>
          <cell r="K2404" t="str">
            <v>220,14</v>
          </cell>
        </row>
        <row r="2405">
          <cell r="A2405" t="str">
            <v>FUNDACOES E ESTRUTURAS</v>
          </cell>
          <cell r="B2405" t="str">
            <v>FUES</v>
          </cell>
          <cell r="C2405" t="str">
            <v>FORMAS/CIMBRAMENTOS/ESCORAMENTOS</v>
          </cell>
          <cell r="D2405" t="str">
            <v>0041</v>
          </cell>
        </row>
        <row r="2405">
          <cell r="G2405">
            <v>92459</v>
          </cell>
          <cell r="H2405" t="str">
            <v>MONTAGEM E DESMONTAGEM DE FÔRMA DE VIGA, ESCORAMENTO COM GARFO DE MADEIRA, PÉ-DIREITO SIMPLES, EM CHAPA DE MADEIRA RESINADA, 6 UTILIZAÇÕES. AF_09/2020</v>
          </cell>
          <cell r="I2405" t="str">
            <v>M2</v>
          </cell>
          <cell r="J2405" t="str">
            <v>COEFICIENTE DE REPRESENTATIVIDADE</v>
          </cell>
          <cell r="K2405" t="str">
            <v>122,72</v>
          </cell>
        </row>
        <row r="2406">
          <cell r="A2406" t="str">
            <v>FUNDACOES E ESTRUTURAS</v>
          </cell>
          <cell r="B2406" t="str">
            <v>FUES</v>
          </cell>
          <cell r="C2406" t="str">
            <v>FORMAS/CIMBRAMENTOS/ESCORAMENTOS</v>
          </cell>
          <cell r="D2406" t="str">
            <v>0041</v>
          </cell>
        </row>
        <row r="2406">
          <cell r="G2406">
            <v>92460</v>
          </cell>
          <cell r="H2406" t="str">
            <v>MONTAGEM E DESMONTAGEM DE FÔRMA DE VIGA, ESCORAMENTO METÁLICO, PÉ-DIREITO SIMPLES, EM CHAPA DE MADEIRA RESINADA, 6 UTILIZAÇÕES. AF_09/2020</v>
          </cell>
          <cell r="I2406" t="str">
            <v>M2</v>
          </cell>
          <cell r="J2406" t="str">
            <v>COEFICIENTE DE REPRESENTATIVIDADE</v>
          </cell>
          <cell r="K2406" t="str">
            <v>110,71</v>
          </cell>
        </row>
        <row r="2407">
          <cell r="A2407" t="str">
            <v>FUNDACOES E ESTRUTURAS</v>
          </cell>
          <cell r="B2407" t="str">
            <v>FUES</v>
          </cell>
          <cell r="C2407" t="str">
            <v>FORMAS/CIMBRAMENTOS/ESCORAMENTOS</v>
          </cell>
          <cell r="D2407" t="str">
            <v>0041</v>
          </cell>
        </row>
        <row r="2407">
          <cell r="G2407">
            <v>92461</v>
          </cell>
          <cell r="H2407" t="str">
            <v>MONTAGEM E DESMONTAGEM DE FÔRMA DE VIGA, ESCORAMENTO COM GARFO DE MADEIRA, PÉ-DIREITO DUPLO, EM CHAPA DE MADEIRA RESINADA, 8 UTILIZAÇÕES. AF_09/2020</v>
          </cell>
          <cell r="I2407" t="str">
            <v>M2</v>
          </cell>
          <cell r="J2407" t="str">
            <v>COEFICIENTE DE REPRESENTATIVIDADE</v>
          </cell>
          <cell r="K2407" t="str">
            <v>179,19</v>
          </cell>
        </row>
        <row r="2408">
          <cell r="A2408" t="str">
            <v>FUNDACOES E ESTRUTURAS</v>
          </cell>
          <cell r="B2408" t="str">
            <v>FUES</v>
          </cell>
          <cell r="C2408" t="str">
            <v>FORMAS/CIMBRAMENTOS/ESCORAMENTOS</v>
          </cell>
          <cell r="D2408" t="str">
            <v>0041</v>
          </cell>
        </row>
        <row r="2408">
          <cell r="G2408">
            <v>92462</v>
          </cell>
          <cell r="H2408" t="str">
            <v>MONTAGEM E DESMONTAGEM DE FÔRMA DE VIGA, ESCORAMENTO METÁLICO, PÉ-DIREITO DUPLO, EM CHAPA DE MADEIRA RESINADA, 8 UTILIZAÇÕES. AF_09/2020</v>
          </cell>
          <cell r="I2408" t="str">
            <v>M2</v>
          </cell>
          <cell r="J2408" t="str">
            <v>COEFICIENTE DE REPRESENTATIVIDADE</v>
          </cell>
          <cell r="K2408" t="str">
            <v>209,18</v>
          </cell>
        </row>
        <row r="2409">
          <cell r="A2409" t="str">
            <v>FUNDACOES E ESTRUTURAS</v>
          </cell>
          <cell r="B2409" t="str">
            <v>FUES</v>
          </cell>
          <cell r="C2409" t="str">
            <v>FORMAS/CIMBRAMENTOS/ESCORAMENTOS</v>
          </cell>
          <cell r="D2409" t="str">
            <v>0041</v>
          </cell>
        </row>
        <row r="2409">
          <cell r="G2409">
            <v>92463</v>
          </cell>
          <cell r="H2409" t="str">
            <v>MONTAGEM E DESMONTAGEM DE FÔRMA DE VIGA, ESCORAMENTO COM GARFO DE MADEIRA, PÉ-DIREITO SIMPLES, EM CHAPA DE MADEIRA RESINADA, 8 UTILIZAÇÕES. AF_09/2020</v>
          </cell>
          <cell r="I2409" t="str">
            <v>M2</v>
          </cell>
          <cell r="J2409" t="str">
            <v>COEFICIENTE DE REPRESENTATIVIDADE</v>
          </cell>
          <cell r="K2409" t="str">
            <v>111,67</v>
          </cell>
        </row>
        <row r="2410">
          <cell r="A2410" t="str">
            <v>FUNDACOES E ESTRUTURAS</v>
          </cell>
          <cell r="B2410" t="str">
            <v>FUES</v>
          </cell>
          <cell r="C2410" t="str">
            <v>FORMAS/CIMBRAMENTOS/ESCORAMENTOS</v>
          </cell>
          <cell r="D2410" t="str">
            <v>0041</v>
          </cell>
        </row>
        <row r="2410">
          <cell r="G2410">
            <v>92464</v>
          </cell>
          <cell r="H2410" t="str">
            <v>MONTAGEM E DESMONTAGEM DE FÔRMA DE VIGA, ESCORAMENTO METÁLICO, PÉ-DIREITO SIMPLES, EM CHAPA DE MADEIRA RESINADA, 8 UTILIZAÇÕES. AF_09/2020</v>
          </cell>
          <cell r="I2410" t="str">
            <v>M2</v>
          </cell>
          <cell r="J2410" t="str">
            <v>COEFICIENTE DE REPRESENTATIVIDADE</v>
          </cell>
          <cell r="K2410" t="str">
            <v>104,52</v>
          </cell>
        </row>
        <row r="2411">
          <cell r="A2411" t="str">
            <v>FUNDACOES E ESTRUTURAS</v>
          </cell>
          <cell r="B2411" t="str">
            <v>FUES</v>
          </cell>
          <cell r="C2411" t="str">
            <v>FORMAS/CIMBRAMENTOS/ESCORAMENTOS</v>
          </cell>
          <cell r="D2411" t="str">
            <v>0041</v>
          </cell>
        </row>
        <row r="2411">
          <cell r="G2411">
            <v>92465</v>
          </cell>
          <cell r="H2411" t="str">
            <v>MONTAGEM E DESMONTAGEM DE FÔRMA DE VIGA, ESCORAMENTO COM GARFO DE MADEIRA, PÉ-DIREITO DUPLO, EM CHAPA DE MADEIRA PLASTIFICADA, 10 UTILIZAÇÕES. AF_09/2020</v>
          </cell>
          <cell r="I2411" t="str">
            <v>M2</v>
          </cell>
          <cell r="J2411" t="str">
            <v>COEFICIENTE DE REPRESENTATIVIDADE</v>
          </cell>
          <cell r="K2411" t="str">
            <v>143,43</v>
          </cell>
        </row>
        <row r="2412">
          <cell r="A2412" t="str">
            <v>FUNDACOES E ESTRUTURAS</v>
          </cell>
          <cell r="B2412" t="str">
            <v>FUES</v>
          </cell>
          <cell r="C2412" t="str">
            <v>FORMAS/CIMBRAMENTOS/ESCORAMENTOS</v>
          </cell>
          <cell r="D2412" t="str">
            <v>0041</v>
          </cell>
        </row>
        <row r="2412">
          <cell r="G2412">
            <v>92466</v>
          </cell>
          <cell r="H2412" t="str">
            <v>MONTAGEM E DESMONTAGEM DE FÔRMA DE VIGA, ESCORAMENTO METÁLICO, PÉ-DIREITO DUPLO, EM CHAPA DE MADEIRA PLASTIFICADA, 10 UTILIZAÇÕES. AF_09/2020</v>
          </cell>
          <cell r="I2412" t="str">
            <v>M2</v>
          </cell>
          <cell r="J2412" t="str">
            <v>COEFICIENTE DE REPRESENTATIVIDADE</v>
          </cell>
          <cell r="K2412" t="str">
            <v>203,06</v>
          </cell>
        </row>
        <row r="2413">
          <cell r="A2413" t="str">
            <v>FUNDACOES E ESTRUTURAS</v>
          </cell>
          <cell r="B2413" t="str">
            <v>FUES</v>
          </cell>
          <cell r="C2413" t="str">
            <v>FORMAS/CIMBRAMENTOS/ESCORAMENTOS</v>
          </cell>
          <cell r="D2413" t="str">
            <v>0041</v>
          </cell>
        </row>
        <row r="2413">
          <cell r="G2413">
            <v>92467</v>
          </cell>
          <cell r="H2413" t="str">
            <v>MONTAGEM E DESMONTAGEM DE FÔRMA DE VIGA, ESCORAMENTO COM GARFO DE MADEIRA, PÉ-DIREITO SIMPLES, EM CHAPA DE MADEIRA PLASTIFICADA, 10 UTILIZAÇÕES. AF_09/2020</v>
          </cell>
          <cell r="I2413" t="str">
            <v>M2</v>
          </cell>
          <cell r="J2413" t="str">
            <v>COEFICIENTE DE REPRESENTATIVIDADE</v>
          </cell>
          <cell r="K2413" t="str">
            <v>92,24</v>
          </cell>
        </row>
        <row r="2414">
          <cell r="A2414" t="str">
            <v>FUNDACOES E ESTRUTURAS</v>
          </cell>
          <cell r="B2414" t="str">
            <v>FUES</v>
          </cell>
          <cell r="C2414" t="str">
            <v>FORMAS/CIMBRAMENTOS/ESCORAMENTOS</v>
          </cell>
          <cell r="D2414" t="str">
            <v>0041</v>
          </cell>
        </row>
        <row r="2414">
          <cell r="G2414">
            <v>92468</v>
          </cell>
          <cell r="H2414" t="str">
            <v>MONTAGEM E DESMONTAGEM DE FÔRMA DE VIGA, ESCORAMENTO METÁLICO, PÉ-DIREITO SIMPLES, EM CHAPA DE MADEIRA PLASTIFICADA, 10 UTILIZAÇÕES. AF_09/2020</v>
          </cell>
          <cell r="I2414" t="str">
            <v>M2</v>
          </cell>
          <cell r="J2414" t="str">
            <v>COEFICIENTE DE REPRESENTATIVIDADE</v>
          </cell>
          <cell r="K2414" t="str">
            <v>98,68</v>
          </cell>
        </row>
        <row r="2415">
          <cell r="A2415" t="str">
            <v>FUNDACOES E ESTRUTURAS</v>
          </cell>
          <cell r="B2415" t="str">
            <v>FUES</v>
          </cell>
          <cell r="C2415" t="str">
            <v>FORMAS/CIMBRAMENTOS/ESCORAMENTOS</v>
          </cell>
          <cell r="D2415" t="str">
            <v>0041</v>
          </cell>
        </row>
        <row r="2415">
          <cell r="G2415">
            <v>92469</v>
          </cell>
          <cell r="H2415" t="str">
            <v>MONTAGEM E DESMONTAGEM DE FÔRMA DE VIGA, ESCORAMENTO COM GARFO DE MADEIRA, PÉ-DIREITO DUPLO, EM CHAPA DE MADEIRA PLASTIFICADA, 12 UTILIZAÇÕES. AF_09/2020</v>
          </cell>
          <cell r="I2415" t="str">
            <v>M2</v>
          </cell>
          <cell r="J2415" t="str">
            <v>COEFICIENTE DE REPRESENTATIVIDADE</v>
          </cell>
          <cell r="K2415" t="str">
            <v>130,96</v>
          </cell>
        </row>
        <row r="2416">
          <cell r="A2416" t="str">
            <v>FUNDACOES E ESTRUTURAS</v>
          </cell>
          <cell r="B2416" t="str">
            <v>FUES</v>
          </cell>
          <cell r="C2416" t="str">
            <v>FORMAS/CIMBRAMENTOS/ESCORAMENTOS</v>
          </cell>
          <cell r="D2416" t="str">
            <v>0041</v>
          </cell>
        </row>
        <row r="2416">
          <cell r="G2416">
            <v>92470</v>
          </cell>
          <cell r="H2416" t="str">
            <v>MONTAGEM E DESMONTAGEM DE FÔRMA DE VIGA, ESCORAMENTO METÁLICO, PÉ-DIREITO DUPLO, EM CHAPA DE MADEIRA PLASTIFICADA, 12 UTILIZAÇÕES. AF_09/2020</v>
          </cell>
          <cell r="I2416" t="str">
            <v>M2</v>
          </cell>
          <cell r="J2416" t="str">
            <v>COEFICIENTE DE REPRESENTATIVIDADE</v>
          </cell>
          <cell r="K2416" t="str">
            <v>196,92</v>
          </cell>
        </row>
        <row r="2417">
          <cell r="A2417" t="str">
            <v>FUNDACOES E ESTRUTURAS</v>
          </cell>
          <cell r="B2417" t="str">
            <v>FUES</v>
          </cell>
          <cell r="C2417" t="str">
            <v>FORMAS/CIMBRAMENTOS/ESCORAMENTOS</v>
          </cell>
          <cell r="D2417" t="str">
            <v>0041</v>
          </cell>
        </row>
        <row r="2417">
          <cell r="G2417">
            <v>92471</v>
          </cell>
          <cell r="H2417" t="str">
            <v>MONTAGEM E DESMONTAGEM DE FÔRMA DE VIGA, ESCORAMENTO COM GARFO DE MADEIRA, PÉ-DIREITO SIMPLES, EM CHAPA DE MADEIRA PLASTIFICADA, 12 UTILIZAÇÕES. AF_09/2020</v>
          </cell>
          <cell r="I2417" t="str">
            <v>M2</v>
          </cell>
          <cell r="J2417" t="str">
            <v>COEFICIENTE DE REPRESENTATIVIDADE</v>
          </cell>
          <cell r="K2417" t="str">
            <v>84,36</v>
          </cell>
        </row>
        <row r="2418">
          <cell r="A2418" t="str">
            <v>FUNDACOES E ESTRUTURAS</v>
          </cell>
          <cell r="B2418" t="str">
            <v>FUES</v>
          </cell>
          <cell r="C2418" t="str">
            <v>FORMAS/CIMBRAMENTOS/ESCORAMENTOS</v>
          </cell>
          <cell r="D2418" t="str">
            <v>0041</v>
          </cell>
        </row>
        <row r="2418">
          <cell r="G2418">
            <v>92472</v>
          </cell>
          <cell r="H2418" t="str">
            <v>MONTAGEM E DESMONTAGEM DE FÔRMA DE VIGA, ESCORAMENTO METÁLICO, PÉ-DIREITO SIMPLES, EM CHAPA DE MADEIRA PLASTIFICADA, 12 UTILIZAÇÕES. AF_09/2020</v>
          </cell>
          <cell r="I2418" t="str">
            <v>M2</v>
          </cell>
          <cell r="J2418" t="str">
            <v>COEFICIENTE DE REPRESENTATIVIDADE</v>
          </cell>
          <cell r="K2418" t="str">
            <v>93,29</v>
          </cell>
        </row>
        <row r="2419">
          <cell r="A2419" t="str">
            <v>FUNDACOES E ESTRUTURAS</v>
          </cell>
          <cell r="B2419" t="str">
            <v>FUES</v>
          </cell>
          <cell r="C2419" t="str">
            <v>FORMAS/CIMBRAMENTOS/ESCORAMENTOS</v>
          </cell>
          <cell r="D2419" t="str">
            <v>0041</v>
          </cell>
        </row>
        <row r="2419">
          <cell r="G2419">
            <v>92473</v>
          </cell>
          <cell r="H2419" t="str">
            <v>MONTAGEM E DESMONTAGEM DE FÔRMA DE VIGA, ESCORAMENTO COM GARFO DE MADEIRA, PÉ-DIREITO DUPLO, EM CHAPA DE MADEIRA PLASTIFICADA, 14 UTILIZAÇÕES. AF_09/2020</v>
          </cell>
          <cell r="I2419" t="str">
            <v>M2</v>
          </cell>
          <cell r="J2419" t="str">
            <v>COEFICIENTE DE REPRESENTATIVIDADE</v>
          </cell>
          <cell r="K2419" t="str">
            <v>120,88</v>
          </cell>
        </row>
        <row r="2420">
          <cell r="A2420" t="str">
            <v>FUNDACOES E ESTRUTURAS</v>
          </cell>
          <cell r="B2420" t="str">
            <v>FUES</v>
          </cell>
          <cell r="C2420" t="str">
            <v>FORMAS/CIMBRAMENTOS/ESCORAMENTOS</v>
          </cell>
          <cell r="D2420" t="str">
            <v>0041</v>
          </cell>
        </row>
        <row r="2420">
          <cell r="G2420">
            <v>92474</v>
          </cell>
          <cell r="H2420" t="str">
            <v>MONTAGEM E DESMONTAGEM DE FÔRMA DE VIGA, ESCORAMENTO METÁLICO, PÉ-DIREITO DUPLO, EM CHAPA DE MADEIRA PLASTIFICADA, 14 UTILIZAÇÕES. AF_09/2020</v>
          </cell>
          <cell r="I2420" t="str">
            <v>M2</v>
          </cell>
          <cell r="J2420" t="str">
            <v>COEFICIENTE DE REPRESENTATIVIDADE</v>
          </cell>
          <cell r="K2420" t="str">
            <v>191,63</v>
          </cell>
        </row>
        <row r="2421">
          <cell r="A2421" t="str">
            <v>FUNDACOES E ESTRUTURAS</v>
          </cell>
          <cell r="B2421" t="str">
            <v>FUES</v>
          </cell>
          <cell r="C2421" t="str">
            <v>FORMAS/CIMBRAMENTOS/ESCORAMENTOS</v>
          </cell>
          <cell r="D2421" t="str">
            <v>0041</v>
          </cell>
        </row>
        <row r="2421">
          <cell r="G2421">
            <v>92475</v>
          </cell>
          <cell r="H2421" t="str">
            <v>MONTAGEM E DESMONTAGEM DE FÔRMA DE VIGA, ESCORAMENTO COM GARFO DE MADEIRA, PÉ-DIREITO SIMPLES, EM CHAPA DE MADEIRA PLASTIFICADA, 14 UTILIZAÇÕES. AF_09/2020</v>
          </cell>
          <cell r="I2421" t="str">
            <v>M2</v>
          </cell>
          <cell r="J2421" t="str">
            <v>COEFICIENTE DE REPRESENTATIVIDADE</v>
          </cell>
          <cell r="K2421" t="str">
            <v>77,96</v>
          </cell>
        </row>
        <row r="2422">
          <cell r="A2422" t="str">
            <v>FUNDACOES E ESTRUTURAS</v>
          </cell>
          <cell r="B2422" t="str">
            <v>FUES</v>
          </cell>
          <cell r="C2422" t="str">
            <v>FORMAS/CIMBRAMENTOS/ESCORAMENTOS</v>
          </cell>
          <cell r="D2422" t="str">
            <v>0041</v>
          </cell>
        </row>
        <row r="2422">
          <cell r="G2422">
            <v>92476</v>
          </cell>
          <cell r="H2422" t="str">
            <v>MONTAGEM E DESMONTAGEM DE FÔRMA DE VIGA, ESCORAMENTO METÁLICO, PÉ-DIREITO SIMPLES, EM CHAPA DE MADEIRA PLASTIFICADA, 14 UTILIZAÇÕES. AF_09/2020</v>
          </cell>
          <cell r="I2422" t="str">
            <v>M2</v>
          </cell>
          <cell r="J2422" t="str">
            <v>COEFICIENTE DE REPRESENTATIVIDADE</v>
          </cell>
          <cell r="K2422" t="str">
            <v>88,72</v>
          </cell>
        </row>
        <row r="2423">
          <cell r="A2423" t="str">
            <v>FUNDACOES E ESTRUTURAS</v>
          </cell>
          <cell r="B2423" t="str">
            <v>FUES</v>
          </cell>
          <cell r="C2423" t="str">
            <v>FORMAS/CIMBRAMENTOS/ESCORAMENTOS</v>
          </cell>
          <cell r="D2423" t="str">
            <v>0041</v>
          </cell>
        </row>
        <row r="2423">
          <cell r="G2423">
            <v>92477</v>
          </cell>
          <cell r="H2423" t="str">
            <v>MONTAGEM E DESMONTAGEM DE FÔRMA DE VIGA, ESCORAMENTO COM GARFO DE MADEIRA, PÉ-DIREITO DUPLO, EM CHAPA DE MADEIRA PLASTIFICADA, 18 UTILIZAÇÕES. AF_09/2020</v>
          </cell>
          <cell r="I2423" t="str">
            <v>M2</v>
          </cell>
          <cell r="J2423" t="str">
            <v>COEFICIENTE DE REPRESENTATIVIDADE</v>
          </cell>
          <cell r="K2423" t="str">
            <v>99,30</v>
          </cell>
        </row>
        <row r="2424">
          <cell r="A2424" t="str">
            <v>FUNDACOES E ESTRUTURAS</v>
          </cell>
          <cell r="B2424" t="str">
            <v>FUES</v>
          </cell>
          <cell r="C2424" t="str">
            <v>FORMAS/CIMBRAMENTOS/ESCORAMENTOS</v>
          </cell>
          <cell r="D2424" t="str">
            <v>0041</v>
          </cell>
        </row>
        <row r="2424">
          <cell r="G2424">
            <v>92478</v>
          </cell>
          <cell r="H2424" t="str">
            <v>MONTAGEM E DESMONTAGEM DE FÔRMA DE VIGA, ESCORAMENTO METÁLICO, PÉ-DIREITO DUPLO, EM CHAPA DE MADEIRA PLASTIFICADA, 18 UTILIZAÇÕES. AF_09/2020</v>
          </cell>
          <cell r="I2424" t="str">
            <v>M2</v>
          </cell>
          <cell r="J2424" t="str">
            <v>COEFICIENTE DE REPRESENTATIVIDADE</v>
          </cell>
          <cell r="K2424" t="str">
            <v>181,21</v>
          </cell>
        </row>
        <row r="2425">
          <cell r="A2425" t="str">
            <v>FUNDACOES E ESTRUTURAS</v>
          </cell>
          <cell r="B2425" t="str">
            <v>FUES</v>
          </cell>
          <cell r="C2425" t="str">
            <v>FORMAS/CIMBRAMENTOS/ESCORAMENTOS</v>
          </cell>
          <cell r="D2425" t="str">
            <v>0041</v>
          </cell>
        </row>
        <row r="2425">
          <cell r="G2425">
            <v>92479</v>
          </cell>
          <cell r="H2425" t="str">
            <v>MONTAGEM E DESMONTAGEM DE FÔRMA DE VIGA, ESCORAMENTO COM GARFO DE MADEIRA, PÉ-DIREITO SIMPLES, EM CHAPA DE MADEIRA PLASTIFICADA, 18 UTILIZAÇÕES. AF_09/2020</v>
          </cell>
          <cell r="I2425" t="str">
            <v>M2</v>
          </cell>
          <cell r="J2425" t="str">
            <v>COEFICIENTE DE REPRESENTATIVIDADE</v>
          </cell>
          <cell r="K2425" t="str">
            <v>64,26</v>
          </cell>
        </row>
        <row r="2426">
          <cell r="A2426" t="str">
            <v>FUNDACOES E ESTRUTURAS</v>
          </cell>
          <cell r="B2426" t="str">
            <v>FUES</v>
          </cell>
          <cell r="C2426" t="str">
            <v>FORMAS/CIMBRAMENTOS/ESCORAMENTOS</v>
          </cell>
          <cell r="D2426" t="str">
            <v>0041</v>
          </cell>
        </row>
        <row r="2426">
          <cell r="G2426">
            <v>92480</v>
          </cell>
          <cell r="H2426" t="str">
            <v>MONTAGEM E DESMONTAGEM DE FÔRMA DE VIGA, ESCORAMENTO METÁLICO, PÉ-DIREITO SIMPLES, EM CHAPA DE MADEIRA PLASTIFICADA, 18 UTILIZAÇÕES. AF_09/2020</v>
          </cell>
          <cell r="I2426" t="str">
            <v>M2</v>
          </cell>
          <cell r="J2426" t="str">
            <v>COEFICIENTE DE REPRESENTATIVIDADE</v>
          </cell>
          <cell r="K2426" t="str">
            <v>79,57</v>
          </cell>
        </row>
        <row r="2427">
          <cell r="A2427" t="str">
            <v>FUNDACOES E ESTRUTURAS</v>
          </cell>
          <cell r="B2427" t="str">
            <v>FUES</v>
          </cell>
          <cell r="C2427" t="str">
            <v>FORMAS/CIMBRAMENTOS/ESCORAMENTOS</v>
          </cell>
          <cell r="D2427" t="str">
            <v>0041</v>
          </cell>
        </row>
        <row r="2427">
          <cell r="G2427">
            <v>92482</v>
          </cell>
          <cell r="H2427" t="str">
            <v>MONTAGEM E DESMONTAGEM DE FÔRMA DE LAJE MACIÇA, PÉ-DIREITO SIMPLES, EM MADEIRA SERRADA, 1 UTILIZAÇÃO. AF_09/2020</v>
          </cell>
          <cell r="I2427" t="str">
            <v>M2</v>
          </cell>
          <cell r="J2427" t="str">
            <v>COEFICIENTE DE REPRESENTATIVIDADE</v>
          </cell>
          <cell r="K2427" t="str">
            <v>379,16</v>
          </cell>
        </row>
        <row r="2428">
          <cell r="A2428" t="str">
            <v>FUNDACOES E ESTRUTURAS</v>
          </cell>
          <cell r="B2428" t="str">
            <v>FUES</v>
          </cell>
          <cell r="C2428" t="str">
            <v>FORMAS/CIMBRAMENTOS/ESCORAMENTOS</v>
          </cell>
          <cell r="D2428" t="str">
            <v>0041</v>
          </cell>
        </row>
        <row r="2428">
          <cell r="G2428">
            <v>92484</v>
          </cell>
          <cell r="H2428" t="str">
            <v>MONTAGEM E DESMONTAGEM DE FÔRMA DE LAJE MACIÇA, PÉ-DIREITO SIMPLES, EM MADEIRA SERRADA, 2 UTILIZAÇÕES. AF_09/2020</v>
          </cell>
          <cell r="I2428" t="str">
            <v>M2</v>
          </cell>
          <cell r="J2428" t="str">
            <v>COEFICIENTE DE REPRESENTATIVIDADE</v>
          </cell>
          <cell r="K2428" t="str">
            <v>252,95</v>
          </cell>
        </row>
        <row r="2429">
          <cell r="A2429" t="str">
            <v>FUNDACOES E ESTRUTURAS</v>
          </cell>
          <cell r="B2429" t="str">
            <v>FUES</v>
          </cell>
          <cell r="C2429" t="str">
            <v>FORMAS/CIMBRAMENTOS/ESCORAMENTOS</v>
          </cell>
          <cell r="D2429" t="str">
            <v>0041</v>
          </cell>
        </row>
        <row r="2429">
          <cell r="G2429">
            <v>92486</v>
          </cell>
          <cell r="H2429" t="str">
            <v>MONTAGEM E DESMONTAGEM DE FÔRMA DE LAJE MACIÇA, PÉ-DIREITO SIMPLES, EM MADEIRA SERRADA, 4 UTILIZAÇÕES. AF_09/2020</v>
          </cell>
          <cell r="I2429" t="str">
            <v>M2</v>
          </cell>
          <cell r="J2429" t="str">
            <v>COEFICIENTE DE REPRESENTATIVIDADE</v>
          </cell>
          <cell r="K2429" t="str">
            <v>174,43</v>
          </cell>
        </row>
        <row r="2430">
          <cell r="A2430" t="str">
            <v>FUNDACOES E ESTRUTURAS</v>
          </cell>
          <cell r="B2430" t="str">
            <v>FUES</v>
          </cell>
          <cell r="C2430" t="str">
            <v>FORMAS/CIMBRAMENTOS/ESCORAMENTOS</v>
          </cell>
          <cell r="D2430" t="str">
            <v>0041</v>
          </cell>
        </row>
        <row r="2430">
          <cell r="G2430">
            <v>92488</v>
          </cell>
          <cell r="H2430" t="str">
            <v>MONTAGEM E DESMONTAGEM DE FÔRMA DE LAJE NERVURADA COM CUBETA E ASSOALHO, PÉ-DIREITO DUPLO, EM CHAPA DE MADEIRA COMPENSADA RESINADA, 8 UTILIZAÇÕES. AF_09/2020</v>
          </cell>
          <cell r="I2430" t="str">
            <v>M2</v>
          </cell>
          <cell r="J2430" t="str">
            <v>ATRIBUÍDO SÃO PAULO</v>
          </cell>
          <cell r="K2430" t="str">
            <v>92,07</v>
          </cell>
        </row>
        <row r="2431">
          <cell r="A2431" t="str">
            <v>FUNDACOES E ESTRUTURAS</v>
          </cell>
          <cell r="B2431" t="str">
            <v>FUES</v>
          </cell>
          <cell r="C2431" t="str">
            <v>FORMAS/CIMBRAMENTOS/ESCORAMENTOS</v>
          </cell>
          <cell r="D2431" t="str">
            <v>0041</v>
          </cell>
        </row>
        <row r="2431">
          <cell r="G2431">
            <v>92490</v>
          </cell>
          <cell r="H2431" t="str">
            <v>MONTAGEM E DESMONTAGEM DE FÔRMA DE LAJE NERVURADA COM CUBETA E ASSOALHO, PÉ-DIREITO SIMPLES, EM CHAPA DE MADEIRA COMPENSADA RESINADA, 8 UTILIZAÇÕES. AF_09/2020</v>
          </cell>
          <cell r="I2431" t="str">
            <v>M2</v>
          </cell>
          <cell r="J2431" t="str">
            <v>ATRIBUÍDO SÃO PAULO</v>
          </cell>
          <cell r="K2431" t="str">
            <v>61,47</v>
          </cell>
        </row>
        <row r="2432">
          <cell r="A2432" t="str">
            <v>FUNDACOES E ESTRUTURAS</v>
          </cell>
          <cell r="B2432" t="str">
            <v>FUES</v>
          </cell>
          <cell r="C2432" t="str">
            <v>FORMAS/CIMBRAMENTOS/ESCORAMENTOS</v>
          </cell>
          <cell r="D2432" t="str">
            <v>0041</v>
          </cell>
        </row>
        <row r="2432">
          <cell r="G2432">
            <v>92492</v>
          </cell>
          <cell r="H2432" t="str">
            <v>MONTAGEM E DESMONTAGEM DE FÔRMA DE LAJE NERVURADA COM CUBETA E ASSOALHO, PÉ-DIREITO DUPLO, EM CHAPA DE MADEIRA COMPENSADA RESINADA, 10 UTILIZAÇÕES. AF_09/2020</v>
          </cell>
          <cell r="I2432" t="str">
            <v>M2</v>
          </cell>
          <cell r="J2432" t="str">
            <v>ATRIBUÍDO SÃO PAULO</v>
          </cell>
          <cell r="K2432" t="str">
            <v>87,07</v>
          </cell>
        </row>
        <row r="2433">
          <cell r="A2433" t="str">
            <v>FUNDACOES E ESTRUTURAS</v>
          </cell>
          <cell r="B2433" t="str">
            <v>FUES</v>
          </cell>
          <cell r="C2433" t="str">
            <v>FORMAS/CIMBRAMENTOS/ESCORAMENTOS</v>
          </cell>
          <cell r="D2433" t="str">
            <v>0041</v>
          </cell>
        </row>
        <row r="2433">
          <cell r="G2433">
            <v>92494</v>
          </cell>
          <cell r="H2433" t="str">
            <v>MONTAGEM E DESMONTAGEM DE FÔRMA DE LAJE NERVURADA COM CUBETA E ASSOALHO, PÉ-DIREITO SIMPLES, EM CHAPA DE MADEIRA COMPENSADA RESINADA, 10 UTILIZAÇÕES. AF_09/2020</v>
          </cell>
          <cell r="I2433" t="str">
            <v>M2</v>
          </cell>
          <cell r="J2433" t="str">
            <v>ATRIBUÍDO SÃO PAULO</v>
          </cell>
          <cell r="K2433" t="str">
            <v>57,45</v>
          </cell>
        </row>
        <row r="2434">
          <cell r="A2434" t="str">
            <v>FUNDACOES E ESTRUTURAS</v>
          </cell>
          <cell r="B2434" t="str">
            <v>FUES</v>
          </cell>
          <cell r="C2434" t="str">
            <v>FORMAS/CIMBRAMENTOS/ESCORAMENTOS</v>
          </cell>
          <cell r="D2434" t="str">
            <v>0041</v>
          </cell>
        </row>
        <row r="2434">
          <cell r="G2434">
            <v>92496</v>
          </cell>
          <cell r="H2434" t="str">
            <v>MONTAGEM E DESMONTAGEM DE FÔRMA DE LAJE NERVURADA COM CUBETA E ASSOALHO, PÉ-DIREITO DUPLO, EM CHAPA DE MADEIRA COMPENSADA RESINADA, 12 UTILIZAÇÕES. AF_09/2020</v>
          </cell>
          <cell r="I2434" t="str">
            <v>M2</v>
          </cell>
          <cell r="J2434" t="str">
            <v>ATRIBUÍDO SÃO PAULO</v>
          </cell>
          <cell r="K2434" t="str">
            <v>82,86</v>
          </cell>
        </row>
        <row r="2435">
          <cell r="A2435" t="str">
            <v>FUNDACOES E ESTRUTURAS</v>
          </cell>
          <cell r="B2435" t="str">
            <v>FUES</v>
          </cell>
          <cell r="C2435" t="str">
            <v>FORMAS/CIMBRAMENTOS/ESCORAMENTOS</v>
          </cell>
          <cell r="D2435" t="str">
            <v>0041</v>
          </cell>
        </row>
        <row r="2435">
          <cell r="G2435">
            <v>92498</v>
          </cell>
          <cell r="H2435" t="str">
            <v>MONTAGEM E DESMONTAGEM DE FÔRMA DE LAJE NERVURADA COM CUBETA E ASSOALHO, PÉ-DIREITO SIMPLES, EM CHAPA DE MADEIRA COMPENSADA RESINADA, 12 UTILIZAÇÕES. AF_09/2020</v>
          </cell>
          <cell r="I2435" t="str">
            <v>M2</v>
          </cell>
          <cell r="J2435" t="str">
            <v>ATRIBUÍDO SÃO PAULO</v>
          </cell>
          <cell r="K2435" t="str">
            <v>54,10</v>
          </cell>
        </row>
        <row r="2436">
          <cell r="A2436" t="str">
            <v>FUNDACOES E ESTRUTURAS</v>
          </cell>
          <cell r="B2436" t="str">
            <v>FUES</v>
          </cell>
          <cell r="C2436" t="str">
            <v>FORMAS/CIMBRAMENTOS/ESCORAMENTOS</v>
          </cell>
          <cell r="D2436" t="str">
            <v>0041</v>
          </cell>
        </row>
        <row r="2436">
          <cell r="G2436">
            <v>92500</v>
          </cell>
          <cell r="H2436" t="str">
            <v>MONTAGEM E DESMONTAGEM DE FÔRMA DE LAJE NERVURADA COM CUBETA E ASSOALHO, PÉ-DIREITO DUPLO, EM CHAPA DE MADEIRA COMPENSADA RESINADA, 14 UTILIZAÇÕES. AF_09/2020</v>
          </cell>
          <cell r="I2436" t="str">
            <v>M2</v>
          </cell>
          <cell r="J2436" t="str">
            <v>ATRIBUÍDO SÃO PAULO</v>
          </cell>
          <cell r="K2436" t="str">
            <v>79,49</v>
          </cell>
        </row>
        <row r="2437">
          <cell r="A2437" t="str">
            <v>FUNDACOES E ESTRUTURAS</v>
          </cell>
          <cell r="B2437" t="str">
            <v>FUES</v>
          </cell>
          <cell r="C2437" t="str">
            <v>FORMAS/CIMBRAMENTOS/ESCORAMENTOS</v>
          </cell>
          <cell r="D2437" t="str">
            <v>0041</v>
          </cell>
        </row>
        <row r="2437">
          <cell r="G2437">
            <v>92502</v>
          </cell>
          <cell r="H2437" t="str">
            <v>MONTAGEM E DESMONTAGEM DE FÔRMA DE LAJE NERVURADA COM CUBETA E ASSOALHO, PÉ-DIREITO SIMPLES, EM CHAPA DE MADEIRA COMPENSADA RESINADA, 14 UTILIZAÇÕES. AF_09/2020</v>
          </cell>
          <cell r="I2437" t="str">
            <v>M2</v>
          </cell>
          <cell r="J2437" t="str">
            <v>ATRIBUÍDO SÃO PAULO</v>
          </cell>
          <cell r="K2437" t="str">
            <v>51,56</v>
          </cell>
        </row>
        <row r="2438">
          <cell r="A2438" t="str">
            <v>FUNDACOES E ESTRUTURAS</v>
          </cell>
          <cell r="B2438" t="str">
            <v>FUES</v>
          </cell>
          <cell r="C2438" t="str">
            <v>FORMAS/CIMBRAMENTOS/ESCORAMENTOS</v>
          </cell>
          <cell r="D2438" t="str">
            <v>0041</v>
          </cell>
        </row>
        <row r="2438">
          <cell r="G2438">
            <v>92504</v>
          </cell>
          <cell r="H2438" t="str">
            <v>MONTAGEM E DESMONTAGEM DE FÔRMA DE LAJE NERVURADA COM CUBETA E ASSOALHO, PÉ-DIREITO DUPLO, EM CHAPA DE MADEIRA COMPENSADA RESINADA, 18 UTILIZAÇÕES. AF_09/2020</v>
          </cell>
          <cell r="I2438" t="str">
            <v>M2</v>
          </cell>
          <cell r="J2438" t="str">
            <v>ATRIBUÍDO SÃO PAULO</v>
          </cell>
          <cell r="K2438" t="str">
            <v>73,33</v>
          </cell>
        </row>
        <row r="2439">
          <cell r="A2439" t="str">
            <v>FUNDACOES E ESTRUTURAS</v>
          </cell>
          <cell r="B2439" t="str">
            <v>FUES</v>
          </cell>
          <cell r="C2439" t="str">
            <v>FORMAS/CIMBRAMENTOS/ESCORAMENTOS</v>
          </cell>
          <cell r="D2439" t="str">
            <v>0041</v>
          </cell>
        </row>
        <row r="2439">
          <cell r="G2439">
            <v>92506</v>
          </cell>
          <cell r="H2439" t="str">
            <v>MONTAGEM E DESMONTAGEM DE FÔRMA DE LAJE NERVURADA COM CUBETA E ASSOALHO, PÉ-DIREITO SIMPLES, EM CHAPA DE MADEIRA COMPENSADA RESINADA, 18 UTILIZAÇÕES. AF_09/2020</v>
          </cell>
          <cell r="I2439" t="str">
            <v>M2</v>
          </cell>
          <cell r="J2439" t="str">
            <v>ATRIBUÍDO SÃO PAULO</v>
          </cell>
          <cell r="K2439" t="str">
            <v>46,82</v>
          </cell>
        </row>
        <row r="2440">
          <cell r="A2440" t="str">
            <v>FUNDACOES E ESTRUTURAS</v>
          </cell>
          <cell r="B2440" t="str">
            <v>FUES</v>
          </cell>
          <cell r="C2440" t="str">
            <v>FORMAS/CIMBRAMENTOS/ESCORAMENTOS</v>
          </cell>
          <cell r="D2440" t="str">
            <v>0041</v>
          </cell>
        </row>
        <row r="2440">
          <cell r="G2440">
            <v>92508</v>
          </cell>
          <cell r="H2440" t="str">
            <v>MONTAGEM E DESMONTAGEM DE FÔRMA DE LAJE MACIÇA, PÉ-DIREITO DUPLO, EM CHAPA DE MADEIRA COMPENSADA RESINADA, 2 UTILIZAÇÕES. AF_09/2020</v>
          </cell>
          <cell r="I2440" t="str">
            <v>M2</v>
          </cell>
          <cell r="J2440" t="str">
            <v>ATRIBUÍDO SÃO PAULO</v>
          </cell>
          <cell r="K2440" t="str">
            <v>90,11</v>
          </cell>
        </row>
        <row r="2441">
          <cell r="A2441" t="str">
            <v>FUNDACOES E ESTRUTURAS</v>
          </cell>
          <cell r="B2441" t="str">
            <v>FUES</v>
          </cell>
          <cell r="C2441" t="str">
            <v>FORMAS/CIMBRAMENTOS/ESCORAMENTOS</v>
          </cell>
          <cell r="D2441" t="str">
            <v>0041</v>
          </cell>
        </row>
        <row r="2441">
          <cell r="G2441">
            <v>92510</v>
          </cell>
          <cell r="H2441" t="str">
            <v>MONTAGEM E DESMONTAGEM DE FÔRMA DE LAJE MACIÇA, PÉ-DIREITO SIMPLES, EM CHAPA DE MADEIRA COMPENSADA RESINADA, 2 UTILIZAÇÕES. AF_09/2020</v>
          </cell>
          <cell r="I2441" t="str">
            <v>M2</v>
          </cell>
          <cell r="J2441" t="str">
            <v>ATRIBUÍDO SÃO PAULO</v>
          </cell>
          <cell r="K2441" t="str">
            <v>57,81</v>
          </cell>
        </row>
        <row r="2442">
          <cell r="A2442" t="str">
            <v>FUNDACOES E ESTRUTURAS</v>
          </cell>
          <cell r="B2442" t="str">
            <v>FUES</v>
          </cell>
          <cell r="C2442" t="str">
            <v>FORMAS/CIMBRAMENTOS/ESCORAMENTOS</v>
          </cell>
          <cell r="D2442" t="str">
            <v>0041</v>
          </cell>
        </row>
        <row r="2442">
          <cell r="G2442">
            <v>92512</v>
          </cell>
          <cell r="H2442" t="str">
            <v>MONTAGEM E DESMONTAGEM DE FÔRMA DE LAJE MACIÇA, PÉ-DIREITO DUPLO, EM CHAPA DE MADEIRA COMPENSADA RESINADA, 4 UTILIZAÇÕES. AF_09/2020</v>
          </cell>
          <cell r="I2442" t="str">
            <v>M2</v>
          </cell>
          <cell r="J2442" t="str">
            <v>ATRIBUÍDO SÃO PAULO</v>
          </cell>
          <cell r="K2442" t="str">
            <v>76,74</v>
          </cell>
        </row>
        <row r="2443">
          <cell r="A2443" t="str">
            <v>FUNDACOES E ESTRUTURAS</v>
          </cell>
          <cell r="B2443" t="str">
            <v>FUES</v>
          </cell>
          <cell r="C2443" t="str">
            <v>FORMAS/CIMBRAMENTOS/ESCORAMENTOS</v>
          </cell>
          <cell r="D2443" t="str">
            <v>0041</v>
          </cell>
        </row>
        <row r="2443">
          <cell r="G2443">
            <v>92514</v>
          </cell>
          <cell r="H2443" t="str">
            <v>MONTAGEM E DESMONTAGEM DE FÔRMA DE LAJE MACIÇA, PÉ-DIREITO SIMPLES, EM CHAPA DE MADEIRA COMPENSADA RESINADA, 4 UTILIZAÇÕES. AF_09/2020</v>
          </cell>
          <cell r="I2443" t="str">
            <v>M2</v>
          </cell>
          <cell r="J2443" t="str">
            <v>ATRIBUÍDO SÃO PAULO</v>
          </cell>
          <cell r="K2443" t="str">
            <v>45,49</v>
          </cell>
        </row>
        <row r="2444">
          <cell r="A2444" t="str">
            <v>FUNDACOES E ESTRUTURAS</v>
          </cell>
          <cell r="B2444" t="str">
            <v>FUES</v>
          </cell>
          <cell r="C2444" t="str">
            <v>FORMAS/CIMBRAMENTOS/ESCORAMENTOS</v>
          </cell>
          <cell r="D2444" t="str">
            <v>0041</v>
          </cell>
        </row>
        <row r="2444">
          <cell r="G2444">
            <v>92515</v>
          </cell>
          <cell r="H2444" t="str">
            <v>MONTAGEM E DESMONTAGEM DE FÔRMA DE LAJE MACIÇA, PÉ-DIREITO DUPLO, EM CHAPA DE MADEIRA COMPENSADA RESINADA, 6 UTILIZAÇÕES. AF_09/2020</v>
          </cell>
          <cell r="I2444" t="str">
            <v>M2</v>
          </cell>
          <cell r="J2444" t="str">
            <v>ATRIBUÍDO SÃO PAULO</v>
          </cell>
          <cell r="K2444" t="str">
            <v>69,96</v>
          </cell>
        </row>
        <row r="2445">
          <cell r="A2445" t="str">
            <v>FUNDACOES E ESTRUTURAS</v>
          </cell>
          <cell r="B2445" t="str">
            <v>FUES</v>
          </cell>
          <cell r="C2445" t="str">
            <v>FORMAS/CIMBRAMENTOS/ESCORAMENTOS</v>
          </cell>
          <cell r="D2445" t="str">
            <v>0041</v>
          </cell>
        </row>
        <row r="2445">
          <cell r="G2445">
            <v>92518</v>
          </cell>
          <cell r="H2445" t="str">
            <v>MONTAGEM E DESMONTAGEM DE FÔRMA DE LAJE MACIÇA, PÉ-DIREITO SIMPLES, EM CHAPA DE MADEIRA COMPENSADA RESINADA, 6 UTILIZAÇÕES. AF_09/2020</v>
          </cell>
          <cell r="I2445" t="str">
            <v>M2</v>
          </cell>
          <cell r="J2445" t="str">
            <v>ATRIBUÍDO SÃO PAULO</v>
          </cell>
          <cell r="K2445" t="str">
            <v>39,73</v>
          </cell>
        </row>
        <row r="2446">
          <cell r="A2446" t="str">
            <v>FUNDACOES E ESTRUTURAS</v>
          </cell>
          <cell r="B2446" t="str">
            <v>FUES</v>
          </cell>
          <cell r="C2446" t="str">
            <v>FORMAS/CIMBRAMENTOS/ESCORAMENTOS</v>
          </cell>
          <cell r="D2446" t="str">
            <v>0041</v>
          </cell>
        </row>
        <row r="2446">
          <cell r="G2446">
            <v>92520</v>
          </cell>
          <cell r="H2446" t="str">
            <v>MONTAGEM E DESMONTAGEM DE FÔRMA DE LAJE MACIÇA, PÉ-DIREITO DUPLO, EM CHAPA DE MADEIRA COMPENSADA RESINADA, 8 UTILIZAÇÕES. AF_09/2020</v>
          </cell>
          <cell r="I2446" t="str">
            <v>M2</v>
          </cell>
          <cell r="J2446" t="str">
            <v>ATRIBUÍDO SÃO PAULO</v>
          </cell>
          <cell r="K2446" t="str">
            <v>65,47</v>
          </cell>
        </row>
        <row r="2447">
          <cell r="A2447" t="str">
            <v>FUNDACOES E ESTRUTURAS</v>
          </cell>
          <cell r="B2447" t="str">
            <v>FUES</v>
          </cell>
          <cell r="C2447" t="str">
            <v>FORMAS/CIMBRAMENTOS/ESCORAMENTOS</v>
          </cell>
          <cell r="D2447" t="str">
            <v>0041</v>
          </cell>
        </row>
        <row r="2447">
          <cell r="G2447">
            <v>92522</v>
          </cell>
          <cell r="H2447" t="str">
            <v>MONTAGEM E DESMONTAGEM DE FÔRMA DE LAJE MACIÇA, PÉ-DIREITO SIMPLES, EM CHAPA DE MADEIRA COMPENSADA RESINADA, 8 UTILIZAÇÕES. AF_09/2020</v>
          </cell>
          <cell r="I2447" t="str">
            <v>M2</v>
          </cell>
          <cell r="J2447" t="str">
            <v>ATRIBUÍDO SÃO PAULO</v>
          </cell>
          <cell r="K2447" t="str">
            <v>36,17</v>
          </cell>
        </row>
        <row r="2448">
          <cell r="A2448" t="str">
            <v>FUNDACOES E ESTRUTURAS</v>
          </cell>
          <cell r="B2448" t="str">
            <v>FUES</v>
          </cell>
          <cell r="C2448" t="str">
            <v>FORMAS/CIMBRAMENTOS/ESCORAMENTOS</v>
          </cell>
          <cell r="D2448" t="str">
            <v>0041</v>
          </cell>
        </row>
        <row r="2448">
          <cell r="G2448">
            <v>92524</v>
          </cell>
          <cell r="H2448" t="str">
            <v>MONTAGEM E DESMONTAGEM DE FÔRMA DE LAJE MACIÇA, PÉ-DIREITO DUPLO, EM CHAPA DE MADEIRA COMPENSADA PLASTIFICADA, 10 UTILIZAÇÕES. AF_09/2020</v>
          </cell>
          <cell r="I2448" t="str">
            <v>M2</v>
          </cell>
          <cell r="J2448" t="str">
            <v>ATRIBUÍDO SÃO PAULO</v>
          </cell>
          <cell r="K2448" t="str">
            <v>64,94</v>
          </cell>
        </row>
        <row r="2449">
          <cell r="A2449" t="str">
            <v>FUNDACOES E ESTRUTURAS</v>
          </cell>
          <cell r="B2449" t="str">
            <v>FUES</v>
          </cell>
          <cell r="C2449" t="str">
            <v>FORMAS/CIMBRAMENTOS/ESCORAMENTOS</v>
          </cell>
          <cell r="D2449" t="str">
            <v>0041</v>
          </cell>
        </row>
        <row r="2449">
          <cell r="G2449">
            <v>92526</v>
          </cell>
          <cell r="H2449" t="str">
            <v>MONTAGEM E DESMONTAGEM DE FÔRMA DE LAJE MACIÇA, PÉ-DIREITO SIMPLES, EM CHAPA DE MADEIRA COMPENSADA PLASTIFICADA, 10 UTILIZAÇÕES. AF_09/2020</v>
          </cell>
          <cell r="I2449" t="str">
            <v>M2</v>
          </cell>
          <cell r="J2449" t="str">
            <v>ATRIBUÍDO SÃO PAULO</v>
          </cell>
          <cell r="K2449" t="str">
            <v>36,48</v>
          </cell>
        </row>
        <row r="2450">
          <cell r="A2450" t="str">
            <v>FUNDACOES E ESTRUTURAS</v>
          </cell>
          <cell r="B2450" t="str">
            <v>FUES</v>
          </cell>
          <cell r="C2450" t="str">
            <v>FORMAS/CIMBRAMENTOS/ESCORAMENTOS</v>
          </cell>
          <cell r="D2450" t="str">
            <v>0041</v>
          </cell>
        </row>
        <row r="2450">
          <cell r="G2450">
            <v>92528</v>
          </cell>
          <cell r="H2450" t="str">
            <v>MONTAGEM E DESMONTAGEM DE FÔRMA DE LAJE MACIÇA, PÉ-DIREITO DUPLO, EM CHAPA DE MADEIRA COMPENSADA PLASTIFICADA, 12 UTILIZAÇÕES. AF_09/2020</v>
          </cell>
          <cell r="I2450" t="str">
            <v>M2</v>
          </cell>
          <cell r="J2450" t="str">
            <v>ATRIBUÍDO SÃO PAULO</v>
          </cell>
          <cell r="K2450" t="str">
            <v>61,96</v>
          </cell>
        </row>
        <row r="2451">
          <cell r="A2451" t="str">
            <v>FUNDACOES E ESTRUTURAS</v>
          </cell>
          <cell r="B2451" t="str">
            <v>FUES</v>
          </cell>
          <cell r="C2451" t="str">
            <v>FORMAS/CIMBRAMENTOS/ESCORAMENTOS</v>
          </cell>
          <cell r="D2451" t="str">
            <v>0041</v>
          </cell>
        </row>
        <row r="2451">
          <cell r="G2451">
            <v>92530</v>
          </cell>
          <cell r="H2451" t="str">
            <v>MONTAGEM E DESMONTAGEM DE FÔRMA DE LAJE MACIÇA, PÉ-DIREITO SIMPLES, EM CHAPA DE MADEIRA COMPENSADA PLASTIFICADA, 12 UTILIZAÇÕES. AF_09/2020</v>
          </cell>
          <cell r="I2451" t="str">
            <v>M2</v>
          </cell>
          <cell r="J2451" t="str">
            <v>ATRIBUÍDO SÃO PAULO</v>
          </cell>
          <cell r="K2451" t="str">
            <v>34,32</v>
          </cell>
        </row>
        <row r="2452">
          <cell r="A2452" t="str">
            <v>FUNDACOES E ESTRUTURAS</v>
          </cell>
          <cell r="B2452" t="str">
            <v>FUES</v>
          </cell>
          <cell r="C2452" t="str">
            <v>FORMAS/CIMBRAMENTOS/ESCORAMENTOS</v>
          </cell>
          <cell r="D2452" t="str">
            <v>0041</v>
          </cell>
        </row>
        <row r="2452">
          <cell r="G2452">
            <v>92532</v>
          </cell>
          <cell r="H2452" t="str">
            <v>MONTAGEM E DESMONTAGEM DE FÔRMA DE LAJE MACIÇA, PÉ-DIREITO DUPLO, EM CHAPA DE MADEIRA COMPENSADA PLASTIFICADA, 14 UTILIZAÇÕES. AF_09/2020</v>
          </cell>
          <cell r="I2452" t="str">
            <v>M2</v>
          </cell>
          <cell r="J2452" t="str">
            <v>ATRIBUÍDO SÃO PAULO</v>
          </cell>
          <cell r="K2452" t="str">
            <v>59,40</v>
          </cell>
        </row>
        <row r="2453">
          <cell r="A2453" t="str">
            <v>FUNDACOES E ESTRUTURAS</v>
          </cell>
          <cell r="B2453" t="str">
            <v>FUES</v>
          </cell>
          <cell r="C2453" t="str">
            <v>FORMAS/CIMBRAMENTOS/ESCORAMENTOS</v>
          </cell>
          <cell r="D2453" t="str">
            <v>0041</v>
          </cell>
        </row>
        <row r="2453">
          <cell r="G2453">
            <v>92534</v>
          </cell>
          <cell r="H2453" t="str">
            <v>MONTAGEM E DESMONTAGEM DE FÔRMA DE LAJE MACIÇA, PÉ-DIREITO SIMPLES, EM CHAPA DE MADEIRA COMPENSADA PLASTIFICADA, 14 UTILIZAÇÕES. AF_09/2020</v>
          </cell>
          <cell r="I2453" t="str">
            <v>M2</v>
          </cell>
          <cell r="J2453" t="str">
            <v>ATRIBUÍDO SÃO PAULO</v>
          </cell>
          <cell r="K2453" t="str">
            <v>32,48</v>
          </cell>
        </row>
        <row r="2454">
          <cell r="A2454" t="str">
            <v>FUNDACOES E ESTRUTURAS</v>
          </cell>
          <cell r="B2454" t="str">
            <v>FUES</v>
          </cell>
          <cell r="C2454" t="str">
            <v>FORMAS/CIMBRAMENTOS/ESCORAMENTOS</v>
          </cell>
          <cell r="D2454" t="str">
            <v>0041</v>
          </cell>
        </row>
        <row r="2454">
          <cell r="G2454">
            <v>92536</v>
          </cell>
          <cell r="H2454" t="str">
            <v>MONTAGEM E DESMONTAGEM DE FÔRMA DE LAJE MACIÇA, PÉ-DIREITO DUPLO, EM CHAPA DE MADEIRA COMPENSADA PLASTIFICADA, 18 UTILIZAÇÕES. AF_09/2020</v>
          </cell>
          <cell r="I2454" t="str">
            <v>M2</v>
          </cell>
          <cell r="J2454" t="str">
            <v>ATRIBUÍDO SÃO PAULO</v>
          </cell>
          <cell r="K2454" t="str">
            <v>54,45</v>
          </cell>
        </row>
        <row r="2455">
          <cell r="A2455" t="str">
            <v>FUNDACOES E ESTRUTURAS</v>
          </cell>
          <cell r="B2455" t="str">
            <v>FUES</v>
          </cell>
          <cell r="C2455" t="str">
            <v>FORMAS/CIMBRAMENTOS/ESCORAMENTOS</v>
          </cell>
          <cell r="D2455" t="str">
            <v>0041</v>
          </cell>
        </row>
        <row r="2455">
          <cell r="G2455">
            <v>92538</v>
          </cell>
          <cell r="H2455" t="str">
            <v>MONTAGEM E DESMONTAGEM DE FÔRMA DE LAJE MACIÇA, PÉ-DIREITO SIMPLES, EM CHAPA DE MADEIRA COMPENSADA PLASTIFICADA, 18 UTILIZAÇÕES. AF_09/2020</v>
          </cell>
          <cell r="I2455" t="str">
            <v>M2</v>
          </cell>
          <cell r="J2455" t="str">
            <v>ATRIBUÍDO SÃO PAULO</v>
          </cell>
          <cell r="K2455" t="str">
            <v>28,83</v>
          </cell>
        </row>
        <row r="2456">
          <cell r="A2456" t="str">
            <v>FUNDACOES E ESTRUTURAS</v>
          </cell>
          <cell r="B2456" t="str">
            <v>FUES</v>
          </cell>
          <cell r="C2456" t="str">
            <v>FORMAS/CIMBRAMENTOS/ESCORAMENTOS</v>
          </cell>
          <cell r="D2456" t="str">
            <v>0041</v>
          </cell>
        </row>
        <row r="2456">
          <cell r="G2456">
            <v>96252</v>
          </cell>
          <cell r="H2456" t="str">
            <v>FABRICAÇÃO DE FÔRMA PARA PILARES CIRCULARES, EM CHAPA DE MADEIRA COMPENSADA RESINADA, PÉ-DIREITO SIMPLES. AF_05/2024</v>
          </cell>
          <cell r="I2456" t="str">
            <v>M2</v>
          </cell>
          <cell r="J2456" t="str">
            <v>COEFICIENTE DE REPRESENTATIVIDADE</v>
          </cell>
          <cell r="K2456" t="str">
            <v>140,92</v>
          </cell>
        </row>
        <row r="2457">
          <cell r="A2457" t="str">
            <v>FUNDACOES E ESTRUTURAS</v>
          </cell>
          <cell r="B2457" t="str">
            <v>FUES</v>
          </cell>
          <cell r="C2457" t="str">
            <v>FORMAS/CIMBRAMENTOS/ESCORAMENTOS</v>
          </cell>
          <cell r="D2457" t="str">
            <v>0041</v>
          </cell>
        </row>
        <row r="2457">
          <cell r="G2457">
            <v>96258</v>
          </cell>
          <cell r="H2457" t="str">
            <v>MONTAGEM E DESMONTAGEM DE FÔRMA DE PILARES CIRCULARES, PÉ-DIREITO SIMPLES, EM MADEIRA, 2 UTILIZAÇÕES. AF_05/2024</v>
          </cell>
          <cell r="I2457" t="str">
            <v>M2</v>
          </cell>
          <cell r="J2457" t="str">
            <v>COEFICIENTE DE REPRESENTATIVIDADE</v>
          </cell>
          <cell r="K2457" t="str">
            <v>128,66</v>
          </cell>
        </row>
        <row r="2458">
          <cell r="A2458" t="str">
            <v>FUNDACOES E ESTRUTURAS</v>
          </cell>
          <cell r="B2458" t="str">
            <v>FUES</v>
          </cell>
          <cell r="C2458" t="str">
            <v>FORMAS/CIMBRAMENTOS/ESCORAMENTOS</v>
          </cell>
          <cell r="D2458" t="str">
            <v>0041</v>
          </cell>
        </row>
        <row r="2458">
          <cell r="G2458">
            <v>96529</v>
          </cell>
          <cell r="H2458" t="str">
            <v>FABRICAÇÃO, MONTAGEM E DESMONTAGEM DE FÔRMA PARA SAPATA, EM MADEIRA SERRADA, E=25 MM, 1 UTILIZAÇÃO. AF_01/2024</v>
          </cell>
          <cell r="I2458" t="str">
            <v>M2</v>
          </cell>
          <cell r="J2458" t="str">
            <v>COEFICIENTE DE REPRESENTATIVIDADE</v>
          </cell>
          <cell r="K2458" t="str">
            <v>243,07</v>
          </cell>
        </row>
        <row r="2459">
          <cell r="A2459" t="str">
            <v>FUNDACOES E ESTRUTURAS</v>
          </cell>
          <cell r="B2459" t="str">
            <v>FUES</v>
          </cell>
          <cell r="C2459" t="str">
            <v>FORMAS/CIMBRAMENTOS/ESCORAMENTOS</v>
          </cell>
          <cell r="D2459" t="str">
            <v>0041</v>
          </cell>
        </row>
        <row r="2459">
          <cell r="G2459">
            <v>96530</v>
          </cell>
          <cell r="H2459" t="str">
            <v>FABRICAÇÃO, MONTAGEM E DESMONTAGEM DE FÔRMA PARA VIGA BALDRAME, EM MADEIRA SERRADA, E=25 MM, 1 UTILIZAÇÃO. AF_01/2024</v>
          </cell>
          <cell r="I2459" t="str">
            <v>M2</v>
          </cell>
          <cell r="J2459" t="str">
            <v>COEFICIENTE DE REPRESENTATIVIDADE</v>
          </cell>
          <cell r="K2459" t="str">
            <v>134,37</v>
          </cell>
        </row>
        <row r="2460">
          <cell r="A2460" t="str">
            <v>FUNDACOES E ESTRUTURAS</v>
          </cell>
          <cell r="B2460" t="str">
            <v>FUES</v>
          </cell>
          <cell r="C2460" t="str">
            <v>FORMAS/CIMBRAMENTOS/ESCORAMENTOS</v>
          </cell>
          <cell r="D2460" t="str">
            <v>0041</v>
          </cell>
        </row>
        <row r="2460">
          <cell r="G2460">
            <v>96531</v>
          </cell>
          <cell r="H2460" t="str">
            <v>FABRICAÇÃO, MONTAGEM E DESMONTAGEM DE FÔRMA PARA BLOCO DE COROAMENTO, EM MADEIRA SERRADA, E=25 MM, 2 UTILIZAÇÕES. AF_01/2024</v>
          </cell>
          <cell r="I2460" t="str">
            <v>M2</v>
          </cell>
          <cell r="J2460" t="str">
            <v>COEFICIENTE DE REPRESENTATIVIDADE</v>
          </cell>
          <cell r="K2460" t="str">
            <v>96,85</v>
          </cell>
        </row>
        <row r="2461">
          <cell r="A2461" t="str">
            <v>FUNDACOES E ESTRUTURAS</v>
          </cell>
          <cell r="B2461" t="str">
            <v>FUES</v>
          </cell>
          <cell r="C2461" t="str">
            <v>FORMAS/CIMBRAMENTOS/ESCORAMENTOS</v>
          </cell>
          <cell r="D2461" t="str">
            <v>0041</v>
          </cell>
        </row>
        <row r="2461">
          <cell r="G2461">
            <v>96532</v>
          </cell>
          <cell r="H2461" t="str">
            <v>FABRICAÇÃO, MONTAGEM E DESMONTAGEM DE FÔRMA PARA SAPATA, EM MADEIRA SERRADA, E=25 MM, 2 UTILIZAÇÕES. AF_01/2024</v>
          </cell>
          <cell r="I2461" t="str">
            <v>M2</v>
          </cell>
          <cell r="J2461" t="str">
            <v>COEFICIENTE DE REPRESENTATIVIDADE</v>
          </cell>
          <cell r="K2461" t="str">
            <v>162,42</v>
          </cell>
        </row>
        <row r="2462">
          <cell r="A2462" t="str">
            <v>FUNDACOES E ESTRUTURAS</v>
          </cell>
          <cell r="B2462" t="str">
            <v>FUES</v>
          </cell>
          <cell r="C2462" t="str">
            <v>FORMAS/CIMBRAMENTOS/ESCORAMENTOS</v>
          </cell>
          <cell r="D2462" t="str">
            <v>0041</v>
          </cell>
        </row>
        <row r="2462">
          <cell r="G2462">
            <v>96533</v>
          </cell>
          <cell r="H2462" t="str">
            <v>FABRICAÇÃO, MONTAGEM E DESMONTAGEM DE FÔRMA PARA VIGA BALDRAME, EM MADEIRA SERRADA, E=25 MM, 2 UTILIZAÇÕES. AF_01/2024</v>
          </cell>
          <cell r="I2462" t="str">
            <v>M2</v>
          </cell>
          <cell r="J2462" t="str">
            <v>COEFICIENTE DE REPRESENTATIVIDADE</v>
          </cell>
          <cell r="K2462" t="str">
            <v>86,67</v>
          </cell>
        </row>
        <row r="2463">
          <cell r="A2463" t="str">
            <v>FUNDACOES E ESTRUTURAS</v>
          </cell>
          <cell r="B2463" t="str">
            <v>FUES</v>
          </cell>
          <cell r="C2463" t="str">
            <v>FORMAS/CIMBRAMENTOS/ESCORAMENTOS</v>
          </cell>
          <cell r="D2463" t="str">
            <v>0041</v>
          </cell>
        </row>
        <row r="2463">
          <cell r="G2463">
            <v>96534</v>
          </cell>
          <cell r="H2463" t="str">
            <v>FABRICAÇÃO, MONTAGEM E DESMONTAGEM DE FÔRMA PARA BLOCO DE COROAMENTO, EM MADEIRA SERRADA, E=25 MM, 4 UTILIZAÇÕES. AF_01/2024</v>
          </cell>
          <cell r="I2463" t="str">
            <v>M2</v>
          </cell>
          <cell r="J2463" t="str">
            <v>COEFICIENTE DE REPRESENTATIVIDADE</v>
          </cell>
          <cell r="K2463" t="str">
            <v>70,91</v>
          </cell>
        </row>
        <row r="2464">
          <cell r="A2464" t="str">
            <v>FUNDACOES E ESTRUTURAS</v>
          </cell>
          <cell r="B2464" t="str">
            <v>FUES</v>
          </cell>
          <cell r="C2464" t="str">
            <v>FORMAS/CIMBRAMENTOS/ESCORAMENTOS</v>
          </cell>
          <cell r="D2464" t="str">
            <v>0041</v>
          </cell>
        </row>
        <row r="2464">
          <cell r="G2464">
            <v>96535</v>
          </cell>
          <cell r="H2464" t="str">
            <v>FABRICAÇÃO, MONTAGEM E DESMONTAGEM DE FÔRMA PARA SAPATA, EM MADEIRA SERRADA, E=25 MM, 4 UTILIZAÇÕES. AF_01/2024</v>
          </cell>
          <cell r="I2464" t="str">
            <v>M2</v>
          </cell>
          <cell r="J2464" t="str">
            <v>COEFICIENTE DE REPRESENTATIVIDADE</v>
          </cell>
          <cell r="K2464" t="str">
            <v>120,45</v>
          </cell>
        </row>
        <row r="2465">
          <cell r="A2465" t="str">
            <v>FUNDACOES E ESTRUTURAS</v>
          </cell>
          <cell r="B2465" t="str">
            <v>FUES</v>
          </cell>
          <cell r="C2465" t="str">
            <v>FORMAS/CIMBRAMENTOS/ESCORAMENTOS</v>
          </cell>
          <cell r="D2465" t="str">
            <v>0041</v>
          </cell>
        </row>
        <row r="2465">
          <cell r="G2465">
            <v>96536</v>
          </cell>
          <cell r="H2465" t="str">
            <v>FABRICAÇÃO, MONTAGEM E DESMONTAGEM DE FÔRMA PARA VIGA BALDRAME, EM MADEIRA SERRADA, E=25 MM, 4 UTILIZAÇÕES. AF_01/2024</v>
          </cell>
          <cell r="I2465" t="str">
            <v>M2</v>
          </cell>
          <cell r="J2465" t="str">
            <v>COEFICIENTE DE REPRESENTATIVIDADE</v>
          </cell>
          <cell r="K2465" t="str">
            <v>61,83</v>
          </cell>
        </row>
        <row r="2466">
          <cell r="A2466" t="str">
            <v>FUNDACOES E ESTRUTURAS</v>
          </cell>
          <cell r="B2466" t="str">
            <v>FUES</v>
          </cell>
          <cell r="C2466" t="str">
            <v>FORMAS/CIMBRAMENTOS/ESCORAMENTOS</v>
          </cell>
          <cell r="D2466" t="str">
            <v>0041</v>
          </cell>
        </row>
        <row r="2466">
          <cell r="G2466">
            <v>96537</v>
          </cell>
          <cell r="H2466" t="str">
            <v>FABRICAÇÃO, MONTAGEM E DESMONTAGEM DE FÔRMA PARA BLOCO DE COROAMENTO, EM CHAPA DE MADEIRA COMPENSADA RESINADA, E=17 MM, 2 UTILIZAÇÕES. AF_01/2024</v>
          </cell>
          <cell r="I2466" t="str">
            <v>M2</v>
          </cell>
          <cell r="J2466" t="str">
            <v>COEFICIENTE DE REPRESENTATIVIDADE</v>
          </cell>
          <cell r="K2466" t="str">
            <v>165,22</v>
          </cell>
        </row>
        <row r="2467">
          <cell r="A2467" t="str">
            <v>FUNDACOES E ESTRUTURAS</v>
          </cell>
          <cell r="B2467" t="str">
            <v>FUES</v>
          </cell>
          <cell r="C2467" t="str">
            <v>FORMAS/CIMBRAMENTOS/ESCORAMENTOS</v>
          </cell>
          <cell r="D2467" t="str">
            <v>0041</v>
          </cell>
        </row>
        <row r="2467">
          <cell r="G2467">
            <v>96538</v>
          </cell>
          <cell r="H2467" t="str">
            <v>FABRICAÇÃO, MONTAGEM E DESMONTAGEM DE FÔRMA PARA SAPATA, EM CHAPA DE MADEIRA COMPENSADA RESINADA, E=17 MM, 2 UTILIZAÇÕES. AF_01/2024</v>
          </cell>
          <cell r="I2467" t="str">
            <v>M2</v>
          </cell>
          <cell r="J2467" t="str">
            <v>COEFICIENTE DE REPRESENTATIVIDADE</v>
          </cell>
          <cell r="K2467" t="str">
            <v>220,64</v>
          </cell>
        </row>
        <row r="2468">
          <cell r="A2468" t="str">
            <v>FUNDACOES E ESTRUTURAS</v>
          </cell>
          <cell r="B2468" t="str">
            <v>FUES</v>
          </cell>
          <cell r="C2468" t="str">
            <v>FORMAS/CIMBRAMENTOS/ESCORAMENTOS</v>
          </cell>
          <cell r="D2468" t="str">
            <v>0041</v>
          </cell>
        </row>
        <row r="2468">
          <cell r="G2468">
            <v>96539</v>
          </cell>
          <cell r="H2468" t="str">
            <v>FABRICAÇÃO, MONTAGEM E DESMONTAGEM DE FÔRMA PARA VIGA BALDRAME, EM CHAPA DE MADEIRA COMPENSADA RESINADA, E=17 MM, 2 UTILIZAÇÕES. AF_01/2024</v>
          </cell>
          <cell r="I2468" t="str">
            <v>M2</v>
          </cell>
          <cell r="J2468" t="str">
            <v>COEFICIENTE DE REPRESENTATIVIDADE</v>
          </cell>
          <cell r="K2468" t="str">
            <v>115,55</v>
          </cell>
        </row>
        <row r="2469">
          <cell r="A2469" t="str">
            <v>FUNDACOES E ESTRUTURAS</v>
          </cell>
          <cell r="B2469" t="str">
            <v>FUES</v>
          </cell>
          <cell r="C2469" t="str">
            <v>FORMAS/CIMBRAMENTOS/ESCORAMENTOS</v>
          </cell>
          <cell r="D2469" t="str">
            <v>0041</v>
          </cell>
        </row>
        <row r="2469">
          <cell r="G2469">
            <v>96540</v>
          </cell>
          <cell r="H2469" t="str">
            <v>FABRICAÇÃO, MONTAGEM E DESMONTAGEM DE FÔRMA PARA BLOCO DE COROAMENTO, EM CHAPA DE MADEIRA COMPENSADA RESINADA, E=17 MM, 4 UTILIZAÇÕES. AF_01/2024</v>
          </cell>
          <cell r="I2469" t="str">
            <v>M2</v>
          </cell>
          <cell r="J2469" t="str">
            <v>COEFICIENTE DE REPRESENTATIVIDADE</v>
          </cell>
          <cell r="K2469" t="str">
            <v>116,12</v>
          </cell>
        </row>
        <row r="2470">
          <cell r="A2470" t="str">
            <v>FUNDACOES E ESTRUTURAS</v>
          </cell>
          <cell r="B2470" t="str">
            <v>FUES</v>
          </cell>
          <cell r="C2470" t="str">
            <v>FORMAS/CIMBRAMENTOS/ESCORAMENTOS</v>
          </cell>
          <cell r="D2470" t="str">
            <v>0041</v>
          </cell>
        </row>
        <row r="2470">
          <cell r="G2470">
            <v>96541</v>
          </cell>
          <cell r="H2470" t="str">
            <v>FABRICAÇÃO, MONTAGEM E DESMONTAGEM DE FÔRMA PARA SAPATA, EM CHAPA DE MADEIRA COMPENSADA RESINADA, E=17 MM, 4 UTILIZAÇÕES. AF_01/2024</v>
          </cell>
          <cell r="I2470" t="str">
            <v>M2</v>
          </cell>
          <cell r="J2470" t="str">
            <v>COEFICIENTE DE REPRESENTATIVIDADE</v>
          </cell>
          <cell r="K2470" t="str">
            <v>161,40</v>
          </cell>
        </row>
        <row r="2471">
          <cell r="A2471" t="str">
            <v>FUNDACOES E ESTRUTURAS</v>
          </cell>
          <cell r="B2471" t="str">
            <v>FUES</v>
          </cell>
          <cell r="C2471" t="str">
            <v>FORMAS/CIMBRAMENTOS/ESCORAMENTOS</v>
          </cell>
          <cell r="D2471" t="str">
            <v>0041</v>
          </cell>
        </row>
        <row r="2471">
          <cell r="G2471">
            <v>96542</v>
          </cell>
          <cell r="H2471" t="str">
            <v>FABRICAÇÃO, MONTAGEM E DESMONTAGEM DE FÔRMA PARA VIGA BALDRAME, EM CHAPA DE MADEIRA COMPENSADA RESINADA, E=17 MM, 4 UTILIZAÇÕES. AF_01/2024</v>
          </cell>
          <cell r="I2471" t="str">
            <v>M2</v>
          </cell>
          <cell r="J2471" t="str">
            <v>COEFICIENTE DE REPRESENTATIVIDADE</v>
          </cell>
          <cell r="K2471" t="str">
            <v>85,58</v>
          </cell>
        </row>
        <row r="2472">
          <cell r="A2472" t="str">
            <v>FUNDACOES E ESTRUTURAS</v>
          </cell>
          <cell r="B2472" t="str">
            <v>FUES</v>
          </cell>
          <cell r="C2472" t="str">
            <v>FORMAS/CIMBRAMENTOS/ESCORAMENTOS</v>
          </cell>
          <cell r="D2472" t="str">
            <v>0041</v>
          </cell>
        </row>
        <row r="2472">
          <cell r="G2472">
            <v>96543</v>
          </cell>
          <cell r="H2472" t="str">
            <v>ARMAÇÃO DE BLOCO UTILIZANDO AÇO CA-60 DE 5 MM - MONTAGEM. AF_01/2024</v>
          </cell>
          <cell r="I2472" t="str">
            <v>KG</v>
          </cell>
          <cell r="J2472" t="str">
            <v>COEFICIENTE DE REPRESENTATIVIDADE</v>
          </cell>
          <cell r="K2472" t="str">
            <v>18,14</v>
          </cell>
        </row>
        <row r="2473">
          <cell r="A2473" t="str">
            <v>FUNDACOES E ESTRUTURAS</v>
          </cell>
          <cell r="B2473" t="str">
            <v>FUES</v>
          </cell>
          <cell r="C2473" t="str">
            <v>FORMAS/CIMBRAMENTOS/ESCORAMENTOS</v>
          </cell>
          <cell r="D2473" t="str">
            <v>0041</v>
          </cell>
        </row>
        <row r="2473">
          <cell r="G2473">
            <v>101791</v>
          </cell>
          <cell r="H2473" t="str">
            <v>FABRICAÇÃO DE ESCORAS DO TIPO PONTALETE, EM MADEIRA, PARA PÉ-DIREITO DUPLO. AF_09/2020</v>
          </cell>
          <cell r="I2473" t="str">
            <v>M</v>
          </cell>
          <cell r="J2473" t="str">
            <v>COEFICIENTE DE REPRESENTATIVIDADE</v>
          </cell>
          <cell r="K2473" t="str">
            <v>25,05</v>
          </cell>
        </row>
        <row r="2474">
          <cell r="A2474" t="str">
            <v>FUNDACOES E ESTRUTURAS</v>
          </cell>
          <cell r="B2474" t="str">
            <v>FUES</v>
          </cell>
          <cell r="C2474" t="str">
            <v>FORMAS/CIMBRAMENTOS/ESCORAMENTOS</v>
          </cell>
          <cell r="D2474" t="str">
            <v>0041</v>
          </cell>
        </row>
        <row r="2474">
          <cell r="G2474">
            <v>101792</v>
          </cell>
          <cell r="H2474" t="str">
            <v>ESCORAMENTO DE FÔRMAS DE LAJE EM MADEIRA NÃO APARELHADA, PÉ-DIREITO SIMPLES, INCLUSO TRAVAMENTO, 4 UTILIZAÇÕES. AF_09/2020</v>
          </cell>
          <cell r="I2474" t="str">
            <v>M3</v>
          </cell>
          <cell r="J2474" t="str">
            <v>COEFICIENTE DE REPRESENTATIVIDADE</v>
          </cell>
          <cell r="K2474" t="str">
            <v>16,82</v>
          </cell>
        </row>
        <row r="2475">
          <cell r="A2475" t="str">
            <v>FUNDACOES E ESTRUTURAS</v>
          </cell>
          <cell r="B2475" t="str">
            <v>FUES</v>
          </cell>
          <cell r="C2475" t="str">
            <v>FORMAS/CIMBRAMENTOS/ESCORAMENTOS</v>
          </cell>
          <cell r="D2475" t="str">
            <v>0041</v>
          </cell>
        </row>
        <row r="2475">
          <cell r="G2475">
            <v>101793</v>
          </cell>
          <cell r="H2475" t="str">
            <v>ESCORAMENTO DE FÔRMAS DE LAJE EM MADEIRA NÃO APARELHADA, PÉ-DIREITO DUPLO, INCLUSO TRAVAMENTO, 4 UTILIZAÇÕES. AF_09/2020</v>
          </cell>
          <cell r="I2475" t="str">
            <v>M3</v>
          </cell>
          <cell r="J2475" t="str">
            <v>COEFICIENTE DE REPRESENTATIVIDADE</v>
          </cell>
          <cell r="K2475" t="str">
            <v>24,91</v>
          </cell>
        </row>
        <row r="2476">
          <cell r="A2476" t="str">
            <v>FUNDACOES E ESTRUTURAS</v>
          </cell>
          <cell r="B2476" t="str">
            <v>FUES</v>
          </cell>
          <cell r="C2476" t="str">
            <v>FORMAS/CIMBRAMENTOS/ESCORAMENTOS</v>
          </cell>
          <cell r="D2476" t="str">
            <v>0041</v>
          </cell>
        </row>
        <row r="2476">
          <cell r="G2476">
            <v>101969</v>
          </cell>
          <cell r="H2476" t="str">
            <v>FABRICAÇÃO DE FÔRMA PARA ESCADAS, COM 2 LANCES EM "U" E LAJE PLANA, EM CHAPA DE MADEIRA COMPENSADA PLASTIFICADA, E=18 MM. AF_11/2020</v>
          </cell>
          <cell r="I2476" t="str">
            <v>M2</v>
          </cell>
          <cell r="J2476" t="str">
            <v>COEFICIENTE DE REPRESENTATIVIDADE</v>
          </cell>
          <cell r="K2476" t="str">
            <v>171,58</v>
          </cell>
        </row>
        <row r="2477">
          <cell r="A2477" t="str">
            <v>FUNDACOES E ESTRUTURAS</v>
          </cell>
          <cell r="B2477" t="str">
            <v>FUES</v>
          </cell>
          <cell r="C2477" t="str">
            <v>FORMAS/CIMBRAMENTOS/ESCORAMENTOS</v>
          </cell>
          <cell r="D2477" t="str">
            <v>0041</v>
          </cell>
        </row>
        <row r="2477">
          <cell r="G2477">
            <v>101971</v>
          </cell>
          <cell r="H2477" t="str">
            <v>FABRICAÇÃO DE FÔRMA PARA ESCADAS, COM 2 LANCES EM "U" E LAJE PLANA, EM CHAPA DE MADEIRA COMPENSADA RESINADA, E= 17 MM. AF_11/2020</v>
          </cell>
          <cell r="I2477" t="str">
            <v>M2</v>
          </cell>
          <cell r="J2477" t="str">
            <v>COEFICIENTE DE REPRESENTATIVIDADE</v>
          </cell>
          <cell r="K2477" t="str">
            <v>136,16</v>
          </cell>
        </row>
        <row r="2478">
          <cell r="A2478" t="str">
            <v>FUNDACOES E ESTRUTURAS</v>
          </cell>
          <cell r="B2478" t="str">
            <v>FUES</v>
          </cell>
          <cell r="C2478" t="str">
            <v>FORMAS/CIMBRAMENTOS/ESCORAMENTOS</v>
          </cell>
          <cell r="D2478" t="str">
            <v>0041</v>
          </cell>
        </row>
        <row r="2478">
          <cell r="G2478">
            <v>101973</v>
          </cell>
          <cell r="H2478" t="str">
            <v>FABRICAÇÃO DE FÔRMA PARA ESCADAS, COM 2 LANCES EM "U" E LAJE PLANA, EM MADEIRA SERRADA, E=25 MM. AF_11/2020</v>
          </cell>
          <cell r="I2478" t="str">
            <v>M2</v>
          </cell>
          <cell r="J2478" t="str">
            <v>COEFICIENTE DE REPRESENTATIVIDADE</v>
          </cell>
          <cell r="K2478" t="str">
            <v>258,75</v>
          </cell>
        </row>
        <row r="2479">
          <cell r="A2479" t="str">
            <v>FUNDACOES E ESTRUTURAS</v>
          </cell>
          <cell r="B2479" t="str">
            <v>FUES</v>
          </cell>
          <cell r="C2479" t="str">
            <v>FORMAS/CIMBRAMENTOS/ESCORAMENTOS</v>
          </cell>
          <cell r="D2479" t="str">
            <v>0041</v>
          </cell>
        </row>
        <row r="2479">
          <cell r="G2479">
            <v>101974</v>
          </cell>
          <cell r="H2479" t="str">
            <v>MONTAGEM E DESMONTAGEM DE FÔRMA PARA ESCADAS, COM 2 LANCES EM "U" E LAJE PLANA, EM MADEIRA SERRADA, 1 UTILIZAÇÃO. AF_11/2020</v>
          </cell>
          <cell r="I2479" t="str">
            <v>M2</v>
          </cell>
          <cell r="J2479" t="str">
            <v>COEFICIENTE DE REPRESENTATIVIDADE</v>
          </cell>
          <cell r="K2479" t="str">
            <v>517,11</v>
          </cell>
        </row>
        <row r="2480">
          <cell r="A2480" t="str">
            <v>FUNDACOES E ESTRUTURAS</v>
          </cell>
          <cell r="B2480" t="str">
            <v>FUES</v>
          </cell>
          <cell r="C2480" t="str">
            <v>FORMAS/CIMBRAMENTOS/ESCORAMENTOS</v>
          </cell>
          <cell r="D2480" t="str">
            <v>0041</v>
          </cell>
        </row>
        <row r="2480">
          <cell r="G2480">
            <v>101975</v>
          </cell>
          <cell r="H2480" t="str">
            <v>MONTAGEM E DESMONTAGEM DE FÔRMA PARA ESCADAS, COM 2 LANCES EM "U"  E LAJE PLANA, EM MADEIRA SERRADA, 2 UTILIZAÇÕES. AF_11/2020</v>
          </cell>
          <cell r="I2480" t="str">
            <v>M2</v>
          </cell>
          <cell r="J2480" t="str">
            <v>COEFICIENTE DE REPRESENTATIVIDADE</v>
          </cell>
          <cell r="K2480" t="str">
            <v>443,41</v>
          </cell>
        </row>
        <row r="2481">
          <cell r="A2481" t="str">
            <v>FUNDACOES E ESTRUTURAS</v>
          </cell>
          <cell r="B2481" t="str">
            <v>FUES</v>
          </cell>
          <cell r="C2481" t="str">
            <v>FORMAS/CIMBRAMENTOS/ESCORAMENTOS</v>
          </cell>
          <cell r="D2481" t="str">
            <v>0041</v>
          </cell>
        </row>
        <row r="2481">
          <cell r="G2481">
            <v>101977</v>
          </cell>
          <cell r="H2481" t="str">
            <v>MONTAGEM E DESMONTAGEM DE FÔRMA PARA ESCADAS, COM 2 LANCES EM "U" E LAJE PLANA, EM CHAPA DE MADEIRA COMPENSADA RESINADA, 2 UTILIZAÇÕES. AF_11/2020</v>
          </cell>
          <cell r="I2481" t="str">
            <v>M2</v>
          </cell>
          <cell r="J2481" t="str">
            <v>COEFICIENTE DE REPRESENTATIVIDADE</v>
          </cell>
          <cell r="K2481" t="str">
            <v>277,28</v>
          </cell>
        </row>
        <row r="2482">
          <cell r="A2482" t="str">
            <v>FUNDACOES E ESTRUTURAS</v>
          </cell>
          <cell r="B2482" t="str">
            <v>FUES</v>
          </cell>
          <cell r="C2482" t="str">
            <v>FORMAS/CIMBRAMENTOS/ESCORAMENTOS</v>
          </cell>
          <cell r="D2482" t="str">
            <v>0041</v>
          </cell>
        </row>
        <row r="2482">
          <cell r="G2482">
            <v>101980</v>
          </cell>
          <cell r="H2482" t="str">
            <v>MONTAGEM E DESMONTAGEM DE FÔRMA PARA ESCADAS, COM 2 LANCES EM "U" E LAJE PLANA, EM CHAPA DE MADEIRA COMPENSADA RESINADA, 4 UTILIZAÇÕES. AF_11/2020</v>
          </cell>
          <cell r="I2482" t="str">
            <v>M2</v>
          </cell>
          <cell r="J2482" t="str">
            <v>COEFICIENTE DE REPRESENTATIVIDADE</v>
          </cell>
          <cell r="K2482" t="str">
            <v>256,00</v>
          </cell>
        </row>
        <row r="2483">
          <cell r="A2483" t="str">
            <v>FUNDACOES E ESTRUTURAS</v>
          </cell>
          <cell r="B2483" t="str">
            <v>FUES</v>
          </cell>
          <cell r="C2483" t="str">
            <v>FORMAS/CIMBRAMENTOS/ESCORAMENTOS</v>
          </cell>
          <cell r="D2483" t="str">
            <v>0041</v>
          </cell>
        </row>
        <row r="2483">
          <cell r="G2483">
            <v>101981</v>
          </cell>
          <cell r="H2483" t="str">
            <v>MONTAGEM E DESMONTAGEM DE FÔRMA PARA ESCADAS, COM 2 LANCES EM "U" E LAJE PLANA, EM CHAPA DE MADEIRA COMPENSADA PLASTIFICADA, 6 UTILIZAÇÕES. AF_11/2020</v>
          </cell>
          <cell r="I2483" t="str">
            <v>M2</v>
          </cell>
          <cell r="J2483" t="str">
            <v>COEFICIENTE DE REPRESENTATIVIDADE</v>
          </cell>
          <cell r="K2483" t="str">
            <v>219,54</v>
          </cell>
        </row>
        <row r="2484">
          <cell r="A2484" t="str">
            <v>FUNDACOES E ESTRUTURAS</v>
          </cell>
          <cell r="B2484" t="str">
            <v>FUES</v>
          </cell>
          <cell r="C2484" t="str">
            <v>FORMAS/CIMBRAMENTOS/ESCORAMENTOS</v>
          </cell>
          <cell r="D2484" t="str">
            <v>0041</v>
          </cell>
        </row>
        <row r="2484">
          <cell r="G2484">
            <v>101982</v>
          </cell>
          <cell r="H2484" t="str">
            <v>MONTAGEM E DESMONTAGEM DE FÔRMA PARA ESCADAS, COM 2 LANCES EM "U" E LAJE PLANA, EM CHAPA DE MADEIRA COMPENSADA PLASTIFICADA, 8 UTILIZAÇÕES. AF_11/2020</v>
          </cell>
          <cell r="I2484" t="str">
            <v>M2</v>
          </cell>
          <cell r="J2484" t="str">
            <v>COEFICIENTE DE REPRESENTATIVIDADE</v>
          </cell>
          <cell r="K2484" t="str">
            <v>195,70</v>
          </cell>
        </row>
        <row r="2485">
          <cell r="A2485" t="str">
            <v>FUNDACOES E ESTRUTURAS</v>
          </cell>
          <cell r="B2485" t="str">
            <v>FUES</v>
          </cell>
          <cell r="C2485" t="str">
            <v>FORMAS/CIMBRAMENTOS/ESCORAMENTOS</v>
          </cell>
          <cell r="D2485" t="str">
            <v>0041</v>
          </cell>
        </row>
        <row r="2485">
          <cell r="G2485">
            <v>101983</v>
          </cell>
          <cell r="H2485" t="str">
            <v>MONTAGEM E DESMONTAGEM DE FÔRMA PARA ESCADAS, COM 2 LANCES EM "U" E LAJE PLANA, EM CHAPA DE MADEIRA COMPENSADA PLASTIFICADA, 10 UTILIZAÇÕES. AF_11/2020</v>
          </cell>
          <cell r="I2485" t="str">
            <v>M2</v>
          </cell>
          <cell r="J2485" t="str">
            <v>COEFICIENTE DE REPRESENTATIVIDADE</v>
          </cell>
          <cell r="K2485" t="str">
            <v>180,71</v>
          </cell>
        </row>
        <row r="2486">
          <cell r="A2486" t="str">
            <v>FUNDACOES E ESTRUTURAS</v>
          </cell>
          <cell r="B2486" t="str">
            <v>FUES</v>
          </cell>
          <cell r="C2486" t="str">
            <v>FORMAS/CIMBRAMENTOS/ESCORAMENTOS</v>
          </cell>
          <cell r="D2486" t="str">
            <v>0041</v>
          </cell>
        </row>
        <row r="2486">
          <cell r="G2486">
            <v>101985</v>
          </cell>
          <cell r="H2486" t="str">
            <v>FABRICAÇÃO DE FÔRMA PARA ESCADAS, COM 2 LANCES EM "U" E LAJE CASCATA, EM CHAPA DE MADEIRA COMPENSADA PLASTIFICADA, E=18 MM. AF_11/2020</v>
          </cell>
          <cell r="I2486" t="str">
            <v>M2</v>
          </cell>
          <cell r="J2486" t="str">
            <v>COEFICIENTE DE REPRESENTATIVIDADE</v>
          </cell>
          <cell r="K2486" t="str">
            <v>176,57</v>
          </cell>
        </row>
        <row r="2487">
          <cell r="A2487" t="str">
            <v>FUNDACOES E ESTRUTURAS</v>
          </cell>
          <cell r="B2487" t="str">
            <v>FUES</v>
          </cell>
          <cell r="C2487" t="str">
            <v>FORMAS/CIMBRAMENTOS/ESCORAMENTOS</v>
          </cell>
          <cell r="D2487" t="str">
            <v>0041</v>
          </cell>
        </row>
        <row r="2487">
          <cell r="G2487">
            <v>101986</v>
          </cell>
          <cell r="H2487" t="str">
            <v>FABRICAÇÃO DE FÔRMA PARA ESCADAS, COM 2 LANCES EM "U" E LAJE CASCATA, EM CHAPA DE MADEIRA COMPENSADA RESINADA, E= 17 MM. AF_11/2020</v>
          </cell>
          <cell r="I2487" t="str">
            <v>M2</v>
          </cell>
          <cell r="J2487" t="str">
            <v>COEFICIENTE DE REPRESENTATIVIDADE</v>
          </cell>
          <cell r="K2487" t="str">
            <v>131,53</v>
          </cell>
        </row>
        <row r="2488">
          <cell r="A2488" t="str">
            <v>FUNDACOES E ESTRUTURAS</v>
          </cell>
          <cell r="B2488" t="str">
            <v>FUES</v>
          </cell>
          <cell r="C2488" t="str">
            <v>FORMAS/CIMBRAMENTOS/ESCORAMENTOS</v>
          </cell>
          <cell r="D2488" t="str">
            <v>0041</v>
          </cell>
        </row>
        <row r="2488">
          <cell r="G2488">
            <v>101987</v>
          </cell>
          <cell r="H2488" t="str">
            <v>FABRICAÇÃO DE FÔRMA PARA ESCADAS, COM 2 LANCES EM "U" E LAJE CASCATA, EM MADEIRA SERRADA, E=25 MM. AF_11/2020</v>
          </cell>
          <cell r="I2488" t="str">
            <v>M2</v>
          </cell>
          <cell r="J2488" t="str">
            <v>COEFICIENTE DE REPRESENTATIVIDADE</v>
          </cell>
          <cell r="K2488" t="str">
            <v>309,07</v>
          </cell>
        </row>
        <row r="2489">
          <cell r="A2489" t="str">
            <v>FUNDACOES E ESTRUTURAS</v>
          </cell>
          <cell r="B2489" t="str">
            <v>FUES</v>
          </cell>
          <cell r="C2489" t="str">
            <v>FORMAS/CIMBRAMENTOS/ESCORAMENTOS</v>
          </cell>
          <cell r="D2489" t="str">
            <v>0041</v>
          </cell>
        </row>
        <row r="2489">
          <cell r="G2489">
            <v>101988</v>
          </cell>
          <cell r="H2489" t="str">
            <v>FABRICAÇÃO DE FÔRMA PARA ESCADAS, COM 2 LANCES EM "L" E LAJE PLANA, EM CHAPA DE MADEIRA COMPENSADA PLASTIFICADA, E=18 MM. AF_11/2020</v>
          </cell>
          <cell r="I2489" t="str">
            <v>M2</v>
          </cell>
          <cell r="J2489" t="str">
            <v>COEFICIENTE DE REPRESENTATIVIDADE</v>
          </cell>
          <cell r="K2489" t="str">
            <v>178,83</v>
          </cell>
        </row>
        <row r="2490">
          <cell r="A2490" t="str">
            <v>FUNDACOES E ESTRUTURAS</v>
          </cell>
          <cell r="B2490" t="str">
            <v>FUES</v>
          </cell>
          <cell r="C2490" t="str">
            <v>FORMAS/CIMBRAMENTOS/ESCORAMENTOS</v>
          </cell>
          <cell r="D2490" t="str">
            <v>0041</v>
          </cell>
        </row>
        <row r="2490">
          <cell r="G2490">
            <v>101989</v>
          </cell>
          <cell r="H2490" t="str">
            <v>FABRICAÇÃO DE FÔRMA PARA ESCADAS, COM 2 LANCES EM "L" E LAJE PLANA, EM CHAPA DE MADEIRA COMPENSADA RESINADA, E= 17 MM. AF_11/2020</v>
          </cell>
          <cell r="I2490" t="str">
            <v>M2</v>
          </cell>
          <cell r="J2490" t="str">
            <v>COEFICIENTE DE REPRESENTATIVIDADE</v>
          </cell>
          <cell r="K2490" t="str">
            <v>143,85</v>
          </cell>
        </row>
        <row r="2491">
          <cell r="A2491" t="str">
            <v>FUNDACOES E ESTRUTURAS</v>
          </cell>
          <cell r="B2491" t="str">
            <v>FUES</v>
          </cell>
          <cell r="C2491" t="str">
            <v>FORMAS/CIMBRAMENTOS/ESCORAMENTOS</v>
          </cell>
          <cell r="D2491" t="str">
            <v>0041</v>
          </cell>
        </row>
        <row r="2491">
          <cell r="G2491">
            <v>101990</v>
          </cell>
          <cell r="H2491" t="str">
            <v>FABRICAÇÃO DE FÔRMA PARA ESCADAS, COM 2 LANCES EM "L" E LAJE PLANA, EM MADEIRA SERRADA, E=25 MM. AF_11/2020</v>
          </cell>
          <cell r="I2491" t="str">
            <v>M2</v>
          </cell>
          <cell r="J2491" t="str">
            <v>COEFICIENTE DE REPRESENTATIVIDADE</v>
          </cell>
          <cell r="K2491" t="str">
            <v>278,50</v>
          </cell>
        </row>
        <row r="2492">
          <cell r="A2492" t="str">
            <v>FUNDACOES E ESTRUTURAS</v>
          </cell>
          <cell r="B2492" t="str">
            <v>FUES</v>
          </cell>
          <cell r="C2492" t="str">
            <v>FORMAS/CIMBRAMENTOS/ESCORAMENTOS</v>
          </cell>
          <cell r="D2492" t="str">
            <v>0041</v>
          </cell>
        </row>
        <row r="2492">
          <cell r="G2492">
            <v>101991</v>
          </cell>
          <cell r="H2492" t="str">
            <v>FABRICAÇÃO DE FÔRMA PARA ESCADAS, COM 2 LANCES EM "L" E LAJE CASCATA, EM CHAPA DE MADEIRA COMPENSADA PLASTIFICADA, E=18 MM. AF_11/2020</v>
          </cell>
          <cell r="I2492" t="str">
            <v>M2</v>
          </cell>
          <cell r="J2492" t="str">
            <v>COEFICIENTE DE REPRESENTATIVIDADE</v>
          </cell>
          <cell r="K2492" t="str">
            <v>177,46</v>
          </cell>
        </row>
        <row r="2493">
          <cell r="A2493" t="str">
            <v>FUNDACOES E ESTRUTURAS</v>
          </cell>
          <cell r="B2493" t="str">
            <v>FUES</v>
          </cell>
          <cell r="C2493" t="str">
            <v>FORMAS/CIMBRAMENTOS/ESCORAMENTOS</v>
          </cell>
          <cell r="D2493" t="str">
            <v>0041</v>
          </cell>
        </row>
        <row r="2493">
          <cell r="G2493">
            <v>101992</v>
          </cell>
          <cell r="H2493" t="str">
            <v>FABRICAÇÃO DE FÔRMA PARA ESCADAS, COM 2 LANCES EM "L" E LAJE CASCATA, EM CHAPA DE MADEIRA COMPENSADA RESINADA, E= 17 MM. AF_11/2020</v>
          </cell>
          <cell r="I2493" t="str">
            <v>M2</v>
          </cell>
          <cell r="J2493" t="str">
            <v>COEFICIENTE DE REPRESENTATIVIDADE</v>
          </cell>
          <cell r="K2493" t="str">
            <v>134,40</v>
          </cell>
        </row>
        <row r="2494">
          <cell r="A2494" t="str">
            <v>FUNDACOES E ESTRUTURAS</v>
          </cell>
          <cell r="B2494" t="str">
            <v>FUES</v>
          </cell>
          <cell r="C2494" t="str">
            <v>FORMAS/CIMBRAMENTOS/ESCORAMENTOS</v>
          </cell>
          <cell r="D2494" t="str">
            <v>0041</v>
          </cell>
        </row>
        <row r="2494">
          <cell r="G2494">
            <v>101993</v>
          </cell>
          <cell r="H2494" t="str">
            <v>FABRICAÇÃO DE FÔRMA PARA ESCADAS, COM 2 LANCES EM "L" E LAJE CASCATA, EM MADEIRA SERRADA, E=25 MM. AF_11/2020</v>
          </cell>
          <cell r="I2494" t="str">
            <v>M2</v>
          </cell>
          <cell r="J2494" t="str">
            <v>COEFICIENTE DE REPRESENTATIVIDADE</v>
          </cell>
          <cell r="K2494" t="str">
            <v>364,74</v>
          </cell>
        </row>
        <row r="2495">
          <cell r="A2495" t="str">
            <v>FUNDACOES E ESTRUTURAS</v>
          </cell>
          <cell r="B2495" t="str">
            <v>FUES</v>
          </cell>
          <cell r="C2495" t="str">
            <v>FORMAS/CIMBRAMENTOS/ESCORAMENTOS</v>
          </cell>
          <cell r="D2495" t="str">
            <v>0041</v>
          </cell>
        </row>
        <row r="2495">
          <cell r="G2495">
            <v>101994</v>
          </cell>
          <cell r="H2495" t="str">
            <v>FABRICAÇÃO DE FÔRMA PARA ESCADAS, COM 1 LANCE E LAJE PLANA, EM CHAPA DE MADEIRA COMPENSADA PLASTIFICADA, E=18 MM. AF_11/2020</v>
          </cell>
          <cell r="I2495" t="str">
            <v>M2</v>
          </cell>
          <cell r="J2495" t="str">
            <v>COEFICIENTE DE REPRESENTATIVIDADE</v>
          </cell>
          <cell r="K2495" t="str">
            <v>189,07</v>
          </cell>
        </row>
        <row r="2496">
          <cell r="A2496" t="str">
            <v>FUNDACOES E ESTRUTURAS</v>
          </cell>
          <cell r="B2496" t="str">
            <v>FUES</v>
          </cell>
          <cell r="C2496" t="str">
            <v>FORMAS/CIMBRAMENTOS/ESCORAMENTOS</v>
          </cell>
          <cell r="D2496" t="str">
            <v>0041</v>
          </cell>
        </row>
        <row r="2496">
          <cell r="G2496">
            <v>101995</v>
          </cell>
          <cell r="H2496" t="str">
            <v>FABRICAÇÃO DE FÔRMA PARA ESCADAS, COM 1 LANCE E LAJE PLANA, EM CHAPA DE MADEIRA COMPENSADA RESINADA, E= 17 MM. AF_11/2020</v>
          </cell>
          <cell r="I2496" t="str">
            <v>M2</v>
          </cell>
          <cell r="J2496" t="str">
            <v>COEFICIENTE DE REPRESENTATIVIDADE</v>
          </cell>
          <cell r="K2496" t="str">
            <v>149,80</v>
          </cell>
        </row>
        <row r="2497">
          <cell r="A2497" t="str">
            <v>FUNDACOES E ESTRUTURAS</v>
          </cell>
          <cell r="B2497" t="str">
            <v>FUES</v>
          </cell>
          <cell r="C2497" t="str">
            <v>FORMAS/CIMBRAMENTOS/ESCORAMENTOS</v>
          </cell>
          <cell r="D2497" t="str">
            <v>0041</v>
          </cell>
        </row>
        <row r="2497">
          <cell r="G2497">
            <v>101996</v>
          </cell>
          <cell r="H2497" t="str">
            <v>FABRICAÇÃO DE FÔRMA PARA ESCADAS, COM 1 LANCE E LAJE PLANA, EM MADEIRA SERRADA, E=25 MM. AF_11/2020</v>
          </cell>
          <cell r="I2497" t="str">
            <v>M2</v>
          </cell>
          <cell r="J2497" t="str">
            <v>COEFICIENTE DE REPRESENTATIVIDADE</v>
          </cell>
          <cell r="K2497" t="str">
            <v>300,63</v>
          </cell>
        </row>
        <row r="2498">
          <cell r="A2498" t="str">
            <v>FUNDACOES E ESTRUTURAS</v>
          </cell>
          <cell r="B2498" t="str">
            <v>FUES</v>
          </cell>
          <cell r="C2498" t="str">
            <v>FORMAS/CIMBRAMENTOS/ESCORAMENTOS</v>
          </cell>
          <cell r="D2498" t="str">
            <v>0041</v>
          </cell>
        </row>
        <row r="2498">
          <cell r="G2498">
            <v>101997</v>
          </cell>
          <cell r="H2498" t="str">
            <v>FABRICAÇÃO DE FÔRMA PARA ESCADAS, COM 1 LANCE E LAJE CASCATA, EM CHAPA DE MADEIRA COMPENSADA PLASTIFICADA, E=18 MM. AF_11/2020</v>
          </cell>
          <cell r="I2498" t="str">
            <v>M2</v>
          </cell>
          <cell r="J2498" t="str">
            <v>COEFICIENTE DE REPRESENTATIVIDADE</v>
          </cell>
          <cell r="K2498" t="str">
            <v>176,87</v>
          </cell>
        </row>
        <row r="2499">
          <cell r="A2499" t="str">
            <v>FUNDACOES E ESTRUTURAS</v>
          </cell>
          <cell r="B2499" t="str">
            <v>FUES</v>
          </cell>
          <cell r="C2499" t="str">
            <v>FORMAS/CIMBRAMENTOS/ESCORAMENTOS</v>
          </cell>
          <cell r="D2499" t="str">
            <v>0041</v>
          </cell>
        </row>
        <row r="2499">
          <cell r="G2499">
            <v>101998</v>
          </cell>
          <cell r="H2499" t="str">
            <v>FABRICAÇÃO DE FÔRMA PARA ESCADAS, COM 1 LANCE E LAJE CASCATA, EM CHAPA DE MADEIRA COMPENSADA RESINADA, E= 17 MM. AF_11/2020</v>
          </cell>
          <cell r="I2499" t="str">
            <v>M2</v>
          </cell>
          <cell r="J2499" t="str">
            <v>COEFICIENTE DE REPRESENTATIVIDADE</v>
          </cell>
          <cell r="K2499" t="str">
            <v>132,84</v>
          </cell>
        </row>
        <row r="2500">
          <cell r="A2500" t="str">
            <v>FUNDACOES E ESTRUTURAS</v>
          </cell>
          <cell r="B2500" t="str">
            <v>FUES</v>
          </cell>
          <cell r="C2500" t="str">
            <v>FORMAS/CIMBRAMENTOS/ESCORAMENTOS</v>
          </cell>
          <cell r="D2500" t="str">
            <v>0041</v>
          </cell>
        </row>
        <row r="2500">
          <cell r="G2500">
            <v>101999</v>
          </cell>
          <cell r="H2500" t="str">
            <v>FABRICAÇÃO DE FÔRMA PARA ESCADAS, COM 1 LANCE E LAJE CASCATA, EM MADEIRA SERRADA, E=25 MM. AF_11/2020</v>
          </cell>
          <cell r="I2500" t="str">
            <v>M2</v>
          </cell>
          <cell r="J2500" t="str">
            <v>COEFICIENTE DE REPRESENTATIVIDADE</v>
          </cell>
          <cell r="K2500" t="str">
            <v>391,80</v>
          </cell>
        </row>
        <row r="2501">
          <cell r="A2501" t="str">
            <v>FUNDACOES E ESTRUTURAS</v>
          </cell>
          <cell r="B2501" t="str">
            <v>FUES</v>
          </cell>
          <cell r="C2501" t="str">
            <v>FORMAS/CIMBRAMENTOS/ESCORAMENTOS</v>
          </cell>
          <cell r="D2501" t="str">
            <v>0041</v>
          </cell>
        </row>
        <row r="2501">
          <cell r="G2501">
            <v>102000</v>
          </cell>
          <cell r="H2501" t="str">
            <v>MONTAGEM E DESMONTAGEM DE FÔRMA PARA ESCADAS, COM 2 LANCES EM "U" E LAJE CASCATA, EM MADEIRA SERRADA, 1 UTILIZAÇÃO. AF_11/2020</v>
          </cell>
          <cell r="I2501" t="str">
            <v>M2</v>
          </cell>
          <cell r="J2501" t="str">
            <v>COEFICIENTE DE REPRESENTATIVIDADE</v>
          </cell>
          <cell r="K2501" t="str">
            <v>543,40</v>
          </cell>
        </row>
        <row r="2502">
          <cell r="A2502" t="str">
            <v>FUNDACOES E ESTRUTURAS</v>
          </cell>
          <cell r="B2502" t="str">
            <v>FUES</v>
          </cell>
          <cell r="C2502" t="str">
            <v>FORMAS/CIMBRAMENTOS/ESCORAMENTOS</v>
          </cell>
          <cell r="D2502" t="str">
            <v>0041</v>
          </cell>
        </row>
        <row r="2502">
          <cell r="G2502">
            <v>102001</v>
          </cell>
          <cell r="H2502" t="str">
            <v>MONTAGEM E DESMONTAGEM DE FÔRMA PARA ESCADAS, COM 2 LANCES EM "U" E LAJE CASCATA, EM MADEIRA SERRADA, 2 UTILIZAÇÕES. AF_11/2020</v>
          </cell>
          <cell r="I2502" t="str">
            <v>M2</v>
          </cell>
          <cell r="J2502" t="str">
            <v>COEFICIENTE DE REPRESENTATIVIDADE</v>
          </cell>
          <cell r="K2502" t="str">
            <v>473,14</v>
          </cell>
        </row>
        <row r="2503">
          <cell r="A2503" t="str">
            <v>FUNDACOES E ESTRUTURAS</v>
          </cell>
          <cell r="B2503" t="str">
            <v>FUES</v>
          </cell>
          <cell r="C2503" t="str">
            <v>FORMAS/CIMBRAMENTOS/ESCORAMENTOS</v>
          </cell>
          <cell r="D2503" t="str">
            <v>0041</v>
          </cell>
        </row>
        <row r="2503">
          <cell r="G2503">
            <v>102002</v>
          </cell>
          <cell r="H2503" t="str">
            <v>MONTAGEM E DESMONTAGEM DE FÔRMA PARA ESCADAS, COM 2 LANCES EM "U" E LAJE CASCATA, EM CHAPA DE MADEIRA COMPENSADA RESINADA, 2 UTILIZAÇÕES. AF_11/2020</v>
          </cell>
          <cell r="I2503" t="str">
            <v>M2</v>
          </cell>
          <cell r="J2503" t="str">
            <v>COEFICIENTE DE REPRESENTATIVIDADE</v>
          </cell>
          <cell r="K2503" t="str">
            <v>268,12</v>
          </cell>
        </row>
        <row r="2504">
          <cell r="A2504" t="str">
            <v>FUNDACOES E ESTRUTURAS</v>
          </cell>
          <cell r="B2504" t="str">
            <v>FUES</v>
          </cell>
          <cell r="C2504" t="str">
            <v>FORMAS/CIMBRAMENTOS/ESCORAMENTOS</v>
          </cell>
          <cell r="D2504" t="str">
            <v>0041</v>
          </cell>
        </row>
        <row r="2504">
          <cell r="G2504">
            <v>102003</v>
          </cell>
          <cell r="H2504" t="str">
            <v>MONTAGEM E DESMONTAGEM DE FÔRMA PARA ESCADAS, COM 2 LANCES EM "U" E LAJE CASCATA, EM CHAPA DE MADEIRA COMPENSADA RESINADA, 4 UTILIZAÇÕES. AF_11/2020</v>
          </cell>
          <cell r="I2504" t="str">
            <v>M2</v>
          </cell>
          <cell r="J2504" t="str">
            <v>COEFICIENTE DE REPRESENTATIVIDADE</v>
          </cell>
          <cell r="K2504" t="str">
            <v>246,14</v>
          </cell>
        </row>
        <row r="2505">
          <cell r="A2505" t="str">
            <v>FUNDACOES E ESTRUTURAS</v>
          </cell>
          <cell r="B2505" t="str">
            <v>FUES</v>
          </cell>
          <cell r="C2505" t="str">
            <v>FORMAS/CIMBRAMENTOS/ESCORAMENTOS</v>
          </cell>
          <cell r="D2505" t="str">
            <v>0041</v>
          </cell>
        </row>
        <row r="2505">
          <cell r="G2505">
            <v>102004</v>
          </cell>
          <cell r="H2505" t="str">
            <v>MONTAGEM E DESMONTAGEM DE FÔRMA PARA ESCADAS, COM 2 LANCES EM "U" E LAJE CASCATA, EM CHAPA DE MADEIRA COMPENSADA PLASTIFICADA, 6 UTILIZAÇÕES. AF_11/2020</v>
          </cell>
          <cell r="I2505" t="str">
            <v>M2</v>
          </cell>
          <cell r="J2505" t="str">
            <v>COEFICIENTE DE REPRESENTATIVIDADE</v>
          </cell>
          <cell r="K2505" t="str">
            <v>214,92</v>
          </cell>
        </row>
        <row r="2506">
          <cell r="A2506" t="str">
            <v>FUNDACOES E ESTRUTURAS</v>
          </cell>
          <cell r="B2506" t="str">
            <v>FUES</v>
          </cell>
          <cell r="C2506" t="str">
            <v>FORMAS/CIMBRAMENTOS/ESCORAMENTOS</v>
          </cell>
          <cell r="D2506" t="str">
            <v>0041</v>
          </cell>
        </row>
        <row r="2506">
          <cell r="G2506">
            <v>102005</v>
          </cell>
          <cell r="H2506" t="str">
            <v>MONTAGEM E DESMONTAGEM DE FÔRMA PARA ESCADAS, COM 2 LANCES EM "U" E LAJE CASCATA, EM CHAPA DE MADEIRA COMPENSADA PLASTIFICADA, 8 UTILIZAÇÕES. AF_11/2020</v>
          </cell>
          <cell r="I2506" t="str">
            <v>M2</v>
          </cell>
          <cell r="J2506" t="str">
            <v>COEFICIENTE DE REPRESENTATIVIDADE</v>
          </cell>
          <cell r="K2506" t="str">
            <v>190,52</v>
          </cell>
        </row>
        <row r="2507">
          <cell r="A2507" t="str">
            <v>FUNDACOES E ESTRUTURAS</v>
          </cell>
          <cell r="B2507" t="str">
            <v>FUES</v>
          </cell>
          <cell r="C2507" t="str">
            <v>FORMAS/CIMBRAMENTOS/ESCORAMENTOS</v>
          </cell>
          <cell r="D2507" t="str">
            <v>0041</v>
          </cell>
        </row>
        <row r="2507">
          <cell r="G2507">
            <v>102006</v>
          </cell>
          <cell r="H2507" t="str">
            <v>MONTAGEM E DESMONTAGEM DE FÔRMA PARA ESCADAS, COM 2 LANCES EM "U" E LAJE CASCATA, EM CHAPA DE MADEIRA COMPENSADA PLASTIFICADA, 10 UTILIZAÇÕES. AF_11/2020</v>
          </cell>
          <cell r="I2507" t="str">
            <v>M2</v>
          </cell>
          <cell r="J2507" t="str">
            <v>COEFICIENTE DE REPRESENTATIVIDADE</v>
          </cell>
          <cell r="K2507" t="str">
            <v>175,18</v>
          </cell>
        </row>
        <row r="2508">
          <cell r="A2508" t="str">
            <v>FUNDACOES E ESTRUTURAS</v>
          </cell>
          <cell r="B2508" t="str">
            <v>FUES</v>
          </cell>
          <cell r="C2508" t="str">
            <v>FORMAS/CIMBRAMENTOS/ESCORAMENTOS</v>
          </cell>
          <cell r="D2508" t="str">
            <v>0041</v>
          </cell>
        </row>
        <row r="2508">
          <cell r="G2508">
            <v>102007</v>
          </cell>
          <cell r="H2508" t="str">
            <v>MONTAGEM E DESMONTAGEM DE FÔRMA PARA ESCADAS, COM 2 LANCES EM "L" E LAJE PLANA, EM MADEIRA SERRADA, 1 UTILIZAÇÃO. AF_11/2020</v>
          </cell>
          <cell r="I2508" t="str">
            <v>M2</v>
          </cell>
          <cell r="J2508" t="str">
            <v>COEFICIENTE DE REPRESENTATIVIDADE</v>
          </cell>
          <cell r="K2508" t="str">
            <v>513,34</v>
          </cell>
        </row>
        <row r="2509">
          <cell r="A2509" t="str">
            <v>FUNDACOES E ESTRUTURAS</v>
          </cell>
          <cell r="B2509" t="str">
            <v>FUES</v>
          </cell>
          <cell r="C2509" t="str">
            <v>FORMAS/CIMBRAMENTOS/ESCORAMENTOS</v>
          </cell>
          <cell r="D2509" t="str">
            <v>0041</v>
          </cell>
        </row>
        <row r="2509">
          <cell r="G2509">
            <v>102008</v>
          </cell>
          <cell r="H2509" t="str">
            <v>MONTAGEM E DESMONTAGEM DE FÔRMA PARA ESCADAS, COM 2 LANCES EM "L" E LAJE PLANA, EM MADEIRA SERRADA, 2 UTILIZAÇÕES. AF_11/2020</v>
          </cell>
          <cell r="I2509" t="str">
            <v>M2</v>
          </cell>
          <cell r="J2509" t="str">
            <v>COEFICIENTE DE REPRESENTATIVIDADE</v>
          </cell>
          <cell r="K2509" t="str">
            <v>431,50</v>
          </cell>
        </row>
        <row r="2510">
          <cell r="A2510" t="str">
            <v>FUNDACOES E ESTRUTURAS</v>
          </cell>
          <cell r="B2510" t="str">
            <v>FUES</v>
          </cell>
          <cell r="C2510" t="str">
            <v>FORMAS/CIMBRAMENTOS/ESCORAMENTOS</v>
          </cell>
          <cell r="D2510" t="str">
            <v>0041</v>
          </cell>
        </row>
        <row r="2510">
          <cell r="G2510">
            <v>102009</v>
          </cell>
          <cell r="H2510" t="str">
            <v>MONTAGEM E DESMONTAGEM DE FÔRMA PARA ESCADAS, COM 2 LANCES EM "L" E LAJE PLANA, EM CHAPA DE MADEIRA COMPENSADA RESINADA, 2 UTILIZAÇÕES. AF_11/2020</v>
          </cell>
          <cell r="I2510" t="str">
            <v>M2</v>
          </cell>
          <cell r="J2510" t="str">
            <v>COEFICIENTE DE REPRESENTATIVIDADE</v>
          </cell>
          <cell r="K2510" t="str">
            <v>279,22</v>
          </cell>
        </row>
        <row r="2511">
          <cell r="A2511" t="str">
            <v>FUNDACOES E ESTRUTURAS</v>
          </cell>
          <cell r="B2511" t="str">
            <v>FUES</v>
          </cell>
          <cell r="C2511" t="str">
            <v>FORMAS/CIMBRAMENTOS/ESCORAMENTOS</v>
          </cell>
          <cell r="D2511" t="str">
            <v>0041</v>
          </cell>
        </row>
        <row r="2511">
          <cell r="G2511">
            <v>102010</v>
          </cell>
          <cell r="H2511" t="str">
            <v>MONTAGEM E DESMONTAGEM DE FÔRMA PARA ESCADAS, COM 2 LANCES EM "L" E LAJE PLANA, EM CHAPA DE MADEIRA COMPENSADA RESINADA, 4 UTILIZAÇÕES. AF_11/2020</v>
          </cell>
          <cell r="I2511" t="str">
            <v>M2</v>
          </cell>
          <cell r="J2511" t="str">
            <v>COEFICIENTE DE REPRESENTATIVIDADE</v>
          </cell>
          <cell r="K2511" t="str">
            <v>255,39</v>
          </cell>
        </row>
        <row r="2512">
          <cell r="A2512" t="str">
            <v>FUNDACOES E ESTRUTURAS</v>
          </cell>
          <cell r="B2512" t="str">
            <v>FUES</v>
          </cell>
          <cell r="C2512" t="str">
            <v>FORMAS/CIMBRAMENTOS/ESCORAMENTOS</v>
          </cell>
          <cell r="D2512" t="str">
            <v>0041</v>
          </cell>
        </row>
        <row r="2512">
          <cell r="G2512">
            <v>102011</v>
          </cell>
          <cell r="H2512" t="str">
            <v>MONTAGEM E DESMONTAGEM DE FÔRMA PARA ESCADAS, COM 2 LANCES EM "L" E LAJE PLANA, EM CHAPA DE MADEIRA COMPENSADA PLASTIFICADA, 6 UTILIZAÇÕES. AF_11/2020</v>
          </cell>
          <cell r="I2512" t="str">
            <v>M2</v>
          </cell>
          <cell r="J2512" t="str">
            <v>COEFICIENTE DE REPRESENTATIVIDADE</v>
          </cell>
          <cell r="K2512" t="str">
            <v>216,81</v>
          </cell>
        </row>
        <row r="2513">
          <cell r="A2513" t="str">
            <v>FUNDACOES E ESTRUTURAS</v>
          </cell>
          <cell r="B2513" t="str">
            <v>FUES</v>
          </cell>
          <cell r="C2513" t="str">
            <v>FORMAS/CIMBRAMENTOS/ESCORAMENTOS</v>
          </cell>
          <cell r="D2513" t="str">
            <v>0041</v>
          </cell>
        </row>
        <row r="2513">
          <cell r="G2513">
            <v>102012</v>
          </cell>
          <cell r="H2513" t="str">
            <v>MONTAGEM E DESMONTAGEM DE FÔRMA PARA ESCADAS, COM 2 LANCES EM "L" E LAJE PLANA, EM CHAPA DE MADEIRA COMPENSADA PLASTIFICADA, 8 UTILIZAÇÕES. AF_11/2020</v>
          </cell>
          <cell r="I2513" t="str">
            <v>M2</v>
          </cell>
          <cell r="J2513" t="str">
            <v>COEFICIENTE DE REPRESENTATIVIDADE</v>
          </cell>
          <cell r="K2513" t="str">
            <v>192,17</v>
          </cell>
        </row>
        <row r="2514">
          <cell r="A2514" t="str">
            <v>FUNDACOES E ESTRUTURAS</v>
          </cell>
          <cell r="B2514" t="str">
            <v>FUES</v>
          </cell>
          <cell r="C2514" t="str">
            <v>FORMAS/CIMBRAMENTOS/ESCORAMENTOS</v>
          </cell>
          <cell r="D2514" t="str">
            <v>0041</v>
          </cell>
        </row>
        <row r="2514">
          <cell r="G2514">
            <v>102013</v>
          </cell>
          <cell r="H2514" t="str">
            <v>MONTAGEM E DESMONTAGEM DE FÔRMA PARA ESCADAS, COM 2 LANCES EM "L" E LAJE PLANA, EM CHAPA DE MADEIRA COMPENSADA PLASTIFICADA, 10 UTILIZAÇÕES. AF_11/2020</v>
          </cell>
          <cell r="I2514" t="str">
            <v>M2</v>
          </cell>
          <cell r="J2514" t="str">
            <v>COEFICIENTE DE REPRESENTATIVIDADE</v>
          </cell>
          <cell r="K2514" t="str">
            <v>178,46</v>
          </cell>
        </row>
        <row r="2515">
          <cell r="A2515" t="str">
            <v>FUNDACOES E ESTRUTURAS</v>
          </cell>
          <cell r="B2515" t="str">
            <v>FUES</v>
          </cell>
          <cell r="C2515" t="str">
            <v>FORMAS/CIMBRAMENTOS/ESCORAMENTOS</v>
          </cell>
          <cell r="D2515" t="str">
            <v>0041</v>
          </cell>
        </row>
        <row r="2515">
          <cell r="G2515">
            <v>102014</v>
          </cell>
          <cell r="H2515" t="str">
            <v>MONTAGEM E DESMONTAGEM DE FÔRMA PARA ESCADAS, COM 2 LANCES EM "L" E LAJE CASCATA, EM MADEIRA SERRADA, 1 UTILIZAÇÃO. AF_11/2020</v>
          </cell>
          <cell r="I2515" t="str">
            <v>M2</v>
          </cell>
          <cell r="J2515" t="str">
            <v>COEFICIENTE DE REPRESENTATIVIDADE</v>
          </cell>
          <cell r="K2515" t="str">
            <v>599,44</v>
          </cell>
        </row>
        <row r="2516">
          <cell r="A2516" t="str">
            <v>FUNDACOES E ESTRUTURAS</v>
          </cell>
          <cell r="B2516" t="str">
            <v>FUES</v>
          </cell>
          <cell r="C2516" t="str">
            <v>FORMAS/CIMBRAMENTOS/ESCORAMENTOS</v>
          </cell>
          <cell r="D2516" t="str">
            <v>0041</v>
          </cell>
        </row>
        <row r="2516">
          <cell r="G2516">
            <v>102015</v>
          </cell>
          <cell r="H2516" t="str">
            <v>MONTAGEM E DESMONTAGEM DE FÔRMA PARA ESCADAS, COM 2 LANCES EM "L" E LAJE CASCATA, EM MADEIRA SERRADA, 2 UTILIZAÇÕES. AF_11/2020</v>
          </cell>
          <cell r="I2516" t="str">
            <v>M2</v>
          </cell>
          <cell r="J2516" t="str">
            <v>COEFICIENTE DE REPRESENTATIVIDADE</v>
          </cell>
          <cell r="K2516" t="str">
            <v>505,19</v>
          </cell>
        </row>
        <row r="2517">
          <cell r="A2517" t="str">
            <v>FUNDACOES E ESTRUTURAS</v>
          </cell>
          <cell r="B2517" t="str">
            <v>FUES</v>
          </cell>
          <cell r="C2517" t="str">
            <v>FORMAS/CIMBRAMENTOS/ESCORAMENTOS</v>
          </cell>
          <cell r="D2517" t="str">
            <v>0041</v>
          </cell>
        </row>
        <row r="2517">
          <cell r="G2517">
            <v>102016</v>
          </cell>
          <cell r="H2517" t="str">
            <v>MONTAGEM E DESMONTAGEM DE FÔRMA PARA ESCADAS, COM 2 LANCES EM "L" E LAJE CASCATA, EM CHAPA DE MADEIRA COMPENSADA RESINADA, 2 UTILIZAÇÕES. AF_11/2020</v>
          </cell>
          <cell r="I2517" t="str">
            <v>M2</v>
          </cell>
          <cell r="J2517" t="str">
            <v>COEFICIENTE DE REPRESENTATIVIDADE</v>
          </cell>
          <cell r="K2517" t="str">
            <v>266,96</v>
          </cell>
        </row>
        <row r="2518">
          <cell r="A2518" t="str">
            <v>FUNDACOES E ESTRUTURAS</v>
          </cell>
          <cell r="B2518" t="str">
            <v>FUES</v>
          </cell>
          <cell r="C2518" t="str">
            <v>FORMAS/CIMBRAMENTOS/ESCORAMENTOS</v>
          </cell>
          <cell r="D2518" t="str">
            <v>0041</v>
          </cell>
        </row>
        <row r="2518">
          <cell r="G2518">
            <v>102017</v>
          </cell>
          <cell r="H2518" t="str">
            <v>MONTAGEM E DESMONTAGEM DE FÔRMA PARA ESCADAS, COM 2 LANCES EM "L" E LAJE CASCATA, EM CHAPA DE MADEIRA COMPENSADA RESINADA, 4 UTILIZAÇÕES. AF_11/2020</v>
          </cell>
          <cell r="I2518" t="str">
            <v>M2</v>
          </cell>
          <cell r="J2518" t="str">
            <v>COEFICIENTE DE REPRESENTATIVIDADE</v>
          </cell>
          <cell r="K2518" t="str">
            <v>243,10</v>
          </cell>
        </row>
        <row r="2519">
          <cell r="A2519" t="str">
            <v>FUNDACOES E ESTRUTURAS</v>
          </cell>
          <cell r="B2519" t="str">
            <v>FUES</v>
          </cell>
          <cell r="C2519" t="str">
            <v>FORMAS/CIMBRAMENTOS/ESCORAMENTOS</v>
          </cell>
          <cell r="D2519" t="str">
            <v>0041</v>
          </cell>
        </row>
        <row r="2519">
          <cell r="G2519">
            <v>102036</v>
          </cell>
          <cell r="H2519" t="str">
            <v>MONTAGEM E DESMONTAGEM DE FÔRMA PARA ESCADAS, COM 2 LANCES EM "L" E LAJE CASCATA, EM CHAPA DE MADEIRA COMPENSADA PLASTIFICADA, 6 UTILIZAÇÕES. AF_11/2020</v>
          </cell>
          <cell r="I2519" t="str">
            <v>M2</v>
          </cell>
          <cell r="J2519" t="str">
            <v>COEFICIENTE DE REPRESENTATIVIDADE</v>
          </cell>
          <cell r="K2519" t="str">
            <v>210,17</v>
          </cell>
        </row>
        <row r="2520">
          <cell r="A2520" t="str">
            <v>FUNDACOES E ESTRUTURAS</v>
          </cell>
          <cell r="B2520" t="str">
            <v>FUES</v>
          </cell>
          <cell r="C2520" t="str">
            <v>FORMAS/CIMBRAMENTOS/ESCORAMENTOS</v>
          </cell>
          <cell r="D2520" t="str">
            <v>0041</v>
          </cell>
        </row>
        <row r="2520">
          <cell r="G2520">
            <v>102037</v>
          </cell>
          <cell r="H2520" t="str">
            <v>MONTAGEM E DESMONTAGEM DE FÔRMA PARA ESCADAS, COM 2 LANCES EM "L" E LAJE CASCATA, EM CHAPA DE MADEIRA COMPENSADA PLASTIFICADA, 8 UTILIZAÇÕES. AF_11/2020</v>
          </cell>
          <cell r="I2520" t="str">
            <v>M2</v>
          </cell>
          <cell r="J2520" t="str">
            <v>COEFICIENTE DE REPRESENTATIVIDADE</v>
          </cell>
          <cell r="K2520" t="str">
            <v>185,68</v>
          </cell>
        </row>
        <row r="2521">
          <cell r="A2521" t="str">
            <v>FUNDACOES E ESTRUTURAS</v>
          </cell>
          <cell r="B2521" t="str">
            <v>FUES</v>
          </cell>
          <cell r="C2521" t="str">
            <v>FORMAS/CIMBRAMENTOS/ESCORAMENTOS</v>
          </cell>
          <cell r="D2521" t="str">
            <v>0041</v>
          </cell>
        </row>
        <row r="2521">
          <cell r="G2521">
            <v>102038</v>
          </cell>
          <cell r="H2521" t="str">
            <v>MONTAGEM E DESMONTAGEM DE FÔRMA PARA ESCADAS, COM 2 LANCES EM "L" E LAJE CASCATA, EM CHAPA DE MADEIRA COMPENSADA PLASTIFICADA, 10 UTILIZAÇÕES. AF_11/2020</v>
          </cell>
          <cell r="I2521" t="str">
            <v>M2</v>
          </cell>
          <cell r="J2521" t="str">
            <v>COEFICIENTE DE REPRESENTATIVIDADE</v>
          </cell>
          <cell r="K2521" t="str">
            <v>172,05</v>
          </cell>
        </row>
        <row r="2522">
          <cell r="A2522" t="str">
            <v>FUNDACOES E ESTRUTURAS</v>
          </cell>
          <cell r="B2522" t="str">
            <v>FUES</v>
          </cell>
          <cell r="C2522" t="str">
            <v>FORMAS/CIMBRAMENTOS/ESCORAMENTOS</v>
          </cell>
          <cell r="D2522" t="str">
            <v>0041</v>
          </cell>
        </row>
        <row r="2522">
          <cell r="G2522">
            <v>102039</v>
          </cell>
          <cell r="H2522" t="str">
            <v>MONTAGEM E DESMONTAGEM DE FÔRMA PARA ESCADAS, COM 1 LANCE E LAJE PLANA, EM MADEIRA SERRADA, 1 UTILIZAÇÃO. AF_11/2020</v>
          </cell>
          <cell r="I2522" t="str">
            <v>M2</v>
          </cell>
          <cell r="J2522" t="str">
            <v>COEFICIENTE DE REPRESENTATIVIDADE</v>
          </cell>
          <cell r="K2522" t="str">
            <v>542,88</v>
          </cell>
        </row>
        <row r="2523">
          <cell r="A2523" t="str">
            <v>FUNDACOES E ESTRUTURAS</v>
          </cell>
          <cell r="B2523" t="str">
            <v>FUES</v>
          </cell>
          <cell r="C2523" t="str">
            <v>FORMAS/CIMBRAMENTOS/ESCORAMENTOS</v>
          </cell>
          <cell r="D2523" t="str">
            <v>0041</v>
          </cell>
        </row>
        <row r="2523">
          <cell r="G2523">
            <v>102040</v>
          </cell>
          <cell r="H2523" t="str">
            <v>MONTAGEM E DESMONTAGEM DE FÔRMA PARA ESCADAS, COM 1 LANCE E LAJE PLANA, EM MADEIRA SERRADA, 2 UTILIZAÇÕES. AF_11/2020</v>
          </cell>
          <cell r="I2523" t="str">
            <v>M2</v>
          </cell>
          <cell r="J2523" t="str">
            <v>COEFICIENTE DE REPRESENTATIVIDADE</v>
          </cell>
          <cell r="K2523" t="str">
            <v>454,73</v>
          </cell>
        </row>
        <row r="2524">
          <cell r="A2524" t="str">
            <v>FUNDACOES E ESTRUTURAS</v>
          </cell>
          <cell r="B2524" t="str">
            <v>FUES</v>
          </cell>
          <cell r="C2524" t="str">
            <v>FORMAS/CIMBRAMENTOS/ESCORAMENTOS</v>
          </cell>
          <cell r="D2524" t="str">
            <v>0041</v>
          </cell>
        </row>
        <row r="2524">
          <cell r="G2524">
            <v>102041</v>
          </cell>
          <cell r="H2524" t="str">
            <v>MONTAGEM E DESMONTAGEM DE FÔRMA PARA ESCADAS, COM 1 LANCE E LAJE PLANA, EM CHAPA DE MADEIRA COMPENSADA RESINADA, 2 UTILIZAÇÕES. AF_11/2020</v>
          </cell>
          <cell r="I2524" t="str">
            <v>M2</v>
          </cell>
          <cell r="J2524" t="str">
            <v>COEFICIENTE DE REPRESENTATIVIDADE</v>
          </cell>
          <cell r="K2524" t="str">
            <v>279,46</v>
          </cell>
        </row>
        <row r="2525">
          <cell r="A2525" t="str">
            <v>FUNDACOES E ESTRUTURAS</v>
          </cell>
          <cell r="B2525" t="str">
            <v>FUES</v>
          </cell>
          <cell r="C2525" t="str">
            <v>FORMAS/CIMBRAMENTOS/ESCORAMENTOS</v>
          </cell>
          <cell r="D2525" t="str">
            <v>0041</v>
          </cell>
        </row>
        <row r="2525">
          <cell r="G2525">
            <v>102042</v>
          </cell>
          <cell r="H2525" t="str">
            <v>MONTAGEM E DESMONTAGEM DE FÔRMA PARA ESCADAS, COM 1 LANCE E LAJE PLANA, EM CHAPA DE MADEIRA COMPENSADA RESINADA, 4 UTILIZAÇÕES. AF_11/2020</v>
          </cell>
          <cell r="I2525" t="str">
            <v>M2</v>
          </cell>
          <cell r="J2525" t="str">
            <v>COEFICIENTE DE REPRESENTATIVIDADE</v>
          </cell>
          <cell r="K2525" t="str">
            <v>253,02</v>
          </cell>
        </row>
        <row r="2526">
          <cell r="A2526" t="str">
            <v>FUNDACOES E ESTRUTURAS</v>
          </cell>
          <cell r="B2526" t="str">
            <v>FUES</v>
          </cell>
          <cell r="C2526" t="str">
            <v>FORMAS/CIMBRAMENTOS/ESCORAMENTOS</v>
          </cell>
          <cell r="D2526" t="str">
            <v>0041</v>
          </cell>
        </row>
        <row r="2526">
          <cell r="G2526">
            <v>102043</v>
          </cell>
          <cell r="H2526" t="str">
            <v>MONTAGEM E DESMONTAGEM DE FÔRMA PARA ESCADAS, COM 1 LANCE E LAJE PLANA, EM CHAPA DE MADEIRA COMPENSADA PLASTIFICADA, 6 UTILIZAÇÕES. AF_11/2020</v>
          </cell>
          <cell r="I2526" t="str">
            <v>M2</v>
          </cell>
          <cell r="J2526" t="str">
            <v>COEFICIENTE DE REPRESENTATIVIDADE</v>
          </cell>
          <cell r="K2526" t="str">
            <v>215,50</v>
          </cell>
        </row>
        <row r="2527">
          <cell r="A2527" t="str">
            <v>FUNDACOES E ESTRUTURAS</v>
          </cell>
          <cell r="B2527" t="str">
            <v>FUES</v>
          </cell>
          <cell r="C2527" t="str">
            <v>FORMAS/CIMBRAMENTOS/ESCORAMENTOS</v>
          </cell>
          <cell r="D2527" t="str">
            <v>0041</v>
          </cell>
        </row>
        <row r="2527">
          <cell r="G2527">
            <v>102044</v>
          </cell>
          <cell r="H2527" t="str">
            <v>MONTAGEM E DESMONTAGEM DE FÔRMA PARA ESCADAS, COM 1 LANCE E LAJE PLANA, EM CHAPA DE MADEIRA COMPENSADA PLASTIFICADA, 8 UTILIZAÇÕES. AF_11/2020</v>
          </cell>
          <cell r="I2527" t="str">
            <v>M2</v>
          </cell>
          <cell r="J2527" t="str">
            <v>COEFICIENTE DE REPRESENTATIVIDADE</v>
          </cell>
          <cell r="K2527" t="str">
            <v>191,62</v>
          </cell>
        </row>
        <row r="2528">
          <cell r="A2528" t="str">
            <v>FUNDACOES E ESTRUTURAS</v>
          </cell>
          <cell r="B2528" t="str">
            <v>FUES</v>
          </cell>
          <cell r="C2528" t="str">
            <v>FORMAS/CIMBRAMENTOS/ESCORAMENTOS</v>
          </cell>
          <cell r="D2528" t="str">
            <v>0041</v>
          </cell>
        </row>
        <row r="2528">
          <cell r="G2528">
            <v>102045</v>
          </cell>
          <cell r="H2528" t="str">
            <v>MONTAGEM E DESMONTAGEM DE FÔRMA PARA ESCADAS, COM 1 LANCE E LAJE PLANA, EM CHAPA DE MADEIRA COMPENSADA PLASTIFICADA, 10 UTILIZAÇÕES. AF_11/2020</v>
          </cell>
          <cell r="I2528" t="str">
            <v>M2</v>
          </cell>
          <cell r="J2528" t="str">
            <v>COEFICIENTE DE REPRESENTATIVIDADE</v>
          </cell>
          <cell r="K2528" t="str">
            <v>177,30</v>
          </cell>
        </row>
        <row r="2529">
          <cell r="A2529" t="str">
            <v>FUNDACOES E ESTRUTURAS</v>
          </cell>
          <cell r="B2529" t="str">
            <v>FUES</v>
          </cell>
          <cell r="C2529" t="str">
            <v>FORMAS/CIMBRAMENTOS/ESCORAMENTOS</v>
          </cell>
          <cell r="D2529" t="str">
            <v>0041</v>
          </cell>
        </row>
        <row r="2529">
          <cell r="G2529">
            <v>102046</v>
          </cell>
          <cell r="H2529" t="str">
            <v>MONTAGEM E DESMONTAGEM DE FÔRMA PARA ESCADAS, COM 1 LANCE E LAJE CASCATA, EM MADEIRA SERRADA, 1 UTILIZAÇÃO. AF_11/2020</v>
          </cell>
          <cell r="I2529" t="str">
            <v>M2</v>
          </cell>
          <cell r="J2529" t="str">
            <v>COEFICIENTE DE REPRESENTATIVIDADE</v>
          </cell>
          <cell r="K2529" t="str">
            <v>616,16</v>
          </cell>
        </row>
        <row r="2530">
          <cell r="A2530" t="str">
            <v>FUNDACOES E ESTRUTURAS</v>
          </cell>
          <cell r="B2530" t="str">
            <v>FUES</v>
          </cell>
          <cell r="C2530" t="str">
            <v>FORMAS/CIMBRAMENTOS/ESCORAMENTOS</v>
          </cell>
          <cell r="D2530" t="str">
            <v>0041</v>
          </cell>
        </row>
        <row r="2530">
          <cell r="G2530">
            <v>102047</v>
          </cell>
          <cell r="H2530" t="str">
            <v>MONTAGEM E DESMONTAGEM DE FÔRMA PARA ESCADAS, COM 1 LANCE E LAJE CASCATA, EM MADEIRA SERRADA, 2 UTILIZAÇÕES. AF_11/2020</v>
          </cell>
          <cell r="I2530" t="str">
            <v>M2</v>
          </cell>
          <cell r="J2530" t="str">
            <v>COEFICIENTE DE REPRESENTATIVIDADE</v>
          </cell>
          <cell r="K2530" t="str">
            <v>529,76</v>
          </cell>
        </row>
        <row r="2531">
          <cell r="A2531" t="str">
            <v>FUNDACOES E ESTRUTURAS</v>
          </cell>
          <cell r="B2531" t="str">
            <v>FUES</v>
          </cell>
          <cell r="C2531" t="str">
            <v>FORMAS/CIMBRAMENTOS/ESCORAMENTOS</v>
          </cell>
          <cell r="D2531" t="str">
            <v>0041</v>
          </cell>
        </row>
        <row r="2531">
          <cell r="G2531">
            <v>102048</v>
          </cell>
          <cell r="H2531" t="str">
            <v>MONTAGEM E DESMONTAGEM DE FÔRMA PARA ESCADAS, COM 1 LANCE E LAJE CASCATA, EM CHAPA DE MADEIRA COMPENSADA RESINADA, 2 UTILIZAÇÕES. AF_11/2020</v>
          </cell>
          <cell r="I2531" t="str">
            <v>M2</v>
          </cell>
          <cell r="J2531" t="str">
            <v>COEFICIENTE DE REPRESENTATIVIDADE</v>
          </cell>
          <cell r="K2531" t="str">
            <v>260,02</v>
          </cell>
        </row>
        <row r="2532">
          <cell r="A2532" t="str">
            <v>FUNDACOES E ESTRUTURAS</v>
          </cell>
          <cell r="B2532" t="str">
            <v>FUES</v>
          </cell>
          <cell r="C2532" t="str">
            <v>FORMAS/CIMBRAMENTOS/ESCORAMENTOS</v>
          </cell>
          <cell r="D2532" t="str">
            <v>0041</v>
          </cell>
        </row>
        <row r="2532">
          <cell r="G2532">
            <v>102049</v>
          </cell>
          <cell r="H2532" t="str">
            <v>MONTAGEM E DESMONTAGEM DE FÔRMA PARA ESCADAS, COM 1 LANCE E LAJE CASCATA, EM CHAPA DE MADEIRA COMPENSADA RESINADA, 4 UTILIZAÇÕES. AF_11/2020</v>
          </cell>
          <cell r="I2532" t="str">
            <v>M2</v>
          </cell>
          <cell r="J2532" t="str">
            <v>COEFICIENTE DE REPRESENTATIVIDADE</v>
          </cell>
          <cell r="K2532" t="str">
            <v>232,91</v>
          </cell>
        </row>
        <row r="2533">
          <cell r="A2533" t="str">
            <v>FUNDACOES E ESTRUTURAS</v>
          </cell>
          <cell r="B2533" t="str">
            <v>FUES</v>
          </cell>
          <cell r="C2533" t="str">
            <v>FORMAS/CIMBRAMENTOS/ESCORAMENTOS</v>
          </cell>
          <cell r="D2533" t="str">
            <v>0041</v>
          </cell>
        </row>
        <row r="2533">
          <cell r="G2533">
            <v>102050</v>
          </cell>
          <cell r="H2533" t="str">
            <v>MONTAGEM E DESMONTAGEM DE FÔRMA PARA ESCADAS, COM 1 LANCE E LAJE CASCATA, EM CHAPA DE MADEIRA COMPENSADA PLASTIFICADA, 6 UTILIZAÇÕES. AF_11/2020</v>
          </cell>
          <cell r="I2533" t="str">
            <v>M2</v>
          </cell>
          <cell r="J2533" t="str">
            <v>COEFICIENTE DE REPRESENTATIVIDADE</v>
          </cell>
          <cell r="K2533" t="str">
            <v>201,96</v>
          </cell>
        </row>
        <row r="2534">
          <cell r="A2534" t="str">
            <v>FUNDACOES E ESTRUTURAS</v>
          </cell>
          <cell r="B2534" t="str">
            <v>FUES</v>
          </cell>
          <cell r="C2534" t="str">
            <v>FORMAS/CIMBRAMENTOS/ESCORAMENTOS</v>
          </cell>
          <cell r="D2534" t="str">
            <v>0041</v>
          </cell>
        </row>
        <row r="2534">
          <cell r="G2534">
            <v>102051</v>
          </cell>
          <cell r="H2534" t="str">
            <v>MONTAGEM E DESMONTAGEM DE FÔRMA PARA ESCADAS, COM 1 LANCE E LAJE CASCATA, EM CHAPA DE MADEIRA COMPENSADA PLASTIFICADA, 8 UTILIZAÇÕES. AF_11/2020</v>
          </cell>
          <cell r="I2534" t="str">
            <v>M2</v>
          </cell>
          <cell r="J2534" t="str">
            <v>COEFICIENTE DE REPRESENTATIVIDADE</v>
          </cell>
          <cell r="K2534" t="str">
            <v>177,54</v>
          </cell>
        </row>
        <row r="2535">
          <cell r="A2535" t="str">
            <v>FUNDACOES E ESTRUTURAS</v>
          </cell>
          <cell r="B2535" t="str">
            <v>FUES</v>
          </cell>
          <cell r="C2535" t="str">
            <v>FORMAS/CIMBRAMENTOS/ESCORAMENTOS</v>
          </cell>
          <cell r="D2535" t="str">
            <v>0041</v>
          </cell>
        </row>
        <row r="2535">
          <cell r="G2535">
            <v>102052</v>
          </cell>
          <cell r="H2535" t="str">
            <v>MONTAGEM E DESMONTAGEM DE FÔRMA PARA ESCADAS, COM 1 LANCE E LAJE CASCATA, EM CHAPA DE MADEIRA COMPENSADA PLASTIFICADA, 10 UTILIZAÇÕES. AF_11/2020</v>
          </cell>
          <cell r="I2535" t="str">
            <v>M2</v>
          </cell>
          <cell r="J2535" t="str">
            <v>COEFICIENTE DE REPRESENTATIVIDADE</v>
          </cell>
          <cell r="K2535" t="str">
            <v>163,95</v>
          </cell>
        </row>
        <row r="2536">
          <cell r="A2536" t="str">
            <v>FUNDACOES E ESTRUTURAS</v>
          </cell>
          <cell r="B2536" t="str">
            <v>FUES</v>
          </cell>
          <cell r="C2536" t="str">
            <v>FORMAS/CIMBRAMENTOS/ESCORAMENTOS</v>
          </cell>
          <cell r="D2536" t="str">
            <v>0041</v>
          </cell>
        </row>
        <row r="2536">
          <cell r="G2536">
            <v>102059</v>
          </cell>
          <cell r="H2536" t="str">
            <v>MONTAGEM E DESMONTAGEM DE FÔRMA PARA ESCADA DUPLA COM 2 LANCES EM "X" E LAJE PLANA, EM MADEIRA SERRADA, 1 UTILIZAÇÃO. AF_11/2020</v>
          </cell>
          <cell r="I2536" t="str">
            <v>M2</v>
          </cell>
          <cell r="J2536" t="str">
            <v>COEFICIENTE DE REPRESENTATIVIDADE</v>
          </cell>
          <cell r="K2536" t="str">
            <v>504,58</v>
          </cell>
        </row>
        <row r="2537">
          <cell r="A2537" t="str">
            <v>FUNDACOES E ESTRUTURAS</v>
          </cell>
          <cell r="B2537" t="str">
            <v>FUES</v>
          </cell>
          <cell r="C2537" t="str">
            <v>FORMAS/CIMBRAMENTOS/ESCORAMENTOS</v>
          </cell>
          <cell r="D2537" t="str">
            <v>0041</v>
          </cell>
        </row>
        <row r="2537">
          <cell r="G2537">
            <v>102060</v>
          </cell>
          <cell r="H2537" t="str">
            <v>MONTAGEM E DESMONTAGEM DE FÔRMA PARA ESCADA DUPLA COM 2 LANCES EM "X" E LAJE PLANA, EM MADEIRA SERRADA, 2 UTILIZAÇÕES. AF_11/2020</v>
          </cell>
          <cell r="I2537" t="str">
            <v>M2</v>
          </cell>
          <cell r="J2537" t="str">
            <v>COEFICIENTE DE REPRESENTATIVIDADE</v>
          </cell>
          <cell r="K2537" t="str">
            <v>426,44</v>
          </cell>
        </row>
        <row r="2538">
          <cell r="A2538" t="str">
            <v>FUNDACOES E ESTRUTURAS</v>
          </cell>
          <cell r="B2538" t="str">
            <v>FUES</v>
          </cell>
          <cell r="C2538" t="str">
            <v>FORMAS/CIMBRAMENTOS/ESCORAMENTOS</v>
          </cell>
          <cell r="D2538" t="str">
            <v>0041</v>
          </cell>
        </row>
        <row r="2538">
          <cell r="G2538">
            <v>102061</v>
          </cell>
          <cell r="H2538" t="str">
            <v>MONTAGEM E DESMONTAGEM DE FÔRMA PARA ESCADA DUPLA COM 2 LANCES EM "X" E LAJE PLANA, EM CHAPA DE MADEIRA COMPENSADA RESINADA, 2 UTILIZAÇÕES. AF_11/2020</v>
          </cell>
          <cell r="I2538" t="str">
            <v>M2</v>
          </cell>
          <cell r="J2538" t="str">
            <v>COEFICIENTE DE REPRESENTATIVIDADE</v>
          </cell>
          <cell r="K2538" t="str">
            <v>259,28</v>
          </cell>
        </row>
        <row r="2539">
          <cell r="A2539" t="str">
            <v>FUNDACOES E ESTRUTURAS</v>
          </cell>
          <cell r="B2539" t="str">
            <v>FUES</v>
          </cell>
          <cell r="C2539" t="str">
            <v>FORMAS/CIMBRAMENTOS/ESCORAMENTOS</v>
          </cell>
          <cell r="D2539" t="str">
            <v>0041</v>
          </cell>
        </row>
        <row r="2539">
          <cell r="G2539">
            <v>102062</v>
          </cell>
          <cell r="H2539" t="str">
            <v>MONTAGEM E DESMONTAGEM DE FÔRMA PARA ESCADA DUPLA COM 2 LANCES EM "X" E LAJE PLANA, EM CHAPA DE MADEIRA COMPENSADA RESINADA, 4 UTILIZAÇÕES. AF_11/2020</v>
          </cell>
          <cell r="I2539" t="str">
            <v>M2</v>
          </cell>
          <cell r="J2539" t="str">
            <v>COEFICIENTE DE REPRESENTATIVIDADE</v>
          </cell>
          <cell r="K2539" t="str">
            <v>240,28</v>
          </cell>
        </row>
        <row r="2540">
          <cell r="A2540" t="str">
            <v>FUNDACOES E ESTRUTURAS</v>
          </cell>
          <cell r="B2540" t="str">
            <v>FUES</v>
          </cell>
          <cell r="C2540" t="str">
            <v>FORMAS/CIMBRAMENTOS/ESCORAMENTOS</v>
          </cell>
          <cell r="D2540" t="str">
            <v>0041</v>
          </cell>
        </row>
        <row r="2540">
          <cell r="G2540">
            <v>102063</v>
          </cell>
          <cell r="H2540" t="str">
            <v>MONTAGEM E DESMONTAGEM DE FÔRMA PARA ESCADA DUPLA COM 2 LANCES EM "X" E LAJE PLANA, EM CHAPA DE MADEIRA COMPENSADA PLASTIFICADA, 6 UTILIZAÇÕES. AF_11/2020</v>
          </cell>
          <cell r="I2540" t="str">
            <v>M2</v>
          </cell>
          <cell r="J2540" t="str">
            <v>COEFICIENTE DE REPRESENTATIVIDADE</v>
          </cell>
          <cell r="K2540" t="str">
            <v>203,95</v>
          </cell>
        </row>
        <row r="2541">
          <cell r="A2541" t="str">
            <v>FUNDACOES E ESTRUTURAS</v>
          </cell>
          <cell r="B2541" t="str">
            <v>FUES</v>
          </cell>
          <cell r="C2541" t="str">
            <v>FORMAS/CIMBRAMENTOS/ESCORAMENTOS</v>
          </cell>
          <cell r="D2541" t="str">
            <v>0041</v>
          </cell>
        </row>
        <row r="2541">
          <cell r="G2541">
            <v>102064</v>
          </cell>
          <cell r="H2541" t="str">
            <v>MONTAGEM E DESMONTAGEM DE FÔRMA PARA ESCADA DUPLA COM 2 LANCES EM "X" E LAJE PLANA, EM CHAPA DE MADEIRA COMPENSADA PLASTIFICADA, 8 UTILIZAÇÕES. AF_11/2020</v>
          </cell>
          <cell r="I2541" t="str">
            <v>M2</v>
          </cell>
          <cell r="J2541" t="str">
            <v>COEFICIENTE DE REPRESENTATIVIDADE</v>
          </cell>
          <cell r="K2541" t="str">
            <v>179,81</v>
          </cell>
        </row>
        <row r="2542">
          <cell r="A2542" t="str">
            <v>FUNDACOES E ESTRUTURAS</v>
          </cell>
          <cell r="B2542" t="str">
            <v>FUES</v>
          </cell>
          <cell r="C2542" t="str">
            <v>FORMAS/CIMBRAMENTOS/ESCORAMENTOS</v>
          </cell>
          <cell r="D2542" t="str">
            <v>0041</v>
          </cell>
        </row>
        <row r="2542">
          <cell r="G2542">
            <v>102065</v>
          </cell>
          <cell r="H2542" t="str">
            <v>MONTAGEM E DESMONTAGEM DE FÔRMA PARA ESCADA DUPLA COM 2 LANCES EM "X" E LAJE PLANA, EM CHAPA DE MADEIRA COMPENSADA PLASTIFICADA, 10 UTILIZAÇÕES. AF_11/2020</v>
          </cell>
          <cell r="I2542" t="str">
            <v>M2</v>
          </cell>
          <cell r="J2542" t="str">
            <v>COEFICIENTE DE REPRESENTATIVIDADE</v>
          </cell>
          <cell r="K2542" t="str">
            <v>166,40</v>
          </cell>
        </row>
        <row r="2543">
          <cell r="A2543" t="str">
            <v>FUNDACOES E ESTRUTURAS</v>
          </cell>
          <cell r="B2543" t="str">
            <v>FUES</v>
          </cell>
          <cell r="C2543" t="str">
            <v>FORMAS/CIMBRAMENTOS/ESCORAMENTOS</v>
          </cell>
          <cell r="D2543" t="str">
            <v>0041</v>
          </cell>
        </row>
        <row r="2543">
          <cell r="G2543">
            <v>102066</v>
          </cell>
          <cell r="H2543" t="str">
            <v>MONTAGEM E DESMONTAGEM DE FÔRMA PARA ESCADA DUPLA COM 2 LANCES EM "X" E LAJE CASCATA, EM MADEIRA SERRADA, 1 UTILIZAÇÃO. AF_11/2020</v>
          </cell>
          <cell r="I2543" t="str">
            <v>M2</v>
          </cell>
          <cell r="J2543" t="str">
            <v>COEFICIENTE DE REPRESENTATIVIDADE</v>
          </cell>
          <cell r="K2543" t="str">
            <v>542,14</v>
          </cell>
        </row>
        <row r="2544">
          <cell r="A2544" t="str">
            <v>FUNDACOES E ESTRUTURAS</v>
          </cell>
          <cell r="B2544" t="str">
            <v>FUES</v>
          </cell>
          <cell r="C2544" t="str">
            <v>FORMAS/CIMBRAMENTOS/ESCORAMENTOS</v>
          </cell>
          <cell r="D2544" t="str">
            <v>0041</v>
          </cell>
        </row>
        <row r="2544">
          <cell r="G2544">
            <v>102067</v>
          </cell>
          <cell r="H2544" t="str">
            <v>MONTAGEM E DESMONTAGEM DE FÔRMA PARA ESCADA DUPLA COM 2 LANCES EM "X" E LAJE CASCATA, EM MADEIRA SERRADA, 2 UTILIZAÇÕES. AF_11/2020</v>
          </cell>
          <cell r="I2544" t="str">
            <v>M2</v>
          </cell>
          <cell r="J2544" t="str">
            <v>COEFICIENTE DE REPRESENTATIVIDADE</v>
          </cell>
          <cell r="K2544" t="str">
            <v>468,61</v>
          </cell>
        </row>
        <row r="2545">
          <cell r="A2545" t="str">
            <v>FUNDACOES E ESTRUTURAS</v>
          </cell>
          <cell r="B2545" t="str">
            <v>FUES</v>
          </cell>
          <cell r="C2545" t="str">
            <v>FORMAS/CIMBRAMENTOS/ESCORAMENTOS</v>
          </cell>
          <cell r="D2545" t="str">
            <v>0041</v>
          </cell>
        </row>
        <row r="2545">
          <cell r="G2545">
            <v>102068</v>
          </cell>
          <cell r="H2545" t="str">
            <v>MONTAGEM E DESMONTAGEM DE FÔRMA PARA ESCADA DUPLA COM 2 LANCES EM "X" E LAJE CASCATA, EM CHAPA DE MADEIRA COMPENSADA RESINADA, 2 UTILIZAÇÕES. AF_11/2020</v>
          </cell>
          <cell r="I2545" t="str">
            <v>M2</v>
          </cell>
          <cell r="J2545" t="str">
            <v>COEFICIENTE DE REPRESENTATIVIDADE</v>
          </cell>
          <cell r="K2545" t="str">
            <v>238,77</v>
          </cell>
        </row>
        <row r="2546">
          <cell r="A2546" t="str">
            <v>FUNDACOES E ESTRUTURAS</v>
          </cell>
          <cell r="B2546" t="str">
            <v>FUES</v>
          </cell>
          <cell r="C2546" t="str">
            <v>FORMAS/CIMBRAMENTOS/ESCORAMENTOS</v>
          </cell>
          <cell r="D2546" t="str">
            <v>0041</v>
          </cell>
        </row>
        <row r="2546">
          <cell r="G2546">
            <v>102069</v>
          </cell>
          <cell r="H2546" t="str">
            <v>MONTAGEM E DESMONTAGEM DE FÔRMA PARA ESCADA DUPLA COM 2 LANCES EM "X" E LAJE CASCATA, EM CHAPA DE MADEIRA COMPENSADA RESINADA, 4 UTILIZAÇÕES. AF_11/2020</v>
          </cell>
          <cell r="I2546" t="str">
            <v>M2</v>
          </cell>
          <cell r="J2546" t="str">
            <v>COEFICIENTE DE REPRESENTATIVIDADE</v>
          </cell>
          <cell r="K2546" t="str">
            <v>219,76</v>
          </cell>
        </row>
        <row r="2547">
          <cell r="A2547" t="str">
            <v>FUNDACOES E ESTRUTURAS</v>
          </cell>
          <cell r="B2547" t="str">
            <v>FUES</v>
          </cell>
          <cell r="C2547" t="str">
            <v>FORMAS/CIMBRAMENTOS/ESCORAMENTOS</v>
          </cell>
          <cell r="D2547" t="str">
            <v>0041</v>
          </cell>
        </row>
        <row r="2547">
          <cell r="G2547">
            <v>102070</v>
          </cell>
          <cell r="H2547" t="str">
            <v>MONTAGEM E DESMONTAGEM DE FÔRMA PARA ESCADA DUPLA COM 2 LANCES EM "X" E LAJE CASCATA, EM CHAPA DE MADEIRA COMPENSADA PLASTIFICADA, 6 UTILIZAÇÕES. AF_11/2020</v>
          </cell>
          <cell r="I2547" t="str">
            <v>M2</v>
          </cell>
          <cell r="J2547" t="str">
            <v>COEFICIENTE DE REPRESENTATIVIDADE</v>
          </cell>
          <cell r="K2547" t="str">
            <v>190,51</v>
          </cell>
        </row>
        <row r="2548">
          <cell r="A2548" t="str">
            <v>FUNDACOES E ESTRUTURAS</v>
          </cell>
          <cell r="B2548" t="str">
            <v>FUES</v>
          </cell>
          <cell r="C2548" t="str">
            <v>FORMAS/CIMBRAMENTOS/ESCORAMENTOS</v>
          </cell>
          <cell r="D2548" t="str">
            <v>0041</v>
          </cell>
        </row>
        <row r="2548">
          <cell r="G2548">
            <v>102071</v>
          </cell>
          <cell r="H2548" t="str">
            <v>MONTAGEM E DESMONTAGEM DE FÔRMA PARA ESCADA DUPLA COM 2 LANCES EM "X" E LAJE CASCATA, EM CHAPA DE MADEIRA COMPENSADA PLASTIFICADA, 8 UTILIZAÇÕES. AF_11/2020</v>
          </cell>
          <cell r="I2548" t="str">
            <v>M2</v>
          </cell>
          <cell r="J2548" t="str">
            <v>COEFICIENTE DE REPRESENTATIVIDADE</v>
          </cell>
          <cell r="K2548" t="str">
            <v>167,86</v>
          </cell>
        </row>
        <row r="2549">
          <cell r="A2549" t="str">
            <v>FUNDACOES E ESTRUTURAS</v>
          </cell>
          <cell r="B2549" t="str">
            <v>FUES</v>
          </cell>
          <cell r="C2549" t="str">
            <v>FORMAS/CIMBRAMENTOS/ESCORAMENTOS</v>
          </cell>
          <cell r="D2549" t="str">
            <v>0041</v>
          </cell>
        </row>
        <row r="2549">
          <cell r="G2549">
            <v>102072</v>
          </cell>
          <cell r="H2549" t="str">
            <v>MONTAGEM E DESMONTAGEM DE FÔRMA PARA ESCADA DUPLA COM 2 LANCES EM "X" E LAJE CASCATA, EM CHAPA DE MADEIRA COMPENSADA PLASTIFICADA, 10 UTILIZAÇÕES. AF_11/2020</v>
          </cell>
          <cell r="I2549" t="str">
            <v>M2</v>
          </cell>
          <cell r="J2549" t="str">
            <v>COEFICIENTE DE REPRESENTATIVIDADE</v>
          </cell>
          <cell r="K2549" t="str">
            <v>160,36</v>
          </cell>
        </row>
        <row r="2550">
          <cell r="A2550" t="str">
            <v>FUNDACOES E ESTRUTURAS</v>
          </cell>
          <cell r="B2550" t="str">
            <v>FUES</v>
          </cell>
          <cell r="C2550" t="str">
            <v>FORMAS/CIMBRAMENTOS/ESCORAMENTOS</v>
          </cell>
          <cell r="D2550" t="str">
            <v>0041</v>
          </cell>
        </row>
        <row r="2550">
          <cell r="G2550">
            <v>102073</v>
          </cell>
          <cell r="H2550" t="str">
            <v>ESCADA EM CONCRETO ARMADO MOLDADO IN LOCO, FCK 25 MPA, COM 1 LANCE E LAJE PLANA, FÔRMA EM CHAPA DE MADEIRA COMPENSADA RESINADA. AF_11/2020_PA</v>
          </cell>
          <cell r="I2550" t="str">
            <v>M3</v>
          </cell>
          <cell r="J2550" t="str">
            <v>ATRIBUÍDO SÃO PAULO</v>
          </cell>
          <cell r="K2550" t="str">
            <v>3.451,57</v>
          </cell>
        </row>
        <row r="2551">
          <cell r="A2551" t="str">
            <v>FUNDACOES E ESTRUTURAS</v>
          </cell>
          <cell r="B2551" t="str">
            <v>FUES</v>
          </cell>
          <cell r="C2551" t="str">
            <v>FORMAS/CIMBRAMENTOS/ESCORAMENTOS</v>
          </cell>
          <cell r="D2551" t="str">
            <v>0041</v>
          </cell>
        </row>
        <row r="2551">
          <cell r="G2551">
            <v>102074</v>
          </cell>
          <cell r="H2551" t="str">
            <v>ESCADA EM CONCRETO ARMADO MOLDADO IN LOCO, FCK 25 MPA, COM 2 LANCES EM  U  E LAJE PLANA, FÔRMA EM CHAPA DE MADEIRA COMPENSADA RESINADA. AF_11/2020_PA</v>
          </cell>
          <cell r="I2551" t="str">
            <v>M3</v>
          </cell>
          <cell r="J2551" t="str">
            <v>ATRIBUÍDO SÃO PAULO</v>
          </cell>
          <cell r="K2551" t="str">
            <v>4.096,72</v>
          </cell>
        </row>
        <row r="2552">
          <cell r="A2552" t="str">
            <v>FUNDACOES E ESTRUTURAS</v>
          </cell>
          <cell r="B2552" t="str">
            <v>FUES</v>
          </cell>
          <cell r="C2552" t="str">
            <v>FORMAS/CIMBRAMENTOS/ESCORAMENTOS</v>
          </cell>
          <cell r="D2552" t="str">
            <v>0041</v>
          </cell>
        </row>
        <row r="2552">
          <cell r="G2552">
            <v>102075</v>
          </cell>
          <cell r="H2552" t="str">
            <v>ESCADA EM CONCRETO ARMADO MOLDADO IN LOCO, FCK 25 MPA, COM 2 LANCES EM  L  E LAJE PLANA, FÔRMA EM CHAPA DE MADEIRA COMPENSADA RESINADA. AF_11/2020_PA</v>
          </cell>
          <cell r="I2552" t="str">
            <v>M3</v>
          </cell>
          <cell r="J2552" t="str">
            <v>ATRIBUÍDO SÃO PAULO</v>
          </cell>
          <cell r="K2552" t="str">
            <v>4.254,50</v>
          </cell>
        </row>
        <row r="2553">
          <cell r="A2553" t="str">
            <v>FUNDACOES E ESTRUTURAS</v>
          </cell>
          <cell r="B2553" t="str">
            <v>FUES</v>
          </cell>
          <cell r="C2553" t="str">
            <v>FORMAS/CIMBRAMENTOS/ESCORAMENTOS</v>
          </cell>
          <cell r="D2553" t="str">
            <v>0041</v>
          </cell>
        </row>
        <row r="2553">
          <cell r="G2553">
            <v>102076</v>
          </cell>
          <cell r="H2553" t="str">
            <v>ESCADA EM CONCRETO ARMADO MOLDADO IN LOCO, FCK 25 MPA, COM 2 LANCES EM  X  E LAJE PLANA, FÔRMA EM CHAPA DE MADEIRA COMPENSADA RESINADA. AF_11/2020_PA</v>
          </cell>
          <cell r="I2553" t="str">
            <v>M3</v>
          </cell>
          <cell r="J2553" t="str">
            <v>ATRIBUÍDO SÃO PAULO</v>
          </cell>
          <cell r="K2553" t="str">
            <v>4.363,58</v>
          </cell>
        </row>
        <row r="2554">
          <cell r="A2554" t="str">
            <v>FUNDACOES E ESTRUTURAS</v>
          </cell>
          <cell r="B2554" t="str">
            <v>FUES</v>
          </cell>
          <cell r="C2554" t="str">
            <v>FORMAS/CIMBRAMENTOS/ESCORAMENTOS</v>
          </cell>
          <cell r="D2554" t="str">
            <v>0041</v>
          </cell>
        </row>
        <row r="2554">
          <cell r="G2554">
            <v>102077</v>
          </cell>
          <cell r="H2554" t="str">
            <v>ESCADA EM CONCRETO ARMADO MOLDADO IN LOCO, FCK 25 MPA, COM 1 LANCE E LAJE CASCATA, FÔRMA EM CHAPA DE MADEIRA COMPENSADA RESINADA. AF_11/2020_PA</v>
          </cell>
          <cell r="I2554" t="str">
            <v>M3</v>
          </cell>
          <cell r="J2554" t="str">
            <v>ATRIBUÍDO SÃO PAULO</v>
          </cell>
          <cell r="K2554" t="str">
            <v>4.717,93</v>
          </cell>
        </row>
        <row r="2555">
          <cell r="A2555" t="str">
            <v>FUNDACOES E ESTRUTURAS</v>
          </cell>
          <cell r="B2555" t="str">
            <v>FUES</v>
          </cell>
          <cell r="C2555" t="str">
            <v>FORMAS/CIMBRAMENTOS/ESCORAMENTOS</v>
          </cell>
          <cell r="D2555" t="str">
            <v>0041</v>
          </cell>
        </row>
        <row r="2555">
          <cell r="G2555">
            <v>102078</v>
          </cell>
          <cell r="H2555" t="str">
            <v>ESCADA EM CONCRETO ARMADO MOLDADO IN LOCO, FCK 25 MPA, COM 2 LANCES EM  U  E LAJE CASCATA, FÔRMA EM CHAPA DE MADEIRA COMPENSADA RESINADA. AF_11/2020_PA</v>
          </cell>
          <cell r="I2555" t="str">
            <v>M3</v>
          </cell>
          <cell r="J2555" t="str">
            <v>ATRIBUÍDO SÃO PAULO</v>
          </cell>
          <cell r="K2555" t="str">
            <v>4.822,13</v>
          </cell>
        </row>
        <row r="2556">
          <cell r="A2556" t="str">
            <v>FUNDACOES E ESTRUTURAS</v>
          </cell>
          <cell r="B2556" t="str">
            <v>FUES</v>
          </cell>
          <cell r="C2556" t="str">
            <v>FORMAS/CIMBRAMENTOS/ESCORAMENTOS</v>
          </cell>
          <cell r="D2556" t="str">
            <v>0041</v>
          </cell>
        </row>
        <row r="2556">
          <cell r="G2556">
            <v>102079</v>
          </cell>
          <cell r="H2556" t="str">
            <v>ESCADA EM CONCRETO ARMADO MOLDADO IN LOCO, FCK 25 MPA, COM 2 LANCES EM  L  E LAJE CASCATA, FÔRMA EM CHAPA DE MADEIRA COMPENSADA RESINADA. AF_11/2020_PA</v>
          </cell>
          <cell r="I2556" t="str">
            <v>M3</v>
          </cell>
          <cell r="J2556" t="str">
            <v>ATRIBUÍDO SÃO PAULO</v>
          </cell>
          <cell r="K2556" t="str">
            <v>4.634,25</v>
          </cell>
        </row>
        <row r="2557">
          <cell r="A2557" t="str">
            <v>FUNDACOES E ESTRUTURAS</v>
          </cell>
          <cell r="B2557" t="str">
            <v>FUES</v>
          </cell>
          <cell r="C2557" t="str">
            <v>FORMAS/CIMBRAMENTOS/ESCORAMENTOS</v>
          </cell>
          <cell r="D2557" t="str">
            <v>0041</v>
          </cell>
        </row>
        <row r="2557">
          <cell r="G2557">
            <v>102080</v>
          </cell>
          <cell r="H2557" t="str">
            <v>ESCADA EM CONCRETO ARMADO MOLDADO IN LOCO, FCK 25 MPA, COM 2 LANCES EM  X  E LAJE CASCATA, FÔRMA EM CHAPA DE MADEIRA COMPENSADA RESINADA. AF_11/2020_PA</v>
          </cell>
          <cell r="I2557" t="str">
            <v>M3</v>
          </cell>
          <cell r="J2557" t="str">
            <v>ATRIBUÍDO SÃO PAULO</v>
          </cell>
          <cell r="K2557" t="str">
            <v>4.075,86</v>
          </cell>
        </row>
        <row r="2558">
          <cell r="A2558" t="str">
            <v>FUNDACOES E ESTRUTURAS</v>
          </cell>
          <cell r="B2558" t="str">
            <v>FUES</v>
          </cell>
          <cell r="C2558" t="str">
            <v>FORMAS/CIMBRAMENTOS/ESCORAMENTOS</v>
          </cell>
          <cell r="D2558" t="str">
            <v>0041</v>
          </cell>
        </row>
        <row r="2558">
          <cell r="G2558">
            <v>102086</v>
          </cell>
          <cell r="H2558" t="str">
            <v>FABRICAÇÃO DE FÔRMA PARA ESCADA DUPLA COM 2 LANCES EM "X" E LAJE PLANA, EM CHAPA DE MADEIRA COMPENSADA PLASTIFICADA, E=18 MM. AF_11/2020</v>
          </cell>
          <cell r="I2558" t="str">
            <v>M2</v>
          </cell>
          <cell r="J2558" t="str">
            <v>COEFICIENTE DE REPRESENTATIVIDADE</v>
          </cell>
          <cell r="K2558" t="str">
            <v>181,59</v>
          </cell>
        </row>
        <row r="2559">
          <cell r="A2559" t="str">
            <v>FUNDACOES E ESTRUTURAS</v>
          </cell>
          <cell r="B2559" t="str">
            <v>FUES</v>
          </cell>
          <cell r="C2559" t="str">
            <v>FORMAS/CIMBRAMENTOS/ESCORAMENTOS</v>
          </cell>
          <cell r="D2559" t="str">
            <v>0041</v>
          </cell>
        </row>
        <row r="2559">
          <cell r="G2559">
            <v>102087</v>
          </cell>
          <cell r="H2559" t="str">
            <v>FABRICAÇÃO DE FÔRMA PARA ESCADA DUPLA COM 2 LANCES EM "X" E LAJE PLANA, EM CHAPA DE MADEIRA COMPENSADA RESINADA, E= 17 MM. AF_11/2020</v>
          </cell>
          <cell r="I2559" t="str">
            <v>M2</v>
          </cell>
          <cell r="J2559" t="str">
            <v>COEFICIENTE DE REPRESENTATIVIDADE</v>
          </cell>
          <cell r="K2559" t="str">
            <v>144,86</v>
          </cell>
        </row>
        <row r="2560">
          <cell r="A2560" t="str">
            <v>FUNDACOES E ESTRUTURAS</v>
          </cell>
          <cell r="B2560" t="str">
            <v>FUES</v>
          </cell>
          <cell r="C2560" t="str">
            <v>FORMAS/CIMBRAMENTOS/ESCORAMENTOS</v>
          </cell>
          <cell r="D2560" t="str">
            <v>0041</v>
          </cell>
        </row>
        <row r="2560">
          <cell r="G2560">
            <v>102088</v>
          </cell>
          <cell r="H2560" t="str">
            <v>FABRICAÇÃO DE FÔRMA PARA ESCADA DUPLA COM 2 LANCES EM X E LAJE PLANA, EM MADEIRA SERRADA, E=25 MM. AF_11/2020</v>
          </cell>
          <cell r="I2560" t="str">
            <v>M2</v>
          </cell>
          <cell r="J2560" t="str">
            <v>COEFICIENTE DE REPRESENTATIVIDADE</v>
          </cell>
          <cell r="K2560" t="str">
            <v>278,73</v>
          </cell>
        </row>
        <row r="2561">
          <cell r="A2561" t="str">
            <v>FUNDACOES E ESTRUTURAS</v>
          </cell>
          <cell r="B2561" t="str">
            <v>FUES</v>
          </cell>
          <cell r="C2561" t="str">
            <v>FORMAS/CIMBRAMENTOS/ESCORAMENTOS</v>
          </cell>
          <cell r="D2561" t="str">
            <v>0041</v>
          </cell>
        </row>
        <row r="2561">
          <cell r="G2561">
            <v>102089</v>
          </cell>
          <cell r="H2561" t="str">
            <v>FABRICAÇÃO DE FÔRMA PARA ESCADA DUPLA COM 2 LANCES EM "X" E LAJE CASCATA, EM CHAPA DE MADEIRA COMPENSADA PLASTIFICADA, E=18 MM. AF_11/2020</v>
          </cell>
          <cell r="I2561" t="str">
            <v>M2</v>
          </cell>
          <cell r="J2561" t="str">
            <v>COEFICIENTE DE REPRESENTATIVIDADE</v>
          </cell>
          <cell r="K2561" t="str">
            <v>167,99</v>
          </cell>
        </row>
        <row r="2562">
          <cell r="A2562" t="str">
            <v>FUNDACOES E ESTRUTURAS</v>
          </cell>
          <cell r="B2562" t="str">
            <v>FUES</v>
          </cell>
          <cell r="C2562" t="str">
            <v>FORMAS/CIMBRAMENTOS/ESCORAMENTOS</v>
          </cell>
          <cell r="D2562" t="str">
            <v>0041</v>
          </cell>
        </row>
        <row r="2562">
          <cell r="G2562">
            <v>102090</v>
          </cell>
          <cell r="H2562" t="str">
            <v>FABRICAÇÃO DE FÔRMA PARA ESCADA DUPLA COM 2 LANCES EM "X" E LAJE CASCATA, EM CHAPA DE MADEIRA COMPENSADA RESINADA, E= 17 MM. AF_11/2020</v>
          </cell>
          <cell r="I2562" t="str">
            <v>M2</v>
          </cell>
          <cell r="J2562" t="str">
            <v>COEFICIENTE DE REPRESENTATIVIDADE</v>
          </cell>
          <cell r="K2562" t="str">
            <v>126,33</v>
          </cell>
        </row>
        <row r="2563">
          <cell r="A2563" t="str">
            <v>FUNDACOES E ESTRUTURAS</v>
          </cell>
          <cell r="B2563" t="str">
            <v>FUES</v>
          </cell>
          <cell r="C2563" t="str">
            <v>FORMAS/CIMBRAMENTOS/ESCORAMENTOS</v>
          </cell>
          <cell r="D2563" t="str">
            <v>0041</v>
          </cell>
        </row>
        <row r="2563">
          <cell r="G2563">
            <v>102091</v>
          </cell>
          <cell r="H2563" t="str">
            <v>FABRICAÇÃO DE FÔRMA PARA ESCADA DUPLA COM 2 LANCES EM X E LAJE CASCATA, EM MADEIRA SERRADA, E=25 MM. AF_11/2020</v>
          </cell>
          <cell r="I2563" t="str">
            <v>M2</v>
          </cell>
          <cell r="J2563" t="str">
            <v>COEFICIENTE DE REPRESENTATIVIDADE</v>
          </cell>
          <cell r="K2563" t="str">
            <v>329,13</v>
          </cell>
        </row>
        <row r="2564">
          <cell r="A2564" t="str">
            <v>FUNDACOES E ESTRUTURAS</v>
          </cell>
          <cell r="B2564" t="str">
            <v>FUES</v>
          </cell>
          <cell r="C2564" t="str">
            <v>FORMAS/CIMBRAMENTOS/ESCORAMENTOS</v>
          </cell>
          <cell r="D2564" t="str">
            <v>0041</v>
          </cell>
        </row>
        <row r="2564">
          <cell r="G2564">
            <v>103760</v>
          </cell>
          <cell r="H2564" t="str">
            <v>MONTAGEM E DESMONTAGEM DE FÔRMA DE LAJE MACIÇA, PÉ-DIREITO SIMPLES, EM CHAPA DE MADEIRA COMPENSADA RESINADA E CIMBRAMENTO DE MADEIRA, 2 UTILIZAÇÕES. AF_03/2022</v>
          </cell>
          <cell r="I2564" t="str">
            <v>M2</v>
          </cell>
          <cell r="J2564" t="str">
            <v>COEFICIENTE DE REPRESENTATIVIDADE</v>
          </cell>
          <cell r="K2564" t="str">
            <v>121,63</v>
          </cell>
        </row>
        <row r="2565">
          <cell r="A2565" t="str">
            <v>FUNDACOES E ESTRUTURAS</v>
          </cell>
          <cell r="B2565" t="str">
            <v>FUES</v>
          </cell>
          <cell r="C2565" t="str">
            <v>FORMAS/CIMBRAMENTOS/ESCORAMENTOS</v>
          </cell>
          <cell r="D2565" t="str">
            <v>0041</v>
          </cell>
        </row>
        <row r="2565">
          <cell r="G2565">
            <v>103761</v>
          </cell>
          <cell r="H2565" t="str">
            <v>MONTAGEM E DESMONTAGEM DE FÔRMA DE LAJE MACIÇA, PÉ-DIREITO SIMPLES, EM CHAPA DE MADEIRA COMPENSADA RESINADA E CIMBRAMENTO DE MADEIRA, 4 UTILIZAÇÕES. AF_03/2022</v>
          </cell>
          <cell r="I2565" t="str">
            <v>M2</v>
          </cell>
          <cell r="J2565" t="str">
            <v>COEFICIENTE DE REPRESENTATIVIDADE</v>
          </cell>
          <cell r="K2565" t="str">
            <v>79,05</v>
          </cell>
        </row>
        <row r="2566">
          <cell r="A2566" t="str">
            <v>FUNDACOES E ESTRUTURAS</v>
          </cell>
          <cell r="B2566" t="str">
            <v>FUES</v>
          </cell>
          <cell r="C2566" t="str">
            <v>FORMAS/CIMBRAMENTOS/ESCORAMENTOS</v>
          </cell>
          <cell r="D2566" t="str">
            <v>0041</v>
          </cell>
        </row>
        <row r="2566">
          <cell r="G2566">
            <v>103762</v>
          </cell>
          <cell r="H2566" t="str">
            <v>MONTAGEM E DESMONTAGEM DE FÔRMA DE LAJE MACIÇA, PÉ-DIREITO SIMPLES, EM CHAPA DE MADEIRA COMPENSADA RESINADA E CIMBRAMENTO DE MADEIRA, 6 UTILIZAÇÕES. AF_03/2022</v>
          </cell>
          <cell r="I2566" t="str">
            <v>M2</v>
          </cell>
          <cell r="J2566" t="str">
            <v>COEFICIENTE DE REPRESENTATIVIDADE</v>
          </cell>
          <cell r="K2566" t="str">
            <v>67,49</v>
          </cell>
        </row>
        <row r="2567">
          <cell r="A2567" t="str">
            <v>FUNDACOES E ESTRUTURAS</v>
          </cell>
          <cell r="B2567" t="str">
            <v>FUES</v>
          </cell>
          <cell r="C2567" t="str">
            <v>FORMAS/CIMBRAMENTOS/ESCORAMENTOS</v>
          </cell>
          <cell r="D2567" t="str">
            <v>0041</v>
          </cell>
        </row>
        <row r="2567">
          <cell r="G2567">
            <v>103763</v>
          </cell>
          <cell r="H2567" t="str">
            <v>MONTAGEM E DESMONTAGEM DE FÔRMA DE LAJE MACIÇA, PÉ-DIREITO SIMPLES, EM CHAPA DE MADEIRA COMPENSADA RESINADA E CIMBRAMENTO DE MADEIRA, 8 UTILIZAÇÕES. AF_03/2022</v>
          </cell>
          <cell r="I2567" t="str">
            <v>M2</v>
          </cell>
          <cell r="J2567" t="str">
            <v>COEFICIENTE DE REPRESENTATIVIDADE</v>
          </cell>
          <cell r="K2567" t="str">
            <v>59,10</v>
          </cell>
        </row>
        <row r="2568">
          <cell r="A2568" t="str">
            <v>FUNDACOES E ESTRUTURAS</v>
          </cell>
          <cell r="B2568" t="str">
            <v>FUES</v>
          </cell>
          <cell r="C2568" t="str">
            <v>FORMAS/CIMBRAMENTOS/ESCORAMENTOS</v>
          </cell>
          <cell r="D2568" t="str">
            <v>0041</v>
          </cell>
        </row>
        <row r="2568">
          <cell r="G2568">
            <v>104925</v>
          </cell>
          <cell r="H2568" t="str">
            <v>FABRICAÇÃO, MONTAGEM E DESMONTAGEM DE FÔRMA PARA SAPATA CORRIDA, EM MADEIRA SERRADA, E=25 MM, 1 UTILIZAÇÃO. AF_01/2024</v>
          </cell>
          <cell r="I2568" t="str">
            <v>M2</v>
          </cell>
          <cell r="J2568" t="str">
            <v>COEFICIENTE DE REPRESENTATIVIDADE</v>
          </cell>
          <cell r="K2568" t="str">
            <v>151,58</v>
          </cell>
        </row>
        <row r="2569">
          <cell r="A2569" t="str">
            <v>FUNDACOES E ESTRUTURAS</v>
          </cell>
          <cell r="B2569" t="str">
            <v>FUES</v>
          </cell>
          <cell r="C2569" t="str">
            <v>FORMAS/CIMBRAMENTOS/ESCORAMENTOS</v>
          </cell>
          <cell r="D2569" t="str">
            <v>0041</v>
          </cell>
        </row>
        <row r="2569">
          <cell r="G2569">
            <v>104926</v>
          </cell>
          <cell r="H2569" t="str">
            <v>FABRICAÇÃO, MONTAGEM E DESMONTAGEM DE FÔRMA PARA SAPATA CORRIDA, EM MADEIRA SERRADA, E=25 MM, 2 UTILIZAÇÕES. AF_01/2024</v>
          </cell>
          <cell r="I2569" t="str">
            <v>M2</v>
          </cell>
          <cell r="J2569" t="str">
            <v>COEFICIENTE DE REPRESENTATIVIDADE</v>
          </cell>
          <cell r="K2569" t="str">
            <v>95,94</v>
          </cell>
        </row>
        <row r="2570">
          <cell r="A2570" t="str">
            <v>FUNDACOES E ESTRUTURAS</v>
          </cell>
          <cell r="B2570" t="str">
            <v>FUES</v>
          </cell>
          <cell r="C2570" t="str">
            <v>FORMAS/CIMBRAMENTOS/ESCORAMENTOS</v>
          </cell>
          <cell r="D2570" t="str">
            <v>0041</v>
          </cell>
        </row>
        <row r="2570">
          <cell r="G2570">
            <v>104927</v>
          </cell>
          <cell r="H2570" t="str">
            <v>FABRICAÇÃO, MONTAGEM E DESMONTAGEM DE FÔRMA PARA SAPATA CORRIDA, EM MADEIRA SERRADA, E=25 MM, 4 UTILIZAÇÕES. AF_01/2024</v>
          </cell>
          <cell r="I2570" t="str">
            <v>M2</v>
          </cell>
          <cell r="J2570" t="str">
            <v>COEFICIENTE DE REPRESENTATIVIDADE</v>
          </cell>
          <cell r="K2570" t="str">
            <v>66,99</v>
          </cell>
        </row>
        <row r="2571">
          <cell r="A2571" t="str">
            <v>FUNDACOES E ESTRUTURAS</v>
          </cell>
          <cell r="B2571" t="str">
            <v>FUES</v>
          </cell>
          <cell r="C2571" t="str">
            <v>FORMAS/CIMBRAMENTOS/ESCORAMENTOS</v>
          </cell>
          <cell r="D2571" t="str">
            <v>0041</v>
          </cell>
        </row>
        <row r="2571">
          <cell r="G2571">
            <v>104928</v>
          </cell>
          <cell r="H2571" t="str">
            <v>FABRICAÇÃO, MONTAGEM E DESMONTAGEM DE FÔRMA PARA SAPATA CORRIDA, EM CHAPA DE MADEIRA COMPENSADA RESINADA, E=17 MM, 2 UTILIZAÇÕES. AF_01/2024</v>
          </cell>
          <cell r="I2571" t="str">
            <v>M2</v>
          </cell>
          <cell r="J2571" t="str">
            <v>COEFICIENTE DE REPRESENTATIVIDADE</v>
          </cell>
          <cell r="K2571" t="str">
            <v>132,98</v>
          </cell>
        </row>
        <row r="2572">
          <cell r="A2572" t="str">
            <v>FUNDACOES E ESTRUTURAS</v>
          </cell>
          <cell r="B2572" t="str">
            <v>FUES</v>
          </cell>
          <cell r="C2572" t="str">
            <v>FORMAS/CIMBRAMENTOS/ESCORAMENTOS</v>
          </cell>
          <cell r="D2572" t="str">
            <v>0041</v>
          </cell>
        </row>
        <row r="2572">
          <cell r="G2572">
            <v>104929</v>
          </cell>
          <cell r="H2572" t="str">
            <v>FABRICAÇÃO, MONTAGEM E DESMONTAGEM DE FÔRMA PARA SAPATA CORRIDA, EM CHAPA DE MADEIRA COMPENSADA RESINADA, E=17 MM, 4 UTILIZAÇÕES. AF_01/2024</v>
          </cell>
          <cell r="I2572" t="str">
            <v>M2</v>
          </cell>
          <cell r="J2572" t="str">
            <v>COEFICIENTE DE REPRESENTATIVIDADE</v>
          </cell>
          <cell r="K2572" t="str">
            <v>81,49</v>
          </cell>
        </row>
        <row r="2573">
          <cell r="A2573" t="str">
            <v>FUNDACOES E ESTRUTURAS</v>
          </cell>
          <cell r="B2573" t="str">
            <v>FUES</v>
          </cell>
          <cell r="C2573" t="str">
            <v>FORMAS/CIMBRAMENTOS/ESCORAMENTOS</v>
          </cell>
          <cell r="D2573" t="str">
            <v>0041</v>
          </cell>
        </row>
        <row r="2573">
          <cell r="G2573">
            <v>105403</v>
          </cell>
          <cell r="H2573" t="str">
            <v>FABRICAÇÃO DE FÔRMA PARA PILARES CIRCULARES, EM CHAPA DE MADEIRA COMPENSADA RESINADA, PÉ-DIREITO DUPLO. AF_05/2024</v>
          </cell>
          <cell r="I2573" t="str">
            <v>M2</v>
          </cell>
          <cell r="J2573" t="str">
            <v>COEFICIENTE DE REPRESENTATIVIDADE</v>
          </cell>
          <cell r="K2573" t="str">
            <v>170,06</v>
          </cell>
        </row>
        <row r="2574">
          <cell r="A2574" t="str">
            <v>FUNDACOES E ESTRUTURAS</v>
          </cell>
          <cell r="B2574" t="str">
            <v>FUES</v>
          </cell>
          <cell r="C2574" t="str">
            <v>FORMAS/CIMBRAMENTOS/ESCORAMENTOS</v>
          </cell>
          <cell r="D2574" t="str">
            <v>0041</v>
          </cell>
        </row>
        <row r="2574">
          <cell r="G2574">
            <v>105406</v>
          </cell>
          <cell r="H2574" t="str">
            <v>MONTAGEM E DESMONTAGEM DE FÔRMA DE PILARES CIRCULARES, PÉ-DIREITO DUPLO, EM MADEIRA, 2 UTILIZAÇÕES. AF_05/2024</v>
          </cell>
          <cell r="I2574" t="str">
            <v>M2</v>
          </cell>
          <cell r="J2574" t="str">
            <v>COEFICIENTE DE REPRESENTATIVIDADE</v>
          </cell>
          <cell r="K2574" t="str">
            <v>175,41</v>
          </cell>
        </row>
        <row r="2575">
          <cell r="A2575" t="str">
            <v>FUNDACOES E ESTRUTURAS</v>
          </cell>
          <cell r="B2575" t="str">
            <v>FUES</v>
          </cell>
          <cell r="C2575" t="str">
            <v>ARMADURAS</v>
          </cell>
          <cell r="D2575" t="str">
            <v>0042</v>
          </cell>
        </row>
        <row r="2575">
          <cell r="G2575">
            <v>89996</v>
          </cell>
          <cell r="H2575" t="str">
            <v>ARMAÇÃO VERTICAL DE ALVENARIA ESTRUTURAL; DIÂMETRO DE 10,0 MM. AF_09/2021</v>
          </cell>
          <cell r="I2575" t="str">
            <v>KG</v>
          </cell>
          <cell r="J2575" t="str">
            <v>COEFICIENTE DE REPRESENTATIVIDADE</v>
          </cell>
          <cell r="K2575" t="str">
            <v>9,73</v>
          </cell>
        </row>
        <row r="2576">
          <cell r="A2576" t="str">
            <v>FUNDACOES E ESTRUTURAS</v>
          </cell>
          <cell r="B2576" t="str">
            <v>FUES</v>
          </cell>
          <cell r="C2576" t="str">
            <v>ARMADURAS</v>
          </cell>
          <cell r="D2576" t="str">
            <v>0042</v>
          </cell>
        </row>
        <row r="2576">
          <cell r="G2576">
            <v>89997</v>
          </cell>
          <cell r="H2576" t="str">
            <v>ARMAÇÃO VERTICAL DE ALVENARIA ESTRUTURAL; DIÂMETRO DE 12,5 MM. AF_09/2021</v>
          </cell>
          <cell r="I2576" t="str">
            <v>KG</v>
          </cell>
          <cell r="J2576" t="str">
            <v>COEFICIENTE DE REPRESENTATIVIDADE</v>
          </cell>
          <cell r="K2576" t="str">
            <v>7,89</v>
          </cell>
        </row>
        <row r="2577">
          <cell r="A2577" t="str">
            <v>FUNDACOES E ESTRUTURAS</v>
          </cell>
          <cell r="B2577" t="str">
            <v>FUES</v>
          </cell>
          <cell r="C2577" t="str">
            <v>ARMADURAS</v>
          </cell>
          <cell r="D2577" t="str">
            <v>0042</v>
          </cell>
        </row>
        <row r="2577">
          <cell r="G2577">
            <v>89998</v>
          </cell>
          <cell r="H2577" t="str">
            <v>ARMAÇÃO DE CINTA DE ALVENARIA ESTRUTURAL; DIÂMETRO DE 10,0 MM. AF_09/2021</v>
          </cell>
          <cell r="I2577" t="str">
            <v>KG</v>
          </cell>
          <cell r="J2577" t="str">
            <v>COEFICIENTE DE REPRESENTATIVIDADE</v>
          </cell>
          <cell r="K2577" t="str">
            <v>9,24</v>
          </cell>
        </row>
        <row r="2578">
          <cell r="A2578" t="str">
            <v>FUNDACOES E ESTRUTURAS</v>
          </cell>
          <cell r="B2578" t="str">
            <v>FUES</v>
          </cell>
          <cell r="C2578" t="str">
            <v>ARMADURAS</v>
          </cell>
          <cell r="D2578" t="str">
            <v>0042</v>
          </cell>
        </row>
        <row r="2578">
          <cell r="G2578">
            <v>89999</v>
          </cell>
          <cell r="H2578" t="str">
            <v>ARMAÇÃO DE VERGA E CONTRAVERGA DE ALVENARIA ESTRUTURAL; DIÂMETRO DE 8,0 MM. AF_09/2021</v>
          </cell>
          <cell r="I2578" t="str">
            <v>KG</v>
          </cell>
          <cell r="J2578" t="str">
            <v>COEFICIENTE DE REPRESENTATIVIDADE</v>
          </cell>
          <cell r="K2578" t="str">
            <v>14,73</v>
          </cell>
        </row>
        <row r="2579">
          <cell r="A2579" t="str">
            <v>FUNDACOES E ESTRUTURAS</v>
          </cell>
          <cell r="B2579" t="str">
            <v>FUES</v>
          </cell>
          <cell r="C2579" t="str">
            <v>ARMADURAS</v>
          </cell>
          <cell r="D2579" t="str">
            <v>0042</v>
          </cell>
        </row>
        <row r="2579">
          <cell r="G2579">
            <v>90000</v>
          </cell>
          <cell r="H2579" t="str">
            <v>ARMAÇÃO DE VERGA E CONTRAVERGA DE ALVENARIA ESTRUTURAL; DIÂMETRO DE 10,0 MM. AF_09/2021</v>
          </cell>
          <cell r="I2579" t="str">
            <v>KG</v>
          </cell>
          <cell r="J2579" t="str">
            <v>COEFICIENTE DE REPRESENTATIVIDADE</v>
          </cell>
          <cell r="K2579" t="str">
            <v>11,79</v>
          </cell>
        </row>
        <row r="2580">
          <cell r="A2580" t="str">
            <v>FUNDACOES E ESTRUTURAS</v>
          </cell>
          <cell r="B2580" t="str">
            <v>FUES</v>
          </cell>
          <cell r="C2580" t="str">
            <v>ARMADURAS</v>
          </cell>
          <cell r="D2580" t="str">
            <v>0042</v>
          </cell>
        </row>
        <row r="2580">
          <cell r="G2580">
            <v>91593</v>
          </cell>
          <cell r="H2580" t="str">
            <v>ARMAÇÃO DO SISTEMA DE PAREDES DE CONCRETO, EXECUTADA EM PAREDES DE EDIFICAÇÕES DE MÚLTIPLOS PAVIMENTOS, TELA Q-138. AF_06/2019</v>
          </cell>
          <cell r="I2580" t="str">
            <v>KG</v>
          </cell>
          <cell r="J2580" t="str">
            <v>COEFICIENTE DE REPRESENTATIVIDADE</v>
          </cell>
          <cell r="K2580" t="str">
            <v>10,83</v>
          </cell>
        </row>
        <row r="2581">
          <cell r="A2581" t="str">
            <v>FUNDACOES E ESTRUTURAS</v>
          </cell>
          <cell r="B2581" t="str">
            <v>FUES</v>
          </cell>
          <cell r="C2581" t="str">
            <v>ARMADURAS</v>
          </cell>
          <cell r="D2581" t="str">
            <v>0042</v>
          </cell>
        </row>
        <row r="2581">
          <cell r="G2581">
            <v>91594</v>
          </cell>
          <cell r="H2581" t="str">
            <v>ARMAÇÃO DO SISTEMA DE PAREDES DE CONCRETO, EXECUTADA EM PAREDES DE EDIFICAÇÕES TÉRREAS OU DE MÚLTIPLOS PAVIMENTOS, TELA Q-92. AF_06/2019</v>
          </cell>
          <cell r="I2581" t="str">
            <v>KG</v>
          </cell>
          <cell r="J2581" t="str">
            <v>COEFICIENTE DE REPRESENTATIVIDADE</v>
          </cell>
          <cell r="K2581" t="str">
            <v>11,24</v>
          </cell>
        </row>
        <row r="2582">
          <cell r="A2582" t="str">
            <v>FUNDACOES E ESTRUTURAS</v>
          </cell>
          <cell r="B2582" t="str">
            <v>FUES</v>
          </cell>
          <cell r="C2582" t="str">
            <v>ARMADURAS</v>
          </cell>
          <cell r="D2582" t="str">
            <v>0042</v>
          </cell>
        </row>
        <row r="2582">
          <cell r="G2582">
            <v>91595</v>
          </cell>
          <cell r="H2582" t="str">
            <v>ARMAÇÃO DO SISTEMA DE PAREDES DE CONCRETO, EXECUTADA EM PAREDES DE EDIFICAÇÕES TÉRREAS, TELA Q-61. AF_06/2019</v>
          </cell>
          <cell r="I2582" t="str">
            <v>KG</v>
          </cell>
          <cell r="J2582" t="str">
            <v>COEFICIENTE DE REPRESENTATIVIDADE</v>
          </cell>
          <cell r="K2582" t="str">
            <v>11,91</v>
          </cell>
        </row>
        <row r="2583">
          <cell r="A2583" t="str">
            <v>FUNDACOES E ESTRUTURAS</v>
          </cell>
          <cell r="B2583" t="str">
            <v>FUES</v>
          </cell>
          <cell r="C2583" t="str">
            <v>ARMADURAS</v>
          </cell>
          <cell r="D2583" t="str">
            <v>0042</v>
          </cell>
        </row>
        <row r="2583">
          <cell r="G2583">
            <v>91596</v>
          </cell>
          <cell r="H2583" t="str">
            <v>ARMAÇÃO DO SISTEMA DE PAREDES DE CONCRETO, EXECUTADA COMO ARMADURA POSITIVA DE LAJES, TELA Q-138. AF_06/2019</v>
          </cell>
          <cell r="I2583" t="str">
            <v>KG</v>
          </cell>
          <cell r="J2583" t="str">
            <v>COEFICIENTE DE REPRESENTATIVIDADE</v>
          </cell>
          <cell r="K2583" t="str">
            <v>11,13</v>
          </cell>
        </row>
        <row r="2584">
          <cell r="A2584" t="str">
            <v>FUNDACOES E ESTRUTURAS</v>
          </cell>
          <cell r="B2584" t="str">
            <v>FUES</v>
          </cell>
          <cell r="C2584" t="str">
            <v>ARMADURAS</v>
          </cell>
          <cell r="D2584" t="str">
            <v>0042</v>
          </cell>
        </row>
        <row r="2584">
          <cell r="G2584">
            <v>91597</v>
          </cell>
          <cell r="H2584" t="str">
            <v>ARMAÇÃO DO SISTEMA DE PAREDES DE CONCRETO, EXECUTADA COMO ARMADURA NEGATIVA DE LAJES, TELA T-196. AF_06/2019</v>
          </cell>
          <cell r="I2584" t="str">
            <v>KG</v>
          </cell>
          <cell r="J2584" t="str">
            <v>COEFICIENTE DE REPRESENTATIVIDADE</v>
          </cell>
          <cell r="K2584" t="str">
            <v>7,90</v>
          </cell>
        </row>
        <row r="2585">
          <cell r="A2585" t="str">
            <v>FUNDACOES E ESTRUTURAS</v>
          </cell>
          <cell r="B2585" t="str">
            <v>FUES</v>
          </cell>
          <cell r="C2585" t="str">
            <v>ARMADURAS</v>
          </cell>
          <cell r="D2585" t="str">
            <v>0042</v>
          </cell>
        </row>
        <row r="2585">
          <cell r="G2585">
            <v>91598</v>
          </cell>
          <cell r="H2585" t="str">
            <v>ARMAÇÃO DO SISTEMA DE PAREDES DE CONCRETO, EXECUTADA COMO ARMADURA POSITIVA DE LAJES, TELA Q-113. AF_06/2019</v>
          </cell>
          <cell r="I2585" t="str">
            <v>KG</v>
          </cell>
          <cell r="J2585" t="str">
            <v>COEFICIENTE DE REPRESENTATIVIDADE</v>
          </cell>
          <cell r="K2585" t="str">
            <v>10,93</v>
          </cell>
        </row>
        <row r="2586">
          <cell r="A2586" t="str">
            <v>FUNDACOES E ESTRUTURAS</v>
          </cell>
          <cell r="B2586" t="str">
            <v>FUES</v>
          </cell>
          <cell r="C2586" t="str">
            <v>ARMADURAS</v>
          </cell>
          <cell r="D2586" t="str">
            <v>0042</v>
          </cell>
        </row>
        <row r="2586">
          <cell r="G2586">
            <v>91599</v>
          </cell>
          <cell r="H2586" t="str">
            <v>ARMAÇÃO DO SISTEMA DE PAREDES DE CONCRETO, EXECUTADA COMO ARMADURA NEGATIVA DE LAJES, TELA L-159. AF_06/2019</v>
          </cell>
          <cell r="I2586" t="str">
            <v>KG</v>
          </cell>
          <cell r="J2586" t="str">
            <v>COEFICIENTE DE REPRESENTATIVIDADE</v>
          </cell>
          <cell r="K2586" t="str">
            <v>8,28</v>
          </cell>
        </row>
        <row r="2587">
          <cell r="A2587" t="str">
            <v>FUNDACOES E ESTRUTURAS</v>
          </cell>
          <cell r="B2587" t="str">
            <v>FUES</v>
          </cell>
          <cell r="C2587" t="str">
            <v>ARMADURAS</v>
          </cell>
          <cell r="D2587" t="str">
            <v>0042</v>
          </cell>
        </row>
        <row r="2587">
          <cell r="G2587">
            <v>91600</v>
          </cell>
          <cell r="H2587" t="str">
            <v>ARMAÇÃO DO SISTEMA DE PAREDES DE CONCRETO, EXECUTADA EM PLATIBANDAS, TELA Q-92. AF_06/2019</v>
          </cell>
          <cell r="I2587" t="str">
            <v>KG</v>
          </cell>
          <cell r="J2587" t="str">
            <v>COEFICIENTE DE REPRESENTATIVIDADE</v>
          </cell>
          <cell r="K2587" t="str">
            <v>13,55</v>
          </cell>
        </row>
        <row r="2588">
          <cell r="A2588" t="str">
            <v>FUNDACOES E ESTRUTURAS</v>
          </cell>
          <cell r="B2588" t="str">
            <v>FUES</v>
          </cell>
          <cell r="C2588" t="str">
            <v>ARMADURAS</v>
          </cell>
          <cell r="D2588" t="str">
            <v>0042</v>
          </cell>
        </row>
        <row r="2588">
          <cell r="G2588">
            <v>91601</v>
          </cell>
          <cell r="H2588" t="str">
            <v>ARMAÇÃO DO SISTEMA DE PAREDES DE CONCRETO, EXECUTADA COMO REFORÇO, VERGALHÃO DE 6,3 MM DE DIÂMETRO. AF_06/2019</v>
          </cell>
          <cell r="I2588" t="str">
            <v>KG</v>
          </cell>
          <cell r="J2588" t="str">
            <v>COEFICIENTE DE REPRESENTATIVIDADE</v>
          </cell>
          <cell r="K2588" t="str">
            <v>11,28</v>
          </cell>
        </row>
        <row r="2589">
          <cell r="A2589" t="str">
            <v>FUNDACOES E ESTRUTURAS</v>
          </cell>
          <cell r="B2589" t="str">
            <v>FUES</v>
          </cell>
          <cell r="C2589" t="str">
            <v>ARMADURAS</v>
          </cell>
          <cell r="D2589" t="str">
            <v>0042</v>
          </cell>
        </row>
        <row r="2589">
          <cell r="G2589">
            <v>91602</v>
          </cell>
          <cell r="H2589" t="str">
            <v>ARMAÇÃO DO SISTEMA DE PAREDES DE CONCRETO, EXECUTADA COMO REFORÇO, VERGALHÃO DE 8,0 MM DE DIÂMETRO. AF_06/2019</v>
          </cell>
          <cell r="I2589" t="str">
            <v>KG</v>
          </cell>
          <cell r="J2589" t="str">
            <v>COEFICIENTE DE REPRESENTATIVIDADE</v>
          </cell>
          <cell r="K2589" t="str">
            <v>10,35</v>
          </cell>
        </row>
        <row r="2590">
          <cell r="A2590" t="str">
            <v>FUNDACOES E ESTRUTURAS</v>
          </cell>
          <cell r="B2590" t="str">
            <v>FUES</v>
          </cell>
          <cell r="C2590" t="str">
            <v>ARMADURAS</v>
          </cell>
          <cell r="D2590" t="str">
            <v>0042</v>
          </cell>
        </row>
        <row r="2590">
          <cell r="G2590">
            <v>91603</v>
          </cell>
          <cell r="H2590" t="str">
            <v>ARMAÇÃO DO SISTEMA DE PAREDES DE CONCRETO, EXECUTADA COMO REFORÇO, VERGALHÃO DE 10,0 MM DE DIÂMETRO. AF_06/2019</v>
          </cell>
          <cell r="I2590" t="str">
            <v>KG</v>
          </cell>
          <cell r="J2590" t="str">
            <v>COEFICIENTE DE REPRESENTATIVIDADE</v>
          </cell>
          <cell r="K2590" t="str">
            <v>9,77</v>
          </cell>
        </row>
        <row r="2591">
          <cell r="A2591" t="str">
            <v>FUNDACOES E ESTRUTURAS</v>
          </cell>
          <cell r="B2591" t="str">
            <v>FUES</v>
          </cell>
          <cell r="C2591" t="str">
            <v>ARMADURAS</v>
          </cell>
          <cell r="D2591" t="str">
            <v>0042</v>
          </cell>
        </row>
        <row r="2591">
          <cell r="G2591">
            <v>92759</v>
          </cell>
          <cell r="H2591" t="str">
            <v>ARMAÇÃO DE PILAR OU VIGA DE ESTRUTURA CONVENCIONAL DE CONCRETO ARMADO UTILIZANDO AÇO CA-60 DE 5,0 MM - MONTAGEM. AF_06/2022</v>
          </cell>
          <cell r="I2591" t="str">
            <v>KG</v>
          </cell>
          <cell r="J2591" t="str">
            <v>COEFICIENTE DE REPRESENTATIVIDADE</v>
          </cell>
          <cell r="K2591" t="str">
            <v>12,88</v>
          </cell>
        </row>
        <row r="2592">
          <cell r="A2592" t="str">
            <v>FUNDACOES E ESTRUTURAS</v>
          </cell>
          <cell r="B2592" t="str">
            <v>FUES</v>
          </cell>
          <cell r="C2592" t="str">
            <v>ARMADURAS</v>
          </cell>
          <cell r="D2592" t="str">
            <v>0042</v>
          </cell>
        </row>
        <row r="2592">
          <cell r="G2592">
            <v>92760</v>
          </cell>
          <cell r="H2592" t="str">
            <v>ARMAÇÃO DE PILAR OU VIGA DE ESTRUTURA CONVENCIONAL DE CONCRETO ARMADO UTILIZANDO AÇO CA-50 DE 6,3 MM - MONTAGEM. AF_06/2022</v>
          </cell>
          <cell r="I2592" t="str">
            <v>KG</v>
          </cell>
          <cell r="J2592" t="str">
            <v>COEFICIENTE DE REPRESENTATIVIDADE</v>
          </cell>
          <cell r="K2592" t="str">
            <v>12,14</v>
          </cell>
        </row>
        <row r="2593">
          <cell r="A2593" t="str">
            <v>FUNDACOES E ESTRUTURAS</v>
          </cell>
          <cell r="B2593" t="str">
            <v>FUES</v>
          </cell>
          <cell r="C2593" t="str">
            <v>ARMADURAS</v>
          </cell>
          <cell r="D2593" t="str">
            <v>0042</v>
          </cell>
        </row>
        <row r="2593">
          <cell r="G2593">
            <v>92761</v>
          </cell>
          <cell r="H2593" t="str">
            <v>ARMAÇÃO DE PILAR OU VIGA DE ESTRUTURA CONVENCIONAL DE CONCRETO ARMADO UTILIZANDO AÇO CA-50 DE 8,0 MM - MONTAGEM. AF_06/2022</v>
          </cell>
          <cell r="I2593" t="str">
            <v>KG</v>
          </cell>
          <cell r="J2593" t="str">
            <v>COEFICIENTE DE REPRESENTATIVIDADE</v>
          </cell>
          <cell r="K2593" t="str">
            <v>11,37</v>
          </cell>
        </row>
        <row r="2594">
          <cell r="A2594" t="str">
            <v>FUNDACOES E ESTRUTURAS</v>
          </cell>
          <cell r="B2594" t="str">
            <v>FUES</v>
          </cell>
          <cell r="C2594" t="str">
            <v>ARMADURAS</v>
          </cell>
          <cell r="D2594" t="str">
            <v>0042</v>
          </cell>
        </row>
        <row r="2594">
          <cell r="G2594">
            <v>92762</v>
          </cell>
          <cell r="H2594" t="str">
            <v>ARMAÇÃO DE PILAR OU VIGA DE ESTRUTURA CONVENCIONAL DE CONCRETO ARMADO UTILIZANDO AÇO CA-50 DE 10,0 MM - MONTAGEM. AF_06/2022</v>
          </cell>
          <cell r="I2594" t="str">
            <v>KG</v>
          </cell>
          <cell r="J2594" t="str">
            <v>COEFICIENTE DE REPRESENTATIVIDADE</v>
          </cell>
          <cell r="K2594" t="str">
            <v>10,15</v>
          </cell>
        </row>
        <row r="2595">
          <cell r="A2595" t="str">
            <v>FUNDACOES E ESTRUTURAS</v>
          </cell>
          <cell r="B2595" t="str">
            <v>FUES</v>
          </cell>
          <cell r="C2595" t="str">
            <v>ARMADURAS</v>
          </cell>
          <cell r="D2595" t="str">
            <v>0042</v>
          </cell>
        </row>
        <row r="2595">
          <cell r="G2595">
            <v>92763</v>
          </cell>
          <cell r="H2595" t="str">
            <v>ARMAÇÃO DE PILAR OU VIGA DE ESTRUTURA CONVENCIONAL DE CONCRETO ARMADO UTILIZANDO AÇO CA-50 DE 12,5 MM - MONTAGEM. AF_06/2022</v>
          </cell>
          <cell r="I2595" t="str">
            <v>KG</v>
          </cell>
          <cell r="J2595" t="str">
            <v>COEFICIENTE DE REPRESENTATIVIDADE</v>
          </cell>
          <cell r="K2595" t="str">
            <v>8,53</v>
          </cell>
        </row>
        <row r="2596">
          <cell r="A2596" t="str">
            <v>FUNDACOES E ESTRUTURAS</v>
          </cell>
          <cell r="B2596" t="str">
            <v>FUES</v>
          </cell>
          <cell r="C2596" t="str">
            <v>ARMADURAS</v>
          </cell>
          <cell r="D2596" t="str">
            <v>0042</v>
          </cell>
        </row>
        <row r="2596">
          <cell r="G2596">
            <v>92764</v>
          </cell>
          <cell r="H2596" t="str">
            <v>ARMAÇÃO DE PILAR OU VIGA DE ESTRUTURA CONVENCIONAL DE CONCRETO ARMADO UTILIZANDO AÇO CA-50 DE 16,0 MM - MONTAGEM. AF_06/2022</v>
          </cell>
          <cell r="I2596" t="str">
            <v>KG</v>
          </cell>
          <cell r="J2596" t="str">
            <v>COEFICIENTE DE REPRESENTATIVIDADE</v>
          </cell>
          <cell r="K2596" t="str">
            <v>8,25</v>
          </cell>
        </row>
        <row r="2597">
          <cell r="A2597" t="str">
            <v>FUNDACOES E ESTRUTURAS</v>
          </cell>
          <cell r="B2597" t="str">
            <v>FUES</v>
          </cell>
          <cell r="C2597" t="str">
            <v>ARMADURAS</v>
          </cell>
          <cell r="D2597" t="str">
            <v>0042</v>
          </cell>
        </row>
        <row r="2597">
          <cell r="G2597">
            <v>92765</v>
          </cell>
          <cell r="H2597" t="str">
            <v>ARMAÇÃO DE PILAR OU VIGA DE ESTRUTURA CONVENCIONAL DE CONCRETO ARMADO UTILIZANDO AÇO CA-50 DE 20,0 MM - MONTAGEM. AF_06/2022</v>
          </cell>
          <cell r="I2597" t="str">
            <v>KG</v>
          </cell>
          <cell r="J2597" t="str">
            <v>COEFICIENTE DE REPRESENTATIVIDADE</v>
          </cell>
          <cell r="K2597" t="str">
            <v>9,38</v>
          </cell>
        </row>
        <row r="2598">
          <cell r="A2598" t="str">
            <v>FUNDACOES E ESTRUTURAS</v>
          </cell>
          <cell r="B2598" t="str">
            <v>FUES</v>
          </cell>
          <cell r="C2598" t="str">
            <v>ARMADURAS</v>
          </cell>
          <cell r="D2598" t="str">
            <v>0042</v>
          </cell>
        </row>
        <row r="2598">
          <cell r="G2598">
            <v>92766</v>
          </cell>
          <cell r="H2598" t="str">
            <v>ARMAÇÃO DE PILAR OU VIGA DE ESTRUTURA CONVENCIONAL DE CONCRETO ARMADO UTILIZANDO AÇO CA-50 DE 25,0 MM - MONTAGEM. AF_06/2022</v>
          </cell>
          <cell r="I2598" t="str">
            <v>KG</v>
          </cell>
          <cell r="J2598" t="str">
            <v>COEFICIENTE DE REPRESENTATIVIDADE</v>
          </cell>
          <cell r="K2598" t="str">
            <v>9,27</v>
          </cell>
        </row>
        <row r="2599">
          <cell r="A2599" t="str">
            <v>FUNDACOES E ESTRUTURAS</v>
          </cell>
          <cell r="B2599" t="str">
            <v>FUES</v>
          </cell>
          <cell r="C2599" t="str">
            <v>ARMADURAS</v>
          </cell>
          <cell r="D2599" t="str">
            <v>0042</v>
          </cell>
        </row>
        <row r="2599">
          <cell r="G2599">
            <v>92767</v>
          </cell>
          <cell r="H2599" t="str">
            <v>ARMAÇÃO DE LAJE DE ESTRUTURA CONVENCIONAL DE CONCRETO ARMADO UTILIZANDO AÇO CA-60 DE 4,2 MM - MONTAGEM. AF_06/2022</v>
          </cell>
          <cell r="I2599" t="str">
            <v>KG</v>
          </cell>
          <cell r="J2599" t="str">
            <v>COEFICIENTE DE REPRESENTATIVIDADE</v>
          </cell>
          <cell r="K2599" t="str">
            <v>14,20</v>
          </cell>
        </row>
        <row r="2600">
          <cell r="A2600" t="str">
            <v>FUNDACOES E ESTRUTURAS</v>
          </cell>
          <cell r="B2600" t="str">
            <v>FUES</v>
          </cell>
          <cell r="C2600" t="str">
            <v>ARMADURAS</v>
          </cell>
          <cell r="D2600" t="str">
            <v>0042</v>
          </cell>
        </row>
        <row r="2600">
          <cell r="G2600">
            <v>92768</v>
          </cell>
          <cell r="H2600" t="str">
            <v>ARMAÇÃO DE LAJE DE ESTRUTURA CONVENCIONAL DE CONCRETO ARMADO UTILIZANDO AÇO CA-60 DE 5,0 MM - MONTAGEM. AF_06/2022</v>
          </cell>
          <cell r="I2600" t="str">
            <v>KG</v>
          </cell>
          <cell r="J2600" t="str">
            <v>COEFICIENTE DE REPRESENTATIVIDADE</v>
          </cell>
          <cell r="K2600" t="str">
            <v>12,42</v>
          </cell>
        </row>
        <row r="2601">
          <cell r="A2601" t="str">
            <v>FUNDACOES E ESTRUTURAS</v>
          </cell>
          <cell r="B2601" t="str">
            <v>FUES</v>
          </cell>
          <cell r="C2601" t="str">
            <v>ARMADURAS</v>
          </cell>
          <cell r="D2601" t="str">
            <v>0042</v>
          </cell>
        </row>
        <row r="2601">
          <cell r="G2601">
            <v>92769</v>
          </cell>
          <cell r="H2601" t="str">
            <v>ARMAÇÃO DE LAJE DE ESTRUTURA CONVENCIONAL DE CONCRETO ARMADO UTILIZANDO AÇO CA-50 DE 6,3 MM - MONTAGEM. AF_06/2022</v>
          </cell>
          <cell r="I2601" t="str">
            <v>KG</v>
          </cell>
          <cell r="J2601" t="str">
            <v>COEFICIENTE DE REPRESENTATIVIDADE</v>
          </cell>
          <cell r="K2601" t="str">
            <v>11,66</v>
          </cell>
        </row>
        <row r="2602">
          <cell r="A2602" t="str">
            <v>FUNDACOES E ESTRUTURAS</v>
          </cell>
          <cell r="B2602" t="str">
            <v>FUES</v>
          </cell>
          <cell r="C2602" t="str">
            <v>ARMADURAS</v>
          </cell>
          <cell r="D2602" t="str">
            <v>0042</v>
          </cell>
        </row>
        <row r="2602">
          <cell r="G2602">
            <v>92770</v>
          </cell>
          <cell r="H2602" t="str">
            <v>ARMAÇÃO DE LAJE DE ESTRUTURA CONVENCIONAL DE CONCRETO ARMADO UTILIZANDO AÇO CA-50 DE 8,0 MM - MONTAGEM. AF_06/2022</v>
          </cell>
          <cell r="I2602" t="str">
            <v>KG</v>
          </cell>
          <cell r="J2602" t="str">
            <v>COEFICIENTE DE REPRESENTATIVIDADE</v>
          </cell>
          <cell r="K2602" t="str">
            <v>10,92</v>
          </cell>
        </row>
        <row r="2603">
          <cell r="A2603" t="str">
            <v>FUNDACOES E ESTRUTURAS</v>
          </cell>
          <cell r="B2603" t="str">
            <v>FUES</v>
          </cell>
          <cell r="C2603" t="str">
            <v>ARMADURAS</v>
          </cell>
          <cell r="D2603" t="str">
            <v>0042</v>
          </cell>
        </row>
        <row r="2603">
          <cell r="G2603">
            <v>92771</v>
          </cell>
          <cell r="H2603" t="str">
            <v>ARMAÇÃO DE LAJE DE ESTRUTURA CONVENCIONAL DE CONCRETO ARMADO UTILIZANDO AÇO CA-50 DE 10,0 MM - MONTAGEM. AF_06/2022</v>
          </cell>
          <cell r="I2603" t="str">
            <v>KG</v>
          </cell>
          <cell r="J2603" t="str">
            <v>COEFICIENTE DE REPRESENTATIVIDADE</v>
          </cell>
          <cell r="K2603" t="str">
            <v>9,72</v>
          </cell>
        </row>
        <row r="2604">
          <cell r="A2604" t="str">
            <v>FUNDACOES E ESTRUTURAS</v>
          </cell>
          <cell r="B2604" t="str">
            <v>FUES</v>
          </cell>
          <cell r="C2604" t="str">
            <v>ARMADURAS</v>
          </cell>
          <cell r="D2604" t="str">
            <v>0042</v>
          </cell>
        </row>
        <row r="2604">
          <cell r="G2604">
            <v>92772</v>
          </cell>
          <cell r="H2604" t="str">
            <v>ARMAÇÃO DE LAJE DE ESTRUTURA CONVENCIONAL DE CONCRETO ARMADO UTILIZANDO AÇO CA-50 DE 12,5 MM - MONTAGEM. AF_06/2022</v>
          </cell>
          <cell r="I2604" t="str">
            <v>KG</v>
          </cell>
          <cell r="J2604" t="str">
            <v>COEFICIENTE DE REPRESENTATIVIDADE</v>
          </cell>
          <cell r="K2604" t="str">
            <v>8,16</v>
          </cell>
        </row>
        <row r="2605">
          <cell r="A2605" t="str">
            <v>FUNDACOES E ESTRUTURAS</v>
          </cell>
          <cell r="B2605" t="str">
            <v>FUES</v>
          </cell>
          <cell r="C2605" t="str">
            <v>ARMADURAS</v>
          </cell>
          <cell r="D2605" t="str">
            <v>0042</v>
          </cell>
        </row>
        <row r="2605">
          <cell r="G2605">
            <v>92773</v>
          </cell>
          <cell r="H2605" t="str">
            <v>ARMAÇÃO DE LAJE DE ESTRUTURA CONVENCIONAL DE CONCRETO ARMADO UTILIZANDO AÇO CA-50 DE 16,0 MM - MONTAGEM. AF_06/2022</v>
          </cell>
          <cell r="I2605" t="str">
            <v>KG</v>
          </cell>
          <cell r="J2605" t="str">
            <v>COEFICIENTE DE REPRESENTATIVIDADE</v>
          </cell>
          <cell r="K2605" t="str">
            <v>8,01</v>
          </cell>
        </row>
        <row r="2606">
          <cell r="A2606" t="str">
            <v>FUNDACOES E ESTRUTURAS</v>
          </cell>
          <cell r="B2606" t="str">
            <v>FUES</v>
          </cell>
          <cell r="C2606" t="str">
            <v>ARMADURAS</v>
          </cell>
          <cell r="D2606" t="str">
            <v>0042</v>
          </cell>
        </row>
        <row r="2606">
          <cell r="G2606">
            <v>92774</v>
          </cell>
          <cell r="H2606" t="str">
            <v>ARMAÇÃO DE LAJE DE ESTRUTURA CONVENCIONAL DE CONCRETO ARMADO UTILIZANDO AÇO CA-50 DE 20,0 MM - MONTAGEM. AF_06/2022</v>
          </cell>
          <cell r="I2606" t="str">
            <v>KG</v>
          </cell>
          <cell r="J2606" t="str">
            <v>COEFICIENTE DE REPRESENTATIVIDADE</v>
          </cell>
          <cell r="K2606" t="str">
            <v>9,23</v>
          </cell>
        </row>
        <row r="2607">
          <cell r="A2607" t="str">
            <v>FUNDACOES E ESTRUTURAS</v>
          </cell>
          <cell r="B2607" t="str">
            <v>FUES</v>
          </cell>
          <cell r="C2607" t="str">
            <v>ARMADURAS</v>
          </cell>
          <cell r="D2607" t="str">
            <v>0042</v>
          </cell>
        </row>
        <row r="2607">
          <cell r="G2607">
            <v>92798</v>
          </cell>
          <cell r="H2607" t="str">
            <v>CORTE E DOBRA DE AÇO CA-50, DIÂMETRO DE 25,0 MM. AF_06/2022</v>
          </cell>
          <cell r="I2607" t="str">
            <v>KG</v>
          </cell>
          <cell r="J2607" t="str">
            <v>COEFICIENTE DE REPRESENTATIVIDADE</v>
          </cell>
          <cell r="K2607" t="str">
            <v>8,39</v>
          </cell>
        </row>
        <row r="2608">
          <cell r="A2608" t="str">
            <v>FUNDACOES E ESTRUTURAS</v>
          </cell>
          <cell r="B2608" t="str">
            <v>FUES</v>
          </cell>
          <cell r="C2608" t="str">
            <v>ARMADURAS</v>
          </cell>
          <cell r="D2608" t="str">
            <v>0042</v>
          </cell>
        </row>
        <row r="2608">
          <cell r="G2608">
            <v>92799</v>
          </cell>
          <cell r="H2608" t="str">
            <v>CORTE E DOBRA DE AÇO CA-60, DIÂMETRO DE 4,2 MM. AF_06/2022</v>
          </cell>
          <cell r="I2608" t="str">
            <v>KG</v>
          </cell>
          <cell r="J2608" t="str">
            <v>COEFICIENTE DE REPRESENTATIVIDADE</v>
          </cell>
          <cell r="K2608" t="str">
            <v>10,09</v>
          </cell>
        </row>
        <row r="2609">
          <cell r="A2609" t="str">
            <v>FUNDACOES E ESTRUTURAS</v>
          </cell>
          <cell r="B2609" t="str">
            <v>FUES</v>
          </cell>
          <cell r="C2609" t="str">
            <v>ARMADURAS</v>
          </cell>
          <cell r="D2609" t="str">
            <v>0042</v>
          </cell>
        </row>
        <row r="2609">
          <cell r="G2609">
            <v>92800</v>
          </cell>
          <cell r="H2609" t="str">
            <v>CORTE E DOBRA DE AÇO CA-60, DIÂMETRO DE 5,0 MM. AF_06/2022</v>
          </cell>
          <cell r="I2609" t="str">
            <v>KG</v>
          </cell>
          <cell r="J2609" t="str">
            <v>COEFICIENTE DE REPRESENTATIVIDADE</v>
          </cell>
          <cell r="K2609" t="str">
            <v>9,09</v>
          </cell>
        </row>
        <row r="2610">
          <cell r="A2610" t="str">
            <v>FUNDACOES E ESTRUTURAS</v>
          </cell>
          <cell r="B2610" t="str">
            <v>FUES</v>
          </cell>
          <cell r="C2610" t="str">
            <v>ARMADURAS</v>
          </cell>
          <cell r="D2610" t="str">
            <v>0042</v>
          </cell>
        </row>
        <row r="2610">
          <cell r="G2610">
            <v>92801</v>
          </cell>
          <cell r="H2610" t="str">
            <v>CORTE E DOBRA DE AÇO CA-50, DIÂMETRO DE 6,3 MM. AF_06/2022</v>
          </cell>
          <cell r="I2610" t="str">
            <v>KG</v>
          </cell>
          <cell r="J2610" t="str">
            <v>COEFICIENTE DE REPRESENTATIVIDADE</v>
          </cell>
          <cell r="K2610" t="str">
            <v>9,18</v>
          </cell>
        </row>
        <row r="2611">
          <cell r="A2611" t="str">
            <v>FUNDACOES E ESTRUTURAS</v>
          </cell>
          <cell r="B2611" t="str">
            <v>FUES</v>
          </cell>
          <cell r="C2611" t="str">
            <v>ARMADURAS</v>
          </cell>
          <cell r="D2611" t="str">
            <v>0042</v>
          </cell>
        </row>
        <row r="2611">
          <cell r="G2611">
            <v>92802</v>
          </cell>
          <cell r="H2611" t="str">
            <v>CORTE E DOBRA DE AÇO CA-50, DIÂMETRO DE 8,0 MM. AF_06/2022</v>
          </cell>
          <cell r="I2611" t="str">
            <v>KG</v>
          </cell>
          <cell r="J2611" t="str">
            <v>COEFICIENTE DE REPRESENTATIVIDADE</v>
          </cell>
          <cell r="K2611" t="str">
            <v>9,11</v>
          </cell>
        </row>
        <row r="2612">
          <cell r="A2612" t="str">
            <v>FUNDACOES E ESTRUTURAS</v>
          </cell>
          <cell r="B2612" t="str">
            <v>FUES</v>
          </cell>
          <cell r="C2612" t="str">
            <v>ARMADURAS</v>
          </cell>
          <cell r="D2612" t="str">
            <v>0042</v>
          </cell>
        </row>
        <row r="2612">
          <cell r="G2612">
            <v>92803</v>
          </cell>
          <cell r="H2612" t="str">
            <v>CORTE E DOBRA DE AÇO CA-50, DIÂMETRO DE 10,0 MM. AF_06/2022</v>
          </cell>
          <cell r="I2612" t="str">
            <v>KG</v>
          </cell>
          <cell r="J2612" t="str">
            <v>COEFICIENTE DE REPRESENTATIVIDADE</v>
          </cell>
          <cell r="K2612" t="str">
            <v>8,40</v>
          </cell>
        </row>
        <row r="2613">
          <cell r="A2613" t="str">
            <v>FUNDACOES E ESTRUTURAS</v>
          </cell>
          <cell r="B2613" t="str">
            <v>FUES</v>
          </cell>
          <cell r="C2613" t="str">
            <v>ARMADURAS</v>
          </cell>
          <cell r="D2613" t="str">
            <v>0042</v>
          </cell>
        </row>
        <row r="2613">
          <cell r="G2613">
            <v>92804</v>
          </cell>
          <cell r="H2613" t="str">
            <v>CORTE E DOBRA DE AÇO CA-50, DIÂMETRO DE 12,5 MM. AF_06/2022</v>
          </cell>
          <cell r="I2613" t="str">
            <v>KG</v>
          </cell>
          <cell r="J2613" t="str">
            <v>COEFICIENTE DE REPRESENTATIVIDADE</v>
          </cell>
          <cell r="K2613" t="str">
            <v>7,21</v>
          </cell>
        </row>
        <row r="2614">
          <cell r="A2614" t="str">
            <v>FUNDACOES E ESTRUTURAS</v>
          </cell>
          <cell r="B2614" t="str">
            <v>FUES</v>
          </cell>
          <cell r="C2614" t="str">
            <v>ARMADURAS</v>
          </cell>
          <cell r="D2614" t="str">
            <v>0042</v>
          </cell>
        </row>
        <row r="2614">
          <cell r="G2614">
            <v>92805</v>
          </cell>
          <cell r="H2614" t="str">
            <v>CORTE E DOBRA DE AÇO CA-50, DIÂMETRO DE 16,0 MM. AF_06/2022</v>
          </cell>
          <cell r="I2614" t="str">
            <v>KG</v>
          </cell>
          <cell r="J2614" t="str">
            <v>COEFICIENTE DE REPRESENTATIVIDADE</v>
          </cell>
          <cell r="K2614" t="str">
            <v>7,14</v>
          </cell>
        </row>
        <row r="2615">
          <cell r="A2615" t="str">
            <v>FUNDACOES E ESTRUTURAS</v>
          </cell>
          <cell r="B2615" t="str">
            <v>FUES</v>
          </cell>
          <cell r="C2615" t="str">
            <v>ARMADURAS</v>
          </cell>
          <cell r="D2615" t="str">
            <v>0042</v>
          </cell>
        </row>
        <row r="2615">
          <cell r="G2615">
            <v>92806</v>
          </cell>
          <cell r="H2615" t="str">
            <v>CORTE E DOBRA DE AÇO CA-50, DIÂMETRO DE 20,0 MM. AF_06/2022</v>
          </cell>
          <cell r="I2615" t="str">
            <v>KG</v>
          </cell>
          <cell r="J2615" t="str">
            <v>COEFICIENTE DE REPRESENTATIVIDADE</v>
          </cell>
          <cell r="K2615" t="str">
            <v>8,40</v>
          </cell>
        </row>
        <row r="2616">
          <cell r="A2616" t="str">
            <v>FUNDACOES E ESTRUTURAS</v>
          </cell>
          <cell r="B2616" t="str">
            <v>FUES</v>
          </cell>
          <cell r="C2616" t="str">
            <v>ARMADURAS</v>
          </cell>
          <cell r="D2616" t="str">
            <v>0042</v>
          </cell>
        </row>
        <row r="2616">
          <cell r="G2616">
            <v>92875</v>
          </cell>
          <cell r="H2616" t="str">
            <v>CORTE E DOBRA DE AÇO CA-25, DIÂMETRO DE 6,3 MM. AF_06/2022</v>
          </cell>
          <cell r="I2616" t="str">
            <v>KG</v>
          </cell>
          <cell r="J2616" t="str">
            <v>COEFICIENTE DE REPRESENTATIVIDADE</v>
          </cell>
          <cell r="K2616" t="str">
            <v>8,73</v>
          </cell>
        </row>
        <row r="2617">
          <cell r="A2617" t="str">
            <v>FUNDACOES E ESTRUTURAS</v>
          </cell>
          <cell r="B2617" t="str">
            <v>FUES</v>
          </cell>
          <cell r="C2617" t="str">
            <v>ARMADURAS</v>
          </cell>
          <cell r="D2617" t="str">
            <v>0042</v>
          </cell>
        </row>
        <row r="2617">
          <cell r="G2617">
            <v>92876</v>
          </cell>
          <cell r="H2617" t="str">
            <v>CORTE E DOBRA DE AÇO CA-25, DIÂMETRO DE 8,0 MM. AF_06/2022</v>
          </cell>
          <cell r="I2617" t="str">
            <v>KG</v>
          </cell>
          <cell r="J2617" t="str">
            <v>COEFICIENTE DE REPRESENTATIVIDADE</v>
          </cell>
          <cell r="K2617" t="str">
            <v>8,46</v>
          </cell>
        </row>
        <row r="2618">
          <cell r="A2618" t="str">
            <v>FUNDACOES E ESTRUTURAS</v>
          </cell>
          <cell r="B2618" t="str">
            <v>FUES</v>
          </cell>
          <cell r="C2618" t="str">
            <v>ARMADURAS</v>
          </cell>
          <cell r="D2618" t="str">
            <v>0042</v>
          </cell>
        </row>
        <row r="2618">
          <cell r="G2618">
            <v>92877</v>
          </cell>
          <cell r="H2618" t="str">
            <v>CORTE E DOBRA DE AÇO CA-25, DIÂMETRO DE 10,0 MM. AF_06/2022</v>
          </cell>
          <cell r="I2618" t="str">
            <v>KG</v>
          </cell>
          <cell r="J2618" t="str">
            <v>COEFICIENTE DE REPRESENTATIVIDADE</v>
          </cell>
          <cell r="K2618" t="str">
            <v>9,12</v>
          </cell>
        </row>
        <row r="2619">
          <cell r="A2619" t="str">
            <v>FUNDACOES E ESTRUTURAS</v>
          </cell>
          <cell r="B2619" t="str">
            <v>FUES</v>
          </cell>
          <cell r="C2619" t="str">
            <v>ARMADURAS</v>
          </cell>
          <cell r="D2619" t="str">
            <v>0042</v>
          </cell>
        </row>
        <row r="2619">
          <cell r="G2619">
            <v>92878</v>
          </cell>
          <cell r="H2619" t="str">
            <v>CORTE E DOBRA DE AÇO CA-25, DIÂMETRO DE 12,5 MM. AF_06/2022</v>
          </cell>
          <cell r="I2619" t="str">
            <v>KG</v>
          </cell>
          <cell r="J2619" t="str">
            <v>COEFICIENTE DE REPRESENTATIVIDADE</v>
          </cell>
          <cell r="K2619" t="str">
            <v>8,97</v>
          </cell>
        </row>
        <row r="2620">
          <cell r="A2620" t="str">
            <v>FUNDACOES E ESTRUTURAS</v>
          </cell>
          <cell r="B2620" t="str">
            <v>FUES</v>
          </cell>
          <cell r="C2620" t="str">
            <v>ARMADURAS</v>
          </cell>
          <cell r="D2620" t="str">
            <v>0042</v>
          </cell>
        </row>
        <row r="2620">
          <cell r="G2620">
            <v>92879</v>
          </cell>
          <cell r="H2620" t="str">
            <v>CORTE E DOBRA DE AÇO CA-25, DIÂMETRO DE 16,0 MM. AF_06/2022</v>
          </cell>
          <cell r="I2620" t="str">
            <v>KG</v>
          </cell>
          <cell r="J2620" t="str">
            <v>COEFICIENTE DE REPRESENTATIVIDADE</v>
          </cell>
          <cell r="K2620" t="str">
            <v>8,87</v>
          </cell>
        </row>
        <row r="2621">
          <cell r="A2621" t="str">
            <v>FUNDACOES E ESTRUTURAS</v>
          </cell>
          <cell r="B2621" t="str">
            <v>FUES</v>
          </cell>
          <cell r="C2621" t="str">
            <v>ARMADURAS</v>
          </cell>
          <cell r="D2621" t="str">
            <v>0042</v>
          </cell>
        </row>
        <row r="2621">
          <cell r="G2621">
            <v>92880</v>
          </cell>
          <cell r="H2621" t="str">
            <v>CORTE E DOBRA DE AÇO CA-25, DIÂMETRO DE 20,0 MM. AF_06/2022</v>
          </cell>
          <cell r="I2621" t="str">
            <v>KG</v>
          </cell>
          <cell r="J2621" t="str">
            <v>COEFICIENTE DE REPRESENTATIVIDADE</v>
          </cell>
          <cell r="K2621" t="str">
            <v>9,06</v>
          </cell>
        </row>
        <row r="2622">
          <cell r="A2622" t="str">
            <v>FUNDACOES E ESTRUTURAS</v>
          </cell>
          <cell r="B2622" t="str">
            <v>FUES</v>
          </cell>
          <cell r="C2622" t="str">
            <v>ARMADURAS</v>
          </cell>
          <cell r="D2622" t="str">
            <v>0042</v>
          </cell>
        </row>
        <row r="2622">
          <cell r="G2622">
            <v>92881</v>
          </cell>
          <cell r="H2622" t="str">
            <v>CORTE E DOBRA DE AÇO CA-25, DIÂMETRO DE 25,0 MM. AF_06/2022</v>
          </cell>
          <cell r="I2622" t="str">
            <v>KG</v>
          </cell>
          <cell r="J2622" t="str">
            <v>COEFICIENTE DE REPRESENTATIVIDADE</v>
          </cell>
          <cell r="K2622" t="str">
            <v>9,03</v>
          </cell>
        </row>
        <row r="2623">
          <cell r="A2623" t="str">
            <v>FUNDACOES E ESTRUTURAS</v>
          </cell>
          <cell r="B2623" t="str">
            <v>FUES</v>
          </cell>
          <cell r="C2623" t="str">
            <v>ARMADURAS</v>
          </cell>
          <cell r="D2623" t="str">
            <v>0042</v>
          </cell>
        </row>
        <row r="2623">
          <cell r="G2623">
            <v>92882</v>
          </cell>
          <cell r="H2623" t="str">
            <v>ARMAÇÃO UTILIZANDO AÇO CA-25 DE 6,3 MM - MONTAGEM. AF_06/2022</v>
          </cell>
          <cell r="I2623" t="str">
            <v>KG</v>
          </cell>
          <cell r="J2623" t="str">
            <v>COEFICIENTE DE REPRESENTATIVIDADE</v>
          </cell>
          <cell r="K2623" t="str">
            <v>12,14</v>
          </cell>
        </row>
        <row r="2624">
          <cell r="A2624" t="str">
            <v>FUNDACOES E ESTRUTURAS</v>
          </cell>
          <cell r="B2624" t="str">
            <v>FUES</v>
          </cell>
          <cell r="C2624" t="str">
            <v>ARMADURAS</v>
          </cell>
          <cell r="D2624" t="str">
            <v>0042</v>
          </cell>
        </row>
        <row r="2624">
          <cell r="G2624">
            <v>92883</v>
          </cell>
          <cell r="H2624" t="str">
            <v>ARMAÇÃO UTILIZANDO AÇO CA-25 DE 8,0 MM - MONTAGEM. AF_06/2022</v>
          </cell>
          <cell r="I2624" t="str">
            <v>KG</v>
          </cell>
          <cell r="J2624" t="str">
            <v>COEFICIENTE DE REPRESENTATIVIDADE</v>
          </cell>
          <cell r="K2624" t="str">
            <v>11,14</v>
          </cell>
        </row>
        <row r="2625">
          <cell r="A2625" t="str">
            <v>FUNDACOES E ESTRUTURAS</v>
          </cell>
          <cell r="B2625" t="str">
            <v>FUES</v>
          </cell>
          <cell r="C2625" t="str">
            <v>ARMADURAS</v>
          </cell>
          <cell r="D2625" t="str">
            <v>0042</v>
          </cell>
        </row>
        <row r="2625">
          <cell r="G2625">
            <v>92884</v>
          </cell>
          <cell r="H2625" t="str">
            <v>ARMAÇÃO UTILIZANDO AÇO CA-25 DE 10,0 MM - MONTAGEM. AF_06/2022</v>
          </cell>
          <cell r="I2625" t="str">
            <v>KG</v>
          </cell>
          <cell r="J2625" t="str">
            <v>COEFICIENTE DE REPRESENTATIVIDADE</v>
          </cell>
          <cell r="K2625" t="str">
            <v>11,25</v>
          </cell>
        </row>
        <row r="2626">
          <cell r="A2626" t="str">
            <v>FUNDACOES E ESTRUTURAS</v>
          </cell>
          <cell r="B2626" t="str">
            <v>FUES</v>
          </cell>
          <cell r="C2626" t="str">
            <v>ARMADURAS</v>
          </cell>
          <cell r="D2626" t="str">
            <v>0042</v>
          </cell>
        </row>
        <row r="2626">
          <cell r="G2626">
            <v>92885</v>
          </cell>
          <cell r="H2626" t="str">
            <v>ARMAÇÃO UTILIZANDO AÇO CA-25 DE 12,5 MM - MONTAGEM. AF_06/2022</v>
          </cell>
          <cell r="I2626" t="str">
            <v>KG</v>
          </cell>
          <cell r="J2626" t="str">
            <v>COEFICIENTE DE REPRESENTATIVIDADE</v>
          </cell>
          <cell r="K2626" t="str">
            <v>10,65</v>
          </cell>
        </row>
        <row r="2627">
          <cell r="A2627" t="str">
            <v>FUNDACOES E ESTRUTURAS</v>
          </cell>
          <cell r="B2627" t="str">
            <v>FUES</v>
          </cell>
          <cell r="C2627" t="str">
            <v>ARMADURAS</v>
          </cell>
          <cell r="D2627" t="str">
            <v>0042</v>
          </cell>
        </row>
        <row r="2627">
          <cell r="G2627">
            <v>92886</v>
          </cell>
          <cell r="H2627" t="str">
            <v>ARMAÇÃO UTILIZANDO AÇO CA-25 DE 16,0 MM - MONTAGEM. AF_06/2022</v>
          </cell>
          <cell r="I2627" t="str">
            <v>KG</v>
          </cell>
          <cell r="J2627" t="str">
            <v>COEFICIENTE DE REPRESENTATIVIDADE</v>
          </cell>
          <cell r="K2627" t="str">
            <v>10,17</v>
          </cell>
        </row>
        <row r="2628">
          <cell r="A2628" t="str">
            <v>FUNDACOES E ESTRUTURAS</v>
          </cell>
          <cell r="B2628" t="str">
            <v>FUES</v>
          </cell>
          <cell r="C2628" t="str">
            <v>ARMADURAS</v>
          </cell>
          <cell r="D2628" t="str">
            <v>0042</v>
          </cell>
        </row>
        <row r="2628">
          <cell r="G2628">
            <v>92887</v>
          </cell>
          <cell r="H2628" t="str">
            <v>ARMAÇÃO UTILIZANDO AÇO CA-25 DE 20,0 MM - MONTAGEM. AF_06/2022</v>
          </cell>
          <cell r="I2628" t="str">
            <v>KG</v>
          </cell>
          <cell r="J2628" t="str">
            <v>COEFICIENTE DE REPRESENTATIVIDADE</v>
          </cell>
          <cell r="K2628" t="str">
            <v>10,09</v>
          </cell>
        </row>
        <row r="2629">
          <cell r="A2629" t="str">
            <v>FUNDACOES E ESTRUTURAS</v>
          </cell>
          <cell r="B2629" t="str">
            <v>FUES</v>
          </cell>
          <cell r="C2629" t="str">
            <v>ARMADURAS</v>
          </cell>
          <cell r="D2629" t="str">
            <v>0042</v>
          </cell>
        </row>
        <row r="2629">
          <cell r="G2629">
            <v>92888</v>
          </cell>
          <cell r="H2629" t="str">
            <v>ARMAÇÃO UTILIZANDO AÇO CA-25 DE 25,0 MM - MONTAGEM. AF_06/2022</v>
          </cell>
          <cell r="I2629" t="str">
            <v>KG</v>
          </cell>
          <cell r="J2629" t="str">
            <v>COEFICIENTE DE REPRESENTATIVIDADE</v>
          </cell>
          <cell r="K2629" t="str">
            <v>9,84</v>
          </cell>
        </row>
        <row r="2630">
          <cell r="A2630" t="str">
            <v>FUNDACOES E ESTRUTURAS</v>
          </cell>
          <cell r="B2630" t="str">
            <v>FUES</v>
          </cell>
          <cell r="C2630" t="str">
            <v>ARMADURAS</v>
          </cell>
          <cell r="D2630" t="str">
            <v>0042</v>
          </cell>
        </row>
        <row r="2630">
          <cell r="G2630">
            <v>92915</v>
          </cell>
          <cell r="H2630" t="str">
            <v>ARMAÇÃO DE ESTRUTURAS DIVERSAS DE CONCRETO ARMADO, EXCETO VIGAS, PILARES, LAJES E FUNDAÇÕES, UTILIZANDO AÇO CA-60 DE 5,0 MM - MONTAGEM. AF_06/2022</v>
          </cell>
          <cell r="I2630" t="str">
            <v>KG</v>
          </cell>
          <cell r="J2630" t="str">
            <v>COEFICIENTE DE REPRESENTATIVIDADE</v>
          </cell>
          <cell r="K2630" t="str">
            <v>15,34</v>
          </cell>
        </row>
        <row r="2631">
          <cell r="A2631" t="str">
            <v>FUNDACOES E ESTRUTURAS</v>
          </cell>
          <cell r="B2631" t="str">
            <v>FUES</v>
          </cell>
          <cell r="C2631" t="str">
            <v>ARMADURAS</v>
          </cell>
          <cell r="D2631" t="str">
            <v>0042</v>
          </cell>
        </row>
        <row r="2631">
          <cell r="G2631">
            <v>92916</v>
          </cell>
          <cell r="H2631" t="str">
            <v>ARMAÇÃO DE ESTRUTURAS DIVERSAS DE CONCRETO ARMADO, EXCETO VIGAS, PILARES, LAJES E FUNDAÇÕES, UTILIZANDO AÇO CA-50 DE 6,3 MM - MONTAGEM. AF_06/2022</v>
          </cell>
          <cell r="I2631" t="str">
            <v>KG</v>
          </cell>
          <cell r="J2631" t="str">
            <v>COEFICIENTE DE REPRESENTATIVIDADE</v>
          </cell>
          <cell r="K2631" t="str">
            <v>13,95</v>
          </cell>
        </row>
        <row r="2632">
          <cell r="A2632" t="str">
            <v>FUNDACOES E ESTRUTURAS</v>
          </cell>
          <cell r="B2632" t="str">
            <v>FUES</v>
          </cell>
          <cell r="C2632" t="str">
            <v>ARMADURAS</v>
          </cell>
          <cell r="D2632" t="str">
            <v>0042</v>
          </cell>
        </row>
        <row r="2632">
          <cell r="G2632">
            <v>92917</v>
          </cell>
          <cell r="H2632" t="str">
            <v>ARMAÇÃO DE ESTRUTURAS DIVERSAS DE CONCRETO ARMADO, EXCETO VIGAS, PILARES, LAJES E FUNDAÇÕES, UTILIZANDO AÇO CA-50 DE 8,0 MM - MONTAGEM. AF_06/2022</v>
          </cell>
          <cell r="I2632" t="str">
            <v>KG</v>
          </cell>
          <cell r="J2632" t="str">
            <v>COEFICIENTE DE REPRESENTATIVIDADE</v>
          </cell>
          <cell r="K2632" t="str">
            <v>12,66</v>
          </cell>
        </row>
        <row r="2633">
          <cell r="A2633" t="str">
            <v>FUNDACOES E ESTRUTURAS</v>
          </cell>
          <cell r="B2633" t="str">
            <v>FUES</v>
          </cell>
          <cell r="C2633" t="str">
            <v>ARMADURAS</v>
          </cell>
          <cell r="D2633" t="str">
            <v>0042</v>
          </cell>
        </row>
        <row r="2633">
          <cell r="G2633">
            <v>92919</v>
          </cell>
          <cell r="H2633" t="str">
            <v>ARMAÇÃO DE ESTRUTURAS DIVERSAS DE CONCRETO ARMADO, EXCETO VIGAS, PILARES, LAJES E FUNDAÇÕES, UTILIZANDO AÇO CA-50 DE 10,0 MM - MONTAGEM. AF_06/2022</v>
          </cell>
          <cell r="I2633" t="str">
            <v>KG</v>
          </cell>
          <cell r="J2633" t="str">
            <v>COEFICIENTE DE REPRESENTATIVIDADE</v>
          </cell>
          <cell r="K2633" t="str">
            <v>11,04</v>
          </cell>
        </row>
        <row r="2634">
          <cell r="A2634" t="str">
            <v>FUNDACOES E ESTRUTURAS</v>
          </cell>
          <cell r="B2634" t="str">
            <v>FUES</v>
          </cell>
          <cell r="C2634" t="str">
            <v>ARMADURAS</v>
          </cell>
          <cell r="D2634" t="str">
            <v>0042</v>
          </cell>
        </row>
        <row r="2634">
          <cell r="G2634">
            <v>92921</v>
          </cell>
          <cell r="H2634" t="str">
            <v>ARMAÇÃO DE ESTRUTURAS DIVERSAS DE CONCRETO ARMADO, EXCETO VIGAS, PILARES, LAJES E FUNDAÇÕES, UTILIZANDO AÇO CA-50 DE 12,5 MM - MONTAGEM. AF_06/2022</v>
          </cell>
          <cell r="I2634" t="str">
            <v>KG</v>
          </cell>
          <cell r="J2634" t="str">
            <v>COEFICIENTE DE REPRESENTATIVIDADE</v>
          </cell>
          <cell r="K2634" t="str">
            <v>9,12</v>
          </cell>
        </row>
        <row r="2635">
          <cell r="A2635" t="str">
            <v>FUNDACOES E ESTRUTURAS</v>
          </cell>
          <cell r="B2635" t="str">
            <v>FUES</v>
          </cell>
          <cell r="C2635" t="str">
            <v>ARMADURAS</v>
          </cell>
          <cell r="D2635" t="str">
            <v>0042</v>
          </cell>
        </row>
        <row r="2635">
          <cell r="G2635">
            <v>92922</v>
          </cell>
          <cell r="H2635" t="str">
            <v>ARMAÇÃO DE ESTRUTURAS DIVERSAS DE CONCRETO ARMADO, EXCETO VIGAS, PILARES, LAJES E FUNDAÇÕES, UTILIZANDO AÇO CA-50 DE 16,0 MM - MONTAGEM. AF_06/2022</v>
          </cell>
          <cell r="I2635" t="str">
            <v>KG</v>
          </cell>
          <cell r="J2635" t="str">
            <v>COEFICIENTE DE REPRESENTATIVIDADE</v>
          </cell>
          <cell r="K2635" t="str">
            <v>8,69</v>
          </cell>
        </row>
        <row r="2636">
          <cell r="A2636" t="str">
            <v>FUNDACOES E ESTRUTURAS</v>
          </cell>
          <cell r="B2636" t="str">
            <v>FUES</v>
          </cell>
          <cell r="C2636" t="str">
            <v>ARMADURAS</v>
          </cell>
          <cell r="D2636" t="str">
            <v>0042</v>
          </cell>
        </row>
        <row r="2636">
          <cell r="G2636">
            <v>92923</v>
          </cell>
          <cell r="H2636" t="str">
            <v>ARMAÇÃO DE ESTRUTURAS DIVERSAS DE CONCRETO ARMADO, EXCETO VIGAS, PILARES, LAJES E FUNDAÇÕES, UTILIZANDO AÇO CA-50 DE 20,0 MM - MONTAGEM. AF_06/2022</v>
          </cell>
          <cell r="I2636" t="str">
            <v>KG</v>
          </cell>
          <cell r="J2636" t="str">
            <v>COEFICIENTE DE REPRESENTATIVIDADE</v>
          </cell>
          <cell r="K2636" t="str">
            <v>9,72</v>
          </cell>
        </row>
        <row r="2637">
          <cell r="A2637" t="str">
            <v>FUNDACOES E ESTRUTURAS</v>
          </cell>
          <cell r="B2637" t="str">
            <v>FUES</v>
          </cell>
          <cell r="C2637" t="str">
            <v>ARMADURAS</v>
          </cell>
          <cell r="D2637" t="str">
            <v>0042</v>
          </cell>
        </row>
        <row r="2637">
          <cell r="G2637">
            <v>92924</v>
          </cell>
          <cell r="H2637" t="str">
            <v>ARMAÇÃO DE ESTRUTURAS DIVERSAS DE CONCRETO ARMADO, EXCETO VIGAS, PILARES, LAJES E FUNDAÇÕES, UTILIZANDO AÇO CA-50 DE 25,0 MM - MONTAGEM. AF_06/2022</v>
          </cell>
          <cell r="I2637" t="str">
            <v>KG</v>
          </cell>
          <cell r="J2637" t="str">
            <v>COEFICIENTE DE REPRESENTATIVIDADE</v>
          </cell>
          <cell r="K2637" t="str">
            <v>9,54</v>
          </cell>
        </row>
        <row r="2638">
          <cell r="A2638" t="str">
            <v>FUNDACOES E ESTRUTURAS</v>
          </cell>
          <cell r="B2638" t="str">
            <v>FUES</v>
          </cell>
          <cell r="C2638" t="str">
            <v>ARMADURAS</v>
          </cell>
          <cell r="D2638" t="str">
            <v>0042</v>
          </cell>
        </row>
        <row r="2638">
          <cell r="G2638">
            <v>95448</v>
          </cell>
          <cell r="H2638" t="str">
            <v>CORTE E DOBRA DE AÇO CA-50, DIÂMERO DE 32 MM. AF_06/2022</v>
          </cell>
          <cell r="I2638" t="str">
            <v>KG</v>
          </cell>
          <cell r="J2638" t="str">
            <v>COEFICIENTE DE REPRESENTATIVIDADE</v>
          </cell>
          <cell r="K2638" t="str">
            <v>9,22</v>
          </cell>
        </row>
        <row r="2639">
          <cell r="A2639" t="str">
            <v>FUNDACOES E ESTRUTURAS</v>
          </cell>
          <cell r="B2639" t="str">
            <v>FUES</v>
          </cell>
          <cell r="C2639" t="str">
            <v>ARMADURAS</v>
          </cell>
          <cell r="D2639" t="str">
            <v>0042</v>
          </cell>
        </row>
        <row r="2639">
          <cell r="G2639">
            <v>95576</v>
          </cell>
          <cell r="H2639" t="str">
            <v>MONTAGEM DE ARMADURA DE ESTACAS, DIÂMETRO = 8,0 MM. AF_09/2021_PS</v>
          </cell>
          <cell r="I2639" t="str">
            <v>KG</v>
          </cell>
          <cell r="J2639" t="str">
            <v>COEFICIENTE DE REPRESENTATIVIDADE</v>
          </cell>
          <cell r="K2639" t="str">
            <v>11,55</v>
          </cell>
        </row>
        <row r="2640">
          <cell r="A2640" t="str">
            <v>FUNDACOES E ESTRUTURAS</v>
          </cell>
          <cell r="B2640" t="str">
            <v>FUES</v>
          </cell>
          <cell r="C2640" t="str">
            <v>ARMADURAS</v>
          </cell>
          <cell r="D2640" t="str">
            <v>0042</v>
          </cell>
        </row>
        <row r="2640">
          <cell r="G2640">
            <v>95577</v>
          </cell>
          <cell r="H2640" t="str">
            <v>MONTAGEM DE ARMADURA DE ESTACAS, DIÂMETRO = 10,0 MM. AF_09/2021_PS</v>
          </cell>
          <cell r="I2640" t="str">
            <v>KG</v>
          </cell>
          <cell r="J2640" t="str">
            <v>COEFICIENTE DE REPRESENTATIVIDADE</v>
          </cell>
          <cell r="K2640" t="str">
            <v>9,81</v>
          </cell>
        </row>
        <row r="2641">
          <cell r="A2641" t="str">
            <v>FUNDACOES E ESTRUTURAS</v>
          </cell>
          <cell r="B2641" t="str">
            <v>FUES</v>
          </cell>
          <cell r="C2641" t="str">
            <v>ARMADURAS</v>
          </cell>
          <cell r="D2641" t="str">
            <v>0042</v>
          </cell>
        </row>
        <row r="2641">
          <cell r="G2641">
            <v>95578</v>
          </cell>
          <cell r="H2641" t="str">
            <v>MONTAGEM DE ARMADURA DE ESTACAS, DIÂMETRO = 12,5 MM. AF_09/2021_PS</v>
          </cell>
          <cell r="I2641" t="str">
            <v>KG</v>
          </cell>
          <cell r="J2641" t="str">
            <v>COEFICIENTE DE REPRESENTATIVIDADE</v>
          </cell>
          <cell r="K2641" t="str">
            <v>8,17</v>
          </cell>
        </row>
        <row r="2642">
          <cell r="A2642" t="str">
            <v>FUNDACOES E ESTRUTURAS</v>
          </cell>
          <cell r="B2642" t="str">
            <v>FUES</v>
          </cell>
          <cell r="C2642" t="str">
            <v>ARMADURAS</v>
          </cell>
          <cell r="D2642" t="str">
            <v>0042</v>
          </cell>
        </row>
        <row r="2642">
          <cell r="G2642">
            <v>95579</v>
          </cell>
          <cell r="H2642" t="str">
            <v>MONTAGEM DE ARMADURA DE ESTACAS, DIÂMETRO = 16,0 MM. AF_09/2021_PS</v>
          </cell>
          <cell r="I2642" t="str">
            <v>KG</v>
          </cell>
          <cell r="J2642" t="str">
            <v>COEFICIENTE DE REPRESENTATIVIDADE</v>
          </cell>
          <cell r="K2642" t="str">
            <v>7,90</v>
          </cell>
        </row>
        <row r="2643">
          <cell r="A2643" t="str">
            <v>FUNDACOES E ESTRUTURAS</v>
          </cell>
          <cell r="B2643" t="str">
            <v>FUES</v>
          </cell>
          <cell r="C2643" t="str">
            <v>ARMADURAS</v>
          </cell>
          <cell r="D2643" t="str">
            <v>0042</v>
          </cell>
        </row>
        <row r="2643">
          <cell r="G2643">
            <v>95580</v>
          </cell>
          <cell r="H2643" t="str">
            <v>MONTAGEM DE ARMADURA DE ESTACAS, DIÂMETRO = 20,0 MM. AF_09/2021_PS</v>
          </cell>
          <cell r="I2643" t="str">
            <v>KG</v>
          </cell>
          <cell r="J2643" t="str">
            <v>COEFICIENTE DE REPRESENTATIVIDADE</v>
          </cell>
          <cell r="K2643" t="str">
            <v>9,08</v>
          </cell>
        </row>
        <row r="2644">
          <cell r="A2644" t="str">
            <v>FUNDACOES E ESTRUTURAS</v>
          </cell>
          <cell r="B2644" t="str">
            <v>FUES</v>
          </cell>
          <cell r="C2644" t="str">
            <v>ARMADURAS</v>
          </cell>
          <cell r="D2644" t="str">
            <v>0042</v>
          </cell>
        </row>
        <row r="2644">
          <cell r="G2644">
            <v>95581</v>
          </cell>
          <cell r="H2644" t="str">
            <v>MONTAGEM DE ARMADURA DE ESTACAS, DIÂMETRO = 25,0 MM. AF_09/2021_PS</v>
          </cell>
          <cell r="I2644" t="str">
            <v>KG</v>
          </cell>
          <cell r="J2644" t="str">
            <v>COEFICIENTE DE REPRESENTATIVIDADE</v>
          </cell>
          <cell r="K2644" t="str">
            <v>9,04</v>
          </cell>
        </row>
        <row r="2645">
          <cell r="A2645" t="str">
            <v>FUNDACOES E ESTRUTURAS</v>
          </cell>
          <cell r="B2645" t="str">
            <v>FUES</v>
          </cell>
          <cell r="C2645" t="str">
            <v>ARMADURAS</v>
          </cell>
          <cell r="D2645" t="str">
            <v>0042</v>
          </cell>
        </row>
        <row r="2645">
          <cell r="G2645">
            <v>95582</v>
          </cell>
          <cell r="H2645" t="str">
            <v>MONTAGEM DE ARMADURA DE ESTACAS, DIÂMETRO = 32,0 MM. AF_09/2021_PS</v>
          </cell>
          <cell r="I2645" t="str">
            <v>KG</v>
          </cell>
          <cell r="J2645" t="str">
            <v>COEFICIENTE DE REPRESENTATIVIDADE</v>
          </cell>
          <cell r="K2645" t="str">
            <v>9,85</v>
          </cell>
        </row>
        <row r="2646">
          <cell r="A2646" t="str">
            <v>FUNDACOES E ESTRUTURAS</v>
          </cell>
          <cell r="B2646" t="str">
            <v>FUES</v>
          </cell>
          <cell r="C2646" t="str">
            <v>ARMADURAS</v>
          </cell>
          <cell r="D2646" t="str">
            <v>0042</v>
          </cell>
        </row>
        <row r="2646">
          <cell r="G2646">
            <v>95583</v>
          </cell>
          <cell r="H2646" t="str">
            <v>MONTAGEM DE ARMADURA TRANSVERSAL DE ESTACAS DE SEÇÃO CIRCULAR, DIÂMETRO = 5,0 MM. AF_09/2021_PS</v>
          </cell>
          <cell r="I2646" t="str">
            <v>KG</v>
          </cell>
          <cell r="J2646" t="str">
            <v>COEFICIENTE DE REPRESENTATIVIDADE</v>
          </cell>
          <cell r="K2646" t="str">
            <v>14,55</v>
          </cell>
        </row>
        <row r="2647">
          <cell r="A2647" t="str">
            <v>FUNDACOES E ESTRUTURAS</v>
          </cell>
          <cell r="B2647" t="str">
            <v>FUES</v>
          </cell>
          <cell r="C2647" t="str">
            <v>ARMADURAS</v>
          </cell>
          <cell r="D2647" t="str">
            <v>0042</v>
          </cell>
        </row>
        <row r="2647">
          <cell r="G2647">
            <v>95584</v>
          </cell>
          <cell r="H2647" t="str">
            <v>MONTAGEM DE ARMADURA TRANSVERSAL DE ESTACAS DE SEÇÃO CIRCULAR, DIÂMETRO = 6,30 MM. AF_09/2021_PS</v>
          </cell>
          <cell r="I2647" t="str">
            <v>KG</v>
          </cell>
          <cell r="J2647" t="str">
            <v>COEFICIENTE DE REPRESENTATIVIDADE</v>
          </cell>
          <cell r="K2647" t="str">
            <v>12,82</v>
          </cell>
        </row>
        <row r="2648">
          <cell r="A2648" t="str">
            <v>FUNDACOES E ESTRUTURAS</v>
          </cell>
          <cell r="B2648" t="str">
            <v>FUES</v>
          </cell>
          <cell r="C2648" t="str">
            <v>ARMADURAS</v>
          </cell>
          <cell r="D2648" t="str">
            <v>0042</v>
          </cell>
        </row>
        <row r="2648">
          <cell r="G2648">
            <v>95592</v>
          </cell>
          <cell r="H2648" t="str">
            <v>MONTAGEM DE ARMADURA TRANVERSAL DE ESTACAS DE SEÇÃO RETANGULAR, DIÂMETRO = 5,0 MM. AF_09/2021_PS</v>
          </cell>
          <cell r="I2648" t="str">
            <v>KG</v>
          </cell>
          <cell r="J2648" t="str">
            <v>COEFICIENTE DE REPRESENTATIVIDADE</v>
          </cell>
          <cell r="K2648" t="str">
            <v>14,55</v>
          </cell>
        </row>
        <row r="2649">
          <cell r="A2649" t="str">
            <v>FUNDACOES E ESTRUTURAS</v>
          </cell>
          <cell r="B2649" t="str">
            <v>FUES</v>
          </cell>
          <cell r="C2649" t="str">
            <v>ARMADURAS</v>
          </cell>
          <cell r="D2649" t="str">
            <v>0042</v>
          </cell>
        </row>
        <row r="2649">
          <cell r="G2649">
            <v>95593</v>
          </cell>
          <cell r="H2649" t="str">
            <v>MONTAGEM DE ARMADURA TRANSVERSAL DE ESTACAS DE SEÇÃO RETANGULAR, DIÂMETRO = 6,30 MM. AF_09/2021_PS</v>
          </cell>
          <cell r="I2649" t="str">
            <v>KG</v>
          </cell>
          <cell r="J2649" t="str">
            <v>COEFICIENTE DE REPRESENTATIVIDADE</v>
          </cell>
          <cell r="K2649" t="str">
            <v>12,82</v>
          </cell>
        </row>
        <row r="2650">
          <cell r="A2650" t="str">
            <v>FUNDACOES E ESTRUTURAS</v>
          </cell>
          <cell r="B2650" t="str">
            <v>FUES</v>
          </cell>
          <cell r="C2650" t="str">
            <v>ARMADURAS</v>
          </cell>
          <cell r="D2650" t="str">
            <v>0042</v>
          </cell>
        </row>
        <row r="2650">
          <cell r="G2650">
            <v>95943</v>
          </cell>
          <cell r="H2650" t="str">
            <v>ARMAÇÃO DE ESCADA, DE UMA ESTRUTURA CONVENCIONAL DE CONCRETO ARMADO UTILIZANDO AÇO CA-60 DE 5,0 MM - MONTAGEM. AF_11/2020</v>
          </cell>
          <cell r="I2650" t="str">
            <v>KG</v>
          </cell>
          <cell r="J2650" t="str">
            <v>COEFICIENTE DE REPRESENTATIVIDADE</v>
          </cell>
          <cell r="K2650" t="str">
            <v>20,18</v>
          </cell>
        </row>
        <row r="2651">
          <cell r="A2651" t="str">
            <v>FUNDACOES E ESTRUTURAS</v>
          </cell>
          <cell r="B2651" t="str">
            <v>FUES</v>
          </cell>
          <cell r="C2651" t="str">
            <v>ARMADURAS</v>
          </cell>
          <cell r="D2651" t="str">
            <v>0042</v>
          </cell>
        </row>
        <row r="2651">
          <cell r="G2651">
            <v>95944</v>
          </cell>
          <cell r="H2651" t="str">
            <v>ARMAÇÃO DE ESCADA, DE UMA ESTRUTURA CONVENCIONAL DE CONCRETO ARMADO UTILIZANDO AÇO CA-50 DE 6,3 MM - MONTAGEM. AF_11/2020</v>
          </cell>
          <cell r="I2651" t="str">
            <v>KG</v>
          </cell>
          <cell r="J2651" t="str">
            <v>COEFICIENTE DE REPRESENTATIVIDADE</v>
          </cell>
          <cell r="K2651" t="str">
            <v>18,27</v>
          </cell>
        </row>
        <row r="2652">
          <cell r="A2652" t="str">
            <v>FUNDACOES E ESTRUTURAS</v>
          </cell>
          <cell r="B2652" t="str">
            <v>FUES</v>
          </cell>
          <cell r="C2652" t="str">
            <v>ARMADURAS</v>
          </cell>
          <cell r="D2652" t="str">
            <v>0042</v>
          </cell>
        </row>
        <row r="2652">
          <cell r="G2652">
            <v>95945</v>
          </cell>
          <cell r="H2652" t="str">
            <v>ARMAÇÃO DE ESCADA, DE UMA ESTRUTURA CONVENCIONAL DE CONCRETO ARMADO UTILIZANDO AÇO CA-50 DE 8,0 MM - MONTAGEM. AF_11/2020</v>
          </cell>
          <cell r="I2652" t="str">
            <v>KG</v>
          </cell>
          <cell r="J2652" t="str">
            <v>COEFICIENTE DE REPRESENTATIVIDADE</v>
          </cell>
          <cell r="K2652" t="str">
            <v>14,71</v>
          </cell>
        </row>
        <row r="2653">
          <cell r="A2653" t="str">
            <v>FUNDACOES E ESTRUTURAS</v>
          </cell>
          <cell r="B2653" t="str">
            <v>FUES</v>
          </cell>
          <cell r="C2653" t="str">
            <v>ARMADURAS</v>
          </cell>
          <cell r="D2653" t="str">
            <v>0042</v>
          </cell>
        </row>
        <row r="2653">
          <cell r="G2653">
            <v>95946</v>
          </cell>
          <cell r="H2653" t="str">
            <v>ARMAÇÃO DE ESCADA, DE UMA ESTRUTURA CONVENCIONAL DE CONCRETO ARMADO UTILIZANDO AÇO CA-50 DE 10,0 MM - MONTAGEM. AF_11/2020</v>
          </cell>
          <cell r="I2653" t="str">
            <v>KG</v>
          </cell>
          <cell r="J2653" t="str">
            <v>COEFICIENTE DE REPRESENTATIVIDADE</v>
          </cell>
          <cell r="K2653" t="str">
            <v>11,67</v>
          </cell>
        </row>
        <row r="2654">
          <cell r="A2654" t="str">
            <v>FUNDACOES E ESTRUTURAS</v>
          </cell>
          <cell r="B2654" t="str">
            <v>FUES</v>
          </cell>
          <cell r="C2654" t="str">
            <v>ARMADURAS</v>
          </cell>
          <cell r="D2654" t="str">
            <v>0042</v>
          </cell>
        </row>
        <row r="2654">
          <cell r="G2654">
            <v>95947</v>
          </cell>
          <cell r="H2654" t="str">
            <v>ARMAÇÃO DE ESCADA, DE UMA ESTRUTURA CONVENCIONAL DE CONCRETO ARMADO UTILIZANDO AÇO CA-50 DE 12,5 MM - MONTAGEM. AF_11/2020</v>
          </cell>
          <cell r="I2654" t="str">
            <v>KG</v>
          </cell>
          <cell r="J2654" t="str">
            <v>COEFICIENTE DE REPRESENTATIVIDADE</v>
          </cell>
          <cell r="K2654" t="str">
            <v>8,98</v>
          </cell>
        </row>
        <row r="2655">
          <cell r="A2655" t="str">
            <v>FUNDACOES E ESTRUTURAS</v>
          </cell>
          <cell r="B2655" t="str">
            <v>FUES</v>
          </cell>
          <cell r="C2655" t="str">
            <v>ARMADURAS</v>
          </cell>
          <cell r="D2655" t="str">
            <v>0042</v>
          </cell>
        </row>
        <row r="2655">
          <cell r="G2655">
            <v>95948</v>
          </cell>
          <cell r="H2655" t="str">
            <v>ARMAÇÃO DE ESCADA, DE UMA ESTRUTURA CONVENCIONAL DE CONCRETO ARMADO UTILIZANDO AÇO CA-50 DE 16,0 MM - MONTAGEM. AF_11/2020</v>
          </cell>
          <cell r="I2655" t="str">
            <v>KG</v>
          </cell>
          <cell r="J2655" t="str">
            <v>COEFICIENTE DE REPRESENTATIVIDADE</v>
          </cell>
          <cell r="K2655" t="str">
            <v>7,89</v>
          </cell>
        </row>
        <row r="2656">
          <cell r="A2656" t="str">
            <v>FUNDACOES E ESTRUTURAS</v>
          </cell>
          <cell r="B2656" t="str">
            <v>FUES</v>
          </cell>
          <cell r="C2656" t="str">
            <v>ARMADURAS</v>
          </cell>
          <cell r="D2656" t="str">
            <v>0042</v>
          </cell>
        </row>
        <row r="2656">
          <cell r="G2656">
            <v>96544</v>
          </cell>
          <cell r="H2656" t="str">
            <v>ARMAÇÃO DE BLOCO UTILIZANDO AÇO CA-50 DE 6,3 MM - MONTAGEM. AF_01/2024</v>
          </cell>
          <cell r="I2656" t="str">
            <v>KG</v>
          </cell>
          <cell r="J2656" t="str">
            <v>COEFICIENTE DE REPRESENTATIVIDADE</v>
          </cell>
          <cell r="K2656" t="str">
            <v>16,32</v>
          </cell>
        </row>
        <row r="2657">
          <cell r="A2657" t="str">
            <v>FUNDACOES E ESTRUTURAS</v>
          </cell>
          <cell r="B2657" t="str">
            <v>FUES</v>
          </cell>
          <cell r="C2657" t="str">
            <v>ARMADURAS</v>
          </cell>
          <cell r="D2657" t="str">
            <v>0042</v>
          </cell>
        </row>
        <row r="2657">
          <cell r="G2657">
            <v>96545</v>
          </cell>
          <cell r="H2657" t="str">
            <v>ARMAÇÃO DE BLOCO UTILIZANDO AÇO CA-50 DE 8 MM - MONTAGEM. AF_01/2024</v>
          </cell>
          <cell r="I2657" t="str">
            <v>KG</v>
          </cell>
          <cell r="J2657" t="str">
            <v>COEFICIENTE DE REPRESENTATIVIDADE</v>
          </cell>
          <cell r="K2657" t="str">
            <v>14,68</v>
          </cell>
        </row>
        <row r="2658">
          <cell r="A2658" t="str">
            <v>FUNDACOES E ESTRUTURAS</v>
          </cell>
          <cell r="B2658" t="str">
            <v>FUES</v>
          </cell>
          <cell r="C2658" t="str">
            <v>ARMADURAS</v>
          </cell>
          <cell r="D2658" t="str">
            <v>0042</v>
          </cell>
        </row>
        <row r="2658">
          <cell r="G2658">
            <v>96546</v>
          </cell>
          <cell r="H2658" t="str">
            <v>ARMAÇÃO DE BLOCO UTILIZANDO AÇO CA-50 DE 10 MM - MONTAGEM. AF_01/2024</v>
          </cell>
          <cell r="I2658" t="str">
            <v>KG</v>
          </cell>
          <cell r="J2658" t="str">
            <v>COEFICIENTE DE REPRESENTATIVIDADE</v>
          </cell>
          <cell r="K2658" t="str">
            <v>12,82</v>
          </cell>
        </row>
        <row r="2659">
          <cell r="A2659" t="str">
            <v>FUNDACOES E ESTRUTURAS</v>
          </cell>
          <cell r="B2659" t="str">
            <v>FUES</v>
          </cell>
          <cell r="C2659" t="str">
            <v>ARMADURAS</v>
          </cell>
          <cell r="D2659" t="str">
            <v>0042</v>
          </cell>
        </row>
        <row r="2659">
          <cell r="G2659">
            <v>100064</v>
          </cell>
          <cell r="H2659" t="str">
            <v>ARMAÇÃO DO SISTEMA DE PAREDES DE CONCRETO, EXECUTADA COMO ARMADURA POSITIVA DE LAJES, TELA Q-159. AF_06/2019</v>
          </cell>
          <cell r="I2659" t="str">
            <v>KG</v>
          </cell>
          <cell r="J2659" t="str">
            <v>COEFICIENTE DE REPRESENTATIVIDADE</v>
          </cell>
          <cell r="K2659" t="str">
            <v>11,11</v>
          </cell>
        </row>
        <row r="2660">
          <cell r="A2660" t="str">
            <v>FUNDACOES E ESTRUTURAS</v>
          </cell>
          <cell r="B2660" t="str">
            <v>FUES</v>
          </cell>
          <cell r="C2660" t="str">
            <v>ARMADURAS</v>
          </cell>
          <cell r="D2660" t="str">
            <v>0042</v>
          </cell>
        </row>
        <row r="2660">
          <cell r="G2660">
            <v>100066</v>
          </cell>
          <cell r="H2660" t="str">
            <v>ARMAÇÃO DO SISTEMA DE PAREDES DE CONCRETO, EXECUTADA COMO ARMADURA POSITIVA DE LAJES, TELA Q-196. AF_06/2019</v>
          </cell>
          <cell r="I2660" t="str">
            <v>KG</v>
          </cell>
          <cell r="J2660" t="str">
            <v>COEFICIENTE DE REPRESENTATIVIDADE</v>
          </cell>
          <cell r="K2660" t="str">
            <v>11,02</v>
          </cell>
        </row>
        <row r="2661">
          <cell r="A2661" t="str">
            <v>FUNDACOES E ESTRUTURAS</v>
          </cell>
          <cell r="B2661" t="str">
            <v>FUES</v>
          </cell>
          <cell r="C2661" t="str">
            <v>ARMADURAS</v>
          </cell>
          <cell r="D2661" t="str">
            <v>0042</v>
          </cell>
        </row>
        <row r="2661">
          <cell r="G2661">
            <v>100067</v>
          </cell>
          <cell r="H2661" t="str">
            <v>ARMAÇÃO DO SISTEMA DE PAREDES DE CONCRETO, EXECUTADA COMO REFORÇO, VERGALHÃO DE 5,0 MM DE DIÂMETRO. AF_06/2019</v>
          </cell>
          <cell r="I2661" t="str">
            <v>KG</v>
          </cell>
          <cell r="J2661" t="str">
            <v>COEFICIENTE DE REPRESENTATIVIDADE</v>
          </cell>
          <cell r="K2661" t="str">
            <v>11,00</v>
          </cell>
        </row>
        <row r="2662">
          <cell r="A2662" t="str">
            <v>FUNDACOES E ESTRUTURAS</v>
          </cell>
          <cell r="B2662" t="str">
            <v>FUES</v>
          </cell>
          <cell r="C2662" t="str">
            <v>ARMADURAS</v>
          </cell>
          <cell r="D2662" t="str">
            <v>0042</v>
          </cell>
        </row>
        <row r="2662">
          <cell r="G2662">
            <v>100068</v>
          </cell>
          <cell r="H2662" t="str">
            <v>ARMAÇÃO DO SISTEMA DE PAREDES DE CONCRETO, EXECUTADA COMO REFORÇO, VERGALHÃO DE 12,5 MM DE DIÂMETRO. AF_06/2019</v>
          </cell>
          <cell r="I2662" t="str">
            <v>KG</v>
          </cell>
          <cell r="J2662" t="str">
            <v>COEFICIENTE DE REPRESENTATIVIDADE</v>
          </cell>
          <cell r="K2662" t="str">
            <v>8,38</v>
          </cell>
        </row>
        <row r="2663">
          <cell r="A2663" t="str">
            <v>FUNDACOES E ESTRUTURAS</v>
          </cell>
          <cell r="B2663" t="str">
            <v>FUES</v>
          </cell>
          <cell r="C2663" t="str">
            <v>ARMADURAS</v>
          </cell>
          <cell r="D2663" t="str">
            <v>0042</v>
          </cell>
        </row>
        <row r="2663">
          <cell r="G2663">
            <v>102920</v>
          </cell>
          <cell r="H2663" t="str">
            <v>ARMAÇÃO DE CINTA DE ALVENARIA ESTRUTURAL; DIÂMETRO DE 12,5 MM. AF_09/2021</v>
          </cell>
          <cell r="I2663" t="str">
            <v>KG</v>
          </cell>
          <cell r="J2663" t="str">
            <v>COEFICIENTE DE REPRESENTATIVIDADE</v>
          </cell>
          <cell r="K2663" t="str">
            <v>7,58</v>
          </cell>
        </row>
        <row r="2664">
          <cell r="A2664" t="str">
            <v>FUNDACOES E ESTRUTURAS</v>
          </cell>
          <cell r="B2664" t="str">
            <v>FUES</v>
          </cell>
          <cell r="C2664" t="str">
            <v>ARMADURAS</v>
          </cell>
          <cell r="D2664" t="str">
            <v>0042</v>
          </cell>
        </row>
        <row r="2664">
          <cell r="G2664">
            <v>102921</v>
          </cell>
          <cell r="H2664" t="str">
            <v>ARMAÇÃO VERTICAL DE ALVENARIA ESTRUTURAL; DIÂMETRO DE 16,0 MM. AF_09/2021</v>
          </cell>
          <cell r="I2664" t="str">
            <v>KG</v>
          </cell>
          <cell r="J2664" t="str">
            <v>COEFICIENTE DE REPRESENTATIVIDADE</v>
          </cell>
          <cell r="K2664" t="str">
            <v>7,30</v>
          </cell>
        </row>
        <row r="2665">
          <cell r="A2665" t="str">
            <v>FUNDACOES E ESTRUTURAS</v>
          </cell>
          <cell r="B2665" t="str">
            <v>FUES</v>
          </cell>
          <cell r="C2665" t="str">
            <v>ARMADURAS</v>
          </cell>
          <cell r="D2665" t="str">
            <v>0042</v>
          </cell>
        </row>
        <row r="2665">
          <cell r="G2665">
            <v>102922</v>
          </cell>
          <cell r="H2665" t="str">
            <v>ARMAÇÃO DE VERGA E CONTRAVERGA DE ALVENARIA ESTRUTURAL; DIÂMETRO DE 16,0 MM. AF_09/2021</v>
          </cell>
          <cell r="I2665" t="str">
            <v>KG</v>
          </cell>
          <cell r="J2665" t="str">
            <v>COEFICIENTE DE REPRESENTATIVIDADE</v>
          </cell>
          <cell r="K2665" t="str">
            <v>8,10</v>
          </cell>
        </row>
        <row r="2666">
          <cell r="A2666" t="str">
            <v>FUNDACOES E ESTRUTURAS</v>
          </cell>
          <cell r="B2666" t="str">
            <v>FUES</v>
          </cell>
          <cell r="C2666" t="str">
            <v>ARMADURAS</v>
          </cell>
          <cell r="D2666" t="str">
            <v>0042</v>
          </cell>
        </row>
        <row r="2666">
          <cell r="G2666">
            <v>102923</v>
          </cell>
          <cell r="H2666" t="str">
            <v>ARMAÇÃO DE CINTA DE ALVENARIA ESTRUTURAL; DIÂMETRO DE 16,0 MM. AF_09/2021</v>
          </cell>
          <cell r="I2666" t="str">
            <v>KG</v>
          </cell>
          <cell r="J2666" t="str">
            <v>COEFICIENTE DE REPRESENTATIVIDADE</v>
          </cell>
          <cell r="K2666" t="str">
            <v>7,10</v>
          </cell>
        </row>
        <row r="2667">
          <cell r="A2667" t="str">
            <v>FUNDACOES E ESTRUTURAS</v>
          </cell>
          <cell r="B2667" t="str">
            <v>FUES</v>
          </cell>
          <cell r="C2667" t="str">
            <v>ARMADURAS</v>
          </cell>
          <cell r="D2667" t="str">
            <v>0042</v>
          </cell>
        </row>
        <row r="2667">
          <cell r="G2667">
            <v>103088</v>
          </cell>
          <cell r="H2667" t="str">
            <v>ARMAÇÃO DE VERGA E CONTRAVERGA DE ALVENARIA ESTRUTURAL; DIÂMETRO DE 12,5 MM. AF_09/2021</v>
          </cell>
          <cell r="I2667" t="str">
            <v>KG</v>
          </cell>
          <cell r="J2667" t="str">
            <v>COEFICIENTE DE REPRESENTATIVIDADE</v>
          </cell>
          <cell r="K2667" t="str">
            <v>9,21</v>
          </cell>
        </row>
        <row r="2668">
          <cell r="A2668" t="str">
            <v>FUNDACOES E ESTRUTURAS</v>
          </cell>
          <cell r="B2668" t="str">
            <v>FUES</v>
          </cell>
          <cell r="C2668" t="str">
            <v>ARMADURAS</v>
          </cell>
          <cell r="D2668" t="str">
            <v>0042</v>
          </cell>
        </row>
        <row r="2668">
          <cell r="G2668">
            <v>104104</v>
          </cell>
          <cell r="H2668" t="str">
            <v>ARMAÇÃO DE ESTRUTURAS DIVERSAS DE CONCRETO ARMADO, EXCETO VIGAS, PILARES, LAJES E FUNDAÇÕES, UTILIZANDO AÇO CA-50 DE 32,0 MM - MONTAGEM. AF_06/2022</v>
          </cell>
          <cell r="I2668" t="str">
            <v>KG</v>
          </cell>
          <cell r="J2668" t="str">
            <v>COEFICIENTE DE REPRESENTATIVIDADE</v>
          </cell>
          <cell r="K2668" t="str">
            <v>10,00</v>
          </cell>
        </row>
        <row r="2669">
          <cell r="A2669" t="str">
            <v>FUNDACOES E ESTRUTURAS</v>
          </cell>
          <cell r="B2669" t="str">
            <v>FUES</v>
          </cell>
          <cell r="C2669" t="str">
            <v>ARMADURAS</v>
          </cell>
          <cell r="D2669" t="str">
            <v>0042</v>
          </cell>
        </row>
        <row r="2669">
          <cell r="G2669">
            <v>104105</v>
          </cell>
          <cell r="H2669" t="str">
            <v>ARMAÇÃO DE PILAR OU VIGA DE ESTRUTURA CONVENCIONAL DE CONCRETO ARMADO UTILIZANDO AÇO CA-50 DE 32,0 MM. AF_06/2022</v>
          </cell>
          <cell r="I2669" t="str">
            <v>KG</v>
          </cell>
          <cell r="J2669" t="str">
            <v>COEFICIENTE DE REPRESENTATIVIDADE</v>
          </cell>
          <cell r="K2669" t="str">
            <v>10,01</v>
          </cell>
        </row>
        <row r="2670">
          <cell r="A2670" t="str">
            <v>FUNDACOES E ESTRUTURAS</v>
          </cell>
          <cell r="B2670" t="str">
            <v>FUES</v>
          </cell>
          <cell r="C2670" t="str">
            <v>ARMADURAS</v>
          </cell>
          <cell r="D2670" t="str">
            <v>0042</v>
          </cell>
        </row>
        <row r="2670">
          <cell r="G2670">
            <v>104106</v>
          </cell>
          <cell r="H2670" t="str">
            <v>ARMAÇÃO DE PILAR OU VIGA DE ESTRUTURA DE CONCRETO ARMADO EMBUTIDA EM ALVENARIA DE VEDAÇÃO UTILIZANDO AÇO CA-50 DE 16,0 MM - MONTAGEM. AF_06/2022</v>
          </cell>
          <cell r="I2670" t="str">
            <v>KG</v>
          </cell>
          <cell r="J2670" t="str">
            <v>COEFICIENTE DE REPRESENTATIVIDADE</v>
          </cell>
          <cell r="K2670" t="str">
            <v>9,29</v>
          </cell>
        </row>
        <row r="2671">
          <cell r="A2671" t="str">
            <v>FUNDACOES E ESTRUTURAS</v>
          </cell>
          <cell r="B2671" t="str">
            <v>FUES</v>
          </cell>
          <cell r="C2671" t="str">
            <v>ARMADURAS</v>
          </cell>
          <cell r="D2671" t="str">
            <v>0042</v>
          </cell>
        </row>
        <row r="2671">
          <cell r="G2671">
            <v>104107</v>
          </cell>
          <cell r="H2671" t="str">
            <v>ARMAÇÃO DE PILAR OU VIGA DE ESTRUTURA DE CONCRETO ARMADO EMBUTIDA EM ALVENARIA DE VEDAÇÃO UTILIZANDO AÇO CA-50 DE 12,5 MM - MONTAGEM. AF_06/2022</v>
          </cell>
          <cell r="I2671" t="str">
            <v>KG</v>
          </cell>
          <cell r="J2671" t="str">
            <v>COEFICIENTE DE REPRESENTATIVIDADE</v>
          </cell>
          <cell r="K2671" t="str">
            <v>9,91</v>
          </cell>
        </row>
        <row r="2672">
          <cell r="A2672" t="str">
            <v>FUNDACOES E ESTRUTURAS</v>
          </cell>
          <cell r="B2672" t="str">
            <v>FUES</v>
          </cell>
          <cell r="C2672" t="str">
            <v>ARMADURAS</v>
          </cell>
          <cell r="D2672" t="str">
            <v>0042</v>
          </cell>
        </row>
        <row r="2672">
          <cell r="G2672">
            <v>104108</v>
          </cell>
          <cell r="H2672" t="str">
            <v>ARMAÇÃO DE PILAR OU VIGA DE ESTRUTURA DE CONCRETO ARMADO EMBUTIDA EM ALVENARIA DE VEDAÇÃO UTILIZANDO AÇO CA-50 DE 10,0 MM - MONTAGEM. AF_06/2022</v>
          </cell>
          <cell r="I2672" t="str">
            <v>KG</v>
          </cell>
          <cell r="J2672" t="str">
            <v>COEFICIENTE DE REPRESENTATIVIDADE</v>
          </cell>
          <cell r="K2672" t="str">
            <v>11,74</v>
          </cell>
        </row>
        <row r="2673">
          <cell r="A2673" t="str">
            <v>FUNDACOES E ESTRUTURAS</v>
          </cell>
          <cell r="B2673" t="str">
            <v>FUES</v>
          </cell>
          <cell r="C2673" t="str">
            <v>ARMADURAS</v>
          </cell>
          <cell r="D2673" t="str">
            <v>0042</v>
          </cell>
        </row>
        <row r="2673">
          <cell r="G2673">
            <v>104109</v>
          </cell>
          <cell r="H2673" t="str">
            <v>ARMAÇÃO DE PILAR OU VIGA DE ESTRUTURA DE CONCRETO ARMADO EMBUTIDA EM ALVENARIA DE VEDAÇÃO UTILIZANDO AÇO CA-50 DE 8,0 MM - MONTAGEM. AF_06/2022</v>
          </cell>
          <cell r="I2673" t="str">
            <v>KG</v>
          </cell>
          <cell r="J2673" t="str">
            <v>COEFICIENTE DE REPRESENTATIVIDADE</v>
          </cell>
          <cell r="K2673" t="str">
            <v>14,40</v>
          </cell>
        </row>
        <row r="2674">
          <cell r="A2674" t="str">
            <v>FUNDACOES E ESTRUTURAS</v>
          </cell>
          <cell r="B2674" t="str">
            <v>FUES</v>
          </cell>
          <cell r="C2674" t="str">
            <v>ARMADURAS</v>
          </cell>
          <cell r="D2674" t="str">
            <v>0042</v>
          </cell>
        </row>
        <row r="2674">
          <cell r="G2674">
            <v>104110</v>
          </cell>
          <cell r="H2674" t="str">
            <v>ARMAÇÃO DE PILAR OU VIGA DE ESTRUTURA DE CONCRETO ARMADO EMBUTIDA EM ALVENARIA DE VEDAÇÃO UTILIZANDO AÇO CA-50 DE 6,3 MM - MONTAGEM. AF_06/2022</v>
          </cell>
          <cell r="I2674" t="str">
            <v>KG</v>
          </cell>
          <cell r="J2674" t="str">
            <v>COEFICIENTE DE REPRESENTATIVIDADE</v>
          </cell>
          <cell r="K2674" t="str">
            <v>16,39</v>
          </cell>
        </row>
        <row r="2675">
          <cell r="A2675" t="str">
            <v>FUNDACOES E ESTRUTURAS</v>
          </cell>
          <cell r="B2675" t="str">
            <v>FUES</v>
          </cell>
          <cell r="C2675" t="str">
            <v>ARMADURAS</v>
          </cell>
          <cell r="D2675" t="str">
            <v>0042</v>
          </cell>
        </row>
        <row r="2675">
          <cell r="G2675">
            <v>104111</v>
          </cell>
          <cell r="H2675" t="str">
            <v>ARMAÇÃO DE PILAR OU VIGA DE ESTRUTURA DE CONCRETO ARMADO EMBUTIDA EM ALVENARIA DE VEDAÇÃO UTILIZANDO AÇO CA-60 DE 5,0 MM - MONTAGEM. AF_06/2022</v>
          </cell>
          <cell r="I2675" t="str">
            <v>KG</v>
          </cell>
          <cell r="J2675" t="str">
            <v>COEFICIENTE DE REPRESENTATIVIDADE</v>
          </cell>
          <cell r="K2675" t="str">
            <v>18,64</v>
          </cell>
        </row>
        <row r="2676">
          <cell r="A2676" t="str">
            <v>FUNDACOES E ESTRUTURAS</v>
          </cell>
          <cell r="B2676" t="str">
            <v>FUES</v>
          </cell>
          <cell r="C2676" t="str">
            <v>ARMADURAS</v>
          </cell>
          <cell r="D2676" t="str">
            <v>0042</v>
          </cell>
        </row>
        <row r="2676">
          <cell r="G2676">
            <v>104915</v>
          </cell>
          <cell r="H2676" t="str">
            <v>ARMAÇÃO DE BLOCO E SAPATA UTILIZANDO AÇO CA-50 DE 25 MM - MONTAGEM. AF_01/2024</v>
          </cell>
          <cell r="I2676" t="str">
            <v>KG</v>
          </cell>
          <cell r="J2676" t="str">
            <v>COEFICIENTE DE REPRESENTATIVIDADE</v>
          </cell>
          <cell r="K2676" t="str">
            <v>9,33</v>
          </cell>
        </row>
        <row r="2677">
          <cell r="A2677" t="str">
            <v>FUNDACOES E ESTRUTURAS</v>
          </cell>
          <cell r="B2677" t="str">
            <v>FUES</v>
          </cell>
          <cell r="C2677" t="str">
            <v>ARMADURAS</v>
          </cell>
          <cell r="D2677" t="str">
            <v>0042</v>
          </cell>
        </row>
        <row r="2677">
          <cell r="G2677">
            <v>104917</v>
          </cell>
          <cell r="H2677" t="str">
            <v>ARMAÇÃO DE SAPATA ISOLADA, VIGA BALDRAME E SAPATA CORRIDA UTILIZANDO AÇO CA-50 DE 6,3 MM - MONTAGEM. AF_01/2024</v>
          </cell>
          <cell r="I2677" t="str">
            <v>KG</v>
          </cell>
          <cell r="J2677" t="str">
            <v>COEFICIENTE DE REPRESENTATIVIDADE</v>
          </cell>
          <cell r="K2677" t="str">
            <v>14,14</v>
          </cell>
        </row>
        <row r="2678">
          <cell r="A2678" t="str">
            <v>FUNDACOES E ESTRUTURAS</v>
          </cell>
          <cell r="B2678" t="str">
            <v>FUES</v>
          </cell>
          <cell r="C2678" t="str">
            <v>ARMADURAS</v>
          </cell>
          <cell r="D2678" t="str">
            <v>0042</v>
          </cell>
        </row>
        <row r="2678">
          <cell r="G2678">
            <v>104918</v>
          </cell>
          <cell r="H2678" t="str">
            <v>ARMAÇÃO DE SAPATA ISOLADA, VIGA BALDRAME E SAPATA CORRIDA UTILIZANDO AÇO CA-50 DE 8 MM - MONTAGEM. AF_01/2024</v>
          </cell>
          <cell r="I2678" t="str">
            <v>KG</v>
          </cell>
          <cell r="J2678" t="str">
            <v>COEFICIENTE DE REPRESENTATIVIDADE</v>
          </cell>
          <cell r="K2678" t="str">
            <v>13,08</v>
          </cell>
        </row>
        <row r="2679">
          <cell r="A2679" t="str">
            <v>FUNDACOES E ESTRUTURAS</v>
          </cell>
          <cell r="B2679" t="str">
            <v>FUES</v>
          </cell>
          <cell r="C2679" t="str">
            <v>ARMADURAS</v>
          </cell>
          <cell r="D2679" t="str">
            <v>0042</v>
          </cell>
        </row>
        <row r="2679">
          <cell r="G2679">
            <v>104919</v>
          </cell>
          <cell r="H2679" t="str">
            <v>ARMAÇÃO DE SAPATA ISOLADA, VIGA BALDRAME E SAPATA CORRIDA UTILIZANDO AÇO CA-50 DE 10 MM - MONTAGEM. AF_01/2024</v>
          </cell>
          <cell r="I2679" t="str">
            <v>KG</v>
          </cell>
          <cell r="J2679" t="str">
            <v>COEFICIENTE DE REPRESENTATIVIDADE</v>
          </cell>
          <cell r="K2679" t="str">
            <v>11,66</v>
          </cell>
        </row>
        <row r="2680">
          <cell r="A2680" t="str">
            <v>FUNDACOES E ESTRUTURAS</v>
          </cell>
          <cell r="B2680" t="str">
            <v>FUES</v>
          </cell>
          <cell r="C2680" t="str">
            <v>ARMADURAS</v>
          </cell>
          <cell r="D2680" t="str">
            <v>0042</v>
          </cell>
        </row>
        <row r="2680">
          <cell r="G2680">
            <v>104920</v>
          </cell>
          <cell r="H2680" t="str">
            <v>ARMAÇÃO DE BLOCO, SAPATA ISOLADA, VIGA BALDRAME E SAPATA CORRIDA UTILIZANDO AÇO CA-50 DE 12,5 MM - MONTAGEM. AF_01/2024</v>
          </cell>
          <cell r="I2680" t="str">
            <v>KG</v>
          </cell>
          <cell r="J2680" t="str">
            <v>COEFICIENTE DE REPRESENTATIVIDADE</v>
          </cell>
          <cell r="K2680" t="str">
            <v>9,91</v>
          </cell>
        </row>
        <row r="2681">
          <cell r="A2681" t="str">
            <v>FUNDACOES E ESTRUTURAS</v>
          </cell>
          <cell r="B2681" t="str">
            <v>FUES</v>
          </cell>
          <cell r="C2681" t="str">
            <v>ARMADURAS</v>
          </cell>
          <cell r="D2681" t="str">
            <v>0042</v>
          </cell>
        </row>
        <row r="2681">
          <cell r="G2681">
            <v>104921</v>
          </cell>
          <cell r="H2681" t="str">
            <v>ARMAÇÃO DE BLOCO, SAPATA ISOLADA, VIGA BALDRAME E SAPATA CORRIDA UTILIZANDO AÇO CA-50 DE 16 MM - MONTAGEM. AF_01/2024</v>
          </cell>
          <cell r="I2681" t="str">
            <v>KG</v>
          </cell>
          <cell r="J2681" t="str">
            <v>COEFICIENTE DE REPRESENTATIVIDADE</v>
          </cell>
          <cell r="K2681" t="str">
            <v>9,32</v>
          </cell>
        </row>
        <row r="2682">
          <cell r="A2682" t="str">
            <v>FUNDACOES E ESTRUTURAS</v>
          </cell>
          <cell r="B2682" t="str">
            <v>FUES</v>
          </cell>
          <cell r="C2682" t="str">
            <v>ARMADURAS</v>
          </cell>
          <cell r="D2682" t="str">
            <v>0042</v>
          </cell>
        </row>
        <row r="2682">
          <cell r="G2682">
            <v>104922</v>
          </cell>
          <cell r="H2682" t="str">
            <v>ARMAÇÃO DE BLOCO, SAPATA ISOLADA E SAPATA CORRIDA UTILIZANDO AÇO CA-50 DE 20 MM - MONTAGEM. AF_01/2024</v>
          </cell>
          <cell r="I2682" t="str">
            <v>KG</v>
          </cell>
          <cell r="J2682" t="str">
            <v>COEFICIENTE DE REPRESENTATIVIDADE</v>
          </cell>
          <cell r="K2682" t="str">
            <v>10,24</v>
          </cell>
        </row>
        <row r="2683">
          <cell r="A2683" t="str">
            <v>FUNDACOES E ESTRUTURAS</v>
          </cell>
          <cell r="B2683" t="str">
            <v>FUES</v>
          </cell>
          <cell r="C2683" t="str">
            <v>CONCRETOS</v>
          </cell>
          <cell r="D2683" t="str">
            <v>0043</v>
          </cell>
        </row>
        <row r="2683">
          <cell r="G2683">
            <v>89993</v>
          </cell>
          <cell r="H2683" t="str">
            <v>GRAUTEAMENTO VERTICAL EM ALVENARIA ESTRUTURAL. AF_09/2021</v>
          </cell>
          <cell r="I2683" t="str">
            <v>M3</v>
          </cell>
          <cell r="J2683" t="str">
            <v>COEFICIENTE DE REPRESENTATIVIDADE</v>
          </cell>
          <cell r="K2683" t="str">
            <v>1.031,12</v>
          </cell>
        </row>
        <row r="2684">
          <cell r="A2684" t="str">
            <v>FUNDACOES E ESTRUTURAS</v>
          </cell>
          <cell r="B2684" t="str">
            <v>FUES</v>
          </cell>
          <cell r="C2684" t="str">
            <v>CONCRETOS</v>
          </cell>
          <cell r="D2684" t="str">
            <v>0043</v>
          </cell>
        </row>
        <row r="2684">
          <cell r="G2684">
            <v>89994</v>
          </cell>
          <cell r="H2684" t="str">
            <v>GRAUTEAMENTO DE CINTA INTERMEDIÁRIA OU DE CONTRAVERGA EM ALVENARIA ESTRUTURAL. AF_09/2021</v>
          </cell>
          <cell r="I2684" t="str">
            <v>M3</v>
          </cell>
          <cell r="J2684" t="str">
            <v>COEFICIENTE DE REPRESENTATIVIDADE</v>
          </cell>
          <cell r="K2684" t="str">
            <v>901,31</v>
          </cell>
        </row>
        <row r="2685">
          <cell r="A2685" t="str">
            <v>FUNDACOES E ESTRUTURAS</v>
          </cell>
          <cell r="B2685" t="str">
            <v>FUES</v>
          </cell>
          <cell r="C2685" t="str">
            <v>CONCRETOS</v>
          </cell>
          <cell r="D2685" t="str">
            <v>0043</v>
          </cell>
        </row>
        <row r="2685">
          <cell r="G2685">
            <v>89995</v>
          </cell>
          <cell r="H2685" t="str">
            <v>GRAUTEAMENTO DE CINTA SUPERIOR OU DE VERGA EM ALVENARIA ESTRUTURAL. AF_09/2021</v>
          </cell>
          <cell r="I2685" t="str">
            <v>M3</v>
          </cell>
          <cell r="J2685" t="str">
            <v>COEFICIENTE DE REPRESENTATIVIDADE</v>
          </cell>
          <cell r="K2685" t="str">
            <v>997,92</v>
          </cell>
        </row>
        <row r="2686">
          <cell r="A2686" t="str">
            <v>FUNDACOES E ESTRUTURAS</v>
          </cell>
          <cell r="B2686" t="str">
            <v>FUES</v>
          </cell>
          <cell r="C2686" t="str">
            <v>CONCRETOS</v>
          </cell>
          <cell r="D2686" t="str">
            <v>0043</v>
          </cell>
        </row>
        <row r="2686">
          <cell r="G2686">
            <v>90278</v>
          </cell>
          <cell r="H2686" t="str">
            <v>GRAUTE FGK=15 MPA; TRAÇO 1:0,04:2,2:2,5 (EM MASSA SECA DE CIMENTO/CAL/AREIA GROSSA/BRITA 0) - PREPARO MECÂNICO COM BETONEIRA 400 L. AF_09/2021</v>
          </cell>
          <cell r="I2686" t="str">
            <v>M3</v>
          </cell>
          <cell r="J2686" t="str">
            <v>COEFICIENTE DE REPRESENTATIVIDADE</v>
          </cell>
          <cell r="K2686" t="str">
            <v>544,55</v>
          </cell>
        </row>
        <row r="2687">
          <cell r="A2687" t="str">
            <v>FUNDACOES E ESTRUTURAS</v>
          </cell>
          <cell r="B2687" t="str">
            <v>FUES</v>
          </cell>
          <cell r="C2687" t="str">
            <v>CONCRETOS</v>
          </cell>
          <cell r="D2687" t="str">
            <v>0043</v>
          </cell>
        </row>
        <row r="2687">
          <cell r="G2687">
            <v>90279</v>
          </cell>
          <cell r="H2687" t="str">
            <v>GRAUTE FGK=20 MPA; TRAÇO 1:0,04:1,8:2,1 (EM MASSA SECA DE CIMENTO/ CAL/ AREIA GROSSA/ BRITA 0) - PREPARO MECÂNICO COM BETONEIRA 400 L. AF_09/2021</v>
          </cell>
          <cell r="I2687" t="str">
            <v>M3</v>
          </cell>
          <cell r="J2687" t="str">
            <v>COEFICIENTE DE REPRESENTATIVIDADE</v>
          </cell>
          <cell r="K2687" t="str">
            <v>597,64</v>
          </cell>
        </row>
        <row r="2688">
          <cell r="A2688" t="str">
            <v>FUNDACOES E ESTRUTURAS</v>
          </cell>
          <cell r="B2688" t="str">
            <v>FUES</v>
          </cell>
          <cell r="C2688" t="str">
            <v>CONCRETOS</v>
          </cell>
          <cell r="D2688" t="str">
            <v>0043</v>
          </cell>
        </row>
        <row r="2688">
          <cell r="G2688">
            <v>90280</v>
          </cell>
          <cell r="H2688" t="str">
            <v>GRAUTE FGK=25 MPA; TRAÇO 1:0,02:1,3:1,6 (EM MASSA SECA DE CIMENTO/ CAL/ AREIA GROSSA/ BRITA 0) - PREPARO MECÂNICO COM BETONEIRA 400 L. AF_09/2021</v>
          </cell>
          <cell r="I2688" t="str">
            <v>M3</v>
          </cell>
          <cell r="J2688" t="str">
            <v>COEFICIENTE DE REPRESENTATIVIDADE</v>
          </cell>
          <cell r="K2688" t="str">
            <v>659,32</v>
          </cell>
        </row>
        <row r="2689">
          <cell r="A2689" t="str">
            <v>FUNDACOES E ESTRUTURAS</v>
          </cell>
          <cell r="B2689" t="str">
            <v>FUES</v>
          </cell>
          <cell r="C2689" t="str">
            <v>CONCRETOS</v>
          </cell>
          <cell r="D2689" t="str">
            <v>0043</v>
          </cell>
        </row>
        <row r="2689">
          <cell r="G2689">
            <v>90281</v>
          </cell>
          <cell r="H2689" t="str">
            <v>GRAUTE FGK=30 MPA; TRAÇO 1:0,02:0,9:1,2 (EM MASSA SECA DE CIMENTO/ CAL/ AREIA GROSSA/ BRITA 0) - PREPARO MECÂNICO COM BETONEIRA 400 L. AF_09/2021</v>
          </cell>
          <cell r="I2689" t="str">
            <v>M3</v>
          </cell>
          <cell r="J2689" t="str">
            <v>COEFICIENTE DE REPRESENTATIVIDADE</v>
          </cell>
          <cell r="K2689" t="str">
            <v>762,39</v>
          </cell>
        </row>
        <row r="2690">
          <cell r="A2690" t="str">
            <v>FUNDACOES E ESTRUTURAS</v>
          </cell>
          <cell r="B2690" t="str">
            <v>FUES</v>
          </cell>
          <cell r="C2690" t="str">
            <v>CONCRETOS</v>
          </cell>
          <cell r="D2690" t="str">
            <v>0043</v>
          </cell>
        </row>
        <row r="2690">
          <cell r="G2690">
            <v>90282</v>
          </cell>
          <cell r="H2690" t="str">
            <v>GRAUTE FGK=15 MPA; TRAÇO 1:2,2:2,5:0,3 (EM MASSA SECA DE CIMENTO/ AREIA GROSSA/ BRITA 0/ ADITIVO) - PREPARO MECÂNICO COM BETONEIRA 400 L. AF_09/2021</v>
          </cell>
          <cell r="I2690" t="str">
            <v>M3</v>
          </cell>
          <cell r="J2690" t="str">
            <v>COEFICIENTE DE REPRESENTATIVIDADE</v>
          </cell>
          <cell r="K2690" t="str">
            <v>532,70</v>
          </cell>
        </row>
        <row r="2691">
          <cell r="A2691" t="str">
            <v>FUNDACOES E ESTRUTURAS</v>
          </cell>
          <cell r="B2691" t="str">
            <v>FUES</v>
          </cell>
          <cell r="C2691" t="str">
            <v>CONCRETOS</v>
          </cell>
          <cell r="D2691" t="str">
            <v>0043</v>
          </cell>
        </row>
        <row r="2691">
          <cell r="G2691">
            <v>90283</v>
          </cell>
          <cell r="H2691" t="str">
            <v>GRAUTE FGK=20 MPA; TRAÇO 1:1,8:2,1:0,4 (EM MASSA SECA DE CIMENTO/ AREIA GROSSA/ BRITA 0/ ADITIVO) - PREPARO MECÂNICO COM BETONEIRA 400 L. AF_09/2021</v>
          </cell>
          <cell r="I2691" t="str">
            <v>M3</v>
          </cell>
          <cell r="J2691" t="str">
            <v>COEFICIENTE DE REPRESENTATIVIDADE</v>
          </cell>
          <cell r="K2691" t="str">
            <v>585,48</v>
          </cell>
        </row>
        <row r="2692">
          <cell r="A2692" t="str">
            <v>FUNDACOES E ESTRUTURAS</v>
          </cell>
          <cell r="B2692" t="str">
            <v>FUES</v>
          </cell>
          <cell r="C2692" t="str">
            <v>CONCRETOS</v>
          </cell>
          <cell r="D2692" t="str">
            <v>0043</v>
          </cell>
        </row>
        <row r="2692">
          <cell r="G2692">
            <v>90284</v>
          </cell>
          <cell r="H2692" t="str">
            <v>GRAUTE FGK=25 MPA; TRAÇO 1:1,3:1,6:0,4 (EM MASSA SECA DE CIMENTO/ AREIA GROSSA/ BRITA 0/ ADITIVO) - PREPARO MECÂNICO COM BETONEIRA 400 L. AF_09/2021</v>
          </cell>
          <cell r="I2692" t="str">
            <v>M3</v>
          </cell>
          <cell r="J2692" t="str">
            <v>COEFICIENTE DE REPRESENTATIVIDADE</v>
          </cell>
          <cell r="K2692" t="str">
            <v>651,32</v>
          </cell>
        </row>
        <row r="2693">
          <cell r="A2693" t="str">
            <v>FUNDACOES E ESTRUTURAS</v>
          </cell>
          <cell r="B2693" t="str">
            <v>FUES</v>
          </cell>
          <cell r="C2693" t="str">
            <v>CONCRETOS</v>
          </cell>
          <cell r="D2693" t="str">
            <v>0043</v>
          </cell>
        </row>
        <row r="2693">
          <cell r="G2693">
            <v>90285</v>
          </cell>
          <cell r="H2693" t="str">
            <v>GRAUTE FGK=30 MPA; TRAÇO 1:0,9:1,2:0,6 (EM MASSA SECA DE CIMENTO/ AREIA GROSSA/ BRITA 0/ ADITIVO) - PREPARO MECÂNICO COM BETONEIRA 400 L. AF_09/2021</v>
          </cell>
          <cell r="I2693" t="str">
            <v>M3</v>
          </cell>
          <cell r="J2693" t="str">
            <v>COEFICIENTE DE REPRESENTATIVIDADE</v>
          </cell>
          <cell r="K2693" t="str">
            <v>759,07</v>
          </cell>
        </row>
        <row r="2694">
          <cell r="A2694" t="str">
            <v>FUNDACOES E ESTRUTURAS</v>
          </cell>
          <cell r="B2694" t="str">
            <v>FUES</v>
          </cell>
          <cell r="C2694" t="str">
            <v>CONCRETOS</v>
          </cell>
          <cell r="D2694" t="str">
            <v>0043</v>
          </cell>
        </row>
        <row r="2694">
          <cell r="G2694">
            <v>94962</v>
          </cell>
          <cell r="H2694" t="str">
            <v>CONCRETO MAGRO PARA LASTRO, TRAÇO 1:4,5:4,5 (EM MASSA SECA DE CIMENTO/ AREIA MÉDIA/ BRITA 1) - PREPARO MECÂNICO COM BETONEIRA 400 L. AF_05/2021</v>
          </cell>
          <cell r="I2694" t="str">
            <v>M3</v>
          </cell>
          <cell r="J2694" t="str">
            <v>COEFICIENTE DE REPRESENTATIVIDADE</v>
          </cell>
          <cell r="K2694" t="str">
            <v>421,44</v>
          </cell>
        </row>
        <row r="2695">
          <cell r="A2695" t="str">
            <v>FUNDACOES E ESTRUTURAS</v>
          </cell>
          <cell r="B2695" t="str">
            <v>FUES</v>
          </cell>
          <cell r="C2695" t="str">
            <v>CONCRETOS</v>
          </cell>
          <cell r="D2695" t="str">
            <v>0043</v>
          </cell>
        </row>
        <row r="2695">
          <cell r="G2695">
            <v>94963</v>
          </cell>
          <cell r="H2695" t="str">
            <v>CONCRETO FCK = 15MPA, TRAÇO 1:3,4:3,5 (EM MASSA SECA DE CIMENTO/ AREIA MÉDIA/ BRITA 1) - PREPARO MECÂNICO COM BETONEIRA 400 L. AF_05/2021</v>
          </cell>
          <cell r="I2695" t="str">
            <v>M3</v>
          </cell>
          <cell r="J2695" t="str">
            <v>COEFICIENTE DE REPRESENTATIVIDADE</v>
          </cell>
          <cell r="K2695" t="str">
            <v>465,80</v>
          </cell>
        </row>
        <row r="2696">
          <cell r="A2696" t="str">
            <v>FUNDACOES E ESTRUTURAS</v>
          </cell>
          <cell r="B2696" t="str">
            <v>FUES</v>
          </cell>
          <cell r="C2696" t="str">
            <v>CONCRETOS</v>
          </cell>
          <cell r="D2696" t="str">
            <v>0043</v>
          </cell>
        </row>
        <row r="2696">
          <cell r="G2696">
            <v>94964</v>
          </cell>
          <cell r="H2696" t="str">
            <v>CONCRETO FCK = 20MPA, TRAÇO 1:2,7:3 (EM MASSA SECA DE CIMENTO/ AREIA MÉDIA/ BRITA 1) - PREPARO MECÂNICO COM BETONEIRA 400 L. AF_05/2021</v>
          </cell>
          <cell r="I2696" t="str">
            <v>M3</v>
          </cell>
          <cell r="J2696" t="str">
            <v>COEFICIENTE DE REPRESENTATIVIDADE</v>
          </cell>
          <cell r="K2696" t="str">
            <v>506,72</v>
          </cell>
        </row>
        <row r="2697">
          <cell r="A2697" t="str">
            <v>FUNDACOES E ESTRUTURAS</v>
          </cell>
          <cell r="B2697" t="str">
            <v>FUES</v>
          </cell>
          <cell r="C2697" t="str">
            <v>CONCRETOS</v>
          </cell>
          <cell r="D2697" t="str">
            <v>0043</v>
          </cell>
        </row>
        <row r="2697">
          <cell r="G2697">
            <v>94965</v>
          </cell>
          <cell r="H2697" t="str">
            <v>CONCRETO FCK = 25MPA, TRAÇO 1:2,3:2,7 (EM MASSA SECA DE CIMENTO/ AREIA MÉDIA/ BRITA 1) - PREPARO MECÂNICO COM BETONEIRA 400 L. AF_05/2021</v>
          </cell>
          <cell r="I2697" t="str">
            <v>M3</v>
          </cell>
          <cell r="J2697" t="str">
            <v>COEFICIENTE DE REPRESENTATIVIDADE</v>
          </cell>
          <cell r="K2697" t="str">
            <v>526,87</v>
          </cell>
        </row>
        <row r="2698">
          <cell r="A2698" t="str">
            <v>FUNDACOES E ESTRUTURAS</v>
          </cell>
          <cell r="B2698" t="str">
            <v>FUES</v>
          </cell>
          <cell r="C2698" t="str">
            <v>CONCRETOS</v>
          </cell>
          <cell r="D2698" t="str">
            <v>0043</v>
          </cell>
        </row>
        <row r="2698">
          <cell r="G2698">
            <v>94966</v>
          </cell>
          <cell r="H2698" t="str">
            <v>CONCRETO FCK = 30MPA, TRAÇO 1:2,1:2,5 (EM MASSA SECA DE CIMENTO/ AREIA MÉDIA/ BRITA 1) - PREPARO MECÂNICO COM BETONEIRA 400 L. AF_05/2021</v>
          </cell>
          <cell r="I2698" t="str">
            <v>M3</v>
          </cell>
          <cell r="J2698" t="str">
            <v>COEFICIENTE DE REPRESENTATIVIDADE</v>
          </cell>
          <cell r="K2698" t="str">
            <v>544,26</v>
          </cell>
        </row>
        <row r="2699">
          <cell r="A2699" t="str">
            <v>FUNDACOES E ESTRUTURAS</v>
          </cell>
          <cell r="B2699" t="str">
            <v>FUES</v>
          </cell>
          <cell r="C2699" t="str">
            <v>CONCRETOS</v>
          </cell>
          <cell r="D2699" t="str">
            <v>0043</v>
          </cell>
        </row>
        <row r="2699">
          <cell r="G2699">
            <v>94967</v>
          </cell>
          <cell r="H2699" t="str">
            <v>CONCRETO FCK = 40MPA, TRAÇO 1:1,6:1,9 (EM MASSA SECA DE CIMENTO/ AREIA MÉDIA/ BRITA 1) - PREPARO MECÂNICO COM BETONEIRA 400 L. AF_05/2021</v>
          </cell>
          <cell r="I2699" t="str">
            <v>M3</v>
          </cell>
          <cell r="J2699" t="str">
            <v>COEFICIENTE DE REPRESENTATIVIDADE</v>
          </cell>
          <cell r="K2699" t="str">
            <v>617,80</v>
          </cell>
        </row>
        <row r="2700">
          <cell r="A2700" t="str">
            <v>FUNDACOES E ESTRUTURAS</v>
          </cell>
          <cell r="B2700" t="str">
            <v>FUES</v>
          </cell>
          <cell r="C2700" t="str">
            <v>CONCRETOS</v>
          </cell>
          <cell r="D2700" t="str">
            <v>0043</v>
          </cell>
        </row>
        <row r="2700">
          <cell r="G2700">
            <v>94968</v>
          </cell>
          <cell r="H2700" t="str">
            <v>CONCRETO MAGRO PARA LASTRO, TRAÇO 1:4,5:4,5 (EM MASSA SECA DE CIMENTO/ AREIA MÉDIA/ BRITA 1) - PREPARO MECÂNICO COM BETONEIRA 600 L. AF_05/2021</v>
          </cell>
          <cell r="I2700" t="str">
            <v>M3</v>
          </cell>
          <cell r="J2700" t="str">
            <v>COEFICIENTE DE REPRESENTATIVIDADE</v>
          </cell>
          <cell r="K2700" t="str">
            <v>419,32</v>
          </cell>
        </row>
        <row r="2701">
          <cell r="A2701" t="str">
            <v>FUNDACOES E ESTRUTURAS</v>
          </cell>
          <cell r="B2701" t="str">
            <v>FUES</v>
          </cell>
          <cell r="C2701" t="str">
            <v>CONCRETOS</v>
          </cell>
          <cell r="D2701" t="str">
            <v>0043</v>
          </cell>
        </row>
        <row r="2701">
          <cell r="G2701">
            <v>94969</v>
          </cell>
          <cell r="H2701" t="str">
            <v>CONCRETO FCK = 15MPA, TRAÇO 1:3,4:3,5 (EM MASSA SECA DE CIMENTO/ AREIA MÉDIA/ BRITA 1) - PREPARO MECÂNICO COM BETONEIRA 600 L. AF_05/2021</v>
          </cell>
          <cell r="I2701" t="str">
            <v>M3</v>
          </cell>
          <cell r="J2701" t="str">
            <v>COEFICIENTE DE REPRESENTATIVIDADE</v>
          </cell>
          <cell r="K2701" t="str">
            <v>460,61</v>
          </cell>
        </row>
        <row r="2702">
          <cell r="A2702" t="str">
            <v>FUNDACOES E ESTRUTURAS</v>
          </cell>
          <cell r="B2702" t="str">
            <v>FUES</v>
          </cell>
          <cell r="C2702" t="str">
            <v>CONCRETOS</v>
          </cell>
          <cell r="D2702" t="str">
            <v>0043</v>
          </cell>
        </row>
        <row r="2702">
          <cell r="G2702">
            <v>94970</v>
          </cell>
          <cell r="H2702" t="str">
            <v>CONCRETO FCK = 20MPA, TRAÇO 1:2,7:3 (EM MASSA SECA DE CIMENTO/ AREIA MÉDIA/ BRITA 1) - PREPARO MECÂNICO COM BETONEIRA 600 L. AF_05/2021</v>
          </cell>
          <cell r="I2702" t="str">
            <v>M3</v>
          </cell>
          <cell r="J2702" t="str">
            <v>COEFICIENTE DE REPRESENTATIVIDADE</v>
          </cell>
          <cell r="K2702" t="str">
            <v>495,74</v>
          </cell>
        </row>
        <row r="2703">
          <cell r="A2703" t="str">
            <v>FUNDACOES E ESTRUTURAS</v>
          </cell>
          <cell r="B2703" t="str">
            <v>FUES</v>
          </cell>
          <cell r="C2703" t="str">
            <v>CONCRETOS</v>
          </cell>
          <cell r="D2703" t="str">
            <v>0043</v>
          </cell>
        </row>
        <row r="2703">
          <cell r="G2703">
            <v>94971</v>
          </cell>
          <cell r="H2703" t="str">
            <v>CONCRETO FCK = 25MPA, TRAÇO 1:2,3:2,7 (EM MASSA SECA DE CIMENTO/ AREIA MÉDIA/ BRITA 1) - PREPARO MECÂNICO COM BETONEIRA 600 L. AF_05/2021</v>
          </cell>
          <cell r="I2703" t="str">
            <v>M3</v>
          </cell>
          <cell r="J2703" t="str">
            <v>COEFICIENTE DE REPRESENTATIVIDADE</v>
          </cell>
          <cell r="K2703" t="str">
            <v>521,77</v>
          </cell>
        </row>
        <row r="2704">
          <cell r="A2704" t="str">
            <v>FUNDACOES E ESTRUTURAS</v>
          </cell>
          <cell r="B2704" t="str">
            <v>FUES</v>
          </cell>
          <cell r="C2704" t="str">
            <v>CONCRETOS</v>
          </cell>
          <cell r="D2704" t="str">
            <v>0043</v>
          </cell>
        </row>
        <row r="2704">
          <cell r="G2704">
            <v>94972</v>
          </cell>
          <cell r="H2704" t="str">
            <v>CONCRETO FCK = 30MPA, TRAÇO 1:2,1:2,5 (EM MASSA SECA DE CIMENTO/ AREIA MÉDIA/ BRITA 1) - PREPARO MECÂNICO COM BETONEIRA 600 L. AF_05/2021</v>
          </cell>
          <cell r="I2704" t="str">
            <v>M3</v>
          </cell>
          <cell r="J2704" t="str">
            <v>COEFICIENTE DE REPRESENTATIVIDADE</v>
          </cell>
          <cell r="K2704" t="str">
            <v>539,13</v>
          </cell>
        </row>
        <row r="2705">
          <cell r="A2705" t="str">
            <v>FUNDACOES E ESTRUTURAS</v>
          </cell>
          <cell r="B2705" t="str">
            <v>FUES</v>
          </cell>
          <cell r="C2705" t="str">
            <v>CONCRETOS</v>
          </cell>
          <cell r="D2705" t="str">
            <v>0043</v>
          </cell>
        </row>
        <row r="2705">
          <cell r="G2705">
            <v>94973</v>
          </cell>
          <cell r="H2705" t="str">
            <v>CONCRETO FCK = 40MPA, TRAÇO 1:1,6:1,9 (EM MASSA SECA DE CIMENTO/ AREIA MÉDIA/ BRITA 1) - PREPARO MECÂNICO COM BETONEIRA 600 L. AF_05/2021</v>
          </cell>
          <cell r="I2705" t="str">
            <v>M3</v>
          </cell>
          <cell r="J2705" t="str">
            <v>COEFICIENTE DE REPRESENTATIVIDADE</v>
          </cell>
          <cell r="K2705" t="str">
            <v>611,10</v>
          </cell>
        </row>
        <row r="2706">
          <cell r="A2706" t="str">
            <v>FUNDACOES E ESTRUTURAS</v>
          </cell>
          <cell r="B2706" t="str">
            <v>FUES</v>
          </cell>
          <cell r="C2706" t="str">
            <v>CONCRETOS</v>
          </cell>
          <cell r="D2706" t="str">
            <v>0043</v>
          </cell>
        </row>
        <row r="2706">
          <cell r="G2706">
            <v>94974</v>
          </cell>
          <cell r="H2706" t="str">
            <v>CONCRETO MAGRO PARA LASTRO, TRAÇO 1:4,5:4,5 (EM MASSA SECA DE CIMENTO/ AREIA MÉDIA/ BRITA 1) - PREPARO MANUAL. AF_05/2021</v>
          </cell>
          <cell r="I2706" t="str">
            <v>M3</v>
          </cell>
          <cell r="J2706" t="str">
            <v>COEFICIENTE DE REPRESENTATIVIDADE</v>
          </cell>
          <cell r="K2706" t="str">
            <v>470,19</v>
          </cell>
        </row>
        <row r="2707">
          <cell r="A2707" t="str">
            <v>FUNDACOES E ESTRUTURAS</v>
          </cell>
          <cell r="B2707" t="str">
            <v>FUES</v>
          </cell>
          <cell r="C2707" t="str">
            <v>CONCRETOS</v>
          </cell>
          <cell r="D2707" t="str">
            <v>0043</v>
          </cell>
        </row>
        <row r="2707">
          <cell r="G2707">
            <v>94975</v>
          </cell>
          <cell r="H2707" t="str">
            <v>CONCRETO FCK = 15MPA, TRAÇO 1:3,4:3,5 (EM MASSA SECA DE CIMENTO/ AREIA MÉDIA/ BRITA 1) - PREPARO MANUAL. AF_05/2021</v>
          </cell>
          <cell r="I2707" t="str">
            <v>M3</v>
          </cell>
          <cell r="J2707" t="str">
            <v>COEFICIENTE DE REPRESENTATIVIDADE</v>
          </cell>
          <cell r="K2707" t="str">
            <v>509,31</v>
          </cell>
        </row>
        <row r="2708">
          <cell r="A2708" t="str">
            <v>FUNDACOES E ESTRUTURAS</v>
          </cell>
          <cell r="B2708" t="str">
            <v>FUES</v>
          </cell>
          <cell r="C2708" t="str">
            <v>CONCRETOS</v>
          </cell>
          <cell r="D2708" t="str">
            <v>0043</v>
          </cell>
        </row>
        <row r="2708">
          <cell r="G2708">
            <v>96555</v>
          </cell>
          <cell r="H2708" t="str">
            <v>CONCRETAGEM DE BLOCO DE COROAMENTO OU VIGA BALDRAME, FCK 30 MPA, COM USO DE JERICA - LANÇAMENTO, ADENSAMENTO E ACABAMENTO. AF_01/2024</v>
          </cell>
          <cell r="I2708" t="str">
            <v>M3</v>
          </cell>
          <cell r="J2708" t="str">
            <v>ATRIBUÍDO SÃO PAULO</v>
          </cell>
          <cell r="K2708" t="str">
            <v>741,03</v>
          </cell>
        </row>
        <row r="2709">
          <cell r="A2709" t="str">
            <v>FUNDACOES E ESTRUTURAS</v>
          </cell>
          <cell r="B2709" t="str">
            <v>FUES</v>
          </cell>
          <cell r="C2709" t="str">
            <v>CONCRETOS</v>
          </cell>
          <cell r="D2709" t="str">
            <v>0043</v>
          </cell>
        </row>
        <row r="2709">
          <cell r="G2709">
            <v>96556</v>
          </cell>
          <cell r="H2709" t="str">
            <v>CONCRETAGEM DE SAPATA, FCK 30 MPA, COM USO DE JERICA - LANÇAMENTO, ADENSAMENTO E ACABAMENTO. AF_01/2024</v>
          </cell>
          <cell r="I2709" t="str">
            <v>M3</v>
          </cell>
          <cell r="J2709" t="str">
            <v>ATRIBUÍDO SÃO PAULO</v>
          </cell>
          <cell r="K2709" t="str">
            <v>878,70</v>
          </cell>
        </row>
        <row r="2710">
          <cell r="A2710" t="str">
            <v>FUNDACOES E ESTRUTURAS</v>
          </cell>
          <cell r="B2710" t="str">
            <v>FUES</v>
          </cell>
          <cell r="C2710" t="str">
            <v>CONCRETOS</v>
          </cell>
          <cell r="D2710" t="str">
            <v>0043</v>
          </cell>
        </row>
        <row r="2710">
          <cell r="G2710">
            <v>96557</v>
          </cell>
          <cell r="H2710" t="str">
            <v>CONCRETAGEM DE BLOCO DE COROAMENTO OU VIGA BALDRAME, FCK 30 MPA, COM USO DE BOMBA - LANÇAMENTO, ADENSAMENTO E ACABAMENTO. AF_01/2024</v>
          </cell>
          <cell r="I2710" t="str">
            <v>M3</v>
          </cell>
          <cell r="J2710" t="str">
            <v>ATRIBUÍDO SÃO PAULO</v>
          </cell>
          <cell r="K2710" t="str">
            <v>794,57</v>
          </cell>
        </row>
        <row r="2711">
          <cell r="A2711" t="str">
            <v>FUNDACOES E ESTRUTURAS</v>
          </cell>
          <cell r="B2711" t="str">
            <v>FUES</v>
          </cell>
          <cell r="C2711" t="str">
            <v>CONCRETOS</v>
          </cell>
          <cell r="D2711" t="str">
            <v>0043</v>
          </cell>
        </row>
        <row r="2711">
          <cell r="G2711">
            <v>96558</v>
          </cell>
          <cell r="H2711" t="str">
            <v>CONCRETAGEM DE SAPATA, FCK 30 MPA, COM USO DE BOMBA - LANÇAMENTO, ADENSAMENTO E ACABAMENTO. AF_01/2024</v>
          </cell>
          <cell r="I2711" t="str">
            <v>M3</v>
          </cell>
          <cell r="J2711" t="str">
            <v>ATRIBUÍDO SÃO PAULO</v>
          </cell>
          <cell r="K2711" t="str">
            <v>827,07</v>
          </cell>
        </row>
        <row r="2712">
          <cell r="A2712" t="str">
            <v>FUNDACOES E ESTRUTURAS</v>
          </cell>
          <cell r="B2712" t="str">
            <v>FUES</v>
          </cell>
          <cell r="C2712" t="str">
            <v>CONCRETOS</v>
          </cell>
          <cell r="D2712" t="str">
            <v>0043</v>
          </cell>
        </row>
        <row r="2712">
          <cell r="G2712">
            <v>99235</v>
          </cell>
          <cell r="H2712" t="str">
            <v>CONCRETAGEM DE EDIFICAÇÕES (PAREDES E LAJES) FEITAS COM SISTEMA DE FÔRMAS MANUSEÁVEIS, COM CONCRETO USINADO AUTOADENSÁVEL FCK 25 MPA - LANÇAMENTO E ACABAMENTO. AF_10/2021</v>
          </cell>
          <cell r="I2712" t="str">
            <v>M3</v>
          </cell>
          <cell r="J2712" t="str">
            <v>COEFICIENTE DE REPRESENTATIVIDADE</v>
          </cell>
          <cell r="K2712" t="str">
            <v>723,86</v>
          </cell>
        </row>
        <row r="2713">
          <cell r="A2713" t="str">
            <v>FUNDACOES E ESTRUTURAS</v>
          </cell>
          <cell r="B2713" t="str">
            <v>FUES</v>
          </cell>
          <cell r="C2713" t="str">
            <v>CONCRETOS</v>
          </cell>
          <cell r="D2713" t="str">
            <v>0043</v>
          </cell>
        </row>
        <row r="2713">
          <cell r="G2713">
            <v>99431</v>
          </cell>
          <cell r="H2713" t="str">
            <v>CONCRETAGEM DE LAJES EM EDIFICAÇÕES UNIFAMILIARES FEITAS COM SISTEMA DE FÔRMAS MANUSEÁVEIS, COM CONCRETO USINADO BOMBEÁVEL FCK 25 MPA - LANÇAMENTO, ADENSAMENTO E ACABAMENTO (EXCLUSIVE BOMBA LANÇA). AF_10/2021</v>
          </cell>
          <cell r="I2713" t="str">
            <v>M3</v>
          </cell>
          <cell r="J2713" t="str">
            <v>ATRIBUÍDO SÃO PAULO</v>
          </cell>
          <cell r="K2713" t="str">
            <v>746,97</v>
          </cell>
        </row>
        <row r="2714">
          <cell r="A2714" t="str">
            <v>FUNDACOES E ESTRUTURAS</v>
          </cell>
          <cell r="B2714" t="str">
            <v>FUES</v>
          </cell>
          <cell r="C2714" t="str">
            <v>CONCRETOS</v>
          </cell>
          <cell r="D2714" t="str">
            <v>0043</v>
          </cell>
        </row>
        <row r="2714">
          <cell r="G2714">
            <v>99432</v>
          </cell>
          <cell r="H2714" t="str">
            <v>CONCRETAGEM DE PAREDES EM EDIFICAÇÕES UNIFAMILIARES FEITAS COM SISTEMA DE FÔRMAS MANUSEÁVEIS, COM CONCRETO USINADO BOMBEÁVEL FCK 25 MPA - LANÇAMENTO, ADENSAMENTO E ACABAMENTO (EXCLUSIVE BOMBA LANÇA). AF_10/2021</v>
          </cell>
          <cell r="I2714" t="str">
            <v>M3</v>
          </cell>
          <cell r="J2714" t="str">
            <v>ATRIBUÍDO SÃO PAULO</v>
          </cell>
          <cell r="K2714" t="str">
            <v>725,61</v>
          </cell>
        </row>
        <row r="2715">
          <cell r="A2715" t="str">
            <v>FUNDACOES E ESTRUTURAS</v>
          </cell>
          <cell r="B2715" t="str">
            <v>FUES</v>
          </cell>
          <cell r="C2715" t="str">
            <v>CONCRETOS</v>
          </cell>
          <cell r="D2715" t="str">
            <v>0043</v>
          </cell>
        </row>
        <row r="2715">
          <cell r="G2715">
            <v>99433</v>
          </cell>
          <cell r="H2715" t="str">
            <v>CONCRETAGEM DE PLATIBANDA EM EDIFICAÇÕES UNIFAMILIARES FEITAS COM SISTEMA DE FÔRMAS MANUSEÁVEIS, COM CONCRETO USINADO BOMBEÁVEL FCK 25 MPA, - LANÇAMENTO, ADENSAMENTO E ACABAMENTO (EXCLUSIVE BOMBA LANÇA). AF_10/2021</v>
          </cell>
          <cell r="I2715" t="str">
            <v>M3</v>
          </cell>
          <cell r="J2715" t="str">
            <v>ATRIBUÍDO SÃO PAULO</v>
          </cell>
          <cell r="K2715" t="str">
            <v>784,43</v>
          </cell>
        </row>
        <row r="2716">
          <cell r="A2716" t="str">
            <v>FUNDACOES E ESTRUTURAS</v>
          </cell>
          <cell r="B2716" t="str">
            <v>FUES</v>
          </cell>
          <cell r="C2716" t="str">
            <v>CONCRETOS</v>
          </cell>
          <cell r="D2716" t="str">
            <v>0043</v>
          </cell>
        </row>
        <row r="2716">
          <cell r="G2716">
            <v>99434</v>
          </cell>
          <cell r="H2716" t="str">
            <v>CONCRETAGEM DE LAJES EM EDIFICAÇÕES MULTIFAMILIARES FEITAS COM SISTEMA DE FÔRMAS MANUSEÁVEIS, COM CONCRETO USINADO BOMBEÁVEL FCK 25 MPA - LANÇAMENTO, ADENSAMENTO E ACABAMENTO (EXCLUSIVE BOMBA LANÇA). AF_10/2021</v>
          </cell>
          <cell r="I2716" t="str">
            <v>M3</v>
          </cell>
          <cell r="J2716" t="str">
            <v>ATRIBUÍDO SÃO PAULO</v>
          </cell>
          <cell r="K2716" t="str">
            <v>750,75</v>
          </cell>
        </row>
        <row r="2717">
          <cell r="A2717" t="str">
            <v>FUNDACOES E ESTRUTURAS</v>
          </cell>
          <cell r="B2717" t="str">
            <v>FUES</v>
          </cell>
          <cell r="C2717" t="str">
            <v>CONCRETOS</v>
          </cell>
          <cell r="D2717" t="str">
            <v>0043</v>
          </cell>
        </row>
        <row r="2717">
          <cell r="G2717">
            <v>99435</v>
          </cell>
          <cell r="H2717" t="str">
            <v>CONCRETAGEM DE PAREDES EM EDIFICAÇÕES MULTIFAMILIARES FEITAS COM SISTEMA DE FÔRMAS MANUSEÁVEIS, COM CONCRETO USINADO BOMBEÁVEL FCK 25 MPA - LANÇAMENTO, ADENSAMENTO E ACABAMENTO (EXCLUSIVE BOMBA LANÇA). AF_10/2021</v>
          </cell>
          <cell r="I2717" t="str">
            <v>M3</v>
          </cell>
          <cell r="J2717" t="str">
            <v>ATRIBUÍDO SÃO PAULO</v>
          </cell>
          <cell r="K2717" t="str">
            <v>728,20</v>
          </cell>
        </row>
        <row r="2718">
          <cell r="A2718" t="str">
            <v>FUNDACOES E ESTRUTURAS</v>
          </cell>
          <cell r="B2718" t="str">
            <v>FUES</v>
          </cell>
          <cell r="C2718" t="str">
            <v>CONCRETOS</v>
          </cell>
          <cell r="D2718" t="str">
            <v>0043</v>
          </cell>
        </row>
        <row r="2718">
          <cell r="G2718">
            <v>99436</v>
          </cell>
          <cell r="H2718" t="str">
            <v>CONCRETAGEM DE PLATIBANDA EM EDIFICAÇÕES MULTIFAMILIARES FEITAS COM SISTEMA DE FÔRMAS MANUSEÁVEIS, COM CONCRETO USINADO BOMBEÁVEL FCK 25 MPA - LANÇAMENTO, ADENSAMENTO E ACABAMENTO (EXCLUSIVE BOMBA LANÇA). AF_10/2021</v>
          </cell>
          <cell r="I2718" t="str">
            <v>M3</v>
          </cell>
          <cell r="J2718" t="str">
            <v>ATRIBUÍDO SÃO PAULO</v>
          </cell>
          <cell r="K2718" t="str">
            <v>804,18</v>
          </cell>
        </row>
        <row r="2719">
          <cell r="A2719" t="str">
            <v>FUNDACOES E ESTRUTURAS</v>
          </cell>
          <cell r="B2719" t="str">
            <v>FUES</v>
          </cell>
          <cell r="C2719" t="str">
            <v>CONCRETOS</v>
          </cell>
          <cell r="D2719" t="str">
            <v>0043</v>
          </cell>
        </row>
        <row r="2719">
          <cell r="G2719">
            <v>99437</v>
          </cell>
          <cell r="H2719" t="str">
            <v>CONCRETAGEM DE PLATIBANDA EM EDIFICAÇÕES UNIFAMILIARES FEITAS COM SISTEMA DE FÔRMAS MANUSEÁVEIS, COM CONCRETO USINADO AUTOADENSÁVEL FCK 25 MPA - LANÇAMENTO E ACABAMENTO. AF_10/2021</v>
          </cell>
          <cell r="I2719" t="str">
            <v>M3</v>
          </cell>
          <cell r="J2719" t="str">
            <v>COEFICIENTE DE REPRESENTATIVIDADE</v>
          </cell>
          <cell r="K2719" t="str">
            <v>766,90</v>
          </cell>
        </row>
        <row r="2720">
          <cell r="A2720" t="str">
            <v>FUNDACOES E ESTRUTURAS</v>
          </cell>
          <cell r="B2720" t="str">
            <v>FUES</v>
          </cell>
          <cell r="C2720" t="str">
            <v>CONCRETOS</v>
          </cell>
          <cell r="D2720" t="str">
            <v>0043</v>
          </cell>
        </row>
        <row r="2720">
          <cell r="G2720">
            <v>99438</v>
          </cell>
          <cell r="H2720" t="str">
            <v>CONCRETAGEM DE PLATIBANDA EM EDIFICAÇÕES MULTIFAMILIARES FEITAS COM SISTEMA DE FÔRMAS MANUSEÁVEIS, COM CONCRETO USINADO AUTOADENSÁVEL FCK 25 MPA - LANÇAMENTO E ACABAMENTO. AF_10/2021</v>
          </cell>
          <cell r="I2720" t="str">
            <v>M3</v>
          </cell>
          <cell r="J2720" t="str">
            <v>COEFICIENTE DE REPRESENTATIVIDADE</v>
          </cell>
          <cell r="K2720" t="str">
            <v>772,32</v>
          </cell>
        </row>
        <row r="2721">
          <cell r="A2721" t="str">
            <v>FUNDACOES E ESTRUTURAS</v>
          </cell>
          <cell r="B2721" t="str">
            <v>FUES</v>
          </cell>
          <cell r="C2721" t="str">
            <v>CONCRETOS</v>
          </cell>
          <cell r="D2721" t="str">
            <v>0043</v>
          </cell>
        </row>
        <row r="2721">
          <cell r="G2721">
            <v>99439</v>
          </cell>
          <cell r="H2721" t="str">
            <v>CONCRETAGEM DE EDIFICAÇÕES (PAREDES E LAJES) FEITAS COM SISTEMA DE FÔRMAS MANUSEÁVEIS, COM CONCRETO USINADO BOMBEÁVEL FCK 25 MPA - LANÇAMENTO, ADENSAMENTO E ACABAMENTO (EXCLUSIVE BOMBA LANÇA). AF_10/2021</v>
          </cell>
          <cell r="I2721" t="str">
            <v>M3</v>
          </cell>
          <cell r="J2721" t="str">
            <v>ATRIBUÍDO SÃO PAULO</v>
          </cell>
          <cell r="K2721" t="str">
            <v>735,05</v>
          </cell>
        </row>
        <row r="2722">
          <cell r="A2722" t="str">
            <v>FUNDACOES E ESTRUTURAS</v>
          </cell>
          <cell r="B2722" t="str">
            <v>FUES</v>
          </cell>
          <cell r="C2722" t="str">
            <v>CONCRETOS</v>
          </cell>
          <cell r="D2722" t="str">
            <v>0043</v>
          </cell>
        </row>
        <row r="2722">
          <cell r="G2722">
            <v>102473</v>
          </cell>
          <cell r="H2722" t="str">
            <v>CONCRETO MAGRO PARA LASTRO, TRAÇO 1:4,5:4,5 (EM MASSA SECA DE CIMENTO/ AREIA MÉDIA/ SEIXO ROLADO) - PREPARO MECÂNICO COM BETONEIRA 400 L. AF_05/2021</v>
          </cell>
          <cell r="I2722" t="str">
            <v>M3</v>
          </cell>
          <cell r="J2722" t="str">
            <v>COEFICIENTE DE REPRESENTATIVIDADE</v>
          </cell>
          <cell r="K2722" t="str">
            <v>605,31</v>
          </cell>
        </row>
        <row r="2723">
          <cell r="A2723" t="str">
            <v>FUNDACOES E ESTRUTURAS</v>
          </cell>
          <cell r="B2723" t="str">
            <v>FUES</v>
          </cell>
          <cell r="C2723" t="str">
            <v>CONCRETOS</v>
          </cell>
          <cell r="D2723" t="str">
            <v>0043</v>
          </cell>
        </row>
        <row r="2723">
          <cell r="G2723">
            <v>102474</v>
          </cell>
          <cell r="H2723" t="str">
            <v>CONCRETO FCK = 15MPA, TRAÇO 1:3,4:3,4 (EM MASSA SECA DE CIMENTO/ AREIA MÉDIA/ SEIXO ROLADO) - PREPARO MECÂNICO COM BETONEIRA 400 L. AF_05/2021</v>
          </cell>
          <cell r="I2723" t="str">
            <v>M3</v>
          </cell>
          <cell r="J2723" t="str">
            <v>COEFICIENTE DE REPRESENTATIVIDADE</v>
          </cell>
          <cell r="K2723" t="str">
            <v>645,26</v>
          </cell>
        </row>
        <row r="2724">
          <cell r="A2724" t="str">
            <v>FUNDACOES E ESTRUTURAS</v>
          </cell>
          <cell r="B2724" t="str">
            <v>FUES</v>
          </cell>
          <cell r="C2724" t="str">
            <v>CONCRETOS</v>
          </cell>
          <cell r="D2724" t="str">
            <v>0043</v>
          </cell>
        </row>
        <row r="2724">
          <cell r="G2724">
            <v>102475</v>
          </cell>
          <cell r="H2724" t="str">
            <v>CONCRETO FCK = 20MPA, TRAÇO 1:2,6:2,9 (EM MASSA SECA DE CIMENTO/ AREIA MÉDIA/ SEIXO ROLADO) - PREPARO MECÂNICO COM BETONEIRA 400 L. AF_05/2021</v>
          </cell>
          <cell r="I2724" t="str">
            <v>M3</v>
          </cell>
          <cell r="J2724" t="str">
            <v>COEFICIENTE DE REPRESENTATIVIDADE</v>
          </cell>
          <cell r="K2724" t="str">
            <v>691,68</v>
          </cell>
        </row>
        <row r="2725">
          <cell r="A2725" t="str">
            <v>FUNDACOES E ESTRUTURAS</v>
          </cell>
          <cell r="B2725" t="str">
            <v>FUES</v>
          </cell>
          <cell r="C2725" t="str">
            <v>CONCRETOS</v>
          </cell>
          <cell r="D2725" t="str">
            <v>0043</v>
          </cell>
        </row>
        <row r="2725">
          <cell r="G2725">
            <v>102476</v>
          </cell>
          <cell r="H2725" t="str">
            <v>CONCRETO FCK = 25MPA, TRAÇO 1:2,2:2,5 (EM MASSA SECA DE CIMENTO/ AREIA MÉDIA/ SEIXO ROLADO) - PREPARO MECÂNICO COM BETONEIRA 400 L. AF_05/2021</v>
          </cell>
          <cell r="I2725" t="str">
            <v>M3</v>
          </cell>
          <cell r="J2725" t="str">
            <v>COEFICIENTE DE REPRESENTATIVIDADE</v>
          </cell>
          <cell r="K2725" t="str">
            <v>711,62</v>
          </cell>
        </row>
        <row r="2726">
          <cell r="A2726" t="str">
            <v>FUNDACOES E ESTRUTURAS</v>
          </cell>
          <cell r="B2726" t="str">
            <v>FUES</v>
          </cell>
          <cell r="C2726" t="str">
            <v>CONCRETOS</v>
          </cell>
          <cell r="D2726" t="str">
            <v>0043</v>
          </cell>
        </row>
        <row r="2726">
          <cell r="G2726">
            <v>102477</v>
          </cell>
          <cell r="H2726" t="str">
            <v>CONCRETO FCK = 30MPA, TRAÇO 1:1,9:2,3 (EM MASSA SECA DE CIMENTO/ AREIA MÉDIA/ SEIXO ROLADO) - PREPARO MECÂNICO COM BETONEIRA 400 L. AF_05/2021</v>
          </cell>
          <cell r="I2726" t="str">
            <v>M3</v>
          </cell>
          <cell r="J2726" t="str">
            <v>COEFICIENTE DE REPRESENTATIVIDADE</v>
          </cell>
          <cell r="K2726" t="str">
            <v>747,98</v>
          </cell>
        </row>
        <row r="2727">
          <cell r="A2727" t="str">
            <v>FUNDACOES E ESTRUTURAS</v>
          </cell>
          <cell r="B2727" t="str">
            <v>FUES</v>
          </cell>
          <cell r="C2727" t="str">
            <v>CONCRETOS</v>
          </cell>
          <cell r="D2727" t="str">
            <v>0043</v>
          </cell>
        </row>
        <row r="2727">
          <cell r="G2727">
            <v>102478</v>
          </cell>
          <cell r="H2727" t="str">
            <v>CONCRETO FCK = 40MPA, TRAÇO 1:1,4:1,8 (EM MASSA SECA DE CIMENTO/ AREIA MÉDIA/ SEIXO ROLADO) - PREPARO MECÂNICO COM BETONEIRA 400 L. AF_05/2021</v>
          </cell>
          <cell r="I2727" t="str">
            <v>M3</v>
          </cell>
          <cell r="J2727" t="str">
            <v>COEFICIENTE DE REPRESENTATIVIDADE</v>
          </cell>
          <cell r="K2727" t="str">
            <v>801,20</v>
          </cell>
        </row>
        <row r="2728">
          <cell r="A2728" t="str">
            <v>FUNDACOES E ESTRUTURAS</v>
          </cell>
          <cell r="B2728" t="str">
            <v>FUES</v>
          </cell>
          <cell r="C2728" t="str">
            <v>CONCRETOS</v>
          </cell>
          <cell r="D2728" t="str">
            <v>0043</v>
          </cell>
        </row>
        <row r="2728">
          <cell r="G2728">
            <v>102479</v>
          </cell>
          <cell r="H2728" t="str">
            <v>CONCRETO MAGRO PARA LASTRO, TRAÇO 1:4,5:4,5 (EM MASSA SECA DE CIMENTO/ AREIA MÉDIA/ SEIXO ROLADO) - PREPARO MECÂNICO COM BETONEIRA 600 L. AF_05/2021</v>
          </cell>
          <cell r="I2728" t="str">
            <v>M3</v>
          </cell>
          <cell r="J2728" t="str">
            <v>COEFICIENTE DE REPRESENTATIVIDADE</v>
          </cell>
          <cell r="K2728" t="str">
            <v>604,09</v>
          </cell>
        </row>
        <row r="2729">
          <cell r="A2729" t="str">
            <v>FUNDACOES E ESTRUTURAS</v>
          </cell>
          <cell r="B2729" t="str">
            <v>FUES</v>
          </cell>
          <cell r="C2729" t="str">
            <v>CONCRETOS</v>
          </cell>
          <cell r="D2729" t="str">
            <v>0043</v>
          </cell>
        </row>
        <row r="2729">
          <cell r="G2729">
            <v>102480</v>
          </cell>
          <cell r="H2729" t="str">
            <v>CONCRETO FCK = 15MPA, TRAÇO 1:3,4:3,4 (EM MASSA SECA DE CIMENTO/ AREIA MÉDIA/ SEIXO ROLADO) - PREPARO MECÂNICO COM BETONEIRA 600 L. AF_05/2021</v>
          </cell>
          <cell r="I2729" t="str">
            <v>M3</v>
          </cell>
          <cell r="J2729" t="str">
            <v>COEFICIENTE DE REPRESENTATIVIDADE</v>
          </cell>
          <cell r="K2729" t="str">
            <v>640,70</v>
          </cell>
        </row>
        <row r="2730">
          <cell r="A2730" t="str">
            <v>FUNDACOES E ESTRUTURAS</v>
          </cell>
          <cell r="B2730" t="str">
            <v>FUES</v>
          </cell>
          <cell r="C2730" t="str">
            <v>CONCRETOS</v>
          </cell>
          <cell r="D2730" t="str">
            <v>0043</v>
          </cell>
        </row>
        <row r="2730">
          <cell r="G2730">
            <v>102481</v>
          </cell>
          <cell r="H2730" t="str">
            <v>CONCRETO FCK = 20MPA, TRAÇO 1:2,6:2,9 (EM MASSA SECA DE CIMENTO/ AREIA MÉDIA/ SEIXO ROLADO) - PREPARO MECÂNICO COM BETONEIRA 600 L. AF_05/2021</v>
          </cell>
          <cell r="I2730" t="str">
            <v>M3</v>
          </cell>
          <cell r="J2730" t="str">
            <v>COEFICIENTE DE REPRESENTATIVIDADE</v>
          </cell>
          <cell r="K2730" t="str">
            <v>681,51</v>
          </cell>
        </row>
        <row r="2731">
          <cell r="A2731" t="str">
            <v>FUNDACOES E ESTRUTURAS</v>
          </cell>
          <cell r="B2731" t="str">
            <v>FUES</v>
          </cell>
          <cell r="C2731" t="str">
            <v>CONCRETOS</v>
          </cell>
          <cell r="D2731" t="str">
            <v>0043</v>
          </cell>
        </row>
        <row r="2731">
          <cell r="G2731">
            <v>102482</v>
          </cell>
          <cell r="H2731" t="str">
            <v>CONCRETO FCK = 25MPA, TRAÇO 1:2,2:2,5 (EM MASSA SECA DE CIMENTO/ AREIA MÉDIA/ SEIXO ROLADO) - PREPARO MECÂNICO COM BETONEIRA 600 L. AF_05/2021</v>
          </cell>
          <cell r="I2731" t="str">
            <v>M3</v>
          </cell>
          <cell r="J2731" t="str">
            <v>COEFICIENTE DE REPRESENTATIVIDADE</v>
          </cell>
          <cell r="K2731" t="str">
            <v>710,63</v>
          </cell>
        </row>
        <row r="2732">
          <cell r="A2732" t="str">
            <v>FUNDACOES E ESTRUTURAS</v>
          </cell>
          <cell r="B2732" t="str">
            <v>FUES</v>
          </cell>
          <cell r="C2732" t="str">
            <v>CONCRETOS</v>
          </cell>
          <cell r="D2732" t="str">
            <v>0043</v>
          </cell>
        </row>
        <row r="2732">
          <cell r="G2732">
            <v>102483</v>
          </cell>
          <cell r="H2732" t="str">
            <v>CONCRETO FCK = 30MPA, TRAÇO 1:1,9:2,3 (EM MASSA SECA DE CIMENTO/ AREIA MÉDIA/ SEIXO ROLADO) - PREPARO MECÂNICO COM BETONEIRA 600 L. AF_05/2021</v>
          </cell>
          <cell r="I2732" t="str">
            <v>M3</v>
          </cell>
          <cell r="J2732" t="str">
            <v>COEFICIENTE DE REPRESENTATIVIDADE</v>
          </cell>
          <cell r="K2732" t="str">
            <v>743,43</v>
          </cell>
        </row>
        <row r="2733">
          <cell r="A2733" t="str">
            <v>FUNDACOES E ESTRUTURAS</v>
          </cell>
          <cell r="B2733" t="str">
            <v>FUES</v>
          </cell>
          <cell r="C2733" t="str">
            <v>CONCRETOS</v>
          </cell>
          <cell r="D2733" t="str">
            <v>0043</v>
          </cell>
        </row>
        <row r="2733">
          <cell r="G2733">
            <v>102484</v>
          </cell>
          <cell r="H2733" t="str">
            <v>CONCRETO FCK = 40MPA, TRAÇO 1:1,4:1,8 (EM MASSA SECA DE CIMENTO/ AREIA MÉDIA/ SEIXO ROLADO) - PREPARO MECÂNICO COM BETONEIRA 600 L. AF_05/2021</v>
          </cell>
          <cell r="I2733" t="str">
            <v>M3</v>
          </cell>
          <cell r="J2733" t="str">
            <v>COEFICIENTE DE REPRESENTATIVIDADE</v>
          </cell>
          <cell r="K2733" t="str">
            <v>801,76</v>
          </cell>
        </row>
        <row r="2734">
          <cell r="A2734" t="str">
            <v>FUNDACOES E ESTRUTURAS</v>
          </cell>
          <cell r="B2734" t="str">
            <v>FUES</v>
          </cell>
          <cell r="C2734" t="str">
            <v>CONCRETOS</v>
          </cell>
          <cell r="D2734" t="str">
            <v>0043</v>
          </cell>
        </row>
        <row r="2734">
          <cell r="G2734">
            <v>102485</v>
          </cell>
          <cell r="H2734" t="str">
            <v>CONCRETO MAGRO PARA LASTRO, TRAÇO 1:4,5:4,5 (EM MASSA SECA DE CIMENTO/ AREIA MÉDIA/ SEIXO ROLADO) - PREPARO MANUAL. AF_05/2021</v>
          </cell>
          <cell r="I2734" t="str">
            <v>M3</v>
          </cell>
          <cell r="J2734" t="str">
            <v>COEFICIENTE DE REPRESENTATIVIDADE</v>
          </cell>
          <cell r="K2734" t="str">
            <v>658,43</v>
          </cell>
        </row>
        <row r="2735">
          <cell r="A2735" t="str">
            <v>FUNDACOES E ESTRUTURAS</v>
          </cell>
          <cell r="B2735" t="str">
            <v>FUES</v>
          </cell>
          <cell r="C2735" t="str">
            <v>CONCRETOS</v>
          </cell>
          <cell r="D2735" t="str">
            <v>0043</v>
          </cell>
        </row>
        <row r="2735">
          <cell r="G2735">
            <v>102486</v>
          </cell>
          <cell r="H2735" t="str">
            <v>CONCRETO FCK = 15MPA, TRAÇO 1:3,4:3,4 (EM MASSA SECA DE CIMENTO/ AREIA MÉDIA/ SEIXO ROLADO) - PREPARO MANUAL. AF_05/2021</v>
          </cell>
          <cell r="I2735" t="str">
            <v>M3</v>
          </cell>
          <cell r="J2735" t="str">
            <v>COEFICIENTE DE REPRESENTATIVIDADE</v>
          </cell>
          <cell r="K2735" t="str">
            <v>690,51</v>
          </cell>
        </row>
        <row r="2736">
          <cell r="A2736" t="str">
            <v>FUNDACOES E ESTRUTURAS</v>
          </cell>
          <cell r="B2736" t="str">
            <v>FUES</v>
          </cell>
          <cell r="C2736" t="str">
            <v>CONCRETOS</v>
          </cell>
          <cell r="D2736" t="str">
            <v>0043</v>
          </cell>
        </row>
        <row r="2736">
          <cell r="G2736">
            <v>102487</v>
          </cell>
          <cell r="H2736" t="str">
            <v>CONCRETO CICLÓPICO FCK = 15MPA, 30% PEDRA DE MÃO EM VOLUME REAL, INCLUSIVE LANÇAMENTO. AF_05/2021</v>
          </cell>
          <cell r="I2736" t="str">
            <v>M3</v>
          </cell>
          <cell r="J2736" t="str">
            <v>ATRIBUÍDO SÃO PAULO</v>
          </cell>
          <cell r="K2736" t="str">
            <v>592,12</v>
          </cell>
        </row>
        <row r="2737">
          <cell r="A2737" t="str">
            <v>FUNDACOES E ESTRUTURAS</v>
          </cell>
          <cell r="B2737" t="str">
            <v>FUES</v>
          </cell>
          <cell r="C2737" t="str">
            <v>CONCRETOS</v>
          </cell>
          <cell r="D2737" t="str">
            <v>0043</v>
          </cell>
        </row>
        <row r="2737">
          <cell r="G2737">
            <v>103183</v>
          </cell>
          <cell r="H2737" t="str">
            <v>CONCRETAGEM DE ESCADAS EM EDIFICAÇÕES MULTIFAMILIARES FEITAS COM SISTEMA DE FÔRMAS MANUSEÁVEIS - CONCRETO USINADO BOMBEÁVEL, FCK 25 MPA - LANÇAMENTO, ADENSAMENTO E ACABAMENTO (EXCLUSIVE BOMBA LANÇA). AF_10/2021</v>
          </cell>
          <cell r="I2737" t="str">
            <v>M3</v>
          </cell>
          <cell r="J2737" t="str">
            <v>ATRIBUÍDO SÃO PAULO</v>
          </cell>
          <cell r="K2737" t="str">
            <v>772,35</v>
          </cell>
        </row>
        <row r="2738">
          <cell r="A2738" t="str">
            <v>FUNDACOES E ESTRUTURAS</v>
          </cell>
          <cell r="B2738" t="str">
            <v>FUES</v>
          </cell>
          <cell r="C2738" t="str">
            <v>CONCRETOS</v>
          </cell>
          <cell r="D2738" t="str">
            <v>0043</v>
          </cell>
        </row>
        <row r="2738">
          <cell r="G2738">
            <v>103184</v>
          </cell>
          <cell r="H2738" t="str">
            <v>CONCRETAGEM DE ESCADAS EM EDIFICAÇÕES MULTIFAMILIARES FEITAS COM SISTEMA DE FÔRMAS MANUSEÁVEIS - CONCRETO USINADO AUTOADENSÁVEL, FCK 25 MPA - LANÇAMENTO, ADENSAMENTO E ACABAMENTO. AF_10/2021</v>
          </cell>
          <cell r="I2738" t="str">
            <v>M3</v>
          </cell>
          <cell r="J2738" t="str">
            <v>COEFICIENTE DE REPRESENTATIVIDADE</v>
          </cell>
          <cell r="K2738" t="str">
            <v>734,80</v>
          </cell>
        </row>
        <row r="2739">
          <cell r="A2739" t="str">
            <v>FUNDACOES E ESTRUTURAS</v>
          </cell>
          <cell r="B2739" t="str">
            <v>FUES</v>
          </cell>
          <cell r="C2739" t="str">
            <v>CONCRETOS</v>
          </cell>
          <cell r="D2739" t="str">
            <v>0043</v>
          </cell>
        </row>
        <row r="2739">
          <cell r="G2739">
            <v>103669</v>
          </cell>
          <cell r="H2739" t="str">
            <v>CONCRETAGEM DE PILARES, FCK = 25 MPA,  COM USO DE BALDES - LANÇAMENTO, ADENSAMENTO E ACABAMENTO. AF_02/2022</v>
          </cell>
          <cell r="I2739" t="str">
            <v>M3</v>
          </cell>
          <cell r="J2739" t="str">
            <v>ATRIBUÍDO SÃO PAULO</v>
          </cell>
          <cell r="K2739" t="str">
            <v>979,13</v>
          </cell>
        </row>
        <row r="2740">
          <cell r="A2740" t="str">
            <v>FUNDACOES E ESTRUTURAS</v>
          </cell>
          <cell r="B2740" t="str">
            <v>FUES</v>
          </cell>
          <cell r="C2740" t="str">
            <v>CONCRETOS</v>
          </cell>
          <cell r="D2740" t="str">
            <v>0043</v>
          </cell>
        </row>
        <row r="2740">
          <cell r="G2740">
            <v>103670</v>
          </cell>
          <cell r="H2740" t="str">
            <v>LANÇAMENTO COM USO DE BALDES, ADENSAMENTO E ACABAMENTO DE CONCRETO EM ESTRUTURAS. AF_02/2022</v>
          </cell>
          <cell r="I2740" t="str">
            <v>M3</v>
          </cell>
          <cell r="J2740" t="str">
            <v>ATRIBUÍDO SÃO PAULO</v>
          </cell>
          <cell r="K2740" t="str">
            <v>262,14</v>
          </cell>
        </row>
        <row r="2741">
          <cell r="A2741" t="str">
            <v>FUNDACOES E ESTRUTURAS</v>
          </cell>
          <cell r="B2741" t="str">
            <v>FUES</v>
          </cell>
          <cell r="C2741" t="str">
            <v>CONCRETOS</v>
          </cell>
          <cell r="D2741" t="str">
            <v>0043</v>
          </cell>
        </row>
        <row r="2741">
          <cell r="G2741">
            <v>103671</v>
          </cell>
          <cell r="H2741" t="str">
            <v>CONCRETAGEM DE PILARES, FCK = 25 MPA, COM USO DE GRUA - LANÇAMENTO, ADENSAMENTO E ACABAMENTO. AF_02/2022</v>
          </cell>
          <cell r="I2741" t="str">
            <v>M3</v>
          </cell>
          <cell r="J2741" t="str">
            <v>ATRIBUÍDO SÃO PAULO</v>
          </cell>
          <cell r="K2741" t="str">
            <v>759,49</v>
          </cell>
        </row>
        <row r="2742">
          <cell r="A2742" t="str">
            <v>FUNDACOES E ESTRUTURAS</v>
          </cell>
          <cell r="B2742" t="str">
            <v>FUES</v>
          </cell>
          <cell r="C2742" t="str">
            <v>CONCRETOS</v>
          </cell>
          <cell r="D2742" t="str">
            <v>0043</v>
          </cell>
        </row>
        <row r="2742">
          <cell r="G2742">
            <v>103672</v>
          </cell>
          <cell r="H2742" t="str">
            <v>CONCRETAGEM DE PILARES, FCK = 25 MPA, COM USO DE BOMBA - LANÇAMENTO, ADENSAMENTO E ACABAMENTO. AF_02/2022_PS</v>
          </cell>
          <cell r="I2742" t="str">
            <v>M3</v>
          </cell>
          <cell r="J2742" t="str">
            <v>ATRIBUÍDO SÃO PAULO</v>
          </cell>
          <cell r="K2742" t="str">
            <v>712,07</v>
          </cell>
        </row>
        <row r="2743">
          <cell r="A2743" t="str">
            <v>FUNDACOES E ESTRUTURAS</v>
          </cell>
          <cell r="B2743" t="str">
            <v>FUES</v>
          </cell>
          <cell r="C2743" t="str">
            <v>CONCRETOS</v>
          </cell>
          <cell r="D2743" t="str">
            <v>0043</v>
          </cell>
        </row>
        <row r="2743">
          <cell r="G2743">
            <v>103673</v>
          </cell>
          <cell r="H2743" t="str">
            <v>LANÇAMENTO COM USO DE BOMBA, ADENSAMENTO E ACABAMENTO DE CONCRETO EM ESTRUTURAS. AF_02/2022</v>
          </cell>
          <cell r="I2743" t="str">
            <v>M3</v>
          </cell>
          <cell r="J2743" t="str">
            <v>ATRIBUÍDO SÃO PAULO</v>
          </cell>
          <cell r="K2743" t="str">
            <v>36,34</v>
          </cell>
        </row>
        <row r="2744">
          <cell r="A2744" t="str">
            <v>FUNDACOES E ESTRUTURAS</v>
          </cell>
          <cell r="B2744" t="str">
            <v>FUES</v>
          </cell>
          <cell r="C2744" t="str">
            <v>CONCRETOS</v>
          </cell>
          <cell r="D2744" t="str">
            <v>0043</v>
          </cell>
        </row>
        <row r="2744">
          <cell r="G2744">
            <v>103674</v>
          </cell>
          <cell r="H2744" t="str">
            <v>CONCRETAGEM DE VIGAS E LAJES, FCK=25 MPA, PARA LAJES PREMOLDADAS COM USO DE BOMBA - LANÇAMENTO, ADENSAMENTO E ACABAMENTO. AF_02/2022_PS</v>
          </cell>
          <cell r="I2744" t="str">
            <v>M3</v>
          </cell>
          <cell r="J2744" t="str">
            <v>ATRIBUÍDO SÃO PAULO</v>
          </cell>
          <cell r="K2744" t="str">
            <v>731,04</v>
          </cell>
        </row>
        <row r="2745">
          <cell r="A2745" t="str">
            <v>FUNDACOES E ESTRUTURAS</v>
          </cell>
          <cell r="B2745" t="str">
            <v>FUES</v>
          </cell>
          <cell r="C2745" t="str">
            <v>CONCRETOS</v>
          </cell>
          <cell r="D2745" t="str">
            <v>0043</v>
          </cell>
        </row>
        <row r="2745">
          <cell r="G2745">
            <v>103675</v>
          </cell>
          <cell r="H2745" t="str">
            <v>CONCRETAGEM DE VIGAS E LAJES, FCK=25 MPA, PARA LAJES MACIÇAS OU NERVURADAS COM USO DE BOMBA - LANÇAMENTO, ADENSAMENTO E ACABAMENTO. AF_02/2022_PS</v>
          </cell>
          <cell r="I2745" t="str">
            <v>M3</v>
          </cell>
          <cell r="J2745" t="str">
            <v>ATRIBUÍDO SÃO PAULO</v>
          </cell>
          <cell r="K2745" t="str">
            <v>713,37</v>
          </cell>
        </row>
        <row r="2746">
          <cell r="A2746" t="str">
            <v>FUNDACOES E ESTRUTURAS</v>
          </cell>
          <cell r="B2746" t="str">
            <v>FUES</v>
          </cell>
          <cell r="C2746" t="str">
            <v>CONCRETOS</v>
          </cell>
          <cell r="D2746" t="str">
            <v>0043</v>
          </cell>
        </row>
        <row r="2746">
          <cell r="G2746">
            <v>103676</v>
          </cell>
          <cell r="H2746" t="str">
            <v>CONCRETAGEM DE VIGAS E LAJES, FCK=25 MPA, PARA LAJES PREMOLDADAS COM JERICAS EM ELEVADOR DE CABO EM EDIFICAÇÃO DE MULTIPAVIMENTOS ATÉ 16 ANDARES - LANÇAMENTO, ADENSAMENTO E ACABAMENTO. AF_02/2022</v>
          </cell>
          <cell r="I2746" t="str">
            <v>M3</v>
          </cell>
          <cell r="J2746" t="str">
            <v>ATRIBUÍDO SÃO PAULO</v>
          </cell>
          <cell r="K2746" t="str">
            <v>1.026,36</v>
          </cell>
        </row>
        <row r="2747">
          <cell r="A2747" t="str">
            <v>FUNDACOES E ESTRUTURAS</v>
          </cell>
          <cell r="B2747" t="str">
            <v>FUES</v>
          </cell>
          <cell r="C2747" t="str">
            <v>CONCRETOS</v>
          </cell>
          <cell r="D2747" t="str">
            <v>0043</v>
          </cell>
        </row>
        <row r="2747">
          <cell r="G2747">
            <v>103677</v>
          </cell>
          <cell r="H2747" t="str">
            <v>CONCRETAGEM DE VIGAS E LAJES, FCK=25 MPA, PARA LAJES MACIÇAS OU NERVURADAS COM JERICAS EM ELEVADOR DE CABO EM EDIFICAÇÃO DE MULTIPAVIMENTOS ATÉ 16 ANDARES  - LANÇAMENTO, ADENSAMENTO E ACABAMENTO. AF_02/2022</v>
          </cell>
          <cell r="I2747" t="str">
            <v>M3</v>
          </cell>
          <cell r="J2747" t="str">
            <v>ATRIBUÍDO SÃO PAULO</v>
          </cell>
          <cell r="K2747" t="str">
            <v>877,34</v>
          </cell>
        </row>
        <row r="2748">
          <cell r="A2748" t="str">
            <v>FUNDACOES E ESTRUTURAS</v>
          </cell>
          <cell r="B2748" t="str">
            <v>FUES</v>
          </cell>
          <cell r="C2748" t="str">
            <v>CONCRETOS</v>
          </cell>
          <cell r="D2748" t="str">
            <v>0043</v>
          </cell>
        </row>
        <row r="2748">
          <cell r="G2748">
            <v>103678</v>
          </cell>
          <cell r="H2748" t="str">
            <v>CONCRETAGEM DE VIGAS E LAJES, FCK=25 MPA, PARA LAJES PREMOLDADAS COM JERICAS EM CREMALHEIRA EM EDIFICAÇÃO DE MULTIPAVIMENTOS ATÉ 16 ANDARES  - LANÇAMENTO, ADENSAMENTO E ACABAMENTO. AF_02/2022</v>
          </cell>
          <cell r="I2748" t="str">
            <v>M3</v>
          </cell>
          <cell r="J2748" t="str">
            <v>ATRIBUÍDO SÃO PAULO</v>
          </cell>
          <cell r="K2748" t="str">
            <v>942,46</v>
          </cell>
        </row>
        <row r="2749">
          <cell r="A2749" t="str">
            <v>FUNDACOES E ESTRUTURAS</v>
          </cell>
          <cell r="B2749" t="str">
            <v>FUES</v>
          </cell>
          <cell r="C2749" t="str">
            <v>CONCRETOS</v>
          </cell>
          <cell r="D2749" t="str">
            <v>0043</v>
          </cell>
        </row>
        <row r="2749">
          <cell r="G2749">
            <v>103679</v>
          </cell>
          <cell r="H2749" t="str">
            <v>CONCRETAGEM DE VIGAS E LAJES, FCK=25 MPA, PARA LAJES MACIÇAS OU NERVURADAS COM JERICAS EM CREMALHEIRA EM EDIFICAÇÃO DE MULTIPAVIMENTOS ATÉ 16 ANDARES - LANÇAMENTO, ADENSAMENTO E ACABAMENTO. AF_02/2022</v>
          </cell>
          <cell r="I2749" t="str">
            <v>M3</v>
          </cell>
          <cell r="J2749" t="str">
            <v>ATRIBUÍDO SÃO PAULO</v>
          </cell>
          <cell r="K2749" t="str">
            <v>840,04</v>
          </cell>
        </row>
        <row r="2750">
          <cell r="A2750" t="str">
            <v>FUNDACOES E ESTRUTURAS</v>
          </cell>
          <cell r="B2750" t="str">
            <v>FUES</v>
          </cell>
          <cell r="C2750" t="str">
            <v>CONCRETOS</v>
          </cell>
          <cell r="D2750" t="str">
            <v>0043</v>
          </cell>
        </row>
        <row r="2750">
          <cell r="G2750">
            <v>103680</v>
          </cell>
          <cell r="H2750" t="str">
            <v>CONCRETAGEM DE VIGAS E LAJES, FCK=25 MPA, PARA LAJES PREMOLDADAS COM GRUA DE CAÇAMBA DE 350 L EM EDIFICAÇÃO DE MULTIPAVIMENTOS ATÉ 16 ANDARES - LANÇAMENTO, ADENSAMENTO E ACABAMENTO. AF_02/2022</v>
          </cell>
          <cell r="I2750" t="str">
            <v>M3</v>
          </cell>
          <cell r="J2750" t="str">
            <v>ATRIBUÍDO SÃO PAULO</v>
          </cell>
          <cell r="K2750" t="str">
            <v>886,07</v>
          </cell>
        </row>
        <row r="2751">
          <cell r="A2751" t="str">
            <v>FUNDACOES E ESTRUTURAS</v>
          </cell>
          <cell r="B2751" t="str">
            <v>FUES</v>
          </cell>
          <cell r="C2751" t="str">
            <v>CONCRETOS</v>
          </cell>
          <cell r="D2751" t="str">
            <v>0043</v>
          </cell>
        </row>
        <row r="2751">
          <cell r="G2751">
            <v>103681</v>
          </cell>
          <cell r="H2751" t="str">
            <v>CONCRETAGEM DE VIGAS E LAJES, FCK=25 MPA, PARA LAJES MACIÇAS OU NERVURADAS COM GRUA DE CAÇAMBA DE 500 L EM EDIFICAÇÃO DE MULTIPAVIMENTOS ATÉ 16 ANDARES - LANÇAMENTO, ADENSAMENTO E ACABAMENTO. AF_02/2022</v>
          </cell>
          <cell r="I2751" t="str">
            <v>M3</v>
          </cell>
          <cell r="J2751" t="str">
            <v>ATRIBUÍDO SÃO PAULO</v>
          </cell>
          <cell r="K2751" t="str">
            <v>783,50</v>
          </cell>
        </row>
        <row r="2752">
          <cell r="A2752" t="str">
            <v>FUNDACOES E ESTRUTURAS</v>
          </cell>
          <cell r="B2752" t="str">
            <v>FUES</v>
          </cell>
          <cell r="C2752" t="str">
            <v>CONCRETOS</v>
          </cell>
          <cell r="D2752" t="str">
            <v>0043</v>
          </cell>
        </row>
        <row r="2752">
          <cell r="G2752">
            <v>103682</v>
          </cell>
          <cell r="H2752" t="str">
            <v>CONCRETAGEM DE VIGAS E LAJES, FCK=25 MPA, PARA QUALQUER TIPO DE LAJE COM BALDES EM EDIFICAÇÃO TÉRREA - LANÇAMENTO, ADENSAMENTO E ACABAMENTO. AF_02/2022</v>
          </cell>
          <cell r="I2752" t="str">
            <v>M3</v>
          </cell>
          <cell r="J2752" t="str">
            <v>ATRIBUÍDO SÃO PAULO</v>
          </cell>
          <cell r="K2752" t="str">
            <v>994,00</v>
          </cell>
        </row>
        <row r="2753">
          <cell r="A2753" t="str">
            <v>FUNDACOES E ESTRUTURAS</v>
          </cell>
          <cell r="B2753" t="str">
            <v>FUES</v>
          </cell>
          <cell r="C2753" t="str">
            <v>CONCRETOS</v>
          </cell>
          <cell r="D2753" t="str">
            <v>0043</v>
          </cell>
        </row>
        <row r="2753">
          <cell r="G2753">
            <v>103683</v>
          </cell>
          <cell r="H2753" t="str">
            <v>CONCRETAGEM DE VIGAS E LAJES, FCK=25 MPA, PARA QUALQUER TIPO DE LAJE COM BALDES EM EDIFICAÇÃO DE MULTIPAVIMENTOS ATÉ 04 ANDARES - LANÇAMENTO, ADENSAMENTO E ACABAMENTO. AF_02/2022</v>
          </cell>
          <cell r="I2753" t="str">
            <v>M3</v>
          </cell>
          <cell r="J2753" t="str">
            <v>ATRIBUÍDO SÃO PAULO</v>
          </cell>
          <cell r="K2753" t="str">
            <v>1.247,66</v>
          </cell>
        </row>
        <row r="2754">
          <cell r="A2754" t="str">
            <v>FUNDACOES E ESTRUTURAS</v>
          </cell>
          <cell r="B2754" t="str">
            <v>FUES</v>
          </cell>
          <cell r="C2754" t="str">
            <v>CONCRETOS</v>
          </cell>
          <cell r="D2754" t="str">
            <v>0043</v>
          </cell>
        </row>
        <row r="2754">
          <cell r="G2754">
            <v>103684</v>
          </cell>
          <cell r="H2754" t="str">
            <v>CONCRETAGEM DE RESERVATÓRIOS, FCK=25 MPA, COM USO DE BOMBA - LANÇAMENTO, ADENSAMENTO E ACABAMENTO. AF_02/2022_PS</v>
          </cell>
          <cell r="I2754" t="str">
            <v>M3</v>
          </cell>
          <cell r="J2754" t="str">
            <v>ATRIBUÍDO SÃO PAULO</v>
          </cell>
          <cell r="K2754" t="str">
            <v>728,55</v>
          </cell>
        </row>
        <row r="2755">
          <cell r="A2755" t="str">
            <v>FUNDACOES E ESTRUTURAS</v>
          </cell>
          <cell r="B2755" t="str">
            <v>FUES</v>
          </cell>
          <cell r="C2755" t="str">
            <v>CONCRETOS</v>
          </cell>
          <cell r="D2755" t="str">
            <v>0043</v>
          </cell>
        </row>
        <row r="2755">
          <cell r="G2755">
            <v>103685</v>
          </cell>
          <cell r="H2755" t="str">
            <v>CONCRETAGEM DE MURETAS, FCK=25 MPA, COM USO DE BOMBA - LANÇAMENTO, ADENSAMENTO E ACABAMENTO. AF_02/2022_PS</v>
          </cell>
          <cell r="I2755" t="str">
            <v>M3</v>
          </cell>
          <cell r="J2755" t="str">
            <v>ATRIBUÍDO SÃO PAULO</v>
          </cell>
          <cell r="K2755" t="str">
            <v>717,47</v>
          </cell>
        </row>
        <row r="2756">
          <cell r="A2756" t="str">
            <v>FUNDACOES E ESTRUTURAS</v>
          </cell>
          <cell r="B2756" t="str">
            <v>FUES</v>
          </cell>
          <cell r="C2756" t="str">
            <v>CONCRETOS</v>
          </cell>
          <cell r="D2756" t="str">
            <v>0043</v>
          </cell>
        </row>
        <row r="2756">
          <cell r="G2756">
            <v>103686</v>
          </cell>
          <cell r="H2756" t="str">
            <v>CONCRETAGEM DE ESCADAS, FCK=25 MPA, COM USO DE BOMBA - LANÇAMENTO, ADENSAMENTO E ACABAMENTO. AF_02/2022_PS</v>
          </cell>
          <cell r="I2756" t="str">
            <v>M3</v>
          </cell>
          <cell r="J2756" t="str">
            <v>ATRIBUÍDO SÃO PAULO</v>
          </cell>
          <cell r="K2756" t="str">
            <v>773,10</v>
          </cell>
        </row>
        <row r="2757">
          <cell r="A2757" t="str">
            <v>FUNDACOES E ESTRUTURAS</v>
          </cell>
          <cell r="B2757" t="str">
            <v>FUES</v>
          </cell>
          <cell r="C2757" t="str">
            <v>CONCRETOS</v>
          </cell>
          <cell r="D2757" t="str">
            <v>0043</v>
          </cell>
        </row>
        <row r="2757">
          <cell r="G2757">
            <v>103687</v>
          </cell>
          <cell r="H2757" t="str">
            <v>CONCRETAGEM DE PILARES, FCK=25 MPA, COM USO DE JERICAS EM ELEVADOR DE CABO - LANÇAMENTO, ADENSAMENTO E ACABAMENTO. AF_02/2022</v>
          </cell>
          <cell r="I2757" t="str">
            <v>M3</v>
          </cell>
          <cell r="J2757" t="str">
            <v>ATRIBUÍDO SÃO PAULO</v>
          </cell>
          <cell r="K2757" t="str">
            <v>1.086,89</v>
          </cell>
        </row>
        <row r="2758">
          <cell r="A2758" t="str">
            <v>FUNDACOES E ESTRUTURAS</v>
          </cell>
          <cell r="B2758" t="str">
            <v>FUES</v>
          </cell>
          <cell r="C2758" t="str">
            <v>CONCRETOS</v>
          </cell>
          <cell r="D2758" t="str">
            <v>0043</v>
          </cell>
        </row>
        <row r="2758">
          <cell r="G2758">
            <v>103688</v>
          </cell>
          <cell r="H2758" t="str">
            <v>CONCRETAGEM DE PILARES, FCK=25 MPA, COM USO DE JERICAS EM CREMALHEIRA - LANÇAMENTO, ADENSAMENTO E ACABAMENTO. AF_02/2022</v>
          </cell>
          <cell r="I2758" t="str">
            <v>M3</v>
          </cell>
          <cell r="J2758" t="str">
            <v>ATRIBUÍDO SÃO PAULO</v>
          </cell>
          <cell r="K2758" t="str">
            <v>872,02</v>
          </cell>
        </row>
        <row r="2759">
          <cell r="A2759" t="str">
            <v>FUNDACOES E ESTRUTURAS</v>
          </cell>
          <cell r="B2759" t="str">
            <v>FUES</v>
          </cell>
          <cell r="C2759" t="str">
            <v>CONCRETOS</v>
          </cell>
          <cell r="D2759" t="str">
            <v>0043</v>
          </cell>
        </row>
        <row r="2759">
          <cell r="G2759">
            <v>104916</v>
          </cell>
          <cell r="H2759" t="str">
            <v>ARMAÇÃO DE SAPATA ISOLADA, VIGA BALDRAME E SAPATA CORRIDA UTILIZANDO AÇO CA-60 DE 5 MM - MONTAGEM. AF_01/2024</v>
          </cell>
          <cell r="I2759" t="str">
            <v>KG</v>
          </cell>
          <cell r="J2759" t="str">
            <v>COEFICIENTE DE REPRESENTATIVIDADE</v>
          </cell>
          <cell r="K2759" t="str">
            <v>15,24</v>
          </cell>
        </row>
        <row r="2760">
          <cell r="A2760" t="str">
            <v>FUNDACOES E ESTRUTURAS</v>
          </cell>
          <cell r="B2760" t="str">
            <v>FUES</v>
          </cell>
          <cell r="C2760" t="str">
            <v>CONCRETOS</v>
          </cell>
          <cell r="D2760" t="str">
            <v>0043</v>
          </cell>
        </row>
        <row r="2760">
          <cell r="G2760">
            <v>104923</v>
          </cell>
          <cell r="H2760" t="str">
            <v>CONCRETAGEM DE SAPATA CORRIDA, FCK 30 MPA, COM USO DE JERICA - LANÇAMENTO, ADENSAMENTO E ACABAMENTO. AF_01/2024</v>
          </cell>
          <cell r="I2760" t="str">
            <v>M3</v>
          </cell>
          <cell r="J2760" t="str">
            <v>ATRIBUÍDO SÃO PAULO</v>
          </cell>
          <cell r="K2760" t="str">
            <v>792,26</v>
          </cell>
        </row>
        <row r="2761">
          <cell r="A2761" t="str">
            <v>FUNDACOES E ESTRUTURAS</v>
          </cell>
          <cell r="B2761" t="str">
            <v>FUES</v>
          </cell>
          <cell r="C2761" t="str">
            <v>CONCRETOS</v>
          </cell>
          <cell r="D2761" t="str">
            <v>0043</v>
          </cell>
        </row>
        <row r="2761">
          <cell r="G2761">
            <v>104924</v>
          </cell>
          <cell r="H2761" t="str">
            <v>CONCRETAGEM DE SAPATA CORRIDA, FCK 30 MPA, COM USO DE BOMBA - LANÇAMENTO, ADENSAMENTO E ACABAMENTO. AF_01/2024</v>
          </cell>
          <cell r="I2761" t="str">
            <v>M3</v>
          </cell>
          <cell r="J2761" t="str">
            <v>ATRIBUÍDO SÃO PAULO</v>
          </cell>
          <cell r="K2761" t="str">
            <v>819,17</v>
          </cell>
        </row>
        <row r="2762">
          <cell r="A2762" t="str">
            <v>FUNDACOES E ESTRUTURAS</v>
          </cell>
          <cell r="B2762" t="str">
            <v>FUES</v>
          </cell>
          <cell r="C2762" t="str">
            <v>LAJE PRE-FABRICADA</v>
          </cell>
          <cell r="D2762" t="str">
            <v>0044</v>
          </cell>
        </row>
        <row r="2762">
          <cell r="G2762">
            <v>101963</v>
          </cell>
          <cell r="H2762" t="str">
            <v>LAJE PRÉ-MOLDADA UNIDIRECIONAL, BIAPOIADA, PARA PISO, ENCHIMENTO EM CERÂMICA, VIGOTA CONVENCIONAL, ALTURA TOTAL DA LAJE (ENCHIMENTO+CAPA) = (8+4). AF_11/2020_PA</v>
          </cell>
          <cell r="I2762" t="str">
            <v>M2</v>
          </cell>
          <cell r="J2762" t="str">
            <v>ATRIBUÍDO SÃO PAULO</v>
          </cell>
          <cell r="K2762" t="str">
            <v>200,60</v>
          </cell>
        </row>
        <row r="2763">
          <cell r="A2763" t="str">
            <v>FUNDACOES E ESTRUTURAS</v>
          </cell>
          <cell r="B2763" t="str">
            <v>FUES</v>
          </cell>
          <cell r="C2763" t="str">
            <v>LAJE PRE-FABRICADA</v>
          </cell>
          <cell r="D2763" t="str">
            <v>0044</v>
          </cell>
        </row>
        <row r="2763">
          <cell r="G2763">
            <v>101964</v>
          </cell>
          <cell r="H2763" t="str">
            <v>LAJE PRÉ-MOLDADA UNIDIRECIONAL, BIAPOIADA, PARA FORRO, ENCHIMENTO EM CERÂMICA, VIGOTA CONVENCIONAL, ALTURA TOTAL DA LAJE (ENCHIMENTO+CAPA) = (8+3). AF_11/2020_PA</v>
          </cell>
          <cell r="I2763" t="str">
            <v>M2</v>
          </cell>
          <cell r="J2763" t="str">
            <v>ATRIBUÍDO SÃO PAULO</v>
          </cell>
          <cell r="K2763" t="str">
            <v>187,85</v>
          </cell>
        </row>
        <row r="2764">
          <cell r="A2764" t="str">
            <v>FUNDACOES E ESTRUTURAS</v>
          </cell>
          <cell r="B2764" t="str">
            <v>FUES</v>
          </cell>
          <cell r="C2764" t="str">
            <v>EMBASAMENTOS</v>
          </cell>
          <cell r="D2764" t="str">
            <v>0247</v>
          </cell>
        </row>
        <row r="2764">
          <cell r="G2764">
            <v>101165</v>
          </cell>
          <cell r="H2764" t="str">
            <v>ALVENARIA DE EMBASAMENTO COM BLOCO ESTRUTURAL DE CONCRETO, DE 14X19X29CM E ARGAMASSA DE ASSENTAMENTO COM PREPARO EM BETONEIRA. AF_05/2020</v>
          </cell>
          <cell r="I2764" t="str">
            <v>M3</v>
          </cell>
          <cell r="J2764" t="str">
            <v>COEFICIENTE DE REPRESENTATIVIDADE</v>
          </cell>
          <cell r="K2764" t="str">
            <v>940,10</v>
          </cell>
        </row>
        <row r="2765">
          <cell r="A2765" t="str">
            <v>FUNDACOES E ESTRUTURAS</v>
          </cell>
          <cell r="B2765" t="str">
            <v>FUES</v>
          </cell>
          <cell r="C2765" t="str">
            <v>EMBASAMENTOS</v>
          </cell>
          <cell r="D2765" t="str">
            <v>0247</v>
          </cell>
        </row>
        <row r="2765">
          <cell r="G2765">
            <v>101166</v>
          </cell>
          <cell r="H2765" t="str">
            <v>ALVENARIA DE EMBASAMENTO COM BLOCO ESTRUTURAL DE CERÂMICA, DE 14X19X29CM E ARGAMASSA DE ASSENTAMENTO COM PREPARO EM BETONEIRA. AF_05/2020</v>
          </cell>
          <cell r="I2765" t="str">
            <v>M3</v>
          </cell>
          <cell r="J2765" t="str">
            <v>COEFICIENTE DE REPRESENTATIVIDADE</v>
          </cell>
          <cell r="K2765" t="str">
            <v>636,61</v>
          </cell>
        </row>
        <row r="2766">
          <cell r="A2766" t="str">
            <v>FUNDACOES E ESTRUTURAS</v>
          </cell>
          <cell r="B2766" t="str">
            <v>FUES</v>
          </cell>
          <cell r="C2766" t="str">
            <v>ADESIVOS PARA ESTRUTURAS</v>
          </cell>
          <cell r="D2766" t="str">
            <v>0286</v>
          </cell>
        </row>
        <row r="2766">
          <cell r="G2766">
            <v>98575</v>
          </cell>
          <cell r="H2766" t="str">
            <v>TRATAMENTO DE JUNTA DE DILATAÇÃO, COM TARUGO DE POLIETILENO E SELANTE PU, INCLUSO PREENCHIMENTO COM ESPUMA EXPANSIVA PU. AF_09/2023</v>
          </cell>
          <cell r="I2766" t="str">
            <v>M</v>
          </cell>
          <cell r="J2766" t="str">
            <v>COEFICIENTE DE REPRESENTATIVIDADE</v>
          </cell>
          <cell r="K2766" t="str">
            <v>61,93</v>
          </cell>
        </row>
        <row r="2767">
          <cell r="A2767" t="str">
            <v>FUNDACOES E ESTRUTURAS</v>
          </cell>
          <cell r="B2767" t="str">
            <v>FUES</v>
          </cell>
          <cell r="C2767" t="str">
            <v>ADESIVOS PARA ESTRUTURAS</v>
          </cell>
          <cell r="D2767" t="str">
            <v>0286</v>
          </cell>
        </row>
        <row r="2767">
          <cell r="G2767">
            <v>98576</v>
          </cell>
          <cell r="H2767" t="str">
            <v>TRATAMENTO DE JUNTA DE DILATAÇÃO COM MANTA ASFÁLTICA ADERIDA COM MAÇARICO. AF_09/2023</v>
          </cell>
          <cell r="I2767" t="str">
            <v>M</v>
          </cell>
          <cell r="J2767" t="str">
            <v>COEFICIENTE DE REPRESENTATIVIDADE</v>
          </cell>
          <cell r="K2767" t="str">
            <v>20,22</v>
          </cell>
        </row>
        <row r="2768">
          <cell r="A2768" t="str">
            <v>FUNDACOES E ESTRUTURAS</v>
          </cell>
          <cell r="B2768" t="str">
            <v>FUES</v>
          </cell>
          <cell r="C2768" t="str">
            <v>ADESIVOS PARA ESTRUTURAS</v>
          </cell>
          <cell r="D2768" t="str">
            <v>0286</v>
          </cell>
        </row>
        <row r="2768">
          <cell r="G2768">
            <v>98577</v>
          </cell>
          <cell r="H2768" t="str">
            <v>TRATAMENTO DE JUNTA SERRADA, COM TARUGO DE POLIETILENO E SELANTE À BASE DE SILICONE. AF_09/2023</v>
          </cell>
          <cell r="I2768" t="str">
            <v>M</v>
          </cell>
          <cell r="J2768" t="str">
            <v>COEFICIENTE DE REPRESENTATIVIDADE</v>
          </cell>
          <cell r="K2768" t="str">
            <v>42,26</v>
          </cell>
        </row>
        <row r="2769">
          <cell r="A2769" t="str">
            <v>FUNDACOES E ESTRUTURAS</v>
          </cell>
          <cell r="B2769" t="str">
            <v>FUES</v>
          </cell>
          <cell r="C2769" t="str">
            <v>CINTAS E VERGAS</v>
          </cell>
          <cell r="D2769" t="str">
            <v>0296</v>
          </cell>
        </row>
        <row r="2769">
          <cell r="G2769">
            <v>93184</v>
          </cell>
          <cell r="H2769" t="str">
            <v>VERGA PRÉ-MOLDADA COM ATÉ 1,5 M DE VÃO, ESPESSURA DE *20* CM. AF_03/2024</v>
          </cell>
          <cell r="I2769" t="str">
            <v>M</v>
          </cell>
          <cell r="J2769" t="str">
            <v>COEFICIENTE DE REPRESENTATIVIDADE</v>
          </cell>
          <cell r="K2769" t="str">
            <v>29,40</v>
          </cell>
        </row>
        <row r="2770">
          <cell r="A2770" t="str">
            <v>FUNDACOES E ESTRUTURAS</v>
          </cell>
          <cell r="B2770" t="str">
            <v>FUES</v>
          </cell>
          <cell r="C2770" t="str">
            <v>CINTAS E VERGAS</v>
          </cell>
          <cell r="D2770" t="str">
            <v>0296</v>
          </cell>
        </row>
        <row r="2770">
          <cell r="G2770">
            <v>93187</v>
          </cell>
          <cell r="H2770" t="str">
            <v>VERGA MOLDADA IN LOCO EM CONCRETO, ESPESSURA DE *20* CM. AF_03/2024</v>
          </cell>
          <cell r="I2770" t="str">
            <v>M</v>
          </cell>
          <cell r="J2770" t="str">
            <v>COEFICIENTE DE REPRESENTATIVIDADE</v>
          </cell>
          <cell r="K2770" t="str">
            <v>77,06</v>
          </cell>
        </row>
        <row r="2771">
          <cell r="A2771" t="str">
            <v>FUNDACOES E ESTRUTURAS</v>
          </cell>
          <cell r="B2771" t="str">
            <v>FUES</v>
          </cell>
          <cell r="C2771" t="str">
            <v>CINTAS E VERGAS</v>
          </cell>
          <cell r="D2771" t="str">
            <v>0296</v>
          </cell>
        </row>
        <row r="2771">
          <cell r="G2771">
            <v>93191</v>
          </cell>
          <cell r="H2771" t="str">
            <v>VERGA MOLDADA IN LOCO COM UTILIZAÇÃO DE BLOCOS CANALETA, ESPESSURA DE *20* CM. AF_03/2024</v>
          </cell>
          <cell r="I2771" t="str">
            <v>M</v>
          </cell>
          <cell r="J2771" t="str">
            <v>COEFICIENTE DE REPRESENTATIVIDADE</v>
          </cell>
          <cell r="K2771" t="str">
            <v>68,75</v>
          </cell>
        </row>
        <row r="2772">
          <cell r="A2772" t="str">
            <v>FUNDACOES E ESTRUTURAS</v>
          </cell>
          <cell r="B2772" t="str">
            <v>FUES</v>
          </cell>
          <cell r="C2772" t="str">
            <v>CINTAS E VERGAS</v>
          </cell>
          <cell r="D2772" t="str">
            <v>0296</v>
          </cell>
        </row>
        <row r="2772">
          <cell r="G2772">
            <v>93194</v>
          </cell>
          <cell r="H2772" t="str">
            <v>CONTRAVERGA PRÉ-MOLDADA, ESPESSURA DE *20* CM. AF_03/2024</v>
          </cell>
          <cell r="I2772" t="str">
            <v>M</v>
          </cell>
          <cell r="J2772" t="str">
            <v>COEFICIENTE DE REPRESENTATIVIDADE</v>
          </cell>
          <cell r="K2772" t="str">
            <v>28,59</v>
          </cell>
        </row>
        <row r="2773">
          <cell r="A2773" t="str">
            <v>FUNDACOES E ESTRUTURAS</v>
          </cell>
          <cell r="B2773" t="str">
            <v>FUES</v>
          </cell>
          <cell r="C2773" t="str">
            <v>CINTAS E VERGAS</v>
          </cell>
          <cell r="D2773" t="str">
            <v>0296</v>
          </cell>
        </row>
        <row r="2773">
          <cell r="G2773">
            <v>93197</v>
          </cell>
          <cell r="H2773" t="str">
            <v>CONTRAVERGA MOLDADA IN LOCO EM CONCRETO, ESPESSURA DE *20* CM. AF_03/2024</v>
          </cell>
          <cell r="I2773" t="str">
            <v>M</v>
          </cell>
          <cell r="J2773" t="str">
            <v>COEFICIENTE DE REPRESENTATIVIDADE</v>
          </cell>
          <cell r="K2773" t="str">
            <v>57,89</v>
          </cell>
        </row>
        <row r="2774">
          <cell r="A2774" t="str">
            <v>FUNDACOES E ESTRUTURAS</v>
          </cell>
          <cell r="B2774" t="str">
            <v>FUES</v>
          </cell>
          <cell r="C2774" t="str">
            <v>CINTAS E VERGAS</v>
          </cell>
          <cell r="D2774" t="str">
            <v>0296</v>
          </cell>
        </row>
        <row r="2774">
          <cell r="G2774">
            <v>93199</v>
          </cell>
          <cell r="H2774" t="str">
            <v>CONTRAVERGA MOLDADA IN LOCO COM UTILIZAÇÃO DE BLOCOS CANALETA, ESPESSURA DE *20* CM. AF_03/2024</v>
          </cell>
          <cell r="I2774" t="str">
            <v>M</v>
          </cell>
          <cell r="J2774" t="str">
            <v>COEFICIENTE DE REPRESENTATIVIDADE</v>
          </cell>
          <cell r="K2774" t="str">
            <v>48,38</v>
          </cell>
        </row>
        <row r="2775">
          <cell r="A2775" t="str">
            <v>FUNDACOES E ESTRUTURAS</v>
          </cell>
          <cell r="B2775" t="str">
            <v>FUES</v>
          </cell>
          <cell r="C2775" t="str">
            <v>CINTAS E VERGAS</v>
          </cell>
          <cell r="D2775" t="str">
            <v>0296</v>
          </cell>
        </row>
        <row r="2775">
          <cell r="G2775">
            <v>93200</v>
          </cell>
          <cell r="H2775" t="str">
            <v>FIXAÇÃO (ENCUNHAMENTO) DE ALVENARIA DE VEDAÇÃO COM ARGAMASSA APLICADA COM BISNAGA. AF_03/2024</v>
          </cell>
          <cell r="I2775" t="str">
            <v>M</v>
          </cell>
          <cell r="J2775" t="str">
            <v>COEFICIENTE DE REPRESENTATIVIDADE</v>
          </cell>
          <cell r="K2775" t="str">
            <v>10,65</v>
          </cell>
        </row>
        <row r="2776">
          <cell r="A2776" t="str">
            <v>FUNDACOES E ESTRUTURAS</v>
          </cell>
          <cell r="B2776" t="str">
            <v>FUES</v>
          </cell>
          <cell r="C2776" t="str">
            <v>CINTAS E VERGAS</v>
          </cell>
          <cell r="D2776" t="str">
            <v>0296</v>
          </cell>
        </row>
        <row r="2776">
          <cell r="G2776">
            <v>93202</v>
          </cell>
          <cell r="H2776" t="str">
            <v>FIXAÇÃO (ENCUNHAMENTO) DE ALVENARIA DE VEDAÇÃO COM TIJOLO MACIÇO. AF_03/2024</v>
          </cell>
          <cell r="I2776" t="str">
            <v>M</v>
          </cell>
          <cell r="J2776" t="str">
            <v>COEFICIENTE DE REPRESENTATIVIDADE</v>
          </cell>
          <cell r="K2776" t="str">
            <v>26,87</v>
          </cell>
        </row>
        <row r="2777">
          <cell r="A2777" t="str">
            <v>FUNDACOES E ESTRUTURAS</v>
          </cell>
          <cell r="B2777" t="str">
            <v>FUES</v>
          </cell>
          <cell r="C2777" t="str">
            <v>CINTAS E VERGAS</v>
          </cell>
          <cell r="D2777" t="str">
            <v>0296</v>
          </cell>
        </row>
        <row r="2777">
          <cell r="G2777">
            <v>93203</v>
          </cell>
          <cell r="H2777" t="str">
            <v>FIXAÇÃO (ENCUNHAMENTO) DE ALVENARIA DE VEDAÇÃO COM ESPUMA DE POLIURETANO EXPANSIVA. AF_03/2024</v>
          </cell>
          <cell r="I2777" t="str">
            <v>M</v>
          </cell>
          <cell r="J2777" t="str">
            <v>COLETADO</v>
          </cell>
          <cell r="K2777" t="str">
            <v>13,13</v>
          </cell>
        </row>
        <row r="2778">
          <cell r="A2778" t="str">
            <v>FUNDACOES E ESTRUTURAS</v>
          </cell>
          <cell r="B2778" t="str">
            <v>FUES</v>
          </cell>
          <cell r="C2778" t="str">
            <v>CINTAS E VERGAS</v>
          </cell>
          <cell r="D2778" t="str">
            <v>0296</v>
          </cell>
        </row>
        <row r="2778">
          <cell r="G2778">
            <v>93205</v>
          </cell>
          <cell r="H2778" t="str">
            <v>CINTA DE AMARRAÇÃO DE ALVENARIA MOLDADA IN LOCO COM UTILIZAÇÃO DE BLOCOS CANALETA, ESPESSURA DE *20* CM. AF_03/2024</v>
          </cell>
          <cell r="I2778" t="str">
            <v>M</v>
          </cell>
          <cell r="J2778" t="str">
            <v>COEFICIENTE DE REPRESENTATIVIDADE</v>
          </cell>
          <cell r="K2778" t="str">
            <v>58,09</v>
          </cell>
        </row>
        <row r="2779">
          <cell r="A2779" t="str">
            <v>FUNDACOES E ESTRUTURAS</v>
          </cell>
          <cell r="B2779" t="str">
            <v>FUES</v>
          </cell>
          <cell r="C2779" t="str">
            <v>CINTAS E VERGAS</v>
          </cell>
          <cell r="D2779" t="str">
            <v>0296</v>
          </cell>
        </row>
        <row r="2779">
          <cell r="G2779">
            <v>105021</v>
          </cell>
          <cell r="H2779" t="str">
            <v>VERGA PRÉ-MOLDADA COM ATÉ 1,5 M DE VÃO, ESPESSURA DE *15* CM. AF_03/2024</v>
          </cell>
          <cell r="I2779" t="str">
            <v>M</v>
          </cell>
          <cell r="J2779" t="str">
            <v>COEFICIENTE DE REPRESENTATIVIDADE</v>
          </cell>
          <cell r="K2779" t="str">
            <v>25,46</v>
          </cell>
        </row>
        <row r="2780">
          <cell r="A2780" t="str">
            <v>FUNDACOES E ESTRUTURAS</v>
          </cell>
          <cell r="B2780" t="str">
            <v>FUES</v>
          </cell>
          <cell r="C2780" t="str">
            <v>CINTAS E VERGAS</v>
          </cell>
          <cell r="D2780" t="str">
            <v>0296</v>
          </cell>
        </row>
        <row r="2780">
          <cell r="G2780">
            <v>105022</v>
          </cell>
          <cell r="H2780" t="str">
            <v>VERGA PRÉ-MOLDADA COM ATÉ 1,5 M DE VÃO, ESPESSURA DE *10* CM. AF_03/2024</v>
          </cell>
          <cell r="I2780" t="str">
            <v>M</v>
          </cell>
          <cell r="J2780" t="str">
            <v>COEFICIENTE DE REPRESENTATIVIDADE</v>
          </cell>
          <cell r="K2780" t="str">
            <v>22,33</v>
          </cell>
        </row>
        <row r="2781">
          <cell r="A2781" t="str">
            <v>FUNDACOES E ESTRUTURAS</v>
          </cell>
          <cell r="B2781" t="str">
            <v>FUES</v>
          </cell>
          <cell r="C2781" t="str">
            <v>CINTAS E VERGAS</v>
          </cell>
          <cell r="D2781" t="str">
            <v>0296</v>
          </cell>
        </row>
        <row r="2781">
          <cell r="G2781">
            <v>105023</v>
          </cell>
          <cell r="H2781" t="str">
            <v>VERGA MOLDADA IN LOCO EM CONCRETO, ESPESSURA DE *15* CM. AF_03/2024</v>
          </cell>
          <cell r="I2781" t="str">
            <v>M</v>
          </cell>
          <cell r="J2781" t="str">
            <v>COEFICIENTE DE REPRESENTATIVIDADE</v>
          </cell>
          <cell r="K2781" t="str">
            <v>65,55</v>
          </cell>
        </row>
        <row r="2782">
          <cell r="A2782" t="str">
            <v>FUNDACOES E ESTRUTURAS</v>
          </cell>
          <cell r="B2782" t="str">
            <v>FUES</v>
          </cell>
          <cell r="C2782" t="str">
            <v>CINTAS E VERGAS</v>
          </cell>
          <cell r="D2782" t="str">
            <v>0296</v>
          </cell>
        </row>
        <row r="2782">
          <cell r="G2782">
            <v>105024</v>
          </cell>
          <cell r="H2782" t="str">
            <v>VERGA MOLDADA IN LOCO EM CONCRETO, ESPESSURA DE *10* CM. AF_03/2024</v>
          </cell>
          <cell r="I2782" t="str">
            <v>M</v>
          </cell>
          <cell r="J2782" t="str">
            <v>COEFICIENTE DE REPRESENTATIVIDADE</v>
          </cell>
          <cell r="K2782" t="str">
            <v>54,01</v>
          </cell>
        </row>
        <row r="2783">
          <cell r="A2783" t="str">
            <v>FUNDACOES E ESTRUTURAS</v>
          </cell>
          <cell r="B2783" t="str">
            <v>FUES</v>
          </cell>
          <cell r="C2783" t="str">
            <v>CINTAS E VERGAS</v>
          </cell>
          <cell r="D2783" t="str">
            <v>0296</v>
          </cell>
        </row>
        <row r="2783">
          <cell r="G2783">
            <v>105025</v>
          </cell>
          <cell r="H2783" t="str">
            <v>VERGA MOLDADA IN LOCO COM UTILIZAÇÃO DE BLOCOS CANALETA, ESPESSURA DE *15* CM. AF_03/2024</v>
          </cell>
          <cell r="I2783" t="str">
            <v>M</v>
          </cell>
          <cell r="J2783" t="str">
            <v>COEFICIENTE DE REPRESENTATIVIDADE</v>
          </cell>
          <cell r="K2783" t="str">
            <v>57,00</v>
          </cell>
        </row>
        <row r="2784">
          <cell r="A2784" t="str">
            <v>FUNDACOES E ESTRUTURAS</v>
          </cell>
          <cell r="B2784" t="str">
            <v>FUES</v>
          </cell>
          <cell r="C2784" t="str">
            <v>CINTAS E VERGAS</v>
          </cell>
          <cell r="D2784" t="str">
            <v>0296</v>
          </cell>
        </row>
        <row r="2784">
          <cell r="G2784">
            <v>105026</v>
          </cell>
          <cell r="H2784" t="str">
            <v>VERGA MOLDADA IN LOCO COM UTILIZAÇÃO DE BLOCOS CANALETA, ESPESSURA DE *10* CM. AF_03/2024</v>
          </cell>
          <cell r="I2784" t="str">
            <v>M</v>
          </cell>
          <cell r="J2784" t="str">
            <v>COEFICIENTE DE REPRESENTATIVIDADE</v>
          </cell>
          <cell r="K2784" t="str">
            <v>40,43</v>
          </cell>
        </row>
        <row r="2785">
          <cell r="A2785" t="str">
            <v>FUNDACOES E ESTRUTURAS</v>
          </cell>
          <cell r="B2785" t="str">
            <v>FUES</v>
          </cell>
          <cell r="C2785" t="str">
            <v>CINTAS E VERGAS</v>
          </cell>
          <cell r="D2785" t="str">
            <v>0296</v>
          </cell>
        </row>
        <row r="2785">
          <cell r="G2785">
            <v>105027</v>
          </cell>
          <cell r="H2785" t="str">
            <v>CONTRAVERGA PRÉ-MOLDADA, ESPESSURA DE *15* CM. AF_03/2024</v>
          </cell>
          <cell r="I2785" t="str">
            <v>M</v>
          </cell>
          <cell r="J2785" t="str">
            <v>COEFICIENTE DE REPRESENTATIVIDADE</v>
          </cell>
          <cell r="K2785" t="str">
            <v>25,09</v>
          </cell>
        </row>
        <row r="2786">
          <cell r="A2786" t="str">
            <v>FUNDACOES E ESTRUTURAS</v>
          </cell>
          <cell r="B2786" t="str">
            <v>FUES</v>
          </cell>
          <cell r="C2786" t="str">
            <v>CINTAS E VERGAS</v>
          </cell>
          <cell r="D2786" t="str">
            <v>0296</v>
          </cell>
        </row>
        <row r="2786">
          <cell r="G2786">
            <v>105028</v>
          </cell>
          <cell r="H2786" t="str">
            <v>CONTRAVERGA PRÉ-MOLDADA, ESPESSURA DE *10* CM. AF_03/2024</v>
          </cell>
          <cell r="I2786" t="str">
            <v>M</v>
          </cell>
          <cell r="J2786" t="str">
            <v>COEFICIENTE DE REPRESENTATIVIDADE</v>
          </cell>
          <cell r="K2786" t="str">
            <v>21,98</v>
          </cell>
        </row>
        <row r="2787">
          <cell r="A2787" t="str">
            <v>FUNDACOES E ESTRUTURAS</v>
          </cell>
          <cell r="B2787" t="str">
            <v>FUES</v>
          </cell>
          <cell r="C2787" t="str">
            <v>CINTAS E VERGAS</v>
          </cell>
          <cell r="D2787" t="str">
            <v>0296</v>
          </cell>
        </row>
        <row r="2787">
          <cell r="G2787">
            <v>105029</v>
          </cell>
          <cell r="H2787" t="str">
            <v>CONTRAVERGA MOLDADA IN LOCO EM CONCRETO, ESPESSURA DE *15* CM. AF_03/2024</v>
          </cell>
          <cell r="I2787" t="str">
            <v>M</v>
          </cell>
          <cell r="J2787" t="str">
            <v>COEFICIENTE DE REPRESENTATIVIDADE</v>
          </cell>
          <cell r="K2787" t="str">
            <v>50,19</v>
          </cell>
        </row>
        <row r="2788">
          <cell r="A2788" t="str">
            <v>FUNDACOES E ESTRUTURAS</v>
          </cell>
          <cell r="B2788" t="str">
            <v>FUES</v>
          </cell>
          <cell r="C2788" t="str">
            <v>CINTAS E VERGAS</v>
          </cell>
          <cell r="D2788" t="str">
            <v>0296</v>
          </cell>
        </row>
        <row r="2788">
          <cell r="G2788">
            <v>105030</v>
          </cell>
          <cell r="H2788" t="str">
            <v>CONTRAVERGA MOLDADA IN LOCO EM CONCRETO, ESPESSURA DE *10* CM. AF_03/2024</v>
          </cell>
          <cell r="I2788" t="str">
            <v>M</v>
          </cell>
          <cell r="J2788" t="str">
            <v>COEFICIENTE DE REPRESENTATIVIDADE</v>
          </cell>
          <cell r="K2788" t="str">
            <v>42,52</v>
          </cell>
        </row>
        <row r="2789">
          <cell r="A2789" t="str">
            <v>FUNDACOES E ESTRUTURAS</v>
          </cell>
          <cell r="B2789" t="str">
            <v>FUES</v>
          </cell>
          <cell r="C2789" t="str">
            <v>CINTAS E VERGAS</v>
          </cell>
          <cell r="D2789" t="str">
            <v>0296</v>
          </cell>
        </row>
        <row r="2789">
          <cell r="G2789">
            <v>105031</v>
          </cell>
          <cell r="H2789" t="str">
            <v>CONTRAVERGA MOLDADA IN LOCO COM UTILIZAÇÃO DE BLOCOS CANALETA, ESPESSURA DE *15* CM. AF_03/2024</v>
          </cell>
          <cell r="I2789" t="str">
            <v>M</v>
          </cell>
          <cell r="J2789" t="str">
            <v>COEFICIENTE DE REPRESENTATIVIDADE</v>
          </cell>
          <cell r="K2789" t="str">
            <v>45,90</v>
          </cell>
        </row>
        <row r="2790">
          <cell r="A2790" t="str">
            <v>FUNDACOES E ESTRUTURAS</v>
          </cell>
          <cell r="B2790" t="str">
            <v>FUES</v>
          </cell>
          <cell r="C2790" t="str">
            <v>CINTAS E VERGAS</v>
          </cell>
          <cell r="D2790" t="str">
            <v>0296</v>
          </cell>
        </row>
        <row r="2790">
          <cell r="G2790">
            <v>105032</v>
          </cell>
          <cell r="H2790" t="str">
            <v>CONTRAVERGA MOLDADA IN LOCO COM UTILIZAÇÃO DE BLOCOS CANALETA, ESPESSURA DE *10* CM. AF_03/2024</v>
          </cell>
          <cell r="I2790" t="str">
            <v>M</v>
          </cell>
          <cell r="J2790" t="str">
            <v>COEFICIENTE DE REPRESENTATIVIDADE</v>
          </cell>
          <cell r="K2790" t="str">
            <v>31,03</v>
          </cell>
        </row>
        <row r="2791">
          <cell r="A2791" t="str">
            <v>FUNDACOES E ESTRUTURAS</v>
          </cell>
          <cell r="B2791" t="str">
            <v>FUES</v>
          </cell>
          <cell r="C2791" t="str">
            <v>CINTAS E VERGAS</v>
          </cell>
          <cell r="D2791" t="str">
            <v>0296</v>
          </cell>
        </row>
        <row r="2791">
          <cell r="G2791">
            <v>105033</v>
          </cell>
          <cell r="H2791" t="str">
            <v>CINTA DE AMARRAÇÃO DE ALVENARIA MOLDADA IN LOCO COM UTILIZAÇÃO DE BLOCOS CANALETA, ESPESSURA DE *15* CM. AF_03/2024</v>
          </cell>
          <cell r="I2791" t="str">
            <v>M</v>
          </cell>
          <cell r="J2791" t="str">
            <v>COEFICIENTE DE REPRESENTATIVIDADE</v>
          </cell>
          <cell r="K2791" t="str">
            <v>54,61</v>
          </cell>
        </row>
        <row r="2792">
          <cell r="A2792" t="str">
            <v>FUNDACOES E ESTRUTURAS</v>
          </cell>
          <cell r="B2792" t="str">
            <v>FUES</v>
          </cell>
          <cell r="C2792" t="str">
            <v>CINTAS E VERGAS</v>
          </cell>
          <cell r="D2792" t="str">
            <v>0296</v>
          </cell>
        </row>
        <row r="2792">
          <cell r="G2792">
            <v>105034</v>
          </cell>
          <cell r="H2792" t="str">
            <v>CINTA DE AMARRAÇÃO DE ALVENARIA MOLDADA IN LOCO COM UTILIZAÇÃO DE BLOCOS CANALETA, ESPESSURA DE *10* CM. AF_03/2024</v>
          </cell>
          <cell r="I2792" t="str">
            <v>M</v>
          </cell>
          <cell r="J2792" t="str">
            <v>COEFICIENTE DE REPRESENTATIVIDADE</v>
          </cell>
          <cell r="K2792" t="str">
            <v>38,73</v>
          </cell>
        </row>
        <row r="2793">
          <cell r="A2793" t="str">
            <v>FUNDACOES E ESTRUTURAS</v>
          </cell>
          <cell r="B2793" t="str">
            <v>FUES</v>
          </cell>
          <cell r="C2793" t="str">
            <v>CINTAS E VERGAS</v>
          </cell>
          <cell r="D2793" t="str">
            <v>0296</v>
          </cell>
        </row>
        <row r="2793">
          <cell r="G2793">
            <v>105035</v>
          </cell>
          <cell r="H2793" t="str">
            <v>VERGA PRÉ-FABRICADA COM ATÉ 1,5 M DE VÃO, ESPESSURA DE *20* CM. AF_03/2024</v>
          </cell>
          <cell r="I2793" t="str">
            <v>M</v>
          </cell>
          <cell r="J2793" t="str">
            <v>ATRIBUÍDO SÃO PAULO</v>
          </cell>
          <cell r="K2793" t="str">
            <v>60,72</v>
          </cell>
        </row>
        <row r="2794">
          <cell r="A2794" t="str">
            <v>FUNDACOES E ESTRUTURAS</v>
          </cell>
          <cell r="B2794" t="str">
            <v>FUES</v>
          </cell>
          <cell r="C2794" t="str">
            <v>CINTAS E VERGAS</v>
          </cell>
          <cell r="D2794" t="str">
            <v>0296</v>
          </cell>
        </row>
        <row r="2794">
          <cell r="G2794">
            <v>105036</v>
          </cell>
          <cell r="H2794" t="str">
            <v>VERGA PRÉ-FABRICADA COM ATÉ 1,5 M DE VÃO, ESPESSURA DE *15* CM. AF_03/2024</v>
          </cell>
          <cell r="I2794" t="str">
            <v>M</v>
          </cell>
          <cell r="J2794" t="str">
            <v>ATRIBUÍDO SÃO PAULO</v>
          </cell>
          <cell r="K2794" t="str">
            <v>43,77</v>
          </cell>
        </row>
        <row r="2795">
          <cell r="A2795" t="str">
            <v>FUNDACOES E ESTRUTURAS</v>
          </cell>
          <cell r="B2795" t="str">
            <v>FUES</v>
          </cell>
          <cell r="C2795" t="str">
            <v>CINTAS E VERGAS</v>
          </cell>
          <cell r="D2795" t="str">
            <v>0296</v>
          </cell>
        </row>
        <row r="2795">
          <cell r="G2795">
            <v>105037</v>
          </cell>
          <cell r="H2795" t="str">
            <v>VERGA PRÉ-FABRICADA COM ATÉ 1,5 M DE VÃO, ESPESSURA DE *10* CM. AF_03/2024</v>
          </cell>
          <cell r="I2795" t="str">
            <v>M</v>
          </cell>
          <cell r="J2795" t="str">
            <v>ATRIBUÍDO SÃO PAULO</v>
          </cell>
          <cell r="K2795" t="str">
            <v>29,64</v>
          </cell>
        </row>
        <row r="2796">
          <cell r="A2796" t="str">
            <v>FUNDACOES E ESTRUTURAS</v>
          </cell>
          <cell r="B2796" t="str">
            <v>FUES</v>
          </cell>
          <cell r="C2796" t="str">
            <v>CINTAS E VERGAS</v>
          </cell>
          <cell r="D2796" t="str">
            <v>0296</v>
          </cell>
        </row>
        <row r="2796">
          <cell r="G2796">
            <v>105038</v>
          </cell>
          <cell r="H2796" t="str">
            <v>CONTRAVERGA PRÉ-FABRICADA, ESPESSURA DE *20* CM. AF_03/2024</v>
          </cell>
          <cell r="I2796" t="str">
            <v>M</v>
          </cell>
          <cell r="J2796" t="str">
            <v>ATRIBUÍDO SÃO PAULO</v>
          </cell>
          <cell r="K2796" t="str">
            <v>60,56</v>
          </cell>
        </row>
        <row r="2797">
          <cell r="A2797" t="str">
            <v>FUNDACOES E ESTRUTURAS</v>
          </cell>
          <cell r="B2797" t="str">
            <v>FUES</v>
          </cell>
          <cell r="C2797" t="str">
            <v>CINTAS E VERGAS</v>
          </cell>
          <cell r="D2797" t="str">
            <v>0296</v>
          </cell>
        </row>
        <row r="2797">
          <cell r="G2797">
            <v>105039</v>
          </cell>
          <cell r="H2797" t="str">
            <v>CONTRAVERGA PRÉ-FABRICADA, ESPESSURA DE *15* CM. AF_03/2024</v>
          </cell>
          <cell r="I2797" t="str">
            <v>M</v>
          </cell>
          <cell r="J2797" t="str">
            <v>ATRIBUÍDO SÃO PAULO</v>
          </cell>
          <cell r="K2797" t="str">
            <v>43,59</v>
          </cell>
        </row>
        <row r="2798">
          <cell r="A2798" t="str">
            <v>FUNDACOES E ESTRUTURAS</v>
          </cell>
          <cell r="B2798" t="str">
            <v>FUES</v>
          </cell>
          <cell r="C2798" t="str">
            <v>CINTAS E VERGAS</v>
          </cell>
          <cell r="D2798" t="str">
            <v>0296</v>
          </cell>
        </row>
        <row r="2798">
          <cell r="G2798">
            <v>105040</v>
          </cell>
          <cell r="H2798" t="str">
            <v>CONTRAVERGA PRÉ-FABRICADA, ESPESSURA DE *10* CM. AF_03/2024</v>
          </cell>
          <cell r="I2798" t="str">
            <v>M</v>
          </cell>
          <cell r="J2798" t="str">
            <v>ATRIBUÍDO SÃO PAULO</v>
          </cell>
          <cell r="K2798" t="str">
            <v>29,51</v>
          </cell>
        </row>
        <row r="2799">
          <cell r="A2799" t="str">
            <v>FUNDACOES E ESTRUTURAS</v>
          </cell>
          <cell r="B2799" t="str">
            <v>FUES</v>
          </cell>
          <cell r="C2799" t="str">
            <v>ESTRUTURAS DIVERSAS</v>
          </cell>
          <cell r="D2799" t="str">
            <v>0301</v>
          </cell>
        </row>
        <row r="2799">
          <cell r="G2799">
            <v>97733</v>
          </cell>
          <cell r="H2799" t="str">
            <v>PEÇA RETANGULAR PRÉ-MOLDADA, VOLUME DE CONCRETO DE ATÉ 10 LITROS, TAXA DE AÇO APROXIMADA DE 30KG/M³. AF_03/2024</v>
          </cell>
          <cell r="I2799" t="str">
            <v>M3</v>
          </cell>
          <cell r="J2799" t="str">
            <v>ATRIBUÍDO SÃO PAULO</v>
          </cell>
          <cell r="K2799" t="str">
            <v>3.138,91</v>
          </cell>
        </row>
        <row r="2800">
          <cell r="A2800" t="str">
            <v>FUNDACOES E ESTRUTURAS</v>
          </cell>
          <cell r="B2800" t="str">
            <v>FUES</v>
          </cell>
          <cell r="C2800" t="str">
            <v>ESTRUTURAS DIVERSAS</v>
          </cell>
          <cell r="D2800" t="str">
            <v>0301</v>
          </cell>
        </row>
        <row r="2800">
          <cell r="G2800">
            <v>97734</v>
          </cell>
          <cell r="H2800" t="str">
            <v>PEÇA RETANGULAR PRÉ-MOLDADA, VOLUME DE CONCRETO DE 10 A 30 LITROS, TAXA DE AÇO APROXIMADA DE 30KG/M³. AF_03/2024</v>
          </cell>
          <cell r="I2800" t="str">
            <v>M3</v>
          </cell>
          <cell r="J2800" t="str">
            <v>ATRIBUÍDO SÃO PAULO</v>
          </cell>
          <cell r="K2800" t="str">
            <v>2.749,02</v>
          </cell>
        </row>
        <row r="2801">
          <cell r="A2801" t="str">
            <v>FUNDACOES E ESTRUTURAS</v>
          </cell>
          <cell r="B2801" t="str">
            <v>FUES</v>
          </cell>
          <cell r="C2801" t="str">
            <v>ESTRUTURAS DIVERSAS</v>
          </cell>
          <cell r="D2801" t="str">
            <v>0301</v>
          </cell>
        </row>
        <row r="2801">
          <cell r="G2801">
            <v>97735</v>
          </cell>
          <cell r="H2801" t="str">
            <v>PEÇA RETANGULAR PRÉ-MOLDADA, VOLUME DE CONCRETO DE 30 A 100 LITROS, TAXA DE AÇO APROXIMADA DE 30KG/M³. AF_03/2024</v>
          </cell>
          <cell r="I2801" t="str">
            <v>M3</v>
          </cell>
          <cell r="J2801" t="str">
            <v>ATRIBUÍDO SÃO PAULO</v>
          </cell>
          <cell r="K2801" t="str">
            <v>2.270,51</v>
          </cell>
        </row>
        <row r="2802">
          <cell r="A2802" t="str">
            <v>FUNDACOES E ESTRUTURAS</v>
          </cell>
          <cell r="B2802" t="str">
            <v>FUES</v>
          </cell>
          <cell r="C2802" t="str">
            <v>ESTRUTURAS DIVERSAS</v>
          </cell>
          <cell r="D2802" t="str">
            <v>0301</v>
          </cell>
        </row>
        <row r="2802">
          <cell r="G2802">
            <v>97736</v>
          </cell>
          <cell r="H2802" t="str">
            <v>PEÇA RETANGULAR PRÉ-MOLDADA, VOLUME DE CONCRETO ACIMA DE 100 LITROS, TAXA DE AÇO APROXIMADA DE 30KG/M³. AF_03/2024</v>
          </cell>
          <cell r="I2802" t="str">
            <v>M3</v>
          </cell>
          <cell r="J2802" t="str">
            <v>ATRIBUÍDO SÃO PAULO</v>
          </cell>
          <cell r="K2802" t="str">
            <v>1.390,00</v>
          </cell>
        </row>
        <row r="2803">
          <cell r="A2803" t="str">
            <v>FUNDACOES E ESTRUTURAS</v>
          </cell>
          <cell r="B2803" t="str">
            <v>FUES</v>
          </cell>
          <cell r="C2803" t="str">
            <v>ESTRUTURAS DIVERSAS</v>
          </cell>
          <cell r="D2803" t="str">
            <v>0301</v>
          </cell>
        </row>
        <row r="2803">
          <cell r="G2803">
            <v>97737</v>
          </cell>
          <cell r="H2803" t="str">
            <v>PEÇA RETANGULAR PRÉ-MOLDADA, VOLUME DE CONCRETO DE 30 A 70 LITROS , TAXA DE AÇO APROXIMADA DE 70KG/M³. AF_03/2024</v>
          </cell>
          <cell r="I2803" t="str">
            <v>M3</v>
          </cell>
          <cell r="J2803" t="str">
            <v>ATRIBUÍDO SÃO PAULO</v>
          </cell>
          <cell r="K2803" t="str">
            <v>2.956,85</v>
          </cell>
        </row>
        <row r="2804">
          <cell r="A2804" t="str">
            <v>FUNDACOES E ESTRUTURAS</v>
          </cell>
          <cell r="B2804" t="str">
            <v>FUES</v>
          </cell>
          <cell r="C2804" t="str">
            <v>ESTRUTURAS DIVERSAS</v>
          </cell>
          <cell r="D2804" t="str">
            <v>0301</v>
          </cell>
        </row>
        <row r="2804">
          <cell r="G2804">
            <v>97738</v>
          </cell>
          <cell r="H2804" t="str">
            <v>PEÇA CIRCULAR PRÉ-MOLDADA, VOLUME DE CONCRETO DE 10 A 30 LITROS, TAXA DE FIBRA DE POLIPROPILENO APROXIMADA DE 6 KG/M³. AF_03/2024_PS</v>
          </cell>
          <cell r="I2804" t="str">
            <v>M3</v>
          </cell>
          <cell r="J2804" t="str">
            <v>ATRIBUÍDO SÃO PAULO</v>
          </cell>
          <cell r="K2804" t="str">
            <v>3.646,46</v>
          </cell>
        </row>
        <row r="2805">
          <cell r="A2805" t="str">
            <v>FUNDACOES E ESTRUTURAS</v>
          </cell>
          <cell r="B2805" t="str">
            <v>FUES</v>
          </cell>
          <cell r="C2805" t="str">
            <v>ESTRUTURAS DIVERSAS</v>
          </cell>
          <cell r="D2805" t="str">
            <v>0301</v>
          </cell>
        </row>
        <row r="2805">
          <cell r="G2805">
            <v>97739</v>
          </cell>
          <cell r="H2805" t="str">
            <v>PEÇA CIRCULAR PRÉ-MOLDADA, VOLUME DE CONCRETO DE 30 A 100 LITROS, TAXA DE AÇO APROXIMADA DE 30KG/M³. AF_03/2024</v>
          </cell>
          <cell r="I2805" t="str">
            <v>M3</v>
          </cell>
          <cell r="J2805" t="str">
            <v>ATRIBUÍDO SÃO PAULO</v>
          </cell>
          <cell r="K2805" t="str">
            <v>2.665,88</v>
          </cell>
        </row>
        <row r="2806">
          <cell r="A2806" t="str">
            <v>FUNDACOES E ESTRUTURAS</v>
          </cell>
          <cell r="B2806" t="str">
            <v>FUES</v>
          </cell>
          <cell r="C2806" t="str">
            <v>ESTRUTURAS DIVERSAS</v>
          </cell>
          <cell r="D2806" t="str">
            <v>0301</v>
          </cell>
        </row>
        <row r="2806">
          <cell r="G2806">
            <v>97740</v>
          </cell>
          <cell r="H2806" t="str">
            <v>PEÇA CIRCULAR PRÉ-MOLDADA, VOLUME DE CONCRETO ACIMA DE 100 LITROS, TAXA DE AÇO APROXIMADA DE 30KG/M³. AF_03/2024</v>
          </cell>
          <cell r="I2806" t="str">
            <v>M3</v>
          </cell>
          <cell r="J2806" t="str">
            <v>ATRIBUÍDO SÃO PAULO</v>
          </cell>
          <cell r="K2806" t="str">
            <v>1.883,47</v>
          </cell>
        </row>
        <row r="2807">
          <cell r="A2807" t="str">
            <v>FUNDACOES E ESTRUTURAS</v>
          </cell>
          <cell r="B2807" t="str">
            <v>FUES</v>
          </cell>
          <cell r="C2807" t="str">
            <v>ESTRUTURAS DIVERSAS</v>
          </cell>
          <cell r="D2807" t="str">
            <v>0301</v>
          </cell>
        </row>
        <row r="2807">
          <cell r="G2807">
            <v>98615</v>
          </cell>
          <cell r="H2807" t="str">
            <v>CONTENÇÃO EM CORTINA COM ESTACAS ESPAÇADAS COM 30 CM DE DIÂMETRO E PROFUNDIDADE MENOR OU IGUAL A 10 M. AF_06/2018</v>
          </cell>
          <cell r="I2807" t="str">
            <v>M2</v>
          </cell>
          <cell r="J2807" t="str">
            <v>ATRIBUÍDO SÃO PAULO</v>
          </cell>
          <cell r="K2807" t="str">
            <v>156,04</v>
          </cell>
        </row>
        <row r="2808">
          <cell r="A2808" t="str">
            <v>FUNDACOES E ESTRUTURAS</v>
          </cell>
          <cell r="B2808" t="str">
            <v>FUES</v>
          </cell>
          <cell r="C2808" t="str">
            <v>ESTRUTURAS DIVERSAS</v>
          </cell>
          <cell r="D2808" t="str">
            <v>0301</v>
          </cell>
        </row>
        <row r="2808">
          <cell r="G2808">
            <v>98616</v>
          </cell>
          <cell r="H2808" t="str">
            <v>CONTENÇÃO EM CORTINA COM ESTACAS ESPAÇADAS COM 30 CM DE DIÂMETRO E PROFUNDIDADE MAIOR QUE 10 M E MENOR OU IGUAL A 15 M. AF_06/2018</v>
          </cell>
          <cell r="I2808" t="str">
            <v>M2</v>
          </cell>
          <cell r="J2808" t="str">
            <v>ATRIBUÍDO SÃO PAULO</v>
          </cell>
          <cell r="K2808" t="str">
            <v>124,17</v>
          </cell>
        </row>
        <row r="2809">
          <cell r="A2809" t="str">
            <v>FUNDACOES E ESTRUTURAS</v>
          </cell>
          <cell r="B2809" t="str">
            <v>FUES</v>
          </cell>
          <cell r="C2809" t="str">
            <v>ESTRUTURAS DIVERSAS</v>
          </cell>
          <cell r="D2809" t="str">
            <v>0301</v>
          </cell>
        </row>
        <row r="2809">
          <cell r="G2809">
            <v>98617</v>
          </cell>
          <cell r="H2809" t="str">
            <v>CONTENÇÃO EM CORTINA COM ESTACAS ESPAÇADAS COM 30 CM DE DIÂMETRO E PROFUNDIDADE MAIOR QUE 15 M. AF_06/2018</v>
          </cell>
          <cell r="I2809" t="str">
            <v>M2</v>
          </cell>
          <cell r="J2809" t="str">
            <v>ATRIBUÍDO SÃO PAULO</v>
          </cell>
          <cell r="K2809" t="str">
            <v>115,46</v>
          </cell>
        </row>
        <row r="2810">
          <cell r="A2810" t="str">
            <v>FUNDACOES E ESTRUTURAS</v>
          </cell>
          <cell r="B2810" t="str">
            <v>FUES</v>
          </cell>
          <cell r="C2810" t="str">
            <v>ESTRUTURAS DIVERSAS</v>
          </cell>
          <cell r="D2810" t="str">
            <v>0301</v>
          </cell>
        </row>
        <row r="2810">
          <cell r="G2810">
            <v>98618</v>
          </cell>
          <cell r="H2810" t="str">
            <v>CONTENÇÃO EM CORTINA COM ESTACAS ESPAÇADAS COM 40 CM DE DIÂMETRO E PROFUNDIDADE MENOR OU IGUAL A 10 M. AF_06/2018</v>
          </cell>
          <cell r="I2810" t="str">
            <v>M2</v>
          </cell>
          <cell r="J2810" t="str">
            <v>ATRIBUÍDO SÃO PAULO</v>
          </cell>
          <cell r="K2810" t="str">
            <v>158,16</v>
          </cell>
        </row>
        <row r="2811">
          <cell r="A2811" t="str">
            <v>FUNDACOES E ESTRUTURAS</v>
          </cell>
          <cell r="B2811" t="str">
            <v>FUES</v>
          </cell>
          <cell r="C2811" t="str">
            <v>ESTRUTURAS DIVERSAS</v>
          </cell>
          <cell r="D2811" t="str">
            <v>0301</v>
          </cell>
        </row>
        <row r="2811">
          <cell r="G2811">
            <v>98619</v>
          </cell>
          <cell r="H2811" t="str">
            <v>CONTENÇÃO EM CORTINA COM ESTACAS ESPAÇADAS COM 40 CM DE DIÂMETRO E PROFUNDIDADE MAIOR QUE 10 M E MENOR OU IGUAL A 15 M. AF_06/2018</v>
          </cell>
          <cell r="I2811" t="str">
            <v>M2</v>
          </cell>
          <cell r="J2811" t="str">
            <v>ATRIBUÍDO SÃO PAULO</v>
          </cell>
          <cell r="K2811" t="str">
            <v>144,94</v>
          </cell>
        </row>
        <row r="2812">
          <cell r="A2812" t="str">
            <v>FUNDACOES E ESTRUTURAS</v>
          </cell>
          <cell r="B2812" t="str">
            <v>FUES</v>
          </cell>
          <cell r="C2812" t="str">
            <v>ESTRUTURAS DIVERSAS</v>
          </cell>
          <cell r="D2812" t="str">
            <v>0301</v>
          </cell>
        </row>
        <row r="2812">
          <cell r="G2812">
            <v>98620</v>
          </cell>
          <cell r="H2812" t="str">
            <v>CONTENÇÃO EM CORTINA COM ESTACAS ESPAÇADAS COM 40 CM DE DIÂMETRO E PROFUNDIDADE MAIOR QUE 15 M. AF_06/2018</v>
          </cell>
          <cell r="I2812" t="str">
            <v>M2</v>
          </cell>
          <cell r="J2812" t="str">
            <v>ATRIBUÍDO SÃO PAULO</v>
          </cell>
          <cell r="K2812" t="str">
            <v>138,28</v>
          </cell>
        </row>
        <row r="2813">
          <cell r="A2813" t="str">
            <v>FUNDACOES E ESTRUTURAS</v>
          </cell>
          <cell r="B2813" t="str">
            <v>FUES</v>
          </cell>
          <cell r="C2813" t="str">
            <v>ESTRUTURAS DIVERSAS</v>
          </cell>
          <cell r="D2813" t="str">
            <v>0301</v>
          </cell>
        </row>
        <row r="2813">
          <cell r="G2813">
            <v>98621</v>
          </cell>
          <cell r="H2813" t="str">
            <v>CONTENÇÃO EM CORTINA COM ESTACAS ESPAÇADAS COM 50 CM DE DIÂMETRO E PROFUNDIDADE MENOR OU IGUAL A 10 M. AF_06/2018</v>
          </cell>
          <cell r="I2813" t="str">
            <v>M2</v>
          </cell>
          <cell r="J2813" t="str">
            <v>ATRIBUÍDO SÃO PAULO</v>
          </cell>
          <cell r="K2813" t="str">
            <v>180,57</v>
          </cell>
        </row>
        <row r="2814">
          <cell r="A2814" t="str">
            <v>FUNDACOES E ESTRUTURAS</v>
          </cell>
          <cell r="B2814" t="str">
            <v>FUES</v>
          </cell>
          <cell r="C2814" t="str">
            <v>ESTRUTURAS DIVERSAS</v>
          </cell>
          <cell r="D2814" t="str">
            <v>0301</v>
          </cell>
        </row>
        <row r="2814">
          <cell r="G2814">
            <v>98622</v>
          </cell>
          <cell r="H2814" t="str">
            <v>CONTENÇÃO EM CORTINA COM ESTACAS ESPAÇADAS COM 50 CM DE DIÂMETRO E PROFUNDIDADE MAIOR QUE 10 M E MENOR OU IGUAL A 15 M. AF_06/2018</v>
          </cell>
          <cell r="I2814" t="str">
            <v>M2</v>
          </cell>
          <cell r="J2814" t="str">
            <v>ATRIBUÍDO SÃO PAULO</v>
          </cell>
          <cell r="K2814" t="str">
            <v>169,95</v>
          </cell>
        </row>
        <row r="2815">
          <cell r="A2815" t="str">
            <v>FUNDACOES E ESTRUTURAS</v>
          </cell>
          <cell r="B2815" t="str">
            <v>FUES</v>
          </cell>
          <cell r="C2815" t="str">
            <v>ESTRUTURAS DIVERSAS</v>
          </cell>
          <cell r="D2815" t="str">
            <v>0301</v>
          </cell>
        </row>
        <row r="2815">
          <cell r="G2815">
            <v>98623</v>
          </cell>
          <cell r="H2815" t="str">
            <v>CONTENÇÃO EM CORTINA COM ESTACAS ESPAÇADAS COM 50 CM DE DIÂMETRO E PROFUNDIDADE MAIOR QUE 15 M. AF_06/2018</v>
          </cell>
          <cell r="I2815" t="str">
            <v>M2</v>
          </cell>
          <cell r="J2815" t="str">
            <v>ATRIBUÍDO SÃO PAULO</v>
          </cell>
          <cell r="K2815" t="str">
            <v>164,53</v>
          </cell>
        </row>
        <row r="2816">
          <cell r="A2816" t="str">
            <v>FUNDACOES E ESTRUTURAS</v>
          </cell>
          <cell r="B2816" t="str">
            <v>FUES</v>
          </cell>
          <cell r="C2816" t="str">
            <v>ESTRUTURAS DIVERSAS</v>
          </cell>
          <cell r="D2816" t="str">
            <v>0301</v>
          </cell>
        </row>
        <row r="2816">
          <cell r="G2816">
            <v>98624</v>
          </cell>
          <cell r="H2816" t="str">
            <v>CONTENÇÃO EM CORTINA COM ESTACAS ESPAÇADAS COM 60 CM DE DIÂMETRO E PROFUNDIDADE MENOR OU IGUAL A 10 M. AF_06/2018</v>
          </cell>
          <cell r="I2816" t="str">
            <v>M2</v>
          </cell>
          <cell r="J2816" t="str">
            <v>ATRIBUÍDO SÃO PAULO</v>
          </cell>
          <cell r="K2816" t="str">
            <v>204,79</v>
          </cell>
        </row>
        <row r="2817">
          <cell r="A2817" t="str">
            <v>FUNDACOES E ESTRUTURAS</v>
          </cell>
          <cell r="B2817" t="str">
            <v>FUES</v>
          </cell>
          <cell r="C2817" t="str">
            <v>ESTRUTURAS DIVERSAS</v>
          </cell>
          <cell r="D2817" t="str">
            <v>0301</v>
          </cell>
        </row>
        <row r="2817">
          <cell r="G2817">
            <v>98625</v>
          </cell>
          <cell r="H2817" t="str">
            <v>CONTENÇÃO EM CORTINA COM ESTACAS ESPAÇADAS COM 60 CM DE DIÂMETRO E PROFUNDIDADE MAIOR QUE 10 M E MENOR OU IGUAL A 15 M. AF_06/2018</v>
          </cell>
          <cell r="I2817" t="str">
            <v>M2</v>
          </cell>
          <cell r="J2817" t="str">
            <v>ATRIBUÍDO SÃO PAULO</v>
          </cell>
          <cell r="K2817" t="str">
            <v>195,80</v>
          </cell>
        </row>
        <row r="2818">
          <cell r="A2818" t="str">
            <v>FUNDACOES E ESTRUTURAS</v>
          </cell>
          <cell r="B2818" t="str">
            <v>FUES</v>
          </cell>
          <cell r="C2818" t="str">
            <v>ESTRUTURAS DIVERSAS</v>
          </cell>
          <cell r="D2818" t="str">
            <v>0301</v>
          </cell>
        </row>
        <row r="2818">
          <cell r="G2818">
            <v>98626</v>
          </cell>
          <cell r="H2818" t="str">
            <v>CONTENÇÃO EM CORTINA COM ESTACAS ESPAÇADAS COM 60 CM DE DIÂMETRO E PROFUNDIDADE MAIOR QUE 15 M. AF_06/2018</v>
          </cell>
          <cell r="I2818" t="str">
            <v>M2</v>
          </cell>
          <cell r="J2818" t="str">
            <v>ATRIBUÍDO SÃO PAULO</v>
          </cell>
          <cell r="K2818" t="str">
            <v>191,16</v>
          </cell>
        </row>
        <row r="2819">
          <cell r="A2819" t="str">
            <v>FUNDACOES E ESTRUTURAS</v>
          </cell>
          <cell r="B2819" t="str">
            <v>FUES</v>
          </cell>
          <cell r="C2819" t="str">
            <v>ESTRUTURAS DIVERSAS</v>
          </cell>
          <cell r="D2819" t="str">
            <v>0301</v>
          </cell>
        </row>
        <row r="2819">
          <cell r="G2819">
            <v>98655</v>
          </cell>
          <cell r="H2819" t="str">
            <v>EXECUÇÃO DE MURETA GUIA PARA CONTENÇÃO/ FUNDAÇÃO COM 30 CM DE ESPESSURA. AF_06/2018</v>
          </cell>
          <cell r="I2819" t="str">
            <v>M</v>
          </cell>
          <cell r="J2819" t="str">
            <v>COEFICIENTE DE REPRESENTATIVIDADE</v>
          </cell>
          <cell r="K2819" t="str">
            <v>642,20</v>
          </cell>
        </row>
        <row r="2820">
          <cell r="A2820" t="str">
            <v>FUNDACOES E ESTRUTURAS</v>
          </cell>
          <cell r="B2820" t="str">
            <v>FUES</v>
          </cell>
          <cell r="C2820" t="str">
            <v>ESTRUTURAS DIVERSAS</v>
          </cell>
          <cell r="D2820" t="str">
            <v>0301</v>
          </cell>
        </row>
        <row r="2820">
          <cell r="G2820">
            <v>98656</v>
          </cell>
          <cell r="H2820" t="str">
            <v>EXECUÇÃO DE MURETA GUIA PARA CONTENÇÃO/ FUNDAÇÃO COM 40 CM DE ESPESSURA. AF_06/2018</v>
          </cell>
          <cell r="I2820" t="str">
            <v>M</v>
          </cell>
          <cell r="J2820" t="str">
            <v>COEFICIENTE DE REPRESENTATIVIDADE</v>
          </cell>
          <cell r="K2820" t="str">
            <v>652,36</v>
          </cell>
        </row>
        <row r="2821">
          <cell r="A2821" t="str">
            <v>FUNDACOES E ESTRUTURAS</v>
          </cell>
          <cell r="B2821" t="str">
            <v>FUES</v>
          </cell>
          <cell r="C2821" t="str">
            <v>ESTRUTURAS DIVERSAS</v>
          </cell>
          <cell r="D2821" t="str">
            <v>0301</v>
          </cell>
        </row>
        <row r="2821">
          <cell r="G2821">
            <v>98657</v>
          </cell>
          <cell r="H2821" t="str">
            <v>EXECUÇÃO DE MURETA GUIA PARA CONTENÇÃO/ FUNDAÇÃO COM 50 CM DE ESPESSURA. AF_06/2018</v>
          </cell>
          <cell r="I2821" t="str">
            <v>M</v>
          </cell>
          <cell r="J2821" t="str">
            <v>COEFICIENTE DE REPRESENTATIVIDADE</v>
          </cell>
          <cell r="K2821" t="str">
            <v>662,51</v>
          </cell>
        </row>
        <row r="2822">
          <cell r="A2822" t="str">
            <v>FUNDACOES E ESTRUTURAS</v>
          </cell>
          <cell r="B2822" t="str">
            <v>FUES</v>
          </cell>
          <cell r="C2822" t="str">
            <v>ESTRUTURAS DIVERSAS</v>
          </cell>
          <cell r="D2822" t="str">
            <v>0301</v>
          </cell>
        </row>
        <row r="2822">
          <cell r="G2822">
            <v>98658</v>
          </cell>
          <cell r="H2822" t="str">
            <v>EXECUÇÃO DE MURETA GUIA PARA CONTENÇÃO/ FUNDAÇÃO COM 60 CM DE ESPESSURA. AF_06/2018</v>
          </cell>
          <cell r="I2822" t="str">
            <v>M</v>
          </cell>
          <cell r="J2822" t="str">
            <v>COEFICIENTE DE REPRESENTATIVIDADE</v>
          </cell>
          <cell r="K2822" t="str">
            <v>672,67</v>
          </cell>
        </row>
        <row r="2823">
          <cell r="A2823" t="str">
            <v>FUNDACOES E ESTRUTURAS</v>
          </cell>
          <cell r="B2823" t="str">
            <v>FUES</v>
          </cell>
          <cell r="C2823" t="str">
            <v>ESTRUTURAS DIVERSAS</v>
          </cell>
          <cell r="D2823" t="str">
            <v>0301</v>
          </cell>
        </row>
        <row r="2823">
          <cell r="G2823">
            <v>98659</v>
          </cell>
          <cell r="H2823" t="str">
            <v>EXECUÇÃO DE MURETA GUIA PARA CONTENÇÃO/ FUNDAÇÃO COM 80 CM DE ESPESSURA. AF_06/2018</v>
          </cell>
          <cell r="I2823" t="str">
            <v>M</v>
          </cell>
          <cell r="J2823" t="str">
            <v>COEFICIENTE DE REPRESENTATIVIDADE</v>
          </cell>
          <cell r="K2823" t="str">
            <v>692,99</v>
          </cell>
        </row>
        <row r="2824">
          <cell r="A2824" t="str">
            <v>FUNDACOES E ESTRUTURAS</v>
          </cell>
          <cell r="B2824" t="str">
            <v>FUES</v>
          </cell>
          <cell r="C2824" t="str">
            <v>ESTRUTURAS DIVERSAS</v>
          </cell>
          <cell r="D2824" t="str">
            <v>0301</v>
          </cell>
        </row>
        <row r="2824">
          <cell r="G2824">
            <v>98746</v>
          </cell>
          <cell r="H2824" t="str">
            <v>SOLDA DE TOPO EM CHAPA/PERFIL/TUBO DE AÇO CHANFRADO, ESPESSURA=1/4''. AF_06/2018</v>
          </cell>
          <cell r="I2824" t="str">
            <v>M</v>
          </cell>
          <cell r="J2824" t="str">
            <v>COEFICIENTE DE REPRESENTATIVIDADE</v>
          </cell>
          <cell r="K2824" t="str">
            <v>80,43</v>
          </cell>
        </row>
        <row r="2825">
          <cell r="A2825" t="str">
            <v>FUNDACOES E ESTRUTURAS</v>
          </cell>
          <cell r="B2825" t="str">
            <v>FUES</v>
          </cell>
          <cell r="C2825" t="str">
            <v>ESTRUTURAS DIVERSAS</v>
          </cell>
          <cell r="D2825" t="str">
            <v>0301</v>
          </cell>
        </row>
        <row r="2825">
          <cell r="G2825">
            <v>98749</v>
          </cell>
          <cell r="H2825" t="str">
            <v>SOLDA DE TOPO EM CHAPA/PERFIL/TUBO DE AÇO CHANFRADO, ESPESSURA=5/16''. AF_06/2018</v>
          </cell>
          <cell r="I2825" t="str">
            <v>M</v>
          </cell>
          <cell r="J2825" t="str">
            <v>COEFICIENTE DE REPRESENTATIVIDADE</v>
          </cell>
          <cell r="K2825" t="str">
            <v>101,10</v>
          </cell>
        </row>
        <row r="2826">
          <cell r="A2826" t="str">
            <v>FUNDACOES E ESTRUTURAS</v>
          </cell>
          <cell r="B2826" t="str">
            <v>FUES</v>
          </cell>
          <cell r="C2826" t="str">
            <v>ESTRUTURAS DIVERSAS</v>
          </cell>
          <cell r="D2826" t="str">
            <v>0301</v>
          </cell>
        </row>
        <row r="2826">
          <cell r="G2826">
            <v>98750</v>
          </cell>
          <cell r="H2826" t="str">
            <v>SOLDA DE TOPO EM CHAPA/PERFIL/TUBO DE AÇO CHANFRADO, ESPESSURA=3/8''. AF_06/2018</v>
          </cell>
          <cell r="I2826" t="str">
            <v>M</v>
          </cell>
          <cell r="J2826" t="str">
            <v>COEFICIENTE DE REPRESENTATIVIDADE</v>
          </cell>
          <cell r="K2826" t="str">
            <v>126,55</v>
          </cell>
        </row>
        <row r="2827">
          <cell r="A2827" t="str">
            <v>FUNDACOES E ESTRUTURAS</v>
          </cell>
          <cell r="B2827" t="str">
            <v>FUES</v>
          </cell>
          <cell r="C2827" t="str">
            <v>ESTRUTURAS DIVERSAS</v>
          </cell>
          <cell r="D2827" t="str">
            <v>0301</v>
          </cell>
        </row>
        <row r="2827">
          <cell r="G2827">
            <v>98751</v>
          </cell>
          <cell r="H2827" t="str">
            <v>SOLDA DE TOPO EM CHAPA/PERFIL/TUBO DE AÇO CHANFRADO, ESPESSURA=1/2''. AF_06/2018</v>
          </cell>
          <cell r="I2827" t="str">
            <v>M</v>
          </cell>
          <cell r="J2827" t="str">
            <v>COEFICIENTE DE REPRESENTATIVIDADE</v>
          </cell>
          <cell r="K2827" t="str">
            <v>193,22</v>
          </cell>
        </row>
        <row r="2828">
          <cell r="A2828" t="str">
            <v>FUNDACOES E ESTRUTURAS</v>
          </cell>
          <cell r="B2828" t="str">
            <v>FUES</v>
          </cell>
          <cell r="C2828" t="str">
            <v>ESTRUTURAS DIVERSAS</v>
          </cell>
          <cell r="D2828" t="str">
            <v>0301</v>
          </cell>
        </row>
        <row r="2828">
          <cell r="G2828">
            <v>98752</v>
          </cell>
          <cell r="H2828" t="str">
            <v>SOLDA DE TOPO EM CHAPA/PERFIL/TUBO DE AÇO CHANFRADO, ESPESSURA=5/8''. AF_06/2018</v>
          </cell>
          <cell r="I2828" t="str">
            <v>M</v>
          </cell>
          <cell r="J2828" t="str">
            <v>COEFICIENTE DE REPRESENTATIVIDADE</v>
          </cell>
          <cell r="K2828" t="str">
            <v>274,20</v>
          </cell>
        </row>
        <row r="2829">
          <cell r="A2829" t="str">
            <v>FUNDACOES E ESTRUTURAS</v>
          </cell>
          <cell r="B2829" t="str">
            <v>FUES</v>
          </cell>
          <cell r="C2829" t="str">
            <v>ESTRUTURAS DIVERSAS</v>
          </cell>
          <cell r="D2829" t="str">
            <v>0301</v>
          </cell>
        </row>
        <row r="2829">
          <cell r="G2829">
            <v>98753</v>
          </cell>
          <cell r="H2829" t="str">
            <v>SOLDA DE TOPO EM CHAPA/PERFIL/TUBO DE AÇO CHANFRADO, ESPESSURA=3/4''. AF_06/2018</v>
          </cell>
          <cell r="I2829" t="str">
            <v>M</v>
          </cell>
          <cell r="J2829" t="str">
            <v>COEFICIENTE DE REPRESENTATIVIDADE</v>
          </cell>
          <cell r="K2829" t="str">
            <v>375,43</v>
          </cell>
        </row>
        <row r="2830">
          <cell r="A2830" t="str">
            <v>FUNDACOES E ESTRUTURAS</v>
          </cell>
          <cell r="B2830" t="str">
            <v>FUES</v>
          </cell>
          <cell r="C2830" t="str">
            <v>ESTRUTURAS DIVERSAS</v>
          </cell>
          <cell r="D2830" t="str">
            <v>0301</v>
          </cell>
        </row>
        <row r="2830">
          <cell r="G2830">
            <v>100763</v>
          </cell>
          <cell r="H2830" t="str">
            <v>VIGA METÁLICA EM PERFIL LAMINADO OU SOLDADO EM AÇO ESTRUTURAL, COM CONEXÕES PARAFUSADAS, INCLUSOS MÃO DE OBRA, TRANSPORTE E IÇAMENTO UTILIZANDO GUINDASTE - FORNECIMENTO E INSTALAÇÃO. AF_01/2020_PSA</v>
          </cell>
          <cell r="I2830" t="str">
            <v>KG</v>
          </cell>
          <cell r="J2830" t="str">
            <v>ATRIBUÍDO SÃO PAULO</v>
          </cell>
          <cell r="K2830" t="str">
            <v>13,97</v>
          </cell>
        </row>
        <row r="2831">
          <cell r="A2831" t="str">
            <v>FUNDACOES E ESTRUTURAS</v>
          </cell>
          <cell r="B2831" t="str">
            <v>FUES</v>
          </cell>
          <cell r="C2831" t="str">
            <v>ESTRUTURAS DIVERSAS</v>
          </cell>
          <cell r="D2831" t="str">
            <v>0301</v>
          </cell>
        </row>
        <row r="2831">
          <cell r="G2831">
            <v>100764</v>
          </cell>
          <cell r="H2831" t="str">
            <v>VIGA METÁLICA EM PERFIL LAMINADO OU SOLDADO EM AÇO ESTRUTURAL, COM CONEXÕES SOLDADAS, INCLUSOS MÃO DE OBRA, TRANSPORTE E IÇAMENTO UTILIZANDO GUINDASTE - FORNECIMENTO E INSTALAÇÃO. AF_01/2020_PA</v>
          </cell>
          <cell r="I2831" t="str">
            <v>KG</v>
          </cell>
          <cell r="J2831" t="str">
            <v>ATRIBUÍDO SÃO PAULO</v>
          </cell>
          <cell r="K2831" t="str">
            <v>13,77</v>
          </cell>
        </row>
        <row r="2832">
          <cell r="A2832" t="str">
            <v>FUNDACOES E ESTRUTURAS</v>
          </cell>
          <cell r="B2832" t="str">
            <v>FUES</v>
          </cell>
          <cell r="C2832" t="str">
            <v>ESTRUTURAS DIVERSAS</v>
          </cell>
          <cell r="D2832" t="str">
            <v>0301</v>
          </cell>
        </row>
        <row r="2832">
          <cell r="G2832">
            <v>100765</v>
          </cell>
          <cell r="H2832" t="str">
            <v>PILAR METÁLICO PERFIL LAMINADO/SOLDADO EM AÇO ESTRUTURAL, COM CONEXÕES PARAFUSADAS, INCLUSOS MÃO DE OBRA, TRANSPORTE E IÇAMENTO UTILIZANDO GUINDASTE - FORNECIMENTO E INSTALAÇÃO. AF_01/2020_PSA</v>
          </cell>
          <cell r="I2832" t="str">
            <v>KG</v>
          </cell>
          <cell r="J2832" t="str">
            <v>ATRIBUÍDO SÃO PAULO</v>
          </cell>
          <cell r="K2832" t="str">
            <v>12,09</v>
          </cell>
        </row>
        <row r="2833">
          <cell r="A2833" t="str">
            <v>FUNDACOES E ESTRUTURAS</v>
          </cell>
          <cell r="B2833" t="str">
            <v>FUES</v>
          </cell>
          <cell r="C2833" t="str">
            <v>ESTRUTURAS DIVERSAS</v>
          </cell>
          <cell r="D2833" t="str">
            <v>0301</v>
          </cell>
        </row>
        <row r="2833">
          <cell r="G2833">
            <v>100766</v>
          </cell>
          <cell r="H2833" t="str">
            <v>PILAR METÁLICO PERFIL LAMINADO OU SOLDADO EM AÇO ESTRUTURAL, COM CONEXÕES SOLDADAS, INCLUSOS MÃO DE OBRA, TRANSPORTE E IÇAMENTO UTILIZANDO GUINDASTE - FORNECIMENTO E INSTALAÇÃO. AF_01/2020_PA</v>
          </cell>
          <cell r="I2833" t="str">
            <v>KG</v>
          </cell>
          <cell r="J2833" t="str">
            <v>ATRIBUÍDO SÃO PAULO</v>
          </cell>
          <cell r="K2833" t="str">
            <v>12,33</v>
          </cell>
        </row>
        <row r="2834">
          <cell r="A2834" t="str">
            <v>FUNDACOES E ESTRUTURAS</v>
          </cell>
          <cell r="B2834" t="str">
            <v>FUES</v>
          </cell>
          <cell r="C2834" t="str">
            <v>ESTRUTURAS DIVERSAS</v>
          </cell>
          <cell r="D2834" t="str">
            <v>0301</v>
          </cell>
        </row>
        <row r="2834">
          <cell r="G2834">
            <v>100767</v>
          </cell>
          <cell r="H2834" t="str">
            <v>CONTRAVENTAMENTO COM CANTONEIRAS DE AÇO, ABAS IGUAIS, COM CONEXÕES PARAFUSADAS, INCLUSOS MÃO DE OBRA, TRANSPORTE E IÇAMENTO UTILIZANDO TALHA MANUAL, PARA EDIFÍCIOS DE ATÉ 2 PAVIMENTOS - FORNECIMENTO E INSTALAÇÃO. AF_01/2020_PSA</v>
          </cell>
          <cell r="I2834" t="str">
            <v>KG</v>
          </cell>
          <cell r="J2834" t="str">
            <v>ATRIBUÍDO SÃO PAULO</v>
          </cell>
          <cell r="K2834" t="str">
            <v>14,30</v>
          </cell>
        </row>
        <row r="2835">
          <cell r="A2835" t="str">
            <v>FUNDACOES E ESTRUTURAS</v>
          </cell>
          <cell r="B2835" t="str">
            <v>FUES</v>
          </cell>
          <cell r="C2835" t="str">
            <v>ESTRUTURAS DIVERSAS</v>
          </cell>
          <cell r="D2835" t="str">
            <v>0301</v>
          </cell>
        </row>
        <row r="2835">
          <cell r="G2835">
            <v>100768</v>
          </cell>
          <cell r="H2835" t="str">
            <v>CONTRAVENTAMENTO COM CANTONEIRAS DE AÇO, ABAS IGUAIS, COM CONEXÕES SOLDADAS, INCLUSOS MÃO DE OBRA, TRANSPORTE E IÇAMENTO UTILIZANDO TALHA MANUAL, PARA EDIFÍCIOS DE ATÉ 2 PAVIMENTOS - FORNECIMENTO E INSTALAÇÃO. AF_01/2020_PA</v>
          </cell>
          <cell r="I2835" t="str">
            <v>KG</v>
          </cell>
          <cell r="J2835" t="str">
            <v>ATRIBUÍDO SÃO PAULO</v>
          </cell>
          <cell r="K2835" t="str">
            <v>13,70</v>
          </cell>
        </row>
        <row r="2836">
          <cell r="A2836" t="str">
            <v>FUNDACOES E ESTRUTURAS</v>
          </cell>
          <cell r="B2836" t="str">
            <v>FUES</v>
          </cell>
          <cell r="C2836" t="str">
            <v>ESTRUTURAS DIVERSAS</v>
          </cell>
          <cell r="D2836" t="str">
            <v>0301</v>
          </cell>
        </row>
        <row r="2836">
          <cell r="G2836">
            <v>100769</v>
          </cell>
          <cell r="H2836" t="str">
            <v>CONTRAVENTAMENTO COM CANTONEIRAS DE AÇO, ABAS IGUAIS, COM CONEXÕES PARAFUSADAS, INCLUSOS MÃO DE OBRA, TRANSPORTE E IÇAMENTO UTILIZANDO GUINDASTE, PARA EDIFÍCIOS DE 3 A 5 PAVIMENTOS - FORNECIMENTO E INSTALAÇÃO. AF_01/2020_PSA</v>
          </cell>
          <cell r="I2836" t="str">
            <v>KG</v>
          </cell>
          <cell r="J2836" t="str">
            <v>ATRIBUÍDO SÃO PAULO</v>
          </cell>
          <cell r="K2836" t="str">
            <v>20,63</v>
          </cell>
        </row>
        <row r="2837">
          <cell r="A2837" t="str">
            <v>FUNDACOES E ESTRUTURAS</v>
          </cell>
          <cell r="B2837" t="str">
            <v>FUES</v>
          </cell>
          <cell r="C2837" t="str">
            <v>ESTRUTURAS DIVERSAS</v>
          </cell>
          <cell r="D2837" t="str">
            <v>0301</v>
          </cell>
        </row>
        <row r="2837">
          <cell r="G2837">
            <v>100770</v>
          </cell>
          <cell r="H2837" t="str">
            <v>CONTRAVENTAMENTO COM CANTONEIRAS DE AÇO, ABAS IGUAIS, COM CONEXÕES SOLDADAS, INCLUSOS MÃO DE OBRA, TRANSPORTE E IÇAMENTO UTILIZANDO GUINDASTE, PARA EDIFÍCIOS DE 3 A 5 PAVIMENTOS - FORNECIMENTO E INSTALAÇÃO. AF_01/2020_PA</v>
          </cell>
          <cell r="I2837" t="str">
            <v>KG</v>
          </cell>
          <cell r="J2837" t="str">
            <v>ATRIBUÍDO SÃO PAULO</v>
          </cell>
          <cell r="K2837" t="str">
            <v>19,73</v>
          </cell>
        </row>
        <row r="2838">
          <cell r="A2838" t="str">
            <v>FUNDACOES E ESTRUTURAS</v>
          </cell>
          <cell r="B2838" t="str">
            <v>FUES</v>
          </cell>
          <cell r="C2838" t="str">
            <v>ESTRUTURAS DIVERSAS</v>
          </cell>
          <cell r="D2838" t="str">
            <v>0301</v>
          </cell>
        </row>
        <row r="2838">
          <cell r="G2838">
            <v>100771</v>
          </cell>
          <cell r="H2838" t="str">
            <v>CONTRAVENTAMENTO COM CANTONEIRAS DE AÇO, ABAS IGUAIS, COM CONEXÕES PARAFUSADAS, INCLUSOS MÃO DE OBRA, TRANSPORTE E IÇAMENTO UTILIZANDO GRUA, PARA EDIFÍCIOS DE 6 A 10 PAVIMENTOS - FORNECIMENTO E INSTALAÇÃO. AF_01/2020_PSA</v>
          </cell>
          <cell r="I2838" t="str">
            <v>KG</v>
          </cell>
          <cell r="J2838" t="str">
            <v>ATRIBUÍDO SÃO PAULO</v>
          </cell>
          <cell r="K2838" t="str">
            <v>14,77</v>
          </cell>
        </row>
        <row r="2839">
          <cell r="A2839" t="str">
            <v>FUNDACOES E ESTRUTURAS</v>
          </cell>
          <cell r="B2839" t="str">
            <v>FUES</v>
          </cell>
          <cell r="C2839" t="str">
            <v>ESTRUTURAS DIVERSAS</v>
          </cell>
          <cell r="D2839" t="str">
            <v>0301</v>
          </cell>
        </row>
        <row r="2839">
          <cell r="G2839">
            <v>100772</v>
          </cell>
          <cell r="H2839" t="str">
            <v>CONTRAVENTAMENTO COM CANTONEIRAS DE AÇO, ABAS IGUAIS, COM CONEXÕES SOLDADAS, INCLUSOS MÃO DE OBRA, TRANSPORTE E IÇAMENTO UTILIZANDO GRUA, PARA EDIFÍCIOS DE 6 A 10 PAVIMENTOS - FORNECIMENTO E INSTALAÇÃO. AF_01/2020_PA</v>
          </cell>
          <cell r="I2839" t="str">
            <v>KG</v>
          </cell>
          <cell r="J2839" t="str">
            <v>ATRIBUÍDO SÃO PAULO</v>
          </cell>
          <cell r="K2839" t="str">
            <v>13,99</v>
          </cell>
        </row>
        <row r="2840">
          <cell r="A2840" t="str">
            <v>FUNDACOES E ESTRUTURAS</v>
          </cell>
          <cell r="B2840" t="str">
            <v>FUES</v>
          </cell>
          <cell r="C2840" t="str">
            <v>ESTRUTURAS DIVERSAS</v>
          </cell>
          <cell r="D2840" t="str">
            <v>0301</v>
          </cell>
        </row>
        <row r="2840">
          <cell r="G2840">
            <v>100773</v>
          </cell>
          <cell r="H2840" t="str">
            <v>ESTRUTURA TRELIÇADA DE COBERTURA, TIPO ARCO, COM LIGAÇÕES SOLDADAS, INCLUSOS PERFIS METÁLICOS, CHAPAS METÁLICAS, MÃO DE OBRA E TRANSPORTE COM GUINDASTE - FORNECIMENTO E INSTALAÇÃO. AF_01/2020_PSA</v>
          </cell>
          <cell r="I2840" t="str">
            <v>KG</v>
          </cell>
          <cell r="J2840" t="str">
            <v>ATRIBUÍDO SÃO PAULO</v>
          </cell>
          <cell r="K2840" t="str">
            <v>18,00</v>
          </cell>
        </row>
        <row r="2841">
          <cell r="A2841" t="str">
            <v>FUNDACOES E ESTRUTURAS</v>
          </cell>
          <cell r="B2841" t="str">
            <v>FUES</v>
          </cell>
          <cell r="C2841" t="str">
            <v>ESTRUTURAS DIVERSAS</v>
          </cell>
          <cell r="D2841" t="str">
            <v>0301</v>
          </cell>
        </row>
        <row r="2841">
          <cell r="G2841">
            <v>100774</v>
          </cell>
          <cell r="H2841" t="str">
            <v>ESTRUTURA TRELIÇADA DE COBERTURA, TIPO SHED, COM LIGAÇÕES SOLDADAS, INCLUSOS PERFIS METÁLICOS, CHAPAS METÁLICAS, MÃO DE OBRA E TRANSPORTE COM GUINDASTE - FORNECIMENTO E INSTALAÇÃO. AF_01/2020_PSA</v>
          </cell>
          <cell r="I2841" t="str">
            <v>KG</v>
          </cell>
          <cell r="J2841" t="str">
            <v>ATRIBUÍDO SÃO PAULO</v>
          </cell>
          <cell r="K2841" t="str">
            <v>9,95</v>
          </cell>
        </row>
        <row r="2842">
          <cell r="A2842" t="str">
            <v>FUNDACOES E ESTRUTURAS</v>
          </cell>
          <cell r="B2842" t="str">
            <v>FUES</v>
          </cell>
          <cell r="C2842" t="str">
            <v>ESTRUTURAS DIVERSAS</v>
          </cell>
          <cell r="D2842" t="str">
            <v>0301</v>
          </cell>
        </row>
        <row r="2842">
          <cell r="G2842">
            <v>100775</v>
          </cell>
          <cell r="H2842" t="str">
            <v>ESTRUTURA TRELIÇADA DE COBERTURA, TIPO FINK, COM LIGAÇÕES SOLDADAS, INCLUSOS PERFIS METÁLICOS, CHAPAS METÁLICAS, MÃO DE OBRA E TRANSPORTE COM GUINDASTE - FORNECIMENTO E INSTALAÇÃO. AF_01/2020_PSA</v>
          </cell>
          <cell r="I2842" t="str">
            <v>KG</v>
          </cell>
          <cell r="J2842" t="str">
            <v>ATRIBUÍDO SÃO PAULO</v>
          </cell>
          <cell r="K2842" t="str">
            <v>11,45</v>
          </cell>
        </row>
        <row r="2843">
          <cell r="A2843" t="str">
            <v>FUNDACOES E ESTRUTURAS</v>
          </cell>
          <cell r="B2843" t="str">
            <v>FUES</v>
          </cell>
          <cell r="C2843" t="str">
            <v>ESTRUTURAS DIVERSAS</v>
          </cell>
          <cell r="D2843" t="str">
            <v>0301</v>
          </cell>
        </row>
        <row r="2843">
          <cell r="G2843">
            <v>100776</v>
          </cell>
          <cell r="H2843" t="str">
            <v>ESTRUTURA TRELIÇADA DE COBERTURA, TIPO ARCO, COM LIGAÇÕES PARAFUSADAS, INCLUSOS PERFIS METÁLICOS, CHAPAS METÁLICAS, MÃO DE OBRA E TRANSPORTE COM GUINDASTE - FORNECIMENTO E INSTALAÇÃO. AF_01/2020_PSA</v>
          </cell>
          <cell r="I2843" t="str">
            <v>KG</v>
          </cell>
          <cell r="J2843" t="str">
            <v>ATRIBUÍDO SÃO PAULO</v>
          </cell>
          <cell r="K2843" t="str">
            <v>18,17</v>
          </cell>
        </row>
        <row r="2844">
          <cell r="A2844" t="str">
            <v>FUNDACOES E ESTRUTURAS</v>
          </cell>
          <cell r="B2844" t="str">
            <v>FUES</v>
          </cell>
          <cell r="C2844" t="str">
            <v>ESTRUTURAS DIVERSAS</v>
          </cell>
          <cell r="D2844" t="str">
            <v>0301</v>
          </cell>
        </row>
        <row r="2844">
          <cell r="G2844">
            <v>100777</v>
          </cell>
          <cell r="H2844" t="str">
            <v>ESTRUTURA TRELIÇADA DE COBERTURA, TIPO SHED, COM LIGAÇÕES PARAFUSADAS, INCLUSOS PERFIS METÁLICOS, CHAPAS METÁLICAS, MÃO DE OBRA E TRANSPORTE COM GUINDASTE - FORNECIMENTO E INSTALAÇÃO. AF_01/2020_PSA</v>
          </cell>
          <cell r="I2844" t="str">
            <v>KG</v>
          </cell>
          <cell r="J2844" t="str">
            <v>ATRIBUÍDO SÃO PAULO</v>
          </cell>
          <cell r="K2844" t="str">
            <v>9,92</v>
          </cell>
        </row>
        <row r="2845">
          <cell r="A2845" t="str">
            <v>FUNDACOES E ESTRUTURAS</v>
          </cell>
          <cell r="B2845" t="str">
            <v>FUES</v>
          </cell>
          <cell r="C2845" t="str">
            <v>ESTRUTURAS DIVERSAS</v>
          </cell>
          <cell r="D2845" t="str">
            <v>0301</v>
          </cell>
        </row>
        <row r="2845">
          <cell r="G2845">
            <v>100778</v>
          </cell>
          <cell r="H2845" t="str">
            <v>ESTRUTURA TRELIÇADA DE COBERTURA, TIPO FINK, COM LIGAÇÕES PARAFUSADAS, INCLUSOS PERFIS METÁLICOS, CHAPAS METÁLICAS, MÃO DE OBRA E TRANSPORTE COM GUINDASTE - FORNECIMENTO E INSTALAÇÃO. AF_01/2020_PSA</v>
          </cell>
          <cell r="I2845" t="str">
            <v>KG</v>
          </cell>
          <cell r="J2845" t="str">
            <v>ATRIBUÍDO SÃO PAULO</v>
          </cell>
          <cell r="K2845" t="str">
            <v>11,42</v>
          </cell>
        </row>
        <row r="2846">
          <cell r="A2846" t="str">
            <v>FUNDACOES E ESTRUTURAS</v>
          </cell>
          <cell r="B2846" t="str">
            <v>FUES</v>
          </cell>
          <cell r="C2846" t="str">
            <v>ESTRUTURAS DIVERSAS</v>
          </cell>
          <cell r="D2846" t="str">
            <v>0301</v>
          </cell>
        </row>
        <row r="2846">
          <cell r="G2846">
            <v>103795</v>
          </cell>
          <cell r="H2846" t="str">
            <v>FABRICAÇÃO, MONTAGEM E DESMONTAGEM DE FÔRMA PARA ESCADA HIDRÁULICA, EM CHAPA DE MADEIRA COMPENSADA RESINADA, E = 17 MM, 3 UTILIZAÇÕES. AF_08/2022</v>
          </cell>
          <cell r="I2846" t="str">
            <v>M2</v>
          </cell>
          <cell r="J2846" t="str">
            <v>COEFICIENTE DE REPRESENTATIVIDADE</v>
          </cell>
          <cell r="K2846" t="str">
            <v>76,05</v>
          </cell>
        </row>
        <row r="2847">
          <cell r="A2847" t="str">
            <v>FUNDACOES E ESTRUTURAS</v>
          </cell>
          <cell r="B2847" t="str">
            <v>FUES</v>
          </cell>
          <cell r="C2847" t="str">
            <v>ESTRUTURAS DIVERSAS</v>
          </cell>
          <cell r="D2847" t="str">
            <v>0301</v>
          </cell>
        </row>
        <row r="2847">
          <cell r="G2847">
            <v>103796</v>
          </cell>
          <cell r="H2847" t="str">
            <v>FABRICAÇÃO, MONTAGEM E DESMONTAGEM DE FÔRMA PARA BACIA DE DISSIPAÇÃO, EM MADEIRA SERRADA, E = 25 MM, 2 UTILIZAÇÕES. AF_08/2022</v>
          </cell>
          <cell r="I2847" t="str">
            <v>M2</v>
          </cell>
          <cell r="J2847" t="str">
            <v>COEFICIENTE DE REPRESENTATIVIDADE</v>
          </cell>
          <cell r="K2847" t="str">
            <v>55,23</v>
          </cell>
        </row>
        <row r="2848">
          <cell r="A2848" t="str">
            <v>FUNDACOES E ESTRUTURAS</v>
          </cell>
          <cell r="B2848" t="str">
            <v>FUES</v>
          </cell>
          <cell r="C2848" t="str">
            <v>ESTRUTURAS DIVERSAS</v>
          </cell>
          <cell r="D2848" t="str">
            <v>0301</v>
          </cell>
        </row>
        <row r="2848">
          <cell r="G2848">
            <v>103797</v>
          </cell>
          <cell r="H2848" t="str">
            <v>ARMAÇÃO DE DESCIDA D'ÁGUA UTILIZANDO AÇO CA-60 DE 5 MM - MONTAGEM. AF_08/2022</v>
          </cell>
          <cell r="I2848" t="str">
            <v>KG</v>
          </cell>
          <cell r="J2848" t="str">
            <v>COEFICIENTE DE REPRESENTATIVIDADE</v>
          </cell>
          <cell r="K2848" t="str">
            <v>14,77</v>
          </cell>
        </row>
        <row r="2849">
          <cell r="A2849" t="str">
            <v>FUNDACOES E ESTRUTURAS</v>
          </cell>
          <cell r="B2849" t="str">
            <v>FUES</v>
          </cell>
          <cell r="C2849" t="str">
            <v>ESTRUTURAS DIVERSAS</v>
          </cell>
          <cell r="D2849" t="str">
            <v>0301</v>
          </cell>
        </row>
        <row r="2849">
          <cell r="G2849">
            <v>103798</v>
          </cell>
          <cell r="H2849" t="str">
            <v>CONCRETAGEM DE DISSIPADOR DE ENERGIA, CONCRETO USINADO, FCK = 20 MPA, COM USO DE BOMBA - LANÇAMENTO, ADENSAMENTO E ACABAMENTO. AF_08/2022</v>
          </cell>
          <cell r="I2849" t="str">
            <v>M3</v>
          </cell>
          <cell r="J2849" t="str">
            <v>ATRIBUÍDO SÃO PAULO</v>
          </cell>
          <cell r="K2849" t="str">
            <v>710,77</v>
          </cell>
        </row>
        <row r="2850">
          <cell r="A2850" t="str">
            <v>FUNDACOES E ESTRUTURAS</v>
          </cell>
          <cell r="B2850" t="str">
            <v>FUES</v>
          </cell>
          <cell r="C2850" t="str">
            <v>ESTRUTURAS DIVERSAS</v>
          </cell>
          <cell r="D2850" t="str">
            <v>0301</v>
          </cell>
        </row>
        <row r="2850">
          <cell r="G2850">
            <v>103799</v>
          </cell>
          <cell r="H2850" t="str">
            <v>PEDRA DE MÃO FIXADA COM CONCRETO PARA BACIA DE DISSIPAÇÃO, 40% DE CONCRETO EM VOLUME, FCK = 20 MPA, COM USO DE JERICA E PREPARO EM BETONEIRA DE 600 L - AREIA, BRITA E PEDRA DE MÃO COMERCIAIS - LANÇAMENTO, ADENSAMENTO E ACABAMENTO. AF_08/2022</v>
          </cell>
          <cell r="I2850" t="str">
            <v>M3</v>
          </cell>
          <cell r="J2850" t="str">
            <v>COEFICIENTE DE REPRESENTATIVIDADE</v>
          </cell>
          <cell r="K2850" t="str">
            <v>441,24</v>
          </cell>
        </row>
        <row r="2851">
          <cell r="A2851" t="str">
            <v>FUNDACOES E ESTRUTURAS</v>
          </cell>
          <cell r="B2851" t="str">
            <v>FUES</v>
          </cell>
          <cell r="C2851" t="str">
            <v>ESTRUTURAS DIVERSAS</v>
          </cell>
          <cell r="D2851" t="str">
            <v>0301</v>
          </cell>
        </row>
        <row r="2851">
          <cell r="G2851">
            <v>103800</v>
          </cell>
          <cell r="H2851" t="str">
            <v>PEDRA ARGAMASSADA COM CIMENTO E AREIA 1:3, 40% DE ARGAMASSA EM VOLUME - AREIA E PEDRA DE MÃO COMERCIAIS - FORNECIMENTO E ASSENTAMENTO. AF_08/2022</v>
          </cell>
          <cell r="I2851" t="str">
            <v>M3</v>
          </cell>
          <cell r="J2851" t="str">
            <v>COEFICIENTE DE REPRESENTATIVIDADE</v>
          </cell>
          <cell r="K2851" t="str">
            <v>517,79</v>
          </cell>
        </row>
        <row r="2852">
          <cell r="A2852" t="str">
            <v>FUNDACOES E ESTRUTURAS</v>
          </cell>
          <cell r="B2852" t="str">
            <v>FUES</v>
          </cell>
          <cell r="C2852" t="str">
            <v>ESTRUTURAS DIVERSAS</v>
          </cell>
          <cell r="D2852" t="str">
            <v>0301</v>
          </cell>
        </row>
        <row r="2852">
          <cell r="G2852">
            <v>103801</v>
          </cell>
          <cell r="H2852" t="str">
            <v>CONCRETAGEM DE DISSIPADOR DE ENERGIA, FCK = 20 MPA, COM USO DE JERICAS E PREPARO EM BETONEIRA DE 600 L - AREIA E BRITA COMERCIAIS - LANÇAMENTO, ADENSAMENTO E ACABAMENTO. AF_08/2022</v>
          </cell>
          <cell r="I2852" t="str">
            <v>M3</v>
          </cell>
          <cell r="J2852" t="str">
            <v>ATRIBUÍDO SÃO PAULO</v>
          </cell>
          <cell r="K2852" t="str">
            <v>662,57</v>
          </cell>
        </row>
        <row r="2853">
          <cell r="A2853" t="str">
            <v>FUNDACOES E ESTRUTURAS</v>
          </cell>
          <cell r="B2853" t="str">
            <v>FUES</v>
          </cell>
          <cell r="C2853" t="str">
            <v>ESTRUTURAS DIVERSAS</v>
          </cell>
          <cell r="D2853" t="str">
            <v>0301</v>
          </cell>
        </row>
        <row r="2853">
          <cell r="G2853">
            <v>103925</v>
          </cell>
          <cell r="H2853" t="str">
            <v>ESCADA HIDRÁULICA, LARGURA ATÉ 1M, TIPO DESCIDA D'ÁGUA DE CORTE OU ATERRO EM DEGRAUS (DCD 02, 04 E DAD 02), EM CONCRETO USINADO, FCK = 20 MPA, LANÇADO COM BOMBA, INCLUINDO ARMAÇÃO, MATERIAIS E FÔRMAS (3 UTILIZAÇÕES). AF_08/2022</v>
          </cell>
          <cell r="I2853" t="str">
            <v>M3</v>
          </cell>
          <cell r="J2853" t="str">
            <v>ATRIBUÍDO SÃO PAULO</v>
          </cell>
          <cell r="K2853" t="str">
            <v>1.649,04</v>
          </cell>
        </row>
        <row r="2854">
          <cell r="A2854" t="str">
            <v>FUNDACOES E ESTRUTURAS</v>
          </cell>
          <cell r="B2854" t="str">
            <v>FUES</v>
          </cell>
          <cell r="C2854" t="str">
            <v>ESTRUTURAS DIVERSAS</v>
          </cell>
          <cell r="D2854" t="str">
            <v>0301</v>
          </cell>
        </row>
        <row r="2854">
          <cell r="G2854">
            <v>103926</v>
          </cell>
          <cell r="H2854" t="str">
            <v>ESCADA HIDRÁULICA, LARGURA DE 1 A 4,1 M, TIPO DESCIDA D'ÁGUA DE ATERRO EM DEGRAUS (DAD 04, 06, 08, 10, 12, 14, 16, 18), EM CONCRETO USINADO, FCK = 20 MPA, LANÇADO COM BOMBA, INCLUINDO ARMAÇÃO, MATERIAIS E FÔRMAS (3 UTILIZAÇÕES). AF_08/2022</v>
          </cell>
          <cell r="I2854" t="str">
            <v>M3</v>
          </cell>
          <cell r="J2854" t="str">
            <v>ATRIBUÍDO SÃO PAULO</v>
          </cell>
          <cell r="K2854" t="str">
            <v>1.357,30</v>
          </cell>
        </row>
        <row r="2855">
          <cell r="A2855" t="str">
            <v>FUNDACOES E ESTRUTURAS</v>
          </cell>
          <cell r="B2855" t="str">
            <v>FUES</v>
          </cell>
          <cell r="C2855" t="str">
            <v>ESTRUTURAS DIVERSAS</v>
          </cell>
          <cell r="D2855" t="str">
            <v>0301</v>
          </cell>
        </row>
        <row r="2855">
          <cell r="G2855">
            <v>103928</v>
          </cell>
          <cell r="H2855" t="str">
            <v>BACIA DE DISSIPAÇÃO, TIPO BACIA EM PEDRA DE MÃO ARGAMASSADA (DES 01, 02, 03, 04), LANÇADO MANUALMENTE, INCLUINDO MATERIAIS E FÔRMAS (2 UTILIZAÇÕES). AF_08/2022</v>
          </cell>
          <cell r="I2855" t="str">
            <v>M3</v>
          </cell>
          <cell r="J2855" t="str">
            <v>COEFICIENTE DE REPRESENTATIVIDADE</v>
          </cell>
          <cell r="K2855" t="str">
            <v>517,79</v>
          </cell>
        </row>
        <row r="2856">
          <cell r="A2856" t="str">
            <v>FUNDACOES E ESTRUTURAS</v>
          </cell>
          <cell r="B2856" t="str">
            <v>FUES</v>
          </cell>
          <cell r="C2856" t="str">
            <v>ESTRUTURAS DIVERSAS</v>
          </cell>
          <cell r="D2856" t="str">
            <v>0301</v>
          </cell>
        </row>
        <row r="2856">
          <cell r="G2856">
            <v>103929</v>
          </cell>
          <cell r="H2856" t="str">
            <v>BACIA DE DISSIPAÇÃO, TIPO BACIA COM DENTES DE CONCRETO (01), COM PREPARO MANUAL, FCK = 20 MPA, LANÇADO MANUALMENTE, INCLUINDO MATERIAIS E FÔRMAS (2 UTILIZAÇÕES). AF_08/2022</v>
          </cell>
          <cell r="I2856" t="str">
            <v>M3</v>
          </cell>
          <cell r="J2856" t="str">
            <v>ATRIBUÍDO SÃO PAULO</v>
          </cell>
          <cell r="K2856" t="str">
            <v>1.214,93</v>
          </cell>
        </row>
        <row r="2857">
          <cell r="A2857" t="str">
            <v>FUNDACOES E ESTRUTURAS</v>
          </cell>
          <cell r="B2857" t="str">
            <v>FUES</v>
          </cell>
          <cell r="C2857" t="str">
            <v>ESTRUTURAS DIVERSAS</v>
          </cell>
          <cell r="D2857" t="str">
            <v>0301</v>
          </cell>
        </row>
        <row r="2857">
          <cell r="G2857">
            <v>103930</v>
          </cell>
          <cell r="H2857" t="str">
            <v>BACIA DE DISSIPAÇÃO, LARGURA ATÉ 1 M, TIPO BACIA EM PEDRA DE MÃO FIXADA COM CONCRETO (DEB 01, 02), COM PREPARO MANUAL, FCK = 20 MPA, LANÇADO MANUALMENTE, INCLUINDO MATERIAIS E FÔRMAS (2 UTILIZAÇÕES). AF_08/2022</v>
          </cell>
          <cell r="I2857" t="str">
            <v>M3</v>
          </cell>
          <cell r="J2857" t="str">
            <v>ATRIBUÍDO SÃO PAULO</v>
          </cell>
          <cell r="K2857" t="str">
            <v>771,07</v>
          </cell>
        </row>
        <row r="2858">
          <cell r="A2858" t="str">
            <v>FUNDACOES E ESTRUTURAS</v>
          </cell>
          <cell r="B2858" t="str">
            <v>FUES</v>
          </cell>
          <cell r="C2858" t="str">
            <v>ESTRUTURAS DIVERSAS</v>
          </cell>
          <cell r="D2858" t="str">
            <v>0301</v>
          </cell>
        </row>
        <row r="2858">
          <cell r="G2858">
            <v>103931</v>
          </cell>
          <cell r="H2858" t="str">
            <v>BACIA DE DISSIPAÇÃO, LARGURA DE 1 A 4 M, TIPO BACIA EM PEDRA DE MÃO FIXADA COM CONCRETO (DEB 03, 04, 05, 06), COM PREPARO MANUAL, FCK = 20 MPA, LANÇADO MANUALMENTE, INCLUINDO MATERIAIS E FÔRMAS (2 UTILIZAÇÕES). AF_08/2022</v>
          </cell>
          <cell r="I2858" t="str">
            <v>M3</v>
          </cell>
          <cell r="J2858" t="str">
            <v>ATRIBUÍDO SÃO PAULO</v>
          </cell>
          <cell r="K2858" t="str">
            <v>581,51</v>
          </cell>
        </row>
        <row r="2859">
          <cell r="A2859" t="str">
            <v>FUNDACOES E ESTRUTURAS</v>
          </cell>
          <cell r="B2859" t="str">
            <v>FUES</v>
          </cell>
          <cell r="C2859" t="str">
            <v>ESTRUTURAS DIVERSAS</v>
          </cell>
          <cell r="D2859" t="str">
            <v>0301</v>
          </cell>
        </row>
        <row r="2859">
          <cell r="G2859">
            <v>103932</v>
          </cell>
          <cell r="H2859" t="str">
            <v>BACIA DE DISSIPAÇÃO, LARGURA DE 4 A 9,2 M, TIPO BACIA EM PEDRA DE MÃO FIXADA COM CONCRETO (DEB 07, 08, 09, 10, 11, 12, 13), COM PREPARO MANUAL, FCK = 20 MPA, LANÇADO MANUALMENTE, INCLUINDO MATERIAIS E FÔRMAS (2 UTILIZAÇÕES). AF_08/2022</v>
          </cell>
          <cell r="I2859" t="str">
            <v>M3</v>
          </cell>
          <cell r="J2859" t="str">
            <v>ATRIBUÍDO SÃO PAULO</v>
          </cell>
          <cell r="K2859" t="str">
            <v>553,73</v>
          </cell>
        </row>
        <row r="2860">
          <cell r="A2860" t="str">
            <v>FUNDACOES E ESTRUTURAS</v>
          </cell>
          <cell r="B2860" t="str">
            <v>FUES</v>
          </cell>
          <cell r="C2860" t="str">
            <v>ESTRUTURAS DIVERSAS</v>
          </cell>
          <cell r="D2860" t="str">
            <v>0301</v>
          </cell>
        </row>
        <row r="2860">
          <cell r="G2860">
            <v>103933</v>
          </cell>
          <cell r="H2860" t="str">
            <v>DESCIDA D'ÁGUA RÁPIDA (DAR 03), EM CONCRETO USINADO, FCK = 20 MPA, LANÇADO COM BOMBA, INCLUINDO ARMAÇÃO, MATERIAIS E FÔRMAS (2 UTILIZAÇÕES). AF_08/2022</v>
          </cell>
          <cell r="I2860" t="str">
            <v>M3</v>
          </cell>
          <cell r="J2860" t="str">
            <v>ATRIBUÍDO SÃO PAULO</v>
          </cell>
          <cell r="K2860" t="str">
            <v>1.525,66</v>
          </cell>
        </row>
        <row r="2861">
          <cell r="A2861" t="str">
            <v>FUNDACOES E ESTRUTURAS</v>
          </cell>
          <cell r="B2861" t="str">
            <v>FUES</v>
          </cell>
          <cell r="C2861" t="str">
            <v>ESTRUTURAS DIVERSAS</v>
          </cell>
          <cell r="D2861" t="str">
            <v>0301</v>
          </cell>
        </row>
        <row r="2861">
          <cell r="G2861">
            <v>105041</v>
          </cell>
          <cell r="H2861" t="str">
            <v>VIGA DE MADEIRA SERRADA, PINUS OU EQUIVALENTE DA REGIÃO, SEÇÃO RETANGULAR 7,5 X 10 CM. AF_03/2024</v>
          </cell>
          <cell r="I2861" t="str">
            <v>M</v>
          </cell>
          <cell r="J2861" t="str">
            <v>COEFICIENTE DE REPRESENTATIVIDADE</v>
          </cell>
          <cell r="K2861" t="str">
            <v>54,19</v>
          </cell>
        </row>
        <row r="2862">
          <cell r="A2862" t="str">
            <v>FUNDACOES E ESTRUTURAS</v>
          </cell>
          <cell r="B2862" t="str">
            <v>FUES</v>
          </cell>
          <cell r="C2862" t="str">
            <v>ESTRUTURAS DIVERSAS</v>
          </cell>
          <cell r="D2862" t="str">
            <v>0301</v>
          </cell>
        </row>
        <row r="2862">
          <cell r="G2862">
            <v>105042</v>
          </cell>
          <cell r="H2862" t="str">
            <v>PILAR DE MADEIRA ROLIÇA, EUCALIPTO OU EQUIVALENTE DA REGIÃO, FIXADO COM VERGALHÃO, DIÂMETRO DE 12 A 15 CM, APOIO ARTICULADO, COMPRIMENTO DE 3 M. AF_03/2024</v>
          </cell>
          <cell r="I2862" t="str">
            <v>M</v>
          </cell>
          <cell r="J2862" t="str">
            <v>COEFICIENTE DE REPRESENTATIVIDADE</v>
          </cell>
          <cell r="K2862" t="str">
            <v>52,05</v>
          </cell>
        </row>
        <row r="2863">
          <cell r="A2863" t="str">
            <v>FUNDACOES E ESTRUTURAS</v>
          </cell>
          <cell r="B2863" t="str">
            <v>FUES</v>
          </cell>
          <cell r="C2863" t="str">
            <v>ESTRUTURAS DIVERSAS</v>
          </cell>
          <cell r="D2863" t="str">
            <v>0301</v>
          </cell>
        </row>
        <row r="2863">
          <cell r="G2863">
            <v>105045</v>
          </cell>
          <cell r="H2863" t="str">
            <v>VIGA DE MADEIRA SERRADA, PINUS OU EQUIVALENTE DA REGIÃO, SEÇÃO RETANGULAR 7,5 X 15 CM. AF_03/2024</v>
          </cell>
          <cell r="I2863" t="str">
            <v>M</v>
          </cell>
          <cell r="J2863" t="str">
            <v>COEFICIENTE DE REPRESENTATIVIDADE</v>
          </cell>
          <cell r="K2863" t="str">
            <v>61,43</v>
          </cell>
        </row>
        <row r="2864">
          <cell r="A2864" t="str">
            <v>FUNDACOES E ESTRUTURAS</v>
          </cell>
          <cell r="B2864" t="str">
            <v>FUES</v>
          </cell>
          <cell r="C2864" t="str">
            <v>ESTRUTURAS DIVERSAS</v>
          </cell>
          <cell r="D2864" t="str">
            <v>0301</v>
          </cell>
        </row>
        <row r="2864">
          <cell r="G2864">
            <v>105046</v>
          </cell>
          <cell r="H2864" t="str">
            <v>PILAR DE MADEIRA ROLIÇA, EUCALIPTO OU EQUIVALENTE DA REGIÃO, FIXADO COM VERGALHÃO, DIÂMETRO DE 12 A 15 CM, APOIO ARTICULADO, COMPRIMENTO DE 6 M. AF_03/2024</v>
          </cell>
          <cell r="I2864" t="str">
            <v>M</v>
          </cell>
          <cell r="J2864" t="str">
            <v>COEFICIENTE DE REPRESENTATIVIDADE</v>
          </cell>
          <cell r="K2864" t="str">
            <v>42,86</v>
          </cell>
        </row>
        <row r="2865">
          <cell r="A2865" t="str">
            <v>FUNDACOES E ESTRUTURAS</v>
          </cell>
          <cell r="B2865" t="str">
            <v>FUES</v>
          </cell>
          <cell r="C2865" t="str">
            <v>ESTRUTURAS DIVERSAS</v>
          </cell>
          <cell r="D2865" t="str">
            <v>0301</v>
          </cell>
        </row>
        <row r="2865">
          <cell r="G2865">
            <v>105050</v>
          </cell>
          <cell r="H2865" t="str">
            <v>PILAR DE MADEIRA ROLIÇA, EUCALIPTO OU EQUIVALENTE DA REGIÃO, FIXADO COM VERGALHÃO, DIÂMETRO DE 21 A 29 CM, APOIO ARTICULADO, COMPRIMENTO DE 3 M. AF_03/2024</v>
          </cell>
          <cell r="I2865" t="str">
            <v>M</v>
          </cell>
          <cell r="J2865" t="str">
            <v>COEFICIENTE DE REPRESENTATIVIDADE</v>
          </cell>
          <cell r="K2865" t="str">
            <v>154,28</v>
          </cell>
        </row>
        <row r="2866">
          <cell r="A2866" t="str">
            <v>FUNDACOES E ESTRUTURAS</v>
          </cell>
          <cell r="B2866" t="str">
            <v>FUES</v>
          </cell>
          <cell r="C2866" t="str">
            <v>ESTRUTURAS DIVERSAS</v>
          </cell>
          <cell r="D2866" t="str">
            <v>0301</v>
          </cell>
        </row>
        <row r="2866">
          <cell r="G2866">
            <v>105053</v>
          </cell>
          <cell r="H2866" t="str">
            <v>PILAR DE MADEIRA ROLIÇA, EUCALIPTO OU EQUIVALENTE DA REGIÃO, FIXADO COM VERGALHÃO, DIÂMETRO DE 21 A 29 CM, APOIO ARTICULADO, COMPRIMENTO DE 6 M. AF_03/2024</v>
          </cell>
          <cell r="I2866" t="str">
            <v>M</v>
          </cell>
          <cell r="J2866" t="str">
            <v>COEFICIENTE DE REPRESENTATIVIDADE</v>
          </cell>
          <cell r="K2866" t="str">
            <v>145,23</v>
          </cell>
        </row>
        <row r="2867">
          <cell r="A2867" t="str">
            <v>FUNDACOES E ESTRUTURAS</v>
          </cell>
          <cell r="B2867" t="str">
            <v>FUES</v>
          </cell>
          <cell r="C2867" t="str">
            <v>ESTRUTURAS DIVERSAS</v>
          </cell>
          <cell r="D2867" t="str">
            <v>0301</v>
          </cell>
        </row>
        <row r="2867">
          <cell r="G2867">
            <v>105056</v>
          </cell>
          <cell r="H2867" t="str">
            <v>PILAR DE MADEIRA ROLIÇA, EUCALIPTO OU EQUIVALENTE DA REGIÃO, FIXADO COM VERGALHÃO, DIÂMETRO DE 30 A 34 CM, APOIO ARTICULADO, COMPRIMENTO DE 3 M. AF_03/2024</v>
          </cell>
          <cell r="I2867" t="str">
            <v>M</v>
          </cell>
          <cell r="J2867" t="str">
            <v>COEFICIENTE DE REPRESENTATIVIDADE</v>
          </cell>
          <cell r="K2867" t="str">
            <v>211,92</v>
          </cell>
        </row>
        <row r="2868">
          <cell r="A2868" t="str">
            <v>FUNDACOES E ESTRUTURAS</v>
          </cell>
          <cell r="B2868" t="str">
            <v>FUES</v>
          </cell>
          <cell r="C2868" t="str">
            <v>ESTRUTURAS DIVERSAS</v>
          </cell>
          <cell r="D2868" t="str">
            <v>0301</v>
          </cell>
        </row>
        <row r="2868">
          <cell r="G2868">
            <v>105058</v>
          </cell>
          <cell r="H2868" t="str">
            <v>PILAR DE MADEIRA ROLIÇA, EUCALIPTO OU EQUIVALENTE DA REGIÃO, FIXADO COM VERGALHÃO, DIÂMETRO DE 30 A 34 CM, APOIO ARTICULADO, COMPRIMENTO DE 6 M. AF_03/2024</v>
          </cell>
          <cell r="I2868" t="str">
            <v>M</v>
          </cell>
          <cell r="J2868" t="str">
            <v>COEFICIENTE DE REPRESENTATIVIDADE</v>
          </cell>
          <cell r="K2868" t="str">
            <v>203,49</v>
          </cell>
        </row>
        <row r="2869">
          <cell r="A2869" t="str">
            <v>FUNDACOES E ESTRUTURAS</v>
          </cell>
          <cell r="B2869" t="str">
            <v>FUES</v>
          </cell>
          <cell r="C2869" t="str">
            <v>ESTRUTURAS DIVERSAS</v>
          </cell>
          <cell r="D2869" t="str">
            <v>0301</v>
          </cell>
        </row>
        <row r="2869">
          <cell r="G2869">
            <v>105061</v>
          </cell>
          <cell r="H2869" t="str">
            <v>PILAR DE MADEIRA SERRADA, MAÇARANDUBA OU EQUIVALENTE DA REGIÃO, NÃO APARELHADO, FIXADO COM VERGALHÃO, SEÇÃO QUADRADA 10 X 10 CM, APOIO ARTICULADO, COMPRIMENTO DE 3 M. AF_03/2024</v>
          </cell>
          <cell r="I2869" t="str">
            <v>M</v>
          </cell>
          <cell r="J2869" t="str">
            <v>COEFICIENTE DE REPRESENTATIVIDADE</v>
          </cell>
          <cell r="K2869" t="str">
            <v>108,35</v>
          </cell>
        </row>
        <row r="2870">
          <cell r="A2870" t="str">
            <v>FUNDACOES E ESTRUTURAS</v>
          </cell>
          <cell r="B2870" t="str">
            <v>FUES</v>
          </cell>
          <cell r="C2870" t="str">
            <v>ESTRUTURAS DIVERSAS</v>
          </cell>
          <cell r="D2870" t="str">
            <v>0301</v>
          </cell>
        </row>
        <row r="2870">
          <cell r="G2870">
            <v>105064</v>
          </cell>
          <cell r="H2870" t="str">
            <v>PILAR DE MADEIRA SERRADA, MAÇARANDUBA OU EQUIVALENTE DA REGIÃO, NÃO APARELHADO, FIXADO COM VERGALHÃO, SEÇÃO QUADRADA 10 X 10 CM, APOIO ARTICULADO, COMPRIMENTO DE 6 M. AF_03/2024</v>
          </cell>
          <cell r="I2870" t="str">
            <v>M</v>
          </cell>
          <cell r="J2870" t="str">
            <v>COEFICIENTE DE REPRESENTATIVIDADE</v>
          </cell>
          <cell r="K2870" t="str">
            <v>96,65</v>
          </cell>
        </row>
        <row r="2871">
          <cell r="A2871" t="str">
            <v>FUNDACOES E ESTRUTURAS</v>
          </cell>
          <cell r="B2871" t="str">
            <v>FUES</v>
          </cell>
          <cell r="C2871" t="str">
            <v>ESTRUTURAS DIVERSAS</v>
          </cell>
          <cell r="D2871" t="str">
            <v>0301</v>
          </cell>
        </row>
        <row r="2871">
          <cell r="G2871">
            <v>105068</v>
          </cell>
          <cell r="H2871" t="str">
            <v>PILAR DE MADEIRA SERRADA, MAÇARANDUBA OU EQUIVALENTE DA REGIÃO, NÃO APARELHADO, FIXADO COM VERGALHÃO, SEÇÃO QUADRADA 15 X 15 CM, APOIO ARTICULADO, COMPRIMENTO DE 3 M. AF_03/2024</v>
          </cell>
          <cell r="I2871" t="str">
            <v>M</v>
          </cell>
          <cell r="J2871" t="str">
            <v>COEFICIENTE DE REPRESENTATIVIDADE</v>
          </cell>
          <cell r="K2871" t="str">
            <v>192,31</v>
          </cell>
        </row>
        <row r="2872">
          <cell r="A2872" t="str">
            <v>FUNDACOES E ESTRUTURAS</v>
          </cell>
          <cell r="B2872" t="str">
            <v>FUES</v>
          </cell>
          <cell r="C2872" t="str">
            <v>ESTRUTURAS DIVERSAS</v>
          </cell>
          <cell r="D2872" t="str">
            <v>0301</v>
          </cell>
        </row>
        <row r="2872">
          <cell r="G2872">
            <v>105071</v>
          </cell>
          <cell r="H2872" t="str">
            <v>PILAR DE MADEIRA SERRADA, MAÇARANDUBA OU EQUIVALENTE DA REGIÃO, NÃO APARELHADO, FIXADO COM VERGALHÃO, SEÇÃO QUADRADA 15 X 15 CM, APOIO ARTICULADO, COMPRIMENTO DE 6 M. AF_03/2024</v>
          </cell>
          <cell r="I2872" t="str">
            <v>M</v>
          </cell>
          <cell r="J2872" t="str">
            <v>COEFICIENTE DE REPRESENTATIVIDADE</v>
          </cell>
          <cell r="K2872" t="str">
            <v>180,61</v>
          </cell>
        </row>
        <row r="2873">
          <cell r="A2873" t="str">
            <v>FUNDACOES E ESTRUTURAS</v>
          </cell>
          <cell r="B2873" t="str">
            <v>FUES</v>
          </cell>
          <cell r="C2873" t="str">
            <v>ESTRUTURAS DIVERSAS</v>
          </cell>
          <cell r="D2873" t="str">
            <v>0301</v>
          </cell>
        </row>
        <row r="2873">
          <cell r="G2873">
            <v>105074</v>
          </cell>
          <cell r="H2873" t="str">
            <v>PILAR DE MADEIRA SERRADA, MAÇARANDUBA OU EQUIVALENTE DA REGIÃO, NÃO APARELHADO, FIXADO COM VERGALHÃO, SEÇÃO QUADRADA 20 X 20 CM, APOIO ARTICULADO, COMPRIMENTO DE 3 M. AF_03/2024</v>
          </cell>
          <cell r="I2873" t="str">
            <v>M</v>
          </cell>
          <cell r="J2873" t="str">
            <v>COEFICIENTE DE REPRESENTATIVIDADE</v>
          </cell>
          <cell r="K2873" t="str">
            <v>309,78</v>
          </cell>
        </row>
        <row r="2874">
          <cell r="A2874" t="str">
            <v>FUNDACOES E ESTRUTURAS</v>
          </cell>
          <cell r="B2874" t="str">
            <v>FUES</v>
          </cell>
          <cell r="C2874" t="str">
            <v>ESTRUTURAS DIVERSAS</v>
          </cell>
          <cell r="D2874" t="str">
            <v>0301</v>
          </cell>
        </row>
        <row r="2874">
          <cell r="G2874">
            <v>105077</v>
          </cell>
          <cell r="H2874" t="str">
            <v>PILAR DE MADEIRA SERRADA, MAÇARANDUBA OU EQUIVALENTE DA REGIÃO, NÃO APARELHADO, FIXADO COM VERGALHÃO, SEÇÃO QUADRADA 20 X 20 CM, APOIO ARTICULADO, COMPRIMENTO DE 6 M. AF_03/2024</v>
          </cell>
          <cell r="I2874" t="str">
            <v>M</v>
          </cell>
          <cell r="J2874" t="str">
            <v>COEFICIENTE DE REPRESENTATIVIDADE</v>
          </cell>
          <cell r="K2874" t="str">
            <v>298,13</v>
          </cell>
        </row>
        <row r="2875">
          <cell r="A2875" t="str">
            <v>FUNDACOES E ESTRUTURAS</v>
          </cell>
          <cell r="B2875" t="str">
            <v>FUES</v>
          </cell>
          <cell r="C2875" t="str">
            <v>ESTRUTURAS DIVERSAS</v>
          </cell>
          <cell r="D2875" t="str">
            <v>0301</v>
          </cell>
        </row>
        <row r="2875">
          <cell r="G2875">
            <v>105080</v>
          </cell>
          <cell r="H2875" t="str">
            <v>VIGA DE MADEIRA SERRADA, MAÇARANDUBA OU EQUIVALENTE DA REGIÃO, APARELHADA, SEÇÃO RETANGULAR 6 X 12 CM. AF_03/2024</v>
          </cell>
          <cell r="I2875" t="str">
            <v>M</v>
          </cell>
          <cell r="J2875" t="str">
            <v>COEFICIENTE DE REPRESENTATIVIDADE</v>
          </cell>
          <cell r="K2875" t="str">
            <v>75,35</v>
          </cell>
        </row>
        <row r="2876">
          <cell r="A2876" t="str">
            <v>FUNDACOES E ESTRUTURAS</v>
          </cell>
          <cell r="B2876" t="str">
            <v>FUES</v>
          </cell>
          <cell r="C2876" t="str">
            <v>ESTRUTURAS DIVERSAS</v>
          </cell>
          <cell r="D2876" t="str">
            <v>0301</v>
          </cell>
        </row>
        <row r="2876">
          <cell r="G2876">
            <v>105081</v>
          </cell>
          <cell r="H2876" t="str">
            <v>VIGA DE MADEIRA SERRADA, MAÇARANDUBA OU EQUIVALENTE DA REGIÃO, APARELHADA, SEÇÃO RETANGULAR 6 X 16 CM. AF_03/2024</v>
          </cell>
          <cell r="I2876" t="str">
            <v>M</v>
          </cell>
          <cell r="J2876" t="str">
            <v>COEFICIENTE DE REPRESENTATIVIDADE</v>
          </cell>
          <cell r="K2876" t="str">
            <v>88,29</v>
          </cell>
        </row>
        <row r="2877">
          <cell r="A2877" t="str">
            <v>FUNDACOES E ESTRUTURAS</v>
          </cell>
          <cell r="B2877" t="str">
            <v>FUES</v>
          </cell>
          <cell r="C2877" t="str">
            <v>ESTRUTURAS DIVERSAS</v>
          </cell>
          <cell r="D2877" t="str">
            <v>0301</v>
          </cell>
        </row>
        <row r="2877">
          <cell r="G2877">
            <v>105082</v>
          </cell>
          <cell r="H2877" t="str">
            <v>VIGA DE MADEIRA SERRADA, MAÇARANDUBA OU EQUIVALENTE DA REGIÃO, NÃO APARELHADA, SEÇÃO RETANGULAR 6 X 12 CM. AF_03/2024</v>
          </cell>
          <cell r="I2877" t="str">
            <v>M</v>
          </cell>
          <cell r="J2877" t="str">
            <v>COEFICIENTE DE REPRESENTATIVIDADE</v>
          </cell>
          <cell r="K2877" t="str">
            <v>78,93</v>
          </cell>
        </row>
        <row r="2878">
          <cell r="A2878" t="str">
            <v>FUNDACOES E ESTRUTURAS</v>
          </cell>
          <cell r="B2878" t="str">
            <v>FUES</v>
          </cell>
          <cell r="C2878" t="str">
            <v>ESTRUTURAS DIVERSAS</v>
          </cell>
          <cell r="D2878" t="str">
            <v>0301</v>
          </cell>
        </row>
        <row r="2878">
          <cell r="G2878">
            <v>105083</v>
          </cell>
          <cell r="H2878" t="str">
            <v>VIGA DE MADEIRA SERRADA, MAÇARANDUBA OU EQUIVALENTE DA REGIÃO, NÃO APARELHADA, SEÇÃO RETANGULAR 6 X 16 CM. AF_03/2024</v>
          </cell>
          <cell r="I2878" t="str">
            <v>M</v>
          </cell>
          <cell r="J2878" t="str">
            <v>COEFICIENTE DE REPRESENTATIVIDADE</v>
          </cell>
          <cell r="K2878" t="str">
            <v>89,93</v>
          </cell>
        </row>
        <row r="2879">
          <cell r="A2879" t="str">
            <v>FUNDACOES E ESTRUTURAS</v>
          </cell>
          <cell r="B2879" t="str">
            <v>FUES</v>
          </cell>
          <cell r="C2879" t="str">
            <v>ESTRUTURAS DIVERSAS</v>
          </cell>
          <cell r="D2879" t="str">
            <v>0301</v>
          </cell>
        </row>
        <row r="2879">
          <cell r="G2879">
            <v>105084</v>
          </cell>
          <cell r="H2879" t="str">
            <v>VIGA DE MADEIRA SERRADA, MAÇARANDUBA OU EQUIVALENTE DA REGIÃO, NÃO APARELHADA, SEÇÃO RETANGULAR 6 X 20 CM. AF_03/2024</v>
          </cell>
          <cell r="I2879" t="str">
            <v>M</v>
          </cell>
          <cell r="J2879" t="str">
            <v>COEFICIENTE DE REPRESENTATIVIDADE</v>
          </cell>
          <cell r="K2879" t="str">
            <v>113,66</v>
          </cell>
        </row>
        <row r="2880">
          <cell r="A2880" t="str">
            <v>FUNDACOES E ESTRUTURAS</v>
          </cell>
          <cell r="B2880" t="str">
            <v>FUES</v>
          </cell>
          <cell r="C2880" t="str">
            <v>ESTRUTURAS DIVERSAS</v>
          </cell>
          <cell r="D2880" t="str">
            <v>0301</v>
          </cell>
        </row>
        <row r="2880">
          <cell r="G2880">
            <v>105085</v>
          </cell>
          <cell r="H2880" t="str">
            <v>VIGA DE MADEIRA SERRADA, MAÇARANDUBA OU EQUIVALENTE DA REGIÃO, NÃO APARELHADA, SEÇÃO RETANGULAR 8 X 16 CM. AF_03/2024</v>
          </cell>
          <cell r="I2880" t="str">
            <v>M</v>
          </cell>
          <cell r="J2880" t="str">
            <v>COEFICIENTE DE REPRESENTATIVIDADE</v>
          </cell>
          <cell r="K2880" t="str">
            <v>119,16</v>
          </cell>
        </row>
        <row r="2881">
          <cell r="A2881" t="str">
            <v>FUNDACOES E ESTRUTURAS</v>
          </cell>
          <cell r="B2881" t="str">
            <v>FUES</v>
          </cell>
          <cell r="C2881" t="str">
            <v>ESTRUTURAS DIVERSAS</v>
          </cell>
          <cell r="D2881" t="str">
            <v>0301</v>
          </cell>
        </row>
        <row r="2881">
          <cell r="G2881">
            <v>105086</v>
          </cell>
          <cell r="H2881" t="str">
            <v>VIGA DE MADEIRA SERRADA, MAÇARANDUBA OU EQUIVALENTE DA REGIÃO, NÃO APARELHADA, SEÇÃO RETANGULAR 6 X 25 CM. AF_03/2024</v>
          </cell>
          <cell r="I2881" t="str">
            <v>M</v>
          </cell>
          <cell r="J2881" t="str">
            <v>COEFICIENTE DE REPRESENTATIVIDADE</v>
          </cell>
          <cell r="K2881" t="str">
            <v>104,51</v>
          </cell>
        </row>
        <row r="2882">
          <cell r="A2882" t="str">
            <v>FUNDACOES E ESTRUTURAS</v>
          </cell>
          <cell r="B2882" t="str">
            <v>FUES</v>
          </cell>
          <cell r="C2882" t="str">
            <v>ESTRUTURAS DIVERSAS</v>
          </cell>
          <cell r="D2882" t="str">
            <v>0301</v>
          </cell>
        </row>
        <row r="2882">
          <cell r="G2882">
            <v>105087</v>
          </cell>
          <cell r="H2882" t="str">
            <v>VIGA DE MADEIRA SERRADA, MAÇARANDUBA OU EQUIVALENTE DA REGIÃO, NÃO APARELHADA, SEÇÃO RETANGULAR 6 X 30 CM. AF_03/2024</v>
          </cell>
          <cell r="I2882" t="str">
            <v>M</v>
          </cell>
          <cell r="J2882" t="str">
            <v>COEFICIENTE DE REPRESENTATIVIDADE</v>
          </cell>
          <cell r="K2882" t="str">
            <v>118,26</v>
          </cell>
        </row>
        <row r="2883">
          <cell r="A2883" t="str">
            <v>FUNDACOES E ESTRUTURAS</v>
          </cell>
          <cell r="B2883" t="str">
            <v>FUES</v>
          </cell>
          <cell r="C2883" t="str">
            <v>ESTRUTURAS DIVERSAS</v>
          </cell>
          <cell r="D2883" t="str">
            <v>0301</v>
          </cell>
        </row>
        <row r="2883">
          <cell r="G2883">
            <v>105088</v>
          </cell>
          <cell r="H2883" t="str">
            <v>VIGA DE MADEIRA SERRADA, MAÇARANDUBA OU EQUIVALENTE DA REGIÃO, NÃO APARELHADA, SEÇÃO RETANGULAR 6 X 40 CM. AF_03/2024</v>
          </cell>
          <cell r="I2883" t="str">
            <v>M</v>
          </cell>
          <cell r="J2883" t="str">
            <v>COEFICIENTE DE REPRESENTATIVIDADE</v>
          </cell>
          <cell r="K2883" t="str">
            <v>221,79</v>
          </cell>
        </row>
        <row r="2884">
          <cell r="A2884" t="str">
            <v>FUNDACOES E ESTRUTURAS</v>
          </cell>
          <cell r="B2884" t="str">
            <v>FUES</v>
          </cell>
          <cell r="C2884" t="str">
            <v>ESTRUTURAS DIVERSAS</v>
          </cell>
          <cell r="D2884" t="str">
            <v>0301</v>
          </cell>
        </row>
        <row r="2884">
          <cell r="G2884">
            <v>105089</v>
          </cell>
          <cell r="H2884" t="str">
            <v>VIGA DE MADEIRA SERRADA, MAÇARANDUBA OU EQUIVALENTE DA REGIÃO, APARELHADA, SEÇÃO RETANGULAR 8 X 30 CM. AF_03/2024</v>
          </cell>
          <cell r="I2884" t="str">
            <v>M</v>
          </cell>
          <cell r="J2884" t="str">
            <v>COEFICIENTE DE REPRESENTATIVIDADE</v>
          </cell>
          <cell r="K2884" t="str">
            <v>203,80</v>
          </cell>
        </row>
        <row r="2885">
          <cell r="A2885" t="str">
            <v>FUNDACOES E ESTRUTURAS</v>
          </cell>
          <cell r="B2885" t="str">
            <v>FUES</v>
          </cell>
          <cell r="C2885" t="str">
            <v>ESTRUTURAS DIVERSAS</v>
          </cell>
          <cell r="D2885" t="str">
            <v>0301</v>
          </cell>
        </row>
        <row r="2885">
          <cell r="G2885">
            <v>105090</v>
          </cell>
          <cell r="H2885" t="str">
            <v>PISO DE MADEIRA, SOBRE VIGOTAS DE MADEIRA SEÇÃO 7,5 X 15 CM. AF_03/2024</v>
          </cell>
          <cell r="I2885" t="str">
            <v>M2</v>
          </cell>
          <cell r="J2885" t="str">
            <v>ATRIBUÍDO SÃO PAULO</v>
          </cell>
          <cell r="K2885" t="str">
            <v>442,87</v>
          </cell>
        </row>
        <row r="2886">
          <cell r="A2886" t="str">
            <v>FUNDACOES E ESTRUTURAS</v>
          </cell>
          <cell r="B2886" t="str">
            <v>FUES</v>
          </cell>
          <cell r="C2886" t="str">
            <v>ESTRUTURAS DIVERSAS</v>
          </cell>
          <cell r="D2886" t="str">
            <v>0301</v>
          </cell>
        </row>
        <row r="2886">
          <cell r="G2886">
            <v>105091</v>
          </cell>
          <cell r="H2886" t="str">
            <v>VIGA DE MADEIRA SERRADA, MAÇARANDUBA OU EQUIVALENTE DA REGIÃO, APARELHADA, SEÇÃO RETANGULAR 7,5 X 23 CM. AF_03/2024</v>
          </cell>
          <cell r="I2886" t="str">
            <v>M</v>
          </cell>
          <cell r="J2886" t="str">
            <v>COEFICIENTE DE REPRESENTATIVIDADE</v>
          </cell>
          <cell r="K2886" t="str">
            <v>160,04</v>
          </cell>
        </row>
        <row r="2887">
          <cell r="A2887" t="str">
            <v>FUNDACOES E ESTRUTURAS</v>
          </cell>
          <cell r="B2887" t="str">
            <v>FUES</v>
          </cell>
          <cell r="C2887" t="str">
            <v>ESTRUTURAS DIVERSAS</v>
          </cell>
          <cell r="D2887" t="str">
            <v>0301</v>
          </cell>
        </row>
        <row r="2887">
          <cell r="G2887">
            <v>105092</v>
          </cell>
          <cell r="H2887" t="str">
            <v>VIGA DE MADEIRA SERRADA, MAÇARANDUBA OU EQUIVALENTE DA REGIÃO, NÃO APARELHADA, SEÇÃO RETANGULAR 7,5 X 23 CM. AF_03/2024</v>
          </cell>
          <cell r="I2887" t="str">
            <v>M</v>
          </cell>
          <cell r="J2887" t="str">
            <v>COEFICIENTE DE REPRESENTATIVIDADE</v>
          </cell>
          <cell r="K2887" t="str">
            <v>175,04</v>
          </cell>
        </row>
        <row r="2888">
          <cell r="A2888" t="str">
            <v>FUNDACOES E ESTRUTURAS</v>
          </cell>
          <cell r="B2888" t="str">
            <v>FUES</v>
          </cell>
          <cell r="C2888" t="str">
            <v>ESTRUTURAS DIVERSAS</v>
          </cell>
          <cell r="D2888" t="str">
            <v>0301</v>
          </cell>
        </row>
        <row r="2888">
          <cell r="G2888">
            <v>105093</v>
          </cell>
          <cell r="H2888" t="str">
            <v>VIGA DE MADEIRA SERRADA, MAÇARANDUBA OU EQUIVALENTE DA REGIÃO, NÃO APARELHADA, SEÇÃO RETANGULAR 8 X 30 CM. AF_03/2024</v>
          </cell>
          <cell r="I2888" t="str">
            <v>M</v>
          </cell>
          <cell r="J2888" t="str">
            <v>COEFICIENTE DE REPRESENTATIVIDADE</v>
          </cell>
          <cell r="K2888" t="str">
            <v>176,82</v>
          </cell>
        </row>
        <row r="2889">
          <cell r="A2889" t="str">
            <v>FUNDACOES E ESTRUTURAS</v>
          </cell>
          <cell r="B2889" t="str">
            <v>FUES</v>
          </cell>
          <cell r="C2889" t="str">
            <v>ESTRUTURAS DIVERSAS</v>
          </cell>
          <cell r="D2889" t="str">
            <v>0301</v>
          </cell>
        </row>
        <row r="2889">
          <cell r="G2889">
            <v>105095</v>
          </cell>
          <cell r="H2889" t="str">
            <v>PILAR DE MADEIRA ROLIÇA, EUCALIPTO OU EQUIVALENTE DA REGIÃO, FIXADO COM VERGALHÃO, DIÂMETRO DE 16 A 20 CM, APOIO ARTICULADO, COMPRIMENTO DE 3 M. AF_03/2024</v>
          </cell>
          <cell r="I2889" t="str">
            <v>M</v>
          </cell>
          <cell r="J2889" t="str">
            <v>COEFICIENTE DE REPRESENTATIVIDADE</v>
          </cell>
          <cell r="K2889" t="str">
            <v>75,98</v>
          </cell>
        </row>
        <row r="2890">
          <cell r="A2890" t="str">
            <v>FUNDACOES E ESTRUTURAS</v>
          </cell>
          <cell r="B2890" t="str">
            <v>FUES</v>
          </cell>
          <cell r="C2890" t="str">
            <v>ESTRUTURAS DIVERSAS</v>
          </cell>
          <cell r="D2890" t="str">
            <v>0301</v>
          </cell>
        </row>
        <row r="2890">
          <cell r="G2890">
            <v>105098</v>
          </cell>
          <cell r="H2890" t="str">
            <v>PILAR DE MADEIRA ROLIÇA, EUCALIPTO OU EQUIVALENTE DA REGIÃO, FIXADO COM VERGALHÃO, DIÂMETRO DE 16 A 20 CM, APOIO ARTICULADO, COMPRIMENTO DE 6 M. AF_03/2024</v>
          </cell>
          <cell r="I2890" t="str">
            <v>M</v>
          </cell>
          <cell r="J2890" t="str">
            <v>COEFICIENTE DE REPRESENTATIVIDADE</v>
          </cell>
          <cell r="K2890" t="str">
            <v>66,81</v>
          </cell>
        </row>
        <row r="2891">
          <cell r="A2891" t="str">
            <v>FUNDACOES E ESTRUTURAS</v>
          </cell>
          <cell r="B2891" t="str">
            <v>FUES</v>
          </cell>
          <cell r="C2891" t="str">
            <v>ESTRUTURAS DIVERSAS</v>
          </cell>
          <cell r="D2891" t="str">
            <v>0301</v>
          </cell>
        </row>
        <row r="2891">
          <cell r="G2891">
            <v>105099</v>
          </cell>
          <cell r="H2891" t="str">
            <v>VIGA DE MADEIRA ROLIÇA, EUCALIPTO OU EQUIVALENTE DA REGIÃO, DIÂMETRO DE 12 A 15 CM. AF_03/2024</v>
          </cell>
          <cell r="I2891" t="str">
            <v>M</v>
          </cell>
          <cell r="J2891" t="str">
            <v>COEFICIENTE DE REPRESENTATIVIDADE</v>
          </cell>
          <cell r="K2891" t="str">
            <v>72,54</v>
          </cell>
        </row>
        <row r="2892">
          <cell r="A2892" t="str">
            <v>FUNDACOES E ESTRUTURAS</v>
          </cell>
          <cell r="B2892" t="str">
            <v>FUES</v>
          </cell>
          <cell r="C2892" t="str">
            <v>ESTRUTURAS DIVERSAS</v>
          </cell>
          <cell r="D2892" t="str">
            <v>0301</v>
          </cell>
        </row>
        <row r="2892">
          <cell r="G2892">
            <v>105100</v>
          </cell>
          <cell r="H2892" t="str">
            <v>VIGA DE MADEIRA ROLIÇA, EUCALIPTO OU EQUIVALENTE DA REGIÃO, DIÂMETRO DE 16 A 20 CM. AF_03/2024</v>
          </cell>
          <cell r="I2892" t="str">
            <v>M</v>
          </cell>
          <cell r="J2892" t="str">
            <v>COEFICIENTE DE REPRESENTATIVIDADE</v>
          </cell>
          <cell r="K2892" t="str">
            <v>98,92</v>
          </cell>
        </row>
        <row r="2893">
          <cell r="A2893" t="str">
            <v>FUNDACOES E ESTRUTURAS</v>
          </cell>
          <cell r="B2893" t="str">
            <v>FUES</v>
          </cell>
          <cell r="C2893" t="str">
            <v>ESTRUTURAS DIVERSAS</v>
          </cell>
          <cell r="D2893" t="str">
            <v>0301</v>
          </cell>
        </row>
        <row r="2893">
          <cell r="G2893">
            <v>105101</v>
          </cell>
          <cell r="H2893" t="str">
            <v>VIGA DE MADEIRA ROLIÇA, EUCALIPTO OU EQUIVALENTE DA REGIÃO, DIÂMETRO DE 21 A 29 CM. AF_03/2024</v>
          </cell>
          <cell r="I2893" t="str">
            <v>M</v>
          </cell>
          <cell r="J2893" t="str">
            <v>COEFICIENTE DE REPRESENTATIVIDADE</v>
          </cell>
          <cell r="K2893" t="str">
            <v>182,32</v>
          </cell>
        </row>
        <row r="2894">
          <cell r="A2894" t="str">
            <v>FUNDACOES E ESTRUTURAS</v>
          </cell>
          <cell r="B2894" t="str">
            <v>FUES</v>
          </cell>
          <cell r="C2894" t="str">
            <v>ESTRUTURAS DIVERSAS</v>
          </cell>
          <cell r="D2894" t="str">
            <v>0301</v>
          </cell>
        </row>
        <row r="2894">
          <cell r="G2894">
            <v>105102</v>
          </cell>
          <cell r="H2894" t="str">
            <v>VIGA DE MADEIRA ROLIÇA, EUCALIPTO OU EQUIVALENTE DA REGIÃO, DIÂMETRO DE 30 A 34 CM. AF_03/2024</v>
          </cell>
          <cell r="I2894" t="str">
            <v>M</v>
          </cell>
          <cell r="J2894" t="str">
            <v>COEFICIENTE DE REPRESENTATIVIDADE</v>
          </cell>
          <cell r="K2894" t="str">
            <v>246,57</v>
          </cell>
        </row>
        <row r="2895">
          <cell r="A2895" t="str">
            <v>IMPERMEABILIZACOES E PROTECOES DIVERSAS</v>
          </cell>
          <cell r="B2895" t="str">
            <v>IMPE</v>
          </cell>
          <cell r="C2895" t="str">
            <v>IMPERMEABILIZACAO COM ARGAMASSA</v>
          </cell>
          <cell r="D2895" t="str">
            <v>0138</v>
          </cell>
        </row>
        <row r="2895">
          <cell r="G2895">
            <v>98562</v>
          </cell>
          <cell r="H2895" t="str">
            <v>IMPERMEABILIZAÇÃO DE SUPERFÍCIE COM ARGAMASSA DE CIMENTO E AREIA, COM ADITIVO IMPERMEABILIZANTE, E = 1,5CM. AF_09/2023</v>
          </cell>
          <cell r="I2895" t="str">
            <v>M2</v>
          </cell>
          <cell r="J2895" t="str">
            <v>COEFICIENTE DE REPRESENTATIVIDADE</v>
          </cell>
          <cell r="K2895" t="str">
            <v>46,08</v>
          </cell>
        </row>
        <row r="2896">
          <cell r="A2896" t="str">
            <v>IMPERMEABILIZACOES E PROTECOES DIVERSAS</v>
          </cell>
          <cell r="B2896" t="str">
            <v>IMPE</v>
          </cell>
          <cell r="C2896" t="str">
            <v>IMPERMEABILIZACAO COM ADITIVO</v>
          </cell>
          <cell r="D2896" t="str">
            <v>0140</v>
          </cell>
        </row>
        <row r="2896">
          <cell r="G2896">
            <v>98555</v>
          </cell>
          <cell r="H2896" t="str">
            <v>IMPERMEABILIZAÇÃO DE SUPERFÍCIE COM ARGAMASSA POLIMÉRICA / MEMBRANA ACRÍLICA, 3 DEMÃOS. AF_09/2023</v>
          </cell>
          <cell r="I2896" t="str">
            <v>M2</v>
          </cell>
          <cell r="J2896" t="str">
            <v>COEFICIENTE DE REPRESENTATIVIDADE</v>
          </cell>
          <cell r="K2896" t="str">
            <v>28,14</v>
          </cell>
        </row>
        <row r="2897">
          <cell r="A2897" t="str">
            <v>IMPERMEABILIZACOES E PROTECOES DIVERSAS</v>
          </cell>
          <cell r="B2897" t="str">
            <v>IMPE</v>
          </cell>
          <cell r="C2897" t="str">
            <v>IMPERMEABILIZACAO COM ADITIVO</v>
          </cell>
          <cell r="D2897" t="str">
            <v>0140</v>
          </cell>
        </row>
        <row r="2897">
          <cell r="G2897">
            <v>98556</v>
          </cell>
          <cell r="H2897" t="str">
            <v>IMPERMEABILIZAÇÃO DE SUPERFÍCIE COM ARGAMASSA POLIMÉRICA / MEMBRANA ACRÍLICA, 4 DEMÃOS, REFORÇADA COM VÉU DE POLIÉSTER (MAV). AF_09/2023</v>
          </cell>
          <cell r="I2897" t="str">
            <v>M2</v>
          </cell>
          <cell r="J2897" t="str">
            <v>COEFICIENTE DE REPRESENTATIVIDADE</v>
          </cell>
          <cell r="K2897" t="str">
            <v>51,42</v>
          </cell>
        </row>
        <row r="2898">
          <cell r="A2898" t="str">
            <v>IMPERMEABILIZACOES E PROTECOES DIVERSAS</v>
          </cell>
          <cell r="B2898" t="str">
            <v>IMPE</v>
          </cell>
          <cell r="C2898" t="str">
            <v>IMPERMEABILIZACAO COM ADITIVO</v>
          </cell>
          <cell r="D2898" t="str">
            <v>0140</v>
          </cell>
        </row>
        <row r="2898">
          <cell r="G2898">
            <v>98558</v>
          </cell>
          <cell r="H2898" t="str">
            <v>TRATAMENTO DE RALO OU PONTO EMERGENTE COM ARGAMASSA POLIMÉRICA / MEMBRANA ACRÍLICA REFORÇADO COM TELA DE POLIÉSTER (MAV). AF_09/2023</v>
          </cell>
          <cell r="I2898" t="str">
            <v>UN</v>
          </cell>
          <cell r="J2898" t="str">
            <v>COEFICIENTE DE REPRESENTATIVIDADE</v>
          </cell>
          <cell r="K2898" t="str">
            <v>8,41</v>
          </cell>
        </row>
        <row r="2899">
          <cell r="A2899" t="str">
            <v>IMPERMEABILIZACOES E PROTECOES DIVERSAS</v>
          </cell>
          <cell r="B2899" t="str">
            <v>IMPE</v>
          </cell>
          <cell r="C2899" t="str">
            <v>IMPERMEABILIZACAO COM ADITIVO</v>
          </cell>
          <cell r="D2899" t="str">
            <v>0140</v>
          </cell>
        </row>
        <row r="2899">
          <cell r="G2899">
            <v>98559</v>
          </cell>
          <cell r="H2899" t="str">
            <v>TRATAMENTO DE RODAPÉ COM TELA DE POLIÉSTER. AF_09/2023</v>
          </cell>
          <cell r="I2899" t="str">
            <v>M</v>
          </cell>
          <cell r="J2899" t="str">
            <v>COEFICIENTE DE REPRESENTATIVIDADE</v>
          </cell>
          <cell r="K2899" t="str">
            <v>4,32</v>
          </cell>
        </row>
        <row r="2900">
          <cell r="A2900" t="str">
            <v>IMPERMEABILIZACOES E PROTECOES DIVERSAS</v>
          </cell>
          <cell r="B2900" t="str">
            <v>IMPE</v>
          </cell>
          <cell r="C2900" t="str">
            <v>IMPERMEABILIZACAO COM MANTA</v>
          </cell>
          <cell r="D2900" t="str">
            <v>0141</v>
          </cell>
        </row>
        <row r="2900">
          <cell r="G2900">
            <v>98546</v>
          </cell>
          <cell r="H2900" t="str">
            <v>IMPERMEABILIZAÇÃO DE SUPERFÍCIE COM MANTA ASFÁLTICA, UMA CAMADA, INCLUSIVE APLICAÇÃO DE PRIMER ASFÁLTICO, E=4MM. AF_09/2023</v>
          </cell>
          <cell r="I2900" t="str">
            <v>M2</v>
          </cell>
          <cell r="J2900" t="str">
            <v>COEFICIENTE DE REPRESENTATIVIDADE</v>
          </cell>
          <cell r="K2900" t="str">
            <v>106,69</v>
          </cell>
        </row>
        <row r="2901">
          <cell r="A2901" t="str">
            <v>IMPERMEABILIZACOES E PROTECOES DIVERSAS</v>
          </cell>
          <cell r="B2901" t="str">
            <v>IMPE</v>
          </cell>
          <cell r="C2901" t="str">
            <v>IMPERMEABILIZACAO COM MANTA</v>
          </cell>
          <cell r="D2901" t="str">
            <v>0141</v>
          </cell>
        </row>
        <row r="2901">
          <cell r="G2901">
            <v>98547</v>
          </cell>
          <cell r="H2901" t="str">
            <v>IMPERMEABILIZAÇÃO DE SUPERFÍCIE COM MANTA ASFÁLTICA, DUAS CAMADAS, INCLUSIVE APLICAÇÃO DE PRIMER ASFÁLTICO, E=3MM E E=4MM. AF_09/2023</v>
          </cell>
          <cell r="I2901" t="str">
            <v>M2</v>
          </cell>
          <cell r="J2901" t="str">
            <v>COEFICIENTE DE REPRESENTATIVIDADE</v>
          </cell>
          <cell r="K2901" t="str">
            <v>179,03</v>
          </cell>
        </row>
        <row r="2902">
          <cell r="A2902" t="str">
            <v>IMPERMEABILIZACOES E PROTECOES DIVERSAS</v>
          </cell>
          <cell r="B2902" t="str">
            <v>IMPE</v>
          </cell>
          <cell r="C2902" t="str">
            <v>IMPERMEABILIZACAO COM MANTA</v>
          </cell>
          <cell r="D2902" t="str">
            <v>0141</v>
          </cell>
        </row>
        <row r="2902">
          <cell r="G2902">
            <v>98553</v>
          </cell>
          <cell r="H2902" t="str">
            <v>IMPERMEABILIZAÇÃO DE SUPERFÍCIE COM MEMBRANA À BASE DE POLIURETANO, 2 DEMÃOS. AF_09/2023</v>
          </cell>
          <cell r="I2902" t="str">
            <v>M2</v>
          </cell>
          <cell r="J2902" t="str">
            <v>COEFICIENTE DE REPRESENTATIVIDADE</v>
          </cell>
          <cell r="K2902" t="str">
            <v>160,85</v>
          </cell>
        </row>
        <row r="2903">
          <cell r="A2903" t="str">
            <v>IMPERMEABILIZACOES E PROTECOES DIVERSAS</v>
          </cell>
          <cell r="B2903" t="str">
            <v>IMPE</v>
          </cell>
          <cell r="C2903" t="str">
            <v>IMPERMEABILIZACAO COM MANTA</v>
          </cell>
          <cell r="D2903" t="str">
            <v>0141</v>
          </cell>
        </row>
        <row r="2903">
          <cell r="G2903">
            <v>98554</v>
          </cell>
          <cell r="H2903" t="str">
            <v>IMPERMEABILIZAÇÃO DE SUPERFÍCIE COM MEMBRANA À BASE DE RESINA ACRÍLICA, 3 DEMÃOS. AF_09/2023</v>
          </cell>
          <cell r="I2903" t="str">
            <v>M2</v>
          </cell>
          <cell r="J2903" t="str">
            <v>COEFICIENTE DE REPRESENTATIVIDADE</v>
          </cell>
          <cell r="K2903" t="str">
            <v>41,44</v>
          </cell>
        </row>
        <row r="2904">
          <cell r="A2904" t="str">
            <v>IMPERMEABILIZACOES E PROTECOES DIVERSAS</v>
          </cell>
          <cell r="B2904" t="str">
            <v>IMPE</v>
          </cell>
          <cell r="C2904" t="str">
            <v>IMPERMEABILIZACAO BETUMINOSA C/EMULSAO ASFALTICA E ACRILICA</v>
          </cell>
          <cell r="D2904" t="str">
            <v>0145</v>
          </cell>
        </row>
        <row r="2904">
          <cell r="G2904">
            <v>98557</v>
          </cell>
          <cell r="H2904" t="str">
            <v>IMPERMEABILIZAÇÃO DE SUPERFÍCIE COM EMULSÃO ASFÁLTICA, 2 DEMÃOS. AF_09/2023</v>
          </cell>
          <cell r="I2904" t="str">
            <v>M2</v>
          </cell>
          <cell r="J2904" t="str">
            <v>COEFICIENTE DE REPRESENTATIVIDADE</v>
          </cell>
          <cell r="K2904" t="str">
            <v>42,28</v>
          </cell>
        </row>
        <row r="2905">
          <cell r="A2905" t="str">
            <v>IMPERMEABILIZACOES E PROTECOES DIVERSAS</v>
          </cell>
          <cell r="B2905" t="str">
            <v>IMPE</v>
          </cell>
          <cell r="C2905" t="str">
            <v>PROTECAO DE SUPERFICIE COM ARGAMASSA</v>
          </cell>
          <cell r="D2905" t="str">
            <v>0150</v>
          </cell>
        </row>
        <row r="2905">
          <cell r="G2905">
            <v>98563</v>
          </cell>
          <cell r="H2905" t="str">
            <v>PROTEÇÃO MECÂNICA DE SUPERFÍCIE HORIZONTAL COM ARGAMASSA DE CIMENTO E AREIA, TRAÇO 1:3, E=2CM. AF_09/2023</v>
          </cell>
          <cell r="I2905" t="str">
            <v>M2</v>
          </cell>
          <cell r="J2905" t="str">
            <v>COEFICIENTE DE REPRESENTATIVIDADE</v>
          </cell>
          <cell r="K2905" t="str">
            <v>35,55</v>
          </cell>
        </row>
        <row r="2906">
          <cell r="A2906" t="str">
            <v>IMPERMEABILIZACOES E PROTECOES DIVERSAS</v>
          </cell>
          <cell r="B2906" t="str">
            <v>IMPE</v>
          </cell>
          <cell r="C2906" t="str">
            <v>PROTECAO DE SUPERFICIE COM ARGAMASSA</v>
          </cell>
          <cell r="D2906" t="str">
            <v>0150</v>
          </cell>
        </row>
        <row r="2906">
          <cell r="G2906">
            <v>98564</v>
          </cell>
          <cell r="H2906" t="str">
            <v>PROTEÇÃO MECÂNICA DE SUPERFÍCIE VERTICAL COM ARGAMASSA DE CIMENTO E AREIA, TRAÇO 1:3, E=2CM. AF_09/2023</v>
          </cell>
          <cell r="I2906" t="str">
            <v>M2</v>
          </cell>
          <cell r="J2906" t="str">
            <v>COEFICIENTE DE REPRESENTATIVIDADE</v>
          </cell>
          <cell r="K2906" t="str">
            <v>46,06</v>
          </cell>
        </row>
        <row r="2907">
          <cell r="A2907" t="str">
            <v>IMPERMEABILIZACOES E PROTECOES DIVERSAS</v>
          </cell>
          <cell r="B2907" t="str">
            <v>IMPE</v>
          </cell>
          <cell r="C2907" t="str">
            <v>PROTECAO DE SUPERFICIE COM ARGAMASSA</v>
          </cell>
          <cell r="D2907" t="str">
            <v>0150</v>
          </cell>
        </row>
        <row r="2907">
          <cell r="G2907">
            <v>98565</v>
          </cell>
          <cell r="H2907" t="str">
            <v>PROTEÇÃO MECÂNICA DE SUPERFICIE HORIZONTAL COM ARGAMASSA DE CIMENTO E AREIA, TRAÇO 1:3, E=3CM. AF_09/2023</v>
          </cell>
          <cell r="I2907" t="str">
            <v>M2</v>
          </cell>
          <cell r="J2907" t="str">
            <v>COEFICIENTE DE REPRESENTATIVIDADE</v>
          </cell>
          <cell r="K2907" t="str">
            <v>50,65</v>
          </cell>
        </row>
        <row r="2908">
          <cell r="A2908" t="str">
            <v>IMPERMEABILIZACOES E PROTECOES DIVERSAS</v>
          </cell>
          <cell r="B2908" t="str">
            <v>IMPE</v>
          </cell>
          <cell r="C2908" t="str">
            <v>PROTECAO DE SUPERFICIE COM ARGAMASSA</v>
          </cell>
          <cell r="D2908" t="str">
            <v>0150</v>
          </cell>
        </row>
        <row r="2908">
          <cell r="G2908">
            <v>98566</v>
          </cell>
          <cell r="H2908" t="str">
            <v>PROTEÇÃO MECÂNICA DE SUPERFÍCIE VERTICAL COM ARGAMASSA DE CIMENTO E AREIA, TRAÇO 1:3, E=3CM. AF_09/2023</v>
          </cell>
          <cell r="I2908" t="str">
            <v>M2</v>
          </cell>
          <cell r="J2908" t="str">
            <v>COEFICIENTE DE REPRESENTATIVIDADE</v>
          </cell>
          <cell r="K2908" t="str">
            <v>61,16</v>
          </cell>
        </row>
        <row r="2909">
          <cell r="A2909" t="str">
            <v>IMPERMEABILIZACOES E PROTECOES DIVERSAS</v>
          </cell>
          <cell r="B2909" t="str">
            <v>IMPE</v>
          </cell>
          <cell r="C2909" t="str">
            <v>PROTECAO DE SUPERFICIE COM ARGAMASSA</v>
          </cell>
          <cell r="D2909" t="str">
            <v>0150</v>
          </cell>
        </row>
        <row r="2909">
          <cell r="G2909">
            <v>98567</v>
          </cell>
          <cell r="H2909" t="str">
            <v>PROTEÇÃO MECÂNICA DE SUPERFICIE HORIZONTAL COM ARGAMASSA DE CIMENTO E AREIA, TRAÇO 1:3, E=4CM. AF_09/2023</v>
          </cell>
          <cell r="I2909" t="str">
            <v>M2</v>
          </cell>
          <cell r="J2909" t="str">
            <v>COEFICIENTE DE REPRESENTATIVIDADE</v>
          </cell>
          <cell r="K2909" t="str">
            <v>64,93</v>
          </cell>
        </row>
        <row r="2910">
          <cell r="A2910" t="str">
            <v>IMPERMEABILIZACOES E PROTECOES DIVERSAS</v>
          </cell>
          <cell r="B2910" t="str">
            <v>IMPE</v>
          </cell>
          <cell r="C2910" t="str">
            <v>PROTECAO DE SUPERFICIE COM ARGAMASSA</v>
          </cell>
          <cell r="D2910" t="str">
            <v>0150</v>
          </cell>
        </row>
        <row r="2910">
          <cell r="G2910">
            <v>98568</v>
          </cell>
          <cell r="H2910" t="str">
            <v>PROTEÇÃO MECÂNICA DE SUPERFÍCIE VERTICAL COM ARGAMASSA DE CIMENTO E AREIA, TRAÇO 1:3, E=4CM. AF_09/2023</v>
          </cell>
          <cell r="I2910" t="str">
            <v>M2</v>
          </cell>
          <cell r="J2910" t="str">
            <v>COEFICIENTE DE REPRESENTATIVIDADE</v>
          </cell>
          <cell r="K2910" t="str">
            <v>75,44</v>
          </cell>
        </row>
        <row r="2911">
          <cell r="A2911" t="str">
            <v>IMPERMEABILIZACOES E PROTECOES DIVERSAS</v>
          </cell>
          <cell r="B2911" t="str">
            <v>IMPE</v>
          </cell>
          <cell r="C2911" t="str">
            <v>PROTECAO DE SUPERFICIE COM ARGAMASSA</v>
          </cell>
          <cell r="D2911" t="str">
            <v>0150</v>
          </cell>
        </row>
        <row r="2911">
          <cell r="G2911">
            <v>98569</v>
          </cell>
          <cell r="H2911" t="str">
            <v>PROTEÇÃO MECÂNICA DE SUPERFICIE HORIZONTAL COM ARGAMASSA DE CIMENTO E AREIA, TRAÇO 1:3, E=5CM. AF_09/2023</v>
          </cell>
          <cell r="I2911" t="str">
            <v>M2</v>
          </cell>
          <cell r="J2911" t="str">
            <v>COEFICIENTE DE REPRESENTATIVIDADE</v>
          </cell>
          <cell r="K2911" t="str">
            <v>80,03</v>
          </cell>
        </row>
        <row r="2912">
          <cell r="A2912" t="str">
            <v>IMPERMEABILIZACOES E PROTECOES DIVERSAS</v>
          </cell>
          <cell r="B2912" t="str">
            <v>IMPE</v>
          </cell>
          <cell r="C2912" t="str">
            <v>PROTECAO DE SUPERFICIE COM ARGAMASSA</v>
          </cell>
          <cell r="D2912" t="str">
            <v>0150</v>
          </cell>
        </row>
        <row r="2912">
          <cell r="G2912">
            <v>98570</v>
          </cell>
          <cell r="H2912" t="str">
            <v>PROTEÇÃO MECÂNICA DE SUPERFÍCIE VERTICAL COM ARGAMASSA DE CIMENTO E AREIA, TRAÇO 1:3, E=5CM. AF_09/2023</v>
          </cell>
          <cell r="I2912" t="str">
            <v>M2</v>
          </cell>
          <cell r="J2912" t="str">
            <v>COEFICIENTE DE REPRESENTATIVIDADE</v>
          </cell>
          <cell r="K2912" t="str">
            <v>90,54</v>
          </cell>
        </row>
        <row r="2913">
          <cell r="A2913" t="str">
            <v>IMPERMEABILIZACOES E PROTECOES DIVERSAS</v>
          </cell>
          <cell r="B2913" t="str">
            <v>IMPE</v>
          </cell>
          <cell r="C2913" t="str">
            <v>PROTECAO DE SUPERFICIE COM ARGAMASSA</v>
          </cell>
          <cell r="D2913" t="str">
            <v>0150</v>
          </cell>
        </row>
        <row r="2913">
          <cell r="G2913">
            <v>98571</v>
          </cell>
          <cell r="H2913" t="str">
            <v>PROTEÇÃO MECÂNICA DE SUPERFICIE HORIZONTAL COM CONCRETO 15 MPA, E=4CM. AF_09/2023</v>
          </cell>
          <cell r="I2913" t="str">
            <v>M2</v>
          </cell>
          <cell r="J2913" t="str">
            <v>COEFICIENTE DE REPRESENTATIVIDADE</v>
          </cell>
          <cell r="K2913" t="str">
            <v>44,72</v>
          </cell>
        </row>
        <row r="2914">
          <cell r="A2914" t="str">
            <v>IMPERMEABILIZACOES E PROTECOES DIVERSAS</v>
          </cell>
          <cell r="B2914" t="str">
            <v>IMPE</v>
          </cell>
          <cell r="C2914" t="str">
            <v>PROTECAO DE SUPERFICIE COM ARGAMASSA</v>
          </cell>
          <cell r="D2914" t="str">
            <v>0150</v>
          </cell>
        </row>
        <row r="2914">
          <cell r="G2914">
            <v>98572</v>
          </cell>
          <cell r="H2914" t="str">
            <v>PROTEÇÃO MECÂNICA DE SUPERFICIE HORIZONTAL COM CONCRETO 15 MPA, E=5CM. AF_09/2023</v>
          </cell>
          <cell r="I2914" t="str">
            <v>M2</v>
          </cell>
          <cell r="J2914" t="str">
            <v>COEFICIENTE DE REPRESENTATIVIDADE</v>
          </cell>
          <cell r="K2914" t="str">
            <v>54,89</v>
          </cell>
        </row>
        <row r="2915">
          <cell r="A2915" t="str">
            <v>IMPERMEABILIZACOES E PROTECOES DIVERSAS</v>
          </cell>
          <cell r="B2915" t="str">
            <v>IMPE</v>
          </cell>
          <cell r="C2915" t="str">
            <v>PROTECAO DE SUPERFICIE COM ARGAMASSA</v>
          </cell>
          <cell r="D2915" t="str">
            <v>0150</v>
          </cell>
        </row>
        <row r="2915">
          <cell r="G2915">
            <v>98573</v>
          </cell>
          <cell r="H2915" t="str">
            <v>PROTEÇÃO MECÂNICA DE SUPERFÍCIE VERTICAL COM CONCRETO 15 MPA, E=5CM. AF_09/2023</v>
          </cell>
          <cell r="I2915" t="str">
            <v>M2</v>
          </cell>
          <cell r="J2915" t="str">
            <v>COEFICIENTE DE REPRESENTATIVIDADE</v>
          </cell>
          <cell r="K2915" t="str">
            <v>64,90</v>
          </cell>
        </row>
        <row r="2916">
          <cell r="A2916" t="str">
            <v>INSTALACAO ELETRICA/ELETRIFICACAO E ILUMINACAO EXTERNA</v>
          </cell>
          <cell r="B2916" t="str">
            <v>INEL</v>
          </cell>
          <cell r="C2916" t="str">
            <v>ELETRODUTOS/CALHAS PARA LEITO DE CABOS</v>
          </cell>
          <cell r="D2916" t="str">
            <v>0165</v>
          </cell>
        </row>
        <row r="2916">
          <cell r="G2916">
            <v>91831</v>
          </cell>
          <cell r="H2916" t="str">
            <v>ELETRODUTO FLEXÍVEL CORRUGADO, PVC, DN 20 MM (1/2"), PARA CIRCUITOS TERMINAIS, INSTALADO EM FORRO - FORNECIMENTO E INSTALAÇÃO. AF_03/2023_PA</v>
          </cell>
          <cell r="I2916" t="str">
            <v>M</v>
          </cell>
          <cell r="J2916" t="str">
            <v>COEFICIENTE DE REPRESENTATIVIDADE</v>
          </cell>
          <cell r="K2916" t="str">
            <v>15,36</v>
          </cell>
        </row>
        <row r="2917">
          <cell r="A2917" t="str">
            <v>INSTALACAO ELETRICA/ELETRIFICACAO E ILUMINACAO EXTERNA</v>
          </cell>
          <cell r="B2917" t="str">
            <v>INEL</v>
          </cell>
          <cell r="C2917" t="str">
            <v>ELETRODUTOS/CALHAS PARA LEITO DE CABOS</v>
          </cell>
          <cell r="D2917" t="str">
            <v>0165</v>
          </cell>
        </row>
        <row r="2917">
          <cell r="G2917">
            <v>91833</v>
          </cell>
          <cell r="H2917" t="str">
            <v>ELETRODUTO FLEXÍVEL CORRUGADO REFORÇADO, PVC, DN 20 MM (1/2"), PARA CIRCUITOS TERMINAIS, INSTALADO EM FORRO - FORNECIMENTO E INSTALAÇÃO. AF_03/2023_PA</v>
          </cell>
          <cell r="I2917" t="str">
            <v>M</v>
          </cell>
          <cell r="J2917" t="str">
            <v>COEFICIENTE DE REPRESENTATIVIDADE</v>
          </cell>
          <cell r="K2917" t="str">
            <v>15,99</v>
          </cell>
        </row>
        <row r="2918">
          <cell r="A2918" t="str">
            <v>INSTALACAO ELETRICA/ELETRIFICACAO E ILUMINACAO EXTERNA</v>
          </cell>
          <cell r="B2918" t="str">
            <v>INEL</v>
          </cell>
          <cell r="C2918" t="str">
            <v>ELETRODUTOS/CALHAS PARA LEITO DE CABOS</v>
          </cell>
          <cell r="D2918" t="str">
            <v>0165</v>
          </cell>
        </row>
        <row r="2918">
          <cell r="G2918">
            <v>91834</v>
          </cell>
          <cell r="H2918" t="str">
            <v>ELETRODUTO FLEXÍVEL CORRUGADO, PVC, DN 25 MM (3/4"), PARA CIRCUITOS TERMINAIS, INSTALADO EM FORRO - FORNECIMENTO E INSTALAÇÃO. AF_03/2023_PA</v>
          </cell>
          <cell r="I2918" t="str">
            <v>M</v>
          </cell>
          <cell r="J2918" t="str">
            <v>COEFICIENTE DE REPRESENTATIVIDADE</v>
          </cell>
          <cell r="K2918" t="str">
            <v>16,12</v>
          </cell>
        </row>
        <row r="2919">
          <cell r="A2919" t="str">
            <v>INSTALACAO ELETRICA/ELETRIFICACAO E ILUMINACAO EXTERNA</v>
          </cell>
          <cell r="B2919" t="str">
            <v>INEL</v>
          </cell>
          <cell r="C2919" t="str">
            <v>ELETRODUTOS/CALHAS PARA LEITO DE CABOS</v>
          </cell>
          <cell r="D2919" t="str">
            <v>0165</v>
          </cell>
        </row>
        <row r="2919">
          <cell r="G2919">
            <v>91835</v>
          </cell>
          <cell r="H2919" t="str">
            <v>ELETRODUTO FLEXÍVEL CORRUGADO REFORÇADO, PVC, DN 25 MM (3/4"), PARA CIRCUITOS TERMINAIS, INSTALADO EM FORRO - FORNECIMENTO E INSTALAÇÃO. AF_03/2023_PA</v>
          </cell>
          <cell r="I2919" t="str">
            <v>M</v>
          </cell>
          <cell r="J2919" t="str">
            <v>COEFICIENTE DE REPRESENTATIVIDADE</v>
          </cell>
          <cell r="K2919" t="str">
            <v>17,72</v>
          </cell>
        </row>
        <row r="2920">
          <cell r="A2920" t="str">
            <v>INSTALACAO ELETRICA/ELETRIFICACAO E ILUMINACAO EXTERNA</v>
          </cell>
          <cell r="B2920" t="str">
            <v>INEL</v>
          </cell>
          <cell r="C2920" t="str">
            <v>ELETRODUTOS/CALHAS PARA LEITO DE CABOS</v>
          </cell>
          <cell r="D2920" t="str">
            <v>0165</v>
          </cell>
        </row>
        <row r="2920">
          <cell r="G2920">
            <v>91836</v>
          </cell>
          <cell r="H2920" t="str">
            <v>ELETRODUTO FLEXÍVEL CORRUGADO, PVC, DN 32 MM (1"), PARA CIRCUITOS TERMINAIS, INSTALADO EM FORRO - FORNECIMENTO E INSTALAÇÃO. AF_03/2023_PA</v>
          </cell>
          <cell r="I2920" t="str">
            <v>M</v>
          </cell>
          <cell r="J2920" t="str">
            <v>COEFICIENTE DE REPRESENTATIVIDADE</v>
          </cell>
          <cell r="K2920" t="str">
            <v>18,93</v>
          </cell>
        </row>
        <row r="2921">
          <cell r="A2921" t="str">
            <v>INSTALACAO ELETRICA/ELETRIFICACAO E ILUMINACAO EXTERNA</v>
          </cell>
          <cell r="B2921" t="str">
            <v>INEL</v>
          </cell>
          <cell r="C2921" t="str">
            <v>ELETRODUTOS/CALHAS PARA LEITO DE CABOS</v>
          </cell>
          <cell r="D2921" t="str">
            <v>0165</v>
          </cell>
        </row>
        <row r="2921">
          <cell r="G2921">
            <v>91837</v>
          </cell>
          <cell r="H2921" t="str">
            <v>ELETRODUTO FLEXÍVEL CORRUGADO REFORÇADO, PVC, DN 32 MM (1"), PARA CIRCUITOS TERMINAIS, INSTALADO EM FORRO - FORNECIMENTO E INSTALAÇÃO. AF_03/2023_PA</v>
          </cell>
          <cell r="I2921" t="str">
            <v>M</v>
          </cell>
          <cell r="J2921" t="str">
            <v>COEFICIENTE DE REPRESENTATIVIDADE</v>
          </cell>
          <cell r="K2921" t="str">
            <v>22,65</v>
          </cell>
        </row>
        <row r="2922">
          <cell r="A2922" t="str">
            <v>INSTALACAO ELETRICA/ELETRIFICACAO E ILUMINACAO EXTERNA</v>
          </cell>
          <cell r="B2922" t="str">
            <v>INEL</v>
          </cell>
          <cell r="C2922" t="str">
            <v>ELETRODUTOS/CALHAS PARA LEITO DE CABOS</v>
          </cell>
          <cell r="D2922" t="str">
            <v>0165</v>
          </cell>
        </row>
        <row r="2922">
          <cell r="G2922">
            <v>91839</v>
          </cell>
          <cell r="H2922" t="str">
            <v>ELETRODUTO FLEXÍVEL LISO, PEAD, DN 32 MM (1"), PARA CIRCUITOS TERMINAIS, INSTALADO EM FORRO - FORNECIMENTO E INSTALAÇÃO. AF_03/2023_PA</v>
          </cell>
          <cell r="I2922" t="str">
            <v>M</v>
          </cell>
          <cell r="J2922" t="str">
            <v>COEFICIENTE DE REPRESENTATIVIDADE</v>
          </cell>
          <cell r="K2922" t="str">
            <v>16,58</v>
          </cell>
        </row>
        <row r="2923">
          <cell r="A2923" t="str">
            <v>INSTALACAO ELETRICA/ELETRIFICACAO E ILUMINACAO EXTERNA</v>
          </cell>
          <cell r="B2923" t="str">
            <v>INEL</v>
          </cell>
          <cell r="C2923" t="str">
            <v>ELETRODUTOS/CALHAS PARA LEITO DE CABOS</v>
          </cell>
          <cell r="D2923" t="str">
            <v>0165</v>
          </cell>
        </row>
        <row r="2923">
          <cell r="G2923">
            <v>91840</v>
          </cell>
          <cell r="H2923" t="str">
            <v>ELETRODUTO FLEXÍVEL CORRUGADO, PEAD, DN 40 MM (1 1/4"), PARA CIRCUITOS TERMINAIS, INSTALADO EM FORRO - FORNECIMENTO E INSTALAÇÃO. AF_03/2023_PA</v>
          </cell>
          <cell r="I2923" t="str">
            <v>M</v>
          </cell>
          <cell r="J2923" t="str">
            <v>COEFICIENTE DE REPRESENTATIVIDADE</v>
          </cell>
          <cell r="K2923" t="str">
            <v>18,90</v>
          </cell>
        </row>
        <row r="2924">
          <cell r="A2924" t="str">
            <v>INSTALACAO ELETRICA/ELETRIFICACAO E ILUMINACAO EXTERNA</v>
          </cell>
          <cell r="B2924" t="str">
            <v>INEL</v>
          </cell>
          <cell r="C2924" t="str">
            <v>ELETRODUTOS/CALHAS PARA LEITO DE CABOS</v>
          </cell>
          <cell r="D2924" t="str">
            <v>0165</v>
          </cell>
        </row>
        <row r="2924">
          <cell r="G2924">
            <v>91841</v>
          </cell>
          <cell r="H2924" t="str">
            <v>ELETRODUTO FLEXÍVEL LISO, PEAD, DN 40 MM (1 1/4"), PARA CIRCUITOS TERMINAIS, INSTALADO EM FORRO - FORNECIMENTO E INSTALAÇÃO. AF_03/2023_PA</v>
          </cell>
          <cell r="I2924" t="str">
            <v>M</v>
          </cell>
          <cell r="J2924" t="str">
            <v>COEFICIENTE DE REPRESENTATIVIDADE</v>
          </cell>
          <cell r="K2924" t="str">
            <v>18,24</v>
          </cell>
        </row>
        <row r="2925">
          <cell r="A2925" t="str">
            <v>INSTALACAO ELETRICA/ELETRIFICACAO E ILUMINACAO EXTERNA</v>
          </cell>
          <cell r="B2925" t="str">
            <v>INEL</v>
          </cell>
          <cell r="C2925" t="str">
            <v>ELETRODUTOS/CALHAS PARA LEITO DE CABOS</v>
          </cell>
          <cell r="D2925" t="str">
            <v>0165</v>
          </cell>
        </row>
        <row r="2925">
          <cell r="G2925">
            <v>91843</v>
          </cell>
          <cell r="H2925" t="str">
            <v>ELETRODUTO FLEXÍVEL CORRUGADO REFORÇADO, PVC, DN 20 MM (1/2"), PARA CIRCUITOS TERMINAIS, INSTALADO EM LAJE - FORNECIMENTO E INSTALAÇÃO. AF_03/2023</v>
          </cell>
          <cell r="I2925" t="str">
            <v>M</v>
          </cell>
          <cell r="J2925" t="str">
            <v>COEFICIENTE DE REPRESENTATIVIDADE</v>
          </cell>
          <cell r="K2925" t="str">
            <v>6,29</v>
          </cell>
        </row>
        <row r="2926">
          <cell r="A2926" t="str">
            <v>INSTALACAO ELETRICA/ELETRIFICACAO E ILUMINACAO EXTERNA</v>
          </cell>
          <cell r="B2926" t="str">
            <v>INEL</v>
          </cell>
          <cell r="C2926" t="str">
            <v>ELETRODUTOS/CALHAS PARA LEITO DE CABOS</v>
          </cell>
          <cell r="D2926" t="str">
            <v>0165</v>
          </cell>
        </row>
        <row r="2926">
          <cell r="G2926">
            <v>91845</v>
          </cell>
          <cell r="H2926" t="str">
            <v>ELETRODUTO FLEXÍVEL CORRUGADO REFORÇADO, PVC, DN 25 MM (3/4"), PARA CIRCUITOS TERMINAIS, INSTALADO EM LAJE - FORNECIMENTO E INSTALAÇÃO. AF_03/2023</v>
          </cell>
          <cell r="I2926" t="str">
            <v>M</v>
          </cell>
          <cell r="J2926" t="str">
            <v>COEFICIENTE DE REPRESENTATIVIDADE</v>
          </cell>
          <cell r="K2926" t="str">
            <v>7,95</v>
          </cell>
        </row>
        <row r="2927">
          <cell r="A2927" t="str">
            <v>INSTALACAO ELETRICA/ELETRIFICACAO E ILUMINACAO EXTERNA</v>
          </cell>
          <cell r="B2927" t="str">
            <v>INEL</v>
          </cell>
          <cell r="C2927" t="str">
            <v>ELETRODUTOS/CALHAS PARA LEITO DE CABOS</v>
          </cell>
          <cell r="D2927" t="str">
            <v>0165</v>
          </cell>
        </row>
        <row r="2927">
          <cell r="G2927">
            <v>91847</v>
          </cell>
          <cell r="H2927" t="str">
            <v>ELETRODUTO FLEXÍVEL CORRUGADO REFORÇADO, PVC, DN 32 MM (1"), PARA CIRCUITOS TERMINAIS, INSTALADO EM LAJE - FORNECIMENTO E INSTALAÇÃO. AF_03/2023</v>
          </cell>
          <cell r="I2927" t="str">
            <v>M</v>
          </cell>
          <cell r="J2927" t="str">
            <v>COEFICIENTE DE REPRESENTATIVIDADE</v>
          </cell>
          <cell r="K2927" t="str">
            <v>12,96</v>
          </cell>
        </row>
        <row r="2928">
          <cell r="A2928" t="str">
            <v>INSTALACAO ELETRICA/ELETRIFICACAO E ILUMINACAO EXTERNA</v>
          </cell>
          <cell r="B2928" t="str">
            <v>INEL</v>
          </cell>
          <cell r="C2928" t="str">
            <v>ELETRODUTOS/CALHAS PARA LEITO DE CABOS</v>
          </cell>
          <cell r="D2928" t="str">
            <v>0165</v>
          </cell>
        </row>
        <row r="2928">
          <cell r="G2928">
            <v>91849</v>
          </cell>
          <cell r="H2928" t="str">
            <v>ELETRODUTO FLEXÍVEL LISO, PEAD, DN 32 MM (1"), PARA CIRCUITOS TERMINAIS, INSTALADO EM LAJE - FORNECIMENTO E INSTALAÇÃO. AF_03/2023</v>
          </cell>
          <cell r="I2928" t="str">
            <v>M</v>
          </cell>
          <cell r="J2928" t="str">
            <v>COEFICIENTE DE REPRESENTATIVIDADE</v>
          </cell>
          <cell r="K2928" t="str">
            <v>6,89</v>
          </cell>
        </row>
        <row r="2929">
          <cell r="A2929" t="str">
            <v>INSTALACAO ELETRICA/ELETRIFICACAO E ILUMINACAO EXTERNA</v>
          </cell>
          <cell r="B2929" t="str">
            <v>INEL</v>
          </cell>
          <cell r="C2929" t="str">
            <v>ELETRODUTOS/CALHAS PARA LEITO DE CABOS</v>
          </cell>
          <cell r="D2929" t="str">
            <v>0165</v>
          </cell>
        </row>
        <row r="2929">
          <cell r="G2929">
            <v>91850</v>
          </cell>
          <cell r="H2929" t="str">
            <v>ELETRODUTO FLEXÍVEL CORRUGADO, PEAD, DN 40 MM (1 1/4"), PARA CIRCUITOS TERMINAIS, INSTALADO EM LAJE - FORNECIMENTO E INSTALAÇÃO. AF_03/2023</v>
          </cell>
          <cell r="I2929" t="str">
            <v>M</v>
          </cell>
          <cell r="J2929" t="str">
            <v>COEFICIENTE DE REPRESENTATIVIDADE</v>
          </cell>
          <cell r="K2929" t="str">
            <v>9,14</v>
          </cell>
        </row>
        <row r="2930">
          <cell r="A2930" t="str">
            <v>INSTALACAO ELETRICA/ELETRIFICACAO E ILUMINACAO EXTERNA</v>
          </cell>
          <cell r="B2930" t="str">
            <v>INEL</v>
          </cell>
          <cell r="C2930" t="str">
            <v>ELETRODUTOS/CALHAS PARA LEITO DE CABOS</v>
          </cell>
          <cell r="D2930" t="str">
            <v>0165</v>
          </cell>
        </row>
        <row r="2930">
          <cell r="G2930">
            <v>91851</v>
          </cell>
          <cell r="H2930" t="str">
            <v>ELETRODUTO FLEXÍVEL LISO, PEAD, DN 40 MM (1 1/4"), PARA CIRCUITOS TERMINAIS, INSTALADO EM LAJE - FORNECIMENTO E INSTALAÇÃO. AF_03/2023</v>
          </cell>
          <cell r="I2930" t="str">
            <v>M</v>
          </cell>
          <cell r="J2930" t="str">
            <v>COEFICIENTE DE REPRESENTATIVIDADE</v>
          </cell>
          <cell r="K2930" t="str">
            <v>8,48</v>
          </cell>
        </row>
        <row r="2931">
          <cell r="A2931" t="str">
            <v>INSTALACAO ELETRICA/ELETRIFICACAO E ILUMINACAO EXTERNA</v>
          </cell>
          <cell r="B2931" t="str">
            <v>INEL</v>
          </cell>
          <cell r="C2931" t="str">
            <v>ELETRODUTOS/CALHAS PARA LEITO DE CABOS</v>
          </cell>
          <cell r="D2931" t="str">
            <v>0165</v>
          </cell>
        </row>
        <row r="2931">
          <cell r="G2931">
            <v>91852</v>
          </cell>
          <cell r="H2931" t="str">
            <v>ELETRODUTO FLEXÍVEL CORRUGADO, PVC, DN 20 MM (1/2"), PARA CIRCUITOS TERMINAIS, INSTALADO EM PAREDE - FORNECIMENTO E INSTALAÇÃO. AF_03/2023</v>
          </cell>
          <cell r="I2931" t="str">
            <v>M</v>
          </cell>
          <cell r="J2931" t="str">
            <v>COEFICIENTE DE REPRESENTATIVIDADE</v>
          </cell>
          <cell r="K2931" t="str">
            <v>8,34</v>
          </cell>
        </row>
        <row r="2932">
          <cell r="A2932" t="str">
            <v>INSTALACAO ELETRICA/ELETRIFICACAO E ILUMINACAO EXTERNA</v>
          </cell>
          <cell r="B2932" t="str">
            <v>INEL</v>
          </cell>
          <cell r="C2932" t="str">
            <v>ELETRODUTOS/CALHAS PARA LEITO DE CABOS</v>
          </cell>
          <cell r="D2932" t="str">
            <v>0165</v>
          </cell>
        </row>
        <row r="2932">
          <cell r="G2932">
            <v>91853</v>
          </cell>
          <cell r="H2932" t="str">
            <v>ELETRODUTO FLEXÍVEL CORRUGADO REFORÇADO, PVC, DN 20 MM (1/2"), PARA CIRCUITOS TERMINAIS, INSTALADO EM PAREDE - FORNECIMENTO E INSTALAÇÃO. AF_03/2023</v>
          </cell>
          <cell r="I2932" t="str">
            <v>M</v>
          </cell>
          <cell r="J2932" t="str">
            <v>COEFICIENTE DE REPRESENTATIVIDADE</v>
          </cell>
          <cell r="K2932" t="str">
            <v>8,92</v>
          </cell>
        </row>
        <row r="2933">
          <cell r="A2933" t="str">
            <v>INSTALACAO ELETRICA/ELETRIFICACAO E ILUMINACAO EXTERNA</v>
          </cell>
          <cell r="B2933" t="str">
            <v>INEL</v>
          </cell>
          <cell r="C2933" t="str">
            <v>ELETRODUTOS/CALHAS PARA LEITO DE CABOS</v>
          </cell>
          <cell r="D2933" t="str">
            <v>0165</v>
          </cell>
        </row>
        <row r="2933">
          <cell r="G2933">
            <v>91854</v>
          </cell>
          <cell r="H2933" t="str">
            <v>ELETRODUTO FLEXÍVEL CORRUGADO, PVC, DN 25 MM (3/4"), PARA CIRCUITOS TERMINAIS, INSTALADO EM PAREDE - FORNECIMENTO E INSTALAÇÃO. AF_03/2023</v>
          </cell>
          <cell r="I2933" t="str">
            <v>M</v>
          </cell>
          <cell r="J2933" t="str">
            <v>COEFICIENTE DE REPRESENTATIVIDADE</v>
          </cell>
          <cell r="K2933" t="str">
            <v>9,02</v>
          </cell>
        </row>
        <row r="2934">
          <cell r="A2934" t="str">
            <v>INSTALACAO ELETRICA/ELETRIFICACAO E ILUMINACAO EXTERNA</v>
          </cell>
          <cell r="B2934" t="str">
            <v>INEL</v>
          </cell>
          <cell r="C2934" t="str">
            <v>ELETRODUTOS/CALHAS PARA LEITO DE CABOS</v>
          </cell>
          <cell r="D2934" t="str">
            <v>0165</v>
          </cell>
        </row>
        <row r="2934">
          <cell r="G2934">
            <v>91855</v>
          </cell>
          <cell r="H2934" t="str">
            <v>ELETRODUTO FLEXÍVEL CORRUGADO REFORÇADO, PVC, DN 25 MM (3/4"), PARA CIRCUITOS TERMINAIS, INSTALADO EM PAREDE - FORNECIMENTO E INSTALAÇÃO. AF_03/2023</v>
          </cell>
          <cell r="I2934" t="str">
            <v>M</v>
          </cell>
          <cell r="J2934" t="str">
            <v>COEFICIENTE DE REPRESENTATIVIDADE</v>
          </cell>
          <cell r="K2934" t="str">
            <v>10,50</v>
          </cell>
        </row>
        <row r="2935">
          <cell r="A2935" t="str">
            <v>INSTALACAO ELETRICA/ELETRIFICACAO E ILUMINACAO EXTERNA</v>
          </cell>
          <cell r="B2935" t="str">
            <v>INEL</v>
          </cell>
          <cell r="C2935" t="str">
            <v>ELETRODUTOS/CALHAS PARA LEITO DE CABOS</v>
          </cell>
          <cell r="D2935" t="str">
            <v>0165</v>
          </cell>
        </row>
        <row r="2935">
          <cell r="G2935">
            <v>91856</v>
          </cell>
          <cell r="H2935" t="str">
            <v>ELETRODUTO FLEXÍVEL CORRUGADO, PVC, DN 32 MM (1"), PARA CIRCUITOS TERMINAIS, INSTALADO EM PAREDE - FORNECIMENTO E INSTALAÇÃO. AF_03/2023</v>
          </cell>
          <cell r="I2935" t="str">
            <v>M</v>
          </cell>
          <cell r="J2935" t="str">
            <v>COEFICIENTE DE REPRESENTATIVIDADE</v>
          </cell>
          <cell r="K2935" t="str">
            <v>11,73</v>
          </cell>
        </row>
        <row r="2936">
          <cell r="A2936" t="str">
            <v>INSTALACAO ELETRICA/ELETRIFICACAO E ILUMINACAO EXTERNA</v>
          </cell>
          <cell r="B2936" t="str">
            <v>INEL</v>
          </cell>
          <cell r="C2936" t="str">
            <v>ELETRODUTOS/CALHAS PARA LEITO DE CABOS</v>
          </cell>
          <cell r="D2936" t="str">
            <v>0165</v>
          </cell>
        </row>
        <row r="2936">
          <cell r="G2936">
            <v>91857</v>
          </cell>
          <cell r="H2936" t="str">
            <v>ELETRODUTO FLEXÍVEL CORRUGADO REFORÇADO, PVC, DN 32 MM (1"), PARA CIRCUITOS TERMINAIS, INSTALADO EM PAREDE - FORNECIMENTO E INSTALAÇÃO. AF_03/2023</v>
          </cell>
          <cell r="I2936" t="str">
            <v>M</v>
          </cell>
          <cell r="J2936" t="str">
            <v>COEFICIENTE DE REPRESENTATIVIDADE</v>
          </cell>
          <cell r="K2936" t="str">
            <v>15,16</v>
          </cell>
        </row>
        <row r="2937">
          <cell r="A2937" t="str">
            <v>INSTALACAO ELETRICA/ELETRIFICACAO E ILUMINACAO EXTERNA</v>
          </cell>
          <cell r="B2937" t="str">
            <v>INEL</v>
          </cell>
          <cell r="C2937" t="str">
            <v>ELETRODUTOS/CALHAS PARA LEITO DE CABOS</v>
          </cell>
          <cell r="D2937" t="str">
            <v>0165</v>
          </cell>
        </row>
        <row r="2937">
          <cell r="G2937">
            <v>91859</v>
          </cell>
          <cell r="H2937" t="str">
            <v>ELETRODUTO FLEXÍVEL LISO, PEAD, DN 32 MM (1"), PARA CIRCUITOS TERMINAIS, INSTALADO EM PAREDE - FORNECIMENTO E INSTALAÇÃO. AF_03/2023</v>
          </cell>
          <cell r="I2937" t="str">
            <v>M</v>
          </cell>
          <cell r="J2937" t="str">
            <v>COEFICIENTE DE REPRESENTATIVIDADE</v>
          </cell>
          <cell r="K2937" t="str">
            <v>9,55</v>
          </cell>
        </row>
        <row r="2938">
          <cell r="A2938" t="str">
            <v>INSTALACAO ELETRICA/ELETRIFICACAO E ILUMINACAO EXTERNA</v>
          </cell>
          <cell r="B2938" t="str">
            <v>INEL</v>
          </cell>
          <cell r="C2938" t="str">
            <v>ELETRODUTOS/CALHAS PARA LEITO DE CABOS</v>
          </cell>
          <cell r="D2938" t="str">
            <v>0165</v>
          </cell>
        </row>
        <row r="2938">
          <cell r="G2938">
            <v>91860</v>
          </cell>
          <cell r="H2938" t="str">
            <v>ELETRODUTO FLEXÍVEL CORRUGADO, PEAD, DN 40 MM (1 1/4"), PARA CIRCUITOS TERMINAIS, INSTALADO EM PAREDE - FORNECIMENTO E INSTALAÇÃO. AF_03/2023</v>
          </cell>
          <cell r="I2938" t="str">
            <v>M</v>
          </cell>
          <cell r="J2938" t="str">
            <v>COEFICIENTE DE REPRESENTATIVIDADE</v>
          </cell>
          <cell r="K2938" t="str">
            <v>11,70</v>
          </cell>
        </row>
        <row r="2939">
          <cell r="A2939" t="str">
            <v>INSTALACAO ELETRICA/ELETRIFICACAO E ILUMINACAO EXTERNA</v>
          </cell>
          <cell r="B2939" t="str">
            <v>INEL</v>
          </cell>
          <cell r="C2939" t="str">
            <v>ELETRODUTOS/CALHAS PARA LEITO DE CABOS</v>
          </cell>
          <cell r="D2939" t="str">
            <v>0165</v>
          </cell>
        </row>
        <row r="2939">
          <cell r="G2939">
            <v>91861</v>
          </cell>
          <cell r="H2939" t="str">
            <v>ELETRODUTO FLEXÍVEL LISO, PEAD, DN 40 MM (1 1/4"), PARA CIRCUITOS TERMINAIS, INSTALADO EM PAREDE - FORNECIMENTO E INSTALAÇÃO. AF_03/2023</v>
          </cell>
          <cell r="I2939" t="str">
            <v>M</v>
          </cell>
          <cell r="J2939" t="str">
            <v>COEFICIENTE DE REPRESENTATIVIDADE</v>
          </cell>
          <cell r="K2939" t="str">
            <v>11,09</v>
          </cell>
        </row>
        <row r="2940">
          <cell r="A2940" t="str">
            <v>INSTALACAO ELETRICA/ELETRIFICACAO E ILUMINACAO EXTERNA</v>
          </cell>
          <cell r="B2940" t="str">
            <v>INEL</v>
          </cell>
          <cell r="C2940" t="str">
            <v>ELETRODUTOS/CALHAS PARA LEITO DE CABOS</v>
          </cell>
          <cell r="D2940" t="str">
            <v>0165</v>
          </cell>
        </row>
        <row r="2940">
          <cell r="G2940">
            <v>91862</v>
          </cell>
          <cell r="H2940" t="str">
            <v>ELETRODUTO RÍGIDO ROSCÁVEL, PVC, DN 20 MM (1/2"), PARA CIRCUITOS TERMINAIS, INSTALADO EM FORRO - FORNECIMENTO E INSTALAÇÃO. AF_03/2023</v>
          </cell>
          <cell r="I2940" t="str">
            <v>M</v>
          </cell>
          <cell r="J2940" t="str">
            <v>COEFICIENTE DE REPRESENTATIVIDADE</v>
          </cell>
          <cell r="K2940" t="str">
            <v>9,16</v>
          </cell>
        </row>
        <row r="2941">
          <cell r="A2941" t="str">
            <v>INSTALACAO ELETRICA/ELETRIFICACAO E ILUMINACAO EXTERNA</v>
          </cell>
          <cell r="B2941" t="str">
            <v>INEL</v>
          </cell>
          <cell r="C2941" t="str">
            <v>ELETRODUTOS/CALHAS PARA LEITO DE CABOS</v>
          </cell>
          <cell r="D2941" t="str">
            <v>0165</v>
          </cell>
        </row>
        <row r="2941">
          <cell r="G2941">
            <v>91863</v>
          </cell>
          <cell r="H2941" t="str">
            <v>ELETRODUTO RÍGIDO ROSCÁVEL, PVC, DN 25 MM (3/4"), PARA CIRCUITOS TERMINAIS, INSTALADO EM FORRO - FORNECIMENTO E INSTALAÇÃO. AF_03/2023</v>
          </cell>
          <cell r="I2941" t="str">
            <v>M</v>
          </cell>
          <cell r="J2941" t="str">
            <v>COEFICIENTE DE REPRESENTATIVIDADE</v>
          </cell>
          <cell r="K2941" t="str">
            <v>10,85</v>
          </cell>
        </row>
        <row r="2942">
          <cell r="A2942" t="str">
            <v>INSTALACAO ELETRICA/ELETRIFICACAO E ILUMINACAO EXTERNA</v>
          </cell>
          <cell r="B2942" t="str">
            <v>INEL</v>
          </cell>
          <cell r="C2942" t="str">
            <v>ELETRODUTOS/CALHAS PARA LEITO DE CABOS</v>
          </cell>
          <cell r="D2942" t="str">
            <v>0165</v>
          </cell>
        </row>
        <row r="2942">
          <cell r="G2942">
            <v>91864</v>
          </cell>
          <cell r="H2942" t="str">
            <v>ELETRODUTO RÍGIDO ROSCÁVEL, PVC, DN 32 MM (1"), PARA CIRCUITOS TERMINAIS, INSTALADO EM FORRO - FORNECIMENTO E INSTALAÇÃO. AF_03/2023</v>
          </cell>
          <cell r="I2942" t="str">
            <v>M</v>
          </cell>
          <cell r="J2942" t="str">
            <v>COEFICIENTE DE REPRESENTATIVIDADE</v>
          </cell>
          <cell r="K2942" t="str">
            <v>14,80</v>
          </cell>
        </row>
        <row r="2943">
          <cell r="A2943" t="str">
            <v>INSTALACAO ELETRICA/ELETRIFICACAO E ILUMINACAO EXTERNA</v>
          </cell>
          <cell r="B2943" t="str">
            <v>INEL</v>
          </cell>
          <cell r="C2943" t="str">
            <v>ELETRODUTOS/CALHAS PARA LEITO DE CABOS</v>
          </cell>
          <cell r="D2943" t="str">
            <v>0165</v>
          </cell>
        </row>
        <row r="2943">
          <cell r="G2943">
            <v>91865</v>
          </cell>
          <cell r="H2943" t="str">
            <v>ELETRODUTO RÍGIDO ROSCÁVEL, PVC, DN 40 MM (1 1/4"), PARA CIRCUITOS TERMINAIS, INSTALADO EM FORRO - FORNECIMENTO E INSTALAÇÃO. AF_03/2023</v>
          </cell>
          <cell r="I2943" t="str">
            <v>M</v>
          </cell>
          <cell r="J2943" t="str">
            <v>COEFICIENTE DE REPRESENTATIVIDADE</v>
          </cell>
          <cell r="K2943" t="str">
            <v>18,65</v>
          </cell>
        </row>
        <row r="2944">
          <cell r="A2944" t="str">
            <v>INSTALACAO ELETRICA/ELETRIFICACAO E ILUMINACAO EXTERNA</v>
          </cell>
          <cell r="B2944" t="str">
            <v>INEL</v>
          </cell>
          <cell r="C2944" t="str">
            <v>ELETRODUTOS/CALHAS PARA LEITO DE CABOS</v>
          </cell>
          <cell r="D2944" t="str">
            <v>0165</v>
          </cell>
        </row>
        <row r="2944">
          <cell r="G2944">
            <v>91866</v>
          </cell>
          <cell r="H2944" t="str">
            <v>ELETRODUTO RÍGIDO ROSCÁVEL, PVC, DN 20 MM (1/2"), PARA CIRCUITOS TERMINAIS, INSTALADO EM LAJE - FORNECIMENTO E INSTALAÇÃO. AF_03/2023</v>
          </cell>
          <cell r="I2944" t="str">
            <v>M</v>
          </cell>
          <cell r="J2944" t="str">
            <v>COEFICIENTE DE REPRESENTATIVIDADE</v>
          </cell>
          <cell r="K2944" t="str">
            <v>8,03</v>
          </cell>
        </row>
        <row r="2945">
          <cell r="A2945" t="str">
            <v>INSTALACAO ELETRICA/ELETRIFICACAO E ILUMINACAO EXTERNA</v>
          </cell>
          <cell r="B2945" t="str">
            <v>INEL</v>
          </cell>
          <cell r="C2945" t="str">
            <v>ELETRODUTOS/CALHAS PARA LEITO DE CABOS</v>
          </cell>
          <cell r="D2945" t="str">
            <v>0165</v>
          </cell>
        </row>
        <row r="2945">
          <cell r="G2945">
            <v>91867</v>
          </cell>
          <cell r="H2945" t="str">
            <v>ELETRODUTO RÍGIDO ROSCÁVEL, PVC, DN 25 MM (3/4"), PARA CIRCUITOS TERMINAIS, INSTALADO EM LAJE - FORNECIMENTO E INSTALAÇÃO. AF_03/2023</v>
          </cell>
          <cell r="I2945" t="str">
            <v>M</v>
          </cell>
          <cell r="J2945" t="str">
            <v>COEFICIENTE DE REPRESENTATIVIDADE</v>
          </cell>
          <cell r="K2945" t="str">
            <v>9,72</v>
          </cell>
        </row>
        <row r="2946">
          <cell r="A2946" t="str">
            <v>INSTALACAO ELETRICA/ELETRIFICACAO E ILUMINACAO EXTERNA</v>
          </cell>
          <cell r="B2946" t="str">
            <v>INEL</v>
          </cell>
          <cell r="C2946" t="str">
            <v>ELETRODUTOS/CALHAS PARA LEITO DE CABOS</v>
          </cell>
          <cell r="D2946" t="str">
            <v>0165</v>
          </cell>
        </row>
        <row r="2946">
          <cell r="G2946">
            <v>91868</v>
          </cell>
          <cell r="H2946" t="str">
            <v>ELETRODUTO RÍGIDO ROSCÁVEL, PVC, DN 32 MM (1"), PARA CIRCUITOS TERMINAIS, INSTALADO EM LAJE - FORNECIMENTO E INSTALAÇÃO. AF_03/2023</v>
          </cell>
          <cell r="I2946" t="str">
            <v>M</v>
          </cell>
          <cell r="J2946" t="str">
            <v>COEFICIENTE DE REPRESENTATIVIDADE</v>
          </cell>
          <cell r="K2946" t="str">
            <v>13,68</v>
          </cell>
        </row>
        <row r="2947">
          <cell r="A2947" t="str">
            <v>INSTALACAO ELETRICA/ELETRIFICACAO E ILUMINACAO EXTERNA</v>
          </cell>
          <cell r="B2947" t="str">
            <v>INEL</v>
          </cell>
          <cell r="C2947" t="str">
            <v>ELETRODUTOS/CALHAS PARA LEITO DE CABOS</v>
          </cell>
          <cell r="D2947" t="str">
            <v>0165</v>
          </cell>
        </row>
        <row r="2947">
          <cell r="G2947">
            <v>91869</v>
          </cell>
          <cell r="H2947" t="str">
            <v>ELETRODUTO RÍGIDO ROSCÁVEL, PVC, DN 40 MM (1 1/4"), PARA CIRCUITOS TERMINAIS, INSTALADO EM LAJE - FORNECIMENTO E INSTALAÇÃO. AF_03/2023</v>
          </cell>
          <cell r="I2947" t="str">
            <v>M</v>
          </cell>
          <cell r="J2947" t="str">
            <v>COEFICIENTE DE REPRESENTATIVIDADE</v>
          </cell>
          <cell r="K2947" t="str">
            <v>17,49</v>
          </cell>
        </row>
        <row r="2948">
          <cell r="A2948" t="str">
            <v>INSTALACAO ELETRICA/ELETRIFICACAO E ILUMINACAO EXTERNA</v>
          </cell>
          <cell r="B2948" t="str">
            <v>INEL</v>
          </cell>
          <cell r="C2948" t="str">
            <v>ELETRODUTOS/CALHAS PARA LEITO DE CABOS</v>
          </cell>
          <cell r="D2948" t="str">
            <v>0165</v>
          </cell>
        </row>
        <row r="2948">
          <cell r="G2948">
            <v>91870</v>
          </cell>
          <cell r="H2948" t="str">
            <v>ELETRODUTO RÍGIDO ROSCÁVEL, PVC, DN 20 MM (1/2"), PARA CIRCUITOS TERMINAIS, INSTALADO EM PAREDE - FORNECIMENTO E INSTALAÇÃO. AF_03/2023</v>
          </cell>
          <cell r="I2948" t="str">
            <v>M</v>
          </cell>
          <cell r="J2948" t="str">
            <v>COEFICIENTE DE REPRESENTATIVIDADE</v>
          </cell>
          <cell r="K2948" t="str">
            <v>11,86</v>
          </cell>
        </row>
        <row r="2949">
          <cell r="A2949" t="str">
            <v>INSTALACAO ELETRICA/ELETRIFICACAO E ILUMINACAO EXTERNA</v>
          </cell>
          <cell r="B2949" t="str">
            <v>INEL</v>
          </cell>
          <cell r="C2949" t="str">
            <v>ELETRODUTOS/CALHAS PARA LEITO DE CABOS</v>
          </cell>
          <cell r="D2949" t="str">
            <v>0165</v>
          </cell>
        </row>
        <row r="2949">
          <cell r="G2949">
            <v>91871</v>
          </cell>
          <cell r="H2949" t="str">
            <v>ELETRODUTO RÍGIDO ROSCÁVEL, PVC, DN 25 MM (3/4"), PARA CIRCUITOS TERMINAIS, INSTALADO EM PAREDE - FORNECIMENTO E INSTALAÇÃO. AF_03/2023</v>
          </cell>
          <cell r="I2949" t="str">
            <v>M</v>
          </cell>
          <cell r="J2949" t="str">
            <v>COEFICIENTE DE REPRESENTATIVIDADE</v>
          </cell>
          <cell r="K2949" t="str">
            <v>13,55</v>
          </cell>
        </row>
        <row r="2950">
          <cell r="A2950" t="str">
            <v>INSTALACAO ELETRICA/ELETRIFICACAO E ILUMINACAO EXTERNA</v>
          </cell>
          <cell r="B2950" t="str">
            <v>INEL</v>
          </cell>
          <cell r="C2950" t="str">
            <v>ELETRODUTOS/CALHAS PARA LEITO DE CABOS</v>
          </cell>
          <cell r="D2950" t="str">
            <v>0165</v>
          </cell>
        </row>
        <row r="2950">
          <cell r="G2950">
            <v>91872</v>
          </cell>
          <cell r="H2950" t="str">
            <v>ELETRODUTO RÍGIDO ROSCÁVEL, PVC, DN 32 MM (1"), PARA CIRCUITOS TERMINAIS, INSTALADO EM PAREDE - FORNECIMENTO E INSTALAÇÃO. AF_03/2023</v>
          </cell>
          <cell r="I2950" t="str">
            <v>M</v>
          </cell>
          <cell r="J2950" t="str">
            <v>COEFICIENTE DE REPRESENTATIVIDADE</v>
          </cell>
          <cell r="K2950" t="str">
            <v>17,50</v>
          </cell>
        </row>
        <row r="2951">
          <cell r="A2951" t="str">
            <v>INSTALACAO ELETRICA/ELETRIFICACAO E ILUMINACAO EXTERNA</v>
          </cell>
          <cell r="B2951" t="str">
            <v>INEL</v>
          </cell>
          <cell r="C2951" t="str">
            <v>ELETRODUTOS/CALHAS PARA LEITO DE CABOS</v>
          </cell>
          <cell r="D2951" t="str">
            <v>0165</v>
          </cell>
        </row>
        <row r="2951">
          <cell r="G2951">
            <v>91873</v>
          </cell>
          <cell r="H2951" t="str">
            <v>ELETRODUTO RÍGIDO ROSCÁVEL, PVC, DN 40 MM (1 1/4"), PARA CIRCUITOS TERMINAIS, INSTALADO EM PAREDE - FORNECIMENTO E INSTALAÇÃO. AF_03/2023</v>
          </cell>
          <cell r="I2951" t="str">
            <v>M</v>
          </cell>
          <cell r="J2951" t="str">
            <v>COEFICIENTE DE REPRESENTATIVIDADE</v>
          </cell>
          <cell r="K2951" t="str">
            <v>21,29</v>
          </cell>
        </row>
        <row r="2952">
          <cell r="A2952" t="str">
            <v>INSTALACAO ELETRICA/ELETRIFICACAO E ILUMINACAO EXTERNA</v>
          </cell>
          <cell r="B2952" t="str">
            <v>INEL</v>
          </cell>
          <cell r="C2952" t="str">
            <v>ELETRODUTOS/CALHAS PARA LEITO DE CABOS</v>
          </cell>
          <cell r="D2952" t="str">
            <v>0165</v>
          </cell>
        </row>
        <row r="2952">
          <cell r="G2952">
            <v>93008</v>
          </cell>
          <cell r="H2952" t="str">
            <v>ELETRODUTO RÍGIDO ROSCÁVEL, PVC, DN 50 MM (1 1/2"), PARA REDE ENTERRADA DE DISTRIBUIÇÃO DE ENERGIA ELÉTRICA - FORNECIMENTO E INSTALAÇÃO. AF_12/2021</v>
          </cell>
          <cell r="I2952" t="str">
            <v>M</v>
          </cell>
          <cell r="J2952" t="str">
            <v>COEFICIENTE DE REPRESENTATIVIDADE</v>
          </cell>
          <cell r="K2952" t="str">
            <v>18,44</v>
          </cell>
        </row>
        <row r="2953">
          <cell r="A2953" t="str">
            <v>INSTALACAO ELETRICA/ELETRIFICACAO E ILUMINACAO EXTERNA</v>
          </cell>
          <cell r="B2953" t="str">
            <v>INEL</v>
          </cell>
          <cell r="C2953" t="str">
            <v>ELETRODUTOS/CALHAS PARA LEITO DE CABOS</v>
          </cell>
          <cell r="D2953" t="str">
            <v>0165</v>
          </cell>
        </row>
        <row r="2953">
          <cell r="G2953">
            <v>93009</v>
          </cell>
          <cell r="H2953" t="str">
            <v>ELETRODUTO RÍGIDO ROSCÁVEL, PVC, DN 60 MM (2"), PARA REDE ENTERRADA DE DISTRIBUIÇÃO DE ENERGIA ELÉTRICA - FORNECIMENTO E INSTALAÇÃO. AF_12/2021</v>
          </cell>
          <cell r="I2953" t="str">
            <v>M</v>
          </cell>
          <cell r="J2953" t="str">
            <v>COEFICIENTE DE REPRESENTATIVIDADE</v>
          </cell>
          <cell r="K2953" t="str">
            <v>27,62</v>
          </cell>
        </row>
        <row r="2954">
          <cell r="A2954" t="str">
            <v>INSTALACAO ELETRICA/ELETRIFICACAO E ILUMINACAO EXTERNA</v>
          </cell>
          <cell r="B2954" t="str">
            <v>INEL</v>
          </cell>
          <cell r="C2954" t="str">
            <v>ELETRODUTOS/CALHAS PARA LEITO DE CABOS</v>
          </cell>
          <cell r="D2954" t="str">
            <v>0165</v>
          </cell>
        </row>
        <row r="2954">
          <cell r="G2954">
            <v>93010</v>
          </cell>
          <cell r="H2954" t="str">
            <v>ELETRODUTO RÍGIDO ROSCÁVEL, PVC, DN 75 MM (2 1/2"), PARA REDE ENTERRADA DE DISTRIBUIÇÃO DE ENERGIA ELÉTRICA - FORNECIMENTO E INSTALAÇÃO. AF_12/2021</v>
          </cell>
          <cell r="I2954" t="str">
            <v>M</v>
          </cell>
          <cell r="J2954" t="str">
            <v>COEFICIENTE DE REPRESENTATIVIDADE</v>
          </cell>
          <cell r="K2954" t="str">
            <v>38,74</v>
          </cell>
        </row>
        <row r="2955">
          <cell r="A2955" t="str">
            <v>INSTALACAO ELETRICA/ELETRIFICACAO E ILUMINACAO EXTERNA</v>
          </cell>
          <cell r="B2955" t="str">
            <v>INEL</v>
          </cell>
          <cell r="C2955" t="str">
            <v>ELETRODUTOS/CALHAS PARA LEITO DE CABOS</v>
          </cell>
          <cell r="D2955" t="str">
            <v>0165</v>
          </cell>
        </row>
        <row r="2955">
          <cell r="G2955">
            <v>93011</v>
          </cell>
          <cell r="H2955" t="str">
            <v>ELETRODUTO RÍGIDO ROSCÁVEL, PVC, DN 85 MM (3"), PARA REDE ENTERRADA DE DISTRIBUIÇÃO DE ENERGIA ELÉTRICA - FORNECIMENTO E INSTALAÇÃO. AF_12/2021</v>
          </cell>
          <cell r="I2955" t="str">
            <v>M</v>
          </cell>
          <cell r="J2955" t="str">
            <v>COEFICIENTE DE REPRESENTATIVIDADE</v>
          </cell>
          <cell r="K2955" t="str">
            <v>47,54</v>
          </cell>
        </row>
        <row r="2956">
          <cell r="A2956" t="str">
            <v>INSTALACAO ELETRICA/ELETRIFICACAO E ILUMINACAO EXTERNA</v>
          </cell>
          <cell r="B2956" t="str">
            <v>INEL</v>
          </cell>
          <cell r="C2956" t="str">
            <v>ELETRODUTOS/CALHAS PARA LEITO DE CABOS</v>
          </cell>
          <cell r="D2956" t="str">
            <v>0165</v>
          </cell>
        </row>
        <row r="2956">
          <cell r="G2956">
            <v>93012</v>
          </cell>
          <cell r="H2956" t="str">
            <v>ELETRODUTO RÍGIDO ROSCÁVEL, PVC, DN 110 MM (4"), PARA REDE ENTERRADA DE DISTRIBUIÇÃO DE ENERGIA ELÉTRICA - FORNECIMENTO E INSTALAÇÃO. AF_12/2021</v>
          </cell>
          <cell r="I2956" t="str">
            <v>M</v>
          </cell>
          <cell r="J2956" t="str">
            <v>COEFICIENTE DE REPRESENTATIVIDADE</v>
          </cell>
          <cell r="K2956" t="str">
            <v>72,30</v>
          </cell>
        </row>
        <row r="2957">
          <cell r="A2957" t="str">
            <v>INSTALACAO ELETRICA/ELETRIFICACAO E ILUMINACAO EXTERNA</v>
          </cell>
          <cell r="B2957" t="str">
            <v>INEL</v>
          </cell>
          <cell r="C2957" t="str">
            <v>ELETRODUTOS/CALHAS PARA LEITO DE CABOS</v>
          </cell>
          <cell r="D2957" t="str">
            <v>0165</v>
          </cell>
        </row>
        <row r="2957">
          <cell r="G2957">
            <v>95726</v>
          </cell>
          <cell r="H2957" t="str">
            <v>ELETRODUTO RÍGIDO SOLDÁVEL, PVC, DN 20 MM (1/2"), APARENTE - FORNECIMENTO E INSTALAÇÃO. AF_10/2022_PA</v>
          </cell>
          <cell r="I2957" t="str">
            <v>M</v>
          </cell>
          <cell r="J2957" t="str">
            <v>COEFICIENTE DE REPRESENTATIVIDADE</v>
          </cell>
          <cell r="K2957" t="str">
            <v>14,41</v>
          </cell>
        </row>
        <row r="2958">
          <cell r="A2958" t="str">
            <v>INSTALACAO ELETRICA/ELETRIFICACAO E ILUMINACAO EXTERNA</v>
          </cell>
          <cell r="B2958" t="str">
            <v>INEL</v>
          </cell>
          <cell r="C2958" t="str">
            <v>ELETRODUTOS/CALHAS PARA LEITO DE CABOS</v>
          </cell>
          <cell r="D2958" t="str">
            <v>0165</v>
          </cell>
        </row>
        <row r="2958">
          <cell r="G2958">
            <v>95727</v>
          </cell>
          <cell r="H2958" t="str">
            <v>ELETRODUTO RÍGIDO SOLDÁVEL, PVC, DN 25 MM (3/4"), APARENTE - FORNECIMENTO E INSTALAÇÃO. AF_10/2022_PA</v>
          </cell>
          <cell r="I2958" t="str">
            <v>M</v>
          </cell>
          <cell r="J2958" t="str">
            <v>COEFICIENTE DE REPRESENTATIVIDADE</v>
          </cell>
          <cell r="K2958" t="str">
            <v>17,76</v>
          </cell>
        </row>
        <row r="2959">
          <cell r="A2959" t="str">
            <v>INSTALACAO ELETRICA/ELETRIFICACAO E ILUMINACAO EXTERNA</v>
          </cell>
          <cell r="B2959" t="str">
            <v>INEL</v>
          </cell>
          <cell r="C2959" t="str">
            <v>ELETRODUTOS/CALHAS PARA LEITO DE CABOS</v>
          </cell>
          <cell r="D2959" t="str">
            <v>0165</v>
          </cell>
        </row>
        <row r="2959">
          <cell r="G2959">
            <v>95728</v>
          </cell>
          <cell r="H2959" t="str">
            <v>ELETRODUTO RÍGIDO SOLDÁVEL, PVC, DN 32 MM (1"), APARENTE - FORNECIMENTO E INSTALAÇÃO. AF_10/2022_PA</v>
          </cell>
          <cell r="I2959" t="str">
            <v>M</v>
          </cell>
          <cell r="J2959" t="str">
            <v>COEFICIENTE DE REPRESENTATIVIDADE</v>
          </cell>
          <cell r="K2959" t="str">
            <v>23,27</v>
          </cell>
        </row>
        <row r="2960">
          <cell r="A2960" t="str">
            <v>INSTALACAO ELETRICA/ELETRIFICACAO E ILUMINACAO EXTERNA</v>
          </cell>
          <cell r="B2960" t="str">
            <v>INEL</v>
          </cell>
          <cell r="C2960" t="str">
            <v>ELETRODUTOS/CALHAS PARA LEITO DE CABOS</v>
          </cell>
          <cell r="D2960" t="str">
            <v>0165</v>
          </cell>
        </row>
        <row r="2960">
          <cell r="G2960">
            <v>97667</v>
          </cell>
          <cell r="H2960" t="str">
            <v>ELETRODUTO FLEXÍVEL CORRUGADO, PEAD, DN 50 (1 1/2"), PARA REDE ENTERRADA DE DISTRIBUIÇÃO DE ENERGIA ELÉTRICA - FORNECIMENTO E INSTALAÇÃO. AF_12/2021</v>
          </cell>
          <cell r="I2960" t="str">
            <v>M</v>
          </cell>
          <cell r="J2960" t="str">
            <v>COEFICIENTE DE REPRESENTATIVIDADE</v>
          </cell>
          <cell r="K2960" t="str">
            <v>8,08</v>
          </cell>
        </row>
        <row r="2961">
          <cell r="A2961" t="str">
            <v>INSTALACAO ELETRICA/ELETRIFICACAO E ILUMINACAO EXTERNA</v>
          </cell>
          <cell r="B2961" t="str">
            <v>INEL</v>
          </cell>
          <cell r="C2961" t="str">
            <v>ELETRODUTOS/CALHAS PARA LEITO DE CABOS</v>
          </cell>
          <cell r="D2961" t="str">
            <v>0165</v>
          </cell>
        </row>
        <row r="2961">
          <cell r="G2961">
            <v>97668</v>
          </cell>
          <cell r="H2961" t="str">
            <v>ELETRODUTO FLEXÍVEL CORRUGADO, PEAD, DN 63 (2"), PARA REDE ENTERRADA DE DISTRIBUIÇÃO DE ENERGIA ELÉTRICA - FORNECIMENTO E INSTALAÇÃO. AF_12/2021</v>
          </cell>
          <cell r="I2961" t="str">
            <v>M</v>
          </cell>
          <cell r="J2961" t="str">
            <v>COEFICIENTE DE REPRESENTATIVIDADE</v>
          </cell>
          <cell r="K2961" t="str">
            <v>11,53</v>
          </cell>
        </row>
        <row r="2962">
          <cell r="A2962" t="str">
            <v>INSTALACAO ELETRICA/ELETRIFICACAO E ILUMINACAO EXTERNA</v>
          </cell>
          <cell r="B2962" t="str">
            <v>INEL</v>
          </cell>
          <cell r="C2962" t="str">
            <v>ELETRODUTOS/CALHAS PARA LEITO DE CABOS</v>
          </cell>
          <cell r="D2962" t="str">
            <v>0165</v>
          </cell>
        </row>
        <row r="2962">
          <cell r="G2962">
            <v>97669</v>
          </cell>
          <cell r="H2962" t="str">
            <v>ELETRODUTO FLEXÍVEL CORRUGADO, PEAD, DN 90 (3"), PARA REDE ENTERRADA DE DISTRIBUIÇÃO DE ENERGIA ELÉTRICA - FORNECIMENTO E INSTALAÇÃO. AF_12/2021</v>
          </cell>
          <cell r="I2962" t="str">
            <v>M</v>
          </cell>
          <cell r="J2962" t="str">
            <v>COEFICIENTE DE REPRESENTATIVIDADE</v>
          </cell>
          <cell r="K2962" t="str">
            <v>17,01</v>
          </cell>
        </row>
        <row r="2963">
          <cell r="A2963" t="str">
            <v>INSTALACAO ELETRICA/ELETRIFICACAO E ILUMINACAO EXTERNA</v>
          </cell>
          <cell r="B2963" t="str">
            <v>INEL</v>
          </cell>
          <cell r="C2963" t="str">
            <v>ELETRODUTOS/CALHAS PARA LEITO DE CABOS</v>
          </cell>
          <cell r="D2963" t="str">
            <v>0165</v>
          </cell>
        </row>
        <row r="2963">
          <cell r="G2963">
            <v>97670</v>
          </cell>
          <cell r="H2963" t="str">
            <v>ELETRODUTO FLEXÍVEL CORRUGADO, PEAD, DN 100 (4"), PARA REDE ENTERRADA DE DISTRIBUIÇÃO DE ENERGIA ELÉTRICA - FORNECIMENTO E INSTALAÇÃO. AF_12/2021</v>
          </cell>
          <cell r="I2963" t="str">
            <v>M</v>
          </cell>
          <cell r="J2963" t="str">
            <v>COEFICIENTE DE REPRESENTATIVIDADE</v>
          </cell>
          <cell r="K2963" t="str">
            <v>21,93</v>
          </cell>
        </row>
        <row r="2964">
          <cell r="A2964" t="str">
            <v>INSTALACAO ELETRICA/ELETRIFICACAO E ILUMINACAO EXTERNA</v>
          </cell>
          <cell r="B2964" t="str">
            <v>INEL</v>
          </cell>
          <cell r="C2964" t="str">
            <v>CONEXOES</v>
          </cell>
          <cell r="D2964" t="str">
            <v>0166</v>
          </cell>
        </row>
        <row r="2964">
          <cell r="G2964">
            <v>91874</v>
          </cell>
          <cell r="H2964" t="str">
            <v>LUVA PARA ELETRODUTO, PVC, ROSCÁVEL, DN 20 MM (1/2"), PARA CIRCUITOS TERMINAIS, INSTALADA EM FORRO - FORNECIMENTO E INSTALAÇÃO. AF_03/2023</v>
          </cell>
          <cell r="I2964" t="str">
            <v>UN</v>
          </cell>
          <cell r="J2964" t="str">
            <v>COEFICIENTE DE REPRESENTATIVIDADE</v>
          </cell>
          <cell r="K2964" t="str">
            <v>6,45</v>
          </cell>
        </row>
        <row r="2965">
          <cell r="A2965" t="str">
            <v>INSTALACAO ELETRICA/ELETRIFICACAO E ILUMINACAO EXTERNA</v>
          </cell>
          <cell r="B2965" t="str">
            <v>INEL</v>
          </cell>
          <cell r="C2965" t="str">
            <v>CONEXOES</v>
          </cell>
          <cell r="D2965" t="str">
            <v>0166</v>
          </cell>
        </row>
        <row r="2965">
          <cell r="G2965">
            <v>91875</v>
          </cell>
          <cell r="H2965" t="str">
            <v>LUVA PARA ELETRODUTO, PVC, ROSCÁVEL, DN 25 MM (3/4"), PARA CIRCUITOS TERMINAIS, INSTALADA EM FORRO - FORNECIMENTO E INSTALAÇÃO. AF_03/2023</v>
          </cell>
          <cell r="I2965" t="str">
            <v>UN</v>
          </cell>
          <cell r="J2965" t="str">
            <v>COEFICIENTE DE REPRESENTATIVIDADE</v>
          </cell>
          <cell r="K2965" t="str">
            <v>7,61</v>
          </cell>
        </row>
        <row r="2966">
          <cell r="A2966" t="str">
            <v>INSTALACAO ELETRICA/ELETRIFICACAO E ILUMINACAO EXTERNA</v>
          </cell>
          <cell r="B2966" t="str">
            <v>INEL</v>
          </cell>
          <cell r="C2966" t="str">
            <v>CONEXOES</v>
          </cell>
          <cell r="D2966" t="str">
            <v>0166</v>
          </cell>
        </row>
        <row r="2966">
          <cell r="G2966">
            <v>91876</v>
          </cell>
          <cell r="H2966" t="str">
            <v>LUVA PARA ELETRODUTO, PVC, ROSCÁVEL, DN 32 MM (1"), PARA CIRCUITOS TERMINAIS, INSTALADA EM FORRO - FORNECIMENTO E INSTALAÇÃO. AF_03/2023</v>
          </cell>
          <cell r="I2966" t="str">
            <v>UN</v>
          </cell>
          <cell r="J2966" t="str">
            <v>COEFICIENTE DE REPRESENTATIVIDADE</v>
          </cell>
          <cell r="K2966" t="str">
            <v>9,18</v>
          </cell>
        </row>
        <row r="2967">
          <cell r="A2967" t="str">
            <v>INSTALACAO ELETRICA/ELETRIFICACAO E ILUMINACAO EXTERNA</v>
          </cell>
          <cell r="B2967" t="str">
            <v>INEL</v>
          </cell>
          <cell r="C2967" t="str">
            <v>CONEXOES</v>
          </cell>
          <cell r="D2967" t="str">
            <v>0166</v>
          </cell>
        </row>
        <row r="2967">
          <cell r="G2967">
            <v>91877</v>
          </cell>
          <cell r="H2967" t="str">
            <v>LUVA PARA ELETRODUTO, PVC, ROSCÁVEL, DN 40 MM (1 1/4"), PARA CIRCUITOS TERMINAIS, INSTALADA EM FORRO - FORNECIMENTO E INSTALAÇÃO. AF_03/2023</v>
          </cell>
          <cell r="I2967" t="str">
            <v>UN</v>
          </cell>
          <cell r="J2967" t="str">
            <v>COEFICIENTE DE REPRESENTATIVIDADE</v>
          </cell>
          <cell r="K2967" t="str">
            <v>11,37</v>
          </cell>
        </row>
        <row r="2968">
          <cell r="A2968" t="str">
            <v>INSTALACAO ELETRICA/ELETRIFICACAO E ILUMINACAO EXTERNA</v>
          </cell>
          <cell r="B2968" t="str">
            <v>INEL</v>
          </cell>
          <cell r="C2968" t="str">
            <v>CONEXOES</v>
          </cell>
          <cell r="D2968" t="str">
            <v>0166</v>
          </cell>
        </row>
        <row r="2968">
          <cell r="G2968">
            <v>91878</v>
          </cell>
          <cell r="H2968" t="str">
            <v>LUVA PARA ELETRODUTO, PVC, ROSCÁVEL, DN 20 MM (1/2"), PARA CIRCUITOS TERMINAIS, INSTALADA EM LAJE - FORNECIMENTO E INSTALAÇÃO. AF_03/2023</v>
          </cell>
          <cell r="I2968" t="str">
            <v>UN</v>
          </cell>
          <cell r="J2968" t="str">
            <v>COEFICIENTE DE REPRESENTATIVIDADE</v>
          </cell>
          <cell r="K2968" t="str">
            <v>5,11</v>
          </cell>
        </row>
        <row r="2969">
          <cell r="A2969" t="str">
            <v>INSTALACAO ELETRICA/ELETRIFICACAO E ILUMINACAO EXTERNA</v>
          </cell>
          <cell r="B2969" t="str">
            <v>INEL</v>
          </cell>
          <cell r="C2969" t="str">
            <v>CONEXOES</v>
          </cell>
          <cell r="D2969" t="str">
            <v>0166</v>
          </cell>
        </row>
        <row r="2969">
          <cell r="G2969">
            <v>91879</v>
          </cell>
          <cell r="H2969" t="str">
            <v>LUVA PARA ELETRODUTO, PVC, ROSCÁVEL, DN 25 MM (3/4"), PARA CIRCUITOS TERMINAIS, INSTALADA EM LAJE - FORNECIMENTO E INSTALAÇÃO. AF_03/2023</v>
          </cell>
          <cell r="I2969" t="str">
            <v>UN</v>
          </cell>
          <cell r="J2969" t="str">
            <v>COEFICIENTE DE REPRESENTATIVIDADE</v>
          </cell>
          <cell r="K2969" t="str">
            <v>6,26</v>
          </cell>
        </row>
        <row r="2970">
          <cell r="A2970" t="str">
            <v>INSTALACAO ELETRICA/ELETRIFICACAO E ILUMINACAO EXTERNA</v>
          </cell>
          <cell r="B2970" t="str">
            <v>INEL</v>
          </cell>
          <cell r="C2970" t="str">
            <v>CONEXOES</v>
          </cell>
          <cell r="D2970" t="str">
            <v>0166</v>
          </cell>
        </row>
        <row r="2970">
          <cell r="G2970">
            <v>91880</v>
          </cell>
          <cell r="H2970" t="str">
            <v>LUVA PARA ELETRODUTO, PVC, ROSCÁVEL, DN 32 MM (1"), PARA CIRCUITOS TERMINAIS, INSTALADA EM LAJE - FORNECIMENTO E INSTALAÇÃO. AF_03/2023</v>
          </cell>
          <cell r="I2970" t="str">
            <v>UN</v>
          </cell>
          <cell r="J2970" t="str">
            <v>COEFICIENTE DE REPRESENTATIVIDADE</v>
          </cell>
          <cell r="K2970" t="str">
            <v>7,83</v>
          </cell>
        </row>
        <row r="2971">
          <cell r="A2971" t="str">
            <v>INSTALACAO ELETRICA/ELETRIFICACAO E ILUMINACAO EXTERNA</v>
          </cell>
          <cell r="B2971" t="str">
            <v>INEL</v>
          </cell>
          <cell r="C2971" t="str">
            <v>CONEXOES</v>
          </cell>
          <cell r="D2971" t="str">
            <v>0166</v>
          </cell>
        </row>
        <row r="2971">
          <cell r="G2971">
            <v>91881</v>
          </cell>
          <cell r="H2971" t="str">
            <v>LUVA PARA ELETRODUTO, PVC, ROSCÁVEL, DN 40 MM (1 1/4"), PARA CIRCUITOS TERMINAIS, INSTALADA EM LAJE - FORNECIMENTO E INSTALAÇÃO. AF_03/2023</v>
          </cell>
          <cell r="I2971" t="str">
            <v>UN</v>
          </cell>
          <cell r="J2971" t="str">
            <v>COEFICIENTE DE REPRESENTATIVIDADE</v>
          </cell>
          <cell r="K2971" t="str">
            <v>10,02</v>
          </cell>
        </row>
        <row r="2972">
          <cell r="A2972" t="str">
            <v>INSTALACAO ELETRICA/ELETRIFICACAO E ILUMINACAO EXTERNA</v>
          </cell>
          <cell r="B2972" t="str">
            <v>INEL</v>
          </cell>
          <cell r="C2972" t="str">
            <v>CONEXOES</v>
          </cell>
          <cell r="D2972" t="str">
            <v>0166</v>
          </cell>
        </row>
        <row r="2972">
          <cell r="G2972">
            <v>91882</v>
          </cell>
          <cell r="H2972" t="str">
            <v>LUVA PARA ELETRODUTO, PVC, ROSCÁVEL, DN 20 MM (1/2"), PARA CIRCUITOS TERMINAIS, INSTALADA EM PAREDE - FORNECIMENTO E INSTALAÇÃO. AF_03/2023</v>
          </cell>
          <cell r="I2972" t="str">
            <v>UN</v>
          </cell>
          <cell r="J2972" t="str">
            <v>COEFICIENTE DE REPRESENTATIVIDADE</v>
          </cell>
          <cell r="K2972" t="str">
            <v>9,24</v>
          </cell>
        </row>
        <row r="2973">
          <cell r="A2973" t="str">
            <v>INSTALACAO ELETRICA/ELETRIFICACAO E ILUMINACAO EXTERNA</v>
          </cell>
          <cell r="B2973" t="str">
            <v>INEL</v>
          </cell>
          <cell r="C2973" t="str">
            <v>CONEXOES</v>
          </cell>
          <cell r="D2973" t="str">
            <v>0166</v>
          </cell>
        </row>
        <row r="2973">
          <cell r="G2973">
            <v>91884</v>
          </cell>
          <cell r="H2973" t="str">
            <v>LUVA PARA ELETRODUTO, PVC, ROSCÁVEL, DN 25 MM (3/4"), PARA CIRCUITOS TERMINAIS, INSTALADA EM PAREDE - FORNECIMENTO E INSTALAÇÃO. AF_03/2023</v>
          </cell>
          <cell r="I2973" t="str">
            <v>UN</v>
          </cell>
          <cell r="J2973" t="str">
            <v>COEFICIENTE DE REPRESENTATIVIDADE</v>
          </cell>
          <cell r="K2973" t="str">
            <v>10,40</v>
          </cell>
        </row>
        <row r="2974">
          <cell r="A2974" t="str">
            <v>INSTALACAO ELETRICA/ELETRIFICACAO E ILUMINACAO EXTERNA</v>
          </cell>
          <cell r="B2974" t="str">
            <v>INEL</v>
          </cell>
          <cell r="C2974" t="str">
            <v>CONEXOES</v>
          </cell>
          <cell r="D2974" t="str">
            <v>0166</v>
          </cell>
        </row>
        <row r="2974">
          <cell r="G2974">
            <v>91885</v>
          </cell>
          <cell r="H2974" t="str">
            <v>LUVA PARA ELETRODUTO, PVC, ROSCÁVEL, DN 32 MM (1"), PARA CIRCUITOS TERMINAIS, INSTALADA EM PAREDE - FORNECIMENTO E INSTALAÇÃO. AF_03/2023</v>
          </cell>
          <cell r="I2974" t="str">
            <v>UN</v>
          </cell>
          <cell r="J2974" t="str">
            <v>COEFICIENTE DE REPRESENTATIVIDADE</v>
          </cell>
          <cell r="K2974" t="str">
            <v>11,91</v>
          </cell>
        </row>
        <row r="2975">
          <cell r="A2975" t="str">
            <v>INSTALACAO ELETRICA/ELETRIFICACAO E ILUMINACAO EXTERNA</v>
          </cell>
          <cell r="B2975" t="str">
            <v>INEL</v>
          </cell>
          <cell r="C2975" t="str">
            <v>CONEXOES</v>
          </cell>
          <cell r="D2975" t="str">
            <v>0166</v>
          </cell>
        </row>
        <row r="2975">
          <cell r="G2975">
            <v>91886</v>
          </cell>
          <cell r="H2975" t="str">
            <v>LUVA PARA ELETRODUTO, PVC, ROSCÁVEL, DN 40 MM (1 1/4"), PARA CIRCUITOS TERMINAIS, INSTALADA EM PAREDE - FORNECIMENTO E INSTALAÇÃO. AF_03/2023</v>
          </cell>
          <cell r="I2975" t="str">
            <v>UN</v>
          </cell>
          <cell r="J2975" t="str">
            <v>COEFICIENTE DE REPRESENTATIVIDADE</v>
          </cell>
          <cell r="K2975" t="str">
            <v>14,06</v>
          </cell>
        </row>
        <row r="2976">
          <cell r="A2976" t="str">
            <v>INSTALACAO ELETRICA/ELETRIFICACAO E ILUMINACAO EXTERNA</v>
          </cell>
          <cell r="B2976" t="str">
            <v>INEL</v>
          </cell>
          <cell r="C2976" t="str">
            <v>CONEXOES</v>
          </cell>
          <cell r="D2976" t="str">
            <v>0166</v>
          </cell>
        </row>
        <row r="2976">
          <cell r="G2976">
            <v>91887</v>
          </cell>
          <cell r="H2976" t="str">
            <v>CURVA 90 GRAUS PARA ELETRODUTO, PVC, ROSCÁVEL, DN 20 MM (1/2"), PARA CIRCUITOS TERMINAIS, INSTALADA EM FORRO - FORNECIMENTO E INSTALAÇÃO. AF_03/2023</v>
          </cell>
          <cell r="I2976" t="str">
            <v>UN</v>
          </cell>
          <cell r="J2976" t="str">
            <v>COEFICIENTE DE REPRESENTATIVIDADE</v>
          </cell>
          <cell r="K2976" t="str">
            <v>11,32</v>
          </cell>
        </row>
        <row r="2977">
          <cell r="A2977" t="str">
            <v>INSTALACAO ELETRICA/ELETRIFICACAO E ILUMINACAO EXTERNA</v>
          </cell>
          <cell r="B2977" t="str">
            <v>INEL</v>
          </cell>
          <cell r="C2977" t="str">
            <v>CONEXOES</v>
          </cell>
          <cell r="D2977" t="str">
            <v>0166</v>
          </cell>
        </row>
        <row r="2977">
          <cell r="G2977">
            <v>91889</v>
          </cell>
          <cell r="H2977" t="str">
            <v>CURVA 180 GRAUS PARA ELETRODUTO, PVC, ROSCÁVEL, DN 20 MM (1/2"), PARA CIRCUITOS TERMINAIS, INSTALADA EM FORRO - FORNECIMENTO E INSTALAÇÃO. AF_03/2023</v>
          </cell>
          <cell r="I2977" t="str">
            <v>UN</v>
          </cell>
          <cell r="J2977" t="str">
            <v>COEFICIENTE DE REPRESENTATIVIDADE</v>
          </cell>
          <cell r="K2977" t="str">
            <v>11,01</v>
          </cell>
        </row>
        <row r="2978">
          <cell r="A2978" t="str">
            <v>INSTALACAO ELETRICA/ELETRIFICACAO E ILUMINACAO EXTERNA</v>
          </cell>
          <cell r="B2978" t="str">
            <v>INEL</v>
          </cell>
          <cell r="C2978" t="str">
            <v>CONEXOES</v>
          </cell>
          <cell r="D2978" t="str">
            <v>0166</v>
          </cell>
        </row>
        <row r="2978">
          <cell r="G2978">
            <v>91890</v>
          </cell>
          <cell r="H2978" t="str">
            <v>CURVA 90 GRAUS PARA ELETRODUTO, PVC, ROSCÁVEL, DN 25 MM (3/4"), PARA CIRCUITOS TERMINAIS, INSTALADA EM FORRO - FORNECIMENTO E INSTALAÇÃO. AF_03/2023</v>
          </cell>
          <cell r="I2978" t="str">
            <v>UN</v>
          </cell>
          <cell r="J2978" t="str">
            <v>COEFICIENTE DE REPRESENTATIVIDADE</v>
          </cell>
          <cell r="K2978" t="str">
            <v>12,47</v>
          </cell>
        </row>
        <row r="2979">
          <cell r="A2979" t="str">
            <v>INSTALACAO ELETRICA/ELETRIFICACAO E ILUMINACAO EXTERNA</v>
          </cell>
          <cell r="B2979" t="str">
            <v>INEL</v>
          </cell>
          <cell r="C2979" t="str">
            <v>CONEXOES</v>
          </cell>
          <cell r="D2979" t="str">
            <v>0166</v>
          </cell>
        </row>
        <row r="2979">
          <cell r="G2979">
            <v>91892</v>
          </cell>
          <cell r="H2979" t="str">
            <v>CURVA 180 GRAUS PARA ELETRODUTO, PVC, ROSCÁVEL, DN 25 MM (3/4"), PARA CIRCUITOS TERMINAIS, INSTALADA EM FORRO - FORNECIMENTO E INSTALAÇÃO. AF_03/2023</v>
          </cell>
          <cell r="I2979" t="str">
            <v>UN</v>
          </cell>
          <cell r="J2979" t="str">
            <v>COEFICIENTE DE REPRESENTATIVIDADE</v>
          </cell>
          <cell r="K2979" t="str">
            <v>14,55</v>
          </cell>
        </row>
        <row r="2980">
          <cell r="A2980" t="str">
            <v>INSTALACAO ELETRICA/ELETRIFICACAO E ILUMINACAO EXTERNA</v>
          </cell>
          <cell r="B2980" t="str">
            <v>INEL</v>
          </cell>
          <cell r="C2980" t="str">
            <v>CONEXOES</v>
          </cell>
          <cell r="D2980" t="str">
            <v>0166</v>
          </cell>
        </row>
        <row r="2980">
          <cell r="G2980">
            <v>91893</v>
          </cell>
          <cell r="H2980" t="str">
            <v>CURVA 90 GRAUS PARA ELETRODUTO, PVC, ROSCÁVEL, DN 32 MM (1"), PARA CIRCUITOS TERMINAIS, INSTALADA EM FORRO - FORNECIMENTO E INSTALAÇÃO. AF_03/2023</v>
          </cell>
          <cell r="I2980" t="str">
            <v>UN</v>
          </cell>
          <cell r="J2980" t="str">
            <v>COEFICIENTE DE REPRESENTATIVIDADE</v>
          </cell>
          <cell r="K2980" t="str">
            <v>15,55</v>
          </cell>
        </row>
        <row r="2981">
          <cell r="A2981" t="str">
            <v>INSTALACAO ELETRICA/ELETRIFICACAO E ILUMINACAO EXTERNA</v>
          </cell>
          <cell r="B2981" t="str">
            <v>INEL</v>
          </cell>
          <cell r="C2981" t="str">
            <v>CONEXOES</v>
          </cell>
          <cell r="D2981" t="str">
            <v>0166</v>
          </cell>
        </row>
        <row r="2981">
          <cell r="G2981">
            <v>91895</v>
          </cell>
          <cell r="H2981" t="str">
            <v>CURVA 180 GRAUS PARA ELETRODUTO, PVC, ROSCÁVEL, DN 32 MM (1"), PARA CIRCUITOS TERMINAIS, INSTALADA EM FORRO - FORNECIMENTO E INSTALAÇÃO. AF_03/2023</v>
          </cell>
          <cell r="I2981" t="str">
            <v>UN</v>
          </cell>
          <cell r="J2981" t="str">
            <v>COEFICIENTE DE REPRESENTATIVIDADE</v>
          </cell>
          <cell r="K2981" t="str">
            <v>17,67</v>
          </cell>
        </row>
        <row r="2982">
          <cell r="A2982" t="str">
            <v>INSTALACAO ELETRICA/ELETRIFICACAO E ILUMINACAO EXTERNA</v>
          </cell>
          <cell r="B2982" t="str">
            <v>INEL</v>
          </cell>
          <cell r="C2982" t="str">
            <v>CONEXOES</v>
          </cell>
          <cell r="D2982" t="str">
            <v>0166</v>
          </cell>
        </row>
        <row r="2982">
          <cell r="G2982">
            <v>91896</v>
          </cell>
          <cell r="H2982" t="str">
            <v>CURVA 90 GRAUS PARA ELETRODUTO, PVC, ROSCÁVEL, DN 40 MM (1 1/4"), PARA CIRCUITOS TERMINAIS, INSTALADA EM FORRO - FORNECIMENTO E INSTALAÇÃO. AF_03/2023</v>
          </cell>
          <cell r="I2982" t="str">
            <v>UN</v>
          </cell>
          <cell r="J2982" t="str">
            <v>COEFICIENTE DE REPRESENTATIVIDADE</v>
          </cell>
          <cell r="K2982" t="str">
            <v>17,88</v>
          </cell>
        </row>
        <row r="2983">
          <cell r="A2983" t="str">
            <v>INSTALACAO ELETRICA/ELETRIFICACAO E ILUMINACAO EXTERNA</v>
          </cell>
          <cell r="B2983" t="str">
            <v>INEL</v>
          </cell>
          <cell r="C2983" t="str">
            <v>CONEXOES</v>
          </cell>
          <cell r="D2983" t="str">
            <v>0166</v>
          </cell>
        </row>
        <row r="2983">
          <cell r="G2983">
            <v>91898</v>
          </cell>
          <cell r="H2983" t="str">
            <v>CURVA 180 GRAUS PARA ELETRODUTO, PVC, ROSCÁVEL, DN 40 MM (1 1/4"), PARA CIRCUITOS TERMINAIS, INSTALADA EM FORRO - FORNECIMENTO E INSTALAÇÃO. AF_03/2023</v>
          </cell>
          <cell r="I2983" t="str">
            <v>UN</v>
          </cell>
          <cell r="J2983" t="str">
            <v>COEFICIENTE DE REPRESENTATIVIDADE</v>
          </cell>
          <cell r="K2983" t="str">
            <v>20,15</v>
          </cell>
        </row>
        <row r="2984">
          <cell r="A2984" t="str">
            <v>INSTALACAO ELETRICA/ELETRIFICACAO E ILUMINACAO EXTERNA</v>
          </cell>
          <cell r="B2984" t="str">
            <v>INEL</v>
          </cell>
          <cell r="C2984" t="str">
            <v>CONEXOES</v>
          </cell>
          <cell r="D2984" t="str">
            <v>0166</v>
          </cell>
        </row>
        <row r="2984">
          <cell r="G2984">
            <v>91899</v>
          </cell>
          <cell r="H2984" t="str">
            <v>CURVA 90 GRAUS PARA ELETRODUTO, PVC, ROSCÁVEL, DN 20 MM (1/2"), PARA CIRCUITOS TERMINAIS, INSTALADA EM LAJE - FORNECIMENTO E INSTALAÇÃO. AF_03/2023</v>
          </cell>
          <cell r="I2984" t="str">
            <v>UN</v>
          </cell>
          <cell r="J2984" t="str">
            <v>COEFICIENTE DE REPRESENTATIVIDADE</v>
          </cell>
          <cell r="K2984" t="str">
            <v>9,28</v>
          </cell>
        </row>
        <row r="2985">
          <cell r="A2985" t="str">
            <v>INSTALACAO ELETRICA/ELETRIFICACAO E ILUMINACAO EXTERNA</v>
          </cell>
          <cell r="B2985" t="str">
            <v>INEL</v>
          </cell>
          <cell r="C2985" t="str">
            <v>CONEXOES</v>
          </cell>
          <cell r="D2985" t="str">
            <v>0166</v>
          </cell>
        </row>
        <row r="2985">
          <cell r="G2985">
            <v>91901</v>
          </cell>
          <cell r="H2985" t="str">
            <v>CURVA 180 GRAUS PARA ELETRODUTO, PVC, ROSCÁVEL, DN 20 MM (1/2"), PARA CIRCUITOS TERMINAIS, INSTALADA EM LAJE - FORNECIMENTO E INSTALAÇÃO. AF_03/2023</v>
          </cell>
          <cell r="I2985" t="str">
            <v>UN</v>
          </cell>
          <cell r="J2985" t="str">
            <v>COEFICIENTE DE REPRESENTATIVIDADE</v>
          </cell>
          <cell r="K2985" t="str">
            <v>8,97</v>
          </cell>
        </row>
        <row r="2986">
          <cell r="A2986" t="str">
            <v>INSTALACAO ELETRICA/ELETRIFICACAO E ILUMINACAO EXTERNA</v>
          </cell>
          <cell r="B2986" t="str">
            <v>INEL</v>
          </cell>
          <cell r="C2986" t="str">
            <v>CONEXOES</v>
          </cell>
          <cell r="D2986" t="str">
            <v>0166</v>
          </cell>
        </row>
        <row r="2986">
          <cell r="G2986">
            <v>91902</v>
          </cell>
          <cell r="H2986" t="str">
            <v>CURVA 90 GRAUS PARA ELETRODUTO, PVC, ROSCÁVEL, DN 25 MM (3/4"), PARA CIRCUITOS TERMINAIS, INSTALADA EM LAJE - FORNECIMENTO E INSTALAÇÃO. AF_03/2023</v>
          </cell>
          <cell r="I2986" t="str">
            <v>UN</v>
          </cell>
          <cell r="J2986" t="str">
            <v>COEFICIENTE DE REPRESENTATIVIDADE</v>
          </cell>
          <cell r="K2986" t="str">
            <v>10,43</v>
          </cell>
        </row>
        <row r="2987">
          <cell r="A2987" t="str">
            <v>INSTALACAO ELETRICA/ELETRIFICACAO E ILUMINACAO EXTERNA</v>
          </cell>
          <cell r="B2987" t="str">
            <v>INEL</v>
          </cell>
          <cell r="C2987" t="str">
            <v>CONEXOES</v>
          </cell>
          <cell r="D2987" t="str">
            <v>0166</v>
          </cell>
        </row>
        <row r="2987">
          <cell r="G2987">
            <v>91904</v>
          </cell>
          <cell r="H2987" t="str">
            <v>CURVA 180 GRAUS PARA ELETRODUTO, PVC, ROSCÁVEL, DN 25 MM (3/4"), PARA CIRCUITOS TERMINAIS, INSTALADA EM LAJE - FORNECIMENTO E INSTALAÇÃO. AF_03/2023</v>
          </cell>
          <cell r="I2987" t="str">
            <v>UN</v>
          </cell>
          <cell r="J2987" t="str">
            <v>COEFICIENTE DE REPRESENTATIVIDADE</v>
          </cell>
          <cell r="K2987" t="str">
            <v>12,51</v>
          </cell>
        </row>
        <row r="2988">
          <cell r="A2988" t="str">
            <v>INSTALACAO ELETRICA/ELETRIFICACAO E ILUMINACAO EXTERNA</v>
          </cell>
          <cell r="B2988" t="str">
            <v>INEL</v>
          </cell>
          <cell r="C2988" t="str">
            <v>CONEXOES</v>
          </cell>
          <cell r="D2988" t="str">
            <v>0166</v>
          </cell>
        </row>
        <row r="2988">
          <cell r="G2988">
            <v>91905</v>
          </cell>
          <cell r="H2988" t="str">
            <v>CURVA 90 GRAUS PARA ELETRODUTO, PVC, ROSCÁVEL, DN 32 MM (1"), PARA CIRCUITOS TERMINAIS, INSTALADA EM LAJE - FORNECIMENTO E INSTALAÇÃO. AF_03/2023</v>
          </cell>
          <cell r="I2988" t="str">
            <v>UN</v>
          </cell>
          <cell r="J2988" t="str">
            <v>COEFICIENTE DE REPRESENTATIVIDADE</v>
          </cell>
          <cell r="K2988" t="str">
            <v>13,51</v>
          </cell>
        </row>
        <row r="2989">
          <cell r="A2989" t="str">
            <v>INSTALACAO ELETRICA/ELETRIFICACAO E ILUMINACAO EXTERNA</v>
          </cell>
          <cell r="B2989" t="str">
            <v>INEL</v>
          </cell>
          <cell r="C2989" t="str">
            <v>CONEXOES</v>
          </cell>
          <cell r="D2989" t="str">
            <v>0166</v>
          </cell>
        </row>
        <row r="2989">
          <cell r="G2989">
            <v>91907</v>
          </cell>
          <cell r="H2989" t="str">
            <v>CURVA 180 GRAUS PARA ELETRODUTO, PVC, ROSCÁVEL, DN 32 MM (1"), PARA CIRCUITOS TERMINAIS, INSTALADA EM LAJE - FORNECIMENTO E INSTALAÇÃO. AF_03/2023</v>
          </cell>
          <cell r="I2989" t="str">
            <v>UN</v>
          </cell>
          <cell r="J2989" t="str">
            <v>COEFICIENTE DE REPRESENTATIVIDADE</v>
          </cell>
          <cell r="K2989" t="str">
            <v>15,63</v>
          </cell>
        </row>
        <row r="2990">
          <cell r="A2990" t="str">
            <v>INSTALACAO ELETRICA/ELETRIFICACAO E ILUMINACAO EXTERNA</v>
          </cell>
          <cell r="B2990" t="str">
            <v>INEL</v>
          </cell>
          <cell r="C2990" t="str">
            <v>CONEXOES</v>
          </cell>
          <cell r="D2990" t="str">
            <v>0166</v>
          </cell>
        </row>
        <row r="2990">
          <cell r="G2990">
            <v>91908</v>
          </cell>
          <cell r="H2990" t="str">
            <v>CURVA 90 GRAUS PARA ELETRODUTO, PVC, ROSCÁVEL, DN 40 MM (1 1/4"), PARA CIRCUITOS TERMINAIS, INSTALADA EM LAJE - FORNECIMENTO E INSTALAÇÃO. AF_03/2023</v>
          </cell>
          <cell r="I2990" t="str">
            <v>UN</v>
          </cell>
          <cell r="J2990" t="str">
            <v>COEFICIENTE DE REPRESENTATIVIDADE</v>
          </cell>
          <cell r="K2990" t="str">
            <v>15,89</v>
          </cell>
        </row>
        <row r="2991">
          <cell r="A2991" t="str">
            <v>INSTALACAO ELETRICA/ELETRIFICACAO E ILUMINACAO EXTERNA</v>
          </cell>
          <cell r="B2991" t="str">
            <v>INEL</v>
          </cell>
          <cell r="C2991" t="str">
            <v>CONEXOES</v>
          </cell>
          <cell r="D2991" t="str">
            <v>0166</v>
          </cell>
        </row>
        <row r="2991">
          <cell r="G2991">
            <v>91910</v>
          </cell>
          <cell r="H2991" t="str">
            <v>CURVA 180 GRAUS PARA ELETRODUTO, PVC, ROSCÁVEL, DN 40 MM (1 1/4"), PARA CIRCUITOS TERMINAIS, INSTALADA EM LAJE - FORNECIMENTO E INSTALAÇÃO. AF_03/2023</v>
          </cell>
          <cell r="I2991" t="str">
            <v>UN</v>
          </cell>
          <cell r="J2991" t="str">
            <v>COEFICIENTE DE REPRESENTATIVIDADE</v>
          </cell>
          <cell r="K2991" t="str">
            <v>18,16</v>
          </cell>
        </row>
        <row r="2992">
          <cell r="A2992" t="str">
            <v>INSTALACAO ELETRICA/ELETRIFICACAO E ILUMINACAO EXTERNA</v>
          </cell>
          <cell r="B2992" t="str">
            <v>INEL</v>
          </cell>
          <cell r="C2992" t="str">
            <v>CONEXOES</v>
          </cell>
          <cell r="D2992" t="str">
            <v>0166</v>
          </cell>
        </row>
        <row r="2992">
          <cell r="G2992">
            <v>91911</v>
          </cell>
          <cell r="H2992" t="str">
            <v>CURVA 90 GRAUS PARA ELETRODUTO, PVC, ROSCÁVEL, DN 20 MM (1/2"), PARA CIRCUITOS TERMINAIS, INSTALADA EM PAREDE - FORNECIMENTO E INSTALAÇÃO. AF_03/2023</v>
          </cell>
          <cell r="I2992" t="str">
            <v>UN</v>
          </cell>
          <cell r="J2992" t="str">
            <v>COEFICIENTE DE REPRESENTATIVIDADE</v>
          </cell>
          <cell r="K2992" t="str">
            <v>15,50</v>
          </cell>
        </row>
        <row r="2993">
          <cell r="A2993" t="str">
            <v>INSTALACAO ELETRICA/ELETRIFICACAO E ILUMINACAO EXTERNA</v>
          </cell>
          <cell r="B2993" t="str">
            <v>INEL</v>
          </cell>
          <cell r="C2993" t="str">
            <v>CONEXOES</v>
          </cell>
          <cell r="D2993" t="str">
            <v>0166</v>
          </cell>
        </row>
        <row r="2993">
          <cell r="G2993">
            <v>91913</v>
          </cell>
          <cell r="H2993" t="str">
            <v>CURVA 180 GRAUS PARA ELETRODUTO, PVC, ROSCÁVEL, DN 20 MM (1/2"), PARA CIRCUITOS TERMINAIS, INSTALADA EM PAREDE - FORNECIMENTO E INSTALAÇÃO. AF_03/2023</v>
          </cell>
          <cell r="I2993" t="str">
            <v>UN</v>
          </cell>
          <cell r="J2993" t="str">
            <v>COEFICIENTE DE REPRESENTATIVIDADE</v>
          </cell>
          <cell r="K2993" t="str">
            <v>15,19</v>
          </cell>
        </row>
        <row r="2994">
          <cell r="A2994" t="str">
            <v>INSTALACAO ELETRICA/ELETRIFICACAO E ILUMINACAO EXTERNA</v>
          </cell>
          <cell r="B2994" t="str">
            <v>INEL</v>
          </cell>
          <cell r="C2994" t="str">
            <v>CONEXOES</v>
          </cell>
          <cell r="D2994" t="str">
            <v>0166</v>
          </cell>
        </row>
        <row r="2994">
          <cell r="G2994">
            <v>91914</v>
          </cell>
          <cell r="H2994" t="str">
            <v>CURVA 90 GRAUS PARA ELETRODUTO, PVC, ROSCÁVEL, DN 25 MM (3/4"), PARA CIRCUITOS TERMINAIS, INSTALADA EM PAREDE - FORNECIMENTO E INSTALAÇÃO. AF_03/2023</v>
          </cell>
          <cell r="I2994" t="str">
            <v>UN</v>
          </cell>
          <cell r="J2994" t="str">
            <v>COEFICIENTE DE REPRESENTATIVIDADE</v>
          </cell>
          <cell r="K2994" t="str">
            <v>16,61</v>
          </cell>
        </row>
        <row r="2995">
          <cell r="A2995" t="str">
            <v>INSTALACAO ELETRICA/ELETRIFICACAO E ILUMINACAO EXTERNA</v>
          </cell>
          <cell r="B2995" t="str">
            <v>INEL</v>
          </cell>
          <cell r="C2995" t="str">
            <v>CONEXOES</v>
          </cell>
          <cell r="D2995" t="str">
            <v>0166</v>
          </cell>
        </row>
        <row r="2995">
          <cell r="G2995">
            <v>91916</v>
          </cell>
          <cell r="H2995" t="str">
            <v>CURVA 180 GRAUS PARA ELETRODUTO, PVC, ROSCÁVEL, DN 25 MM (3/4"), PARA CIRCUITOS TERMINAIS, INSTALADA EM PAREDE - FORNECIMENTO E INSTALAÇÃO. AF_03/2023</v>
          </cell>
          <cell r="I2995" t="str">
            <v>UN</v>
          </cell>
          <cell r="J2995" t="str">
            <v>COEFICIENTE DE REPRESENTATIVIDADE</v>
          </cell>
          <cell r="K2995" t="str">
            <v>18,69</v>
          </cell>
        </row>
        <row r="2996">
          <cell r="A2996" t="str">
            <v>INSTALACAO ELETRICA/ELETRIFICACAO E ILUMINACAO EXTERNA</v>
          </cell>
          <cell r="B2996" t="str">
            <v>INEL</v>
          </cell>
          <cell r="C2996" t="str">
            <v>CONEXOES</v>
          </cell>
          <cell r="D2996" t="str">
            <v>0166</v>
          </cell>
        </row>
        <row r="2996">
          <cell r="G2996">
            <v>91917</v>
          </cell>
          <cell r="H2996" t="str">
            <v>CURVA 90 GRAUS PARA ELETRODUTO, PVC, ROSCÁVEL, DN 32 MM (1"), PARA CIRCUITOS TERMINAIS, INSTALADA EM PAREDE - FORNECIMENTO E INSTALAÇÃO. AF_03/2023</v>
          </cell>
          <cell r="I2996" t="str">
            <v>UN</v>
          </cell>
          <cell r="J2996" t="str">
            <v>COEFICIENTE DE REPRESENTATIVIDADE</v>
          </cell>
          <cell r="K2996" t="str">
            <v>19,64</v>
          </cell>
        </row>
        <row r="2997">
          <cell r="A2997" t="str">
            <v>INSTALACAO ELETRICA/ELETRIFICACAO E ILUMINACAO EXTERNA</v>
          </cell>
          <cell r="B2997" t="str">
            <v>INEL</v>
          </cell>
          <cell r="C2997" t="str">
            <v>CONEXOES</v>
          </cell>
          <cell r="D2997" t="str">
            <v>0166</v>
          </cell>
        </row>
        <row r="2997">
          <cell r="G2997">
            <v>91919</v>
          </cell>
          <cell r="H2997" t="str">
            <v>CURVA 180 GRAUS PARA ELETRODUTO, PVC, ROSCÁVEL, DN 32 MM (1"), PARA CIRCUITOS TERMINAIS, INSTALADA EM PAREDE - FORNECIMENTO E INSTALAÇÃO. AF_03/2023</v>
          </cell>
          <cell r="I2997" t="str">
            <v>UN</v>
          </cell>
          <cell r="J2997" t="str">
            <v>COEFICIENTE DE REPRESENTATIVIDADE</v>
          </cell>
          <cell r="K2997" t="str">
            <v>21,76</v>
          </cell>
        </row>
        <row r="2998">
          <cell r="A2998" t="str">
            <v>INSTALACAO ELETRICA/ELETRIFICACAO E ILUMINACAO EXTERNA</v>
          </cell>
          <cell r="B2998" t="str">
            <v>INEL</v>
          </cell>
          <cell r="C2998" t="str">
            <v>CONEXOES</v>
          </cell>
          <cell r="D2998" t="str">
            <v>0166</v>
          </cell>
        </row>
        <row r="2998">
          <cell r="G2998">
            <v>91920</v>
          </cell>
          <cell r="H2998" t="str">
            <v>CURVA 90 GRAUS PARA ELETRODUTO, PVC, ROSCÁVEL, DN 40 MM (1 1/4"), PARA CIRCUITOS TERMINAIS, INSTALADA EM PAREDE - FORNECIMENTO E INSTALAÇÃO. AF_03/2023</v>
          </cell>
          <cell r="I2998" t="str">
            <v>UN</v>
          </cell>
          <cell r="J2998" t="str">
            <v>COEFICIENTE DE REPRESENTATIVIDADE</v>
          </cell>
          <cell r="K2998" t="str">
            <v>21,92</v>
          </cell>
        </row>
        <row r="2999">
          <cell r="A2999" t="str">
            <v>INSTALACAO ELETRICA/ELETRIFICACAO E ILUMINACAO EXTERNA</v>
          </cell>
          <cell r="B2999" t="str">
            <v>INEL</v>
          </cell>
          <cell r="C2999" t="str">
            <v>CONEXOES</v>
          </cell>
          <cell r="D2999" t="str">
            <v>0166</v>
          </cell>
        </row>
        <row r="2999">
          <cell r="G2999">
            <v>91922</v>
          </cell>
          <cell r="H2999" t="str">
            <v>CURVA 180 GRAUS PARA ELETRODUTO, PVC, ROSCÁVEL, DN 40 MM (1 1/4"), PARA CIRCUITOS TERMINAIS, INSTALADA EM PAREDE - FORNECIMENTO E INSTALAÇÃO. AF_03/2023</v>
          </cell>
          <cell r="I2999" t="str">
            <v>UN</v>
          </cell>
          <cell r="J2999" t="str">
            <v>COEFICIENTE DE REPRESENTATIVIDADE</v>
          </cell>
          <cell r="K2999" t="str">
            <v>24,19</v>
          </cell>
        </row>
        <row r="3000">
          <cell r="A3000" t="str">
            <v>INSTALACAO ELETRICA/ELETRIFICACAO E ILUMINACAO EXTERNA</v>
          </cell>
          <cell r="B3000" t="str">
            <v>INEL</v>
          </cell>
          <cell r="C3000" t="str">
            <v>CONEXOES</v>
          </cell>
          <cell r="D3000" t="str">
            <v>0166</v>
          </cell>
        </row>
        <row r="3000">
          <cell r="G3000">
            <v>93013</v>
          </cell>
          <cell r="H3000" t="str">
            <v>LUVA PARA ELETRODUTO, PVC, ROSCÁVEL, DN 50 MM (1 1/2"), PARA REDE ENTERRADA DE DISTRIBUIÇÃO DE ENERGIA ELÉTRICA - FORNECIMENTO E INSTALAÇÃO. AF_12/2021</v>
          </cell>
          <cell r="I3000" t="str">
            <v>UN</v>
          </cell>
          <cell r="J3000" t="str">
            <v>COEFICIENTE DE REPRESENTATIVIDADE</v>
          </cell>
          <cell r="K3000" t="str">
            <v>14,17</v>
          </cell>
        </row>
        <row r="3001">
          <cell r="A3001" t="str">
            <v>INSTALACAO ELETRICA/ELETRIFICACAO E ILUMINACAO EXTERNA</v>
          </cell>
          <cell r="B3001" t="str">
            <v>INEL</v>
          </cell>
          <cell r="C3001" t="str">
            <v>CONEXOES</v>
          </cell>
          <cell r="D3001" t="str">
            <v>0166</v>
          </cell>
        </row>
        <row r="3001">
          <cell r="G3001">
            <v>93014</v>
          </cell>
          <cell r="H3001" t="str">
            <v>LUVA PARA ELETRODUTO, PVC, ROSCÁVEL, DN 60 MM (2"), PARA REDE ENTERRADA DE DISTRIBUIÇÃO DE ENERGIA ELÉTRICA - FORNECIMENTO E INSTALAÇÃO. AF_12/2021</v>
          </cell>
          <cell r="I3001" t="str">
            <v>UN</v>
          </cell>
          <cell r="J3001" t="str">
            <v>COEFICIENTE DE REPRESENTATIVIDADE</v>
          </cell>
          <cell r="K3001" t="str">
            <v>17,41</v>
          </cell>
        </row>
        <row r="3002">
          <cell r="A3002" t="str">
            <v>INSTALACAO ELETRICA/ELETRIFICACAO E ILUMINACAO EXTERNA</v>
          </cell>
          <cell r="B3002" t="str">
            <v>INEL</v>
          </cell>
          <cell r="C3002" t="str">
            <v>CONEXOES</v>
          </cell>
          <cell r="D3002" t="str">
            <v>0166</v>
          </cell>
        </row>
        <row r="3002">
          <cell r="G3002">
            <v>93015</v>
          </cell>
          <cell r="H3002" t="str">
            <v>LUVA PARA ELETRODUTO, PVC, ROSCÁVEL, DN 75 MM (2 1/2"), PARA REDE ENTERRADA DE DISTRIBUIÇÃO DE ENERGIA ELÉTRICA - FORNECIMENTO E INSTALAÇÃO. AF_12/2021</v>
          </cell>
          <cell r="I3002" t="str">
            <v>UN</v>
          </cell>
          <cell r="J3002" t="str">
            <v>COEFICIENTE DE REPRESENTATIVIDADE</v>
          </cell>
          <cell r="K3002" t="str">
            <v>26,44</v>
          </cell>
        </row>
        <row r="3003">
          <cell r="A3003" t="str">
            <v>INSTALACAO ELETRICA/ELETRIFICACAO E ILUMINACAO EXTERNA</v>
          </cell>
          <cell r="B3003" t="str">
            <v>INEL</v>
          </cell>
          <cell r="C3003" t="str">
            <v>CONEXOES</v>
          </cell>
          <cell r="D3003" t="str">
            <v>0166</v>
          </cell>
        </row>
        <row r="3003">
          <cell r="G3003">
            <v>93016</v>
          </cell>
          <cell r="H3003" t="str">
            <v>LUVA PARA ELETRODUTO, PVC, ROSCÁVEL, DN 85 MM (3"), PARA REDE ENTERRADA DE DISTRIBUIÇÃO DE ENERGIA ELÉTRICA - FORNECIMENTO E INSTALAÇÃO. AF_12/2021</v>
          </cell>
          <cell r="I3003" t="str">
            <v>UN</v>
          </cell>
          <cell r="J3003" t="str">
            <v>COEFICIENTE DE REPRESENTATIVIDADE</v>
          </cell>
          <cell r="K3003" t="str">
            <v>32,16</v>
          </cell>
        </row>
        <row r="3004">
          <cell r="A3004" t="str">
            <v>INSTALACAO ELETRICA/ELETRIFICACAO E ILUMINACAO EXTERNA</v>
          </cell>
          <cell r="B3004" t="str">
            <v>INEL</v>
          </cell>
          <cell r="C3004" t="str">
            <v>CONEXOES</v>
          </cell>
          <cell r="D3004" t="str">
            <v>0166</v>
          </cell>
        </row>
        <row r="3004">
          <cell r="G3004">
            <v>93017</v>
          </cell>
          <cell r="H3004" t="str">
            <v>LUVA PARA ELETRODUTO, PVC, ROSCÁVEL, DN 110 MM (4"), PARA REDE ENTERRADA DE DISTRIBUIÇÃO DE ENERGIA ELÉTRICA - FORNECIMENTO E INSTALAÇÃO. AF_12/2021</v>
          </cell>
          <cell r="I3004" t="str">
            <v>UN</v>
          </cell>
          <cell r="J3004" t="str">
            <v>COEFICIENTE DE REPRESENTATIVIDADE</v>
          </cell>
          <cell r="K3004" t="str">
            <v>48,39</v>
          </cell>
        </row>
        <row r="3005">
          <cell r="A3005" t="str">
            <v>INSTALACAO ELETRICA/ELETRIFICACAO E ILUMINACAO EXTERNA</v>
          </cell>
          <cell r="B3005" t="str">
            <v>INEL</v>
          </cell>
          <cell r="C3005" t="str">
            <v>CONEXOES</v>
          </cell>
          <cell r="D3005" t="str">
            <v>0166</v>
          </cell>
        </row>
        <row r="3005">
          <cell r="G3005">
            <v>93018</v>
          </cell>
          <cell r="H3005" t="str">
            <v>CURVA 90 GRAUS PARA ELETRODUTO, PVC, ROSCÁVEL, DN 50 MM (1 1/2"), PARA REDE ENTERRADA DE DISTRIBUIÇÃO DE ENERGIA ELÉTRICA - FORNECIMENTO E INSTALAÇÃO. AF_12/2021</v>
          </cell>
          <cell r="I3005" t="str">
            <v>UN</v>
          </cell>
          <cell r="J3005" t="str">
            <v>COEFICIENTE DE REPRESENTATIVIDADE</v>
          </cell>
          <cell r="K3005" t="str">
            <v>21,65</v>
          </cell>
        </row>
        <row r="3006">
          <cell r="A3006" t="str">
            <v>INSTALACAO ELETRICA/ELETRIFICACAO E ILUMINACAO EXTERNA</v>
          </cell>
          <cell r="B3006" t="str">
            <v>INEL</v>
          </cell>
          <cell r="C3006" t="str">
            <v>CONEXOES</v>
          </cell>
          <cell r="D3006" t="str">
            <v>0166</v>
          </cell>
        </row>
        <row r="3006">
          <cell r="G3006">
            <v>93020</v>
          </cell>
          <cell r="H3006" t="str">
            <v>CURVA 90 GRAUS PARA ELETRODUTO, PVC, ROSCÁVEL, DN 60 MM (2"), PARA REDE ENTERRADA DE DISTRIBUIÇÃO DE ENERGIA ELÉTRICA - FORNECIMENTO E INSTALAÇÃO. AF_12/2021</v>
          </cell>
          <cell r="I3006" t="str">
            <v>UN</v>
          </cell>
          <cell r="J3006" t="str">
            <v>COEFICIENTE DE REPRESENTATIVIDADE</v>
          </cell>
          <cell r="K3006" t="str">
            <v>27,76</v>
          </cell>
        </row>
        <row r="3007">
          <cell r="A3007" t="str">
            <v>INSTALACAO ELETRICA/ELETRIFICACAO E ILUMINACAO EXTERNA</v>
          </cell>
          <cell r="B3007" t="str">
            <v>INEL</v>
          </cell>
          <cell r="C3007" t="str">
            <v>CONEXOES</v>
          </cell>
          <cell r="D3007" t="str">
            <v>0166</v>
          </cell>
        </row>
        <row r="3007">
          <cell r="G3007">
            <v>93022</v>
          </cell>
          <cell r="H3007" t="str">
            <v>CURVA 90 GRAUS PARA ELETRODUTO, PVC, ROSCÁVEL, DN 75 MM (2 1/2"), PARA REDE ENTERRADA DE DISTRIBUIÇÃO DE ENERGIA ELÉTRICA - FORNECIMENTO E INSTALAÇÃO. AF_12/2021</v>
          </cell>
          <cell r="I3007" t="str">
            <v>UN</v>
          </cell>
          <cell r="J3007" t="str">
            <v>COEFICIENTE DE REPRESENTATIVIDADE</v>
          </cell>
          <cell r="K3007" t="str">
            <v>46,50</v>
          </cell>
        </row>
        <row r="3008">
          <cell r="A3008" t="str">
            <v>INSTALACAO ELETRICA/ELETRIFICACAO E ILUMINACAO EXTERNA</v>
          </cell>
          <cell r="B3008" t="str">
            <v>INEL</v>
          </cell>
          <cell r="C3008" t="str">
            <v>CONEXOES</v>
          </cell>
          <cell r="D3008" t="str">
            <v>0166</v>
          </cell>
        </row>
        <row r="3008">
          <cell r="G3008">
            <v>93024</v>
          </cell>
          <cell r="H3008" t="str">
            <v>CURVA 90 GRAUS PARA ELETRODUTO, PVC, ROSCÁVEL, DN 85 MM (3"), PARA REDE ENTERRADA DE DISTRIBUIÇÃO DE ENERGIA ELÉTRICA - FORNECIMENTO E INSTALAÇÃO. AF_12/2021</v>
          </cell>
          <cell r="I3008" t="str">
            <v>UN</v>
          </cell>
          <cell r="J3008" t="str">
            <v>COEFICIENTE DE REPRESENTATIVIDADE</v>
          </cell>
          <cell r="K3008" t="str">
            <v>48,88</v>
          </cell>
        </row>
        <row r="3009">
          <cell r="A3009" t="str">
            <v>INSTALACAO ELETRICA/ELETRIFICACAO E ILUMINACAO EXTERNA</v>
          </cell>
          <cell r="B3009" t="str">
            <v>INEL</v>
          </cell>
          <cell r="C3009" t="str">
            <v>CONEXOES</v>
          </cell>
          <cell r="D3009" t="str">
            <v>0166</v>
          </cell>
        </row>
        <row r="3009">
          <cell r="G3009">
            <v>93026</v>
          </cell>
          <cell r="H3009" t="str">
            <v>CURVA 90 GRAUS PARA ELETRODUTO, PVC, ROSCÁVEL, DN 110 MM (4"), PARA REDE ENTERRADA DE DISTRIBUIÇÃO DE ENERGIA ELÉTRICA - FORNECIMENTO E INSTALAÇÃO. AF_12/2021</v>
          </cell>
          <cell r="I3009" t="str">
            <v>UN</v>
          </cell>
          <cell r="J3009" t="str">
            <v>COEFICIENTE DE REPRESENTATIVIDADE</v>
          </cell>
          <cell r="K3009" t="str">
            <v>80,03</v>
          </cell>
        </row>
        <row r="3010">
          <cell r="A3010" t="str">
            <v>INSTALACAO ELETRICA/ELETRIFICACAO E ILUMINACAO EXTERNA</v>
          </cell>
          <cell r="B3010" t="str">
            <v>INEL</v>
          </cell>
          <cell r="C3010" t="str">
            <v>CONEXOES</v>
          </cell>
          <cell r="D3010" t="str">
            <v>0166</v>
          </cell>
        </row>
        <row r="3010">
          <cell r="G3010">
            <v>97559</v>
          </cell>
          <cell r="H3010" t="str">
            <v>CURVA 135 GRAUS PARA ELETRODUTO, PVC, ROSCÁVEL, DN 25 MM (3/4"), PARA CIRCUITOS TERMINAIS, INSTALADA EM FORRO - FORNECIMENTO E INSTALAÇÃO. AF_03/2023</v>
          </cell>
          <cell r="I3010" t="str">
            <v>UN</v>
          </cell>
          <cell r="J3010" t="str">
            <v>COEFICIENTE DE REPRESENTATIVIDADE</v>
          </cell>
          <cell r="K3010" t="str">
            <v>12,23</v>
          </cell>
        </row>
        <row r="3011">
          <cell r="A3011" t="str">
            <v>INSTALACAO ELETRICA/ELETRIFICACAO E ILUMINACAO EXTERNA</v>
          </cell>
          <cell r="B3011" t="str">
            <v>INEL</v>
          </cell>
          <cell r="C3011" t="str">
            <v>CONEXOES</v>
          </cell>
          <cell r="D3011" t="str">
            <v>0166</v>
          </cell>
        </row>
        <row r="3011">
          <cell r="G3011">
            <v>97562</v>
          </cell>
          <cell r="H3011" t="str">
            <v>CURVA 135 GRAUS PARA ELETRODUTO, PVC, ROSCÁVEL, DN 25 MM (3/4"), PARA CIRCUITOS TERMINAIS, INSTALADA EM LAJE - FORNECIMENTO E INSTALAÇÃO. AF_03/2023</v>
          </cell>
          <cell r="I3011" t="str">
            <v>UN</v>
          </cell>
          <cell r="J3011" t="str">
            <v>COEFICIENTE DE REPRESENTATIVIDADE</v>
          </cell>
          <cell r="K3011" t="str">
            <v>10,19</v>
          </cell>
        </row>
        <row r="3012">
          <cell r="A3012" t="str">
            <v>INSTALACAO ELETRICA/ELETRIFICACAO E ILUMINACAO EXTERNA</v>
          </cell>
          <cell r="B3012" t="str">
            <v>INEL</v>
          </cell>
          <cell r="C3012" t="str">
            <v>CONEXOES</v>
          </cell>
          <cell r="D3012" t="str">
            <v>0166</v>
          </cell>
        </row>
        <row r="3012">
          <cell r="G3012">
            <v>97564</v>
          </cell>
          <cell r="H3012" t="str">
            <v>CURVA 135 GRAUS PARA ELETRODUTO, PVC, ROSCÁVEL, DN 25 MM (3/4"), PARA CIRCUITOS TERMINAIS, INSTALADA EM PAREDE - FORNECIMENTO E INSTALAÇÃO. AF_03/2023</v>
          </cell>
          <cell r="I3012" t="str">
            <v>UN</v>
          </cell>
          <cell r="J3012" t="str">
            <v>COEFICIENTE DE REPRESENTATIVIDADE</v>
          </cell>
          <cell r="K3012" t="str">
            <v>16,37</v>
          </cell>
        </row>
        <row r="3013">
          <cell r="A3013" t="str">
            <v>INSTALACAO ELETRICA/ELETRIFICACAO E ILUMINACAO EXTERNA</v>
          </cell>
          <cell r="B3013" t="str">
            <v>INEL</v>
          </cell>
          <cell r="C3013" t="str">
            <v>CONEXOES</v>
          </cell>
          <cell r="D3013" t="str">
            <v>0166</v>
          </cell>
        </row>
        <row r="3013">
          <cell r="G3013">
            <v>104395</v>
          </cell>
          <cell r="H3013" t="str">
            <v>CONDULETE DE PVC, TIPO E, PARA ELETRODUTO DE PVC SOLDÁVEL DN 20 MM (1/2''), APARENTE - FORNECIMENTO E INSTALAÇÃO. AF_10/2022</v>
          </cell>
          <cell r="I3013" t="str">
            <v>UN</v>
          </cell>
          <cell r="J3013" t="str">
            <v>COEFICIENTE DE REPRESENTATIVIDADE</v>
          </cell>
          <cell r="K3013" t="str">
            <v>20,63</v>
          </cell>
        </row>
        <row r="3014">
          <cell r="A3014" t="str">
            <v>INSTALACAO ELETRICA/ELETRIFICACAO E ILUMINACAO EXTERNA</v>
          </cell>
          <cell r="B3014" t="str">
            <v>INEL</v>
          </cell>
          <cell r="C3014" t="str">
            <v>FIOS/CABOS</v>
          </cell>
          <cell r="D3014" t="str">
            <v>0167</v>
          </cell>
        </row>
        <row r="3014">
          <cell r="G3014">
            <v>91924</v>
          </cell>
          <cell r="H3014" t="str">
            <v>CABO DE COBRE FLEXÍVEL ISOLADO, 1,5 MM², ANTI-CHAMA 450/750 V, PARA CIRCUITOS TERMINAIS - FORNECIMENTO E INSTALAÇÃO. AF_03/2023</v>
          </cell>
          <cell r="I3014" t="str">
            <v>M</v>
          </cell>
          <cell r="J3014" t="str">
            <v>COEFICIENTE DE REPRESENTATIVIDADE</v>
          </cell>
          <cell r="K3014" t="str">
            <v>2,83</v>
          </cell>
        </row>
        <row r="3015">
          <cell r="A3015" t="str">
            <v>INSTALACAO ELETRICA/ELETRIFICACAO E ILUMINACAO EXTERNA</v>
          </cell>
          <cell r="B3015" t="str">
            <v>INEL</v>
          </cell>
          <cell r="C3015" t="str">
            <v>FIOS/CABOS</v>
          </cell>
          <cell r="D3015" t="str">
            <v>0167</v>
          </cell>
        </row>
        <row r="3015">
          <cell r="G3015">
            <v>91925</v>
          </cell>
          <cell r="H3015" t="str">
            <v>CABO DE COBRE FLEXÍVEL ISOLADO, 1,5 MM², ANTI-CHAMA 0,6/1,0 KV, PARA CIRCUITOS TERMINAIS - FORNECIMENTO E INSTALAÇÃO. AF_03/2023</v>
          </cell>
          <cell r="I3015" t="str">
            <v>M</v>
          </cell>
          <cell r="J3015" t="str">
            <v>COEFICIENTE DE REPRESENTATIVIDADE</v>
          </cell>
          <cell r="K3015" t="str">
            <v>3,44</v>
          </cell>
        </row>
        <row r="3016">
          <cell r="A3016" t="str">
            <v>INSTALACAO ELETRICA/ELETRIFICACAO E ILUMINACAO EXTERNA</v>
          </cell>
          <cell r="B3016" t="str">
            <v>INEL</v>
          </cell>
          <cell r="C3016" t="str">
            <v>FIOS/CABOS</v>
          </cell>
          <cell r="D3016" t="str">
            <v>0167</v>
          </cell>
        </row>
        <row r="3016">
          <cell r="G3016">
            <v>91926</v>
          </cell>
          <cell r="H3016" t="str">
            <v>CABO DE COBRE FLEXÍVEL ISOLADO, 2,5 MM², ANTI-CHAMA 450/750 V, PARA CIRCUITOS TERMINAIS - FORNECIMENTO E INSTALAÇÃO. AF_03/2023</v>
          </cell>
          <cell r="I3016" t="str">
            <v>M</v>
          </cell>
          <cell r="J3016" t="str">
            <v>COEFICIENTE DE REPRESENTATIVIDADE</v>
          </cell>
          <cell r="K3016" t="str">
            <v>4,14</v>
          </cell>
        </row>
        <row r="3017">
          <cell r="A3017" t="str">
            <v>INSTALACAO ELETRICA/ELETRIFICACAO E ILUMINACAO EXTERNA</v>
          </cell>
          <cell r="B3017" t="str">
            <v>INEL</v>
          </cell>
          <cell r="C3017" t="str">
            <v>FIOS/CABOS</v>
          </cell>
          <cell r="D3017" t="str">
            <v>0167</v>
          </cell>
        </row>
        <row r="3017">
          <cell r="G3017">
            <v>91927</v>
          </cell>
          <cell r="H3017" t="str">
            <v>CABO DE COBRE FLEXÍVEL ISOLADO, 2,5 MM², ANTI-CHAMA 0,6/1,0 KV, PARA CIRCUITOS TERMINAIS - FORNECIMENTO E INSTALAÇÃO. AF_03/2023</v>
          </cell>
          <cell r="I3017" t="str">
            <v>M</v>
          </cell>
          <cell r="J3017" t="str">
            <v>COEFICIENTE DE REPRESENTATIVIDADE</v>
          </cell>
          <cell r="K3017" t="str">
            <v>4,66</v>
          </cell>
        </row>
        <row r="3018">
          <cell r="A3018" t="str">
            <v>INSTALACAO ELETRICA/ELETRIFICACAO E ILUMINACAO EXTERNA</v>
          </cell>
          <cell r="B3018" t="str">
            <v>INEL</v>
          </cell>
          <cell r="C3018" t="str">
            <v>FIOS/CABOS</v>
          </cell>
          <cell r="D3018" t="str">
            <v>0167</v>
          </cell>
        </row>
        <row r="3018">
          <cell r="G3018">
            <v>91928</v>
          </cell>
          <cell r="H3018" t="str">
            <v>CABO DE COBRE FLEXÍVEL ISOLADO, 4 MM², ANTI-CHAMA 450/750 V, PARA CIRCUITOS TERMINAIS - FORNECIMENTO E INSTALAÇÃO. AF_03/2023</v>
          </cell>
          <cell r="I3018" t="str">
            <v>M</v>
          </cell>
          <cell r="J3018" t="str">
            <v>COEFICIENTE DE REPRESENTATIVIDADE</v>
          </cell>
          <cell r="K3018" t="str">
            <v>6,43</v>
          </cell>
        </row>
        <row r="3019">
          <cell r="A3019" t="str">
            <v>INSTALACAO ELETRICA/ELETRIFICACAO E ILUMINACAO EXTERNA</v>
          </cell>
          <cell r="B3019" t="str">
            <v>INEL</v>
          </cell>
          <cell r="C3019" t="str">
            <v>FIOS/CABOS</v>
          </cell>
          <cell r="D3019" t="str">
            <v>0167</v>
          </cell>
        </row>
        <row r="3019">
          <cell r="G3019">
            <v>91929</v>
          </cell>
          <cell r="H3019" t="str">
            <v>CABO DE COBRE FLEXÍVEL ISOLADO, 4 MM², ANTI-CHAMA 0,6/1,0 KV, PARA CIRCUITOS TERMINAIS - FORNECIMENTO E INSTALAÇÃO. AF_03/2023</v>
          </cell>
          <cell r="I3019" t="str">
            <v>M</v>
          </cell>
          <cell r="J3019" t="str">
            <v>COEFICIENTE DE REPRESENTATIVIDADE</v>
          </cell>
          <cell r="K3019" t="str">
            <v>6,87</v>
          </cell>
        </row>
        <row r="3020">
          <cell r="A3020" t="str">
            <v>INSTALACAO ELETRICA/ELETRIFICACAO E ILUMINACAO EXTERNA</v>
          </cell>
          <cell r="B3020" t="str">
            <v>INEL</v>
          </cell>
          <cell r="C3020" t="str">
            <v>FIOS/CABOS</v>
          </cell>
          <cell r="D3020" t="str">
            <v>0167</v>
          </cell>
        </row>
        <row r="3020">
          <cell r="G3020">
            <v>91930</v>
          </cell>
          <cell r="H3020" t="str">
            <v>CABO DE COBRE FLEXÍVEL ISOLADO, 6 MM², ANTI-CHAMA 450/750 V, PARA CIRCUITOS TERMINAIS - FORNECIMENTO E INSTALAÇÃO. AF_03/2023</v>
          </cell>
          <cell r="I3020" t="str">
            <v>M</v>
          </cell>
          <cell r="J3020" t="str">
            <v>COEFICIENTE DE REPRESENTATIVIDADE</v>
          </cell>
          <cell r="K3020" t="str">
            <v>9,00</v>
          </cell>
        </row>
        <row r="3021">
          <cell r="A3021" t="str">
            <v>INSTALACAO ELETRICA/ELETRIFICACAO E ILUMINACAO EXTERNA</v>
          </cell>
          <cell r="B3021" t="str">
            <v>INEL</v>
          </cell>
          <cell r="C3021" t="str">
            <v>FIOS/CABOS</v>
          </cell>
          <cell r="D3021" t="str">
            <v>0167</v>
          </cell>
        </row>
        <row r="3021">
          <cell r="G3021">
            <v>91931</v>
          </cell>
          <cell r="H3021" t="str">
            <v>CABO DE COBRE FLEXÍVEL ISOLADO, 6 MM², ANTI-CHAMA 0,6/1,0 KV, PARA CIRCUITOS TERMINAIS - FORNECIMENTO E INSTALAÇÃO. AF_03/2023</v>
          </cell>
          <cell r="I3021" t="str">
            <v>M</v>
          </cell>
          <cell r="J3021" t="str">
            <v>COEFICIENTE DE REPRESENTATIVIDADE</v>
          </cell>
          <cell r="K3021" t="str">
            <v>9,73</v>
          </cell>
        </row>
        <row r="3022">
          <cell r="A3022" t="str">
            <v>INSTALACAO ELETRICA/ELETRIFICACAO E ILUMINACAO EXTERNA</v>
          </cell>
          <cell r="B3022" t="str">
            <v>INEL</v>
          </cell>
          <cell r="C3022" t="str">
            <v>FIOS/CABOS</v>
          </cell>
          <cell r="D3022" t="str">
            <v>0167</v>
          </cell>
        </row>
        <row r="3022">
          <cell r="G3022">
            <v>91932</v>
          </cell>
          <cell r="H3022" t="str">
            <v>CABO DE COBRE FLEXÍVEL ISOLADO, 10 MM², ANTI-CHAMA 450/750 V, PARA CIRCUITOS TERMINAIS - FORNECIMENTO E INSTALAÇÃO. AF_03/2023</v>
          </cell>
          <cell r="I3022" t="str">
            <v>M</v>
          </cell>
          <cell r="J3022" t="str">
            <v>COEFICIENTE DE REPRESENTATIVIDADE</v>
          </cell>
          <cell r="K3022" t="str">
            <v>16,18</v>
          </cell>
        </row>
        <row r="3023">
          <cell r="A3023" t="str">
            <v>INSTALACAO ELETRICA/ELETRIFICACAO E ILUMINACAO EXTERNA</v>
          </cell>
          <cell r="B3023" t="str">
            <v>INEL</v>
          </cell>
          <cell r="C3023" t="str">
            <v>FIOS/CABOS</v>
          </cell>
          <cell r="D3023" t="str">
            <v>0167</v>
          </cell>
        </row>
        <row r="3023">
          <cell r="G3023">
            <v>91933</v>
          </cell>
          <cell r="H3023" t="str">
            <v>CABO DE COBRE FLEXÍVEL ISOLADO, 10 MM², ANTI-CHAMA 0,6/1,0 KV, PARA CIRCUITOS TERMINAIS - FORNECIMENTO E INSTALAÇÃO. AF_03/2023</v>
          </cell>
          <cell r="I3023" t="str">
            <v>M</v>
          </cell>
          <cell r="J3023" t="str">
            <v>COEFICIENTE DE REPRESENTATIVIDADE</v>
          </cell>
          <cell r="K3023" t="str">
            <v>15,59</v>
          </cell>
        </row>
        <row r="3024">
          <cell r="A3024" t="str">
            <v>INSTALACAO ELETRICA/ELETRIFICACAO E ILUMINACAO EXTERNA</v>
          </cell>
          <cell r="B3024" t="str">
            <v>INEL</v>
          </cell>
          <cell r="C3024" t="str">
            <v>FIOS/CABOS</v>
          </cell>
          <cell r="D3024" t="str">
            <v>0167</v>
          </cell>
        </row>
        <row r="3024">
          <cell r="G3024">
            <v>91934</v>
          </cell>
          <cell r="H3024" t="str">
            <v>CABO DE COBRE FLEXÍVEL ISOLADO, 16 MM², ANTI-CHAMA 450/750 V, PARA CIRCUITOS TERMINAIS - FORNECIMENTO E INSTALAÇÃO. AF_03/2023</v>
          </cell>
          <cell r="I3024" t="str">
            <v>M</v>
          </cell>
          <cell r="J3024" t="str">
            <v>COEFICIENTE DE REPRESENTATIVIDADE</v>
          </cell>
          <cell r="K3024" t="str">
            <v>23,36</v>
          </cell>
        </row>
        <row r="3025">
          <cell r="A3025" t="str">
            <v>INSTALACAO ELETRICA/ELETRIFICACAO E ILUMINACAO EXTERNA</v>
          </cell>
          <cell r="B3025" t="str">
            <v>INEL</v>
          </cell>
          <cell r="C3025" t="str">
            <v>FIOS/CABOS</v>
          </cell>
          <cell r="D3025" t="str">
            <v>0167</v>
          </cell>
        </row>
        <row r="3025">
          <cell r="G3025">
            <v>91935</v>
          </cell>
          <cell r="H3025" t="str">
            <v>CABO DE COBRE FLEXÍVEL ISOLADO, 16 MM², ANTI-CHAMA 0,6/1,0 KV, PARA CIRCUITOS TERMINAIS - FORNECIMENTO E INSTALAÇÃO. AF_03/2023</v>
          </cell>
          <cell r="I3025" t="str">
            <v>M</v>
          </cell>
          <cell r="J3025" t="str">
            <v>COEFICIENTE DE REPRESENTATIVIDADE</v>
          </cell>
          <cell r="K3025" t="str">
            <v>24,49</v>
          </cell>
        </row>
        <row r="3026">
          <cell r="A3026" t="str">
            <v>INSTALACAO ELETRICA/ELETRIFICACAO E ILUMINACAO EXTERNA</v>
          </cell>
          <cell r="B3026" t="str">
            <v>INEL</v>
          </cell>
          <cell r="C3026" t="str">
            <v>FIOS/CABOS</v>
          </cell>
          <cell r="D3026" t="str">
            <v>0167</v>
          </cell>
        </row>
        <row r="3026">
          <cell r="G3026">
            <v>92979</v>
          </cell>
          <cell r="H3026" t="str">
            <v>CABO DE COBRE FLEXÍVEL ISOLADO, 10 MM², ANTI-CHAMA 450/750 V, PARA DISTRIBUIÇÃO - FORNECIMENTO E INSTALAÇÃO. AF_10/2020</v>
          </cell>
          <cell r="I3026" t="str">
            <v>M</v>
          </cell>
          <cell r="J3026" t="str">
            <v>COEFICIENTE DE REPRESENTATIVIDADE</v>
          </cell>
          <cell r="K3026" t="str">
            <v>10,87</v>
          </cell>
        </row>
        <row r="3027">
          <cell r="A3027" t="str">
            <v>INSTALACAO ELETRICA/ELETRIFICACAO E ILUMINACAO EXTERNA</v>
          </cell>
          <cell r="B3027" t="str">
            <v>INEL</v>
          </cell>
          <cell r="C3027" t="str">
            <v>FIOS/CABOS</v>
          </cell>
          <cell r="D3027" t="str">
            <v>0167</v>
          </cell>
        </row>
        <row r="3027">
          <cell r="G3027">
            <v>92980</v>
          </cell>
          <cell r="H3027" t="str">
            <v>CABO DE COBRE FLEXÍVEL ISOLADO, 10 MM², ANTI-CHAMA 0,6/1,0 KV, PARA DISTRIBUIÇÃO - FORNECIMENTO E INSTALAÇÃO. AF_10/2020</v>
          </cell>
          <cell r="I3027" t="str">
            <v>M</v>
          </cell>
          <cell r="J3027" t="str">
            <v>COEFICIENTE DE REPRESENTATIVIDADE</v>
          </cell>
          <cell r="K3027" t="str">
            <v>10,39</v>
          </cell>
        </row>
        <row r="3028">
          <cell r="A3028" t="str">
            <v>INSTALACAO ELETRICA/ELETRIFICACAO E ILUMINACAO EXTERNA</v>
          </cell>
          <cell r="B3028" t="str">
            <v>INEL</v>
          </cell>
          <cell r="C3028" t="str">
            <v>FIOS/CABOS</v>
          </cell>
          <cell r="D3028" t="str">
            <v>0167</v>
          </cell>
        </row>
        <row r="3028">
          <cell r="G3028">
            <v>92981</v>
          </cell>
          <cell r="H3028" t="str">
            <v>CABO DE COBRE FLEXÍVEL ISOLADO, 16 MM², ANTI-CHAMA 450/750 V, PARA DISTRIBUIÇÃO - FORNECIMENTO E INSTALAÇÃO. AF_10/2020</v>
          </cell>
          <cell r="I3028" t="str">
            <v>M</v>
          </cell>
          <cell r="J3028" t="str">
            <v>COEFICIENTE DE REPRESENTATIVIDADE</v>
          </cell>
          <cell r="K3028" t="str">
            <v>15,54</v>
          </cell>
        </row>
        <row r="3029">
          <cell r="A3029" t="str">
            <v>INSTALACAO ELETRICA/ELETRIFICACAO E ILUMINACAO EXTERNA</v>
          </cell>
          <cell r="B3029" t="str">
            <v>INEL</v>
          </cell>
          <cell r="C3029" t="str">
            <v>FIOS/CABOS</v>
          </cell>
          <cell r="D3029" t="str">
            <v>0167</v>
          </cell>
        </row>
        <row r="3029">
          <cell r="G3029">
            <v>92982</v>
          </cell>
          <cell r="H3029" t="str">
            <v>CABO DE COBRE FLEXÍVEL ISOLADO, 16 MM², ANTI-CHAMA 0,6/1,0 KV, PARA DISTRIBUIÇÃO - FORNECIMENTO E INSTALAÇÃO. AF_10/2020</v>
          </cell>
          <cell r="I3029" t="str">
            <v>M</v>
          </cell>
          <cell r="J3029" t="str">
            <v>COEFICIENTE DE REPRESENTATIVIDADE</v>
          </cell>
          <cell r="K3029" t="str">
            <v>16,47</v>
          </cell>
        </row>
        <row r="3030">
          <cell r="A3030" t="str">
            <v>INSTALACAO ELETRICA/ELETRIFICACAO E ILUMINACAO EXTERNA</v>
          </cell>
          <cell r="B3030" t="str">
            <v>INEL</v>
          </cell>
          <cell r="C3030" t="str">
            <v>FIOS/CABOS</v>
          </cell>
          <cell r="D3030" t="str">
            <v>0167</v>
          </cell>
        </row>
        <row r="3030">
          <cell r="G3030">
            <v>92984</v>
          </cell>
          <cell r="H3030" t="str">
            <v>CABO DE COBRE FLEXÍVEL ISOLADO, 25 MM², ANTI-CHAMA 0,6/1,0 KV, PARA REDE ENTERRADA DE DISTRIBUIÇÃO DE ENERGIA ELÉTRICA - FORNECIMENTO E INSTALAÇÃO. AF_12/2021</v>
          </cell>
          <cell r="I3030" t="str">
            <v>M</v>
          </cell>
          <cell r="J3030" t="str">
            <v>COEFICIENTE DE REPRESENTATIVIDADE</v>
          </cell>
          <cell r="K3030" t="str">
            <v>27,12</v>
          </cell>
        </row>
        <row r="3031">
          <cell r="A3031" t="str">
            <v>INSTALACAO ELETRICA/ELETRIFICACAO E ILUMINACAO EXTERNA</v>
          </cell>
          <cell r="B3031" t="str">
            <v>INEL</v>
          </cell>
          <cell r="C3031" t="str">
            <v>FIOS/CABOS</v>
          </cell>
          <cell r="D3031" t="str">
            <v>0167</v>
          </cell>
        </row>
        <row r="3031">
          <cell r="G3031">
            <v>92986</v>
          </cell>
          <cell r="H3031" t="str">
            <v>CABO DE COBRE FLEXÍVEL ISOLADO, 35 MM², ANTI-CHAMA 0,6/1,0 KV, PARA REDE ENTERRADA DE DISTRIBUIÇÃO DE ENERGIA ELÉTRICA - FORNECIMENTO E INSTALAÇÃO. AF_12/2021</v>
          </cell>
          <cell r="I3031" t="str">
            <v>M</v>
          </cell>
          <cell r="J3031" t="str">
            <v>COEFICIENTE DE REPRESENTATIVIDADE</v>
          </cell>
          <cell r="K3031" t="str">
            <v>37,58</v>
          </cell>
        </row>
        <row r="3032">
          <cell r="A3032" t="str">
            <v>INSTALACAO ELETRICA/ELETRIFICACAO E ILUMINACAO EXTERNA</v>
          </cell>
          <cell r="B3032" t="str">
            <v>INEL</v>
          </cell>
          <cell r="C3032" t="str">
            <v>FIOS/CABOS</v>
          </cell>
          <cell r="D3032" t="str">
            <v>0167</v>
          </cell>
        </row>
        <row r="3032">
          <cell r="G3032">
            <v>92988</v>
          </cell>
          <cell r="H3032" t="str">
            <v>CABO DE COBRE FLEXÍVEL ISOLADO, 50 MM², ANTI-CHAMA 0,6/1,0 KV, PARA REDE ENTERRADA DE DISTRIBUIÇÃO DE ENERGIA ELÉTRICA - FORNECIMENTO E INSTALAÇÃO. AF_12/2021</v>
          </cell>
          <cell r="I3032" t="str">
            <v>M</v>
          </cell>
          <cell r="J3032" t="str">
            <v>COEFICIENTE DE REPRESENTATIVIDADE</v>
          </cell>
          <cell r="K3032" t="str">
            <v>54,63</v>
          </cell>
        </row>
        <row r="3033">
          <cell r="A3033" t="str">
            <v>INSTALACAO ELETRICA/ELETRIFICACAO E ILUMINACAO EXTERNA</v>
          </cell>
          <cell r="B3033" t="str">
            <v>INEL</v>
          </cell>
          <cell r="C3033" t="str">
            <v>FIOS/CABOS</v>
          </cell>
          <cell r="D3033" t="str">
            <v>0167</v>
          </cell>
        </row>
        <row r="3033">
          <cell r="G3033">
            <v>92990</v>
          </cell>
          <cell r="H3033" t="str">
            <v>CABO DE COBRE FLEXÍVEL ISOLADO, 70 MM², ANTI-CHAMA 0,6/1,0 KV, PARA REDE ENTERRADA DE DISTRIBUIÇÃO DE ENERGIA ELÉTRICA - FORNECIMENTO E INSTALAÇÃO. AF_12/2021</v>
          </cell>
          <cell r="I3033" t="str">
            <v>M</v>
          </cell>
          <cell r="J3033" t="str">
            <v>COEFICIENTE DE REPRESENTATIVIDADE</v>
          </cell>
          <cell r="K3033" t="str">
            <v>75,69</v>
          </cell>
        </row>
        <row r="3034">
          <cell r="A3034" t="str">
            <v>INSTALACAO ELETRICA/ELETRIFICACAO E ILUMINACAO EXTERNA</v>
          </cell>
          <cell r="B3034" t="str">
            <v>INEL</v>
          </cell>
          <cell r="C3034" t="str">
            <v>FIOS/CABOS</v>
          </cell>
          <cell r="D3034" t="str">
            <v>0167</v>
          </cell>
        </row>
        <row r="3034">
          <cell r="G3034">
            <v>92992</v>
          </cell>
          <cell r="H3034" t="str">
            <v>CABO DE COBRE FLEXÍVEL ISOLADO, 95 MM², ANTI-CHAMA 0,6/1,0 KV, PARA REDE ENTERRADA DE DISTRIBUIÇÃO DE ENERGIA ELÉTRICA - FORNECIMENTO E INSTALAÇÃO. AF_12/2021</v>
          </cell>
          <cell r="I3034" t="str">
            <v>M</v>
          </cell>
          <cell r="J3034" t="str">
            <v>COEFICIENTE DE REPRESENTATIVIDADE</v>
          </cell>
          <cell r="K3034" t="str">
            <v>97,91</v>
          </cell>
        </row>
        <row r="3035">
          <cell r="A3035" t="str">
            <v>INSTALACAO ELETRICA/ELETRIFICACAO E ILUMINACAO EXTERNA</v>
          </cell>
          <cell r="B3035" t="str">
            <v>INEL</v>
          </cell>
          <cell r="C3035" t="str">
            <v>FIOS/CABOS</v>
          </cell>
          <cell r="D3035" t="str">
            <v>0167</v>
          </cell>
        </row>
        <row r="3035">
          <cell r="G3035">
            <v>92994</v>
          </cell>
          <cell r="H3035" t="str">
            <v>CABO DE COBRE FLEXÍVEL ISOLADO, 120 MM², ANTI-CHAMA 0,6/1,0 KV, PARA REDE ENTERRADA DE DISTRIBUIÇÃO DE ENERGIA ELÉTRICA - FORNECIMENTO E INSTALAÇÃO. AF_12/2021</v>
          </cell>
          <cell r="I3035" t="str">
            <v>M</v>
          </cell>
          <cell r="J3035" t="str">
            <v>COEFICIENTE DE REPRESENTATIVIDADE</v>
          </cell>
          <cell r="K3035" t="str">
            <v>127,31</v>
          </cell>
        </row>
        <row r="3036">
          <cell r="A3036" t="str">
            <v>INSTALACAO ELETRICA/ELETRIFICACAO E ILUMINACAO EXTERNA</v>
          </cell>
          <cell r="B3036" t="str">
            <v>INEL</v>
          </cell>
          <cell r="C3036" t="str">
            <v>FIOS/CABOS</v>
          </cell>
          <cell r="D3036" t="str">
            <v>0167</v>
          </cell>
        </row>
        <row r="3036">
          <cell r="G3036">
            <v>92996</v>
          </cell>
          <cell r="H3036" t="str">
            <v>CABO DE COBRE FLEXÍVEL ISOLADO, 150 MM², ANTI-CHAMA 0,6/1,0 KV, PARA REDE ENTERRADA DE DISTRIBUIÇÃO DE ENERGIA ELÉTRICA - FORNECIMENTO E INSTALAÇÃO. AF_12/2021</v>
          </cell>
          <cell r="I3036" t="str">
            <v>M</v>
          </cell>
          <cell r="J3036" t="str">
            <v>COEFICIENTE DE REPRESENTATIVIDADE</v>
          </cell>
          <cell r="K3036" t="str">
            <v>154,05</v>
          </cell>
        </row>
        <row r="3037">
          <cell r="A3037" t="str">
            <v>INSTALACAO ELETRICA/ELETRIFICACAO E ILUMINACAO EXTERNA</v>
          </cell>
          <cell r="B3037" t="str">
            <v>INEL</v>
          </cell>
          <cell r="C3037" t="str">
            <v>FIOS/CABOS</v>
          </cell>
          <cell r="D3037" t="str">
            <v>0167</v>
          </cell>
        </row>
        <row r="3037">
          <cell r="G3037">
            <v>92998</v>
          </cell>
          <cell r="H3037" t="str">
            <v>CABO DE COBRE FLEXÍVEL ISOLADO, 185 MM², ANTI-CHAMA 0,6/1,0 KV, PARA REDE ENTERRADA DE DISTRIBUIÇÃO DE ENERGIA ELÉTRICA - FORNECIMENTO E INSTALAÇÃO. AF_12/2021</v>
          </cell>
          <cell r="I3037" t="str">
            <v>M</v>
          </cell>
          <cell r="J3037" t="str">
            <v>COEFICIENTE DE REPRESENTATIVIDADE</v>
          </cell>
          <cell r="K3037" t="str">
            <v>188,83</v>
          </cell>
        </row>
        <row r="3038">
          <cell r="A3038" t="str">
            <v>INSTALACAO ELETRICA/ELETRIFICACAO E ILUMINACAO EXTERNA</v>
          </cell>
          <cell r="B3038" t="str">
            <v>INEL</v>
          </cell>
          <cell r="C3038" t="str">
            <v>FIOS/CABOS</v>
          </cell>
          <cell r="D3038" t="str">
            <v>0167</v>
          </cell>
        </row>
        <row r="3038">
          <cell r="G3038">
            <v>93000</v>
          </cell>
          <cell r="H3038" t="str">
            <v>CABO DE COBRE FLEXÍVEL ISOLADO, 240 MM², ANTI-CHAMA 0,6/1,0 KV, PARA REDE ENTERRADA DE DISTRIBUIÇÃO DE ENERGIA ELÉTRICA - FORNECIMENTO E INSTALAÇÃO. AF_12/2021</v>
          </cell>
          <cell r="I3038" t="str">
            <v>M</v>
          </cell>
          <cell r="J3038" t="str">
            <v>COEFICIENTE DE REPRESENTATIVIDADE</v>
          </cell>
          <cell r="K3038" t="str">
            <v>250,09</v>
          </cell>
        </row>
        <row r="3039">
          <cell r="A3039" t="str">
            <v>INSTALACAO ELETRICA/ELETRIFICACAO E ILUMINACAO EXTERNA</v>
          </cell>
          <cell r="B3039" t="str">
            <v>INEL</v>
          </cell>
          <cell r="C3039" t="str">
            <v>FIOS/CABOS</v>
          </cell>
          <cell r="D3039" t="str">
            <v>0167</v>
          </cell>
        </row>
        <row r="3039">
          <cell r="G3039">
            <v>93002</v>
          </cell>
          <cell r="H3039" t="str">
            <v>CABO DE COBRE FLEXÍVEL ISOLADO, 300 MM², ANTI-CHAMA 0,6/1,0 KV, PARA REDE ENTERRADA DE DISTRIBUIÇÃO DE ENERGIA ELÉTRICA - FORNECIMENTO E INSTALAÇÃO. AF_12/2021</v>
          </cell>
          <cell r="I3039" t="str">
            <v>M</v>
          </cell>
          <cell r="J3039" t="str">
            <v>COEFICIENTE DE REPRESENTATIVIDADE</v>
          </cell>
          <cell r="K3039" t="str">
            <v>323,49</v>
          </cell>
        </row>
        <row r="3040">
          <cell r="A3040" t="str">
            <v>INSTALACAO ELETRICA/ELETRIFICACAO E ILUMINACAO EXTERNA</v>
          </cell>
          <cell r="B3040" t="str">
            <v>INEL</v>
          </cell>
          <cell r="C3040" t="str">
            <v>FIOS/CABOS</v>
          </cell>
          <cell r="D3040" t="str">
            <v>0167</v>
          </cell>
        </row>
        <row r="3040">
          <cell r="G3040">
            <v>101884</v>
          </cell>
          <cell r="H3040" t="str">
            <v>CABO DE COBRE ISOLADO, 10 MM², ANTI-CHAMA 450/750 V, INSTALADO EM ELETROCALHA OU PERFILADO - FORNECIMENTO E INSTALAÇÃO. AF_10/2020</v>
          </cell>
          <cell r="I3040" t="str">
            <v>M</v>
          </cell>
          <cell r="J3040" t="str">
            <v>COEFICIENTE DE REPRESENTATIVIDADE</v>
          </cell>
          <cell r="K3040" t="str">
            <v>10,62</v>
          </cell>
        </row>
        <row r="3041">
          <cell r="A3041" t="str">
            <v>INSTALACAO ELETRICA/ELETRIFICACAO E ILUMINACAO EXTERNA</v>
          </cell>
          <cell r="B3041" t="str">
            <v>INEL</v>
          </cell>
          <cell r="C3041" t="str">
            <v>FIOS/CABOS</v>
          </cell>
          <cell r="D3041" t="str">
            <v>0167</v>
          </cell>
        </row>
        <row r="3041">
          <cell r="G3041">
            <v>101885</v>
          </cell>
          <cell r="H3041" t="str">
            <v>CABO DE COBRE ISOLADO, 10 MM², ANTI-CHAMA 0,6/1 KV, INSTALADO EM ELETROCALHA OU PERFILADO - FORNECIMENTO E INSTALAÇÃO. AF_10/2020</v>
          </cell>
          <cell r="I3041" t="str">
            <v>M</v>
          </cell>
          <cell r="J3041" t="str">
            <v>COEFICIENTE DE REPRESENTATIVIDADE</v>
          </cell>
          <cell r="K3041" t="str">
            <v>10,14</v>
          </cell>
        </row>
        <row r="3042">
          <cell r="A3042" t="str">
            <v>INSTALACAO ELETRICA/ELETRIFICACAO E ILUMINACAO EXTERNA</v>
          </cell>
          <cell r="B3042" t="str">
            <v>INEL</v>
          </cell>
          <cell r="C3042" t="str">
            <v>FIOS/CABOS</v>
          </cell>
          <cell r="D3042" t="str">
            <v>0167</v>
          </cell>
        </row>
        <row r="3042">
          <cell r="G3042">
            <v>101886</v>
          </cell>
          <cell r="H3042" t="str">
            <v>CABO DE COBRE ISOLADO, 16 MM², ANTI-CHAMA 450/750 V, INSTALADO EM ELETROCALHA OU PERFILADO - FORNECIMENTO E INSTALAÇÃO. AF_10/2020</v>
          </cell>
          <cell r="I3042" t="str">
            <v>M</v>
          </cell>
          <cell r="J3042" t="str">
            <v>COEFICIENTE DE REPRESENTATIVIDADE</v>
          </cell>
          <cell r="K3042" t="str">
            <v>15,26</v>
          </cell>
        </row>
        <row r="3043">
          <cell r="A3043" t="str">
            <v>INSTALACAO ELETRICA/ELETRIFICACAO E ILUMINACAO EXTERNA</v>
          </cell>
          <cell r="B3043" t="str">
            <v>INEL</v>
          </cell>
          <cell r="C3043" t="str">
            <v>FIOS/CABOS</v>
          </cell>
          <cell r="D3043" t="str">
            <v>0167</v>
          </cell>
        </row>
        <row r="3043">
          <cell r="G3043">
            <v>101887</v>
          </cell>
          <cell r="H3043" t="str">
            <v>CABO DE COBRE ISOLADO, 16 MM², ANTI-CHAMA 0,6/1 KV, INSTALADO EM ELETROCALHA OU PERFILADO - FORNECIMENTO E INSTALAÇÃO. AF_10/2020</v>
          </cell>
          <cell r="I3043" t="str">
            <v>M</v>
          </cell>
          <cell r="J3043" t="str">
            <v>COEFICIENTE DE REPRESENTATIVIDADE</v>
          </cell>
          <cell r="K3043" t="str">
            <v>16,19</v>
          </cell>
        </row>
        <row r="3044">
          <cell r="A3044" t="str">
            <v>INSTALACAO ELETRICA/ELETRIFICACAO E ILUMINACAO EXTERNA</v>
          </cell>
          <cell r="B3044" t="str">
            <v>INEL</v>
          </cell>
          <cell r="C3044" t="str">
            <v>FIOS/CABOS</v>
          </cell>
          <cell r="D3044" t="str">
            <v>0167</v>
          </cell>
        </row>
        <row r="3044">
          <cell r="G3044">
            <v>101888</v>
          </cell>
          <cell r="H3044" t="str">
            <v>CABO DE COBRE ISOLADO, 25 MM², ANTI-CHAMA 450/750 V, INSTALADO EM ELETROCALHA OU PERFILADO - FORNECIMENTO E INSTALAÇÃO. AF_10/2020</v>
          </cell>
          <cell r="I3044" t="str">
            <v>M</v>
          </cell>
          <cell r="J3044" t="str">
            <v>COEFICIENTE DE REPRESENTATIVIDADE</v>
          </cell>
          <cell r="K3044" t="str">
            <v>23,92</v>
          </cell>
        </row>
        <row r="3045">
          <cell r="A3045" t="str">
            <v>INSTALACAO ELETRICA/ELETRIFICACAO E ILUMINACAO EXTERNA</v>
          </cell>
          <cell r="B3045" t="str">
            <v>INEL</v>
          </cell>
          <cell r="C3045" t="str">
            <v>FIOS/CABOS</v>
          </cell>
          <cell r="D3045" t="str">
            <v>0167</v>
          </cell>
        </row>
        <row r="3045">
          <cell r="G3045">
            <v>101889</v>
          </cell>
          <cell r="H3045" t="str">
            <v>CABO DE COBRE ISOLADO, 25 MM², ANTI-CHAMA 0,6/1 KV, INSTALADO EM ELETROCALHA OU PERFILADO - FORNECIMENTO E INSTALAÇÃO. AF_10/2020</v>
          </cell>
          <cell r="I3045" t="str">
            <v>M</v>
          </cell>
          <cell r="J3045" t="str">
            <v>COEFICIENTE DE REPRESENTATIVIDADE</v>
          </cell>
          <cell r="K3045" t="str">
            <v>25,14</v>
          </cell>
        </row>
        <row r="3046">
          <cell r="A3046" t="str">
            <v>INSTALACAO ELETRICA/ELETRIFICACAO E ILUMINACAO EXTERNA</v>
          </cell>
          <cell r="B3046" t="str">
            <v>INEL</v>
          </cell>
          <cell r="C3046" t="str">
            <v>CAIXAS</v>
          </cell>
          <cell r="D3046" t="str">
            <v>0168</v>
          </cell>
        </row>
        <row r="3046">
          <cell r="G3046">
            <v>91936</v>
          </cell>
          <cell r="H3046" t="str">
            <v>CAIXA OCTOGONAL 4" X 4", PVC, INSTALADA EM LAJE - FORNECIMENTO E INSTALAÇÃO. AF_03/2023</v>
          </cell>
          <cell r="I3046" t="str">
            <v>UN</v>
          </cell>
          <cell r="J3046" t="str">
            <v>COEFICIENTE DE REPRESENTATIVIDADE</v>
          </cell>
          <cell r="K3046" t="str">
            <v>16,81</v>
          </cell>
        </row>
        <row r="3047">
          <cell r="A3047" t="str">
            <v>INSTALACAO ELETRICA/ELETRIFICACAO E ILUMINACAO EXTERNA</v>
          </cell>
          <cell r="B3047" t="str">
            <v>INEL</v>
          </cell>
          <cell r="C3047" t="str">
            <v>CAIXAS</v>
          </cell>
          <cell r="D3047" t="str">
            <v>0168</v>
          </cell>
        </row>
        <row r="3047">
          <cell r="G3047">
            <v>91937</v>
          </cell>
          <cell r="H3047" t="str">
            <v>CAIXA OCTOGONAL 3" X 3", PVC, INSTALADA EM LAJE - FORNECIMENTO E INSTALAÇÃO. AF_03/2023</v>
          </cell>
          <cell r="I3047" t="str">
            <v>UN</v>
          </cell>
          <cell r="J3047" t="str">
            <v>COEFICIENTE DE REPRESENTATIVIDADE</v>
          </cell>
          <cell r="K3047" t="str">
            <v>14,80</v>
          </cell>
        </row>
        <row r="3048">
          <cell r="A3048" t="str">
            <v>INSTALACAO ELETRICA/ELETRIFICACAO E ILUMINACAO EXTERNA</v>
          </cell>
          <cell r="B3048" t="str">
            <v>INEL</v>
          </cell>
          <cell r="C3048" t="str">
            <v>CAIXAS</v>
          </cell>
          <cell r="D3048" t="str">
            <v>0168</v>
          </cell>
        </row>
        <row r="3048">
          <cell r="G3048">
            <v>91939</v>
          </cell>
          <cell r="H3048" t="str">
            <v>CAIXA RETANGULAR 4" X 2" ALTA (2,00 M DO PISO), PVC, INSTALADA EM PAREDE - FORNECIMENTO E INSTALAÇÃO. AF_03/2023</v>
          </cell>
          <cell r="I3048" t="str">
            <v>UN</v>
          </cell>
          <cell r="J3048" t="str">
            <v>COEFICIENTE DE REPRESENTATIVIDADE</v>
          </cell>
          <cell r="K3048" t="str">
            <v>28,65</v>
          </cell>
        </row>
        <row r="3049">
          <cell r="A3049" t="str">
            <v>INSTALACAO ELETRICA/ELETRIFICACAO E ILUMINACAO EXTERNA</v>
          </cell>
          <cell r="B3049" t="str">
            <v>INEL</v>
          </cell>
          <cell r="C3049" t="str">
            <v>CAIXAS</v>
          </cell>
          <cell r="D3049" t="str">
            <v>0168</v>
          </cell>
        </row>
        <row r="3049">
          <cell r="G3049">
            <v>91940</v>
          </cell>
          <cell r="H3049" t="str">
            <v>CAIXA RETANGULAR 4" X 2" MÉDIA (1,30 M DO PISO), PVC, INSTALADA EM PAREDE - FORNECIMENTO E INSTALAÇÃO. AF_03/2023</v>
          </cell>
          <cell r="I3049" t="str">
            <v>UN</v>
          </cell>
          <cell r="J3049" t="str">
            <v>COEFICIENTE DE REPRESENTATIVIDADE</v>
          </cell>
          <cell r="K3049" t="str">
            <v>16,62</v>
          </cell>
        </row>
        <row r="3050">
          <cell r="A3050" t="str">
            <v>INSTALACAO ELETRICA/ELETRIFICACAO E ILUMINACAO EXTERNA</v>
          </cell>
          <cell r="B3050" t="str">
            <v>INEL</v>
          </cell>
          <cell r="C3050" t="str">
            <v>CAIXAS</v>
          </cell>
          <cell r="D3050" t="str">
            <v>0168</v>
          </cell>
        </row>
        <row r="3050">
          <cell r="G3050">
            <v>91941</v>
          </cell>
          <cell r="H3050" t="str">
            <v>CAIXA RETANGULAR 4" X 2" BAIXA (0,30 M DO PISO), PVC, INSTALADA EM PAREDE - FORNECIMENTO E INSTALAÇÃO. AF_03/2023</v>
          </cell>
          <cell r="I3050" t="str">
            <v>UN</v>
          </cell>
          <cell r="J3050" t="str">
            <v>COEFICIENTE DE REPRESENTATIVIDADE</v>
          </cell>
          <cell r="K3050" t="str">
            <v>10,73</v>
          </cell>
        </row>
        <row r="3051">
          <cell r="A3051" t="str">
            <v>INSTALACAO ELETRICA/ELETRIFICACAO E ILUMINACAO EXTERNA</v>
          </cell>
          <cell r="B3051" t="str">
            <v>INEL</v>
          </cell>
          <cell r="C3051" t="str">
            <v>CAIXAS</v>
          </cell>
          <cell r="D3051" t="str">
            <v>0168</v>
          </cell>
        </row>
        <row r="3051">
          <cell r="G3051">
            <v>91942</v>
          </cell>
          <cell r="H3051" t="str">
            <v>CAIXA RETANGULAR 4" X 4" ALTA (2,00 M DO PISO), PVC, INSTALADA EM PAREDE - FORNECIMENTO E INSTALAÇÃO. AF_03/2023</v>
          </cell>
          <cell r="I3051" t="str">
            <v>UN</v>
          </cell>
          <cell r="J3051" t="str">
            <v>COEFICIENTE DE REPRESENTATIVIDADE</v>
          </cell>
          <cell r="K3051" t="str">
            <v>32,21</v>
          </cell>
        </row>
        <row r="3052">
          <cell r="A3052" t="str">
            <v>INSTALACAO ELETRICA/ELETRIFICACAO E ILUMINACAO EXTERNA</v>
          </cell>
          <cell r="B3052" t="str">
            <v>INEL</v>
          </cell>
          <cell r="C3052" t="str">
            <v>CAIXAS</v>
          </cell>
          <cell r="D3052" t="str">
            <v>0168</v>
          </cell>
        </row>
        <row r="3052">
          <cell r="G3052">
            <v>91943</v>
          </cell>
          <cell r="H3052" t="str">
            <v>CAIXA RETANGULAR 4" X 4" MÉDIA (1,30 M DO PISO), PVC, INSTALADA EM PAREDE - FORNECIMENTO E INSTALAÇÃO. AF_03/2023</v>
          </cell>
          <cell r="I3052" t="str">
            <v>UN</v>
          </cell>
          <cell r="J3052" t="str">
            <v>COEFICIENTE DE REPRESENTATIVIDADE</v>
          </cell>
          <cell r="K3052" t="str">
            <v>19,76</v>
          </cell>
        </row>
        <row r="3053">
          <cell r="A3053" t="str">
            <v>INSTALACAO ELETRICA/ELETRIFICACAO E ILUMINACAO EXTERNA</v>
          </cell>
          <cell r="B3053" t="str">
            <v>INEL</v>
          </cell>
          <cell r="C3053" t="str">
            <v>CAIXAS</v>
          </cell>
          <cell r="D3053" t="str">
            <v>0168</v>
          </cell>
        </row>
        <row r="3053">
          <cell r="G3053">
            <v>91944</v>
          </cell>
          <cell r="H3053" t="str">
            <v>CAIXA RETANGULAR 4" X 4" BAIXA (0,30 M DO PISO), PVC, INSTALADA EM PAREDE - FORNECIMENTO E INSTALAÇÃO. AF_03/2023</v>
          </cell>
          <cell r="I3053" t="str">
            <v>UN</v>
          </cell>
          <cell r="J3053" t="str">
            <v>COEFICIENTE DE REPRESENTATIVIDADE</v>
          </cell>
          <cell r="K3053" t="str">
            <v>13,63</v>
          </cell>
        </row>
        <row r="3054">
          <cell r="A3054" t="str">
            <v>INSTALACAO ELETRICA/ELETRIFICACAO E ILUMINACAO EXTERNA</v>
          </cell>
          <cell r="B3054" t="str">
            <v>INEL</v>
          </cell>
          <cell r="C3054" t="str">
            <v>CAIXAS</v>
          </cell>
          <cell r="D3054" t="str">
            <v>0168</v>
          </cell>
        </row>
        <row r="3054">
          <cell r="G3054">
            <v>92865</v>
          </cell>
          <cell r="H3054" t="str">
            <v>CAIXA OCTOGONAL 4" X 4", METÁLICA, INSTALADA EM LAJE - FORNECIMENTO E INSTALAÇÃO. AF_03/2023</v>
          </cell>
          <cell r="I3054" t="str">
            <v>UN</v>
          </cell>
          <cell r="J3054" t="str">
            <v>COEFICIENTE DE REPRESENTATIVIDADE</v>
          </cell>
          <cell r="K3054" t="str">
            <v>13,39</v>
          </cell>
        </row>
        <row r="3055">
          <cell r="A3055" t="str">
            <v>INSTALACAO ELETRICA/ELETRIFICACAO E ILUMINACAO EXTERNA</v>
          </cell>
          <cell r="B3055" t="str">
            <v>INEL</v>
          </cell>
          <cell r="C3055" t="str">
            <v>CAIXAS</v>
          </cell>
          <cell r="D3055" t="str">
            <v>0168</v>
          </cell>
        </row>
        <row r="3055">
          <cell r="G3055">
            <v>92866</v>
          </cell>
          <cell r="H3055" t="str">
            <v>CAIXA SEXTAVADA 3" X 3", METÁLICA, INSTALADA EM LAJE - FORNECIMENTO E INSTALAÇÃO. AF_03/2023</v>
          </cell>
          <cell r="I3055" t="str">
            <v>UN</v>
          </cell>
          <cell r="J3055" t="str">
            <v>COEFICIENTE DE REPRESENTATIVIDADE</v>
          </cell>
          <cell r="K3055" t="str">
            <v>11,71</v>
          </cell>
        </row>
        <row r="3056">
          <cell r="A3056" t="str">
            <v>INSTALACAO ELETRICA/ELETRIFICACAO E ILUMINACAO EXTERNA</v>
          </cell>
          <cell r="B3056" t="str">
            <v>INEL</v>
          </cell>
          <cell r="C3056" t="str">
            <v>CAIXAS</v>
          </cell>
          <cell r="D3056" t="str">
            <v>0168</v>
          </cell>
        </row>
        <row r="3056">
          <cell r="G3056">
            <v>92867</v>
          </cell>
          <cell r="H3056" t="str">
            <v>CAIXA RETANGULAR 4" X 2" ALTA (2,00 M DO PISO), METÁLICA, INSTALADA EM PAREDE - FORNECIMENTO E INSTALAÇÃO. AF_03/2023</v>
          </cell>
          <cell r="I3056" t="str">
            <v>UN</v>
          </cell>
          <cell r="J3056" t="str">
            <v>COEFICIENTE DE REPRESENTATIVIDADE</v>
          </cell>
          <cell r="K3056" t="str">
            <v>27,59</v>
          </cell>
        </row>
        <row r="3057">
          <cell r="A3057" t="str">
            <v>INSTALACAO ELETRICA/ELETRIFICACAO E ILUMINACAO EXTERNA</v>
          </cell>
          <cell r="B3057" t="str">
            <v>INEL</v>
          </cell>
          <cell r="C3057" t="str">
            <v>CAIXAS</v>
          </cell>
          <cell r="D3057" t="str">
            <v>0168</v>
          </cell>
        </row>
        <row r="3057">
          <cell r="G3057">
            <v>92868</v>
          </cell>
          <cell r="H3057" t="str">
            <v>CAIXA RETANGULAR 4" X 2" MÉDIA (1,30 M DO PISO), METÁLICA, INSTALADA EM PAREDE - FORNECIMENTO E INSTALAÇÃO. AF_03/2023</v>
          </cell>
          <cell r="I3057" t="str">
            <v>UN</v>
          </cell>
          <cell r="J3057" t="str">
            <v>COEFICIENTE DE REPRESENTATIVIDADE</v>
          </cell>
          <cell r="K3057" t="str">
            <v>15,56</v>
          </cell>
        </row>
        <row r="3058">
          <cell r="A3058" t="str">
            <v>INSTALACAO ELETRICA/ELETRIFICACAO E ILUMINACAO EXTERNA</v>
          </cell>
          <cell r="B3058" t="str">
            <v>INEL</v>
          </cell>
          <cell r="C3058" t="str">
            <v>CAIXAS</v>
          </cell>
          <cell r="D3058" t="str">
            <v>0168</v>
          </cell>
        </row>
        <row r="3058">
          <cell r="G3058">
            <v>92869</v>
          </cell>
          <cell r="H3058" t="str">
            <v>CAIXA RETANGULAR 4" X 2" BAIXA (0,30 M DO PISO), METÁLICA, INSTALADA EM PAREDE - FORNECIMENTO E INSTALAÇÃO. AF_03/2023</v>
          </cell>
          <cell r="I3058" t="str">
            <v>UN</v>
          </cell>
          <cell r="J3058" t="str">
            <v>COEFICIENTE DE REPRESENTATIVIDADE</v>
          </cell>
          <cell r="K3058" t="str">
            <v>9,67</v>
          </cell>
        </row>
        <row r="3059">
          <cell r="A3059" t="str">
            <v>INSTALACAO ELETRICA/ELETRIFICACAO E ILUMINACAO EXTERNA</v>
          </cell>
          <cell r="B3059" t="str">
            <v>INEL</v>
          </cell>
          <cell r="C3059" t="str">
            <v>CAIXAS</v>
          </cell>
          <cell r="D3059" t="str">
            <v>0168</v>
          </cell>
        </row>
        <row r="3059">
          <cell r="G3059">
            <v>92870</v>
          </cell>
          <cell r="H3059" t="str">
            <v>CAIXA RETANGULAR 4" X 4" ALTA (2,00 M DO PISO), METÁLICA, INSTALADA EM PAREDE - FORNECIMENTO E INSTALAÇÃO. AF_03/2023</v>
          </cell>
          <cell r="I3059" t="str">
            <v>UN</v>
          </cell>
          <cell r="J3059" t="str">
            <v>COEFICIENTE DE REPRESENTATIVIDADE</v>
          </cell>
          <cell r="K3059" t="str">
            <v>30,30</v>
          </cell>
        </row>
        <row r="3060">
          <cell r="A3060" t="str">
            <v>INSTALACAO ELETRICA/ELETRIFICACAO E ILUMINACAO EXTERNA</v>
          </cell>
          <cell r="B3060" t="str">
            <v>INEL</v>
          </cell>
          <cell r="C3060" t="str">
            <v>CAIXAS</v>
          </cell>
          <cell r="D3060" t="str">
            <v>0168</v>
          </cell>
        </row>
        <row r="3060">
          <cell r="G3060">
            <v>92871</v>
          </cell>
          <cell r="H3060" t="str">
            <v>CAIXA RETANGULAR 4" X 4" MÉDIA (1,30 M DO PISO), METÁLICA, INSTALADA EM PAREDE - FORNECIMENTO E INSTALAÇÃO. AF_03/2023</v>
          </cell>
          <cell r="I3060" t="str">
            <v>UN</v>
          </cell>
          <cell r="J3060" t="str">
            <v>COEFICIENTE DE REPRESENTATIVIDADE</v>
          </cell>
          <cell r="K3060" t="str">
            <v>17,85</v>
          </cell>
        </row>
        <row r="3061">
          <cell r="A3061" t="str">
            <v>INSTALACAO ELETRICA/ELETRIFICACAO E ILUMINACAO EXTERNA</v>
          </cell>
          <cell r="B3061" t="str">
            <v>INEL</v>
          </cell>
          <cell r="C3061" t="str">
            <v>CAIXAS</v>
          </cell>
          <cell r="D3061" t="str">
            <v>0168</v>
          </cell>
        </row>
        <row r="3061">
          <cell r="G3061">
            <v>92872</v>
          </cell>
          <cell r="H3061" t="str">
            <v>CAIXA RETANGULAR 4" X 4" BAIXA (0,30 M DO PISO), METÁLICA, INSTALADA EM PAREDE - FORNECIMENTO E INSTALAÇÃO. AF_03/2023</v>
          </cell>
          <cell r="I3061" t="str">
            <v>UN</v>
          </cell>
          <cell r="J3061" t="str">
            <v>COEFICIENTE DE REPRESENTATIVIDADE</v>
          </cell>
          <cell r="K3061" t="str">
            <v>11,72</v>
          </cell>
        </row>
        <row r="3062">
          <cell r="A3062" t="str">
            <v>INSTALACAO ELETRICA/ELETRIFICACAO E ILUMINACAO EXTERNA</v>
          </cell>
          <cell r="B3062" t="str">
            <v>INEL</v>
          </cell>
          <cell r="C3062" t="str">
            <v>CAIXAS</v>
          </cell>
          <cell r="D3062" t="str">
            <v>0168</v>
          </cell>
        </row>
        <row r="3062">
          <cell r="G3062">
            <v>95777</v>
          </cell>
          <cell r="H3062" t="str">
            <v>CONDULETE DE ALUMÍNIO, TIPO B, PARA ELETRODUTO DE AÇO GALVANIZADO DN 20 MM (3/4''), APARENTE - FORNECIMENTO E INSTALAÇÃO. AF_10/2022</v>
          </cell>
          <cell r="I3062" t="str">
            <v>UN</v>
          </cell>
          <cell r="J3062" t="str">
            <v>COEFICIENTE DE REPRESENTATIVIDADE</v>
          </cell>
          <cell r="K3062" t="str">
            <v>25,77</v>
          </cell>
        </row>
        <row r="3063">
          <cell r="A3063" t="str">
            <v>INSTALACAO ELETRICA/ELETRIFICACAO E ILUMINACAO EXTERNA</v>
          </cell>
          <cell r="B3063" t="str">
            <v>INEL</v>
          </cell>
          <cell r="C3063" t="str">
            <v>CAIXAS</v>
          </cell>
          <cell r="D3063" t="str">
            <v>0168</v>
          </cell>
        </row>
        <row r="3063">
          <cell r="G3063">
            <v>95778</v>
          </cell>
          <cell r="H3063" t="str">
            <v>CONDULETE DE ALUMÍNIO, TIPO C, PARA ELETRODUTO DE AÇO GALVANIZADO DN 20 MM (3/4''), APARENTE - FORNECIMENTO E INSTALAÇÃO. AF_10/2022</v>
          </cell>
          <cell r="I3063" t="str">
            <v>UN</v>
          </cell>
          <cell r="J3063" t="str">
            <v>COEFICIENTE DE REPRESENTATIVIDADE</v>
          </cell>
          <cell r="K3063" t="str">
            <v>28,61</v>
          </cell>
        </row>
        <row r="3064">
          <cell r="A3064" t="str">
            <v>INSTALACAO ELETRICA/ELETRIFICACAO E ILUMINACAO EXTERNA</v>
          </cell>
          <cell r="B3064" t="str">
            <v>INEL</v>
          </cell>
          <cell r="C3064" t="str">
            <v>CAIXAS</v>
          </cell>
          <cell r="D3064" t="str">
            <v>0168</v>
          </cell>
        </row>
        <row r="3064">
          <cell r="G3064">
            <v>95779</v>
          </cell>
          <cell r="H3064" t="str">
            <v>CONDULETE DE ALUMÍNIO, TIPO E, PARA ELETRODUTO DE AÇO GALVANIZADO DN 20 MM (3/4''), APARENTE - FORNECIMENTO E INSTALAÇÃO. AF_10/2022</v>
          </cell>
          <cell r="I3064" t="str">
            <v>UN</v>
          </cell>
          <cell r="J3064" t="str">
            <v>COEFICIENTE DE REPRESENTATIVIDADE</v>
          </cell>
          <cell r="K3064" t="str">
            <v>23,72</v>
          </cell>
        </row>
        <row r="3065">
          <cell r="A3065" t="str">
            <v>INSTALACAO ELETRICA/ELETRIFICACAO E ILUMINACAO EXTERNA</v>
          </cell>
          <cell r="B3065" t="str">
            <v>INEL</v>
          </cell>
          <cell r="C3065" t="str">
            <v>CAIXAS</v>
          </cell>
          <cell r="D3065" t="str">
            <v>0168</v>
          </cell>
        </row>
        <row r="3065">
          <cell r="G3065">
            <v>95780</v>
          </cell>
          <cell r="H3065" t="str">
            <v>CONDULETE DE ALUMÍNIO, TIPO B, PARA ELETRODUTO DE AÇO GALVANIZADO DN 25 MM (1''), APARENTE - FORNECIMENTO E INSTALAÇÃO. AF_10/2022</v>
          </cell>
          <cell r="I3065" t="str">
            <v>UN</v>
          </cell>
          <cell r="J3065" t="str">
            <v>COEFICIENTE DE REPRESENTATIVIDADE</v>
          </cell>
          <cell r="K3065" t="str">
            <v>31,00</v>
          </cell>
        </row>
        <row r="3066">
          <cell r="A3066" t="str">
            <v>INSTALACAO ELETRICA/ELETRIFICACAO E ILUMINACAO EXTERNA</v>
          </cell>
          <cell r="B3066" t="str">
            <v>INEL</v>
          </cell>
          <cell r="C3066" t="str">
            <v>CAIXAS</v>
          </cell>
          <cell r="D3066" t="str">
            <v>0168</v>
          </cell>
        </row>
        <row r="3066">
          <cell r="G3066">
            <v>95781</v>
          </cell>
          <cell r="H3066" t="str">
            <v>CONDULETE DE ALUMÍNIO, TIPO C, PARA ELETRODUTO DE AÇO GALVANIZADO DN 25 MM (1''), APARENTE - FORNECIMENTO E INSTALAÇÃO. AF_10/2022</v>
          </cell>
          <cell r="I3066" t="str">
            <v>UN</v>
          </cell>
          <cell r="J3066" t="str">
            <v>COEFICIENTE DE REPRESENTATIVIDADE</v>
          </cell>
          <cell r="K3066" t="str">
            <v>34,79</v>
          </cell>
        </row>
        <row r="3067">
          <cell r="A3067" t="str">
            <v>INSTALACAO ELETRICA/ELETRIFICACAO E ILUMINACAO EXTERNA</v>
          </cell>
          <cell r="B3067" t="str">
            <v>INEL</v>
          </cell>
          <cell r="C3067" t="str">
            <v>CAIXAS</v>
          </cell>
          <cell r="D3067" t="str">
            <v>0168</v>
          </cell>
        </row>
        <row r="3067">
          <cell r="G3067">
            <v>95782</v>
          </cell>
          <cell r="H3067" t="str">
            <v>CONDULETE DE ALUMÍNIO, TIPO E, ELETRODUTO DE AÇO GALVANIZADO DN 25 MM (1''), APARENTE - FORNECIMENTO E INSTALAÇÃO. AF_10/2022</v>
          </cell>
          <cell r="I3067" t="str">
            <v>UN</v>
          </cell>
          <cell r="J3067" t="str">
            <v>COEFICIENTE DE REPRESENTATIVIDADE</v>
          </cell>
          <cell r="K3067" t="str">
            <v>33,34</v>
          </cell>
        </row>
        <row r="3068">
          <cell r="A3068" t="str">
            <v>INSTALACAO ELETRICA/ELETRIFICACAO E ILUMINACAO EXTERNA</v>
          </cell>
          <cell r="B3068" t="str">
            <v>INEL</v>
          </cell>
          <cell r="C3068" t="str">
            <v>CAIXAS</v>
          </cell>
          <cell r="D3068" t="str">
            <v>0168</v>
          </cell>
        </row>
        <row r="3068">
          <cell r="G3068">
            <v>95785</v>
          </cell>
          <cell r="H3068" t="str">
            <v>CONDULETE DE ALUMÍNIO, TIPO E, PARA ELETRODUTO DE AÇO GALVANIZADO DN 32 MM (1 1/4''), APARENTE - FORNECIMENTO E INSTALAÇÃO. AF_10/2022</v>
          </cell>
          <cell r="I3068" t="str">
            <v>UN</v>
          </cell>
          <cell r="J3068" t="str">
            <v>COEFICIENTE DE REPRESENTATIVIDADE</v>
          </cell>
          <cell r="K3068" t="str">
            <v>39,70</v>
          </cell>
        </row>
        <row r="3069">
          <cell r="A3069" t="str">
            <v>INSTALACAO ELETRICA/ELETRIFICACAO E ILUMINACAO EXTERNA</v>
          </cell>
          <cell r="B3069" t="str">
            <v>INEL</v>
          </cell>
          <cell r="C3069" t="str">
            <v>CAIXAS</v>
          </cell>
          <cell r="D3069" t="str">
            <v>0168</v>
          </cell>
        </row>
        <row r="3069">
          <cell r="G3069">
            <v>95787</v>
          </cell>
          <cell r="H3069" t="str">
            <v>CONDULETE DE ALUMÍNIO, TIPO LR, PARA ELETRODUTO DE AÇO GALVANIZADO DN 20 MM (3/4''), APARENTE - FORNECIMENTO E INSTALAÇÃO. AF_10/2022</v>
          </cell>
          <cell r="I3069" t="str">
            <v>UN</v>
          </cell>
          <cell r="J3069" t="str">
            <v>COEFICIENTE DE REPRESENTATIVIDADE</v>
          </cell>
          <cell r="K3069" t="str">
            <v>28,08</v>
          </cell>
        </row>
        <row r="3070">
          <cell r="A3070" t="str">
            <v>INSTALACAO ELETRICA/ELETRIFICACAO E ILUMINACAO EXTERNA</v>
          </cell>
          <cell r="B3070" t="str">
            <v>INEL</v>
          </cell>
          <cell r="C3070" t="str">
            <v>CAIXAS</v>
          </cell>
          <cell r="D3070" t="str">
            <v>0168</v>
          </cell>
        </row>
        <row r="3070">
          <cell r="G3070">
            <v>95789</v>
          </cell>
          <cell r="H3070" t="str">
            <v>CONDULETE DE ALUMÍNIO, TIPO LR, PARA ELETRODUTO DE AÇO GALVANIZADO DN 25 MM (1''), APARENTE - FORNECIMENTO E INSTALAÇÃO. AF_10/2022</v>
          </cell>
          <cell r="I3070" t="str">
            <v>UN</v>
          </cell>
          <cell r="J3070" t="str">
            <v>COEFICIENTE DE REPRESENTATIVIDADE</v>
          </cell>
          <cell r="K3070" t="str">
            <v>38,93</v>
          </cell>
        </row>
        <row r="3071">
          <cell r="A3071" t="str">
            <v>INSTALACAO ELETRICA/ELETRIFICACAO E ILUMINACAO EXTERNA</v>
          </cell>
          <cell r="B3071" t="str">
            <v>INEL</v>
          </cell>
          <cell r="C3071" t="str">
            <v>CAIXAS</v>
          </cell>
          <cell r="D3071" t="str">
            <v>0168</v>
          </cell>
        </row>
        <row r="3071">
          <cell r="G3071">
            <v>95791</v>
          </cell>
          <cell r="H3071" t="str">
            <v>CONDULETE DE ALUMÍNIO, TIPO LR, PARA ELETRODUTO DE AÇO GALVANIZADO DN 32 MM (1 1/4''), APARENTE - FORNECIMENTO E INSTALAÇÃO. AF_10/2022</v>
          </cell>
          <cell r="I3071" t="str">
            <v>UN</v>
          </cell>
          <cell r="J3071" t="str">
            <v>COEFICIENTE DE REPRESENTATIVIDADE</v>
          </cell>
          <cell r="K3071" t="str">
            <v>54,90</v>
          </cell>
        </row>
        <row r="3072">
          <cell r="A3072" t="str">
            <v>INSTALACAO ELETRICA/ELETRIFICACAO E ILUMINACAO EXTERNA</v>
          </cell>
          <cell r="B3072" t="str">
            <v>INEL</v>
          </cell>
          <cell r="C3072" t="str">
            <v>CAIXAS</v>
          </cell>
          <cell r="D3072" t="str">
            <v>0168</v>
          </cell>
        </row>
        <row r="3072">
          <cell r="G3072">
            <v>95795</v>
          </cell>
          <cell r="H3072" t="str">
            <v>CONDULETE DE ALUMÍNIO, TIPO T, PARA ELETRODUTO DE AÇO GALVANIZADO DN 20 MM (3/4''), APARENTE - FORNECIMENTO E INSTALAÇÃO. AF_10/2022</v>
          </cell>
          <cell r="I3072" t="str">
            <v>UN</v>
          </cell>
          <cell r="J3072" t="str">
            <v>COEFICIENTE DE REPRESENTATIVIDADE</v>
          </cell>
          <cell r="K3072" t="str">
            <v>32,05</v>
          </cell>
        </row>
        <row r="3073">
          <cell r="A3073" t="str">
            <v>INSTALACAO ELETRICA/ELETRIFICACAO E ILUMINACAO EXTERNA</v>
          </cell>
          <cell r="B3073" t="str">
            <v>INEL</v>
          </cell>
          <cell r="C3073" t="str">
            <v>CAIXAS</v>
          </cell>
          <cell r="D3073" t="str">
            <v>0168</v>
          </cell>
        </row>
        <row r="3073">
          <cell r="G3073">
            <v>95796</v>
          </cell>
          <cell r="H3073" t="str">
            <v>CONDULETE DE ALUMÍNIO, TIPO T, PARA ELETRODUTO DE AÇO GALVANIZADO DN 25 MM (1''), APARENTE - FORNECIMENTO E INSTALAÇÃO. AF_10/2022</v>
          </cell>
          <cell r="I3073" t="str">
            <v>UN</v>
          </cell>
          <cell r="J3073" t="str">
            <v>COEFICIENTE DE REPRESENTATIVIDADE</v>
          </cell>
          <cell r="K3073" t="str">
            <v>45,75</v>
          </cell>
        </row>
        <row r="3074">
          <cell r="A3074" t="str">
            <v>INSTALACAO ELETRICA/ELETRIFICACAO E ILUMINACAO EXTERNA</v>
          </cell>
          <cell r="B3074" t="str">
            <v>INEL</v>
          </cell>
          <cell r="C3074" t="str">
            <v>CAIXAS</v>
          </cell>
          <cell r="D3074" t="str">
            <v>0168</v>
          </cell>
        </row>
        <row r="3074">
          <cell r="G3074">
            <v>95797</v>
          </cell>
          <cell r="H3074" t="str">
            <v>CONDULETE DE ALUMÍNIO, TIPO T, PARA ELETRODUTO DE AÇO GALVANIZADO DN 32 MM (1 1/4''), APARENTE - FORNECIMENTO E INSTALAÇÃO. AF_10/2022</v>
          </cell>
          <cell r="I3074" t="str">
            <v>UN</v>
          </cell>
          <cell r="J3074" t="str">
            <v>COEFICIENTE DE REPRESENTATIVIDADE</v>
          </cell>
          <cell r="K3074" t="str">
            <v>63,84</v>
          </cell>
        </row>
        <row r="3075">
          <cell r="A3075" t="str">
            <v>INSTALACAO ELETRICA/ELETRIFICACAO E ILUMINACAO EXTERNA</v>
          </cell>
          <cell r="B3075" t="str">
            <v>INEL</v>
          </cell>
          <cell r="C3075" t="str">
            <v>CAIXAS</v>
          </cell>
          <cell r="D3075" t="str">
            <v>0168</v>
          </cell>
        </row>
        <row r="3075">
          <cell r="G3075">
            <v>95801</v>
          </cell>
          <cell r="H3075" t="str">
            <v>CONDULETE DE ALUMÍNIO, TIPO X, PARA ELETRODUTO DE AÇO GALVANIZADO DN 20 MM (3/4''), APARENTE - FORNECIMENTO E INSTALAÇÃO. AF_10/2022</v>
          </cell>
          <cell r="I3075" t="str">
            <v>UN</v>
          </cell>
          <cell r="J3075" t="str">
            <v>COEFICIENTE DE REPRESENTATIVIDADE</v>
          </cell>
          <cell r="K3075" t="str">
            <v>38,78</v>
          </cell>
        </row>
        <row r="3076">
          <cell r="A3076" t="str">
            <v>INSTALACAO ELETRICA/ELETRIFICACAO E ILUMINACAO EXTERNA</v>
          </cell>
          <cell r="B3076" t="str">
            <v>INEL</v>
          </cell>
          <cell r="C3076" t="str">
            <v>CAIXAS</v>
          </cell>
          <cell r="D3076" t="str">
            <v>0168</v>
          </cell>
        </row>
        <row r="3076">
          <cell r="G3076">
            <v>95802</v>
          </cell>
          <cell r="H3076" t="str">
            <v>CONDULETE DE ALUMÍNIO, TIPO X, PARA ELETRODUTO DE AÇO GALVANIZADO DN 25 MM (1''), APARENTE - FORNECIMENTO E INSTALAÇÃO. AF_10/2022</v>
          </cell>
          <cell r="I3076" t="str">
            <v>UN</v>
          </cell>
          <cell r="J3076" t="str">
            <v>COEFICIENTE DE REPRESENTATIVIDADE</v>
          </cell>
          <cell r="K3076" t="str">
            <v>47,85</v>
          </cell>
        </row>
        <row r="3077">
          <cell r="A3077" t="str">
            <v>INSTALACAO ELETRICA/ELETRIFICACAO E ILUMINACAO EXTERNA</v>
          </cell>
          <cell r="B3077" t="str">
            <v>INEL</v>
          </cell>
          <cell r="C3077" t="str">
            <v>CAIXAS</v>
          </cell>
          <cell r="D3077" t="str">
            <v>0168</v>
          </cell>
        </row>
        <row r="3077">
          <cell r="G3077">
            <v>95803</v>
          </cell>
          <cell r="H3077" t="str">
            <v>CONDULETE DE ALUMÍNIO, TIPO X, PARA ELETRODUTO DE AÇO GALVANIZADO DN 32 MM (1 1/4''), APARENTE - FORNECIMENTO E INSTALAÇÃO. AF_10/2022</v>
          </cell>
          <cell r="I3077" t="str">
            <v>UN</v>
          </cell>
          <cell r="J3077" t="str">
            <v>COEFICIENTE DE REPRESENTATIVIDADE</v>
          </cell>
          <cell r="K3077" t="str">
            <v>70,65</v>
          </cell>
        </row>
        <row r="3078">
          <cell r="A3078" t="str">
            <v>INSTALACAO ELETRICA/ELETRIFICACAO E ILUMINACAO EXTERNA</v>
          </cell>
          <cell r="B3078" t="str">
            <v>INEL</v>
          </cell>
          <cell r="C3078" t="str">
            <v>CAIXAS</v>
          </cell>
          <cell r="D3078" t="str">
            <v>0168</v>
          </cell>
        </row>
        <row r="3078">
          <cell r="G3078">
            <v>95804</v>
          </cell>
          <cell r="H3078" t="str">
            <v>CONDULETE DE PVC, TIPO B, PARA ELETRODUTO DE PVC SOLDÁVEL DN 20 MM (1/2''), APARENTE - FORNECIMENTO E INSTALAÇÃO. AF_10/2022</v>
          </cell>
          <cell r="I3078" t="str">
            <v>UN</v>
          </cell>
          <cell r="J3078" t="str">
            <v>COEFICIENTE DE REPRESENTATIVIDADE</v>
          </cell>
          <cell r="K3078" t="str">
            <v>21,11</v>
          </cell>
        </row>
        <row r="3079">
          <cell r="A3079" t="str">
            <v>INSTALACAO ELETRICA/ELETRIFICACAO E ILUMINACAO EXTERNA</v>
          </cell>
          <cell r="B3079" t="str">
            <v>INEL</v>
          </cell>
          <cell r="C3079" t="str">
            <v>CAIXAS</v>
          </cell>
          <cell r="D3079" t="str">
            <v>0168</v>
          </cell>
        </row>
        <row r="3079">
          <cell r="G3079">
            <v>95805</v>
          </cell>
          <cell r="H3079" t="str">
            <v>CONDULETE DE PVC, TIPO B, PARA ELETRODUTO DE PVC SOLDÁVEL DN 25 MM (3/4''), APARENTE - FORNECIMENTO E INSTALAÇÃO. AF_10/2022</v>
          </cell>
          <cell r="I3079" t="str">
            <v>UN</v>
          </cell>
          <cell r="J3079" t="str">
            <v>COEFICIENTE DE REPRESENTATIVIDADE</v>
          </cell>
          <cell r="K3079" t="str">
            <v>22,26</v>
          </cell>
        </row>
        <row r="3080">
          <cell r="A3080" t="str">
            <v>INSTALACAO ELETRICA/ELETRIFICACAO E ILUMINACAO EXTERNA</v>
          </cell>
          <cell r="B3080" t="str">
            <v>INEL</v>
          </cell>
          <cell r="C3080" t="str">
            <v>CAIXAS</v>
          </cell>
          <cell r="D3080" t="str">
            <v>0168</v>
          </cell>
        </row>
        <row r="3080">
          <cell r="G3080">
            <v>95806</v>
          </cell>
          <cell r="H3080" t="str">
            <v>CONDULETE DE PVC, TIPO B, PARA ELETRODUTO DE PVC SOLDÁVEL DN 32 MM (1''), APARENTE - FORNECIMENTO E INSTALAÇÃO. AF_10/2022</v>
          </cell>
          <cell r="I3080" t="str">
            <v>UN</v>
          </cell>
          <cell r="J3080" t="str">
            <v>COEFICIENTE DE REPRESENTATIVIDADE</v>
          </cell>
          <cell r="K3080" t="str">
            <v>24,36</v>
          </cell>
        </row>
        <row r="3081">
          <cell r="A3081" t="str">
            <v>INSTALACAO ELETRICA/ELETRIFICACAO E ILUMINACAO EXTERNA</v>
          </cell>
          <cell r="B3081" t="str">
            <v>INEL</v>
          </cell>
          <cell r="C3081" t="str">
            <v>CAIXAS</v>
          </cell>
          <cell r="D3081" t="str">
            <v>0168</v>
          </cell>
        </row>
        <row r="3081">
          <cell r="G3081">
            <v>95807</v>
          </cell>
          <cell r="H3081" t="str">
            <v>CONDULETE DE PVC, TIPO LL, PARA ELETRODUTO DE PVC SOLDÁVEL DN 20 MM (1/2''), APARENTE - FORNECIMENTO E INSTALAÇÃO. AF_10/2022</v>
          </cell>
          <cell r="I3081" t="str">
            <v>UN</v>
          </cell>
          <cell r="J3081" t="str">
            <v>COEFICIENTE DE REPRESENTATIVIDADE</v>
          </cell>
          <cell r="K3081" t="str">
            <v>24,73</v>
          </cell>
        </row>
        <row r="3082">
          <cell r="A3082" t="str">
            <v>INSTALACAO ELETRICA/ELETRIFICACAO E ILUMINACAO EXTERNA</v>
          </cell>
          <cell r="B3082" t="str">
            <v>INEL</v>
          </cell>
          <cell r="C3082" t="str">
            <v>CAIXAS</v>
          </cell>
          <cell r="D3082" t="str">
            <v>0168</v>
          </cell>
        </row>
        <row r="3082">
          <cell r="G3082">
            <v>95808</v>
          </cell>
          <cell r="H3082" t="str">
            <v>CONDULETE DE PVC, TIPO LL, PARA ELETRODUTO DE PVC SOLDÁVEL DN 25 MM (3/4''), APARENTE - FORNECIMENTO E INSTALAÇÃO. AF_10/2022</v>
          </cell>
          <cell r="I3082" t="str">
            <v>UN</v>
          </cell>
          <cell r="J3082" t="str">
            <v>COEFICIENTE DE REPRESENTATIVIDADE</v>
          </cell>
          <cell r="K3082" t="str">
            <v>28,19</v>
          </cell>
        </row>
        <row r="3083">
          <cell r="A3083" t="str">
            <v>INSTALACAO ELETRICA/ELETRIFICACAO E ILUMINACAO EXTERNA</v>
          </cell>
          <cell r="B3083" t="str">
            <v>INEL</v>
          </cell>
          <cell r="C3083" t="str">
            <v>CAIXAS</v>
          </cell>
          <cell r="D3083" t="str">
            <v>0168</v>
          </cell>
        </row>
        <row r="3083">
          <cell r="G3083">
            <v>95809</v>
          </cell>
          <cell r="H3083" t="str">
            <v>CONDULETE DE PVC, TIPO LL, PARA ELETRODUTO DE PVC SOLDÁVEL DN 32 MM (1''), APARENTE - FORNECIMENTO E INSTALAÇÃO. AF_10/2022</v>
          </cell>
          <cell r="I3083" t="str">
            <v>UN</v>
          </cell>
          <cell r="J3083" t="str">
            <v>COEFICIENTE DE REPRESENTATIVIDADE</v>
          </cell>
          <cell r="K3083" t="str">
            <v>34,96</v>
          </cell>
        </row>
        <row r="3084">
          <cell r="A3084" t="str">
            <v>INSTALACAO ELETRICA/ELETRIFICACAO E ILUMINACAO EXTERNA</v>
          </cell>
          <cell r="B3084" t="str">
            <v>INEL</v>
          </cell>
          <cell r="C3084" t="str">
            <v>CAIXAS</v>
          </cell>
          <cell r="D3084" t="str">
            <v>0168</v>
          </cell>
        </row>
        <row r="3084">
          <cell r="G3084">
            <v>95810</v>
          </cell>
          <cell r="H3084" t="str">
            <v>CONDULETE DE PVC, TIPO LB, PARA ELETRODUTO DE PVC SOLDÁVEL DN 20 MM (1/2''), APARENTE - FORNECIMENTO E INSTALAÇÃO. AF_10/2022</v>
          </cell>
          <cell r="I3084" t="str">
            <v>UN</v>
          </cell>
          <cell r="J3084" t="str">
            <v>COEFICIENTE DE REPRESENTATIVIDADE</v>
          </cell>
          <cell r="K3084" t="str">
            <v>15,47</v>
          </cell>
        </row>
        <row r="3085">
          <cell r="A3085" t="str">
            <v>INSTALACAO ELETRICA/ELETRIFICACAO E ILUMINACAO EXTERNA</v>
          </cell>
          <cell r="B3085" t="str">
            <v>INEL</v>
          </cell>
          <cell r="C3085" t="str">
            <v>CAIXAS</v>
          </cell>
          <cell r="D3085" t="str">
            <v>0168</v>
          </cell>
        </row>
        <row r="3085">
          <cell r="G3085">
            <v>95811</v>
          </cell>
          <cell r="H3085" t="str">
            <v>CONDULETE DE PVC, TIPO LB, PARA ELETRODUTO DE PVC SOLDÁVEL DN 25 MM (3/4''), APARENTE - FORNECIMENTO E INSTALAÇÃO. AF_10/2022</v>
          </cell>
          <cell r="I3085" t="str">
            <v>UN</v>
          </cell>
          <cell r="J3085" t="str">
            <v>COEFICIENTE DE REPRESENTATIVIDADE</v>
          </cell>
          <cell r="K3085" t="str">
            <v>18,94</v>
          </cell>
        </row>
        <row r="3086">
          <cell r="A3086" t="str">
            <v>INSTALACAO ELETRICA/ELETRIFICACAO E ILUMINACAO EXTERNA</v>
          </cell>
          <cell r="B3086" t="str">
            <v>INEL</v>
          </cell>
          <cell r="C3086" t="str">
            <v>CAIXAS</v>
          </cell>
          <cell r="D3086" t="str">
            <v>0168</v>
          </cell>
        </row>
        <row r="3086">
          <cell r="G3086">
            <v>95812</v>
          </cell>
          <cell r="H3086" t="str">
            <v>CONDULETE DE PVC, TIPO LB, PARA ELETRODUTO DE PVC SOLDÁVEL DN 32 MM (1''), APARENTE - FORNECIMENTO E INSTALAÇÃO. AF_10/2022</v>
          </cell>
          <cell r="I3086" t="str">
            <v>UN</v>
          </cell>
          <cell r="J3086" t="str">
            <v>COEFICIENTE DE REPRESENTATIVIDADE</v>
          </cell>
          <cell r="K3086" t="str">
            <v>25,70</v>
          </cell>
        </row>
        <row r="3087">
          <cell r="A3087" t="str">
            <v>INSTALACAO ELETRICA/ELETRIFICACAO E ILUMINACAO EXTERNA</v>
          </cell>
          <cell r="B3087" t="str">
            <v>INEL</v>
          </cell>
          <cell r="C3087" t="str">
            <v>CAIXAS</v>
          </cell>
          <cell r="D3087" t="str">
            <v>0168</v>
          </cell>
        </row>
        <row r="3087">
          <cell r="G3087">
            <v>95813</v>
          </cell>
          <cell r="H3087" t="str">
            <v>CONDULETE DE PVC, TIPO TB, PARA ELETRODUTO DE PVC SOLDÁVEL DN 20 MM (1/2''), APARENTE - FORNECIMENTO E INSTALAÇÃO. AF_10/2022</v>
          </cell>
          <cell r="I3087" t="str">
            <v>UN</v>
          </cell>
          <cell r="J3087" t="str">
            <v>COEFICIENTE DE REPRESENTATIVIDADE</v>
          </cell>
          <cell r="K3087" t="str">
            <v>17,94</v>
          </cell>
        </row>
        <row r="3088">
          <cell r="A3088" t="str">
            <v>INSTALACAO ELETRICA/ELETRIFICACAO E ILUMINACAO EXTERNA</v>
          </cell>
          <cell r="B3088" t="str">
            <v>INEL</v>
          </cell>
          <cell r="C3088" t="str">
            <v>CAIXAS</v>
          </cell>
          <cell r="D3088" t="str">
            <v>0168</v>
          </cell>
        </row>
        <row r="3088">
          <cell r="G3088">
            <v>95814</v>
          </cell>
          <cell r="H3088" t="str">
            <v>CONDULETE DE PVC, TIPO TB, PARA ELETRODUTO DE PVC SOLDÁVEL DN 25 MM (3/4''), APARENTE - FORNECIMENTO E INSTALAÇÃO. AF_10/2022</v>
          </cell>
          <cell r="I3088" t="str">
            <v>UN</v>
          </cell>
          <cell r="J3088" t="str">
            <v>COEFICIENTE DE REPRESENTATIVIDADE</v>
          </cell>
          <cell r="K3088" t="str">
            <v>22,57</v>
          </cell>
        </row>
        <row r="3089">
          <cell r="A3089" t="str">
            <v>INSTALACAO ELETRICA/ELETRIFICACAO E ILUMINACAO EXTERNA</v>
          </cell>
          <cell r="B3089" t="str">
            <v>INEL</v>
          </cell>
          <cell r="C3089" t="str">
            <v>CAIXAS</v>
          </cell>
          <cell r="D3089" t="str">
            <v>0168</v>
          </cell>
        </row>
        <row r="3089">
          <cell r="G3089">
            <v>95815</v>
          </cell>
          <cell r="H3089" t="str">
            <v>CONDULETE DE PVC, TIPO TB, PARA ELETRODUTO DE PVC SOLDÁVEL DN 32 MM (1''), APARENTE - FORNECIMENTO E INSTALAÇÃO. AF_10/2022</v>
          </cell>
          <cell r="I3089" t="str">
            <v>UN</v>
          </cell>
          <cell r="J3089" t="str">
            <v>COEFICIENTE DE REPRESENTATIVIDADE</v>
          </cell>
          <cell r="K3089" t="str">
            <v>33,15</v>
          </cell>
        </row>
        <row r="3090">
          <cell r="A3090" t="str">
            <v>INSTALACAO ELETRICA/ELETRIFICACAO E ILUMINACAO EXTERNA</v>
          </cell>
          <cell r="B3090" t="str">
            <v>INEL</v>
          </cell>
          <cell r="C3090" t="str">
            <v>CAIXAS</v>
          </cell>
          <cell r="D3090" t="str">
            <v>0168</v>
          </cell>
        </row>
        <row r="3090">
          <cell r="G3090">
            <v>95816</v>
          </cell>
          <cell r="H3090" t="str">
            <v>CONDULETE DE PVC, TIPO X, PARA ELETRODUTO DE PVC SOLDÁVEL DN 20 MM (1/2''), APARENTE - FORNECIMENTO E INSTALAÇÃO. AF_10/2022</v>
          </cell>
          <cell r="I3090" t="str">
            <v>UN</v>
          </cell>
          <cell r="J3090" t="str">
            <v>COEFICIENTE DE REPRESENTATIVIDADE</v>
          </cell>
          <cell r="K3090" t="str">
            <v>29,93</v>
          </cell>
        </row>
        <row r="3091">
          <cell r="A3091" t="str">
            <v>INSTALACAO ELETRICA/ELETRIFICACAO E ILUMINACAO EXTERNA</v>
          </cell>
          <cell r="B3091" t="str">
            <v>INEL</v>
          </cell>
          <cell r="C3091" t="str">
            <v>CAIXAS</v>
          </cell>
          <cell r="D3091" t="str">
            <v>0168</v>
          </cell>
        </row>
        <row r="3091">
          <cell r="G3091">
            <v>95817</v>
          </cell>
          <cell r="H3091" t="str">
            <v>CONDULETE DE PVC, TIPO X, PARA ELETRODUTO DE PVC SOLDÁVEL DN 25 MM (3/4"), APARENTE - FORNECIMENTO E INSTALAÇÃO. AF_10/2022</v>
          </cell>
          <cell r="I3091" t="str">
            <v>UN</v>
          </cell>
          <cell r="J3091" t="str">
            <v>COEFICIENTE DE REPRESENTATIVIDADE</v>
          </cell>
          <cell r="K3091" t="str">
            <v>35,23</v>
          </cell>
        </row>
        <row r="3092">
          <cell r="A3092" t="str">
            <v>INSTALACAO ELETRICA/ELETRIFICACAO E ILUMINACAO EXTERNA</v>
          </cell>
          <cell r="B3092" t="str">
            <v>INEL</v>
          </cell>
          <cell r="C3092" t="str">
            <v>CAIXAS</v>
          </cell>
          <cell r="D3092" t="str">
            <v>0168</v>
          </cell>
        </row>
        <row r="3092">
          <cell r="G3092">
            <v>95818</v>
          </cell>
          <cell r="H3092" t="str">
            <v>CONDULETE DE PVC, TIPO X, PARA ELETRODUTO DE PVC SOLDÁVEL DN 32 MM (1''), APARENTE - FORNECIMENTO E INSTALAÇÃO. AF_10/2022</v>
          </cell>
          <cell r="I3092" t="str">
            <v>UN</v>
          </cell>
          <cell r="J3092" t="str">
            <v>COEFICIENTE DE REPRESENTATIVIDADE</v>
          </cell>
          <cell r="K3092" t="str">
            <v>48,87</v>
          </cell>
        </row>
        <row r="3093">
          <cell r="A3093" t="str">
            <v>INSTALACAO ELETRICA/ELETRIFICACAO E ILUMINACAO EXTERNA</v>
          </cell>
          <cell r="B3093" t="str">
            <v>INEL</v>
          </cell>
          <cell r="C3093" t="str">
            <v>CAIXAS</v>
          </cell>
          <cell r="D3093" t="str">
            <v>0168</v>
          </cell>
        </row>
        <row r="3093">
          <cell r="G3093">
            <v>97881</v>
          </cell>
          <cell r="H3093" t="str">
            <v>CAIXA ENTERRADA ELÉTRICA RETANGULAR, EM CONCRETO PRÉ-MOLDADO, FUNDO COM BRITA, DIMENSÕES INTERNAS: 0,3X0,3X0,3 M. AF_12/2020</v>
          </cell>
          <cell r="I3093" t="str">
            <v>UN</v>
          </cell>
          <cell r="J3093" t="str">
            <v>ATRIBUÍDO SÃO PAULO</v>
          </cell>
          <cell r="K3093" t="str">
            <v>128,77</v>
          </cell>
        </row>
        <row r="3094">
          <cell r="A3094" t="str">
            <v>INSTALACAO ELETRICA/ELETRIFICACAO E ILUMINACAO EXTERNA</v>
          </cell>
          <cell r="B3094" t="str">
            <v>INEL</v>
          </cell>
          <cell r="C3094" t="str">
            <v>CAIXAS</v>
          </cell>
          <cell r="D3094" t="str">
            <v>0168</v>
          </cell>
        </row>
        <row r="3094">
          <cell r="G3094">
            <v>97882</v>
          </cell>
          <cell r="H3094" t="str">
            <v>CAIXA ENTERRADA ELÉTRICA RETANGULAR, EM CONCRETO PRÉ-MOLDADO, FUNDO COM BRITA, DIMENSÕES INTERNAS: 0,4X0,4X0,4 M. AF_12/2020</v>
          </cell>
          <cell r="I3094" t="str">
            <v>UN</v>
          </cell>
          <cell r="J3094" t="str">
            <v>ATRIBUÍDO SÃO PAULO</v>
          </cell>
          <cell r="K3094" t="str">
            <v>203,51</v>
          </cell>
        </row>
        <row r="3095">
          <cell r="A3095" t="str">
            <v>INSTALACAO ELETRICA/ELETRIFICACAO E ILUMINACAO EXTERNA</v>
          </cell>
          <cell r="B3095" t="str">
            <v>INEL</v>
          </cell>
          <cell r="C3095" t="str">
            <v>CAIXAS</v>
          </cell>
          <cell r="D3095" t="str">
            <v>0168</v>
          </cell>
        </row>
        <row r="3095">
          <cell r="G3095">
            <v>97883</v>
          </cell>
          <cell r="H3095" t="str">
            <v>CAIXA ENTERRADA ELÉTRICA RETANGULAR, EM CONCRETO PRÉ-MOLDADO, FUNDO COM BRITA, DIMENSÕES INTERNAS: 0,6X0,6X0,5 M. AF_12/2020</v>
          </cell>
          <cell r="I3095" t="str">
            <v>UN</v>
          </cell>
          <cell r="J3095" t="str">
            <v>ATRIBUÍDO SÃO PAULO</v>
          </cell>
          <cell r="K3095" t="str">
            <v>394,11</v>
          </cell>
        </row>
        <row r="3096">
          <cell r="A3096" t="str">
            <v>INSTALACAO ELETRICA/ELETRIFICACAO E ILUMINACAO EXTERNA</v>
          </cell>
          <cell r="B3096" t="str">
            <v>INEL</v>
          </cell>
          <cell r="C3096" t="str">
            <v>CAIXAS</v>
          </cell>
          <cell r="D3096" t="str">
            <v>0168</v>
          </cell>
        </row>
        <row r="3096">
          <cell r="G3096">
            <v>97884</v>
          </cell>
          <cell r="H3096" t="str">
            <v>CAIXA ENTERRADA ELÉTRICA RETANGULAR, EM CONCRETO PRÉ-MOLDADO, FUNDO COM BRITA, DIMENSÕES INTERNAS: 0,8X0,8X0,5 M. AF_12/2020</v>
          </cell>
          <cell r="I3096" t="str">
            <v>UN</v>
          </cell>
          <cell r="J3096" t="str">
            <v>ATRIBUÍDO SÃO PAULO</v>
          </cell>
          <cell r="K3096" t="str">
            <v>773,20</v>
          </cell>
        </row>
        <row r="3097">
          <cell r="A3097" t="str">
            <v>INSTALACAO ELETRICA/ELETRIFICACAO E ILUMINACAO EXTERNA</v>
          </cell>
          <cell r="B3097" t="str">
            <v>INEL</v>
          </cell>
          <cell r="C3097" t="str">
            <v>CAIXAS</v>
          </cell>
          <cell r="D3097" t="str">
            <v>0168</v>
          </cell>
        </row>
        <row r="3097">
          <cell r="G3097">
            <v>97885</v>
          </cell>
          <cell r="H3097" t="str">
            <v>CAIXA ENTERRADA ELÉTRICA RETANGULAR, EM CONCRETO PRÉ-MOLDADO, FUNDO COM BRITA, DIMENSÕES INTERNAS: 1X1X0,5 M. AF_12/2020</v>
          </cell>
          <cell r="I3097" t="str">
            <v>UN</v>
          </cell>
          <cell r="J3097" t="str">
            <v>ATRIBUÍDO SÃO PAULO</v>
          </cell>
          <cell r="K3097" t="str">
            <v>1.192,38</v>
          </cell>
        </row>
        <row r="3098">
          <cell r="A3098" t="str">
            <v>INSTALACAO ELETRICA/ELETRIFICACAO E ILUMINACAO EXTERNA</v>
          </cell>
          <cell r="B3098" t="str">
            <v>INEL</v>
          </cell>
          <cell r="C3098" t="str">
            <v>CAIXAS</v>
          </cell>
          <cell r="D3098" t="str">
            <v>0168</v>
          </cell>
        </row>
        <row r="3098">
          <cell r="G3098">
            <v>97886</v>
          </cell>
          <cell r="H3098" t="str">
            <v>CAIXA ENTERRADA ELÉTRICA RETANGULAR, EM ALVENARIA COM TIJOLOS CERÂMICOS MACIÇOS, FUNDO COM BRITA, DIMENSÕES INTERNAS: 0,3X0,3X0,3 M. AF_12/2020</v>
          </cell>
          <cell r="I3098" t="str">
            <v>UN</v>
          </cell>
          <cell r="J3098" t="str">
            <v>ATRIBUÍDO SÃO PAULO</v>
          </cell>
          <cell r="K3098" t="str">
            <v>157,40</v>
          </cell>
        </row>
        <row r="3099">
          <cell r="A3099" t="str">
            <v>INSTALACAO ELETRICA/ELETRIFICACAO E ILUMINACAO EXTERNA</v>
          </cell>
          <cell r="B3099" t="str">
            <v>INEL</v>
          </cell>
          <cell r="C3099" t="str">
            <v>CAIXAS</v>
          </cell>
          <cell r="D3099" t="str">
            <v>0168</v>
          </cell>
        </row>
        <row r="3099">
          <cell r="G3099">
            <v>97887</v>
          </cell>
          <cell r="H3099" t="str">
            <v>CAIXA ENTERRADA ELÉTRICA RETANGULAR, EM ALVENARIA COM TIJOLOS CERÂMICOS MACIÇOS, FUNDO COM BRITA, DIMENSÕES INTERNAS: 0,4X0,4X0,4 M. AF_12/2020</v>
          </cell>
          <cell r="I3099" t="str">
            <v>UN</v>
          </cell>
          <cell r="J3099" t="str">
            <v>ATRIBUÍDO SÃO PAULO</v>
          </cell>
          <cell r="K3099" t="str">
            <v>247,93</v>
          </cell>
        </row>
        <row r="3100">
          <cell r="A3100" t="str">
            <v>INSTALACAO ELETRICA/ELETRIFICACAO E ILUMINACAO EXTERNA</v>
          </cell>
          <cell r="B3100" t="str">
            <v>INEL</v>
          </cell>
          <cell r="C3100" t="str">
            <v>CAIXAS</v>
          </cell>
          <cell r="D3100" t="str">
            <v>0168</v>
          </cell>
        </row>
        <row r="3100">
          <cell r="G3100">
            <v>97888</v>
          </cell>
          <cell r="H3100" t="str">
            <v>CAIXA ENTERRADA ELÉTRICA RETANGULAR, EM ALVENARIA COM TIJOLOS CERÂMICOS MACIÇOS, FUNDO COM BRITA, DIMENSÕES INTERNAS: 0,6X0,6X0,6 M. AF_12/2020</v>
          </cell>
          <cell r="I3100" t="str">
            <v>UN</v>
          </cell>
          <cell r="J3100" t="str">
            <v>ATRIBUÍDO SÃO PAULO</v>
          </cell>
          <cell r="K3100" t="str">
            <v>479,64</v>
          </cell>
        </row>
        <row r="3101">
          <cell r="A3101" t="str">
            <v>INSTALACAO ELETRICA/ELETRIFICACAO E ILUMINACAO EXTERNA</v>
          </cell>
          <cell r="B3101" t="str">
            <v>INEL</v>
          </cell>
          <cell r="C3101" t="str">
            <v>CAIXAS</v>
          </cell>
          <cell r="D3101" t="str">
            <v>0168</v>
          </cell>
        </row>
        <row r="3101">
          <cell r="G3101">
            <v>97889</v>
          </cell>
          <cell r="H3101" t="str">
            <v>CAIXA ENTERRADA ELÉTRICA RETANGULAR, EM ALVENARIA COM TIJOLOS CERÂMICOS MACIÇOS, FUNDO COM BRITA, DIMENSÕES INTERNAS: 0,8X0,8X0,6 M. AF_12/2020</v>
          </cell>
          <cell r="I3101" t="str">
            <v>UN</v>
          </cell>
          <cell r="J3101" t="str">
            <v>ATRIBUÍDO SÃO PAULO</v>
          </cell>
          <cell r="K3101" t="str">
            <v>650,15</v>
          </cell>
        </row>
        <row r="3102">
          <cell r="A3102" t="str">
            <v>INSTALACAO ELETRICA/ELETRIFICACAO E ILUMINACAO EXTERNA</v>
          </cell>
          <cell r="B3102" t="str">
            <v>INEL</v>
          </cell>
          <cell r="C3102" t="str">
            <v>CAIXAS</v>
          </cell>
          <cell r="D3102" t="str">
            <v>0168</v>
          </cell>
        </row>
        <row r="3102">
          <cell r="G3102">
            <v>97890</v>
          </cell>
          <cell r="H3102" t="str">
            <v>CAIXA ENTERRADA ELÉTRICA RETANGULAR, EM ALVENARIA COM TIJOLOS CERÂMICOS MACIÇOS, FUNDO COM BRITA, DIMENSÕES INTERNAS: 1X1X0,6 M. AF_12/2020</v>
          </cell>
          <cell r="I3102" t="str">
            <v>UN</v>
          </cell>
          <cell r="J3102" t="str">
            <v>ATRIBUÍDO SÃO PAULO</v>
          </cell>
          <cell r="K3102" t="str">
            <v>741,76</v>
          </cell>
        </row>
        <row r="3103">
          <cell r="A3103" t="str">
            <v>INSTALACAO ELETRICA/ELETRIFICACAO E ILUMINACAO EXTERNA</v>
          </cell>
          <cell r="B3103" t="str">
            <v>INEL</v>
          </cell>
          <cell r="C3103" t="str">
            <v>CAIXAS</v>
          </cell>
          <cell r="D3103" t="str">
            <v>0168</v>
          </cell>
        </row>
        <row r="3103">
          <cell r="G3103">
            <v>97891</v>
          </cell>
          <cell r="H3103" t="str">
            <v>CAIXA ENTERRADA ELÉTRICA RETANGULAR, EM ALVENARIA COM BLOCOS DE CONCRETO, FUNDO COM BRITA, DIMENSÕES INTERNAS: 0,4X0,4X0,4 M. AF_12/2020</v>
          </cell>
          <cell r="I3103" t="str">
            <v>UN</v>
          </cell>
          <cell r="J3103" t="str">
            <v>ATRIBUÍDO SÃO PAULO</v>
          </cell>
          <cell r="K3103" t="str">
            <v>191,58</v>
          </cell>
        </row>
        <row r="3104">
          <cell r="A3104" t="str">
            <v>INSTALACAO ELETRICA/ELETRIFICACAO E ILUMINACAO EXTERNA</v>
          </cell>
          <cell r="B3104" t="str">
            <v>INEL</v>
          </cell>
          <cell r="C3104" t="str">
            <v>CAIXAS</v>
          </cell>
          <cell r="D3104" t="str">
            <v>0168</v>
          </cell>
        </row>
        <row r="3104">
          <cell r="G3104">
            <v>97892</v>
          </cell>
          <cell r="H3104" t="str">
            <v>CAIXA ENTERRADA ELÉTRICA RETANGULAR, EM ALVENARIA COM BLOCOS DE CONCRETO, FUNDO COM BRITA, DIMENSÕES INTERNAS: 0,6X0,6X0,6 M. AF_12/2020</v>
          </cell>
          <cell r="I3104" t="str">
            <v>UN</v>
          </cell>
          <cell r="J3104" t="str">
            <v>ATRIBUÍDO SÃO PAULO</v>
          </cell>
          <cell r="K3104" t="str">
            <v>360,49</v>
          </cell>
        </row>
        <row r="3105">
          <cell r="A3105" t="str">
            <v>INSTALACAO ELETRICA/ELETRIFICACAO E ILUMINACAO EXTERNA</v>
          </cell>
          <cell r="B3105" t="str">
            <v>INEL</v>
          </cell>
          <cell r="C3105" t="str">
            <v>CAIXAS</v>
          </cell>
          <cell r="D3105" t="str">
            <v>0168</v>
          </cell>
        </row>
        <row r="3105">
          <cell r="G3105">
            <v>97893</v>
          </cell>
          <cell r="H3105" t="str">
            <v>CAIXA ENTERRADA ELÉTRICA RETANGULAR, EM ALVENARIA COM BLOCOS DE CONCRETO, FUNDO COM BRITA, DIMENSÕES INTERNAS: 0,8X0,8X0,6 M. AF_12/2020</v>
          </cell>
          <cell r="I3105" t="str">
            <v>UN</v>
          </cell>
          <cell r="J3105" t="str">
            <v>ATRIBUÍDO SÃO PAULO</v>
          </cell>
          <cell r="K3105" t="str">
            <v>498,21</v>
          </cell>
        </row>
        <row r="3106">
          <cell r="A3106" t="str">
            <v>INSTALACAO ELETRICA/ELETRIFICACAO E ILUMINACAO EXTERNA</v>
          </cell>
          <cell r="B3106" t="str">
            <v>INEL</v>
          </cell>
          <cell r="C3106" t="str">
            <v>CAIXAS</v>
          </cell>
          <cell r="D3106" t="str">
            <v>0168</v>
          </cell>
        </row>
        <row r="3106">
          <cell r="G3106">
            <v>97894</v>
          </cell>
          <cell r="H3106" t="str">
            <v>CAIXA ENTERRADA ELÉTRICA RETANGULAR, EM ALVENARIA COM BLOCOS DE CONCRETO, FUNDO COM BRITA, DIMENSÕES INTERNAS: 1X1X0,6 M. AF_12/2020</v>
          </cell>
          <cell r="I3106" t="str">
            <v>UN</v>
          </cell>
          <cell r="J3106" t="str">
            <v>ATRIBUÍDO SÃO PAULO</v>
          </cell>
          <cell r="K3106" t="str">
            <v>557,64</v>
          </cell>
        </row>
        <row r="3107">
          <cell r="A3107" t="str">
            <v>INSTALACAO ELETRICA/ELETRIFICACAO E ILUMINACAO EXTERNA</v>
          </cell>
          <cell r="B3107" t="str">
            <v>INEL</v>
          </cell>
          <cell r="C3107" t="str">
            <v>CAIXAS</v>
          </cell>
          <cell r="D3107" t="str">
            <v>0168</v>
          </cell>
        </row>
        <row r="3107">
          <cell r="G3107">
            <v>104396</v>
          </cell>
          <cell r="H3107" t="str">
            <v>CONDULETE DE PVC, TIPO E, PARA ELETRODUTO DE PVC SOLDÁVEL DN 25 MM (3/4''), APARENTE - FORNECIMENTO E INSTALAÇÃO. AF_10/2022</v>
          </cell>
          <cell r="I3107" t="str">
            <v>UN</v>
          </cell>
          <cell r="J3107" t="str">
            <v>COEFICIENTE DE REPRESENTATIVIDADE</v>
          </cell>
          <cell r="K3107" t="str">
            <v>20,97</v>
          </cell>
        </row>
        <row r="3108">
          <cell r="A3108" t="str">
            <v>INSTALACAO ELETRICA/ELETRIFICACAO E ILUMINACAO EXTERNA</v>
          </cell>
          <cell r="B3108" t="str">
            <v>INEL</v>
          </cell>
          <cell r="C3108" t="str">
            <v>CAIXAS</v>
          </cell>
          <cell r="D3108" t="str">
            <v>0168</v>
          </cell>
        </row>
        <row r="3108">
          <cell r="G3108">
            <v>104397</v>
          </cell>
          <cell r="H3108" t="str">
            <v>CONDULETE DE PVC, TIPO E, PARA ELETRODUTO DE PVC SOLDÁVEL DN 32 MM (1''), APARENTE - FORNECIMENTO E INSTALAÇÃO. AF_10/2022</v>
          </cell>
          <cell r="I3108" t="str">
            <v>UN</v>
          </cell>
          <cell r="J3108" t="str">
            <v>COEFICIENTE DE REPRESENTATIVIDADE</v>
          </cell>
          <cell r="K3108" t="str">
            <v>24,98</v>
          </cell>
        </row>
        <row r="3109">
          <cell r="A3109" t="str">
            <v>INSTALACAO ELETRICA/ELETRIFICACAO E ILUMINACAO EXTERNA</v>
          </cell>
          <cell r="B3109" t="str">
            <v>INEL</v>
          </cell>
          <cell r="C3109" t="str">
            <v>CAIXAS</v>
          </cell>
          <cell r="D3109" t="str">
            <v>0168</v>
          </cell>
        </row>
        <row r="3109">
          <cell r="G3109">
            <v>104398</v>
          </cell>
          <cell r="H3109" t="str">
            <v>CONDULETE DE PVC, TIPO LR, PARA ELETRODUTO DE PVC SOLDÁVEL DN 20 MM (1/2''), APARENTE - FORNECIMENTO E INSTALAÇÃO. AF_10/2022</v>
          </cell>
          <cell r="I3109" t="str">
            <v>UN</v>
          </cell>
          <cell r="J3109" t="str">
            <v>COEFICIENTE DE REPRESENTATIVIDADE</v>
          </cell>
          <cell r="K3109" t="str">
            <v>24,71</v>
          </cell>
        </row>
        <row r="3110">
          <cell r="A3110" t="str">
            <v>INSTALACAO ELETRICA/ELETRIFICACAO E ILUMINACAO EXTERNA</v>
          </cell>
          <cell r="B3110" t="str">
            <v>INEL</v>
          </cell>
          <cell r="C3110" t="str">
            <v>CAIXAS</v>
          </cell>
          <cell r="D3110" t="str">
            <v>0168</v>
          </cell>
        </row>
        <row r="3110">
          <cell r="G3110">
            <v>104399</v>
          </cell>
          <cell r="H3110" t="str">
            <v>CONDULETE DE PVC, TIPO LR, PARA ELETRODUTO DE PVC SOLDÁVEL DN 25 MM (3/4''), APARENTE - FORNECIMENTO E INSTALAÇÃO. AF_10/2022</v>
          </cell>
          <cell r="I3110" t="str">
            <v>UN</v>
          </cell>
          <cell r="J3110" t="str">
            <v>COEFICIENTE DE REPRESENTATIVIDADE</v>
          </cell>
          <cell r="K3110" t="str">
            <v>26,88</v>
          </cell>
        </row>
        <row r="3111">
          <cell r="A3111" t="str">
            <v>INSTALACAO ELETRICA/ELETRIFICACAO E ILUMINACAO EXTERNA</v>
          </cell>
          <cell r="B3111" t="str">
            <v>INEL</v>
          </cell>
          <cell r="C3111" t="str">
            <v>CAIXAS</v>
          </cell>
          <cell r="D3111" t="str">
            <v>0168</v>
          </cell>
        </row>
        <row r="3111">
          <cell r="G3111">
            <v>104400</v>
          </cell>
          <cell r="H3111" t="str">
            <v>CONDULETE DE PVC, TIPO LR, PARA ELETRODUTO DE PVC SOLDÁVEL DN 32 MM (1''), APARENTE - FORNECIMENTO E INSTALAÇÃO. AF_10/2022</v>
          </cell>
          <cell r="I3111" t="str">
            <v>UN</v>
          </cell>
          <cell r="J3111" t="str">
            <v>COEFICIENTE DE REPRESENTATIVIDADE</v>
          </cell>
          <cell r="K3111" t="str">
            <v>34,40</v>
          </cell>
        </row>
        <row r="3112">
          <cell r="A3112" t="str">
            <v>INSTALACAO ELETRICA/ELETRIFICACAO E ILUMINACAO EXTERNA</v>
          </cell>
          <cell r="B3112" t="str">
            <v>INEL</v>
          </cell>
          <cell r="C3112" t="str">
            <v>CAIXAS</v>
          </cell>
          <cell r="D3112" t="str">
            <v>0168</v>
          </cell>
        </row>
        <row r="3112">
          <cell r="G3112">
            <v>104401</v>
          </cell>
          <cell r="H3112" t="str">
            <v>CONDULETE DE PVC, TIPO C, PARA ELETRODUTO DE PVC SOLDÁVEL DN 20 MM (1/2''), APARENTE - FORNECIMENTO E INSTALAÇÃO. AF_10/2022</v>
          </cell>
          <cell r="I3112" t="str">
            <v>UN</v>
          </cell>
          <cell r="J3112" t="str">
            <v>COEFICIENTE DE REPRESENTATIVIDADE</v>
          </cell>
          <cell r="K3112" t="str">
            <v>23,44</v>
          </cell>
        </row>
        <row r="3113">
          <cell r="A3113" t="str">
            <v>INSTALACAO ELETRICA/ELETRIFICACAO E ILUMINACAO EXTERNA</v>
          </cell>
          <cell r="B3113" t="str">
            <v>INEL</v>
          </cell>
          <cell r="C3113" t="str">
            <v>CAIXAS</v>
          </cell>
          <cell r="D3113" t="str">
            <v>0168</v>
          </cell>
        </row>
        <row r="3113">
          <cell r="G3113">
            <v>104402</v>
          </cell>
          <cell r="H3113" t="str">
            <v>CONDULETE DE PVC, TIPO C, PARA ELETRODUTO DE PVC SOLDÁVEL DN 25 MM (3/4''), APARENTE - FORNECIMENTO E INSTALAÇÃO. AF_10/2022</v>
          </cell>
          <cell r="I3113" t="str">
            <v>UN</v>
          </cell>
          <cell r="J3113" t="str">
            <v>COEFICIENTE DE REPRESENTATIVIDADE</v>
          </cell>
          <cell r="K3113" t="str">
            <v>24,45</v>
          </cell>
        </row>
        <row r="3114">
          <cell r="A3114" t="str">
            <v>INSTALACAO ELETRICA/ELETRIFICACAO E ILUMINACAO EXTERNA</v>
          </cell>
          <cell r="B3114" t="str">
            <v>INEL</v>
          </cell>
          <cell r="C3114" t="str">
            <v>CAIXAS</v>
          </cell>
          <cell r="D3114" t="str">
            <v>0168</v>
          </cell>
        </row>
        <row r="3114">
          <cell r="G3114">
            <v>104403</v>
          </cell>
          <cell r="H3114" t="str">
            <v>CONDULETE DE PVC, TIPO C, PARA ELETRODUTO DE PVC SOLDÁVEL DN 32 MM (1''), APARENTE - FORNECIMENTO E INSTALAÇÃO. AF_10/2022</v>
          </cell>
          <cell r="I3114" t="str">
            <v>UN</v>
          </cell>
          <cell r="J3114" t="str">
            <v>COEFICIENTE DE REPRESENTATIVIDADE</v>
          </cell>
          <cell r="K3114" t="str">
            <v>30,36</v>
          </cell>
        </row>
        <row r="3115">
          <cell r="A3115" t="str">
            <v>INSTALACAO ELETRICA/ELETRIFICACAO E ILUMINACAO EXTERNA</v>
          </cell>
          <cell r="B3115" t="str">
            <v>INEL</v>
          </cell>
          <cell r="C3115" t="str">
            <v>CAIXAS</v>
          </cell>
          <cell r="D3115" t="str">
            <v>0168</v>
          </cell>
        </row>
        <row r="3115">
          <cell r="G3115">
            <v>104404</v>
          </cell>
          <cell r="H3115" t="str">
            <v>CONDULETE DE PVC, TIPO T, PARA ELETRODUTO DE PVC SOLDÁVEL DN 25 MM (3/4''), APARENTE - FORNECIMENTO E INSTALAÇÃO. AF_10/2022</v>
          </cell>
          <cell r="I3115" t="str">
            <v>UN</v>
          </cell>
          <cell r="J3115" t="str">
            <v>COEFICIENTE DE REPRESENTATIVIDADE</v>
          </cell>
          <cell r="K3115" t="str">
            <v>31,41</v>
          </cell>
        </row>
        <row r="3116">
          <cell r="A3116" t="str">
            <v>INSTALACAO ELETRICA/ELETRIFICACAO E ILUMINACAO EXTERNA</v>
          </cell>
          <cell r="B3116" t="str">
            <v>INEL</v>
          </cell>
          <cell r="C3116" t="str">
            <v>CAIXAS</v>
          </cell>
          <cell r="D3116" t="str">
            <v>0168</v>
          </cell>
        </row>
        <row r="3116">
          <cell r="G3116">
            <v>104405</v>
          </cell>
          <cell r="H3116" t="str">
            <v>CONDULETE DE PVC, TIPO T, PARA ELETRODUTO DE PVC SOLDÁVEL DN 32 MM (1''), APARENTE - FORNECIMENTO E INSTALAÇÃO. AF_10/2022</v>
          </cell>
          <cell r="I3116" t="str">
            <v>UN</v>
          </cell>
          <cell r="J3116" t="str">
            <v>COEFICIENTE DE REPRESENTATIVIDADE</v>
          </cell>
          <cell r="K3116" t="str">
            <v>42,41</v>
          </cell>
        </row>
        <row r="3117">
          <cell r="A3117" t="str">
            <v>INSTALACAO ELETRICA/ELETRIFICACAO E ILUMINACAO EXTERNA</v>
          </cell>
          <cell r="B3117" t="str">
            <v>INEL</v>
          </cell>
          <cell r="C3117" t="str">
            <v>QUADROS/DISJUNTORES</v>
          </cell>
          <cell r="D3117" t="str">
            <v>0169</v>
          </cell>
        </row>
        <row r="3117">
          <cell r="G3117">
            <v>93653</v>
          </cell>
          <cell r="H3117" t="str">
            <v>DISJUNTOR MONOPOLAR TIPO DIN, CORRENTE NOMINAL DE 10A - FORNECIMENTO E INSTALAÇÃO. AF_10/2020</v>
          </cell>
          <cell r="I3117" t="str">
            <v>UN</v>
          </cell>
          <cell r="J3117" t="str">
            <v>COEFICIENTE DE REPRESENTATIVIDADE</v>
          </cell>
          <cell r="K3117" t="str">
            <v>17,11</v>
          </cell>
        </row>
        <row r="3118">
          <cell r="A3118" t="str">
            <v>INSTALACAO ELETRICA/ELETRIFICACAO E ILUMINACAO EXTERNA</v>
          </cell>
          <cell r="B3118" t="str">
            <v>INEL</v>
          </cell>
          <cell r="C3118" t="str">
            <v>QUADROS/DISJUNTORES</v>
          </cell>
          <cell r="D3118" t="str">
            <v>0169</v>
          </cell>
        </row>
        <row r="3118">
          <cell r="G3118">
            <v>93654</v>
          </cell>
          <cell r="H3118" t="str">
            <v>DISJUNTOR MONOPOLAR TIPO DIN, CORRENTE NOMINAL DE 16A - FORNECIMENTO E INSTALAÇÃO. AF_10/2020</v>
          </cell>
          <cell r="I3118" t="str">
            <v>UN</v>
          </cell>
          <cell r="J3118" t="str">
            <v>COEFICIENTE DE REPRESENTATIVIDADE</v>
          </cell>
          <cell r="K3118" t="str">
            <v>17,68</v>
          </cell>
        </row>
        <row r="3119">
          <cell r="A3119" t="str">
            <v>INSTALACAO ELETRICA/ELETRIFICACAO E ILUMINACAO EXTERNA</v>
          </cell>
          <cell r="B3119" t="str">
            <v>INEL</v>
          </cell>
          <cell r="C3119" t="str">
            <v>QUADROS/DISJUNTORES</v>
          </cell>
          <cell r="D3119" t="str">
            <v>0169</v>
          </cell>
        </row>
        <row r="3119">
          <cell r="G3119">
            <v>93655</v>
          </cell>
          <cell r="H3119" t="str">
            <v>DISJUNTOR MONOPOLAR TIPO DIN, CORRENTE NOMINAL DE 20A - FORNECIMENTO E INSTALAÇÃO. AF_10/2020</v>
          </cell>
          <cell r="I3119" t="str">
            <v>UN</v>
          </cell>
          <cell r="J3119" t="str">
            <v>COEFICIENTE DE REPRESENTATIVIDADE</v>
          </cell>
          <cell r="K3119" t="str">
            <v>18,97</v>
          </cell>
        </row>
        <row r="3120">
          <cell r="A3120" t="str">
            <v>INSTALACAO ELETRICA/ELETRIFICACAO E ILUMINACAO EXTERNA</v>
          </cell>
          <cell r="B3120" t="str">
            <v>INEL</v>
          </cell>
          <cell r="C3120" t="str">
            <v>QUADROS/DISJUNTORES</v>
          </cell>
          <cell r="D3120" t="str">
            <v>0169</v>
          </cell>
        </row>
        <row r="3120">
          <cell r="G3120">
            <v>93656</v>
          </cell>
          <cell r="H3120" t="str">
            <v>DISJUNTOR MONOPOLAR TIPO DIN, CORRENTE NOMINAL DE 25A - FORNECIMENTO E INSTALAÇÃO. AF_10/2020</v>
          </cell>
          <cell r="I3120" t="str">
            <v>UN</v>
          </cell>
          <cell r="J3120" t="str">
            <v>COEFICIENTE DE REPRESENTATIVIDADE</v>
          </cell>
          <cell r="K3120" t="str">
            <v>18,97</v>
          </cell>
        </row>
        <row r="3121">
          <cell r="A3121" t="str">
            <v>INSTALACAO ELETRICA/ELETRIFICACAO E ILUMINACAO EXTERNA</v>
          </cell>
          <cell r="B3121" t="str">
            <v>INEL</v>
          </cell>
          <cell r="C3121" t="str">
            <v>QUADROS/DISJUNTORES</v>
          </cell>
          <cell r="D3121" t="str">
            <v>0169</v>
          </cell>
        </row>
        <row r="3121">
          <cell r="G3121">
            <v>93657</v>
          </cell>
          <cell r="H3121" t="str">
            <v>DISJUNTOR MONOPOLAR TIPO DIN, CORRENTE NOMINAL DE 32A - FORNECIMENTO E INSTALAÇÃO. AF_10/2020</v>
          </cell>
          <cell r="I3121" t="str">
            <v>UN</v>
          </cell>
          <cell r="J3121" t="str">
            <v>COEFICIENTE DE REPRESENTATIVIDADE</v>
          </cell>
          <cell r="K3121" t="str">
            <v>20,47</v>
          </cell>
        </row>
        <row r="3122">
          <cell r="A3122" t="str">
            <v>INSTALACAO ELETRICA/ELETRIFICACAO E ILUMINACAO EXTERNA</v>
          </cell>
          <cell r="B3122" t="str">
            <v>INEL</v>
          </cell>
          <cell r="C3122" t="str">
            <v>QUADROS/DISJUNTORES</v>
          </cell>
          <cell r="D3122" t="str">
            <v>0169</v>
          </cell>
        </row>
        <row r="3122">
          <cell r="G3122">
            <v>93658</v>
          </cell>
          <cell r="H3122" t="str">
            <v>DISJUNTOR MONOPOLAR TIPO DIN, CORRENTE NOMINAL DE 40A - FORNECIMENTO E INSTALAÇÃO. AF_10/2020</v>
          </cell>
          <cell r="I3122" t="str">
            <v>UN</v>
          </cell>
          <cell r="J3122" t="str">
            <v>COEFICIENTE DE REPRESENTATIVIDADE</v>
          </cell>
          <cell r="K3122" t="str">
            <v>29,49</v>
          </cell>
        </row>
        <row r="3123">
          <cell r="A3123" t="str">
            <v>INSTALACAO ELETRICA/ELETRIFICACAO E ILUMINACAO EXTERNA</v>
          </cell>
          <cell r="B3123" t="str">
            <v>INEL</v>
          </cell>
          <cell r="C3123" t="str">
            <v>QUADROS/DISJUNTORES</v>
          </cell>
          <cell r="D3123" t="str">
            <v>0169</v>
          </cell>
        </row>
        <row r="3123">
          <cell r="G3123">
            <v>93659</v>
          </cell>
          <cell r="H3123" t="str">
            <v>DISJUNTOR MONOPOLAR TIPO DIN, CORRENTE NOMINAL DE 50A - FORNECIMENTO E INSTALAÇÃO. AF_10/2020</v>
          </cell>
          <cell r="I3123" t="str">
            <v>UN</v>
          </cell>
          <cell r="J3123" t="str">
            <v>COEFICIENTE DE REPRESENTATIVIDADE</v>
          </cell>
          <cell r="K3123" t="str">
            <v>32,43</v>
          </cell>
        </row>
        <row r="3124">
          <cell r="A3124" t="str">
            <v>INSTALACAO ELETRICA/ELETRIFICACAO E ILUMINACAO EXTERNA</v>
          </cell>
          <cell r="B3124" t="str">
            <v>INEL</v>
          </cell>
          <cell r="C3124" t="str">
            <v>QUADROS/DISJUNTORES</v>
          </cell>
          <cell r="D3124" t="str">
            <v>0169</v>
          </cell>
        </row>
        <row r="3124">
          <cell r="G3124">
            <v>93660</v>
          </cell>
          <cell r="H3124" t="str">
            <v>DISJUNTOR BIPOLAR TIPO DIN, CORRENTE NOMINAL DE 10A - FORNECIMENTO E INSTALAÇÃO. AF_10/2020</v>
          </cell>
          <cell r="I3124" t="str">
            <v>UN</v>
          </cell>
          <cell r="J3124" t="str">
            <v>COEFICIENTE DE REPRESENTATIVIDADE</v>
          </cell>
          <cell r="K3124" t="str">
            <v>86,81</v>
          </cell>
        </row>
        <row r="3125">
          <cell r="A3125" t="str">
            <v>INSTALACAO ELETRICA/ELETRIFICACAO E ILUMINACAO EXTERNA</v>
          </cell>
          <cell r="B3125" t="str">
            <v>INEL</v>
          </cell>
          <cell r="C3125" t="str">
            <v>QUADROS/DISJUNTORES</v>
          </cell>
          <cell r="D3125" t="str">
            <v>0169</v>
          </cell>
        </row>
        <row r="3125">
          <cell r="G3125">
            <v>93661</v>
          </cell>
          <cell r="H3125" t="str">
            <v>DISJUNTOR BIPOLAR TIPO DIN, CORRENTE NOMINAL DE 16A - FORNECIMENTO E INSTALAÇÃO. AF_10/2020</v>
          </cell>
          <cell r="I3125" t="str">
            <v>UN</v>
          </cell>
          <cell r="J3125" t="str">
            <v>COEFICIENTE DE REPRESENTATIVIDADE</v>
          </cell>
          <cell r="K3125" t="str">
            <v>87,96</v>
          </cell>
        </row>
        <row r="3126">
          <cell r="A3126" t="str">
            <v>INSTALACAO ELETRICA/ELETRIFICACAO E ILUMINACAO EXTERNA</v>
          </cell>
          <cell r="B3126" t="str">
            <v>INEL</v>
          </cell>
          <cell r="C3126" t="str">
            <v>QUADROS/DISJUNTORES</v>
          </cell>
          <cell r="D3126" t="str">
            <v>0169</v>
          </cell>
        </row>
        <row r="3126">
          <cell r="G3126">
            <v>93662</v>
          </cell>
          <cell r="H3126" t="str">
            <v>DISJUNTOR BIPOLAR TIPO DIN, CORRENTE NOMINAL DE 20A - FORNECIMENTO E INSTALAÇÃO. AF_10/2020</v>
          </cell>
          <cell r="I3126" t="str">
            <v>UN</v>
          </cell>
          <cell r="J3126" t="str">
            <v>COEFICIENTE DE REPRESENTATIVIDADE</v>
          </cell>
          <cell r="K3126" t="str">
            <v>90,53</v>
          </cell>
        </row>
        <row r="3127">
          <cell r="A3127" t="str">
            <v>INSTALACAO ELETRICA/ELETRIFICACAO E ILUMINACAO EXTERNA</v>
          </cell>
          <cell r="B3127" t="str">
            <v>INEL</v>
          </cell>
          <cell r="C3127" t="str">
            <v>QUADROS/DISJUNTORES</v>
          </cell>
          <cell r="D3127" t="str">
            <v>0169</v>
          </cell>
        </row>
        <row r="3127">
          <cell r="G3127">
            <v>93663</v>
          </cell>
          <cell r="H3127" t="str">
            <v>DISJUNTOR BIPOLAR TIPO DIN, CORRENTE NOMINAL DE 25A - FORNECIMENTO E INSTALAÇÃO. AF_10/2020</v>
          </cell>
          <cell r="I3127" t="str">
            <v>UN</v>
          </cell>
          <cell r="J3127" t="str">
            <v>COEFICIENTE DE REPRESENTATIVIDADE</v>
          </cell>
          <cell r="K3127" t="str">
            <v>90,53</v>
          </cell>
        </row>
        <row r="3128">
          <cell r="A3128" t="str">
            <v>INSTALACAO ELETRICA/ELETRIFICACAO E ILUMINACAO EXTERNA</v>
          </cell>
          <cell r="B3128" t="str">
            <v>INEL</v>
          </cell>
          <cell r="C3128" t="str">
            <v>QUADROS/DISJUNTORES</v>
          </cell>
          <cell r="D3128" t="str">
            <v>0169</v>
          </cell>
        </row>
        <row r="3128">
          <cell r="G3128">
            <v>93664</v>
          </cell>
          <cell r="H3128" t="str">
            <v>DISJUNTOR BIPOLAR TIPO DIN, CORRENTE NOMINAL DE 32A - FORNECIMENTO E INSTALAÇÃO. AF_10/2020</v>
          </cell>
          <cell r="I3128" t="str">
            <v>UN</v>
          </cell>
          <cell r="J3128" t="str">
            <v>COEFICIENTE DE REPRESENTATIVIDADE</v>
          </cell>
          <cell r="K3128" t="str">
            <v>93,54</v>
          </cell>
        </row>
        <row r="3129">
          <cell r="A3129" t="str">
            <v>INSTALACAO ELETRICA/ELETRIFICACAO E ILUMINACAO EXTERNA</v>
          </cell>
          <cell r="B3129" t="str">
            <v>INEL</v>
          </cell>
          <cell r="C3129" t="str">
            <v>QUADROS/DISJUNTORES</v>
          </cell>
          <cell r="D3129" t="str">
            <v>0169</v>
          </cell>
        </row>
        <row r="3129">
          <cell r="G3129">
            <v>93665</v>
          </cell>
          <cell r="H3129" t="str">
            <v>DISJUNTOR BIPOLAR TIPO DIN, CORRENTE NOMINAL DE 40A - FORNECIMENTO E INSTALAÇÃO. AF_10/2020</v>
          </cell>
          <cell r="I3129" t="str">
            <v>UN</v>
          </cell>
          <cell r="J3129" t="str">
            <v>COEFICIENTE DE REPRESENTATIVIDADE</v>
          </cell>
          <cell r="K3129" t="str">
            <v>96,74</v>
          </cell>
        </row>
        <row r="3130">
          <cell r="A3130" t="str">
            <v>INSTALACAO ELETRICA/ELETRIFICACAO E ILUMINACAO EXTERNA</v>
          </cell>
          <cell r="B3130" t="str">
            <v>INEL</v>
          </cell>
          <cell r="C3130" t="str">
            <v>QUADROS/DISJUNTORES</v>
          </cell>
          <cell r="D3130" t="str">
            <v>0169</v>
          </cell>
        </row>
        <row r="3130">
          <cell r="G3130">
            <v>93666</v>
          </cell>
          <cell r="H3130" t="str">
            <v>DISJUNTOR BIPOLAR TIPO DIN, CORRENTE NOMINAL DE 50A - FORNECIMENTO E INSTALAÇÃO. AF_10/2020</v>
          </cell>
          <cell r="I3130" t="str">
            <v>UN</v>
          </cell>
          <cell r="J3130" t="str">
            <v>COEFICIENTE DE REPRESENTATIVIDADE</v>
          </cell>
          <cell r="K3130" t="str">
            <v>102,63</v>
          </cell>
        </row>
        <row r="3131">
          <cell r="A3131" t="str">
            <v>INSTALACAO ELETRICA/ELETRIFICACAO E ILUMINACAO EXTERNA</v>
          </cell>
          <cell r="B3131" t="str">
            <v>INEL</v>
          </cell>
          <cell r="C3131" t="str">
            <v>QUADROS/DISJUNTORES</v>
          </cell>
          <cell r="D3131" t="str">
            <v>0169</v>
          </cell>
        </row>
        <row r="3131">
          <cell r="G3131">
            <v>93667</v>
          </cell>
          <cell r="H3131" t="str">
            <v>DISJUNTOR TRIPOLAR TIPO DIN, CORRENTE NOMINAL DE 10A - FORNECIMENTO E INSTALAÇÃO. AF_10/2020</v>
          </cell>
          <cell r="I3131" t="str">
            <v>UN</v>
          </cell>
          <cell r="J3131" t="str">
            <v>COEFICIENTE DE REPRESENTATIVIDADE</v>
          </cell>
          <cell r="K3131" t="str">
            <v>108,02</v>
          </cell>
        </row>
        <row r="3132">
          <cell r="A3132" t="str">
            <v>INSTALACAO ELETRICA/ELETRIFICACAO E ILUMINACAO EXTERNA</v>
          </cell>
          <cell r="B3132" t="str">
            <v>INEL</v>
          </cell>
          <cell r="C3132" t="str">
            <v>QUADROS/DISJUNTORES</v>
          </cell>
          <cell r="D3132" t="str">
            <v>0169</v>
          </cell>
        </row>
        <row r="3132">
          <cell r="G3132">
            <v>93668</v>
          </cell>
          <cell r="H3132" t="str">
            <v>DISJUNTOR TRIPOLAR TIPO DIN, CORRENTE NOMINAL DE 16A - FORNECIMENTO E INSTALAÇÃO. AF_10/2020</v>
          </cell>
          <cell r="I3132" t="str">
            <v>UN</v>
          </cell>
          <cell r="J3132" t="str">
            <v>COEFICIENTE DE REPRESENTATIVIDADE</v>
          </cell>
          <cell r="K3132" t="str">
            <v>109,75</v>
          </cell>
        </row>
        <row r="3133">
          <cell r="A3133" t="str">
            <v>INSTALACAO ELETRICA/ELETRIFICACAO E ILUMINACAO EXTERNA</v>
          </cell>
          <cell r="B3133" t="str">
            <v>INEL</v>
          </cell>
          <cell r="C3133" t="str">
            <v>QUADROS/DISJUNTORES</v>
          </cell>
          <cell r="D3133" t="str">
            <v>0169</v>
          </cell>
        </row>
        <row r="3133">
          <cell r="G3133">
            <v>93669</v>
          </cell>
          <cell r="H3133" t="str">
            <v>DISJUNTOR TRIPOLAR TIPO DIN, CORRENTE NOMINAL DE 20A - FORNECIMENTO E INSTALAÇÃO. AF_10/2020</v>
          </cell>
          <cell r="I3133" t="str">
            <v>UN</v>
          </cell>
          <cell r="J3133" t="str">
            <v>COEFICIENTE DE REPRESENTATIVIDADE</v>
          </cell>
          <cell r="K3133" t="str">
            <v>113,61</v>
          </cell>
        </row>
        <row r="3134">
          <cell r="A3134" t="str">
            <v>INSTALACAO ELETRICA/ELETRIFICACAO E ILUMINACAO EXTERNA</v>
          </cell>
          <cell r="B3134" t="str">
            <v>INEL</v>
          </cell>
          <cell r="C3134" t="str">
            <v>QUADROS/DISJUNTORES</v>
          </cell>
          <cell r="D3134" t="str">
            <v>0169</v>
          </cell>
        </row>
        <row r="3134">
          <cell r="G3134">
            <v>93670</v>
          </cell>
          <cell r="H3134" t="str">
            <v>DISJUNTOR TRIPOLAR TIPO DIN, CORRENTE NOMINAL DE 25A - FORNECIMENTO E INSTALAÇÃO. AF_10/2020</v>
          </cell>
          <cell r="I3134" t="str">
            <v>UN</v>
          </cell>
          <cell r="J3134" t="str">
            <v>COEFICIENTE DE REPRESENTATIVIDADE</v>
          </cell>
          <cell r="K3134" t="str">
            <v>113,61</v>
          </cell>
        </row>
        <row r="3135">
          <cell r="A3135" t="str">
            <v>INSTALACAO ELETRICA/ELETRIFICACAO E ILUMINACAO EXTERNA</v>
          </cell>
          <cell r="B3135" t="str">
            <v>INEL</v>
          </cell>
          <cell r="C3135" t="str">
            <v>QUADROS/DISJUNTORES</v>
          </cell>
          <cell r="D3135" t="str">
            <v>0169</v>
          </cell>
        </row>
        <row r="3135">
          <cell r="G3135">
            <v>93671</v>
          </cell>
          <cell r="H3135" t="str">
            <v>DISJUNTOR TRIPOLAR TIPO DIN, CORRENTE NOMINAL DE 32A - FORNECIMENTO E INSTALAÇÃO. AF_10/2020</v>
          </cell>
          <cell r="I3135" t="str">
            <v>UN</v>
          </cell>
          <cell r="J3135" t="str">
            <v>COEFICIENTE DE REPRESENTATIVIDADE</v>
          </cell>
          <cell r="K3135" t="str">
            <v>118,13</v>
          </cell>
        </row>
        <row r="3136">
          <cell r="A3136" t="str">
            <v>INSTALACAO ELETRICA/ELETRIFICACAO E ILUMINACAO EXTERNA</v>
          </cell>
          <cell r="B3136" t="str">
            <v>INEL</v>
          </cell>
          <cell r="C3136" t="str">
            <v>QUADROS/DISJUNTORES</v>
          </cell>
          <cell r="D3136" t="str">
            <v>0169</v>
          </cell>
        </row>
        <row r="3136">
          <cell r="G3136">
            <v>93672</v>
          </cell>
          <cell r="H3136" t="str">
            <v>DISJUNTOR TRIPOLAR TIPO DIN, CORRENTE NOMINAL DE 40A - FORNECIMENTO E INSTALAÇÃO. AF_10/2020</v>
          </cell>
          <cell r="I3136" t="str">
            <v>UN</v>
          </cell>
          <cell r="J3136" t="str">
            <v>COEFICIENTE DE REPRESENTATIVIDADE</v>
          </cell>
          <cell r="K3136" t="str">
            <v>124,77</v>
          </cell>
        </row>
        <row r="3137">
          <cell r="A3137" t="str">
            <v>INSTALACAO ELETRICA/ELETRIFICACAO E ILUMINACAO EXTERNA</v>
          </cell>
          <cell r="B3137" t="str">
            <v>INEL</v>
          </cell>
          <cell r="C3137" t="str">
            <v>QUADROS/DISJUNTORES</v>
          </cell>
          <cell r="D3137" t="str">
            <v>0169</v>
          </cell>
        </row>
        <row r="3137">
          <cell r="G3137">
            <v>93673</v>
          </cell>
          <cell r="H3137" t="str">
            <v>DISJUNTOR TRIPOLAR TIPO DIN, CORRENTE NOMINAL DE 50A - FORNECIMENTO E INSTALAÇÃO. AF_10/2020</v>
          </cell>
          <cell r="I3137" t="str">
            <v>UN</v>
          </cell>
          <cell r="J3137" t="str">
            <v>COEFICIENTE DE REPRESENTATIVIDADE</v>
          </cell>
          <cell r="K3137" t="str">
            <v>133,61</v>
          </cell>
        </row>
        <row r="3138">
          <cell r="A3138" t="str">
            <v>INSTALACAO ELETRICA/ELETRIFICACAO E ILUMINACAO EXTERNA</v>
          </cell>
          <cell r="B3138" t="str">
            <v>INEL</v>
          </cell>
          <cell r="C3138" t="str">
            <v>QUADROS/DISJUNTORES</v>
          </cell>
          <cell r="D3138" t="str">
            <v>0169</v>
          </cell>
        </row>
        <row r="3138">
          <cell r="G3138">
            <v>97359</v>
          </cell>
          <cell r="H3138" t="str">
            <v>QUADRO DE MEDIÇÃO GERAL DE ENERGIA COM 8 MEDIDORES - FORNECIMENTO E INSTALAÇÃO. AF_10/2020</v>
          </cell>
          <cell r="I3138" t="str">
            <v>UN</v>
          </cell>
          <cell r="J3138" t="str">
            <v>COEFICIENTE DE REPRESENTATIVIDADE</v>
          </cell>
          <cell r="K3138" t="str">
            <v>3.348,68</v>
          </cell>
        </row>
        <row r="3139">
          <cell r="A3139" t="str">
            <v>INSTALACAO ELETRICA/ELETRIFICACAO E ILUMINACAO EXTERNA</v>
          </cell>
          <cell r="B3139" t="str">
            <v>INEL</v>
          </cell>
          <cell r="C3139" t="str">
            <v>QUADROS/DISJUNTORES</v>
          </cell>
          <cell r="D3139" t="str">
            <v>0169</v>
          </cell>
        </row>
        <row r="3139">
          <cell r="G3139">
            <v>97360</v>
          </cell>
          <cell r="H3139" t="str">
            <v>QUADRO DE MEDIÇÃO GERAL DE ENERGIA COM 12 MEDIDORES - FORNECIMENTO E INSTALAÇÃO. AF_10/2020</v>
          </cell>
          <cell r="I3139" t="str">
            <v>UN</v>
          </cell>
          <cell r="J3139" t="str">
            <v>COEFICIENTE DE REPRESENTATIVIDADE</v>
          </cell>
          <cell r="K3139" t="str">
            <v>6.453,47</v>
          </cell>
        </row>
        <row r="3140">
          <cell r="A3140" t="str">
            <v>INSTALACAO ELETRICA/ELETRIFICACAO E ILUMINACAO EXTERNA</v>
          </cell>
          <cell r="B3140" t="str">
            <v>INEL</v>
          </cell>
          <cell r="C3140" t="str">
            <v>QUADROS/DISJUNTORES</v>
          </cell>
          <cell r="D3140" t="str">
            <v>0169</v>
          </cell>
        </row>
        <row r="3140">
          <cell r="G3140">
            <v>97361</v>
          </cell>
          <cell r="H3140" t="str">
            <v>QUADRO DE MEDIÇÃO GERAL DE ENERGIA COM 16 MEDIDORES - FORNECIMENTO E INSTALAÇÃO. AF_10/2020</v>
          </cell>
          <cell r="I3140" t="str">
            <v>UN</v>
          </cell>
          <cell r="J3140" t="str">
            <v>COEFICIENTE DE REPRESENTATIVIDADE</v>
          </cell>
          <cell r="K3140" t="str">
            <v>8.604,63</v>
          </cell>
        </row>
        <row r="3141">
          <cell r="A3141" t="str">
            <v>INSTALACAO ELETRICA/ELETRIFICACAO E ILUMINACAO EXTERNA</v>
          </cell>
          <cell r="B3141" t="str">
            <v>INEL</v>
          </cell>
          <cell r="C3141" t="str">
            <v>QUADROS/DISJUNTORES</v>
          </cell>
          <cell r="D3141" t="str">
            <v>0169</v>
          </cell>
        </row>
        <row r="3141">
          <cell r="G3141">
            <v>97362</v>
          </cell>
          <cell r="H3141" t="str">
            <v>QUADRO DE MEDIÇÃO GERAL DE ENERGIA PARA BARRAMENTO BLINDADO COM 4 MEDIDORES - FORNECIMENTO E INSTALAÇÃO. AF_10/2020</v>
          </cell>
          <cell r="I3141" t="str">
            <v>UN</v>
          </cell>
          <cell r="J3141" t="str">
            <v>COEFICIENTE DE REPRESENTATIVIDADE</v>
          </cell>
          <cell r="K3141" t="str">
            <v>1.674,09</v>
          </cell>
        </row>
        <row r="3142">
          <cell r="A3142" t="str">
            <v>INSTALACAO ELETRICA/ELETRIFICACAO E ILUMINACAO EXTERNA</v>
          </cell>
          <cell r="B3142" t="str">
            <v>INEL</v>
          </cell>
          <cell r="C3142" t="str">
            <v>QUADROS/DISJUNTORES</v>
          </cell>
          <cell r="D3142" t="str">
            <v>0169</v>
          </cell>
        </row>
        <row r="3142">
          <cell r="G3142">
            <v>101875</v>
          </cell>
          <cell r="H3142" t="str">
            <v>QUADRO DE DISTRIBUIÇÃO DE ENERGIA EM CHAPA DE AÇO GALVANIZADO, DE EMBUTIR, COM BARRAMENTO TRIFÁSICO, PARA 12 DISJUNTORES DIN 100A - FORNECIMENTO E INSTALAÇÃO. AF_10/2020</v>
          </cell>
          <cell r="I3142" t="str">
            <v>UN</v>
          </cell>
          <cell r="J3142" t="str">
            <v>COEFICIENTE DE REPRESENTATIVIDADE</v>
          </cell>
          <cell r="K3142" t="str">
            <v>361,60</v>
          </cell>
        </row>
        <row r="3143">
          <cell r="A3143" t="str">
            <v>INSTALACAO ELETRICA/ELETRIFICACAO E ILUMINACAO EXTERNA</v>
          </cell>
          <cell r="B3143" t="str">
            <v>INEL</v>
          </cell>
          <cell r="C3143" t="str">
            <v>QUADROS/DISJUNTORES</v>
          </cell>
          <cell r="D3143" t="str">
            <v>0169</v>
          </cell>
        </row>
        <row r="3143">
          <cell r="G3143">
            <v>101876</v>
          </cell>
          <cell r="H3143" t="str">
            <v>QUADRO DE DISTRIBUIÇÃO DE ENERGIA EM PVC, DE EMBUTIR, SEM BARRAMENTO, PARA 6 DISJUNTORES - FORNECIMENTO E INSTALAÇÃO. AF_10/2020</v>
          </cell>
          <cell r="I3143" t="str">
            <v>UN</v>
          </cell>
          <cell r="J3143" t="str">
            <v>COEFICIENTE DE REPRESENTATIVIDADE</v>
          </cell>
          <cell r="K3143" t="str">
            <v>75,66</v>
          </cell>
        </row>
        <row r="3144">
          <cell r="A3144" t="str">
            <v>INSTALACAO ELETRICA/ELETRIFICACAO E ILUMINACAO EXTERNA</v>
          </cell>
          <cell r="B3144" t="str">
            <v>INEL</v>
          </cell>
          <cell r="C3144" t="str">
            <v>QUADROS/DISJUNTORES</v>
          </cell>
          <cell r="D3144" t="str">
            <v>0169</v>
          </cell>
        </row>
        <row r="3144">
          <cell r="G3144">
            <v>101877</v>
          </cell>
          <cell r="H3144" t="str">
            <v>QUADRO DE DISTRIBUIÇÃO DE ENERGIA EM PVC, DE EMBUTIR, SEM BARRAMENTO, PARA 3 DISJUNTORES - FORNECIMENTO E INSTALAÇÃO. AF_10/2020</v>
          </cell>
          <cell r="I3144" t="str">
            <v>UN</v>
          </cell>
          <cell r="J3144" t="str">
            <v>COEFICIENTE DE REPRESENTATIVIDADE</v>
          </cell>
          <cell r="K3144" t="str">
            <v>52,26</v>
          </cell>
        </row>
        <row r="3145">
          <cell r="A3145" t="str">
            <v>INSTALACAO ELETRICA/ELETRIFICACAO E ILUMINACAO EXTERNA</v>
          </cell>
          <cell r="B3145" t="str">
            <v>INEL</v>
          </cell>
          <cell r="C3145" t="str">
            <v>QUADROS/DISJUNTORES</v>
          </cell>
          <cell r="D3145" t="str">
            <v>0169</v>
          </cell>
        </row>
        <row r="3145">
          <cell r="G3145">
            <v>101878</v>
          </cell>
          <cell r="H3145" t="str">
            <v>QUADRO DE DISTRIBUIÇÃO DE ENERGIA EM CHAPA DE AÇO GALVANIZADO, DE SOBREPOR, COM BARRAMENTO TRIFÁSICO, PARA 18 DISJUNTORES DIN 100A - FORNECIMENTO E INSTALAÇÃO. AF_10/2020</v>
          </cell>
          <cell r="I3145" t="str">
            <v>UN</v>
          </cell>
          <cell r="J3145" t="str">
            <v>COEFICIENTE DE REPRESENTATIVIDADE</v>
          </cell>
          <cell r="K3145" t="str">
            <v>500,29</v>
          </cell>
        </row>
        <row r="3146">
          <cell r="A3146" t="str">
            <v>INSTALACAO ELETRICA/ELETRIFICACAO E ILUMINACAO EXTERNA</v>
          </cell>
          <cell r="B3146" t="str">
            <v>INEL</v>
          </cell>
          <cell r="C3146" t="str">
            <v>QUADROS/DISJUNTORES</v>
          </cell>
          <cell r="D3146" t="str">
            <v>0169</v>
          </cell>
        </row>
        <row r="3146">
          <cell r="G3146">
            <v>101879</v>
          </cell>
          <cell r="H3146" t="str">
            <v>QUADRO DE DISTRIBUIÇÃO DE ENERGIA EM CHAPA DE AÇO GALVANIZADO, DE EMBUTIR, COM BARRAMENTO TRIFÁSICO, PARA 24 DISJUNTORES DIN 100A - FORNECIMENTO E INSTALAÇÃO. AF_10/2020</v>
          </cell>
          <cell r="I3146" t="str">
            <v>UN</v>
          </cell>
          <cell r="J3146" t="str">
            <v>COEFICIENTE DE REPRESENTATIVIDADE</v>
          </cell>
          <cell r="K3146" t="str">
            <v>522,51</v>
          </cell>
        </row>
        <row r="3147">
          <cell r="A3147" t="str">
            <v>INSTALACAO ELETRICA/ELETRIFICACAO E ILUMINACAO EXTERNA</v>
          </cell>
          <cell r="B3147" t="str">
            <v>INEL</v>
          </cell>
          <cell r="C3147" t="str">
            <v>QUADROS/DISJUNTORES</v>
          </cell>
          <cell r="D3147" t="str">
            <v>0169</v>
          </cell>
        </row>
        <row r="3147">
          <cell r="G3147">
            <v>101880</v>
          </cell>
          <cell r="H3147" t="str">
            <v>QUADRO DE DISTRIBUIÇÃO DE ENERGIA EM CHAPA DE AÇO GALVANIZADO, DE EMBUTIR, COM BARRAMENTO TRIFÁSICO, PARA 30 DISJUNTORES DIN 150A - FORNECIMENTO E INSTALAÇÃO. AF_10/2020</v>
          </cell>
          <cell r="I3147" t="str">
            <v>UN</v>
          </cell>
          <cell r="J3147" t="str">
            <v>COEFICIENTE DE REPRESENTATIVIDADE</v>
          </cell>
          <cell r="K3147" t="str">
            <v>602,02</v>
          </cell>
        </row>
        <row r="3148">
          <cell r="A3148" t="str">
            <v>INSTALACAO ELETRICA/ELETRIFICACAO E ILUMINACAO EXTERNA</v>
          </cell>
          <cell r="B3148" t="str">
            <v>INEL</v>
          </cell>
          <cell r="C3148" t="str">
            <v>QUADROS/DISJUNTORES</v>
          </cell>
          <cell r="D3148" t="str">
            <v>0169</v>
          </cell>
        </row>
        <row r="3148">
          <cell r="G3148">
            <v>101881</v>
          </cell>
          <cell r="H3148" t="str">
            <v>QUADRO DE DISTRIBUIÇÃO DE ENERGIA EM CHAPA DE AÇO GALVANIZADO, DE EMBUTIR, COM BARRAMENTO TRIFÁSICO, PARA 40 DISJUNTORES DIN 100A - FORNECIMENTO E INSTALAÇÃO. AF_10/2020</v>
          </cell>
          <cell r="I3148" t="str">
            <v>UN</v>
          </cell>
          <cell r="J3148" t="str">
            <v>COEFICIENTE DE REPRESENTATIVIDADE</v>
          </cell>
          <cell r="K3148" t="str">
            <v>863,46</v>
          </cell>
        </row>
        <row r="3149">
          <cell r="A3149" t="str">
            <v>INSTALACAO ELETRICA/ELETRIFICACAO E ILUMINACAO EXTERNA</v>
          </cell>
          <cell r="B3149" t="str">
            <v>INEL</v>
          </cell>
          <cell r="C3149" t="str">
            <v>QUADROS/DISJUNTORES</v>
          </cell>
          <cell r="D3149" t="str">
            <v>0169</v>
          </cell>
        </row>
        <row r="3149">
          <cell r="G3149">
            <v>101882</v>
          </cell>
          <cell r="H3149" t="str">
            <v>QUADRO DE DISTRIBUIÇÃO DE ENERGIA EM CHAPA DE AÇO GALVANIZADO, DE EMBUTIR, COM BARRAMENTO TRIFÁSICO, PARA 30 DISJUNTORES DIN 225A - FORNECIMENTO E INSTALAÇÃO. AF_10/2020</v>
          </cell>
          <cell r="I3149" t="str">
            <v>UN</v>
          </cell>
          <cell r="J3149" t="str">
            <v>COEFICIENTE DE REPRESENTATIVIDADE</v>
          </cell>
          <cell r="K3149" t="str">
            <v>1.223,84</v>
          </cell>
        </row>
        <row r="3150">
          <cell r="A3150" t="str">
            <v>INSTALACAO ELETRICA/ELETRIFICACAO E ILUMINACAO EXTERNA</v>
          </cell>
          <cell r="B3150" t="str">
            <v>INEL</v>
          </cell>
          <cell r="C3150" t="str">
            <v>QUADROS/DISJUNTORES</v>
          </cell>
          <cell r="D3150" t="str">
            <v>0169</v>
          </cell>
        </row>
        <row r="3150">
          <cell r="G3150">
            <v>101883</v>
          </cell>
          <cell r="H3150" t="str">
            <v>QUADRO DE DISTRIBUIÇÃO DE ENERGIA EM CHAPA DE AÇO GALVANIZADO, DE EMBUTIR, COM BARRAMENTO TRIFÁSICO, PARA 18 DISJUNTORES DIN 100A - FORNECIMENTO E INSTALAÇÃO. AF_10/2020</v>
          </cell>
          <cell r="I3150" t="str">
            <v>UN</v>
          </cell>
          <cell r="J3150" t="str">
            <v>COEFICIENTE DE REPRESENTATIVIDADE</v>
          </cell>
          <cell r="K3150" t="str">
            <v>498,14</v>
          </cell>
        </row>
        <row r="3151">
          <cell r="A3151" t="str">
            <v>INSTALACAO ELETRICA/ELETRIFICACAO E ILUMINACAO EXTERNA</v>
          </cell>
          <cell r="B3151" t="str">
            <v>INEL</v>
          </cell>
          <cell r="C3151" t="str">
            <v>QUADROS/DISJUNTORES</v>
          </cell>
          <cell r="D3151" t="str">
            <v>0169</v>
          </cell>
        </row>
        <row r="3151">
          <cell r="G3151">
            <v>101890</v>
          </cell>
          <cell r="H3151" t="str">
            <v>DISJUNTOR MONOPOLAR TIPO NEMA, CORRENTE NOMINAL DE 10 ATÉ 30A - FORNECIMENTO E INSTALAÇÃO. AF_10/2020</v>
          </cell>
          <cell r="I3151" t="str">
            <v>UN</v>
          </cell>
          <cell r="J3151" t="str">
            <v>COEFICIENTE DE REPRESENTATIVIDADE</v>
          </cell>
          <cell r="K3151" t="str">
            <v>23,13</v>
          </cell>
        </row>
        <row r="3152">
          <cell r="A3152" t="str">
            <v>INSTALACAO ELETRICA/ELETRIFICACAO E ILUMINACAO EXTERNA</v>
          </cell>
          <cell r="B3152" t="str">
            <v>INEL</v>
          </cell>
          <cell r="C3152" t="str">
            <v>QUADROS/DISJUNTORES</v>
          </cell>
          <cell r="D3152" t="str">
            <v>0169</v>
          </cell>
        </row>
        <row r="3152">
          <cell r="G3152">
            <v>101891</v>
          </cell>
          <cell r="H3152" t="str">
            <v>DISJUNTOR MONOPOLAR TIPO NEMA, CORRENTE NOMINAL DE 35 ATÉ 50A - FORNECIMENTO E INSTALAÇÃO. AF_10/2020</v>
          </cell>
          <cell r="I3152" t="str">
            <v>UN</v>
          </cell>
          <cell r="J3152" t="str">
            <v>COEFICIENTE DE REPRESENTATIVIDADE</v>
          </cell>
          <cell r="K3152" t="str">
            <v>39,21</v>
          </cell>
        </row>
        <row r="3153">
          <cell r="A3153" t="str">
            <v>INSTALACAO ELETRICA/ELETRIFICACAO E ILUMINACAO EXTERNA</v>
          </cell>
          <cell r="B3153" t="str">
            <v>INEL</v>
          </cell>
          <cell r="C3153" t="str">
            <v>QUADROS/DISJUNTORES</v>
          </cell>
          <cell r="D3153" t="str">
            <v>0169</v>
          </cell>
        </row>
        <row r="3153">
          <cell r="G3153">
            <v>101892</v>
          </cell>
          <cell r="H3153" t="str">
            <v>DISJUNTOR BIPOLAR TIPO NEMA, CORRENTE NOMINAL DE 10 ATÉ 50A - FORNECIMENTO E INSTALAÇÃO. AF_10/2020</v>
          </cell>
          <cell r="I3153" t="str">
            <v>UN</v>
          </cell>
          <cell r="J3153" t="str">
            <v>COEFICIENTE DE REPRESENTATIVIDADE</v>
          </cell>
          <cell r="K3153" t="str">
            <v>107,98</v>
          </cell>
        </row>
        <row r="3154">
          <cell r="A3154" t="str">
            <v>INSTALACAO ELETRICA/ELETRIFICACAO E ILUMINACAO EXTERNA</v>
          </cell>
          <cell r="B3154" t="str">
            <v>INEL</v>
          </cell>
          <cell r="C3154" t="str">
            <v>QUADROS/DISJUNTORES</v>
          </cell>
          <cell r="D3154" t="str">
            <v>0169</v>
          </cell>
        </row>
        <row r="3154">
          <cell r="G3154">
            <v>101893</v>
          </cell>
          <cell r="H3154" t="str">
            <v>DISJUNTOR TRIPOLAR TIPO NEMA, CORRENTE NOMINAL DE 10 ATÉ 50A - FORNECIMENTO E INSTALAÇÃO. AF_10/2020</v>
          </cell>
          <cell r="I3154" t="str">
            <v>UN</v>
          </cell>
          <cell r="J3154" t="str">
            <v>COEFICIENTE DE REPRESENTATIVIDADE</v>
          </cell>
          <cell r="K3154" t="str">
            <v>137,16</v>
          </cell>
        </row>
        <row r="3155">
          <cell r="A3155" t="str">
            <v>INSTALACAO ELETRICA/ELETRIFICACAO E ILUMINACAO EXTERNA</v>
          </cell>
          <cell r="B3155" t="str">
            <v>INEL</v>
          </cell>
          <cell r="C3155" t="str">
            <v>QUADROS/DISJUNTORES</v>
          </cell>
          <cell r="D3155" t="str">
            <v>0169</v>
          </cell>
        </row>
        <row r="3155">
          <cell r="G3155">
            <v>101894</v>
          </cell>
          <cell r="H3155" t="str">
            <v>DISJUNTOR TRIPOLAR TIPO NEMA, CORRENTE NOMINAL DE 60 ATÉ 100A - FORNECIMENTO E INSTALAÇÃO. AF_10/2020</v>
          </cell>
          <cell r="I3155" t="str">
            <v>UN</v>
          </cell>
          <cell r="J3155" t="str">
            <v>COEFICIENTE DE REPRESENTATIVIDADE</v>
          </cell>
          <cell r="K3155" t="str">
            <v>220,44</v>
          </cell>
        </row>
        <row r="3156">
          <cell r="A3156" t="str">
            <v>INSTALACAO ELETRICA/ELETRIFICACAO E ILUMINACAO EXTERNA</v>
          </cell>
          <cell r="B3156" t="str">
            <v>INEL</v>
          </cell>
          <cell r="C3156" t="str">
            <v>QUADROS/DISJUNTORES</v>
          </cell>
          <cell r="D3156" t="str">
            <v>0169</v>
          </cell>
        </row>
        <row r="3156">
          <cell r="G3156">
            <v>101895</v>
          </cell>
          <cell r="H3156" t="str">
            <v>DISJUNTOR TERMOMAGNÉTICO TRIPOLAR , CORRENTE NOMINAL DE 125A - FORNECIMENTO E INSTALAÇÃO. AF_10/2020</v>
          </cell>
          <cell r="I3156" t="str">
            <v>UN</v>
          </cell>
          <cell r="J3156" t="str">
            <v>COEFICIENTE DE REPRESENTATIVIDADE</v>
          </cell>
          <cell r="K3156" t="str">
            <v>623,71</v>
          </cell>
        </row>
        <row r="3157">
          <cell r="A3157" t="str">
            <v>INSTALACAO ELETRICA/ELETRIFICACAO E ILUMINACAO EXTERNA</v>
          </cell>
          <cell r="B3157" t="str">
            <v>INEL</v>
          </cell>
          <cell r="C3157" t="str">
            <v>QUADROS/DISJUNTORES</v>
          </cell>
          <cell r="D3157" t="str">
            <v>0169</v>
          </cell>
        </row>
        <row r="3157">
          <cell r="G3157">
            <v>101896</v>
          </cell>
          <cell r="H3157" t="str">
            <v>DISJUNTOR TERMOMAGNÉTICO TRIPOLAR , CORRENTE NOMINAL DE 200A - FORNECIMENTO E INSTALAÇÃO. AF_10/2020</v>
          </cell>
          <cell r="I3157" t="str">
            <v>UN</v>
          </cell>
          <cell r="J3157" t="str">
            <v>COEFICIENTE DE REPRESENTATIVIDADE</v>
          </cell>
          <cell r="K3157" t="str">
            <v>955,36</v>
          </cell>
        </row>
        <row r="3158">
          <cell r="A3158" t="str">
            <v>INSTALACAO ELETRICA/ELETRIFICACAO E ILUMINACAO EXTERNA</v>
          </cell>
          <cell r="B3158" t="str">
            <v>INEL</v>
          </cell>
          <cell r="C3158" t="str">
            <v>QUADROS/DISJUNTORES</v>
          </cell>
          <cell r="D3158" t="str">
            <v>0169</v>
          </cell>
        </row>
        <row r="3158">
          <cell r="G3158">
            <v>101897</v>
          </cell>
          <cell r="H3158" t="str">
            <v>DISJUNTOR TERMOMAGNÉTICO TRIPOLAR , CORRENTE NOMINAL DE 250A - FORNECIMENTO E INSTALAÇÃO. AF_10/2020</v>
          </cell>
          <cell r="I3158" t="str">
            <v>UN</v>
          </cell>
          <cell r="J3158" t="str">
            <v>COEFICIENTE DE REPRESENTATIVIDADE</v>
          </cell>
          <cell r="K3158" t="str">
            <v>1.549,15</v>
          </cell>
        </row>
        <row r="3159">
          <cell r="A3159" t="str">
            <v>INSTALACAO ELETRICA/ELETRIFICACAO E ILUMINACAO EXTERNA</v>
          </cell>
          <cell r="B3159" t="str">
            <v>INEL</v>
          </cell>
          <cell r="C3159" t="str">
            <v>QUADROS/DISJUNTORES</v>
          </cell>
          <cell r="D3159" t="str">
            <v>0169</v>
          </cell>
        </row>
        <row r="3159">
          <cell r="G3159">
            <v>101898</v>
          </cell>
          <cell r="H3159" t="str">
            <v>DISJUNTOR TERMOMAGNÉTICO TRIPOLAR , CORRENTE NOMINAL DE 400A - FORNECIMENTO E INSTALAÇÃO. AF_10/2020</v>
          </cell>
          <cell r="I3159" t="str">
            <v>UN</v>
          </cell>
          <cell r="J3159" t="str">
            <v>COEFICIENTE DE REPRESENTATIVIDADE</v>
          </cell>
          <cell r="K3159" t="str">
            <v>2.086,88</v>
          </cell>
        </row>
        <row r="3160">
          <cell r="A3160" t="str">
            <v>INSTALACAO ELETRICA/ELETRIFICACAO E ILUMINACAO EXTERNA</v>
          </cell>
          <cell r="B3160" t="str">
            <v>INEL</v>
          </cell>
          <cell r="C3160" t="str">
            <v>QUADROS/DISJUNTORES</v>
          </cell>
          <cell r="D3160" t="str">
            <v>0169</v>
          </cell>
        </row>
        <row r="3160">
          <cell r="G3160">
            <v>101899</v>
          </cell>
          <cell r="H3160" t="str">
            <v>DISJUNTOR TERMOMAGNÉTICO TRIPOLAR , CORRENTE NOMINAL DE 600A - FORNECIMENTO E INSTALAÇÃO. AF_10/2020</v>
          </cell>
          <cell r="I3160" t="str">
            <v>UN</v>
          </cell>
          <cell r="J3160" t="str">
            <v>COEFICIENTE DE REPRESENTATIVIDADE</v>
          </cell>
          <cell r="K3160" t="str">
            <v>3.365,94</v>
          </cell>
        </row>
        <row r="3161">
          <cell r="A3161" t="str">
            <v>INSTALACAO ELETRICA/ELETRIFICACAO E ILUMINACAO EXTERNA</v>
          </cell>
          <cell r="B3161" t="str">
            <v>INEL</v>
          </cell>
          <cell r="C3161" t="str">
            <v>QUADROS/DISJUNTORES</v>
          </cell>
          <cell r="D3161" t="str">
            <v>0169</v>
          </cell>
        </row>
        <row r="3161">
          <cell r="G3161">
            <v>101900</v>
          </cell>
          <cell r="H3161" t="str">
            <v>DISJUNTOR BAIXA TENSÃO TRIPOLAR A SECO  800A/600V - FORNECIMENTO E INSTALAÇÃO. AF_10/2020</v>
          </cell>
          <cell r="I3161" t="str">
            <v>UN</v>
          </cell>
          <cell r="J3161" t="str">
            <v>COEFICIENTE DE REPRESENTATIVIDADE</v>
          </cell>
          <cell r="K3161" t="str">
            <v>7.070,65</v>
          </cell>
        </row>
        <row r="3162">
          <cell r="A3162" t="str">
            <v>INSTALACAO ELETRICA/ELETRIFICACAO E ILUMINACAO EXTERNA</v>
          </cell>
          <cell r="B3162" t="str">
            <v>INEL</v>
          </cell>
          <cell r="C3162" t="str">
            <v>QUADROS/DISJUNTORES</v>
          </cell>
          <cell r="D3162" t="str">
            <v>0169</v>
          </cell>
        </row>
        <row r="3162">
          <cell r="G3162">
            <v>101901</v>
          </cell>
          <cell r="H3162" t="str">
            <v>CONTATOR TRIPOLAR I NOMINAL 12A - FORNECIMENTO E INSTALAÇÃO. AF_10/2020</v>
          </cell>
          <cell r="I3162" t="str">
            <v>UN</v>
          </cell>
          <cell r="J3162" t="str">
            <v>COEFICIENTE DE REPRESENTATIVIDADE</v>
          </cell>
          <cell r="K3162" t="str">
            <v>196,62</v>
          </cell>
        </row>
        <row r="3163">
          <cell r="A3163" t="str">
            <v>INSTALACAO ELETRICA/ELETRIFICACAO E ILUMINACAO EXTERNA</v>
          </cell>
          <cell r="B3163" t="str">
            <v>INEL</v>
          </cell>
          <cell r="C3163" t="str">
            <v>QUADROS/DISJUNTORES</v>
          </cell>
          <cell r="D3163" t="str">
            <v>0169</v>
          </cell>
        </row>
        <row r="3163">
          <cell r="G3163">
            <v>101902</v>
          </cell>
          <cell r="H3163" t="str">
            <v>CONTATOR TRIPOLAR I NOMINAL 22A - FORNECIMENTO E INSTALAÇÃO. AF_10/2020</v>
          </cell>
          <cell r="I3163" t="str">
            <v>UN</v>
          </cell>
          <cell r="J3163" t="str">
            <v>COEFICIENTE DE REPRESENTATIVIDADE</v>
          </cell>
          <cell r="K3163" t="str">
            <v>242,51</v>
          </cell>
        </row>
        <row r="3164">
          <cell r="A3164" t="str">
            <v>INSTALACAO ELETRICA/ELETRIFICACAO E ILUMINACAO EXTERNA</v>
          </cell>
          <cell r="B3164" t="str">
            <v>INEL</v>
          </cell>
          <cell r="C3164" t="str">
            <v>QUADROS/DISJUNTORES</v>
          </cell>
          <cell r="D3164" t="str">
            <v>0169</v>
          </cell>
        </row>
        <row r="3164">
          <cell r="G3164">
            <v>101903</v>
          </cell>
          <cell r="H3164" t="str">
            <v>CONTATOR TRIPOLAR I NOMINAL 38A - FORNECIMENTO E INSTALAÇÃO. AF_10/2020</v>
          </cell>
          <cell r="I3164" t="str">
            <v>UN</v>
          </cell>
          <cell r="J3164" t="str">
            <v>COEFICIENTE DE REPRESENTATIVIDADE</v>
          </cell>
          <cell r="K3164" t="str">
            <v>505,80</v>
          </cell>
        </row>
        <row r="3165">
          <cell r="A3165" t="str">
            <v>INSTALACAO ELETRICA/ELETRIFICACAO E ILUMINACAO EXTERNA</v>
          </cell>
          <cell r="B3165" t="str">
            <v>INEL</v>
          </cell>
          <cell r="C3165" t="str">
            <v>QUADROS/DISJUNTORES</v>
          </cell>
          <cell r="D3165" t="str">
            <v>0169</v>
          </cell>
        </row>
        <row r="3165">
          <cell r="G3165">
            <v>101904</v>
          </cell>
          <cell r="H3165" t="str">
            <v>CONTATOR TRIPOLAR I NOMIMAL 95A - FORNECIMENTO E INSTALAÇÃO. AF_10/2020</v>
          </cell>
          <cell r="I3165" t="str">
            <v>UN</v>
          </cell>
          <cell r="J3165" t="str">
            <v>COEFICIENTE DE REPRESENTATIVIDADE</v>
          </cell>
          <cell r="K3165" t="str">
            <v>1.873,65</v>
          </cell>
        </row>
        <row r="3166">
          <cell r="A3166" t="str">
            <v>INSTALACAO ELETRICA/ELETRIFICACAO E ILUMINACAO EXTERNA</v>
          </cell>
          <cell r="B3166" t="str">
            <v>INEL</v>
          </cell>
          <cell r="C3166" t="str">
            <v>QUADROS/DISJUNTORES</v>
          </cell>
          <cell r="D3166" t="str">
            <v>0169</v>
          </cell>
        </row>
        <row r="3166">
          <cell r="G3166">
            <v>101938</v>
          </cell>
          <cell r="H3166" t="str">
            <v>CAIXA DE PROTEÇÃO PARA MEDIDOR MONOFÁSICO DE EMBUTIR - FORNECIMENTO E INSTALAÇÃO. AF_10/2020</v>
          </cell>
          <cell r="I3166" t="str">
            <v>UN</v>
          </cell>
          <cell r="J3166" t="str">
            <v>COEFICIENTE DE REPRESENTATIVIDADE</v>
          </cell>
          <cell r="K3166" t="str">
            <v>101,72</v>
          </cell>
        </row>
        <row r="3167">
          <cell r="A3167" t="str">
            <v>INSTALACAO ELETRICA/ELETRIFICACAO E ILUMINACAO EXTERNA</v>
          </cell>
          <cell r="B3167" t="str">
            <v>INEL</v>
          </cell>
          <cell r="C3167" t="str">
            <v>QUADROS/DISJUNTORES</v>
          </cell>
          <cell r="D3167" t="str">
            <v>0169</v>
          </cell>
        </row>
        <row r="3167">
          <cell r="G3167">
            <v>101946</v>
          </cell>
          <cell r="H3167" t="str">
            <v>QUADRO DE MEDIÇÃO GERAL DE ENERGIA PARA 1 MEDIDOR DE SOBREPOR - FORNECIMENTO E INSTALAÇÃO. AF_10/2020</v>
          </cell>
          <cell r="I3167" t="str">
            <v>UN</v>
          </cell>
          <cell r="J3167" t="str">
            <v>COEFICIENTE DE REPRESENTATIVIDADE</v>
          </cell>
          <cell r="K3167" t="str">
            <v>149,32</v>
          </cell>
        </row>
        <row r="3168">
          <cell r="A3168" t="str">
            <v>INSTALACAO ELETRICA/ELETRIFICACAO E ILUMINACAO EXTERNA</v>
          </cell>
          <cell r="B3168" t="str">
            <v>INEL</v>
          </cell>
          <cell r="C3168" t="str">
            <v>INTERRUPTOR/TOMADA</v>
          </cell>
          <cell r="D3168" t="str">
            <v>0170</v>
          </cell>
        </row>
        <row r="3168">
          <cell r="G3168">
            <v>91945</v>
          </cell>
          <cell r="H3168" t="str">
            <v>SUPORTE PARAFUSADO COM PLACA DE ENCAIXE 4" X 2" ALTO (2,00 M DO PISO) PARA PONTO ELÉTRICO - FORNECIMENTO E INSTALAÇÃO. AF_03/2023</v>
          </cell>
          <cell r="I3168" t="str">
            <v>UN</v>
          </cell>
          <cell r="J3168" t="str">
            <v>COEFICIENTE DE REPRESENTATIVIDADE</v>
          </cell>
          <cell r="K3168" t="str">
            <v>12,85</v>
          </cell>
        </row>
        <row r="3169">
          <cell r="A3169" t="str">
            <v>INSTALACAO ELETRICA/ELETRIFICACAO E ILUMINACAO EXTERNA</v>
          </cell>
          <cell r="B3169" t="str">
            <v>INEL</v>
          </cell>
          <cell r="C3169" t="str">
            <v>INTERRUPTOR/TOMADA</v>
          </cell>
          <cell r="D3169" t="str">
            <v>0170</v>
          </cell>
        </row>
        <row r="3169">
          <cell r="G3169">
            <v>91946</v>
          </cell>
          <cell r="H3169" t="str">
            <v>SUPORTE PARAFUSADO COM PLACA DE ENCAIXE 4" X 2" MÉDIO (1,30 M DO PISO) PARA PONTO ELÉTRICO - FORNECIMENTO E INSTALAÇÃO. AF_03/2023</v>
          </cell>
          <cell r="I3169" t="str">
            <v>UN</v>
          </cell>
          <cell r="J3169" t="str">
            <v>COEFICIENTE DE REPRESENTATIVIDADE</v>
          </cell>
          <cell r="K3169" t="str">
            <v>10,11</v>
          </cell>
        </row>
        <row r="3170">
          <cell r="A3170" t="str">
            <v>INSTALACAO ELETRICA/ELETRIFICACAO E ILUMINACAO EXTERNA</v>
          </cell>
          <cell r="B3170" t="str">
            <v>INEL</v>
          </cell>
          <cell r="C3170" t="str">
            <v>INTERRUPTOR/TOMADA</v>
          </cell>
          <cell r="D3170" t="str">
            <v>0170</v>
          </cell>
        </row>
        <row r="3170">
          <cell r="G3170">
            <v>91947</v>
          </cell>
          <cell r="H3170" t="str">
            <v>SUPORTE PARAFUSADO COM PLACA DE ENCAIXE 4" X 2" BAIXO (0,30 M DO PISO) PARA PONTO ELÉTRICO - FORNECIMENTO E INSTALAÇÃO. AF_03/2023</v>
          </cell>
          <cell r="I3170" t="str">
            <v>UN</v>
          </cell>
          <cell r="J3170" t="str">
            <v>COEFICIENTE DE REPRESENTATIVIDADE</v>
          </cell>
          <cell r="K3170" t="str">
            <v>8,40</v>
          </cell>
        </row>
        <row r="3171">
          <cell r="A3171" t="str">
            <v>INSTALACAO ELETRICA/ELETRIFICACAO E ILUMINACAO EXTERNA</v>
          </cell>
          <cell r="B3171" t="str">
            <v>INEL</v>
          </cell>
          <cell r="C3171" t="str">
            <v>INTERRUPTOR/TOMADA</v>
          </cell>
          <cell r="D3171" t="str">
            <v>0170</v>
          </cell>
        </row>
        <row r="3171">
          <cell r="G3171">
            <v>91949</v>
          </cell>
          <cell r="H3171" t="str">
            <v>SUPORTE PARAFUSADO COM PLACA DE ENCAIXE 4" X 4" ALTO (2,00 M DO PISO) PARA PONTO ELÉTRICO - FORNECIMENTO E INSTALAÇÃO. AF_03/2023</v>
          </cell>
          <cell r="I3171" t="str">
            <v>UN</v>
          </cell>
          <cell r="J3171" t="str">
            <v>COEFICIENTE DE REPRESENTATIVIDADE</v>
          </cell>
          <cell r="K3171" t="str">
            <v>18,21</v>
          </cell>
        </row>
        <row r="3172">
          <cell r="A3172" t="str">
            <v>INSTALACAO ELETRICA/ELETRIFICACAO E ILUMINACAO EXTERNA</v>
          </cell>
          <cell r="B3172" t="str">
            <v>INEL</v>
          </cell>
          <cell r="C3172" t="str">
            <v>INTERRUPTOR/TOMADA</v>
          </cell>
          <cell r="D3172" t="str">
            <v>0170</v>
          </cell>
        </row>
        <row r="3172">
          <cell r="G3172">
            <v>91950</v>
          </cell>
          <cell r="H3172" t="str">
            <v>SUPORTE PARAFUSADO COM PLACA DE ENCAIXE 4" X 4" MÉDIO (1,30 M DO PISO) PARA PONTO ELÉTRICO - FORNECIMENTO E INSTALAÇÃO. AF_03/2023</v>
          </cell>
          <cell r="I3172" t="str">
            <v>UN</v>
          </cell>
          <cell r="J3172" t="str">
            <v>COEFICIENTE DE REPRESENTATIVIDADE</v>
          </cell>
          <cell r="K3172" t="str">
            <v>14,87</v>
          </cell>
        </row>
        <row r="3173">
          <cell r="A3173" t="str">
            <v>INSTALACAO ELETRICA/ELETRIFICACAO E ILUMINACAO EXTERNA</v>
          </cell>
          <cell r="B3173" t="str">
            <v>INEL</v>
          </cell>
          <cell r="C3173" t="str">
            <v>INTERRUPTOR/TOMADA</v>
          </cell>
          <cell r="D3173" t="str">
            <v>0170</v>
          </cell>
        </row>
        <row r="3173">
          <cell r="G3173">
            <v>91951</v>
          </cell>
          <cell r="H3173" t="str">
            <v>SUPORTE PARAFUSADO COM PLACA DE ENCAIXE 4" X 4" BAIXO (0,30 M DO PISO) PARA PONTO ELÉTRICO - FORNECIMENTO E INSTALAÇÃO. AF_03/2023</v>
          </cell>
          <cell r="I3173" t="str">
            <v>UN</v>
          </cell>
          <cell r="J3173" t="str">
            <v>COEFICIENTE DE REPRESENTATIVIDADE</v>
          </cell>
          <cell r="K3173" t="str">
            <v>12,87</v>
          </cell>
        </row>
        <row r="3174">
          <cell r="A3174" t="str">
            <v>INSTALACAO ELETRICA/ELETRIFICACAO E ILUMINACAO EXTERNA</v>
          </cell>
          <cell r="B3174" t="str">
            <v>INEL</v>
          </cell>
          <cell r="C3174" t="str">
            <v>INTERRUPTOR/TOMADA</v>
          </cell>
          <cell r="D3174" t="str">
            <v>0170</v>
          </cell>
        </row>
        <row r="3174">
          <cell r="G3174">
            <v>91952</v>
          </cell>
          <cell r="H3174" t="str">
            <v>INTERRUPTOR SIMPLES (1 MÓDULO), 10A/250V, SEM SUPORTE E SEM PLACA - FORNECIMENTO E INSTALAÇÃO. AF_03/2023</v>
          </cell>
          <cell r="I3174" t="str">
            <v>UN</v>
          </cell>
          <cell r="J3174" t="str">
            <v>COEFICIENTE DE REPRESENTATIVIDADE</v>
          </cell>
          <cell r="K3174" t="str">
            <v>17,26</v>
          </cell>
        </row>
        <row r="3175">
          <cell r="A3175" t="str">
            <v>INSTALACAO ELETRICA/ELETRIFICACAO E ILUMINACAO EXTERNA</v>
          </cell>
          <cell r="B3175" t="str">
            <v>INEL</v>
          </cell>
          <cell r="C3175" t="str">
            <v>INTERRUPTOR/TOMADA</v>
          </cell>
          <cell r="D3175" t="str">
            <v>0170</v>
          </cell>
        </row>
        <row r="3175">
          <cell r="G3175">
            <v>91953</v>
          </cell>
          <cell r="H3175" t="str">
            <v>INTERRUPTOR SIMPLES (1 MÓDULO), 10A/250V, INCLUINDO SUPORTE E PLACA - FORNECIMENTO E INSTALAÇÃO. AF_03/2023</v>
          </cell>
          <cell r="I3175" t="str">
            <v>UN</v>
          </cell>
          <cell r="J3175" t="str">
            <v>COEFICIENTE DE REPRESENTATIVIDADE</v>
          </cell>
          <cell r="K3175" t="str">
            <v>27,37</v>
          </cell>
        </row>
        <row r="3176">
          <cell r="A3176" t="str">
            <v>INSTALACAO ELETRICA/ELETRIFICACAO E ILUMINACAO EXTERNA</v>
          </cell>
          <cell r="B3176" t="str">
            <v>INEL</v>
          </cell>
          <cell r="C3176" t="str">
            <v>INTERRUPTOR/TOMADA</v>
          </cell>
          <cell r="D3176" t="str">
            <v>0170</v>
          </cell>
        </row>
        <row r="3176">
          <cell r="G3176">
            <v>91954</v>
          </cell>
          <cell r="H3176" t="str">
            <v>INTERRUPTOR PARALELO (1 MÓDULO), 10A/250V, SEM SUPORTE E SEM PLACA - FORNECIMENTO E INSTALAÇÃO. AF_03/2023</v>
          </cell>
          <cell r="I3176" t="str">
            <v>UN</v>
          </cell>
          <cell r="J3176" t="str">
            <v>COEFICIENTE DE REPRESENTATIVIDADE</v>
          </cell>
          <cell r="K3176" t="str">
            <v>23,15</v>
          </cell>
        </row>
        <row r="3177">
          <cell r="A3177" t="str">
            <v>INSTALACAO ELETRICA/ELETRIFICACAO E ILUMINACAO EXTERNA</v>
          </cell>
          <cell r="B3177" t="str">
            <v>INEL</v>
          </cell>
          <cell r="C3177" t="str">
            <v>INTERRUPTOR/TOMADA</v>
          </cell>
          <cell r="D3177" t="str">
            <v>0170</v>
          </cell>
        </row>
        <row r="3177">
          <cell r="G3177">
            <v>91955</v>
          </cell>
          <cell r="H3177" t="str">
            <v>INTERRUPTOR PARALELO (1 MÓDULO), 10A/250V, INCLUINDO SUPORTE E PLACA - FORNECIMENTO E INSTALAÇÃO. AF_03/2023</v>
          </cell>
          <cell r="I3177" t="str">
            <v>UN</v>
          </cell>
          <cell r="J3177" t="str">
            <v>COEFICIENTE DE REPRESENTATIVIDADE</v>
          </cell>
          <cell r="K3177" t="str">
            <v>33,26</v>
          </cell>
        </row>
        <row r="3178">
          <cell r="A3178" t="str">
            <v>INSTALACAO ELETRICA/ELETRIFICACAO E ILUMINACAO EXTERNA</v>
          </cell>
          <cell r="B3178" t="str">
            <v>INEL</v>
          </cell>
          <cell r="C3178" t="str">
            <v>INTERRUPTOR/TOMADA</v>
          </cell>
          <cell r="D3178" t="str">
            <v>0170</v>
          </cell>
        </row>
        <row r="3178">
          <cell r="G3178">
            <v>91956</v>
          </cell>
          <cell r="H3178" t="str">
            <v>INTERRUPTOR SIMPLES (1 MÓDULO) COM INTERRUPTOR PARALELO (1 MÓDULO), 10A/250V, SEM SUPORTE E SEM PLACA - FORNECIMENTO E INSTALAÇÃO. AF_03/2023</v>
          </cell>
          <cell r="I3178" t="str">
            <v>UN</v>
          </cell>
          <cell r="J3178" t="str">
            <v>COEFICIENTE DE REPRESENTATIVIDADE</v>
          </cell>
          <cell r="K3178" t="str">
            <v>37,49</v>
          </cell>
        </row>
        <row r="3179">
          <cell r="A3179" t="str">
            <v>INSTALACAO ELETRICA/ELETRIFICACAO E ILUMINACAO EXTERNA</v>
          </cell>
          <cell r="B3179" t="str">
            <v>INEL</v>
          </cell>
          <cell r="C3179" t="str">
            <v>INTERRUPTOR/TOMADA</v>
          </cell>
          <cell r="D3179" t="str">
            <v>0170</v>
          </cell>
        </row>
        <row r="3179">
          <cell r="G3179">
            <v>91957</v>
          </cell>
          <cell r="H3179" t="str">
            <v>INTERRUPTOR SIMPLES (1 MÓDULO) COM INTERRUPTOR PARALELO (1 MÓDULO), 10A/250V, INCLUINDO SUPORTE E PLACA - FORNECIMENTO E INSTALAÇÃO. AF_03/2023</v>
          </cell>
          <cell r="I3179" t="str">
            <v>UN</v>
          </cell>
          <cell r="J3179" t="str">
            <v>COEFICIENTE DE REPRESENTATIVIDADE</v>
          </cell>
          <cell r="K3179" t="str">
            <v>47,60</v>
          </cell>
        </row>
        <row r="3180">
          <cell r="A3180" t="str">
            <v>INSTALACAO ELETRICA/ELETRIFICACAO E ILUMINACAO EXTERNA</v>
          </cell>
          <cell r="B3180" t="str">
            <v>INEL</v>
          </cell>
          <cell r="C3180" t="str">
            <v>INTERRUPTOR/TOMADA</v>
          </cell>
          <cell r="D3180" t="str">
            <v>0170</v>
          </cell>
        </row>
        <row r="3180">
          <cell r="G3180">
            <v>91958</v>
          </cell>
          <cell r="H3180" t="str">
            <v>INTERRUPTOR SIMPLES (2 MÓDULOS), 10A/250V, SEM SUPORTE E SEM PLACA - FORNECIMENTO E INSTALAÇÃO. AF_03/2023</v>
          </cell>
          <cell r="I3180" t="str">
            <v>UN</v>
          </cell>
          <cell r="J3180" t="str">
            <v>COEFICIENTE DE REPRESENTATIVIDADE</v>
          </cell>
          <cell r="K3180" t="str">
            <v>31,63</v>
          </cell>
        </row>
        <row r="3181">
          <cell r="A3181" t="str">
            <v>INSTALACAO ELETRICA/ELETRIFICACAO E ILUMINACAO EXTERNA</v>
          </cell>
          <cell r="B3181" t="str">
            <v>INEL</v>
          </cell>
          <cell r="C3181" t="str">
            <v>INTERRUPTOR/TOMADA</v>
          </cell>
          <cell r="D3181" t="str">
            <v>0170</v>
          </cell>
        </row>
        <row r="3181">
          <cell r="G3181">
            <v>91959</v>
          </cell>
          <cell r="H3181" t="str">
            <v>INTERRUPTOR SIMPLES (2 MÓDULOS), 10A/250V, INCLUINDO SUPORTE E PLACA - FORNECIMENTO E INSTALAÇÃO. AF_03/2023</v>
          </cell>
          <cell r="I3181" t="str">
            <v>UN</v>
          </cell>
          <cell r="J3181" t="str">
            <v>COEFICIENTE DE REPRESENTATIVIDADE</v>
          </cell>
          <cell r="K3181" t="str">
            <v>41,74</v>
          </cell>
        </row>
        <row r="3182">
          <cell r="A3182" t="str">
            <v>INSTALACAO ELETRICA/ELETRIFICACAO E ILUMINACAO EXTERNA</v>
          </cell>
          <cell r="B3182" t="str">
            <v>INEL</v>
          </cell>
          <cell r="C3182" t="str">
            <v>INTERRUPTOR/TOMADA</v>
          </cell>
          <cell r="D3182" t="str">
            <v>0170</v>
          </cell>
        </row>
        <row r="3182">
          <cell r="G3182">
            <v>91960</v>
          </cell>
          <cell r="H3182" t="str">
            <v>INTERRUPTOR PARALELO (2 MÓDULOS), 10A/250V, SEM SUPORTE E SEM PLACA - FORNECIMENTO E INSTALAÇÃO. AF_03/2023</v>
          </cell>
          <cell r="I3182" t="str">
            <v>UN</v>
          </cell>
          <cell r="J3182" t="str">
            <v>COEFICIENTE DE REPRESENTATIVIDADE</v>
          </cell>
          <cell r="K3182" t="str">
            <v>43,44</v>
          </cell>
        </row>
        <row r="3183">
          <cell r="A3183" t="str">
            <v>INSTALACAO ELETRICA/ELETRIFICACAO E ILUMINACAO EXTERNA</v>
          </cell>
          <cell r="B3183" t="str">
            <v>INEL</v>
          </cell>
          <cell r="C3183" t="str">
            <v>INTERRUPTOR/TOMADA</v>
          </cell>
          <cell r="D3183" t="str">
            <v>0170</v>
          </cell>
        </row>
        <row r="3183">
          <cell r="G3183">
            <v>91961</v>
          </cell>
          <cell r="H3183" t="str">
            <v>INTERRUPTOR PARALELO (2 MÓDULOS), 10A/250V, INCLUINDO SUPORTE E PLACA - FORNECIMENTO E INSTALAÇÃO. AF_03/2023</v>
          </cell>
          <cell r="I3183" t="str">
            <v>UN</v>
          </cell>
          <cell r="J3183" t="str">
            <v>COEFICIENTE DE REPRESENTATIVIDADE</v>
          </cell>
          <cell r="K3183" t="str">
            <v>53,55</v>
          </cell>
        </row>
        <row r="3184">
          <cell r="A3184" t="str">
            <v>INSTALACAO ELETRICA/ELETRIFICACAO E ILUMINACAO EXTERNA</v>
          </cell>
          <cell r="B3184" t="str">
            <v>INEL</v>
          </cell>
          <cell r="C3184" t="str">
            <v>INTERRUPTOR/TOMADA</v>
          </cell>
          <cell r="D3184" t="str">
            <v>0170</v>
          </cell>
        </row>
        <row r="3184">
          <cell r="G3184">
            <v>91962</v>
          </cell>
          <cell r="H3184" t="str">
            <v>INTERRUPTOR SIMPLES (1 MÓDULO) COM INTERRUPTOR PARALELO (2 MÓDULOS), 10A/250V, SEM SUPORTE E SEM PLACA - FORNECIMENTO E INSTALAÇÃO. AF_03/2023</v>
          </cell>
          <cell r="I3184" t="str">
            <v>UN</v>
          </cell>
          <cell r="J3184" t="str">
            <v>COEFICIENTE DE REPRESENTATIVIDADE</v>
          </cell>
          <cell r="K3184" t="str">
            <v>57,78</v>
          </cell>
        </row>
        <row r="3185">
          <cell r="A3185" t="str">
            <v>INSTALACAO ELETRICA/ELETRIFICACAO E ILUMINACAO EXTERNA</v>
          </cell>
          <cell r="B3185" t="str">
            <v>INEL</v>
          </cell>
          <cell r="C3185" t="str">
            <v>INTERRUPTOR/TOMADA</v>
          </cell>
          <cell r="D3185" t="str">
            <v>0170</v>
          </cell>
        </row>
        <row r="3185">
          <cell r="G3185">
            <v>91963</v>
          </cell>
          <cell r="H3185" t="str">
            <v>INTERRUPTOR SIMPLES (1 MÓDULO) COM INTERRUPTOR PARALELO (2 MÓDULOS), 10A/250V, INCLUINDO SUPORTE E PLACA - FORNECIMENTO E INSTALAÇÃO. AF_03/2023</v>
          </cell>
          <cell r="I3185" t="str">
            <v>UN</v>
          </cell>
          <cell r="J3185" t="str">
            <v>COEFICIENTE DE REPRESENTATIVIDADE</v>
          </cell>
          <cell r="K3185" t="str">
            <v>67,89</v>
          </cell>
        </row>
        <row r="3186">
          <cell r="A3186" t="str">
            <v>INSTALACAO ELETRICA/ELETRIFICACAO E ILUMINACAO EXTERNA</v>
          </cell>
          <cell r="B3186" t="str">
            <v>INEL</v>
          </cell>
          <cell r="C3186" t="str">
            <v>INTERRUPTOR/TOMADA</v>
          </cell>
          <cell r="D3186" t="str">
            <v>0170</v>
          </cell>
        </row>
        <row r="3186">
          <cell r="G3186">
            <v>91964</v>
          </cell>
          <cell r="H3186" t="str">
            <v>INTERRUPTOR SIMPLES (2 MÓDULOS) COM INTERRUPTOR PARALELO (1 MÓDULO), 10A/250V, SEM SUPORTE E SEM PLACA - FORNECIMENTO E INSTALAÇÃO. AF_03/2023</v>
          </cell>
          <cell r="I3186" t="str">
            <v>UN</v>
          </cell>
          <cell r="J3186" t="str">
            <v>COEFICIENTE DE REPRESENTATIVIDADE</v>
          </cell>
          <cell r="K3186" t="str">
            <v>51,88</v>
          </cell>
        </row>
        <row r="3187">
          <cell r="A3187" t="str">
            <v>INSTALACAO ELETRICA/ELETRIFICACAO E ILUMINACAO EXTERNA</v>
          </cell>
          <cell r="B3187" t="str">
            <v>INEL</v>
          </cell>
          <cell r="C3187" t="str">
            <v>INTERRUPTOR/TOMADA</v>
          </cell>
          <cell r="D3187" t="str">
            <v>0170</v>
          </cell>
        </row>
        <row r="3187">
          <cell r="G3187">
            <v>91965</v>
          </cell>
          <cell r="H3187" t="str">
            <v>INTERRUPTOR SIMPLES (2 MÓDULOS) COM INTERRUPTOR PARALELO (1 MÓDULO), 10A/250V, INCLUINDO SUPORTE E PLACA - FORNECIMENTO E INSTALAÇÃO. AF_03/2023</v>
          </cell>
          <cell r="I3187" t="str">
            <v>UN</v>
          </cell>
          <cell r="J3187" t="str">
            <v>COEFICIENTE DE REPRESENTATIVIDADE</v>
          </cell>
          <cell r="K3187" t="str">
            <v>61,99</v>
          </cell>
        </row>
        <row r="3188">
          <cell r="A3188" t="str">
            <v>INSTALACAO ELETRICA/ELETRIFICACAO E ILUMINACAO EXTERNA</v>
          </cell>
          <cell r="B3188" t="str">
            <v>INEL</v>
          </cell>
          <cell r="C3188" t="str">
            <v>INTERRUPTOR/TOMADA</v>
          </cell>
          <cell r="D3188" t="str">
            <v>0170</v>
          </cell>
        </row>
        <row r="3188">
          <cell r="G3188">
            <v>91966</v>
          </cell>
          <cell r="H3188" t="str">
            <v>INTERRUPTOR SIMPLES (3 MÓDULOS), 10A/250V, SEM SUPORTE E SEM PLACA - FORNECIMENTO E INSTALAÇÃO. AF_03/2023</v>
          </cell>
          <cell r="I3188" t="str">
            <v>UN</v>
          </cell>
          <cell r="J3188" t="str">
            <v>COEFICIENTE DE REPRESENTATIVIDADE</v>
          </cell>
          <cell r="K3188" t="str">
            <v>46,01</v>
          </cell>
        </row>
        <row r="3189">
          <cell r="A3189" t="str">
            <v>INSTALACAO ELETRICA/ELETRIFICACAO E ILUMINACAO EXTERNA</v>
          </cell>
          <cell r="B3189" t="str">
            <v>INEL</v>
          </cell>
          <cell r="C3189" t="str">
            <v>INTERRUPTOR/TOMADA</v>
          </cell>
          <cell r="D3189" t="str">
            <v>0170</v>
          </cell>
        </row>
        <row r="3189">
          <cell r="G3189">
            <v>91967</v>
          </cell>
          <cell r="H3189" t="str">
            <v>INTERRUPTOR SIMPLES (3 MÓDULOS), 10A/250V, INCLUINDO SUPORTE E PLACA - FORNECIMENTO E INSTALAÇÃO. AF_03/2023</v>
          </cell>
          <cell r="I3189" t="str">
            <v>UN</v>
          </cell>
          <cell r="J3189" t="str">
            <v>COEFICIENTE DE REPRESENTATIVIDADE</v>
          </cell>
          <cell r="K3189" t="str">
            <v>56,12</v>
          </cell>
        </row>
        <row r="3190">
          <cell r="A3190" t="str">
            <v>INSTALACAO ELETRICA/ELETRIFICACAO E ILUMINACAO EXTERNA</v>
          </cell>
          <cell r="B3190" t="str">
            <v>INEL</v>
          </cell>
          <cell r="C3190" t="str">
            <v>INTERRUPTOR/TOMADA</v>
          </cell>
          <cell r="D3190" t="str">
            <v>0170</v>
          </cell>
        </row>
        <row r="3190">
          <cell r="G3190">
            <v>91968</v>
          </cell>
          <cell r="H3190" t="str">
            <v>INTERRUPTOR PARALELO (3 MÓDULOS), 10A/250V, SEM SUPORTE E SEM PLACA - FORNECIMENTO E INSTALAÇÃO. AF_03/2023</v>
          </cell>
          <cell r="I3190" t="str">
            <v>UN</v>
          </cell>
          <cell r="J3190" t="str">
            <v>COEFICIENTE DE REPRESENTATIVIDADE</v>
          </cell>
          <cell r="K3190" t="str">
            <v>63,69</v>
          </cell>
        </row>
        <row r="3191">
          <cell r="A3191" t="str">
            <v>INSTALACAO ELETRICA/ELETRIFICACAO E ILUMINACAO EXTERNA</v>
          </cell>
          <cell r="B3191" t="str">
            <v>INEL</v>
          </cell>
          <cell r="C3191" t="str">
            <v>INTERRUPTOR/TOMADA</v>
          </cell>
          <cell r="D3191" t="str">
            <v>0170</v>
          </cell>
        </row>
        <row r="3191">
          <cell r="G3191">
            <v>91969</v>
          </cell>
          <cell r="H3191" t="str">
            <v>INTERRUPTOR PARALELO (3 MÓDULOS), 10A/250V, INCLUINDO SUPORTE E PLACA - FORNECIMENTO E INSTALAÇÃO. AF_03/2023</v>
          </cell>
          <cell r="I3191" t="str">
            <v>UN</v>
          </cell>
          <cell r="J3191" t="str">
            <v>COEFICIENTE DE REPRESENTATIVIDADE</v>
          </cell>
          <cell r="K3191" t="str">
            <v>73,80</v>
          </cell>
        </row>
        <row r="3192">
          <cell r="A3192" t="str">
            <v>INSTALACAO ELETRICA/ELETRIFICACAO E ILUMINACAO EXTERNA</v>
          </cell>
          <cell r="B3192" t="str">
            <v>INEL</v>
          </cell>
          <cell r="C3192" t="str">
            <v>INTERRUPTOR/TOMADA</v>
          </cell>
          <cell r="D3192" t="str">
            <v>0170</v>
          </cell>
        </row>
        <row r="3192">
          <cell r="G3192">
            <v>91970</v>
          </cell>
          <cell r="H3192" t="str">
            <v>INTERRUPTOR SIMPLES (3 MÓDULOS) COM INTERRUPTOR PARALELO (1 MÓDULO), 10A/250V, SEM SUPORTE E SEM PLACA - FORNECIMENTO E INSTALAÇÃO. AF_03/2023</v>
          </cell>
          <cell r="I3192" t="str">
            <v>UN</v>
          </cell>
          <cell r="J3192" t="str">
            <v>COEFICIENTE DE REPRESENTATIVIDADE</v>
          </cell>
          <cell r="K3192" t="str">
            <v>66,59</v>
          </cell>
        </row>
        <row r="3193">
          <cell r="A3193" t="str">
            <v>INSTALACAO ELETRICA/ELETRIFICACAO E ILUMINACAO EXTERNA</v>
          </cell>
          <cell r="B3193" t="str">
            <v>INEL</v>
          </cell>
          <cell r="C3193" t="str">
            <v>INTERRUPTOR/TOMADA</v>
          </cell>
          <cell r="D3193" t="str">
            <v>0170</v>
          </cell>
        </row>
        <row r="3193">
          <cell r="G3193">
            <v>91971</v>
          </cell>
          <cell r="H3193" t="str">
            <v>INTERRUPTOR SIMPLES (3 MÓDULOS) COM INTERRUPTOR PARALELO (1 MÓDULO), 10A/250V, INCLUINDO SUPORTE E PLACA - FORNECIMENTO E INSTALAÇÃO. AF_03/2023</v>
          </cell>
          <cell r="I3193" t="str">
            <v>UN</v>
          </cell>
          <cell r="J3193" t="str">
            <v>COEFICIENTE DE REPRESENTATIVIDADE</v>
          </cell>
          <cell r="K3193" t="str">
            <v>81,46</v>
          </cell>
        </row>
        <row r="3194">
          <cell r="A3194" t="str">
            <v>INSTALACAO ELETRICA/ELETRIFICACAO E ILUMINACAO EXTERNA</v>
          </cell>
          <cell r="B3194" t="str">
            <v>INEL</v>
          </cell>
          <cell r="C3194" t="str">
            <v>INTERRUPTOR/TOMADA</v>
          </cell>
          <cell r="D3194" t="str">
            <v>0170</v>
          </cell>
        </row>
        <row r="3194">
          <cell r="G3194">
            <v>91972</v>
          </cell>
          <cell r="H3194" t="str">
            <v>INTERRUPTOR SIMPLES (2 MÓDULOS) COM INTERRUPTOR PARALELO (2 MÓDULOS), 10A/250V, SEM SUPORTE E SEM PLACA - FORNECIMENTO E INSTALAÇÃO. AF_03/2023</v>
          </cell>
          <cell r="I3194" t="str">
            <v>UN</v>
          </cell>
          <cell r="J3194" t="str">
            <v>COEFICIENTE DE REPRESENTATIVIDADE</v>
          </cell>
          <cell r="K3194" t="str">
            <v>72,54</v>
          </cell>
        </row>
        <row r="3195">
          <cell r="A3195" t="str">
            <v>INSTALACAO ELETRICA/ELETRIFICACAO E ILUMINACAO EXTERNA</v>
          </cell>
          <cell r="B3195" t="str">
            <v>INEL</v>
          </cell>
          <cell r="C3195" t="str">
            <v>INTERRUPTOR/TOMADA</v>
          </cell>
          <cell r="D3195" t="str">
            <v>0170</v>
          </cell>
        </row>
        <row r="3195">
          <cell r="G3195">
            <v>91973</v>
          </cell>
          <cell r="H3195" t="str">
            <v>INTERRUPTOR SIMPLES (2 MÓDULOS) COM INTERRUPTOR PARALELO (2 MÓDULOS), 10A/250V, INCLUINDO SUPORTE E PLACA - FORNECIMENTO E INSTALAÇÃO. AF_03/2023</v>
          </cell>
          <cell r="I3195" t="str">
            <v>UN</v>
          </cell>
          <cell r="J3195" t="str">
            <v>COEFICIENTE DE REPRESENTATIVIDADE</v>
          </cell>
          <cell r="K3195" t="str">
            <v>87,41</v>
          </cell>
        </row>
        <row r="3196">
          <cell r="A3196" t="str">
            <v>INSTALACAO ELETRICA/ELETRIFICACAO E ILUMINACAO EXTERNA</v>
          </cell>
          <cell r="B3196" t="str">
            <v>INEL</v>
          </cell>
          <cell r="C3196" t="str">
            <v>INTERRUPTOR/TOMADA</v>
          </cell>
          <cell r="D3196" t="str">
            <v>0170</v>
          </cell>
        </row>
        <row r="3196">
          <cell r="G3196">
            <v>91974</v>
          </cell>
          <cell r="H3196" t="str">
            <v>INTERRUPTOR SIMPLES (4 MÓDULOS), 10A/250V, SEM SUPORTE E SEM PLACA - FORNECIMENTO E INSTALAÇÃO. AF_03/2023</v>
          </cell>
          <cell r="I3196" t="str">
            <v>UN</v>
          </cell>
          <cell r="J3196" t="str">
            <v>COEFICIENTE DE REPRESENTATIVIDADE</v>
          </cell>
          <cell r="K3196" t="str">
            <v>60,68</v>
          </cell>
        </row>
        <row r="3197">
          <cell r="A3197" t="str">
            <v>INSTALACAO ELETRICA/ELETRIFICACAO E ILUMINACAO EXTERNA</v>
          </cell>
          <cell r="B3197" t="str">
            <v>INEL</v>
          </cell>
          <cell r="C3197" t="str">
            <v>INTERRUPTOR/TOMADA</v>
          </cell>
          <cell r="D3197" t="str">
            <v>0170</v>
          </cell>
        </row>
        <row r="3197">
          <cell r="G3197">
            <v>91975</v>
          </cell>
          <cell r="H3197" t="str">
            <v>INTERRUPTOR SIMPLES (4 MÓDULOS), 10A/250V, INCLUINDO SUPORTE E PLACA - FORNECIMENTO E INSTALAÇÃO. AF_03/2023</v>
          </cell>
          <cell r="I3197" t="str">
            <v>UN</v>
          </cell>
          <cell r="J3197" t="str">
            <v>COEFICIENTE DE REPRESENTATIVIDADE</v>
          </cell>
          <cell r="K3197" t="str">
            <v>75,55</v>
          </cell>
        </row>
        <row r="3198">
          <cell r="A3198" t="str">
            <v>INSTALACAO ELETRICA/ELETRIFICACAO E ILUMINACAO EXTERNA</v>
          </cell>
          <cell r="B3198" t="str">
            <v>INEL</v>
          </cell>
          <cell r="C3198" t="str">
            <v>INTERRUPTOR/TOMADA</v>
          </cell>
          <cell r="D3198" t="str">
            <v>0170</v>
          </cell>
        </row>
        <row r="3198">
          <cell r="G3198">
            <v>91976</v>
          </cell>
          <cell r="H3198" t="str">
            <v>INTERRUPTOR SIMPLES (6 MÓDULOS), 10A/250V, SEM SUPORTE E SEM PLACA - FORNECIMENTO E INSTALAÇÃO. AF_03/2023</v>
          </cell>
          <cell r="I3198" t="str">
            <v>UN</v>
          </cell>
          <cell r="J3198" t="str">
            <v>COEFICIENTE DE REPRESENTATIVIDADE</v>
          </cell>
          <cell r="K3198" t="str">
            <v>89,49</v>
          </cell>
        </row>
        <row r="3199">
          <cell r="A3199" t="str">
            <v>INSTALACAO ELETRICA/ELETRIFICACAO E ILUMINACAO EXTERNA</v>
          </cell>
          <cell r="B3199" t="str">
            <v>INEL</v>
          </cell>
          <cell r="C3199" t="str">
            <v>INTERRUPTOR/TOMADA</v>
          </cell>
          <cell r="D3199" t="str">
            <v>0170</v>
          </cell>
        </row>
        <row r="3199">
          <cell r="G3199">
            <v>91977</v>
          </cell>
          <cell r="H3199" t="str">
            <v>INTERRUPTOR SIMPLES (6 MÓDULOS), 10A/250V, INCLUINDO SUPORTE E PLACA - FORNECIMENTO E INSTALAÇÃO. AF_03/2023</v>
          </cell>
          <cell r="I3199" t="str">
            <v>UN</v>
          </cell>
          <cell r="J3199" t="str">
            <v>COEFICIENTE DE REPRESENTATIVIDADE</v>
          </cell>
          <cell r="K3199" t="str">
            <v>104,36</v>
          </cell>
        </row>
        <row r="3200">
          <cell r="A3200" t="str">
            <v>INSTALACAO ELETRICA/ELETRIFICACAO E ILUMINACAO EXTERNA</v>
          </cell>
          <cell r="B3200" t="str">
            <v>INEL</v>
          </cell>
          <cell r="C3200" t="str">
            <v>INTERRUPTOR/TOMADA</v>
          </cell>
          <cell r="D3200" t="str">
            <v>0170</v>
          </cell>
        </row>
        <row r="3200">
          <cell r="G3200">
            <v>91978</v>
          </cell>
          <cell r="H3200" t="str">
            <v>INTERRUPTOR INTERMEDIÁRIO (1 MÓDULO), 10A/250V, SEM SUPORTE E SEM PLACA - FORNECIMENTO E INSTALAÇÃO. AF_03/2023</v>
          </cell>
          <cell r="I3200" t="str">
            <v>UN</v>
          </cell>
          <cell r="J3200" t="str">
            <v>COEFICIENTE DE REPRESENTATIVIDADE</v>
          </cell>
          <cell r="K3200" t="str">
            <v>36,61</v>
          </cell>
        </row>
        <row r="3201">
          <cell r="A3201" t="str">
            <v>INSTALACAO ELETRICA/ELETRIFICACAO E ILUMINACAO EXTERNA</v>
          </cell>
          <cell r="B3201" t="str">
            <v>INEL</v>
          </cell>
          <cell r="C3201" t="str">
            <v>INTERRUPTOR/TOMADA</v>
          </cell>
          <cell r="D3201" t="str">
            <v>0170</v>
          </cell>
        </row>
        <row r="3201">
          <cell r="G3201">
            <v>91979</v>
          </cell>
          <cell r="H3201" t="str">
            <v>INTERRUPTOR INTERMEDIÁRIO (1 MÓDULO), 10A/250V, INCLUINDO SUPORTE E PLACA - FORNECIMENTO E INSTALAÇÃO. AF_03/2023</v>
          </cell>
          <cell r="I3201" t="str">
            <v>UN</v>
          </cell>
          <cell r="J3201" t="str">
            <v>COEFICIENTE DE REPRESENTATIVIDADE</v>
          </cell>
          <cell r="K3201" t="str">
            <v>46,72</v>
          </cell>
        </row>
        <row r="3202">
          <cell r="A3202" t="str">
            <v>INSTALACAO ELETRICA/ELETRIFICACAO E ILUMINACAO EXTERNA</v>
          </cell>
          <cell r="B3202" t="str">
            <v>INEL</v>
          </cell>
          <cell r="C3202" t="str">
            <v>INTERRUPTOR/TOMADA</v>
          </cell>
          <cell r="D3202" t="str">
            <v>0170</v>
          </cell>
        </row>
        <row r="3202">
          <cell r="G3202">
            <v>91980</v>
          </cell>
          <cell r="H3202" t="str">
            <v>INTERRUPTOR BIPOLAR (1 MÓDULO), 10A/250V, SEM SUPORTE E SEM PLACA - FORNECIMENTO E INSTALAÇÃO. AF_03/2023</v>
          </cell>
          <cell r="I3202" t="str">
            <v>UN</v>
          </cell>
          <cell r="J3202" t="str">
            <v>COEFICIENTE DE REPRESENTATIVIDADE</v>
          </cell>
          <cell r="K3202" t="str">
            <v>35,47</v>
          </cell>
        </row>
        <row r="3203">
          <cell r="A3203" t="str">
            <v>INSTALACAO ELETRICA/ELETRIFICACAO E ILUMINACAO EXTERNA</v>
          </cell>
          <cell r="B3203" t="str">
            <v>INEL</v>
          </cell>
          <cell r="C3203" t="str">
            <v>INTERRUPTOR/TOMADA</v>
          </cell>
          <cell r="D3203" t="str">
            <v>0170</v>
          </cell>
        </row>
        <row r="3203">
          <cell r="G3203">
            <v>91981</v>
          </cell>
          <cell r="H3203" t="str">
            <v>INTERRUPTOR BIPOLAR (1 MÓDULO), 10A/250V, INCLUINDO SUPORTE E PLACA - FORNECIMENTO E INSTALAÇÃO. AF_03/2023</v>
          </cell>
          <cell r="I3203" t="str">
            <v>UN</v>
          </cell>
          <cell r="J3203" t="str">
            <v>COEFICIENTE DE REPRESENTATIVIDADE</v>
          </cell>
          <cell r="K3203" t="str">
            <v>45,58</v>
          </cell>
        </row>
        <row r="3204">
          <cell r="A3204" t="str">
            <v>INSTALACAO ELETRICA/ELETRIFICACAO E ILUMINACAO EXTERNA</v>
          </cell>
          <cell r="B3204" t="str">
            <v>INEL</v>
          </cell>
          <cell r="C3204" t="str">
            <v>INTERRUPTOR/TOMADA</v>
          </cell>
          <cell r="D3204" t="str">
            <v>0170</v>
          </cell>
        </row>
        <row r="3204">
          <cell r="G3204">
            <v>91982</v>
          </cell>
          <cell r="H3204" t="str">
            <v>DIMMER ROTATIVO (1 MÓDULO), 220V/600W, SEM SUPORTE E SEM PLACA - FORNECIMENTO E INSTALAÇÃO. AF_03/2023</v>
          </cell>
          <cell r="I3204" t="str">
            <v>UN</v>
          </cell>
          <cell r="J3204" t="str">
            <v>COEFICIENTE DE REPRESENTATIVIDADE</v>
          </cell>
          <cell r="K3204" t="str">
            <v>83,02</v>
          </cell>
        </row>
        <row r="3205">
          <cell r="A3205" t="str">
            <v>INSTALACAO ELETRICA/ELETRIFICACAO E ILUMINACAO EXTERNA</v>
          </cell>
          <cell r="B3205" t="str">
            <v>INEL</v>
          </cell>
          <cell r="C3205" t="str">
            <v>INTERRUPTOR/TOMADA</v>
          </cell>
          <cell r="D3205" t="str">
            <v>0170</v>
          </cell>
        </row>
        <row r="3205">
          <cell r="G3205">
            <v>91983</v>
          </cell>
          <cell r="H3205" t="str">
            <v>DIMMER ROTATIVO (1 MÓDULO), 220V/600W, INCLUINDO SUPORTE E PLACA - FORNECIMENTO E INSTALAÇÃO. AF_03/2023</v>
          </cell>
          <cell r="I3205" t="str">
            <v>UN</v>
          </cell>
          <cell r="J3205" t="str">
            <v>COEFICIENTE DE REPRESENTATIVIDADE</v>
          </cell>
          <cell r="K3205" t="str">
            <v>93,13</v>
          </cell>
        </row>
        <row r="3206">
          <cell r="A3206" t="str">
            <v>INSTALACAO ELETRICA/ELETRIFICACAO E ILUMINACAO EXTERNA</v>
          </cell>
          <cell r="B3206" t="str">
            <v>INEL</v>
          </cell>
          <cell r="C3206" t="str">
            <v>INTERRUPTOR/TOMADA</v>
          </cell>
          <cell r="D3206" t="str">
            <v>0170</v>
          </cell>
        </row>
        <row r="3206">
          <cell r="G3206">
            <v>91984</v>
          </cell>
          <cell r="H3206" t="str">
            <v>INTERRUPTOR PULSADOR CAMPAINHA (1 MÓDULO), 10A/250V, SEM SUPORTE E SEM PLACA - FORNECIMENTO E INSTALAÇÃO. AF_03/2023</v>
          </cell>
          <cell r="I3206" t="str">
            <v>UN</v>
          </cell>
          <cell r="J3206" t="str">
            <v>COEFICIENTE DE REPRESENTATIVIDADE</v>
          </cell>
          <cell r="K3206" t="str">
            <v>16,21</v>
          </cell>
        </row>
        <row r="3207">
          <cell r="A3207" t="str">
            <v>INSTALACAO ELETRICA/ELETRIFICACAO E ILUMINACAO EXTERNA</v>
          </cell>
          <cell r="B3207" t="str">
            <v>INEL</v>
          </cell>
          <cell r="C3207" t="str">
            <v>INTERRUPTOR/TOMADA</v>
          </cell>
          <cell r="D3207" t="str">
            <v>0170</v>
          </cell>
        </row>
        <row r="3207">
          <cell r="G3207">
            <v>91985</v>
          </cell>
          <cell r="H3207" t="str">
            <v>INTERRUPTOR PULSADOR CAMPAINHA (1 MÓDULO), 10A/250V, INCLUINDO SUPORTE E PLACA - FORNECIMENTO E INSTALAÇÃO. AF_03/2023</v>
          </cell>
          <cell r="I3207" t="str">
            <v>UN</v>
          </cell>
          <cell r="J3207" t="str">
            <v>COEFICIENTE DE REPRESENTATIVIDADE</v>
          </cell>
          <cell r="K3207" t="str">
            <v>26,32</v>
          </cell>
        </row>
        <row r="3208">
          <cell r="A3208" t="str">
            <v>INSTALACAO ELETRICA/ELETRIFICACAO E ILUMINACAO EXTERNA</v>
          </cell>
          <cell r="B3208" t="str">
            <v>INEL</v>
          </cell>
          <cell r="C3208" t="str">
            <v>INTERRUPTOR/TOMADA</v>
          </cell>
          <cell r="D3208" t="str">
            <v>0170</v>
          </cell>
        </row>
        <row r="3208">
          <cell r="G3208">
            <v>91986</v>
          </cell>
          <cell r="H3208" t="str">
            <v>CAMPAINHA CIGARRA (1 MÓDULO), 10A/250V, SEM SUPORTE E SEM PLACA - FORNECIMENTO E INSTALAÇÃO. AF_03/2023</v>
          </cell>
          <cell r="I3208" t="str">
            <v>UN</v>
          </cell>
          <cell r="J3208" t="str">
            <v>COEFICIENTE DE REPRESENTATIVIDADE</v>
          </cell>
          <cell r="K3208" t="str">
            <v>34,14</v>
          </cell>
        </row>
        <row r="3209">
          <cell r="A3209" t="str">
            <v>INSTALACAO ELETRICA/ELETRIFICACAO E ILUMINACAO EXTERNA</v>
          </cell>
          <cell r="B3209" t="str">
            <v>INEL</v>
          </cell>
          <cell r="C3209" t="str">
            <v>INTERRUPTOR/TOMADA</v>
          </cell>
          <cell r="D3209" t="str">
            <v>0170</v>
          </cell>
        </row>
        <row r="3209">
          <cell r="G3209">
            <v>91987</v>
          </cell>
          <cell r="H3209" t="str">
            <v>CAMPAINHA CIGARRA (1 MÓDULO), 10A/250V, INCLUINDO SUPORTE E PLACA - FORNECIMENTO E INSTALAÇÃO. AF_03/2023</v>
          </cell>
          <cell r="I3209" t="str">
            <v>UN</v>
          </cell>
          <cell r="J3209" t="str">
            <v>COEFICIENTE DE REPRESENTATIVIDADE</v>
          </cell>
          <cell r="K3209" t="str">
            <v>44,25</v>
          </cell>
        </row>
        <row r="3210">
          <cell r="A3210" t="str">
            <v>INSTALACAO ELETRICA/ELETRIFICACAO E ILUMINACAO EXTERNA</v>
          </cell>
          <cell r="B3210" t="str">
            <v>INEL</v>
          </cell>
          <cell r="C3210" t="str">
            <v>INTERRUPTOR/TOMADA</v>
          </cell>
          <cell r="D3210" t="str">
            <v>0170</v>
          </cell>
        </row>
        <row r="3210">
          <cell r="G3210">
            <v>91988</v>
          </cell>
          <cell r="H3210" t="str">
            <v>INTERRUPTOR PULSADOR MINUTERIA (1 MÓDULO), 10A/250V, SEM SUPORTE E SEM PLACA - FORNECIMENTO E INSTALAÇÃO. AF_03/2023</v>
          </cell>
          <cell r="I3210" t="str">
            <v>UN</v>
          </cell>
          <cell r="J3210" t="str">
            <v>COEFICIENTE DE REPRESENTATIVIDADE</v>
          </cell>
          <cell r="K3210" t="str">
            <v>20,03</v>
          </cell>
        </row>
        <row r="3211">
          <cell r="A3211" t="str">
            <v>INSTALACAO ELETRICA/ELETRIFICACAO E ILUMINACAO EXTERNA</v>
          </cell>
          <cell r="B3211" t="str">
            <v>INEL</v>
          </cell>
          <cell r="C3211" t="str">
            <v>INTERRUPTOR/TOMADA</v>
          </cell>
          <cell r="D3211" t="str">
            <v>0170</v>
          </cell>
        </row>
        <row r="3211">
          <cell r="G3211">
            <v>91989</v>
          </cell>
          <cell r="H3211" t="str">
            <v>INTERRUPTOR PULSADOR MINUTERIA (1 MÓDULO), 10A/250V, INCLUINDO SUPORTE E PLACA - FORNECIMENTO E INSTALAÇÃO. AF_03/2023</v>
          </cell>
          <cell r="I3211" t="str">
            <v>UN</v>
          </cell>
          <cell r="J3211" t="str">
            <v>COEFICIENTE DE REPRESENTATIVIDADE</v>
          </cell>
          <cell r="K3211" t="str">
            <v>30,14</v>
          </cell>
        </row>
        <row r="3212">
          <cell r="A3212" t="str">
            <v>INSTALACAO ELETRICA/ELETRIFICACAO E ILUMINACAO EXTERNA</v>
          </cell>
          <cell r="B3212" t="str">
            <v>INEL</v>
          </cell>
          <cell r="C3212" t="str">
            <v>INTERRUPTOR/TOMADA</v>
          </cell>
          <cell r="D3212" t="str">
            <v>0170</v>
          </cell>
        </row>
        <row r="3212">
          <cell r="G3212">
            <v>91990</v>
          </cell>
          <cell r="H3212" t="str">
            <v>TOMADA ALTA DE EMBUTIR (1 MÓDULO), 2P+T 10 A, SEM SUPORTE E SEM PLACA - FORNECIMENTO E INSTALAÇÃO. AF_03/2023</v>
          </cell>
          <cell r="I3212" t="str">
            <v>UN</v>
          </cell>
          <cell r="J3212" t="str">
            <v>COEFICIENTE DE REPRESENTATIVIDADE</v>
          </cell>
          <cell r="K3212" t="str">
            <v>31,09</v>
          </cell>
        </row>
        <row r="3213">
          <cell r="A3213" t="str">
            <v>INSTALACAO ELETRICA/ELETRIFICACAO E ILUMINACAO EXTERNA</v>
          </cell>
          <cell r="B3213" t="str">
            <v>INEL</v>
          </cell>
          <cell r="C3213" t="str">
            <v>INTERRUPTOR/TOMADA</v>
          </cell>
          <cell r="D3213" t="str">
            <v>0170</v>
          </cell>
        </row>
        <row r="3213">
          <cell r="G3213">
            <v>91991</v>
          </cell>
          <cell r="H3213" t="str">
            <v>TOMADA ALTA DE EMBUTIR (1 MÓDULO), 2P+T 20 A, SEM SUPORTE E SEM PLACA - FORNECIMENTO E INSTALAÇÃO. AF_03/2023</v>
          </cell>
          <cell r="I3213" t="str">
            <v>UN</v>
          </cell>
          <cell r="J3213" t="str">
            <v>COEFICIENTE DE REPRESENTATIVIDADE</v>
          </cell>
          <cell r="K3213" t="str">
            <v>33,16</v>
          </cell>
        </row>
        <row r="3214">
          <cell r="A3214" t="str">
            <v>INSTALACAO ELETRICA/ELETRIFICACAO E ILUMINACAO EXTERNA</v>
          </cell>
          <cell r="B3214" t="str">
            <v>INEL</v>
          </cell>
          <cell r="C3214" t="str">
            <v>INTERRUPTOR/TOMADA</v>
          </cell>
          <cell r="D3214" t="str">
            <v>0170</v>
          </cell>
        </row>
        <row r="3214">
          <cell r="G3214">
            <v>91992</v>
          </cell>
          <cell r="H3214" t="str">
            <v>TOMADA ALTA DE EMBUTIR (1 MÓDULO), 2P+T 10 A, INCLUINDO SUPORTE E PLACA - FORNECIMENTO E INSTALAÇÃO. AF_03/2023</v>
          </cell>
          <cell r="I3214" t="str">
            <v>UN</v>
          </cell>
          <cell r="J3214" t="str">
            <v>COEFICIENTE DE REPRESENTATIVIDADE</v>
          </cell>
          <cell r="K3214" t="str">
            <v>41,20</v>
          </cell>
        </row>
        <row r="3215">
          <cell r="A3215" t="str">
            <v>INSTALACAO ELETRICA/ELETRIFICACAO E ILUMINACAO EXTERNA</v>
          </cell>
          <cell r="B3215" t="str">
            <v>INEL</v>
          </cell>
          <cell r="C3215" t="str">
            <v>INTERRUPTOR/TOMADA</v>
          </cell>
          <cell r="D3215" t="str">
            <v>0170</v>
          </cell>
        </row>
        <row r="3215">
          <cell r="G3215">
            <v>91993</v>
          </cell>
          <cell r="H3215" t="str">
            <v>TOMADA ALTA DE EMBUTIR (1 MÓDULO), 2P+T 20 A, INCLUINDO SUPORTE E PLACA - FORNECIMENTO E INSTALAÇÃO. AF_03/2023</v>
          </cell>
          <cell r="I3215" t="str">
            <v>UN</v>
          </cell>
          <cell r="J3215" t="str">
            <v>COEFICIENTE DE REPRESENTATIVIDADE</v>
          </cell>
          <cell r="K3215" t="str">
            <v>43,27</v>
          </cell>
        </row>
        <row r="3216">
          <cell r="A3216" t="str">
            <v>INSTALACAO ELETRICA/ELETRIFICACAO E ILUMINACAO EXTERNA</v>
          </cell>
          <cell r="B3216" t="str">
            <v>INEL</v>
          </cell>
          <cell r="C3216" t="str">
            <v>INTERRUPTOR/TOMADA</v>
          </cell>
          <cell r="D3216" t="str">
            <v>0170</v>
          </cell>
        </row>
        <row r="3216">
          <cell r="G3216">
            <v>91994</v>
          </cell>
          <cell r="H3216" t="str">
            <v>TOMADA MÉDIA DE EMBUTIR (1 MÓDULO), 2P+T 10 A, SEM SUPORTE E SEM PLACA - FORNECIMENTO E INSTALAÇÃO. AF_03/2023</v>
          </cell>
          <cell r="I3216" t="str">
            <v>UN</v>
          </cell>
          <cell r="J3216" t="str">
            <v>COEFICIENTE DE REPRESENTATIVIDADE</v>
          </cell>
          <cell r="K3216" t="str">
            <v>22,08</v>
          </cell>
        </row>
        <row r="3217">
          <cell r="A3217" t="str">
            <v>INSTALACAO ELETRICA/ELETRIFICACAO E ILUMINACAO EXTERNA</v>
          </cell>
          <cell r="B3217" t="str">
            <v>INEL</v>
          </cell>
          <cell r="C3217" t="str">
            <v>INTERRUPTOR/TOMADA</v>
          </cell>
          <cell r="D3217" t="str">
            <v>0170</v>
          </cell>
        </row>
        <row r="3217">
          <cell r="G3217">
            <v>91995</v>
          </cell>
          <cell r="H3217" t="str">
            <v>TOMADA MÉDIA DE EMBUTIR (1 MÓDULO), 2P+T 20 A, SEM SUPORTE E SEM PLACA - FORNECIMENTO E INSTALAÇÃO. AF_03/2023</v>
          </cell>
          <cell r="I3217" t="str">
            <v>UN</v>
          </cell>
          <cell r="J3217" t="str">
            <v>COEFICIENTE DE REPRESENTATIVIDADE</v>
          </cell>
          <cell r="K3217" t="str">
            <v>24,15</v>
          </cell>
        </row>
        <row r="3218">
          <cell r="A3218" t="str">
            <v>INSTALACAO ELETRICA/ELETRIFICACAO E ILUMINACAO EXTERNA</v>
          </cell>
          <cell r="B3218" t="str">
            <v>INEL</v>
          </cell>
          <cell r="C3218" t="str">
            <v>INTERRUPTOR/TOMADA</v>
          </cell>
          <cell r="D3218" t="str">
            <v>0170</v>
          </cell>
        </row>
        <row r="3218">
          <cell r="G3218">
            <v>91996</v>
          </cell>
          <cell r="H3218" t="str">
            <v>TOMADA MÉDIA DE EMBUTIR (1 MÓDULO), 2P+T 10 A, INCLUINDO SUPORTE E PLACA - FORNECIMENTO E INSTALAÇÃO. AF_03/2023</v>
          </cell>
          <cell r="I3218" t="str">
            <v>UN</v>
          </cell>
          <cell r="J3218" t="str">
            <v>COEFICIENTE DE REPRESENTATIVIDADE</v>
          </cell>
          <cell r="K3218" t="str">
            <v>32,19</v>
          </cell>
        </row>
        <row r="3219">
          <cell r="A3219" t="str">
            <v>INSTALACAO ELETRICA/ELETRIFICACAO E ILUMINACAO EXTERNA</v>
          </cell>
          <cell r="B3219" t="str">
            <v>INEL</v>
          </cell>
          <cell r="C3219" t="str">
            <v>INTERRUPTOR/TOMADA</v>
          </cell>
          <cell r="D3219" t="str">
            <v>0170</v>
          </cell>
        </row>
        <row r="3219">
          <cell r="G3219">
            <v>91997</v>
          </cell>
          <cell r="H3219" t="str">
            <v>TOMADA MÉDIA DE EMBUTIR (1 MÓDULO), 2P+T 20 A, INCLUINDO SUPORTE E PLACA - FORNECIMENTO E INSTALAÇÃO. AF_03/2023</v>
          </cell>
          <cell r="I3219" t="str">
            <v>UN</v>
          </cell>
          <cell r="J3219" t="str">
            <v>COEFICIENTE DE REPRESENTATIVIDADE</v>
          </cell>
          <cell r="K3219" t="str">
            <v>34,26</v>
          </cell>
        </row>
        <row r="3220">
          <cell r="A3220" t="str">
            <v>INSTALACAO ELETRICA/ELETRIFICACAO E ILUMINACAO EXTERNA</v>
          </cell>
          <cell r="B3220" t="str">
            <v>INEL</v>
          </cell>
          <cell r="C3220" t="str">
            <v>INTERRUPTOR/TOMADA</v>
          </cell>
          <cell r="D3220" t="str">
            <v>0170</v>
          </cell>
        </row>
        <row r="3220">
          <cell r="G3220">
            <v>91998</v>
          </cell>
          <cell r="H3220" t="str">
            <v>TOMADA BAIXA DE EMBUTIR (1 MÓDULO), 2P+T 10 A, SEM SUPORTE E SEM PLACA - FORNECIMENTO E INSTALAÇÃO. AF_03/2023</v>
          </cell>
          <cell r="I3220" t="str">
            <v>UN</v>
          </cell>
          <cell r="J3220" t="str">
            <v>COEFICIENTE DE REPRESENTATIVIDADE</v>
          </cell>
          <cell r="K3220" t="str">
            <v>18,60</v>
          </cell>
        </row>
        <row r="3221">
          <cell r="A3221" t="str">
            <v>INSTALACAO ELETRICA/ELETRIFICACAO E ILUMINACAO EXTERNA</v>
          </cell>
          <cell r="B3221" t="str">
            <v>INEL</v>
          </cell>
          <cell r="C3221" t="str">
            <v>INTERRUPTOR/TOMADA</v>
          </cell>
          <cell r="D3221" t="str">
            <v>0170</v>
          </cell>
        </row>
        <row r="3221">
          <cell r="G3221">
            <v>91999</v>
          </cell>
          <cell r="H3221" t="str">
            <v>TOMADA BAIXA DE EMBUTIR (1 MÓDULO), 2P+T 20 A, SEM SUPORTE E SEM PLACA - FORNECIMENTO E INSTALAÇÃO. AF_03/2023</v>
          </cell>
          <cell r="I3221" t="str">
            <v>UN</v>
          </cell>
          <cell r="J3221" t="str">
            <v>COEFICIENTE DE REPRESENTATIVIDADE</v>
          </cell>
          <cell r="K3221" t="str">
            <v>20,67</v>
          </cell>
        </row>
        <row r="3222">
          <cell r="A3222" t="str">
            <v>INSTALACAO ELETRICA/ELETRIFICACAO E ILUMINACAO EXTERNA</v>
          </cell>
          <cell r="B3222" t="str">
            <v>INEL</v>
          </cell>
          <cell r="C3222" t="str">
            <v>INTERRUPTOR/TOMADA</v>
          </cell>
          <cell r="D3222" t="str">
            <v>0170</v>
          </cell>
        </row>
        <row r="3222">
          <cell r="G3222">
            <v>92000</v>
          </cell>
          <cell r="H3222" t="str">
            <v>TOMADA BAIXA DE EMBUTIR (1 MÓDULO), 2P+T 10 A, INCLUINDO SUPORTE E PLACA - FORNECIMENTO E INSTALAÇÃO. AF_03/2023</v>
          </cell>
          <cell r="I3222" t="str">
            <v>UN</v>
          </cell>
          <cell r="J3222" t="str">
            <v>COEFICIENTE DE REPRESENTATIVIDADE</v>
          </cell>
          <cell r="K3222" t="str">
            <v>28,71</v>
          </cell>
        </row>
        <row r="3223">
          <cell r="A3223" t="str">
            <v>INSTALACAO ELETRICA/ELETRIFICACAO E ILUMINACAO EXTERNA</v>
          </cell>
          <cell r="B3223" t="str">
            <v>INEL</v>
          </cell>
          <cell r="C3223" t="str">
            <v>INTERRUPTOR/TOMADA</v>
          </cell>
          <cell r="D3223" t="str">
            <v>0170</v>
          </cell>
        </row>
        <row r="3223">
          <cell r="G3223">
            <v>92001</v>
          </cell>
          <cell r="H3223" t="str">
            <v>TOMADA BAIXA DE EMBUTIR (1 MÓDULO), 2P+T 20 A, INCLUINDO SUPORTE E PLACA - FORNECIMENTO E INSTALAÇÃO. AF_03/2023</v>
          </cell>
          <cell r="I3223" t="str">
            <v>UN</v>
          </cell>
          <cell r="J3223" t="str">
            <v>COEFICIENTE DE REPRESENTATIVIDADE</v>
          </cell>
          <cell r="K3223" t="str">
            <v>30,78</v>
          </cell>
        </row>
        <row r="3224">
          <cell r="A3224" t="str">
            <v>INSTALACAO ELETRICA/ELETRIFICACAO E ILUMINACAO EXTERNA</v>
          </cell>
          <cell r="B3224" t="str">
            <v>INEL</v>
          </cell>
          <cell r="C3224" t="str">
            <v>INTERRUPTOR/TOMADA</v>
          </cell>
          <cell r="D3224" t="str">
            <v>0170</v>
          </cell>
        </row>
        <row r="3224">
          <cell r="G3224">
            <v>92002</v>
          </cell>
          <cell r="H3224" t="str">
            <v>TOMADA MÉDIA DE EMBUTIR (2 MÓDULOS), 2P+T 10 A, SEM SUPORTE E SEM PLACA - FORNECIMENTO E INSTALAÇÃO. AF_03/2023</v>
          </cell>
          <cell r="I3224" t="str">
            <v>UN</v>
          </cell>
          <cell r="J3224" t="str">
            <v>COEFICIENTE DE REPRESENTATIVIDADE</v>
          </cell>
          <cell r="K3224" t="str">
            <v>41,30</v>
          </cell>
        </row>
        <row r="3225">
          <cell r="A3225" t="str">
            <v>INSTALACAO ELETRICA/ELETRIFICACAO E ILUMINACAO EXTERNA</v>
          </cell>
          <cell r="B3225" t="str">
            <v>INEL</v>
          </cell>
          <cell r="C3225" t="str">
            <v>INTERRUPTOR/TOMADA</v>
          </cell>
          <cell r="D3225" t="str">
            <v>0170</v>
          </cell>
        </row>
        <row r="3225">
          <cell r="G3225">
            <v>92003</v>
          </cell>
          <cell r="H3225" t="str">
            <v>TOMADA MÉDIA DE EMBUTIR (2 MÓDULOS), 2P+T 20 A, SEM SUPORTE E SEM PLACA - FORNECIMENTO E INSTALAÇÃO. AF_03/2023</v>
          </cell>
          <cell r="I3225" t="str">
            <v>UN</v>
          </cell>
          <cell r="J3225" t="str">
            <v>COEFICIENTE DE REPRESENTATIVIDADE</v>
          </cell>
          <cell r="K3225" t="str">
            <v>45,44</v>
          </cell>
        </row>
        <row r="3226">
          <cell r="A3226" t="str">
            <v>INSTALACAO ELETRICA/ELETRIFICACAO E ILUMINACAO EXTERNA</v>
          </cell>
          <cell r="B3226" t="str">
            <v>INEL</v>
          </cell>
          <cell r="C3226" t="str">
            <v>INTERRUPTOR/TOMADA</v>
          </cell>
          <cell r="D3226" t="str">
            <v>0170</v>
          </cell>
        </row>
        <row r="3226">
          <cell r="G3226">
            <v>92004</v>
          </cell>
          <cell r="H3226" t="str">
            <v>TOMADA MÉDIA DE EMBUTIR (2 MÓDULOS), 2P+T 10 A, INCLUINDO SUPORTE E PLACA - FORNECIMENTO E INSTALAÇÃO. AF_03/2023</v>
          </cell>
          <cell r="I3226" t="str">
            <v>UN</v>
          </cell>
          <cell r="J3226" t="str">
            <v>COEFICIENTE DE REPRESENTATIVIDADE</v>
          </cell>
          <cell r="K3226" t="str">
            <v>51,41</v>
          </cell>
        </row>
        <row r="3227">
          <cell r="A3227" t="str">
            <v>INSTALACAO ELETRICA/ELETRIFICACAO E ILUMINACAO EXTERNA</v>
          </cell>
          <cell r="B3227" t="str">
            <v>INEL</v>
          </cell>
          <cell r="C3227" t="str">
            <v>INTERRUPTOR/TOMADA</v>
          </cell>
          <cell r="D3227" t="str">
            <v>0170</v>
          </cell>
        </row>
        <row r="3227">
          <cell r="G3227">
            <v>92005</v>
          </cell>
          <cell r="H3227" t="str">
            <v>TOMADA MÉDIA DE EMBUTIR (2 MÓDULOS), 2P+T 20 A, INCLUINDO SUPORTE E PLACA - FORNECIMENTO E INSTALAÇÃO. AF_03/2023</v>
          </cell>
          <cell r="I3227" t="str">
            <v>UN</v>
          </cell>
          <cell r="J3227" t="str">
            <v>COEFICIENTE DE REPRESENTATIVIDADE</v>
          </cell>
          <cell r="K3227" t="str">
            <v>55,55</v>
          </cell>
        </row>
        <row r="3228">
          <cell r="A3228" t="str">
            <v>INSTALACAO ELETRICA/ELETRIFICACAO E ILUMINACAO EXTERNA</v>
          </cell>
          <cell r="B3228" t="str">
            <v>INEL</v>
          </cell>
          <cell r="C3228" t="str">
            <v>INTERRUPTOR/TOMADA</v>
          </cell>
          <cell r="D3228" t="str">
            <v>0170</v>
          </cell>
        </row>
        <row r="3228">
          <cell r="G3228">
            <v>92006</v>
          </cell>
          <cell r="H3228" t="str">
            <v>TOMADA BAIXA DE EMBUTIR (2 MÓDULOS), 2P+T 10 A, SEM SUPORTE E SEM PLACA - FORNECIMENTO E INSTALAÇÃO. AF_03/2023</v>
          </cell>
          <cell r="I3228" t="str">
            <v>UN</v>
          </cell>
          <cell r="J3228" t="str">
            <v>COEFICIENTE DE REPRESENTATIVIDADE</v>
          </cell>
          <cell r="K3228" t="str">
            <v>34,30</v>
          </cell>
        </row>
        <row r="3229">
          <cell r="A3229" t="str">
            <v>INSTALACAO ELETRICA/ELETRIFICACAO E ILUMINACAO EXTERNA</v>
          </cell>
          <cell r="B3229" t="str">
            <v>INEL</v>
          </cell>
          <cell r="C3229" t="str">
            <v>INTERRUPTOR/TOMADA</v>
          </cell>
          <cell r="D3229" t="str">
            <v>0170</v>
          </cell>
        </row>
        <row r="3229">
          <cell r="G3229">
            <v>92007</v>
          </cell>
          <cell r="H3229" t="str">
            <v>TOMADA BAIXA DE EMBUTIR (2 MÓDULOS), 2P+T 20 A, SEM SUPORTE E SEM PLACA - FORNECIMENTO E INSTALAÇÃO. AF_03/2023</v>
          </cell>
          <cell r="I3229" t="str">
            <v>UN</v>
          </cell>
          <cell r="J3229" t="str">
            <v>COEFICIENTE DE REPRESENTATIVIDADE</v>
          </cell>
          <cell r="K3229" t="str">
            <v>38,44</v>
          </cell>
        </row>
        <row r="3230">
          <cell r="A3230" t="str">
            <v>INSTALACAO ELETRICA/ELETRIFICACAO E ILUMINACAO EXTERNA</v>
          </cell>
          <cell r="B3230" t="str">
            <v>INEL</v>
          </cell>
          <cell r="C3230" t="str">
            <v>INTERRUPTOR/TOMADA</v>
          </cell>
          <cell r="D3230" t="str">
            <v>0170</v>
          </cell>
        </row>
        <row r="3230">
          <cell r="G3230">
            <v>92008</v>
          </cell>
          <cell r="H3230" t="str">
            <v>TOMADA BAIXA DE EMBUTIR (2 MÓDULOS), 2P+T 10 A, INCLUINDO SUPORTE E PLACA - FORNECIMENTO E INSTALAÇÃO. AF_03/2023</v>
          </cell>
          <cell r="I3230" t="str">
            <v>UN</v>
          </cell>
          <cell r="J3230" t="str">
            <v>COEFICIENTE DE REPRESENTATIVIDADE</v>
          </cell>
          <cell r="K3230" t="str">
            <v>44,41</v>
          </cell>
        </row>
        <row r="3231">
          <cell r="A3231" t="str">
            <v>INSTALACAO ELETRICA/ELETRIFICACAO E ILUMINACAO EXTERNA</v>
          </cell>
          <cell r="B3231" t="str">
            <v>INEL</v>
          </cell>
          <cell r="C3231" t="str">
            <v>INTERRUPTOR/TOMADA</v>
          </cell>
          <cell r="D3231" t="str">
            <v>0170</v>
          </cell>
        </row>
        <row r="3231">
          <cell r="G3231">
            <v>92009</v>
          </cell>
          <cell r="H3231" t="str">
            <v>TOMADA BAIXA DE EMBUTIR (2 MÓDULOS), 2P+T 20 A, INCLUINDO SUPORTE E PLACA - FORNECIMENTO E INSTALAÇÃO. AF_03/2023</v>
          </cell>
          <cell r="I3231" t="str">
            <v>UN</v>
          </cell>
          <cell r="J3231" t="str">
            <v>COEFICIENTE DE REPRESENTATIVIDADE</v>
          </cell>
          <cell r="K3231" t="str">
            <v>48,55</v>
          </cell>
        </row>
        <row r="3232">
          <cell r="A3232" t="str">
            <v>INSTALACAO ELETRICA/ELETRIFICACAO E ILUMINACAO EXTERNA</v>
          </cell>
          <cell r="B3232" t="str">
            <v>INEL</v>
          </cell>
          <cell r="C3232" t="str">
            <v>INTERRUPTOR/TOMADA</v>
          </cell>
          <cell r="D3232" t="str">
            <v>0170</v>
          </cell>
        </row>
        <row r="3232">
          <cell r="G3232">
            <v>92010</v>
          </cell>
          <cell r="H3232" t="str">
            <v>TOMADA MÉDIA DE EMBUTIR (3 MÓDULOS), 2P+T 10 A, SEM SUPORTE E SEM PLACA - FORNECIMENTO E INSTALAÇÃO. AF_03/2023</v>
          </cell>
          <cell r="I3232" t="str">
            <v>UN</v>
          </cell>
          <cell r="J3232" t="str">
            <v>COEFICIENTE DE REPRESENTATIVIDADE</v>
          </cell>
          <cell r="K3232" t="str">
            <v>60,48</v>
          </cell>
        </row>
        <row r="3233">
          <cell r="A3233" t="str">
            <v>INSTALACAO ELETRICA/ELETRIFICACAO E ILUMINACAO EXTERNA</v>
          </cell>
          <cell r="B3233" t="str">
            <v>INEL</v>
          </cell>
          <cell r="C3233" t="str">
            <v>INTERRUPTOR/TOMADA</v>
          </cell>
          <cell r="D3233" t="str">
            <v>0170</v>
          </cell>
        </row>
        <row r="3233">
          <cell r="G3233">
            <v>92011</v>
          </cell>
          <cell r="H3233" t="str">
            <v>TOMADA MÉDIA DE EMBUTIR (3 MÓDULOS), 2P+T 20 A, SEM SUPORTE E SEM PLACA - FORNECIMENTO E INSTALAÇÃO. AF_03/2023</v>
          </cell>
          <cell r="I3233" t="str">
            <v>UN</v>
          </cell>
          <cell r="J3233" t="str">
            <v>COEFICIENTE DE REPRESENTATIVIDADE</v>
          </cell>
          <cell r="K3233" t="str">
            <v>66,69</v>
          </cell>
        </row>
        <row r="3234">
          <cell r="A3234" t="str">
            <v>INSTALACAO ELETRICA/ELETRIFICACAO E ILUMINACAO EXTERNA</v>
          </cell>
          <cell r="B3234" t="str">
            <v>INEL</v>
          </cell>
          <cell r="C3234" t="str">
            <v>INTERRUPTOR/TOMADA</v>
          </cell>
          <cell r="D3234" t="str">
            <v>0170</v>
          </cell>
        </row>
        <row r="3234">
          <cell r="G3234">
            <v>92012</v>
          </cell>
          <cell r="H3234" t="str">
            <v>TOMADA MÉDIA DE EMBUTIR (3 MÓDULOS), 2P+T 10 A, INCLUINDO SUPORTE E PLACA - FORNECIMENTO E INSTALAÇÃO. AF_03/2023</v>
          </cell>
          <cell r="I3234" t="str">
            <v>UN</v>
          </cell>
          <cell r="J3234" t="str">
            <v>COEFICIENTE DE REPRESENTATIVIDADE</v>
          </cell>
          <cell r="K3234" t="str">
            <v>70,59</v>
          </cell>
        </row>
        <row r="3235">
          <cell r="A3235" t="str">
            <v>INSTALACAO ELETRICA/ELETRIFICACAO E ILUMINACAO EXTERNA</v>
          </cell>
          <cell r="B3235" t="str">
            <v>INEL</v>
          </cell>
          <cell r="C3235" t="str">
            <v>INTERRUPTOR/TOMADA</v>
          </cell>
          <cell r="D3235" t="str">
            <v>0170</v>
          </cell>
        </row>
        <row r="3235">
          <cell r="G3235">
            <v>92013</v>
          </cell>
          <cell r="H3235" t="str">
            <v>TOMADA MÉDIA DE EMBUTIR (3 MÓDULOS), 2P+T 20 A, INCLUINDO SUPORTE E PLACA - FORNECIMENTO E INSTALAÇÃO. AF_03/2023</v>
          </cell>
          <cell r="I3235" t="str">
            <v>UN</v>
          </cell>
          <cell r="J3235" t="str">
            <v>COEFICIENTE DE REPRESENTATIVIDADE</v>
          </cell>
          <cell r="K3235" t="str">
            <v>76,80</v>
          </cell>
        </row>
        <row r="3236">
          <cell r="A3236" t="str">
            <v>INSTALACAO ELETRICA/ELETRIFICACAO E ILUMINACAO EXTERNA</v>
          </cell>
          <cell r="B3236" t="str">
            <v>INEL</v>
          </cell>
          <cell r="C3236" t="str">
            <v>INTERRUPTOR/TOMADA</v>
          </cell>
          <cell r="D3236" t="str">
            <v>0170</v>
          </cell>
        </row>
        <row r="3236">
          <cell r="G3236">
            <v>92014</v>
          </cell>
          <cell r="H3236" t="str">
            <v>TOMADA BAIXA DE EMBUTIR (3 MÓDULOS), 2P+T 10 A, SEM SUPORTE E SEM PLACA - FORNECIMENTO E INSTALAÇÃO. AF_03/2023</v>
          </cell>
          <cell r="I3236" t="str">
            <v>UN</v>
          </cell>
          <cell r="J3236" t="str">
            <v>COEFICIENTE DE REPRESENTATIVIDADE</v>
          </cell>
          <cell r="K3236" t="str">
            <v>49,99</v>
          </cell>
        </row>
        <row r="3237">
          <cell r="A3237" t="str">
            <v>INSTALACAO ELETRICA/ELETRIFICACAO E ILUMINACAO EXTERNA</v>
          </cell>
          <cell r="B3237" t="str">
            <v>INEL</v>
          </cell>
          <cell r="C3237" t="str">
            <v>INTERRUPTOR/TOMADA</v>
          </cell>
          <cell r="D3237" t="str">
            <v>0170</v>
          </cell>
        </row>
        <row r="3237">
          <cell r="G3237">
            <v>92015</v>
          </cell>
          <cell r="H3237" t="str">
            <v>TOMADA BAIXA DE EMBUTIR (3 MÓDULOS), 2P+T 20 A, SEM SUPORTE E SEM PLACA - FORNECIMENTO E INSTALAÇÃO. AF_03/2023</v>
          </cell>
          <cell r="I3237" t="str">
            <v>UN</v>
          </cell>
          <cell r="J3237" t="str">
            <v>COEFICIENTE DE REPRESENTATIVIDADE</v>
          </cell>
          <cell r="K3237" t="str">
            <v>56,20</v>
          </cell>
        </row>
        <row r="3238">
          <cell r="A3238" t="str">
            <v>INSTALACAO ELETRICA/ELETRIFICACAO E ILUMINACAO EXTERNA</v>
          </cell>
          <cell r="B3238" t="str">
            <v>INEL</v>
          </cell>
          <cell r="C3238" t="str">
            <v>INTERRUPTOR/TOMADA</v>
          </cell>
          <cell r="D3238" t="str">
            <v>0170</v>
          </cell>
        </row>
        <row r="3238">
          <cell r="G3238">
            <v>92016</v>
          </cell>
          <cell r="H3238" t="str">
            <v>TOMADA BAIXA DE EMBUTIR (3 MÓDULOS), 2P+T 10 A, INCLUINDO SUPORTE E PLACA - FORNECIMENTO E INSTALAÇÃO. AF_03/2023</v>
          </cell>
          <cell r="I3238" t="str">
            <v>UN</v>
          </cell>
          <cell r="J3238" t="str">
            <v>COEFICIENTE DE REPRESENTATIVIDADE</v>
          </cell>
          <cell r="K3238" t="str">
            <v>60,10</v>
          </cell>
        </row>
        <row r="3239">
          <cell r="A3239" t="str">
            <v>INSTALACAO ELETRICA/ELETRIFICACAO E ILUMINACAO EXTERNA</v>
          </cell>
          <cell r="B3239" t="str">
            <v>INEL</v>
          </cell>
          <cell r="C3239" t="str">
            <v>INTERRUPTOR/TOMADA</v>
          </cell>
          <cell r="D3239" t="str">
            <v>0170</v>
          </cell>
        </row>
        <row r="3239">
          <cell r="G3239">
            <v>92017</v>
          </cell>
          <cell r="H3239" t="str">
            <v>TOMADA BAIXA DE EMBUTIR (3 MÓDULOS), 2P+T 20 A, INCLUINDO SUPORTE E PLACA - FORNECIMENTO E INSTALAÇÃO. AF_03/2023</v>
          </cell>
          <cell r="I3239" t="str">
            <v>UN</v>
          </cell>
          <cell r="J3239" t="str">
            <v>COEFICIENTE DE REPRESENTATIVIDADE</v>
          </cell>
          <cell r="K3239" t="str">
            <v>66,31</v>
          </cell>
        </row>
        <row r="3240">
          <cell r="A3240" t="str">
            <v>INSTALACAO ELETRICA/ELETRIFICACAO E ILUMINACAO EXTERNA</v>
          </cell>
          <cell r="B3240" t="str">
            <v>INEL</v>
          </cell>
          <cell r="C3240" t="str">
            <v>INTERRUPTOR/TOMADA</v>
          </cell>
          <cell r="D3240" t="str">
            <v>0170</v>
          </cell>
        </row>
        <row r="3240">
          <cell r="G3240">
            <v>92018</v>
          </cell>
          <cell r="H3240" t="str">
            <v>TOMADA BAIXA DE EMBUTIR (4 MÓDULOS), 2P+T 10 A, SEM SUPORTE E SEM PLACA - FORNECIMENTO E INSTALAÇÃO. AF_03/2023</v>
          </cell>
          <cell r="I3240" t="str">
            <v>UN</v>
          </cell>
          <cell r="J3240" t="str">
            <v>COEFICIENTE DE REPRESENTATIVIDADE</v>
          </cell>
          <cell r="K3240" t="str">
            <v>66,19</v>
          </cell>
        </row>
        <row r="3241">
          <cell r="A3241" t="str">
            <v>INSTALACAO ELETRICA/ELETRIFICACAO E ILUMINACAO EXTERNA</v>
          </cell>
          <cell r="B3241" t="str">
            <v>INEL</v>
          </cell>
          <cell r="C3241" t="str">
            <v>INTERRUPTOR/TOMADA</v>
          </cell>
          <cell r="D3241" t="str">
            <v>0170</v>
          </cell>
        </row>
        <row r="3241">
          <cell r="G3241">
            <v>92019</v>
          </cell>
          <cell r="H3241" t="str">
            <v>TOMADA BAIXA DE EMBUTIR (4 MÓDULOS), 2P+T 10 A, INCLUINDO SUPORTE E PLACA - FORNECIMENTO E INSTALAÇÃO. AF_03/2023</v>
          </cell>
          <cell r="I3241" t="str">
            <v>UN</v>
          </cell>
          <cell r="J3241" t="str">
            <v>COEFICIENTE DE REPRESENTATIVIDADE</v>
          </cell>
          <cell r="K3241" t="str">
            <v>81,06</v>
          </cell>
        </row>
        <row r="3242">
          <cell r="A3242" t="str">
            <v>INSTALACAO ELETRICA/ELETRIFICACAO E ILUMINACAO EXTERNA</v>
          </cell>
          <cell r="B3242" t="str">
            <v>INEL</v>
          </cell>
          <cell r="C3242" t="str">
            <v>INTERRUPTOR/TOMADA</v>
          </cell>
          <cell r="D3242" t="str">
            <v>0170</v>
          </cell>
        </row>
        <row r="3242">
          <cell r="G3242">
            <v>92020</v>
          </cell>
          <cell r="H3242" t="str">
            <v>TOMADA BAIXA DE EMBUTIR (6 MÓDULOS), 2P+T 10 A, SEM SUPORTE E SEM PLACA - FORNECIMENTO E INSTALAÇÃO. AF_03/2023</v>
          </cell>
          <cell r="I3242" t="str">
            <v>UN</v>
          </cell>
          <cell r="J3242" t="str">
            <v>COEFICIENTE DE REPRESENTATIVIDADE</v>
          </cell>
          <cell r="K3242" t="str">
            <v>97,80</v>
          </cell>
        </row>
        <row r="3243">
          <cell r="A3243" t="str">
            <v>INSTALACAO ELETRICA/ELETRIFICACAO E ILUMINACAO EXTERNA</v>
          </cell>
          <cell r="B3243" t="str">
            <v>INEL</v>
          </cell>
          <cell r="C3243" t="str">
            <v>INTERRUPTOR/TOMADA</v>
          </cell>
          <cell r="D3243" t="str">
            <v>0170</v>
          </cell>
        </row>
        <row r="3243">
          <cell r="G3243">
            <v>92021</v>
          </cell>
          <cell r="H3243" t="str">
            <v>TOMADA BAIXA DE EMBUTIR (6 MÓDULOS), 2P+T 10 A, INCLUINDO SUPORTE E PLACA - FORNECIMENTO E INSTALAÇÃO. AF_03/2023</v>
          </cell>
          <cell r="I3243" t="str">
            <v>UN</v>
          </cell>
          <cell r="J3243" t="str">
            <v>COEFICIENTE DE REPRESENTATIVIDADE</v>
          </cell>
          <cell r="K3243" t="str">
            <v>112,67</v>
          </cell>
        </row>
        <row r="3244">
          <cell r="A3244" t="str">
            <v>INSTALACAO ELETRICA/ELETRIFICACAO E ILUMINACAO EXTERNA</v>
          </cell>
          <cell r="B3244" t="str">
            <v>INEL</v>
          </cell>
          <cell r="C3244" t="str">
            <v>INTERRUPTOR/TOMADA</v>
          </cell>
          <cell r="D3244" t="str">
            <v>0170</v>
          </cell>
        </row>
        <row r="3244">
          <cell r="G3244">
            <v>92022</v>
          </cell>
          <cell r="H3244" t="str">
            <v>INTERRUPTOR SIMPLES (1 MÓDULO) COM 1 TOMADA DE EMBUTIR 2P+T 10 A, SEM SUPORTE E SEM PLACA - FORNECIMENTO E INSTALAÇÃO. AF_03/2023</v>
          </cell>
          <cell r="I3244" t="str">
            <v>UN</v>
          </cell>
          <cell r="J3244" t="str">
            <v>COEFICIENTE DE REPRESENTATIVIDADE</v>
          </cell>
          <cell r="K3244" t="str">
            <v>36,42</v>
          </cell>
        </row>
        <row r="3245">
          <cell r="A3245" t="str">
            <v>INSTALACAO ELETRICA/ELETRIFICACAO E ILUMINACAO EXTERNA</v>
          </cell>
          <cell r="B3245" t="str">
            <v>INEL</v>
          </cell>
          <cell r="C3245" t="str">
            <v>INTERRUPTOR/TOMADA</v>
          </cell>
          <cell r="D3245" t="str">
            <v>0170</v>
          </cell>
        </row>
        <row r="3245">
          <cell r="G3245">
            <v>92023</v>
          </cell>
          <cell r="H3245" t="str">
            <v>INTERRUPTOR SIMPLES (1 MÓDULO) COM 1 TOMADA DE EMBUTIR 2P+T 10 A, INCLUINDO SUPORTE E PLACA - FORNECIMENTO E INSTALAÇÃO. AF_03/2023</v>
          </cell>
          <cell r="I3245" t="str">
            <v>UN</v>
          </cell>
          <cell r="J3245" t="str">
            <v>COEFICIENTE DE REPRESENTATIVIDADE</v>
          </cell>
          <cell r="K3245" t="str">
            <v>46,53</v>
          </cell>
        </row>
        <row r="3246">
          <cell r="A3246" t="str">
            <v>INSTALACAO ELETRICA/ELETRIFICACAO E ILUMINACAO EXTERNA</v>
          </cell>
          <cell r="B3246" t="str">
            <v>INEL</v>
          </cell>
          <cell r="C3246" t="str">
            <v>INTERRUPTOR/TOMADA</v>
          </cell>
          <cell r="D3246" t="str">
            <v>0170</v>
          </cell>
        </row>
        <row r="3246">
          <cell r="G3246">
            <v>92024</v>
          </cell>
          <cell r="H3246" t="str">
            <v>INTERRUPTOR SIMPLES (1 MÓDULO) COM 2 TOMADAS DE EMBUTIR 2P+T 10 A, SEM SUPORTE E SEM PLACA - FORNECIMENTO E INSTALAÇÃO. AF_03/2023</v>
          </cell>
          <cell r="I3246" t="str">
            <v>UN</v>
          </cell>
          <cell r="J3246" t="str">
            <v>COEFICIENTE DE REPRESENTATIVIDADE</v>
          </cell>
          <cell r="K3246" t="str">
            <v>55,64</v>
          </cell>
        </row>
        <row r="3247">
          <cell r="A3247" t="str">
            <v>INSTALACAO ELETRICA/ELETRIFICACAO E ILUMINACAO EXTERNA</v>
          </cell>
          <cell r="B3247" t="str">
            <v>INEL</v>
          </cell>
          <cell r="C3247" t="str">
            <v>INTERRUPTOR/TOMADA</v>
          </cell>
          <cell r="D3247" t="str">
            <v>0170</v>
          </cell>
        </row>
        <row r="3247">
          <cell r="G3247">
            <v>92025</v>
          </cell>
          <cell r="H3247" t="str">
            <v>INTERRUPTOR SIMPLES (1 MÓDULO) COM 2 TOMADAS DE EMBUTIR 2P+T 10 A, INCLUINDO SUPORTE E PLACA - FORNECIMENTO E INSTALAÇÃO. AF_03/2023</v>
          </cell>
          <cell r="I3247" t="str">
            <v>UN</v>
          </cell>
          <cell r="J3247" t="str">
            <v>COEFICIENTE DE REPRESENTATIVIDADE</v>
          </cell>
          <cell r="K3247" t="str">
            <v>65,75</v>
          </cell>
        </row>
        <row r="3248">
          <cell r="A3248" t="str">
            <v>INSTALACAO ELETRICA/ELETRIFICACAO E ILUMINACAO EXTERNA</v>
          </cell>
          <cell r="B3248" t="str">
            <v>INEL</v>
          </cell>
          <cell r="C3248" t="str">
            <v>INTERRUPTOR/TOMADA</v>
          </cell>
          <cell r="D3248" t="str">
            <v>0170</v>
          </cell>
        </row>
        <row r="3248">
          <cell r="G3248">
            <v>92026</v>
          </cell>
          <cell r="H3248" t="str">
            <v>INTERRUPTOR SIMPLES (2 MÓDULOS) COM 1 TOMADA DE EMBUTIR 2P+T 10 A, SEM SUPORTE E SEM PLACA - FORNECIMENTO E INSTALAÇÃO. AF_03/2023</v>
          </cell>
          <cell r="I3248" t="str">
            <v>UN</v>
          </cell>
          <cell r="J3248" t="str">
            <v>COEFICIENTE DE REPRESENTATIVIDADE</v>
          </cell>
          <cell r="K3248" t="str">
            <v>50,81</v>
          </cell>
        </row>
        <row r="3249">
          <cell r="A3249" t="str">
            <v>INSTALACAO ELETRICA/ELETRIFICACAO E ILUMINACAO EXTERNA</v>
          </cell>
          <cell r="B3249" t="str">
            <v>INEL</v>
          </cell>
          <cell r="C3249" t="str">
            <v>INTERRUPTOR/TOMADA</v>
          </cell>
          <cell r="D3249" t="str">
            <v>0170</v>
          </cell>
        </row>
        <row r="3249">
          <cell r="G3249">
            <v>92027</v>
          </cell>
          <cell r="H3249" t="str">
            <v>INTERRUPTOR SIMPLES (2 MÓDULOS) COM 1 TOMADA DE EMBUTIR 2P+T 10 A, INCLUINDO SUPORTE E PLACA - FORNECIMENTO E INSTALAÇÃO. AF_03/2023</v>
          </cell>
          <cell r="I3249" t="str">
            <v>UN</v>
          </cell>
          <cell r="J3249" t="str">
            <v>COEFICIENTE DE REPRESENTATIVIDADE</v>
          </cell>
          <cell r="K3249" t="str">
            <v>60,92</v>
          </cell>
        </row>
        <row r="3250">
          <cell r="A3250" t="str">
            <v>INSTALACAO ELETRICA/ELETRIFICACAO E ILUMINACAO EXTERNA</v>
          </cell>
          <cell r="B3250" t="str">
            <v>INEL</v>
          </cell>
          <cell r="C3250" t="str">
            <v>INTERRUPTOR/TOMADA</v>
          </cell>
          <cell r="D3250" t="str">
            <v>0170</v>
          </cell>
        </row>
        <row r="3250">
          <cell r="G3250">
            <v>92028</v>
          </cell>
          <cell r="H3250" t="str">
            <v>INTERRUPTOR PARALELO (1 MÓDULO) COM 1 TOMADA DE EMBUTIR 2P+T 10 A, SEM SUPORTE E SEM PLACA - FORNECIMENTO E INSTALAÇÃO. AF_03/2023</v>
          </cell>
          <cell r="I3250" t="str">
            <v>UN</v>
          </cell>
          <cell r="J3250" t="str">
            <v>COEFICIENTE DE REPRESENTATIVIDADE</v>
          </cell>
          <cell r="K3250" t="str">
            <v>42,37</v>
          </cell>
        </row>
        <row r="3251">
          <cell r="A3251" t="str">
            <v>INSTALACAO ELETRICA/ELETRIFICACAO E ILUMINACAO EXTERNA</v>
          </cell>
          <cell r="B3251" t="str">
            <v>INEL</v>
          </cell>
          <cell r="C3251" t="str">
            <v>INTERRUPTOR/TOMADA</v>
          </cell>
          <cell r="D3251" t="str">
            <v>0170</v>
          </cell>
        </row>
        <row r="3251">
          <cell r="G3251">
            <v>92029</v>
          </cell>
          <cell r="H3251" t="str">
            <v>INTERRUPTOR PARALELO (1 MÓDULO) COM 1 TOMADA DE EMBUTIR 2P+T 10 A, INCLUINDO SUPORTE E PLACA - FORNECIMENTO E INSTALAÇÃO. AF_03/2023</v>
          </cell>
          <cell r="I3251" t="str">
            <v>UN</v>
          </cell>
          <cell r="J3251" t="str">
            <v>COEFICIENTE DE REPRESENTATIVIDADE</v>
          </cell>
          <cell r="K3251" t="str">
            <v>52,48</v>
          </cell>
        </row>
        <row r="3252">
          <cell r="A3252" t="str">
            <v>INSTALACAO ELETRICA/ELETRIFICACAO E ILUMINACAO EXTERNA</v>
          </cell>
          <cell r="B3252" t="str">
            <v>INEL</v>
          </cell>
          <cell r="C3252" t="str">
            <v>INTERRUPTOR/TOMADA</v>
          </cell>
          <cell r="D3252" t="str">
            <v>0170</v>
          </cell>
        </row>
        <row r="3252">
          <cell r="G3252">
            <v>92030</v>
          </cell>
          <cell r="H3252" t="str">
            <v>INTERRUPTOR PARALELO (1 MÓDULO) COM 2 TOMADAS DE EMBUTIR 2P+T 10 A, SEM SUPORTE E SEM PLACA - FORNECIMENTO E INSTALAÇÃO. AF_03/2023</v>
          </cell>
          <cell r="I3252" t="str">
            <v>UN</v>
          </cell>
          <cell r="J3252" t="str">
            <v>COEFICIENTE DE REPRESENTATIVIDADE</v>
          </cell>
          <cell r="K3252" t="str">
            <v>61,55</v>
          </cell>
        </row>
        <row r="3253">
          <cell r="A3253" t="str">
            <v>INSTALACAO ELETRICA/ELETRIFICACAO E ILUMINACAO EXTERNA</v>
          </cell>
          <cell r="B3253" t="str">
            <v>INEL</v>
          </cell>
          <cell r="C3253" t="str">
            <v>INTERRUPTOR/TOMADA</v>
          </cell>
          <cell r="D3253" t="str">
            <v>0170</v>
          </cell>
        </row>
        <row r="3253">
          <cell r="G3253">
            <v>92031</v>
          </cell>
          <cell r="H3253" t="str">
            <v>INTERRUPTOR PARALELO (1 MÓDULO) COM 2 TOMADAS DE EMBUTIR 2P+T 10 A, INCLUINDO SUPORTE E PLACA - FORNECIMENTO E INSTALAÇÃO. AF_03/2023</v>
          </cell>
          <cell r="I3253" t="str">
            <v>UN</v>
          </cell>
          <cell r="J3253" t="str">
            <v>COEFICIENTE DE REPRESENTATIVIDADE</v>
          </cell>
          <cell r="K3253" t="str">
            <v>71,66</v>
          </cell>
        </row>
        <row r="3254">
          <cell r="A3254" t="str">
            <v>INSTALACAO ELETRICA/ELETRIFICACAO E ILUMINACAO EXTERNA</v>
          </cell>
          <cell r="B3254" t="str">
            <v>INEL</v>
          </cell>
          <cell r="C3254" t="str">
            <v>INTERRUPTOR/TOMADA</v>
          </cell>
          <cell r="D3254" t="str">
            <v>0170</v>
          </cell>
        </row>
        <row r="3254">
          <cell r="G3254">
            <v>92032</v>
          </cell>
          <cell r="H3254" t="str">
            <v>INTERRUPTOR PARALELO (2 MÓDULOS) COM 1 TOMADA DE EMBUTIR 2P+T 10 A, SEM SUPORTE E SEM PLACA - FORNECIMENTO E INSTALAÇÃO. AF_03/2023</v>
          </cell>
          <cell r="I3254" t="str">
            <v>UN</v>
          </cell>
          <cell r="J3254" t="str">
            <v>COEFICIENTE DE REPRESENTATIVIDADE</v>
          </cell>
          <cell r="K3254" t="str">
            <v>62,62</v>
          </cell>
        </row>
        <row r="3255">
          <cell r="A3255" t="str">
            <v>INSTALACAO ELETRICA/ELETRIFICACAO E ILUMINACAO EXTERNA</v>
          </cell>
          <cell r="B3255" t="str">
            <v>INEL</v>
          </cell>
          <cell r="C3255" t="str">
            <v>INTERRUPTOR/TOMADA</v>
          </cell>
          <cell r="D3255" t="str">
            <v>0170</v>
          </cell>
        </row>
        <row r="3255">
          <cell r="G3255">
            <v>92033</v>
          </cell>
          <cell r="H3255" t="str">
            <v>INTERRUPTOR PARALELO (2 MÓDULOS) COM 1 TOMADA DE EMBUTIR 2P+T 10 A, INCLUINDO SUPORTE E PLACA - FORNECIMENTO E INSTALAÇÃO. AF_03/2023</v>
          </cell>
          <cell r="I3255" t="str">
            <v>UN</v>
          </cell>
          <cell r="J3255" t="str">
            <v>COEFICIENTE DE REPRESENTATIVIDADE</v>
          </cell>
          <cell r="K3255" t="str">
            <v>72,73</v>
          </cell>
        </row>
        <row r="3256">
          <cell r="A3256" t="str">
            <v>INSTALACAO ELETRICA/ELETRIFICACAO E ILUMINACAO EXTERNA</v>
          </cell>
          <cell r="B3256" t="str">
            <v>INEL</v>
          </cell>
          <cell r="C3256" t="str">
            <v>INTERRUPTOR/TOMADA</v>
          </cell>
          <cell r="D3256" t="str">
            <v>0170</v>
          </cell>
        </row>
        <row r="3256">
          <cell r="G3256">
            <v>92034</v>
          </cell>
          <cell r="H3256" t="str">
            <v>INTERRUPTOR SIMPLES (1 MÓDULO), INTERRUPTOR PARALELO (1 MÓDULO) E 1 TOMADA DE EMBUTIR 2P+T 10 A, SEM SUPORTE E SEM PLACA - FORNECIMENTO E INSTALAÇÃO. AF_03/2023</v>
          </cell>
          <cell r="I3256" t="str">
            <v>UN</v>
          </cell>
          <cell r="J3256" t="str">
            <v>COEFICIENTE DE REPRESENTATIVIDADE</v>
          </cell>
          <cell r="K3256" t="str">
            <v>56,71</v>
          </cell>
        </row>
        <row r="3257">
          <cell r="A3257" t="str">
            <v>INSTALACAO ELETRICA/ELETRIFICACAO E ILUMINACAO EXTERNA</v>
          </cell>
          <cell r="B3257" t="str">
            <v>INEL</v>
          </cell>
          <cell r="C3257" t="str">
            <v>INTERRUPTOR/TOMADA</v>
          </cell>
          <cell r="D3257" t="str">
            <v>0170</v>
          </cell>
        </row>
        <row r="3257">
          <cell r="G3257">
            <v>92035</v>
          </cell>
          <cell r="H3257" t="str">
            <v>INTERRUPTOR SIMPLES (1 MÓDULO), INTERRUPTOR PARALELO (1 MÓDULO) E 1 TOMADA DE EMBUTIR 2P+T 10 A, INCLUINDO SUPORTE E PLACA - FORNECIMENTO E INSTALAÇÃO. AF_03/2023</v>
          </cell>
          <cell r="I3257" t="str">
            <v>UN</v>
          </cell>
          <cell r="J3257" t="str">
            <v>COEFICIENTE DE REPRESENTATIVIDADE</v>
          </cell>
          <cell r="K3257" t="str">
            <v>66,82</v>
          </cell>
        </row>
        <row r="3258">
          <cell r="A3258" t="str">
            <v>INSTALACAO ELETRICA/ELETRIFICACAO E ILUMINACAO EXTERNA</v>
          </cell>
          <cell r="B3258" t="str">
            <v>INEL</v>
          </cell>
          <cell r="C3258" t="str">
            <v>LUMINARIA INTERNA/BOCAL/LAMPADAS</v>
          </cell>
          <cell r="D3258" t="str">
            <v>0171</v>
          </cell>
        </row>
        <row r="3258">
          <cell r="G3258">
            <v>97584</v>
          </cell>
          <cell r="H3258" t="str">
            <v>LUMINÁRIA TIPO CALHA, DE SOBREPOR, COM 1 LÂMPADA TUBULAR FLUORESCENTE DE 36 W, COM REATOR DE PARTIDA RÁPIDA - FORNECIMENTO E INSTALAÇÃO. AF_02/2020</v>
          </cell>
          <cell r="I3258" t="str">
            <v>UN</v>
          </cell>
          <cell r="J3258" t="str">
            <v>ATRIBUÍDO SÃO PAULO</v>
          </cell>
          <cell r="K3258" t="str">
            <v>119,81</v>
          </cell>
        </row>
        <row r="3259">
          <cell r="A3259" t="str">
            <v>INSTALACAO ELETRICA/ELETRIFICACAO E ILUMINACAO EXTERNA</v>
          </cell>
          <cell r="B3259" t="str">
            <v>INEL</v>
          </cell>
          <cell r="C3259" t="str">
            <v>LUMINARIA INTERNA/BOCAL/LAMPADAS</v>
          </cell>
          <cell r="D3259" t="str">
            <v>0171</v>
          </cell>
        </row>
        <row r="3259">
          <cell r="G3259">
            <v>97595</v>
          </cell>
          <cell r="H3259" t="str">
            <v>SENSOR DE PRESENÇA COM FOTOCÉLULA, FIXAÇÃO EM PAREDE - FORNECIMENTO E INSTALAÇÃO. AF_02/2020</v>
          </cell>
          <cell r="I3259" t="str">
            <v>UN</v>
          </cell>
          <cell r="J3259" t="str">
            <v>ATRIBUÍDO SÃO PAULO</v>
          </cell>
          <cell r="K3259" t="str">
            <v>101,04</v>
          </cell>
        </row>
        <row r="3260">
          <cell r="A3260" t="str">
            <v>INSTALACAO ELETRICA/ELETRIFICACAO E ILUMINACAO EXTERNA</v>
          </cell>
          <cell r="B3260" t="str">
            <v>INEL</v>
          </cell>
          <cell r="C3260" t="str">
            <v>LUMINARIA INTERNA/BOCAL/LAMPADAS</v>
          </cell>
          <cell r="D3260" t="str">
            <v>0171</v>
          </cell>
        </row>
        <row r="3260">
          <cell r="G3260">
            <v>97596</v>
          </cell>
          <cell r="H3260" t="str">
            <v>SENSOR DE PRESENÇA SEM FOTOCÉLULA, FIXAÇÃO EM PAREDE - FORNECIMENTO E INSTALAÇÃO. AF_02/2020</v>
          </cell>
          <cell r="I3260" t="str">
            <v>UN</v>
          </cell>
          <cell r="J3260" t="str">
            <v>ATRIBUÍDO SÃO PAULO</v>
          </cell>
          <cell r="K3260" t="str">
            <v>69,86</v>
          </cell>
        </row>
        <row r="3261">
          <cell r="A3261" t="str">
            <v>INSTALACAO ELETRICA/ELETRIFICACAO E ILUMINACAO EXTERNA</v>
          </cell>
          <cell r="B3261" t="str">
            <v>INEL</v>
          </cell>
          <cell r="C3261" t="str">
            <v>LUMINARIA INTERNA/BOCAL/LAMPADAS</v>
          </cell>
          <cell r="D3261" t="str">
            <v>0171</v>
          </cell>
        </row>
        <row r="3261">
          <cell r="G3261">
            <v>97597</v>
          </cell>
          <cell r="H3261" t="str">
            <v>SENSOR DE PRESENÇA COM FOTOCÉLULA, FIXAÇÃO EM TETO - FORNECIMENTO E INSTALAÇÃO. AF_02/2020</v>
          </cell>
          <cell r="I3261" t="str">
            <v>UN</v>
          </cell>
          <cell r="J3261" t="str">
            <v>ATRIBUÍDO SÃO PAULO</v>
          </cell>
          <cell r="K3261" t="str">
            <v>69,75</v>
          </cell>
        </row>
        <row r="3262">
          <cell r="A3262" t="str">
            <v>INSTALACAO ELETRICA/ELETRIFICACAO E ILUMINACAO EXTERNA</v>
          </cell>
          <cell r="B3262" t="str">
            <v>INEL</v>
          </cell>
          <cell r="C3262" t="str">
            <v>LUMINARIA INTERNA/BOCAL/LAMPADAS</v>
          </cell>
          <cell r="D3262" t="str">
            <v>0171</v>
          </cell>
        </row>
        <row r="3262">
          <cell r="G3262">
            <v>97598</v>
          </cell>
          <cell r="H3262" t="str">
            <v>SENSOR DE PRESENÇA SEM FOTOCÉLULA, FIXAÇÃO EM TETO - FORNECIMENTO E INSTALAÇÃO. AF_02/2020</v>
          </cell>
          <cell r="I3262" t="str">
            <v>UN</v>
          </cell>
          <cell r="J3262" t="str">
            <v>ATRIBUÍDO SÃO PAULO</v>
          </cell>
          <cell r="K3262" t="str">
            <v>65,76</v>
          </cell>
        </row>
        <row r="3263">
          <cell r="A3263" t="str">
            <v>INSTALACAO ELETRICA/ELETRIFICACAO E ILUMINACAO EXTERNA</v>
          </cell>
          <cell r="B3263" t="str">
            <v>INEL</v>
          </cell>
          <cell r="C3263" t="str">
            <v>LUMINARIA INTERNA/BOCAL/LAMPADAS</v>
          </cell>
          <cell r="D3263" t="str">
            <v>0171</v>
          </cell>
        </row>
        <row r="3263">
          <cell r="G3263">
            <v>97599</v>
          </cell>
          <cell r="H3263" t="str">
            <v>LUMINÁRIA DE EMERGÊNCIA, COM 30 LÂMPADAS LED DE 2 W, SEM REATOR - FORNECIMENTO E INSTALAÇÃO. AF_02/2020</v>
          </cell>
          <cell r="I3263" t="str">
            <v>UN</v>
          </cell>
          <cell r="J3263" t="str">
            <v>COEFICIENTE DE REPRESENTATIVIDADE</v>
          </cell>
          <cell r="K3263" t="str">
            <v>18,70</v>
          </cell>
        </row>
        <row r="3264">
          <cell r="A3264" t="str">
            <v>INSTALACAO ELETRICA/ELETRIFICACAO E ILUMINACAO EXTERNA</v>
          </cell>
          <cell r="B3264" t="str">
            <v>INEL</v>
          </cell>
          <cell r="C3264" t="str">
            <v>LUMINARIA INTERNA/BOCAL/LAMPADAS</v>
          </cell>
          <cell r="D3264" t="str">
            <v>0171</v>
          </cell>
        </row>
        <row r="3264">
          <cell r="G3264">
            <v>97609</v>
          </cell>
          <cell r="H3264" t="str">
            <v>LÂMPADA COMPACTA DE LED 6 W, BASE E27 - FORNECIMENTO E INSTALAÇÃO. AF_02/2020</v>
          </cell>
          <cell r="I3264" t="str">
            <v>UN</v>
          </cell>
          <cell r="J3264" t="str">
            <v>COEFICIENTE DE REPRESENTATIVIDADE</v>
          </cell>
          <cell r="K3264" t="str">
            <v>12,99</v>
          </cell>
        </row>
        <row r="3265">
          <cell r="A3265" t="str">
            <v>INSTALACAO ELETRICA/ELETRIFICACAO E ILUMINACAO EXTERNA</v>
          </cell>
          <cell r="B3265" t="str">
            <v>INEL</v>
          </cell>
          <cell r="C3265" t="str">
            <v>LUMINARIA INTERNA/BOCAL/LAMPADAS</v>
          </cell>
          <cell r="D3265" t="str">
            <v>0171</v>
          </cell>
        </row>
        <row r="3265">
          <cell r="G3265">
            <v>97610</v>
          </cell>
          <cell r="H3265" t="str">
            <v>LÂMPADA COMPACTA DE LED 10 W, BASE E27 - FORNECIMENTO E INSTALAÇÃO. AF_02/2020</v>
          </cell>
          <cell r="I3265" t="str">
            <v>UN</v>
          </cell>
          <cell r="J3265" t="str">
            <v>COEFICIENTE DE REPRESENTATIVIDADE</v>
          </cell>
          <cell r="K3265" t="str">
            <v>13,65</v>
          </cell>
        </row>
        <row r="3266">
          <cell r="A3266" t="str">
            <v>INSTALACAO ELETRICA/ELETRIFICACAO E ILUMINACAO EXTERNA</v>
          </cell>
          <cell r="B3266" t="str">
            <v>INEL</v>
          </cell>
          <cell r="C3266" t="str">
            <v>LUMINARIA INTERNA/BOCAL/LAMPADAS</v>
          </cell>
          <cell r="D3266" t="str">
            <v>0171</v>
          </cell>
        </row>
        <row r="3266">
          <cell r="G3266">
            <v>100902</v>
          </cell>
          <cell r="H3266" t="str">
            <v>LÂMPADA TUBULAR LED DE 9/10 W, BASE G13 - FORNECIMENTO E INSTALAÇÃO. AF_02/2020_PS</v>
          </cell>
          <cell r="I3266" t="str">
            <v>UN</v>
          </cell>
          <cell r="J3266" t="str">
            <v>COEFICIENTE DE REPRESENTATIVIDADE</v>
          </cell>
          <cell r="K3266" t="str">
            <v>21,15</v>
          </cell>
        </row>
        <row r="3267">
          <cell r="A3267" t="str">
            <v>INSTALACAO ELETRICA/ELETRIFICACAO E ILUMINACAO EXTERNA</v>
          </cell>
          <cell r="B3267" t="str">
            <v>INEL</v>
          </cell>
          <cell r="C3267" t="str">
            <v>LUMINARIA INTERNA/BOCAL/LAMPADAS</v>
          </cell>
          <cell r="D3267" t="str">
            <v>0171</v>
          </cell>
        </row>
        <row r="3267">
          <cell r="G3267">
            <v>100903</v>
          </cell>
          <cell r="H3267" t="str">
            <v>LÂMPADA TUBULAR LED DE 18/20 W, BASE G13 - FORNECIMENTO E INSTALAÇÃO. AF_02/2020_PS</v>
          </cell>
          <cell r="I3267" t="str">
            <v>UN</v>
          </cell>
          <cell r="J3267" t="str">
            <v>COEFICIENTE DE REPRESENTATIVIDADE</v>
          </cell>
          <cell r="K3267" t="str">
            <v>24,05</v>
          </cell>
        </row>
        <row r="3268">
          <cell r="A3268" t="str">
            <v>INSTALACAO ELETRICA/ELETRIFICACAO E ILUMINACAO EXTERNA</v>
          </cell>
          <cell r="B3268" t="str">
            <v>INEL</v>
          </cell>
          <cell r="C3268" t="str">
            <v>LUMINARIA INTERNA/BOCAL/LAMPADAS</v>
          </cell>
          <cell r="D3268" t="str">
            <v>0171</v>
          </cell>
        </row>
        <row r="3268">
          <cell r="G3268">
            <v>103782</v>
          </cell>
          <cell r="H3268" t="str">
            <v>LUMINÁRIA TIPO PLAFON CIRCULAR, DE SOBREPOR, COM LED DE 12/13 W - FORNECIMENTO E INSTALAÇÃO. AF_03/2022</v>
          </cell>
          <cell r="I3268" t="str">
            <v>UN</v>
          </cell>
          <cell r="J3268" t="str">
            <v>COEFICIENTE DE REPRESENTATIVIDADE</v>
          </cell>
          <cell r="K3268" t="str">
            <v>28,65</v>
          </cell>
        </row>
        <row r="3269">
          <cell r="A3269" t="str">
            <v>INSTALACAO ELETRICA/ELETRIFICACAO E ILUMINACAO EXTERNA</v>
          </cell>
          <cell r="B3269" t="str">
            <v>INEL</v>
          </cell>
          <cell r="C3269" t="str">
            <v>FORNECIMENTO DE MAT/MO P/ELETRIFICACAO E ILUMINACAO PUBLICA</v>
          </cell>
          <cell r="D3269" t="str">
            <v>0172</v>
          </cell>
        </row>
        <row r="3269">
          <cell r="G3269">
            <v>101489</v>
          </cell>
          <cell r="H3269" t="str">
            <v>ENTRADA DE ENERGIA ELÉTRICA, AÉREA, MONOFÁSICA, COM CAIXA DE SOBREPOR, CABO DE 10 MM2 E DISJUNTOR DIN 50A (NÃO INCLUSO O POSTE DE CONCRETO). AF_07/2020_PS</v>
          </cell>
          <cell r="I3269" t="str">
            <v>UN</v>
          </cell>
          <cell r="J3269" t="str">
            <v>ATRIBUÍDO SÃO PAULO</v>
          </cell>
          <cell r="K3269" t="str">
            <v>1.444,49</v>
          </cell>
        </row>
        <row r="3270">
          <cell r="A3270" t="str">
            <v>INSTALACAO ELETRICA/ELETRIFICACAO E ILUMINACAO EXTERNA</v>
          </cell>
          <cell r="B3270" t="str">
            <v>INEL</v>
          </cell>
          <cell r="C3270" t="str">
            <v>FORNECIMENTO DE MAT/MO P/ELETRIFICACAO E ILUMINACAO PUBLICA</v>
          </cell>
          <cell r="D3270" t="str">
            <v>0172</v>
          </cell>
        </row>
        <row r="3270">
          <cell r="G3270">
            <v>101490</v>
          </cell>
          <cell r="H3270" t="str">
            <v>ENTRADA DE ENERGIA ELÉTRICA, AÉREA, MONOFÁSICA, COM CAIXA DE SOBREPOR, CABO DE 16 MM2 E DISJUNTOR DIN 50A (NÃO INCLUSO O POSTE DE CONCRETO). AF_07/2020_PS</v>
          </cell>
          <cell r="I3270" t="str">
            <v>UN</v>
          </cell>
          <cell r="J3270" t="str">
            <v>ATRIBUÍDO SÃO PAULO</v>
          </cell>
          <cell r="K3270" t="str">
            <v>1.542,39</v>
          </cell>
        </row>
        <row r="3271">
          <cell r="A3271" t="str">
            <v>INSTALACAO ELETRICA/ELETRIFICACAO E ILUMINACAO EXTERNA</v>
          </cell>
          <cell r="B3271" t="str">
            <v>INEL</v>
          </cell>
          <cell r="C3271" t="str">
            <v>FORNECIMENTO DE MAT/MO P/ELETRIFICACAO E ILUMINACAO PUBLICA</v>
          </cell>
          <cell r="D3271" t="str">
            <v>0172</v>
          </cell>
        </row>
        <row r="3271">
          <cell r="G3271">
            <v>101491</v>
          </cell>
          <cell r="H3271" t="str">
            <v>ENTRADA DE ENERGIA ELÉTRICA, AÉREA, MONOFÁSICA, COM CAIXA DE SOBREPOR, CABO DE 25 MM2 E DISJUNTOR DIN 50A (NÃO INCLUSO O POSTE DE CONCRETO). AF_07/2020_PS</v>
          </cell>
          <cell r="I3271" t="str">
            <v>UN</v>
          </cell>
          <cell r="J3271" t="str">
            <v>ATRIBUÍDO SÃO PAULO</v>
          </cell>
          <cell r="K3271" t="str">
            <v>1.571,32</v>
          </cell>
        </row>
        <row r="3272">
          <cell r="A3272" t="str">
            <v>INSTALACAO ELETRICA/ELETRIFICACAO E ILUMINACAO EXTERNA</v>
          </cell>
          <cell r="B3272" t="str">
            <v>INEL</v>
          </cell>
          <cell r="C3272" t="str">
            <v>FORNECIMENTO DE MAT/MO P/ELETRIFICACAO E ILUMINACAO PUBLICA</v>
          </cell>
          <cell r="D3272" t="str">
            <v>0172</v>
          </cell>
        </row>
        <row r="3272">
          <cell r="G3272">
            <v>101492</v>
          </cell>
          <cell r="H3272" t="str">
            <v>ENTRADA DE ENERGIA ELÉTRICA, AÉREA, MONOFÁSICA, COM CAIXA DE SOBREPOR, CABO DE 35 MM2 E DISJUNTOR DIN 50A (NÃO INCLUSO O POSTE DE CONCRETO). AF_07/2020_PS</v>
          </cell>
          <cell r="I3272" t="str">
            <v>UN</v>
          </cell>
          <cell r="J3272" t="str">
            <v>ATRIBUÍDO SÃO PAULO</v>
          </cell>
          <cell r="K3272" t="str">
            <v>1.716,17</v>
          </cell>
        </row>
        <row r="3273">
          <cell r="A3273" t="str">
            <v>INSTALACAO ELETRICA/ELETRIFICACAO E ILUMINACAO EXTERNA</v>
          </cell>
          <cell r="B3273" t="str">
            <v>INEL</v>
          </cell>
          <cell r="C3273" t="str">
            <v>FORNECIMENTO DE MAT/MO P/ELETRIFICACAO E ILUMINACAO PUBLICA</v>
          </cell>
          <cell r="D3273" t="str">
            <v>0172</v>
          </cell>
        </row>
        <row r="3273">
          <cell r="G3273">
            <v>101493</v>
          </cell>
          <cell r="H3273" t="str">
            <v>ENTRADA DE ENERGIA ELÉTRICA, AÉREA, MONOFÁSICA, COM CAIXA DE EMBUTIR, CABO DE 10 MM2 E DISJUNTOR DIN 50A (NÃO INCLUSO O POSTE DE CONCRETO). AF_07/2020_PS</v>
          </cell>
          <cell r="I3273" t="str">
            <v>UN</v>
          </cell>
          <cell r="J3273" t="str">
            <v>ATRIBUÍDO SÃO PAULO</v>
          </cell>
          <cell r="K3273" t="str">
            <v>1.430,42</v>
          </cell>
        </row>
        <row r="3274">
          <cell r="A3274" t="str">
            <v>INSTALACAO ELETRICA/ELETRIFICACAO E ILUMINACAO EXTERNA</v>
          </cell>
          <cell r="B3274" t="str">
            <v>INEL</v>
          </cell>
          <cell r="C3274" t="str">
            <v>FORNECIMENTO DE MAT/MO P/ELETRIFICACAO E ILUMINACAO PUBLICA</v>
          </cell>
          <cell r="D3274" t="str">
            <v>0172</v>
          </cell>
        </row>
        <row r="3274">
          <cell r="G3274">
            <v>101494</v>
          </cell>
          <cell r="H3274" t="str">
            <v>ENTRADA DE ENERGIA ELÉTRICA, AÉREA, MONOFÁSICA, COM CAIXA DE EMBUTIR, CABO DE 16 MM2 E DISJUNTOR DIN 50A (NÃO INCLUSO O POSTE DE CONCRETO). AF_07/2020_PS</v>
          </cell>
          <cell r="I3274" t="str">
            <v>UN</v>
          </cell>
          <cell r="J3274" t="str">
            <v>ATRIBUÍDO SÃO PAULO</v>
          </cell>
          <cell r="K3274" t="str">
            <v>1.528,32</v>
          </cell>
        </row>
        <row r="3275">
          <cell r="A3275" t="str">
            <v>INSTALACAO ELETRICA/ELETRIFICACAO E ILUMINACAO EXTERNA</v>
          </cell>
          <cell r="B3275" t="str">
            <v>INEL</v>
          </cell>
          <cell r="C3275" t="str">
            <v>FORNECIMENTO DE MAT/MO P/ELETRIFICACAO E ILUMINACAO PUBLICA</v>
          </cell>
          <cell r="D3275" t="str">
            <v>0172</v>
          </cell>
        </row>
        <row r="3275">
          <cell r="G3275">
            <v>101495</v>
          </cell>
          <cell r="H3275" t="str">
            <v>ENTRADA DE ENERGIA ELÉTRICA, AÉREA, MONOFÁSICA, COM CAIXA DE EMBUTIR, CABO DE 25 MM2 E DISJUNTOR DIN 50A (NÃO INCLUSO O POSTE DE CONCRETO). AF_07/2020_PS</v>
          </cell>
          <cell r="I3275" t="str">
            <v>UN</v>
          </cell>
          <cell r="J3275" t="str">
            <v>ATRIBUÍDO SÃO PAULO</v>
          </cell>
          <cell r="K3275" t="str">
            <v>1.557,25</v>
          </cell>
        </row>
        <row r="3276">
          <cell r="A3276" t="str">
            <v>INSTALACAO ELETRICA/ELETRIFICACAO E ILUMINACAO EXTERNA</v>
          </cell>
          <cell r="B3276" t="str">
            <v>INEL</v>
          </cell>
          <cell r="C3276" t="str">
            <v>FORNECIMENTO DE MAT/MO P/ELETRIFICACAO E ILUMINACAO PUBLICA</v>
          </cell>
          <cell r="D3276" t="str">
            <v>0172</v>
          </cell>
        </row>
        <row r="3276">
          <cell r="G3276">
            <v>101496</v>
          </cell>
          <cell r="H3276" t="str">
            <v>ENTRADA DE ENERGIA ELÉTRICA, AÉREA, MONOFÁSICA, COM CAIXA DE EMBUTIR, CABO DE 35 MM2 E DISJUNTOR DIN 50A (NÃO INCLUSO O POSTE DE CONCRETO). AF_07/2020_PS</v>
          </cell>
          <cell r="I3276" t="str">
            <v>UN</v>
          </cell>
          <cell r="J3276" t="str">
            <v>ATRIBUÍDO SÃO PAULO</v>
          </cell>
          <cell r="K3276" t="str">
            <v>1.702,10</v>
          </cell>
        </row>
        <row r="3277">
          <cell r="A3277" t="str">
            <v>INSTALACAO ELETRICA/ELETRIFICACAO E ILUMINACAO EXTERNA</v>
          </cell>
          <cell r="B3277" t="str">
            <v>INEL</v>
          </cell>
          <cell r="C3277" t="str">
            <v>FORNECIMENTO DE MAT/MO P/ELETRIFICACAO E ILUMINACAO PUBLICA</v>
          </cell>
          <cell r="D3277" t="str">
            <v>0172</v>
          </cell>
        </row>
        <row r="3277">
          <cell r="G3277">
            <v>101497</v>
          </cell>
          <cell r="H3277" t="str">
            <v>ENTRADA DE ENERGIA ELÉTRICA, AÉREA, BIFÁSICA, COM CAIXA DE SOBREPOR, CABO DE 10 MM2 E DISJUNTOR DIN 50A (NÃO INCLUSO O POSTE DE CONCRETO). AF_07/2020_PS</v>
          </cell>
          <cell r="I3277" t="str">
            <v>UN</v>
          </cell>
          <cell r="J3277" t="str">
            <v>ATRIBUÍDO SÃO PAULO</v>
          </cell>
          <cell r="K3277" t="str">
            <v>1.709,06</v>
          </cell>
        </row>
        <row r="3278">
          <cell r="A3278" t="str">
            <v>INSTALACAO ELETRICA/ELETRIFICACAO E ILUMINACAO EXTERNA</v>
          </cell>
          <cell r="B3278" t="str">
            <v>INEL</v>
          </cell>
          <cell r="C3278" t="str">
            <v>FORNECIMENTO DE MAT/MO P/ELETRIFICACAO E ILUMINACAO PUBLICA</v>
          </cell>
          <cell r="D3278" t="str">
            <v>0172</v>
          </cell>
        </row>
        <row r="3278">
          <cell r="G3278">
            <v>101498</v>
          </cell>
          <cell r="H3278" t="str">
            <v>ENTRADA DE ENERGIA ELÉTRICA, AÉREA, BIFÁSICA, COM CAIXA DE SOBREPOR, CABO DE 16 MM2 E DISJUNTOR DIN 50A (NÃO INCLUSO O POSTE DE CONCRETO). AF_07/2020_PS</v>
          </cell>
          <cell r="I3278" t="str">
            <v>UN</v>
          </cell>
          <cell r="J3278" t="str">
            <v>ATRIBUÍDO SÃO PAULO</v>
          </cell>
          <cell r="K3278" t="str">
            <v>1.857,24</v>
          </cell>
        </row>
        <row r="3279">
          <cell r="A3279" t="str">
            <v>INSTALACAO ELETRICA/ELETRIFICACAO E ILUMINACAO EXTERNA</v>
          </cell>
          <cell r="B3279" t="str">
            <v>INEL</v>
          </cell>
          <cell r="C3279" t="str">
            <v>FORNECIMENTO DE MAT/MO P/ELETRIFICACAO E ILUMINACAO PUBLICA</v>
          </cell>
          <cell r="D3279" t="str">
            <v>0172</v>
          </cell>
        </row>
        <row r="3279">
          <cell r="G3279">
            <v>101499</v>
          </cell>
          <cell r="H3279" t="str">
            <v>ENTRADA DE ENERGIA ELÉTRICA, AÉREA, BIFÁSICA, COM CAIXA DE SOBREPOR, CABO DE 25 MM2 E DISJUNTOR DIN 50A (NÃO INCLUSO O POSTE DE CONCRETO). AF_07/2020_PS</v>
          </cell>
          <cell r="I3279" t="str">
            <v>UN</v>
          </cell>
          <cell r="J3279" t="str">
            <v>ATRIBUÍDO SÃO PAULO</v>
          </cell>
          <cell r="K3279" t="str">
            <v>1.901,03</v>
          </cell>
        </row>
        <row r="3280">
          <cell r="A3280" t="str">
            <v>INSTALACAO ELETRICA/ELETRIFICACAO E ILUMINACAO EXTERNA</v>
          </cell>
          <cell r="B3280" t="str">
            <v>INEL</v>
          </cell>
          <cell r="C3280" t="str">
            <v>FORNECIMENTO DE MAT/MO P/ELETRIFICACAO E ILUMINACAO PUBLICA</v>
          </cell>
          <cell r="D3280" t="str">
            <v>0172</v>
          </cell>
        </row>
        <row r="3280">
          <cell r="G3280">
            <v>101500</v>
          </cell>
          <cell r="H3280" t="str">
            <v>ENTRADA DE ENERGIA ELÉTRICA, AÉREA, BIFÁSICA, COM CAIXA DE SOBREPOR, CABO DE 35 MM2 E DISJUNTOR DIN 50A (NÃO INCLUSO O POSTE DE CONCRETO). AF_07/2020_PS</v>
          </cell>
          <cell r="I3280" t="str">
            <v>UN</v>
          </cell>
          <cell r="J3280" t="str">
            <v>ATRIBUÍDO SÃO PAULO</v>
          </cell>
          <cell r="K3280" t="str">
            <v>2.104,98</v>
          </cell>
        </row>
        <row r="3281">
          <cell r="A3281" t="str">
            <v>INSTALACAO ELETRICA/ELETRIFICACAO E ILUMINACAO EXTERNA</v>
          </cell>
          <cell r="B3281" t="str">
            <v>INEL</v>
          </cell>
          <cell r="C3281" t="str">
            <v>FORNECIMENTO DE MAT/MO P/ELETRIFICACAO E ILUMINACAO PUBLICA</v>
          </cell>
          <cell r="D3281" t="str">
            <v>0172</v>
          </cell>
        </row>
        <row r="3281">
          <cell r="G3281">
            <v>101501</v>
          </cell>
          <cell r="H3281" t="str">
            <v>ENTRADA DE ENERGIA ELÉTRICA, AÉREA, BIFÁSICA, COM CAIXA DE EMBUTIR, CABO DE 10 MM2 E DISJUNTOR DIN 50A (NÃO INCLUSO O POSTE DE CONCRETO). AF_07/2020_PS</v>
          </cell>
          <cell r="I3281" t="str">
            <v>UN</v>
          </cell>
          <cell r="J3281" t="str">
            <v>ATRIBUÍDO SÃO PAULO</v>
          </cell>
          <cell r="K3281" t="str">
            <v>1.702,71</v>
          </cell>
        </row>
        <row r="3282">
          <cell r="A3282" t="str">
            <v>INSTALACAO ELETRICA/ELETRIFICACAO E ILUMINACAO EXTERNA</v>
          </cell>
          <cell r="B3282" t="str">
            <v>INEL</v>
          </cell>
          <cell r="C3282" t="str">
            <v>FORNECIMENTO DE MAT/MO P/ELETRIFICACAO E ILUMINACAO PUBLICA</v>
          </cell>
          <cell r="D3282" t="str">
            <v>0172</v>
          </cell>
        </row>
        <row r="3282">
          <cell r="G3282">
            <v>101502</v>
          </cell>
          <cell r="H3282" t="str">
            <v>ENTRADA DE ENERGIA ELÉTRICA, AÉREA, BIFÁSICA, COM CAIXA DE EMBUTIR, CABO DE 16 MM2 E DISJUNTOR DIN 50A (NÃO INCLUSO O POSTE DE CONCRETO). AF_07/2020_PS</v>
          </cell>
          <cell r="I3282" t="str">
            <v>UN</v>
          </cell>
          <cell r="J3282" t="str">
            <v>ATRIBUÍDO SÃO PAULO</v>
          </cell>
          <cell r="K3282" t="str">
            <v>1.850,89</v>
          </cell>
        </row>
        <row r="3283">
          <cell r="A3283" t="str">
            <v>INSTALACAO ELETRICA/ELETRIFICACAO E ILUMINACAO EXTERNA</v>
          </cell>
          <cell r="B3283" t="str">
            <v>INEL</v>
          </cell>
          <cell r="C3283" t="str">
            <v>FORNECIMENTO DE MAT/MO P/ELETRIFICACAO E ILUMINACAO PUBLICA</v>
          </cell>
          <cell r="D3283" t="str">
            <v>0172</v>
          </cell>
        </row>
        <row r="3283">
          <cell r="G3283">
            <v>101503</v>
          </cell>
          <cell r="H3283" t="str">
            <v>ENTRADA DE ENERGIA ELÉTRICA, AÉREA, BIFÁSICA, COM CAIXA DE EMBUTIR, CABO DE 25 MM2 E DISJUNTOR DIN 50A (NÃO INCLUSO O POSTE DE CONCRETO). AF_07/2020_PS</v>
          </cell>
          <cell r="I3283" t="str">
            <v>UN</v>
          </cell>
          <cell r="J3283" t="str">
            <v>ATRIBUÍDO SÃO PAULO</v>
          </cell>
          <cell r="K3283" t="str">
            <v>1.894,68</v>
          </cell>
        </row>
        <row r="3284">
          <cell r="A3284" t="str">
            <v>INSTALACAO ELETRICA/ELETRIFICACAO E ILUMINACAO EXTERNA</v>
          </cell>
          <cell r="B3284" t="str">
            <v>INEL</v>
          </cell>
          <cell r="C3284" t="str">
            <v>FORNECIMENTO DE MAT/MO P/ELETRIFICACAO E ILUMINACAO PUBLICA</v>
          </cell>
          <cell r="D3284" t="str">
            <v>0172</v>
          </cell>
        </row>
        <row r="3284">
          <cell r="G3284">
            <v>101504</v>
          </cell>
          <cell r="H3284" t="str">
            <v>ENTRADA DE ENERGIA ELÉTRICA, AÉREA, BIFÁSICA, COM CAIXA DE EMBUTIR, CABO DE 35 MM2 E DISJUNTOR DIN 50A (NÃO INCLUSO O POSTE DE CONCRETO). AF_07/2020_PS</v>
          </cell>
          <cell r="I3284" t="str">
            <v>UN</v>
          </cell>
          <cell r="J3284" t="str">
            <v>ATRIBUÍDO SÃO PAULO</v>
          </cell>
          <cell r="K3284" t="str">
            <v>2.098,63</v>
          </cell>
        </row>
        <row r="3285">
          <cell r="A3285" t="str">
            <v>INSTALACAO ELETRICA/ELETRIFICACAO E ILUMINACAO EXTERNA</v>
          </cell>
          <cell r="B3285" t="str">
            <v>INEL</v>
          </cell>
          <cell r="C3285" t="str">
            <v>FORNECIMENTO DE MAT/MO P/ELETRIFICACAO E ILUMINACAO PUBLICA</v>
          </cell>
          <cell r="D3285" t="str">
            <v>0172</v>
          </cell>
        </row>
        <row r="3285">
          <cell r="G3285">
            <v>101505</v>
          </cell>
          <cell r="H3285" t="str">
            <v>ENTRADA DE ENERGIA ELÉTRICA, AÉREA, TRIFÁSICA, COM CAIXA DE SOBREPOR, CABO DE 10 MM2 E DISJUNTOR DIN 50A (NÃO INCLUSO O POSTE DE CONCRETO). AF_07/2020_PS</v>
          </cell>
          <cell r="I3285" t="str">
            <v>UN</v>
          </cell>
          <cell r="J3285" t="str">
            <v>ATRIBUÍDO SÃO PAULO</v>
          </cell>
          <cell r="K3285" t="str">
            <v>1.826,56</v>
          </cell>
        </row>
        <row r="3286">
          <cell r="A3286" t="str">
            <v>INSTALACAO ELETRICA/ELETRIFICACAO E ILUMINACAO EXTERNA</v>
          </cell>
          <cell r="B3286" t="str">
            <v>INEL</v>
          </cell>
          <cell r="C3286" t="str">
            <v>FORNECIMENTO DE MAT/MO P/ELETRIFICACAO E ILUMINACAO PUBLICA</v>
          </cell>
          <cell r="D3286" t="str">
            <v>0172</v>
          </cell>
        </row>
        <row r="3286">
          <cell r="G3286">
            <v>101506</v>
          </cell>
          <cell r="H3286" t="str">
            <v>ENTRADA DE ENERGIA ELÉTRICA, AÉREA, TRIFÁSICA, COM CAIXA DE SOBREPOR, CABO DE 16 MM2 E DISJUNTOR DIN 50A (NÃO INCLUSO O POSTE DE CONCRETO). AF_07/2020_PS</v>
          </cell>
          <cell r="I3286" t="str">
            <v>UN</v>
          </cell>
          <cell r="J3286" t="str">
            <v>ATRIBUÍDO SÃO PAULO</v>
          </cell>
          <cell r="K3286" t="str">
            <v>2.024,14</v>
          </cell>
        </row>
        <row r="3287">
          <cell r="A3287" t="str">
            <v>INSTALACAO ELETRICA/ELETRIFICACAO E ILUMINACAO EXTERNA</v>
          </cell>
          <cell r="B3287" t="str">
            <v>INEL</v>
          </cell>
          <cell r="C3287" t="str">
            <v>FORNECIMENTO DE MAT/MO P/ELETRIFICACAO E ILUMINACAO PUBLICA</v>
          </cell>
          <cell r="D3287" t="str">
            <v>0172</v>
          </cell>
        </row>
        <row r="3287">
          <cell r="G3287">
            <v>101507</v>
          </cell>
          <cell r="H3287" t="str">
            <v>ENTRADA DE ENERGIA ELÉTRICA, AÉREA, TRIFÁSICA, COM CAIXA DE SOBREPOR, CABO DE 25 MM2 E DISJUNTOR DIN 50A (NÃO INCLUSO O POSTE DE CONCRETO). AF_07/2020_PS</v>
          </cell>
          <cell r="I3287" t="str">
            <v>UN</v>
          </cell>
          <cell r="J3287" t="str">
            <v>ATRIBUÍDO SÃO PAULO</v>
          </cell>
          <cell r="K3287" t="str">
            <v>2.082,53</v>
          </cell>
        </row>
        <row r="3288">
          <cell r="A3288" t="str">
            <v>INSTALACAO ELETRICA/ELETRIFICACAO E ILUMINACAO EXTERNA</v>
          </cell>
          <cell r="B3288" t="str">
            <v>INEL</v>
          </cell>
          <cell r="C3288" t="str">
            <v>FORNECIMENTO DE MAT/MO P/ELETRIFICACAO E ILUMINACAO PUBLICA</v>
          </cell>
          <cell r="D3288" t="str">
            <v>0172</v>
          </cell>
        </row>
        <row r="3288">
          <cell r="G3288">
            <v>101508</v>
          </cell>
          <cell r="H3288" t="str">
            <v>ENTRADA DE ENERGIA ELÉTRICA, AÉREA, TRIFÁSICA, COM CAIXA DE SOBREPOR, CABO DE 35 MM2 E DISJUNTOR DIN 50A (NÃO INCLUSO O POSTE DE CONCRETO). AF_07/2020_PS</v>
          </cell>
          <cell r="I3288" t="str">
            <v>UN</v>
          </cell>
          <cell r="J3288" t="str">
            <v>ATRIBUÍDO SÃO PAULO</v>
          </cell>
          <cell r="K3288" t="str">
            <v>2.344,53</v>
          </cell>
        </row>
        <row r="3289">
          <cell r="A3289" t="str">
            <v>INSTALACAO ELETRICA/ELETRIFICACAO E ILUMINACAO EXTERNA</v>
          </cell>
          <cell r="B3289" t="str">
            <v>INEL</v>
          </cell>
          <cell r="C3289" t="str">
            <v>FORNECIMENTO DE MAT/MO P/ELETRIFICACAO E ILUMINACAO PUBLICA</v>
          </cell>
          <cell r="D3289" t="str">
            <v>0172</v>
          </cell>
        </row>
        <row r="3289">
          <cell r="G3289">
            <v>101509</v>
          </cell>
          <cell r="H3289" t="str">
            <v>ENTRADA DE ENERGIA ELÉTRICA, AÉREA, TRIFÁSICA, COM CAIXA DE EMBUTIR, CABO DE 10 MM2 E DISJUNTOR DIN 50A (NÃO INCLUSO O POSTE DE CONCRETO). AF_07/2020</v>
          </cell>
          <cell r="I3289" t="str">
            <v>UN</v>
          </cell>
          <cell r="J3289" t="str">
            <v>ATRIBUÍDO SÃO PAULO</v>
          </cell>
          <cell r="K3289" t="str">
            <v>1.886,20</v>
          </cell>
        </row>
        <row r="3290">
          <cell r="A3290" t="str">
            <v>INSTALACAO ELETRICA/ELETRIFICACAO E ILUMINACAO EXTERNA</v>
          </cell>
          <cell r="B3290" t="str">
            <v>INEL</v>
          </cell>
          <cell r="C3290" t="str">
            <v>FORNECIMENTO DE MAT/MO P/ELETRIFICACAO E ILUMINACAO PUBLICA</v>
          </cell>
          <cell r="D3290" t="str">
            <v>0172</v>
          </cell>
        </row>
        <row r="3290">
          <cell r="G3290">
            <v>101510</v>
          </cell>
          <cell r="H3290" t="str">
            <v>ENTRADA DE ENERGIA ELÉTRICA, AÉREA, TRIFÁSICA, COM CAIXA DE EMBUTIR, CABO DE 16 MM2 E DISJUNTOR DIN 50A (NÃO INCLUSO O POSTE DE CONCRETO). AF_07/2020</v>
          </cell>
          <cell r="I3290" t="str">
            <v>UN</v>
          </cell>
          <cell r="J3290" t="str">
            <v>ATRIBUÍDO SÃO PAULO</v>
          </cell>
          <cell r="K3290" t="str">
            <v>2.083,78</v>
          </cell>
        </row>
        <row r="3291">
          <cell r="A3291" t="str">
            <v>INSTALACAO ELETRICA/ELETRIFICACAO E ILUMINACAO EXTERNA</v>
          </cell>
          <cell r="B3291" t="str">
            <v>INEL</v>
          </cell>
          <cell r="C3291" t="str">
            <v>FORNECIMENTO DE MAT/MO P/ELETRIFICACAO E ILUMINACAO PUBLICA</v>
          </cell>
          <cell r="D3291" t="str">
            <v>0172</v>
          </cell>
        </row>
        <row r="3291">
          <cell r="G3291">
            <v>101511</v>
          </cell>
          <cell r="H3291" t="str">
            <v>ENTRADA DE ENERGIA ELÉTRICA, AÉREA, TRIFÁSICA, COM CAIXA DE EMBUTIR, CABO DE 25 MM2 E DISJUNTOR DIN 50A (NÃO INCLUSO O POSTE DE CONCRETO). AF_07/2020</v>
          </cell>
          <cell r="I3291" t="str">
            <v>UN</v>
          </cell>
          <cell r="J3291" t="str">
            <v>ATRIBUÍDO SÃO PAULO</v>
          </cell>
          <cell r="K3291" t="str">
            <v>2.142,17</v>
          </cell>
        </row>
        <row r="3292">
          <cell r="A3292" t="str">
            <v>INSTALACAO ELETRICA/ELETRIFICACAO E ILUMINACAO EXTERNA</v>
          </cell>
          <cell r="B3292" t="str">
            <v>INEL</v>
          </cell>
          <cell r="C3292" t="str">
            <v>FORNECIMENTO DE MAT/MO P/ELETRIFICACAO E ILUMINACAO PUBLICA</v>
          </cell>
          <cell r="D3292" t="str">
            <v>0172</v>
          </cell>
        </row>
        <row r="3292">
          <cell r="G3292">
            <v>101512</v>
          </cell>
          <cell r="H3292" t="str">
            <v>ENTRADA DE ENERGIA ELÉTRICA, AÉREA, TRIFÁSICA, COM CAIXA DE EMBUTIR, CABO DE 35 MM2 E DISJUNTOR DIN 50A (NÃO INCLUSO O POSTE DE CONCRETO). AF_07/2020</v>
          </cell>
          <cell r="I3292" t="str">
            <v>UN</v>
          </cell>
          <cell r="J3292" t="str">
            <v>ATRIBUÍDO SÃO PAULO</v>
          </cell>
          <cell r="K3292" t="str">
            <v>2.404,17</v>
          </cell>
        </row>
        <row r="3293">
          <cell r="A3293" t="str">
            <v>INSTALACAO ELETRICA/ELETRIFICACAO E ILUMINACAO EXTERNA</v>
          </cell>
          <cell r="B3293" t="str">
            <v>INEL</v>
          </cell>
          <cell r="C3293" t="str">
            <v>FORNECIMENTO DE MAT/MO P/ELETRIFICACAO E ILUMINACAO PUBLICA</v>
          </cell>
          <cell r="D3293" t="str">
            <v>0172</v>
          </cell>
        </row>
        <row r="3293">
          <cell r="G3293">
            <v>101513</v>
          </cell>
          <cell r="H3293" t="str">
            <v>ENTRADA DE ENERGIA ELÉTRICA, SUBTERRÂNEA, MONOFÁSICA, COM CAIXA DE SOBREPOR, CABO DE 10 MM2 E DISJUNTOR DIN 50A (NÃO INCLUSA MURETA DE ALVENARIA). AF_07/2020_PS</v>
          </cell>
          <cell r="I3293" t="str">
            <v>UN</v>
          </cell>
          <cell r="J3293" t="str">
            <v>COEFICIENTE DE REPRESENTATIVIDADE</v>
          </cell>
          <cell r="K3293" t="str">
            <v>812,74</v>
          </cell>
        </row>
        <row r="3294">
          <cell r="A3294" t="str">
            <v>INSTALACAO ELETRICA/ELETRIFICACAO E ILUMINACAO EXTERNA</v>
          </cell>
          <cell r="B3294" t="str">
            <v>INEL</v>
          </cell>
          <cell r="C3294" t="str">
            <v>FORNECIMENTO DE MAT/MO P/ELETRIFICACAO E ILUMINACAO PUBLICA</v>
          </cell>
          <cell r="D3294" t="str">
            <v>0172</v>
          </cell>
        </row>
        <row r="3294">
          <cell r="G3294">
            <v>101514</v>
          </cell>
          <cell r="H3294" t="str">
            <v>ENTRADA DE ENERGIA ELÉTRICA, SUBTERRÂNEA, MONOFÁSICA, COM CAIXA DE SOBREPOR, CABO DE 16 MM2 E DISJUNTOR DIN 50A (NÃO INCLUSA MURETA DE ALVENARIA). AF_07/2020_PS</v>
          </cell>
          <cell r="I3294" t="str">
            <v>UN</v>
          </cell>
          <cell r="J3294" t="str">
            <v>COEFICIENTE DE REPRESENTATIVIDADE</v>
          </cell>
          <cell r="K3294" t="str">
            <v>930,22</v>
          </cell>
        </row>
        <row r="3295">
          <cell r="A3295" t="str">
            <v>INSTALACAO ELETRICA/ELETRIFICACAO E ILUMINACAO EXTERNA</v>
          </cell>
          <cell r="B3295" t="str">
            <v>INEL</v>
          </cell>
          <cell r="C3295" t="str">
            <v>FORNECIMENTO DE MAT/MO P/ELETRIFICACAO E ILUMINACAO PUBLICA</v>
          </cell>
          <cell r="D3295" t="str">
            <v>0172</v>
          </cell>
        </row>
        <row r="3295">
          <cell r="G3295">
            <v>101515</v>
          </cell>
          <cell r="H3295" t="str">
            <v>ENTRADA DE ENERGIA ELÉTRICA, SUBTERRÂNEA, MONOFÁSICA, COM CAIXA DE SOBREPOR, CABO DE 25 MM2 E DISJUNTOR DIN 50A (NÃO INCLUSA MURETA DE ALVENARIA). AF_07/2020_PS</v>
          </cell>
          <cell r="I3295" t="str">
            <v>UN</v>
          </cell>
          <cell r="J3295" t="str">
            <v>COEFICIENTE DE REPRESENTATIVIDADE</v>
          </cell>
          <cell r="K3295" t="str">
            <v>964,94</v>
          </cell>
        </row>
        <row r="3296">
          <cell r="A3296" t="str">
            <v>INSTALACAO ELETRICA/ELETRIFICACAO E ILUMINACAO EXTERNA</v>
          </cell>
          <cell r="B3296" t="str">
            <v>INEL</v>
          </cell>
          <cell r="C3296" t="str">
            <v>FORNECIMENTO DE MAT/MO P/ELETRIFICACAO E ILUMINACAO PUBLICA</v>
          </cell>
          <cell r="D3296" t="str">
            <v>0172</v>
          </cell>
        </row>
        <row r="3296">
          <cell r="G3296">
            <v>101516</v>
          </cell>
          <cell r="H3296" t="str">
            <v>ENTRADA DE ENERGIA ELÉTRICA, SUBTERRÂNEA, MONOFÁSICA, COM CAIXA DE SOBREPOR, CABO DE 35 MM2 E DISJUNTOR DIN 50A (NÃO INCLUSA MURETA DE ALVENARIA). AF_07/2020_PS</v>
          </cell>
          <cell r="I3296" t="str">
            <v>UN</v>
          </cell>
          <cell r="J3296" t="str">
            <v>COEFICIENTE DE REPRESENTATIVIDADE</v>
          </cell>
          <cell r="K3296" t="str">
            <v>1.103,01</v>
          </cell>
        </row>
        <row r="3297">
          <cell r="A3297" t="str">
            <v>INSTALACAO ELETRICA/ELETRIFICACAO E ILUMINACAO EXTERNA</v>
          </cell>
          <cell r="B3297" t="str">
            <v>INEL</v>
          </cell>
          <cell r="C3297" t="str">
            <v>FORNECIMENTO DE MAT/MO P/ELETRIFICACAO E ILUMINACAO PUBLICA</v>
          </cell>
          <cell r="D3297" t="str">
            <v>0172</v>
          </cell>
        </row>
        <row r="3297">
          <cell r="G3297">
            <v>101517</v>
          </cell>
          <cell r="H3297" t="str">
            <v>ENTRADA DE ENERGIA ELÉTRICA, SUBTERRÂNEA, MONOFÁSICA, COM CAIXA DE EMBUTIR, CABO DE 10 MM2 E DISJUNTOR DIN 50A (NÃO INCLUSA MURETA DE ALVENARIA). AF_07/2020_PS</v>
          </cell>
          <cell r="I3297" t="str">
            <v>UN</v>
          </cell>
          <cell r="J3297" t="str">
            <v>COEFICIENTE DE REPRESENTATIVIDADE</v>
          </cell>
          <cell r="K3297" t="str">
            <v>798,67</v>
          </cell>
        </row>
        <row r="3298">
          <cell r="A3298" t="str">
            <v>INSTALACAO ELETRICA/ELETRIFICACAO E ILUMINACAO EXTERNA</v>
          </cell>
          <cell r="B3298" t="str">
            <v>INEL</v>
          </cell>
          <cell r="C3298" t="str">
            <v>FORNECIMENTO DE MAT/MO P/ELETRIFICACAO E ILUMINACAO PUBLICA</v>
          </cell>
          <cell r="D3298" t="str">
            <v>0172</v>
          </cell>
        </row>
        <row r="3298">
          <cell r="G3298">
            <v>101518</v>
          </cell>
          <cell r="H3298" t="str">
            <v>ENTRADA DE ENERGIA ELÉTRICA, SUBTERRÂNEA, MONOFÁSICA, COM CAIXA DE EMBUTIR, CABO DE 16 MM2 E DISJUNTOR DIN 50A (NÃO INCLUSA MURETA DE ALVENARIA). AF_07/2020_PS</v>
          </cell>
          <cell r="I3298" t="str">
            <v>UN</v>
          </cell>
          <cell r="J3298" t="str">
            <v>COEFICIENTE DE REPRESENTATIVIDADE</v>
          </cell>
          <cell r="K3298" t="str">
            <v>916,15</v>
          </cell>
        </row>
        <row r="3299">
          <cell r="A3299" t="str">
            <v>INSTALACAO ELETRICA/ELETRIFICACAO E ILUMINACAO EXTERNA</v>
          </cell>
          <cell r="B3299" t="str">
            <v>INEL</v>
          </cell>
          <cell r="C3299" t="str">
            <v>FORNECIMENTO DE MAT/MO P/ELETRIFICACAO E ILUMINACAO PUBLICA</v>
          </cell>
          <cell r="D3299" t="str">
            <v>0172</v>
          </cell>
        </row>
        <row r="3299">
          <cell r="G3299">
            <v>101519</v>
          </cell>
          <cell r="H3299" t="str">
            <v>ENTRADA DE ENERGIA ELÉTRICA, SUBTERRÂNEA, MONOFÁSICA, COM CAIXA DE EMBUTIR, CABO DE 25 MM2 E DISJUNTOR DIN 50A (NÃO INCLUSA MURETA DE ALVENARIA). AF_07/2020_PS</v>
          </cell>
          <cell r="I3299" t="str">
            <v>UN</v>
          </cell>
          <cell r="J3299" t="str">
            <v>COEFICIENTE DE REPRESENTATIVIDADE</v>
          </cell>
          <cell r="K3299" t="str">
            <v>950,87</v>
          </cell>
        </row>
        <row r="3300">
          <cell r="A3300" t="str">
            <v>INSTALACAO ELETRICA/ELETRIFICACAO E ILUMINACAO EXTERNA</v>
          </cell>
          <cell r="B3300" t="str">
            <v>INEL</v>
          </cell>
          <cell r="C3300" t="str">
            <v>FORNECIMENTO DE MAT/MO P/ELETRIFICACAO E ILUMINACAO PUBLICA</v>
          </cell>
          <cell r="D3300" t="str">
            <v>0172</v>
          </cell>
        </row>
        <row r="3300">
          <cell r="G3300">
            <v>101520</v>
          </cell>
          <cell r="H3300" t="str">
            <v>ENTRADA DE ENERGIA ELÉTRICA, SUBTERRÂNEA, MONOFÁSICA, COM CAIXA DE EMBUTIR, CABO DE 35 MM2 E DISJUNTOR DIN 50A (NÃO INCLUSA MURETA DE ALVENARIA). AF_07/2020_PS</v>
          </cell>
          <cell r="I3300" t="str">
            <v>UN</v>
          </cell>
          <cell r="J3300" t="str">
            <v>COEFICIENTE DE REPRESENTATIVIDADE</v>
          </cell>
          <cell r="K3300" t="str">
            <v>1.088,94</v>
          </cell>
        </row>
        <row r="3301">
          <cell r="A3301" t="str">
            <v>INSTALACAO ELETRICA/ELETRIFICACAO E ILUMINACAO EXTERNA</v>
          </cell>
          <cell r="B3301" t="str">
            <v>INEL</v>
          </cell>
          <cell r="C3301" t="str">
            <v>FORNECIMENTO DE MAT/MO P/ELETRIFICACAO E ILUMINACAO PUBLICA</v>
          </cell>
          <cell r="D3301" t="str">
            <v>0172</v>
          </cell>
        </row>
        <row r="3301">
          <cell r="G3301">
            <v>101521</v>
          </cell>
          <cell r="H3301" t="str">
            <v>ENTRADA DE ENERGIA ELÉTRICA, SUBTERRÂNEA, BIFÁSICA, COM CAIXA DE SOBREPOR, CABO DE 10 MM2 E DISJUNTOR DIN 50A (NÃO INCLUSA MURETA DE ALVENARIA). AF_07/2020_PS</v>
          </cell>
          <cell r="I3301" t="str">
            <v>UN</v>
          </cell>
          <cell r="J3301" t="str">
            <v>COEFICIENTE DE REPRESENTATIVIDADE</v>
          </cell>
          <cell r="K3301" t="str">
            <v>1.092,13</v>
          </cell>
        </row>
        <row r="3302">
          <cell r="A3302" t="str">
            <v>INSTALACAO ELETRICA/ELETRIFICACAO E ILUMINACAO EXTERNA</v>
          </cell>
          <cell r="B3302" t="str">
            <v>INEL</v>
          </cell>
          <cell r="C3302" t="str">
            <v>FORNECIMENTO DE MAT/MO P/ELETRIFICACAO E ILUMINACAO PUBLICA</v>
          </cell>
          <cell r="D3302" t="str">
            <v>0172</v>
          </cell>
        </row>
        <row r="3302">
          <cell r="G3302">
            <v>101522</v>
          </cell>
          <cell r="H3302" t="str">
            <v>ENTRADA DE ENERGIA ELÉTRICA, SUBTERRÂNEA, BIFÁSICA, COM CAIXA DE SOBREPOR, CABO DE 16 MM2 E DISJUNTOR DIN 50A (NÃO INCLUSA MURETA DE ALVENARIA). AF_07/2020_PS</v>
          </cell>
          <cell r="I3302" t="str">
            <v>UN</v>
          </cell>
          <cell r="J3302" t="str">
            <v>COEFICIENTE DE REPRESENTATIVIDADE</v>
          </cell>
          <cell r="K3302" t="str">
            <v>1.268,35</v>
          </cell>
        </row>
        <row r="3303">
          <cell r="A3303" t="str">
            <v>INSTALACAO ELETRICA/ELETRIFICACAO E ILUMINACAO EXTERNA</v>
          </cell>
          <cell r="B3303" t="str">
            <v>INEL</v>
          </cell>
          <cell r="C3303" t="str">
            <v>FORNECIMENTO DE MAT/MO P/ELETRIFICACAO E ILUMINACAO PUBLICA</v>
          </cell>
          <cell r="D3303" t="str">
            <v>0172</v>
          </cell>
        </row>
        <row r="3303">
          <cell r="G3303">
            <v>101523</v>
          </cell>
          <cell r="H3303" t="str">
            <v>ENTRADA DE ENERGIA ELÉTRICA, SUBTERRÂNEA, BIFÁSICA, COM CAIXA DE SOBREPOR, CABO DE 25 MM2 E DISJUNTOR DIN 50A (NÃO INCLUSA MURETA DE ALVENARIA). AF_07/2020_PS</v>
          </cell>
          <cell r="I3303" t="str">
            <v>UN</v>
          </cell>
          <cell r="J3303" t="str">
            <v>COEFICIENTE DE REPRESENTATIVIDADE</v>
          </cell>
          <cell r="K3303" t="str">
            <v>1.320,42</v>
          </cell>
        </row>
        <row r="3304">
          <cell r="A3304" t="str">
            <v>INSTALACAO ELETRICA/ELETRIFICACAO E ILUMINACAO EXTERNA</v>
          </cell>
          <cell r="B3304" t="str">
            <v>INEL</v>
          </cell>
          <cell r="C3304" t="str">
            <v>FORNECIMENTO DE MAT/MO P/ELETRIFICACAO E ILUMINACAO PUBLICA</v>
          </cell>
          <cell r="D3304" t="str">
            <v>0172</v>
          </cell>
        </row>
        <row r="3304">
          <cell r="G3304">
            <v>101524</v>
          </cell>
          <cell r="H3304" t="str">
            <v>ENTRADA DE ENERGIA ELÉTRICA, SUBTERRÂNEA, BIFÁSICA, COM CAIXA DE SOBREPOR, CABO DE 35 MM2 E DISJUNTOR DIN 50A (NÃO INCLUSA MURETA DE ALVENARIA). AF_07/2020_PS</v>
          </cell>
          <cell r="I3304" t="str">
            <v>UN</v>
          </cell>
          <cell r="J3304" t="str">
            <v>COEFICIENTE DE REPRESENTATIVIDADE</v>
          </cell>
          <cell r="K3304" t="str">
            <v>1.527,53</v>
          </cell>
        </row>
        <row r="3305">
          <cell r="A3305" t="str">
            <v>INSTALACAO ELETRICA/ELETRIFICACAO E ILUMINACAO EXTERNA</v>
          </cell>
          <cell r="B3305" t="str">
            <v>INEL</v>
          </cell>
          <cell r="C3305" t="str">
            <v>FORNECIMENTO DE MAT/MO P/ELETRIFICACAO E ILUMINACAO PUBLICA</v>
          </cell>
          <cell r="D3305" t="str">
            <v>0172</v>
          </cell>
        </row>
        <row r="3305">
          <cell r="G3305">
            <v>101525</v>
          </cell>
          <cell r="H3305" t="str">
            <v>ENTRADA DE ENERGIA ELÉTRICA, SUBTERRÂNEA, BIFÁSICA, COM CAIXA DE EMBUTIR, CABO DE 10 MM2 E DISJUNTOR DIN 50A (NÃO INCLUSA MURETA DE ALVENARIA). AF_07/2020_PS</v>
          </cell>
          <cell r="I3305" t="str">
            <v>UN</v>
          </cell>
          <cell r="J3305" t="str">
            <v>COEFICIENTE DE REPRESENTATIVIDADE</v>
          </cell>
          <cell r="K3305" t="str">
            <v>1.085,78</v>
          </cell>
        </row>
        <row r="3306">
          <cell r="A3306" t="str">
            <v>INSTALACAO ELETRICA/ELETRIFICACAO E ILUMINACAO EXTERNA</v>
          </cell>
          <cell r="B3306" t="str">
            <v>INEL</v>
          </cell>
          <cell r="C3306" t="str">
            <v>FORNECIMENTO DE MAT/MO P/ELETRIFICACAO E ILUMINACAO PUBLICA</v>
          </cell>
          <cell r="D3306" t="str">
            <v>0172</v>
          </cell>
        </row>
        <row r="3306">
          <cell r="G3306">
            <v>101526</v>
          </cell>
          <cell r="H3306" t="str">
            <v>ENTRADA DE ENERGIA ELÉTRICA, SUBTERRÂNEA, BIFÁSICA, COM CAIXA DE EMBUTIR, CABO DE 16 MM2 E DISJUNTOR DIN 50A (NÃO INCLUSA MURETA DE ALVENARIA). AF_07/2020_PS</v>
          </cell>
          <cell r="I3306" t="str">
            <v>UN</v>
          </cell>
          <cell r="J3306" t="str">
            <v>COEFICIENTE DE REPRESENTATIVIDADE</v>
          </cell>
          <cell r="K3306" t="str">
            <v>1.262,00</v>
          </cell>
        </row>
        <row r="3307">
          <cell r="A3307" t="str">
            <v>INSTALACAO ELETRICA/ELETRIFICACAO E ILUMINACAO EXTERNA</v>
          </cell>
          <cell r="B3307" t="str">
            <v>INEL</v>
          </cell>
          <cell r="C3307" t="str">
            <v>FORNECIMENTO DE MAT/MO P/ELETRIFICACAO E ILUMINACAO PUBLICA</v>
          </cell>
          <cell r="D3307" t="str">
            <v>0172</v>
          </cell>
        </row>
        <row r="3307">
          <cell r="G3307">
            <v>101527</v>
          </cell>
          <cell r="H3307" t="str">
            <v>ENTRADA DE ENERGIA ELÉTRICA, SUBTERRÂNEA, BIFÁSICA, COM CAIXA DE EMBUTIR, CABO DE 25 MM2 E DISJUNTOR DIN 50A (NÃO INCLUSA MURETA DE ALVENARIA). AF_07/2020_PS</v>
          </cell>
          <cell r="I3307" t="str">
            <v>UN</v>
          </cell>
          <cell r="J3307" t="str">
            <v>COEFICIENTE DE REPRESENTATIVIDADE</v>
          </cell>
          <cell r="K3307" t="str">
            <v>1.314,07</v>
          </cell>
        </row>
        <row r="3308">
          <cell r="A3308" t="str">
            <v>INSTALACAO ELETRICA/ELETRIFICACAO E ILUMINACAO EXTERNA</v>
          </cell>
          <cell r="B3308" t="str">
            <v>INEL</v>
          </cell>
          <cell r="C3308" t="str">
            <v>FORNECIMENTO DE MAT/MO P/ELETRIFICACAO E ILUMINACAO PUBLICA</v>
          </cell>
          <cell r="D3308" t="str">
            <v>0172</v>
          </cell>
        </row>
        <row r="3308">
          <cell r="G3308">
            <v>101528</v>
          </cell>
          <cell r="H3308" t="str">
            <v>ENTRADA DE ENERGIA ELÉTRICA, SUBTERRÂNEA, BIFÁSICA, COM CAIXA DE EMBUTIR, CABO DE 35 MM2 E DISJUNTOR DIN 50A (NÃO INCLUSA MURETA DE ALVENARIA). AF_07/2020_PS</v>
          </cell>
          <cell r="I3308" t="str">
            <v>UN</v>
          </cell>
          <cell r="J3308" t="str">
            <v>COEFICIENTE DE REPRESENTATIVIDADE</v>
          </cell>
          <cell r="K3308" t="str">
            <v>1.521,18</v>
          </cell>
        </row>
        <row r="3309">
          <cell r="A3309" t="str">
            <v>INSTALACAO ELETRICA/ELETRIFICACAO E ILUMINACAO EXTERNA</v>
          </cell>
          <cell r="B3309" t="str">
            <v>INEL</v>
          </cell>
          <cell r="C3309" t="str">
            <v>FORNECIMENTO DE MAT/MO P/ELETRIFICACAO E ILUMINACAO PUBLICA</v>
          </cell>
          <cell r="D3309" t="str">
            <v>0172</v>
          </cell>
        </row>
        <row r="3309">
          <cell r="G3309">
            <v>101529</v>
          </cell>
          <cell r="H3309" t="str">
            <v>ENTRADA DE ENERGIA ELÉTRICA, SUBTERRÂNEA, TRIFÁSICA, COM CAIXA DE SOBREPOR, CABO DE 10 MM2 E DISJUNTOR DIN 50A (NÃO INCLUSA MURETA DE ALVENARIA). AF_07/2020_PS</v>
          </cell>
          <cell r="I3309" t="str">
            <v>UN</v>
          </cell>
          <cell r="J3309" t="str">
            <v>COEFICIENTE DE REPRESENTATIVIDADE</v>
          </cell>
          <cell r="K3309" t="str">
            <v>1.226,00</v>
          </cell>
        </row>
        <row r="3310">
          <cell r="A3310" t="str">
            <v>INSTALACAO ELETRICA/ELETRIFICACAO E ILUMINACAO EXTERNA</v>
          </cell>
          <cell r="B3310" t="str">
            <v>INEL</v>
          </cell>
          <cell r="C3310" t="str">
            <v>FORNECIMENTO DE MAT/MO P/ELETRIFICACAO E ILUMINACAO PUBLICA</v>
          </cell>
          <cell r="D3310" t="str">
            <v>0172</v>
          </cell>
        </row>
        <row r="3310">
          <cell r="G3310">
            <v>101530</v>
          </cell>
          <cell r="H3310" t="str">
            <v>ENTRADA DE ENERGIA ELÉTRICA, SUBTERRÂNEA, TRIFÁSICA, COM CAIXA DE SOBREPOR, CABO DE 16 MM2 E DISJUNTOR DIN 50A (NÃO INCLUSA MURETA DE ALVENARIA). AF_07/2020_PS</v>
          </cell>
          <cell r="I3310" t="str">
            <v>UN</v>
          </cell>
          <cell r="J3310" t="str">
            <v>COEFICIENTE DE REPRESENTATIVIDADE</v>
          </cell>
          <cell r="K3310" t="str">
            <v>1.460,96</v>
          </cell>
        </row>
        <row r="3311">
          <cell r="A3311" t="str">
            <v>INSTALACAO ELETRICA/ELETRIFICACAO E ILUMINACAO EXTERNA</v>
          </cell>
          <cell r="B3311" t="str">
            <v>INEL</v>
          </cell>
          <cell r="C3311" t="str">
            <v>FORNECIMENTO DE MAT/MO P/ELETRIFICACAO E ILUMINACAO PUBLICA</v>
          </cell>
          <cell r="D3311" t="str">
            <v>0172</v>
          </cell>
        </row>
        <row r="3311">
          <cell r="G3311">
            <v>101531</v>
          </cell>
          <cell r="H3311" t="str">
            <v>ENTRADA DE ENERGIA ELÉTRICA, SUBTERRÂNEA, TRIFÁSICA, COM CAIXA DE SOBREPOR, CABO DE 25 MM2 E DISJUNTOR DIN 50A (NÃO INCLUSA MURETA DE ALVENARIA). AF_07/2020_PS</v>
          </cell>
          <cell r="I3311" t="str">
            <v>UN</v>
          </cell>
          <cell r="J3311" t="str">
            <v>COEFICIENTE DE REPRESENTATIVIDADE</v>
          </cell>
          <cell r="K3311" t="str">
            <v>1.530,39</v>
          </cell>
        </row>
        <row r="3312">
          <cell r="A3312" t="str">
            <v>INSTALACAO ELETRICA/ELETRIFICACAO E ILUMINACAO EXTERNA</v>
          </cell>
          <cell r="B3312" t="str">
            <v>INEL</v>
          </cell>
          <cell r="C3312" t="str">
            <v>FORNECIMENTO DE MAT/MO P/ELETRIFICACAO E ILUMINACAO PUBLICA</v>
          </cell>
          <cell r="D3312" t="str">
            <v>0172</v>
          </cell>
        </row>
        <row r="3312">
          <cell r="G3312">
            <v>101532</v>
          </cell>
          <cell r="H3312" t="str">
            <v>ENTRADA DE ENERGIA ELÉTRICA, SUBTERRÂNEA, TRIFÁSICA, COM CAIXA DE SOBREPOR, CABO DE 35 MM2 E DISJUNTOR DIN 50A (NÃO INCLUSA MURETA DE ALVENARIA). AF_07/2020_PS</v>
          </cell>
          <cell r="I3312" t="str">
            <v>UN</v>
          </cell>
          <cell r="J3312" t="str">
            <v>COEFICIENTE DE REPRESENTATIVIDADE</v>
          </cell>
          <cell r="K3312" t="str">
            <v>1.806,54</v>
          </cell>
        </row>
        <row r="3313">
          <cell r="A3313" t="str">
            <v>INSTALACAO ELETRICA/ELETRIFICACAO E ILUMINACAO EXTERNA</v>
          </cell>
          <cell r="B3313" t="str">
            <v>INEL</v>
          </cell>
          <cell r="C3313" t="str">
            <v>FORNECIMENTO DE MAT/MO P/ELETRIFICACAO E ILUMINACAO PUBLICA</v>
          </cell>
          <cell r="D3313" t="str">
            <v>0172</v>
          </cell>
        </row>
        <row r="3313">
          <cell r="G3313">
            <v>101533</v>
          </cell>
          <cell r="H3313" t="str">
            <v>ENTRADA DE ENERGIA ELÉTRICA, SUBTERRÂNEA, TRIFÁSICA, COM CAIXA DE EMBUTIR, CABO DE 10 MM2 E DISJUNTOR DIN 50A (NÃO INCLUSA MURETA DE ALVENARIA). AF_07/2020</v>
          </cell>
          <cell r="I3313" t="str">
            <v>UN</v>
          </cell>
          <cell r="J3313" t="str">
            <v>COEFICIENTE DE REPRESENTATIVIDADE</v>
          </cell>
          <cell r="K3313" t="str">
            <v>1.285,64</v>
          </cell>
        </row>
        <row r="3314">
          <cell r="A3314" t="str">
            <v>INSTALACAO ELETRICA/ELETRIFICACAO E ILUMINACAO EXTERNA</v>
          </cell>
          <cell r="B3314" t="str">
            <v>INEL</v>
          </cell>
          <cell r="C3314" t="str">
            <v>FORNECIMENTO DE MAT/MO P/ELETRIFICACAO E ILUMINACAO PUBLICA</v>
          </cell>
          <cell r="D3314" t="str">
            <v>0172</v>
          </cell>
        </row>
        <row r="3314">
          <cell r="G3314">
            <v>101534</v>
          </cell>
          <cell r="H3314" t="str">
            <v>ENTRADA DE ENERGIA ELÉTRICA, SUBTERRÂNEA, TRIFÁSICA, COM CAIXA DE EMBUTIR, CABO DE 16 MM2 E DISJUNTOR DIN 50A (NÃO INCLUSA MURETA DE ALVENARIA). AF_07/2020</v>
          </cell>
          <cell r="I3314" t="str">
            <v>UN</v>
          </cell>
          <cell r="J3314" t="str">
            <v>COEFICIENTE DE REPRESENTATIVIDADE</v>
          </cell>
          <cell r="K3314" t="str">
            <v>1.520,60</v>
          </cell>
        </row>
        <row r="3315">
          <cell r="A3315" t="str">
            <v>INSTALACAO ELETRICA/ELETRIFICACAO E ILUMINACAO EXTERNA</v>
          </cell>
          <cell r="B3315" t="str">
            <v>INEL</v>
          </cell>
          <cell r="C3315" t="str">
            <v>FORNECIMENTO DE MAT/MO P/ELETRIFICACAO E ILUMINACAO PUBLICA</v>
          </cell>
          <cell r="D3315" t="str">
            <v>0172</v>
          </cell>
        </row>
        <row r="3315">
          <cell r="G3315">
            <v>101535</v>
          </cell>
          <cell r="H3315" t="str">
            <v>ENTRADA DE ENERGIA ELÉTRICA, SUBTERRÂNEA, TRIFÁSICA, COM CAIXA DE EMBUTIR, CABO DE 25 MM2 E DISJUNTOR DIN 50A (NÃO INCLUSA MURETA DE ALVENARIA). AF_07/2020</v>
          </cell>
          <cell r="I3315" t="str">
            <v>UN</v>
          </cell>
          <cell r="J3315" t="str">
            <v>COEFICIENTE DE REPRESENTATIVIDADE</v>
          </cell>
          <cell r="K3315" t="str">
            <v>1.590,03</v>
          </cell>
        </row>
        <row r="3316">
          <cell r="A3316" t="str">
            <v>INSTALACAO ELETRICA/ELETRIFICACAO E ILUMINACAO EXTERNA</v>
          </cell>
          <cell r="B3316" t="str">
            <v>INEL</v>
          </cell>
          <cell r="C3316" t="str">
            <v>FORNECIMENTO DE MAT/MO P/ELETRIFICACAO E ILUMINACAO PUBLICA</v>
          </cell>
          <cell r="D3316" t="str">
            <v>0172</v>
          </cell>
        </row>
        <row r="3316">
          <cell r="G3316">
            <v>101536</v>
          </cell>
          <cell r="H3316" t="str">
            <v>ENTRADA DE ENERGIA ELÉTRICA, SUBTERRÂNEA, TRIFÁSICA, COM CAIXA DE EMBUTIR, CABO DE 35 MM2 E DISJUNTOR DIN 50A (NÃO INCLUSA MURETA DE ALVENARIA). AF_07/2020</v>
          </cell>
          <cell r="I3316" t="str">
            <v>UN</v>
          </cell>
          <cell r="J3316" t="str">
            <v>COEFICIENTE DE REPRESENTATIVIDADE</v>
          </cell>
          <cell r="K3316" t="str">
            <v>1.866,18</v>
          </cell>
        </row>
        <row r="3317">
          <cell r="A3317" t="str">
            <v>INSTALACAO ELETRICA/ELETRIFICACAO E ILUMINACAO EXTERNA</v>
          </cell>
          <cell r="B3317" t="str">
            <v>INEL</v>
          </cell>
          <cell r="C3317" t="str">
            <v>FORNECIMENTO DE MAT/MO P/ELETRIFICACAO E ILUMINACAO PUBLICA</v>
          </cell>
          <cell r="D3317" t="str">
            <v>0172</v>
          </cell>
        </row>
        <row r="3317">
          <cell r="G3317">
            <v>101537</v>
          </cell>
          <cell r="H3317" t="str">
            <v>APARELHO SINALIZADOR DE SAÍDA DE GARAGEM, COM CÉLULA FOTOELÉTRICA - FORNECIMENTO E INSTALAÇÃO. AF_07/2020</v>
          </cell>
          <cell r="I3317" t="str">
            <v>UN</v>
          </cell>
          <cell r="J3317" t="str">
            <v>COEFICIENTE DE REPRESENTATIVIDADE</v>
          </cell>
          <cell r="K3317" t="str">
            <v>92,46</v>
          </cell>
        </row>
        <row r="3318">
          <cell r="A3318" t="str">
            <v>INSTALACAO ELETRICA/ELETRIFICACAO E ILUMINACAO EXTERNA</v>
          </cell>
          <cell r="B3318" t="str">
            <v>INEL</v>
          </cell>
          <cell r="C3318" t="str">
            <v>FORNECIMENTO DE MAT/MO P/ELETRIFICACAO E ILUMINACAO PUBLICA</v>
          </cell>
          <cell r="D3318" t="str">
            <v>0172</v>
          </cell>
        </row>
        <row r="3318">
          <cell r="G3318">
            <v>101538</v>
          </cell>
          <cell r="H3318" t="str">
            <v>ARMAÇÃO SECUNDÁRIA, COM 1 ESTRIBO E 1 ISOLADOR - FORNECIMENTO E INSTALAÇÃO. AF_07/2020</v>
          </cell>
          <cell r="I3318" t="str">
            <v>UN</v>
          </cell>
          <cell r="J3318" t="str">
            <v>ATRIBUÍDO SÃO PAULO</v>
          </cell>
          <cell r="K3318" t="str">
            <v>40,71</v>
          </cell>
        </row>
        <row r="3319">
          <cell r="A3319" t="str">
            <v>INSTALACAO ELETRICA/ELETRIFICACAO E ILUMINACAO EXTERNA</v>
          </cell>
          <cell r="B3319" t="str">
            <v>INEL</v>
          </cell>
          <cell r="C3319" t="str">
            <v>FORNECIMENTO DE MAT/MO P/ELETRIFICACAO E ILUMINACAO PUBLICA</v>
          </cell>
          <cell r="D3319" t="str">
            <v>0172</v>
          </cell>
        </row>
        <row r="3319">
          <cell r="G3319">
            <v>101539</v>
          </cell>
          <cell r="H3319" t="str">
            <v>ARMAÇÃO SECUNDÁRIA, COM 2 ESTRIBOS E 2 ISOLADORES - FORNECIMENTO E INSTALAÇÃO. AF_07/2020</v>
          </cell>
          <cell r="I3319" t="str">
            <v>UN</v>
          </cell>
          <cell r="J3319" t="str">
            <v>ATRIBUÍDO SÃO PAULO</v>
          </cell>
          <cell r="K3319" t="str">
            <v>68,03</v>
          </cell>
        </row>
        <row r="3320">
          <cell r="A3320" t="str">
            <v>INSTALACAO ELETRICA/ELETRIFICACAO E ILUMINACAO EXTERNA</v>
          </cell>
          <cell r="B3320" t="str">
            <v>INEL</v>
          </cell>
          <cell r="C3320" t="str">
            <v>FORNECIMENTO DE MAT/MO P/ELETRIFICACAO E ILUMINACAO PUBLICA</v>
          </cell>
          <cell r="D3320" t="str">
            <v>0172</v>
          </cell>
        </row>
        <row r="3320">
          <cell r="G3320">
            <v>101540</v>
          </cell>
          <cell r="H3320" t="str">
            <v>ARMAÇÃO SECUNDÁRIA, COM 3 ESTRIBOS E 3 ISOLADORES - FORNECIMENTO E INSTALAÇÃO. AF_07/2020</v>
          </cell>
          <cell r="I3320" t="str">
            <v>UN</v>
          </cell>
          <cell r="J3320" t="str">
            <v>ATRIBUÍDO SÃO PAULO</v>
          </cell>
          <cell r="K3320" t="str">
            <v>113,96</v>
          </cell>
        </row>
        <row r="3321">
          <cell r="A3321" t="str">
            <v>INSTALACAO ELETRICA/ELETRIFICACAO E ILUMINACAO EXTERNA</v>
          </cell>
          <cell r="B3321" t="str">
            <v>INEL</v>
          </cell>
          <cell r="C3321" t="str">
            <v>FORNECIMENTO DE MAT/MO P/ELETRIFICACAO E ILUMINACAO PUBLICA</v>
          </cell>
          <cell r="D3321" t="str">
            <v>0172</v>
          </cell>
        </row>
        <row r="3321">
          <cell r="G3321">
            <v>101541</v>
          </cell>
          <cell r="H3321" t="str">
            <v>ARMAÇÃO SECUNDÁRIA, COM 4 ESTRIBOS E 4 ISOLADORES - FORNECIMENTO E INSTALAÇÃO. AF_07/2020</v>
          </cell>
          <cell r="I3321" t="str">
            <v>UN</v>
          </cell>
          <cell r="J3321" t="str">
            <v>ATRIBUÍDO SÃO PAULO</v>
          </cell>
          <cell r="K3321" t="str">
            <v>148,81</v>
          </cell>
        </row>
        <row r="3322">
          <cell r="A3322" t="str">
            <v>INSTALACAO ELETRICA/ELETRIFICACAO E ILUMINACAO EXTERNA</v>
          </cell>
          <cell r="B3322" t="str">
            <v>INEL</v>
          </cell>
          <cell r="C3322" t="str">
            <v>FORNECIMENTO DE MAT/MO P/ELETRIFICACAO E ILUMINACAO PUBLICA</v>
          </cell>
          <cell r="D3322" t="str">
            <v>0172</v>
          </cell>
        </row>
        <row r="3322">
          <cell r="G3322">
            <v>101542</v>
          </cell>
          <cell r="H3322" t="str">
            <v>ARMAÇÃO SECUNDÁRIA, COM 1 ESTRIBO, SEM ISOLADOR - FORNECIMENTO E INSTALAÇÃO. AF_07/2020</v>
          </cell>
          <cell r="I3322" t="str">
            <v>UN</v>
          </cell>
          <cell r="J3322" t="str">
            <v>ATRIBUÍDO SÃO PAULO</v>
          </cell>
          <cell r="K3322" t="str">
            <v>31,14</v>
          </cell>
        </row>
        <row r="3323">
          <cell r="A3323" t="str">
            <v>INSTALACAO ELETRICA/ELETRIFICACAO E ILUMINACAO EXTERNA</v>
          </cell>
          <cell r="B3323" t="str">
            <v>INEL</v>
          </cell>
          <cell r="C3323" t="str">
            <v>FORNECIMENTO DE MAT/MO P/ELETRIFICACAO E ILUMINACAO PUBLICA</v>
          </cell>
          <cell r="D3323" t="str">
            <v>0172</v>
          </cell>
        </row>
        <row r="3323">
          <cell r="G3323">
            <v>101543</v>
          </cell>
          <cell r="H3323" t="str">
            <v>ARMAÇÃO SECUNDÁRIA, COM 2 ESTRIBOS, SEM ISOLADOR - FORNECIMENTO E INSTALAÇÃO. AF_07/2020</v>
          </cell>
          <cell r="I3323" t="str">
            <v>UN</v>
          </cell>
          <cell r="J3323" t="str">
            <v>ATRIBUÍDO SÃO PAULO</v>
          </cell>
          <cell r="K3323" t="str">
            <v>55,81</v>
          </cell>
        </row>
        <row r="3324">
          <cell r="A3324" t="str">
            <v>INSTALACAO ELETRICA/ELETRIFICACAO E ILUMINACAO EXTERNA</v>
          </cell>
          <cell r="B3324" t="str">
            <v>INEL</v>
          </cell>
          <cell r="C3324" t="str">
            <v>FORNECIMENTO DE MAT/MO P/ELETRIFICACAO E ILUMINACAO PUBLICA</v>
          </cell>
          <cell r="D3324" t="str">
            <v>0172</v>
          </cell>
        </row>
        <row r="3324">
          <cell r="G3324">
            <v>101544</v>
          </cell>
          <cell r="H3324" t="str">
            <v>ARMAÇÃO SECUNDÁRIA, COM 3 ESTRIBOS, SEM ISOLADOR - FORNECIMENTO E INSTALAÇÃO. AF_07/2020</v>
          </cell>
          <cell r="I3324" t="str">
            <v>UN</v>
          </cell>
          <cell r="J3324" t="str">
            <v>ATRIBUÍDO SÃO PAULO</v>
          </cell>
          <cell r="K3324" t="str">
            <v>88,88</v>
          </cell>
        </row>
        <row r="3325">
          <cell r="A3325" t="str">
            <v>INSTALACAO ELETRICA/ELETRIFICACAO E ILUMINACAO EXTERNA</v>
          </cell>
          <cell r="B3325" t="str">
            <v>INEL</v>
          </cell>
          <cell r="C3325" t="str">
            <v>FORNECIMENTO DE MAT/MO P/ELETRIFICACAO E ILUMINACAO PUBLICA</v>
          </cell>
          <cell r="D3325" t="str">
            <v>0172</v>
          </cell>
        </row>
        <row r="3325">
          <cell r="G3325">
            <v>101545</v>
          </cell>
          <cell r="H3325" t="str">
            <v>ARMAÇÃO SECUNDÁRIA, COM 4 ESTRIBOS, SEM ISOLADOR - FORNECIMENTO E INSTALAÇÃO. AF_07/2020</v>
          </cell>
          <cell r="I3325" t="str">
            <v>UN</v>
          </cell>
          <cell r="J3325" t="str">
            <v>ATRIBUÍDO SÃO PAULO</v>
          </cell>
          <cell r="K3325" t="str">
            <v>128,26</v>
          </cell>
        </row>
        <row r="3326">
          <cell r="A3326" t="str">
            <v>INSTALACAO ELETRICA/ELETRIFICACAO E ILUMINACAO EXTERNA</v>
          </cell>
          <cell r="B3326" t="str">
            <v>INEL</v>
          </cell>
          <cell r="C3326" t="str">
            <v>FORNECIMENTO DE MAT/MO P/ELETRIFICACAO E ILUMINACAO PUBLICA</v>
          </cell>
          <cell r="D3326" t="str">
            <v>0172</v>
          </cell>
        </row>
        <row r="3326">
          <cell r="G3326">
            <v>101546</v>
          </cell>
          <cell r="H3326" t="str">
            <v>ISOLADOR, TIPO PINO, PARA TENSÃO 15 KV - FORNECIMENTO E INSTALAÇÃO. AF_07/2020</v>
          </cell>
          <cell r="I3326" t="str">
            <v>UN</v>
          </cell>
          <cell r="J3326" t="str">
            <v>ATRIBUÍDO SÃO PAULO</v>
          </cell>
          <cell r="K3326" t="str">
            <v>31,27</v>
          </cell>
        </row>
        <row r="3327">
          <cell r="A3327" t="str">
            <v>INSTALACAO ELETRICA/ELETRIFICACAO E ILUMINACAO EXTERNA</v>
          </cell>
          <cell r="B3327" t="str">
            <v>INEL</v>
          </cell>
          <cell r="C3327" t="str">
            <v>FORNECIMENTO DE MAT/MO P/ELETRIFICACAO E ILUMINACAO PUBLICA</v>
          </cell>
          <cell r="D3327" t="str">
            <v>0172</v>
          </cell>
        </row>
        <row r="3327">
          <cell r="G3327">
            <v>101547</v>
          </cell>
          <cell r="H3327" t="str">
            <v>ISOLADOR, TIPO DISCO, PARA TENSÃO 15 KV - FORNECIMENTO E INSTALAÇÃO. AF_07/2020</v>
          </cell>
          <cell r="I3327" t="str">
            <v>UN</v>
          </cell>
          <cell r="J3327" t="str">
            <v>ATRIBUÍDO SÃO PAULO</v>
          </cell>
          <cell r="K3327" t="str">
            <v>98,26</v>
          </cell>
        </row>
        <row r="3328">
          <cell r="A3328" t="str">
            <v>INSTALACAO ELETRICA/ELETRIFICACAO E ILUMINACAO EXTERNA</v>
          </cell>
          <cell r="B3328" t="str">
            <v>INEL</v>
          </cell>
          <cell r="C3328" t="str">
            <v>FORNECIMENTO DE MAT/MO P/ELETRIFICACAO E ILUMINACAO PUBLICA</v>
          </cell>
          <cell r="D3328" t="str">
            <v>0172</v>
          </cell>
        </row>
        <row r="3328">
          <cell r="G3328">
            <v>101548</v>
          </cell>
          <cell r="H3328" t="str">
            <v>ISOLADOR, TIPO ROLDANA, PARA BAIXA TENSÃO - FORNECIMENTO E INSTALAÇÃO. AF_07/2020</v>
          </cell>
          <cell r="I3328" t="str">
            <v>UN</v>
          </cell>
          <cell r="J3328" t="str">
            <v>ATRIBUÍDO SÃO PAULO</v>
          </cell>
          <cell r="K3328" t="str">
            <v>7,64</v>
          </cell>
        </row>
        <row r="3329">
          <cell r="A3329" t="str">
            <v>INSTALACAO ELETRICA/ELETRIFICACAO E ILUMINACAO EXTERNA</v>
          </cell>
          <cell r="B3329" t="str">
            <v>INEL</v>
          </cell>
          <cell r="C3329" t="str">
            <v>FORNECIMENTO DE MAT/MO P/ELETRIFICACAO E ILUMINACAO PUBLICA</v>
          </cell>
          <cell r="D3329" t="str">
            <v>0172</v>
          </cell>
        </row>
        <row r="3329">
          <cell r="G3329">
            <v>101549</v>
          </cell>
          <cell r="H3329" t="str">
            <v>GRAMPO PARALELO METÁLICO, PARA REDES AÉREAS DE DISTRIBUIÇÃO DE ENERGIA ELÉTRICA DE BAIXA TENSÃO - FORNECIMENTO E INSTALAÇÃO. AF_07/2020</v>
          </cell>
          <cell r="I3329" t="str">
            <v>UN</v>
          </cell>
          <cell r="J3329" t="str">
            <v>COEFICIENTE DE REPRESENTATIVIDADE</v>
          </cell>
          <cell r="K3329" t="str">
            <v>25,60</v>
          </cell>
        </row>
        <row r="3330">
          <cell r="A3330" t="str">
            <v>INSTALACAO ELETRICA/ELETRIFICACAO E ILUMINACAO EXTERNA</v>
          </cell>
          <cell r="B3330" t="str">
            <v>INEL</v>
          </cell>
          <cell r="C3330" t="str">
            <v>FORNECIMENTO DE MAT/MO P/ELETRIFICACAO E ILUMINACAO PUBLICA</v>
          </cell>
          <cell r="D3330" t="str">
            <v>0172</v>
          </cell>
        </row>
        <row r="3330">
          <cell r="G3330">
            <v>101553</v>
          </cell>
          <cell r="H3330" t="str">
            <v>ALÇA PREFORMADA DE DISTRIBUIÇÃO, EM  AÇO GALVANIZADO, AWG 1 - FORNECIMENTO E INSTALAÇÃO. AF_07/2020</v>
          </cell>
          <cell r="I3330" t="str">
            <v>UN</v>
          </cell>
          <cell r="J3330" t="str">
            <v>ATRIBUÍDO SÃO PAULO</v>
          </cell>
          <cell r="K3330" t="str">
            <v>13,96</v>
          </cell>
        </row>
        <row r="3331">
          <cell r="A3331" t="str">
            <v>INSTALACAO ELETRICA/ELETRIFICACAO E ILUMINACAO EXTERNA</v>
          </cell>
          <cell r="B3331" t="str">
            <v>INEL</v>
          </cell>
          <cell r="C3331" t="str">
            <v>FORNECIMENTO DE MAT/MO P/ELETRIFICACAO E ILUMINACAO PUBLICA</v>
          </cell>
          <cell r="D3331" t="str">
            <v>0172</v>
          </cell>
        </row>
        <row r="3331">
          <cell r="G3331">
            <v>101554</v>
          </cell>
          <cell r="H3331" t="str">
            <v>ALÇA PREFORMADA DE DISTRIBUIÇÃO, EM  AÇO GALVANIZADO, AWG 2 - FORNECIMENTO E INSTALAÇÃO. AF_07/2020</v>
          </cell>
          <cell r="I3331" t="str">
            <v>UN</v>
          </cell>
          <cell r="J3331" t="str">
            <v>ATRIBUÍDO SÃO PAULO</v>
          </cell>
          <cell r="K3331" t="str">
            <v>10,16</v>
          </cell>
        </row>
        <row r="3332">
          <cell r="A3332" t="str">
            <v>INSTALACAO ELETRICA/ELETRIFICACAO E ILUMINACAO EXTERNA</v>
          </cell>
          <cell r="B3332" t="str">
            <v>INEL</v>
          </cell>
          <cell r="C3332" t="str">
            <v>FORNECIMENTO DE MAT/MO P/ELETRIFICACAO E ILUMINACAO PUBLICA</v>
          </cell>
          <cell r="D3332" t="str">
            <v>0172</v>
          </cell>
        </row>
        <row r="3332">
          <cell r="G3332">
            <v>101555</v>
          </cell>
          <cell r="H3332" t="str">
            <v>ALÇA PREFORMADA DE DISTRIBUIÇÃO, EM  AÇO GALVANIZADO, AWG 4 - FORNECIMENTO E INSTALAÇÃO. AF_07/2020</v>
          </cell>
          <cell r="I3332" t="str">
            <v>UN</v>
          </cell>
          <cell r="J3332" t="str">
            <v>ATRIBUÍDO SÃO PAULO</v>
          </cell>
          <cell r="K3332" t="str">
            <v>6,70</v>
          </cell>
        </row>
        <row r="3333">
          <cell r="A3333" t="str">
            <v>INSTALACAO ELETRICA/ELETRIFICACAO E ILUMINACAO EXTERNA</v>
          </cell>
          <cell r="B3333" t="str">
            <v>INEL</v>
          </cell>
          <cell r="C3333" t="str">
            <v>FORNECIMENTO DE MAT/MO P/ELETRIFICACAO E ILUMINACAO PUBLICA</v>
          </cell>
          <cell r="D3333" t="str">
            <v>0172</v>
          </cell>
        </row>
        <row r="3333">
          <cell r="G3333">
            <v>101556</v>
          </cell>
          <cell r="H3333" t="str">
            <v>ALÇA PREFORMADA DE DISTRIBUIÇÃO, EM  AÇO GALVANIZADO, AWG 6 - FORNECIMENTO E INSTALAÇÃO. AF_07/2020</v>
          </cell>
          <cell r="I3333" t="str">
            <v>UN</v>
          </cell>
          <cell r="J3333" t="str">
            <v>ATRIBUÍDO SÃO PAULO</v>
          </cell>
          <cell r="K3333" t="str">
            <v>6,15</v>
          </cell>
        </row>
        <row r="3334">
          <cell r="A3334" t="str">
            <v>INSTALACAO ELETRICA/ELETRIFICACAO E ILUMINACAO EXTERNA</v>
          </cell>
          <cell r="B3334" t="str">
            <v>INEL</v>
          </cell>
          <cell r="C3334" t="str">
            <v>FORNECIMENTO DE MAT/MO P/ELETRIFICACAO E ILUMINACAO PUBLICA</v>
          </cell>
          <cell r="D3334" t="str">
            <v>0172</v>
          </cell>
        </row>
        <row r="3334">
          <cell r="G3334">
            <v>101560</v>
          </cell>
          <cell r="H3334" t="str">
            <v>CABO DE COBRE FLEXÍVEL ISOLADO, 10 MM², 0,6/1,0 KV, PARA REDE AÉREA DE DISTRIBUIÇÃO DE ENERGIA ELÉTRICA DE BAIXA TENSÃO - FORNECIMENTO E INSTALAÇÃO. AF_07/2020</v>
          </cell>
          <cell r="I3334" t="str">
            <v>M</v>
          </cell>
          <cell r="J3334" t="str">
            <v>COEFICIENTE DE REPRESENTATIVIDADE</v>
          </cell>
          <cell r="K3334" t="str">
            <v>10,14</v>
          </cell>
        </row>
        <row r="3335">
          <cell r="A3335" t="str">
            <v>INSTALACAO ELETRICA/ELETRIFICACAO E ILUMINACAO EXTERNA</v>
          </cell>
          <cell r="B3335" t="str">
            <v>INEL</v>
          </cell>
          <cell r="C3335" t="str">
            <v>FORNECIMENTO DE MAT/MO P/ELETRIFICACAO E ILUMINACAO PUBLICA</v>
          </cell>
          <cell r="D3335" t="str">
            <v>0172</v>
          </cell>
        </row>
        <row r="3335">
          <cell r="G3335">
            <v>101561</v>
          </cell>
          <cell r="H3335" t="str">
            <v>CABO DE COBRE FLEXÍVEL ISOLADO, 16 MM², 0,6/1,0 KV, PARA REDE AÉREA DE DISTRIBUIÇÃO DE ENERGIA ELÉTRICA DE BAIXA TENSÃO - FORNECIMENTO E INSTALAÇÃO. AF_07/2020</v>
          </cell>
          <cell r="I3335" t="str">
            <v>M</v>
          </cell>
          <cell r="J3335" t="str">
            <v>COEFICIENTE DE REPRESENTATIVIDADE</v>
          </cell>
          <cell r="K3335" t="str">
            <v>16,11</v>
          </cell>
        </row>
        <row r="3336">
          <cell r="A3336" t="str">
            <v>INSTALACAO ELETRICA/ELETRIFICACAO E ILUMINACAO EXTERNA</v>
          </cell>
          <cell r="B3336" t="str">
            <v>INEL</v>
          </cell>
          <cell r="C3336" t="str">
            <v>FORNECIMENTO DE MAT/MO P/ELETRIFICACAO E ILUMINACAO PUBLICA</v>
          </cell>
          <cell r="D3336" t="str">
            <v>0172</v>
          </cell>
        </row>
        <row r="3336">
          <cell r="G3336">
            <v>101562</v>
          </cell>
          <cell r="H3336" t="str">
            <v>CABO DE COBRE FLEXÍVEL ISOLADO, 25 MM², 0,6/1,0 KV, PARA REDE AÉREA DE DISTRIBUIÇÃO DE ENERGIA ELÉTRICA DE BAIXA TENSÃO - FORNECIMENTO E INSTALAÇÃO. AF_07/2020</v>
          </cell>
          <cell r="I3336" t="str">
            <v>M</v>
          </cell>
          <cell r="J3336" t="str">
            <v>COEFICIENTE DE REPRESENTATIVIDADE</v>
          </cell>
          <cell r="K3336" t="str">
            <v>24,95</v>
          </cell>
        </row>
        <row r="3337">
          <cell r="A3337" t="str">
            <v>INSTALACAO ELETRICA/ELETRIFICACAO E ILUMINACAO EXTERNA</v>
          </cell>
          <cell r="B3337" t="str">
            <v>INEL</v>
          </cell>
          <cell r="C3337" t="str">
            <v>FORNECIMENTO DE MAT/MO P/ELETRIFICACAO E ILUMINACAO PUBLICA</v>
          </cell>
          <cell r="D3337" t="str">
            <v>0172</v>
          </cell>
        </row>
        <row r="3337">
          <cell r="G3337">
            <v>101563</v>
          </cell>
          <cell r="H3337" t="str">
            <v>CABO DE COBRE FLEXÍVEL ISOLADO, 35 MM², 0,6/1,0 KV, PARA REDE AÉREA DE DISTRIBUIÇÃO DE ENERGIA ELÉTRICA DE BAIXA TENSÃO - FORNECIMENTO E INSTALAÇÃO. AF_07/2020</v>
          </cell>
          <cell r="I3337" t="str">
            <v>M</v>
          </cell>
          <cell r="J3337" t="str">
            <v>COEFICIENTE DE REPRESENTATIVIDADE</v>
          </cell>
          <cell r="K3337" t="str">
            <v>35,24</v>
          </cell>
        </row>
        <row r="3338">
          <cell r="A3338" t="str">
            <v>INSTALACAO ELETRICA/ELETRIFICACAO E ILUMINACAO EXTERNA</v>
          </cell>
          <cell r="B3338" t="str">
            <v>INEL</v>
          </cell>
          <cell r="C3338" t="str">
            <v>FORNECIMENTO DE MAT/MO P/ELETRIFICACAO E ILUMINACAO PUBLICA</v>
          </cell>
          <cell r="D3338" t="str">
            <v>0172</v>
          </cell>
        </row>
        <row r="3338">
          <cell r="G3338">
            <v>101564</v>
          </cell>
          <cell r="H3338" t="str">
            <v>CABO DE COBRE FLEXÍVEL ISOLADO, 50 MM², 0,6/1,0 KV, PARA REDE AÉREA DE DISTRIBUIÇÃO DE ENERGIA ELÉTRICA DE BAIXA TENSÃO - FORNECIMENTO E INSTALAÇÃO. AF_07/2020</v>
          </cell>
          <cell r="I3338" t="str">
            <v>M</v>
          </cell>
          <cell r="J3338" t="str">
            <v>COEFICIENTE DE REPRESENTATIVIDADE</v>
          </cell>
          <cell r="K3338" t="str">
            <v>52,08</v>
          </cell>
        </row>
        <row r="3339">
          <cell r="A3339" t="str">
            <v>INSTALACAO ELETRICA/ELETRIFICACAO E ILUMINACAO EXTERNA</v>
          </cell>
          <cell r="B3339" t="str">
            <v>INEL</v>
          </cell>
          <cell r="C3339" t="str">
            <v>FORNECIMENTO DE MAT/MO P/ELETRIFICACAO E ILUMINACAO PUBLICA</v>
          </cell>
          <cell r="D3339" t="str">
            <v>0172</v>
          </cell>
        </row>
        <row r="3339">
          <cell r="G3339">
            <v>101565</v>
          </cell>
          <cell r="H3339" t="str">
            <v>CABO DE COBRE FLEXÍVEL ISOLADO, 70 MM², 0,6/1,0 KV, PARA REDE AÉREA DE DISTRIBUIÇÃO DE ENERGIA ELÉTRICA DE BAIXA TENSÃO - FORNECIMENTO E INSTALAÇÃO. AF_07/2020</v>
          </cell>
          <cell r="I3339" t="str">
            <v>M</v>
          </cell>
          <cell r="J3339" t="str">
            <v>COEFICIENTE DE REPRESENTATIVIDADE</v>
          </cell>
          <cell r="K3339" t="str">
            <v>72,83</v>
          </cell>
        </row>
        <row r="3340">
          <cell r="A3340" t="str">
            <v>INSTALACAO ELETRICA/ELETRIFICACAO E ILUMINACAO EXTERNA</v>
          </cell>
          <cell r="B3340" t="str">
            <v>INEL</v>
          </cell>
          <cell r="C3340" t="str">
            <v>FORNECIMENTO DE MAT/MO P/ELETRIFICACAO E ILUMINACAO PUBLICA</v>
          </cell>
          <cell r="D3340" t="str">
            <v>0172</v>
          </cell>
        </row>
        <row r="3340">
          <cell r="G3340">
            <v>101567</v>
          </cell>
          <cell r="H3340" t="str">
            <v>CABO DE COBRE FLEXÍVEL ISOLADO, 95 MM², 0,6/1,0 KV, PARA REDE AÉREA DE DISTRIBUIÇÃO DE ENERGIA ELÉTRICA DE BAIXA TENSÃO - FORNECIMENTO E INSTALAÇÃO. AF_07/2020</v>
          </cell>
          <cell r="I3340" t="str">
            <v>M</v>
          </cell>
          <cell r="J3340" t="str">
            <v>COEFICIENTE DE REPRESENTATIVIDADE</v>
          </cell>
          <cell r="K3340" t="str">
            <v>94,55</v>
          </cell>
        </row>
        <row r="3341">
          <cell r="A3341" t="str">
            <v>INSTALACAO ELETRICA/ELETRIFICACAO E ILUMINACAO EXTERNA</v>
          </cell>
          <cell r="B3341" t="str">
            <v>INEL</v>
          </cell>
          <cell r="C3341" t="str">
            <v>FORNECIMENTO DE MAT/MO P/ELETRIFICACAO E ILUMINACAO PUBLICA</v>
          </cell>
          <cell r="D3341" t="str">
            <v>0172</v>
          </cell>
        </row>
        <row r="3341">
          <cell r="G3341">
            <v>101568</v>
          </cell>
          <cell r="H3341" t="str">
            <v>CABO DE COBRE FLEXÍVEL ISOLADO, 120 MM², 0,6/1,0 KV, PARA REDE AÉREA DE DISTRIBUIÇÃO DE ENERGIA ELÉTRICA DE BAIXA TENSÃO - FORNECIMENTO E INSTALAÇÃO. AF_07/2020</v>
          </cell>
          <cell r="I3341" t="str">
            <v>M</v>
          </cell>
          <cell r="J3341" t="str">
            <v>COEFICIENTE DE REPRESENTATIVIDADE</v>
          </cell>
          <cell r="K3341" t="str">
            <v>123,62</v>
          </cell>
        </row>
        <row r="3342">
          <cell r="A3342" t="str">
            <v>INSTALACAO ELETRICA/ELETRIFICACAO E ILUMINACAO EXTERNA</v>
          </cell>
          <cell r="B3342" t="str">
            <v>INEL</v>
          </cell>
          <cell r="C3342" t="str">
            <v>FORNECIMENTO DE MAT/MO P/ELETRIFICACAO E ILUMINACAO PUBLICA</v>
          </cell>
          <cell r="D3342" t="str">
            <v>0172</v>
          </cell>
        </row>
        <row r="3342">
          <cell r="G3342">
            <v>101630</v>
          </cell>
          <cell r="H3342" t="str">
            <v>SUBSTITUIÇÃO DE REATOR PARA ILUMINAÇÃO PÚBLICA (NÃO INCLUI FORNECIMENTO). AF_08/2020</v>
          </cell>
          <cell r="I3342" t="str">
            <v>UN</v>
          </cell>
          <cell r="J3342" t="str">
            <v>ATRIBUÍDO SÃO PAULO</v>
          </cell>
          <cell r="K3342" t="str">
            <v>77,05</v>
          </cell>
        </row>
        <row r="3343">
          <cell r="A3343" t="str">
            <v>INSTALACAO ELETRICA/ELETRIFICACAO E ILUMINACAO EXTERNA</v>
          </cell>
          <cell r="B3343" t="str">
            <v>INEL</v>
          </cell>
          <cell r="C3343" t="str">
            <v>FORNECIMENTO DE MAT/MO P/ELETRIFICACAO E ILUMINACAO PUBLICA</v>
          </cell>
          <cell r="D3343" t="str">
            <v>0172</v>
          </cell>
        </row>
        <row r="3343">
          <cell r="G3343">
            <v>101632</v>
          </cell>
          <cell r="H3343" t="str">
            <v>RELÉ FOTOELÉTRICO PARA COMANDO DE ILUMINAÇÃO EXTERNA 1000 W - FORNECIMENTO E INSTALAÇÃO. AF_08/2020</v>
          </cell>
          <cell r="I3343" t="str">
            <v>UN</v>
          </cell>
          <cell r="J3343" t="str">
            <v>ATRIBUÍDO SÃO PAULO</v>
          </cell>
          <cell r="K3343" t="str">
            <v>37,82</v>
          </cell>
        </row>
        <row r="3344">
          <cell r="A3344" t="str">
            <v>INSTALACAO ELETRICA/ELETRIFICACAO E ILUMINACAO EXTERNA</v>
          </cell>
          <cell r="B3344" t="str">
            <v>INEL</v>
          </cell>
          <cell r="C3344" t="str">
            <v>FORNECIMENTO DE MAT/MO P/ELETRIFICACAO E ILUMINACAO PUBLICA</v>
          </cell>
          <cell r="D3344" t="str">
            <v>0172</v>
          </cell>
        </row>
        <row r="3344">
          <cell r="G3344">
            <v>101633</v>
          </cell>
          <cell r="H3344" t="str">
            <v>SUBSTITUIÇÃO DE RELÉ FOTOELÉTRICO PARA COMANDO DE ILUMINAÇÃO EXTERNA 1000 W - FORNECIMENTO E INSTALAÇÃO. AF_08/2020</v>
          </cell>
          <cell r="I3344" t="str">
            <v>UN</v>
          </cell>
          <cell r="J3344" t="str">
            <v>ATRIBUÍDO SÃO PAULO</v>
          </cell>
          <cell r="K3344" t="str">
            <v>102,77</v>
          </cell>
        </row>
        <row r="3345">
          <cell r="A3345" t="str">
            <v>INSTALACAO ELETRICA/ELETRIFICACAO E ILUMINACAO EXTERNA</v>
          </cell>
          <cell r="B3345" t="str">
            <v>INEL</v>
          </cell>
          <cell r="C3345" t="str">
            <v>FORNECIMENTO DE MAT/MO P/ELETRIFICACAO E ILUMINACAO PUBLICA</v>
          </cell>
          <cell r="D3345" t="str">
            <v>0172</v>
          </cell>
        </row>
        <row r="3345">
          <cell r="G3345">
            <v>101636</v>
          </cell>
          <cell r="H3345" t="str">
            <v>BRAÇO PARA ILUMINAÇÃO PÚBLICA, EM TUBO DE AÇO GALVANIZADO, COMPRIMENTO DE 1,50 M, PARA FIXAÇÃO EM POSTE DE CONCRETO - FORNECIMENTO E INSTALAÇÃO. AF_08/2020</v>
          </cell>
          <cell r="I3345" t="str">
            <v>UN</v>
          </cell>
          <cell r="J3345" t="str">
            <v>ATRIBUÍDO SÃO PAULO</v>
          </cell>
          <cell r="K3345" t="str">
            <v>149,34</v>
          </cell>
        </row>
        <row r="3346">
          <cell r="A3346" t="str">
            <v>INSTALACAO ELETRICA/ELETRIFICACAO E ILUMINACAO EXTERNA</v>
          </cell>
          <cell r="B3346" t="str">
            <v>INEL</v>
          </cell>
          <cell r="C3346" t="str">
            <v>FORNECIMENTO DE MAT/MO P/ELETRIFICACAO E ILUMINACAO PUBLICA</v>
          </cell>
          <cell r="D3346" t="str">
            <v>0172</v>
          </cell>
        </row>
        <row r="3346">
          <cell r="G3346">
            <v>101637</v>
          </cell>
          <cell r="H3346" t="str">
            <v>BRAÇO PARA ILUMINAÇÃO PÚBLICA, EM TUBO DE AÇO GALVANIZADO, COMPRIMENTO DE 1,50 M, PARA FIXAÇÃO EM POSTE METÁLICO - FORNECIMENTO E INSTALAÇÃO. AF_08/2020</v>
          </cell>
          <cell r="I3346" t="str">
            <v>UN</v>
          </cell>
          <cell r="J3346" t="str">
            <v>ATRIBUÍDO SÃO PAULO</v>
          </cell>
          <cell r="K3346" t="str">
            <v>144,04</v>
          </cell>
        </row>
        <row r="3347">
          <cell r="A3347" t="str">
            <v>INSTALACAO ELETRICA/ELETRIFICACAO E ILUMINACAO EXTERNA</v>
          </cell>
          <cell r="B3347" t="str">
            <v>INEL</v>
          </cell>
          <cell r="C3347" t="str">
            <v>FORNECIMENTO DE MAT/MO P/ELETRIFICACAO E ILUMINACAO PUBLICA</v>
          </cell>
          <cell r="D3347" t="str">
            <v>0172</v>
          </cell>
        </row>
        <row r="3347">
          <cell r="G3347">
            <v>101651</v>
          </cell>
          <cell r="H3347" t="str">
            <v>SUBSTITUIÇÃO DE LÂMPADA PARA ILUMINAÇÃO PÚBLICA (NÃO INCLUI FORNECIMENTO). AF_08/2020</v>
          </cell>
          <cell r="I3347" t="str">
            <v>UN</v>
          </cell>
          <cell r="J3347" t="str">
            <v>ATRIBUÍDO SÃO PAULO</v>
          </cell>
          <cell r="K3347" t="str">
            <v>66,88</v>
          </cell>
        </row>
        <row r="3348">
          <cell r="A3348" t="str">
            <v>INSTALACAO ELETRICA/ELETRIFICACAO E ILUMINACAO EXTERNA</v>
          </cell>
          <cell r="B3348" t="str">
            <v>INEL</v>
          </cell>
          <cell r="C3348" t="str">
            <v>FORNECIMENTO DE MAT/MO P/ELETRIFICACAO E ILUMINACAO PUBLICA</v>
          </cell>
          <cell r="D3348" t="str">
            <v>0172</v>
          </cell>
        </row>
        <row r="3348">
          <cell r="G3348">
            <v>101653</v>
          </cell>
          <cell r="H3348" t="str">
            <v>LUMINÁRIA ABERTA PARA ILUMINAÇÃO PÚBLICA, PARA LÂMPADA VAPOR DE MERCÚRIO ATÉ 400 W E MISTA ATÉ 500 W, COM BRAÇO EM TUBO DE AÇO GALV 1", COMPRIMENTO DE 1,50 M, PARA POSTE DE CONCRETO - FORNECIMENTO E INSTALAÇÃO (EXCLUSIVE LÂMPADA E REATOR). AF_08/2020</v>
          </cell>
          <cell r="I3348" t="str">
            <v>UN</v>
          </cell>
          <cell r="J3348" t="str">
            <v>ATRIBUÍDO SÃO PAULO</v>
          </cell>
          <cell r="K3348" t="str">
            <v>274,18</v>
          </cell>
        </row>
        <row r="3349">
          <cell r="A3349" t="str">
            <v>INSTALACAO ELETRICA/ELETRIFICACAO E ILUMINACAO EXTERNA</v>
          </cell>
          <cell r="B3349" t="str">
            <v>INEL</v>
          </cell>
          <cell r="C3349" t="str">
            <v>FORNECIMENTO DE MAT/MO P/ELETRIFICACAO E ILUMINACAO PUBLICA</v>
          </cell>
          <cell r="D3349" t="str">
            <v>0172</v>
          </cell>
        </row>
        <row r="3349">
          <cell r="G3349">
            <v>101654</v>
          </cell>
          <cell r="H3349" t="str">
            <v>LUMINÁRIA DE LED PARA ILUMINAÇÃO PÚBLICA, DE 33 W ATÉ 50 W - FORNECIMENTO E INSTALAÇÃO. AF_08/2020</v>
          </cell>
          <cell r="I3349" t="str">
            <v>UN</v>
          </cell>
          <cell r="J3349" t="str">
            <v>ATRIBUÍDO SÃO PAULO</v>
          </cell>
          <cell r="K3349" t="str">
            <v>204,10</v>
          </cell>
        </row>
        <row r="3350">
          <cell r="A3350" t="str">
            <v>INSTALACAO ELETRICA/ELETRIFICACAO E ILUMINACAO EXTERNA</v>
          </cell>
          <cell r="B3350" t="str">
            <v>INEL</v>
          </cell>
          <cell r="C3350" t="str">
            <v>FORNECIMENTO DE MAT/MO P/ELETRIFICACAO E ILUMINACAO PUBLICA</v>
          </cell>
          <cell r="D3350" t="str">
            <v>0172</v>
          </cell>
        </row>
        <row r="3350">
          <cell r="G3350">
            <v>101655</v>
          </cell>
          <cell r="H3350" t="str">
            <v>LUMINÁRIA DE LED PARA ILUMINAÇÃO PÚBLICA, DE 51 W ATÉ 67 W - FORNECIMENTO E INSTALAÇÃO. AF_08/2020</v>
          </cell>
          <cell r="I3350" t="str">
            <v>UN</v>
          </cell>
          <cell r="J3350" t="str">
            <v>ATRIBUÍDO SÃO PAULO</v>
          </cell>
          <cell r="K3350" t="str">
            <v>313,02</v>
          </cell>
        </row>
        <row r="3351">
          <cell r="A3351" t="str">
            <v>INSTALACAO ELETRICA/ELETRIFICACAO E ILUMINACAO EXTERNA</v>
          </cell>
          <cell r="B3351" t="str">
            <v>INEL</v>
          </cell>
          <cell r="C3351" t="str">
            <v>FORNECIMENTO DE MAT/MO P/ELETRIFICACAO E ILUMINACAO PUBLICA</v>
          </cell>
          <cell r="D3351" t="str">
            <v>0172</v>
          </cell>
        </row>
        <row r="3351">
          <cell r="G3351">
            <v>101656</v>
          </cell>
          <cell r="H3351" t="str">
            <v>LUMINÁRIA DE LED PARA ILUMINAÇÃO PÚBLICA, DE 68 W ATÉ 97 W - FORNECIMENTO E INSTALAÇÃO. AF_08/2020</v>
          </cell>
          <cell r="I3351" t="str">
            <v>UN</v>
          </cell>
          <cell r="J3351" t="str">
            <v>ATRIBUÍDO SÃO PAULO</v>
          </cell>
          <cell r="K3351" t="str">
            <v>338,45</v>
          </cell>
        </row>
        <row r="3352">
          <cell r="A3352" t="str">
            <v>INSTALACAO ELETRICA/ELETRIFICACAO E ILUMINACAO EXTERNA</v>
          </cell>
          <cell r="B3352" t="str">
            <v>INEL</v>
          </cell>
          <cell r="C3352" t="str">
            <v>FORNECIMENTO DE MAT/MO P/ELETRIFICACAO E ILUMINACAO PUBLICA</v>
          </cell>
          <cell r="D3352" t="str">
            <v>0172</v>
          </cell>
        </row>
        <row r="3352">
          <cell r="G3352">
            <v>101657</v>
          </cell>
          <cell r="H3352" t="str">
            <v>LUMINÁRIA DE LED PARA ILUMINAÇÃO PÚBLICA, DE 98 W ATÉ 137 W - FORNECIMENTO E INSTALAÇÃO. AF_08/2020</v>
          </cell>
          <cell r="I3352" t="str">
            <v>UN</v>
          </cell>
          <cell r="J3352" t="str">
            <v>ATRIBUÍDO SÃO PAULO</v>
          </cell>
          <cell r="K3352" t="str">
            <v>392,62</v>
          </cell>
        </row>
        <row r="3353">
          <cell r="A3353" t="str">
            <v>INSTALACAO ELETRICA/ELETRIFICACAO E ILUMINACAO EXTERNA</v>
          </cell>
          <cell r="B3353" t="str">
            <v>INEL</v>
          </cell>
          <cell r="C3353" t="str">
            <v>FORNECIMENTO DE MAT/MO P/ELETRIFICACAO E ILUMINACAO PUBLICA</v>
          </cell>
          <cell r="D3353" t="str">
            <v>0172</v>
          </cell>
        </row>
        <row r="3353">
          <cell r="G3353">
            <v>101658</v>
          </cell>
          <cell r="H3353" t="str">
            <v>LUMINÁRIA DE LED PARA ILUMINAÇÃO PÚBLICA, DE 138 W ATÉ 180 W - FORNECIMENTO E INSTALAÇÃO. AF_08/2020</v>
          </cell>
          <cell r="I3353" t="str">
            <v>UN</v>
          </cell>
          <cell r="J3353" t="str">
            <v>ATRIBUÍDO SÃO PAULO</v>
          </cell>
          <cell r="K3353" t="str">
            <v>504,00</v>
          </cell>
        </row>
        <row r="3354">
          <cell r="A3354" t="str">
            <v>INSTALACAO ELETRICA/ELETRIFICACAO E ILUMINACAO EXTERNA</v>
          </cell>
          <cell r="B3354" t="str">
            <v>INEL</v>
          </cell>
          <cell r="C3354" t="str">
            <v>FORNECIMENTO DE MAT/MO P/ELETRIFICACAO E ILUMINACAO PUBLICA</v>
          </cell>
          <cell r="D3354" t="str">
            <v>0172</v>
          </cell>
        </row>
        <row r="3354">
          <cell r="G3354">
            <v>101659</v>
          </cell>
          <cell r="H3354" t="str">
            <v>LUMINÁRIA DE LED PARA ILUMINAÇÃO PÚBLICA, DE 181 W ATÉ 239 W - FORNECIMENTO E INSTALAÇÃO. AF_08/2020</v>
          </cell>
          <cell r="I3354" t="str">
            <v>UN</v>
          </cell>
          <cell r="J3354" t="str">
            <v>ATRIBUÍDO SÃO PAULO</v>
          </cell>
          <cell r="K3354" t="str">
            <v>573,28</v>
          </cell>
        </row>
        <row r="3355">
          <cell r="A3355" t="str">
            <v>INSTALACAO ELETRICA/ELETRIFICACAO E ILUMINACAO EXTERNA</v>
          </cell>
          <cell r="B3355" t="str">
            <v>INEL</v>
          </cell>
          <cell r="C3355" t="str">
            <v>FORNECIMENTO DE MAT/MO P/ELETRIFICACAO E ILUMINACAO PUBLICA</v>
          </cell>
          <cell r="D3355" t="str">
            <v>0172</v>
          </cell>
        </row>
        <row r="3355">
          <cell r="G3355">
            <v>101660</v>
          </cell>
          <cell r="H3355" t="str">
            <v>LUMINÁRIA DE LED PARA ILUMINAÇÃO PÚBLICA, DE 240 W ATÉ 350 W - FORNECIMENTO E INSTALAÇÃO. AF_08/2020</v>
          </cell>
          <cell r="I3355" t="str">
            <v>UN</v>
          </cell>
          <cell r="J3355" t="str">
            <v>ATRIBUÍDO SÃO PAULO</v>
          </cell>
          <cell r="K3355" t="str">
            <v>900,30</v>
          </cell>
        </row>
        <row r="3356">
          <cell r="A3356" t="str">
            <v>INSTALACAO ELETRICA/ELETRIFICACAO E ILUMINACAO EXTERNA</v>
          </cell>
          <cell r="B3356" t="str">
            <v>INEL</v>
          </cell>
          <cell r="C3356" t="str">
            <v>FORNECIMENTO DE MAT/MO P/ELETRIFICACAO E ILUMINACAO PUBLICA</v>
          </cell>
          <cell r="D3356" t="str">
            <v>0172</v>
          </cell>
        </row>
        <row r="3356">
          <cell r="G3356">
            <v>101661</v>
          </cell>
          <cell r="H3356" t="str">
            <v>SUBSTITUIÇÃO DE LUMINÁRIA DE VAPOR DE MERCÚRIO/VAPOR DE SÓDIO POR LUMINÁRIA DE LED PARA ILUMINAÇÃO PÚBLICA (NÃO INCLUI FORNECIMENTO). AF_08/2020</v>
          </cell>
          <cell r="I3356" t="str">
            <v>UN</v>
          </cell>
          <cell r="J3356" t="str">
            <v>ATRIBUÍDO SÃO PAULO</v>
          </cell>
          <cell r="K3356" t="str">
            <v>112,86</v>
          </cell>
        </row>
        <row r="3357">
          <cell r="A3357" t="str">
            <v>INSTALACAO ELETRICA/ELETRIFICACAO E ILUMINACAO EXTERNA</v>
          </cell>
          <cell r="B3357" t="str">
            <v>INEL</v>
          </cell>
          <cell r="C3357" t="str">
            <v>FORNECIMENTO DE MAT/MO P/ELETRIFICACAO E ILUMINACAO PUBLICA</v>
          </cell>
          <cell r="D3357" t="str">
            <v>0172</v>
          </cell>
        </row>
        <row r="3357">
          <cell r="G3357">
            <v>101663</v>
          </cell>
          <cell r="H3357" t="str">
            <v>ABRAÇADEIRA DE FIXAÇÃO DE BRAÇOS DE LUMINÁRIAS DE 2" - FORNECIMENTO E INSTALAÇÃO. AF_08/2020</v>
          </cell>
          <cell r="I3357" t="str">
            <v>UN</v>
          </cell>
          <cell r="J3357" t="str">
            <v>COEFICIENTE DE REPRESENTATIVIDADE</v>
          </cell>
          <cell r="K3357" t="str">
            <v>27,62</v>
          </cell>
        </row>
        <row r="3358">
          <cell r="A3358" t="str">
            <v>INSTALACAO ELETRICA/ELETRIFICACAO E ILUMINACAO EXTERNA</v>
          </cell>
          <cell r="B3358" t="str">
            <v>INEL</v>
          </cell>
          <cell r="C3358" t="str">
            <v>FORNECIMENTO DE MAT/MO P/ELETRIFICACAO E ILUMINACAO PUBLICA</v>
          </cell>
          <cell r="D3358" t="str">
            <v>0172</v>
          </cell>
        </row>
        <row r="3358">
          <cell r="G3358">
            <v>101664</v>
          </cell>
          <cell r="H3358" t="str">
            <v>ABRAÇADEIRA DE FIXAÇÃO DE BRAÇOS DE LUMINÁRIAS DE 3" - FORNECIMENTO E INSTALAÇÃO. AF_08/2020</v>
          </cell>
          <cell r="I3358" t="str">
            <v>UN</v>
          </cell>
          <cell r="J3358" t="str">
            <v>COEFICIENTE DE REPRESENTATIVIDADE</v>
          </cell>
          <cell r="K3358" t="str">
            <v>29,16</v>
          </cell>
        </row>
        <row r="3359">
          <cell r="A3359" t="str">
            <v>INSTALACAO ELETRICA/ELETRIFICACAO E ILUMINACAO EXTERNA</v>
          </cell>
          <cell r="B3359" t="str">
            <v>INEL</v>
          </cell>
          <cell r="C3359" t="str">
            <v>FORNECIMENTO DE MAT/MO P/ELETRIFICACAO E ILUMINACAO PUBLICA</v>
          </cell>
          <cell r="D3359" t="str">
            <v>0172</v>
          </cell>
        </row>
        <row r="3359">
          <cell r="G3359">
            <v>101665</v>
          </cell>
          <cell r="H3359" t="str">
            <v>ABRAÇADEIRA DE FIXAÇÃO DE BRAÇOS DE LUMINÁRIAS DE 4" - FORNECIMENTO E INSTALAÇÃO. AF_08/2020</v>
          </cell>
          <cell r="I3359" t="str">
            <v>UN</v>
          </cell>
          <cell r="J3359" t="str">
            <v>COEFICIENTE DE REPRESENTATIVIDADE</v>
          </cell>
          <cell r="K3359" t="str">
            <v>35,78</v>
          </cell>
        </row>
        <row r="3360">
          <cell r="A3360" t="str">
            <v>INSTALACAO ELETRICA/ELETRIFICACAO E ILUMINACAO EXTERNA</v>
          </cell>
          <cell r="B3360" t="str">
            <v>INEL</v>
          </cell>
          <cell r="C3360" t="str">
            <v>POSTE DE CONCRETO</v>
          </cell>
          <cell r="D3360" t="str">
            <v>0173</v>
          </cell>
        </row>
        <row r="3360">
          <cell r="G3360">
            <v>100578</v>
          </cell>
          <cell r="H3360" t="str">
            <v>ASSENTAMENTO DE POSTE DE CONCRETO COM COMPRIMENTO NOMINAL DE 9 M, CARGA NOMINAL MENOR OU IGUAL A 1000 DAN, ENGASTAMENTO SIMPLES COM 1,5 M DE SOLO (NÃO INCLUI FORNECIMENTO). AF_11/2019</v>
          </cell>
          <cell r="I3360" t="str">
            <v>UN</v>
          </cell>
          <cell r="J3360" t="str">
            <v>ATRIBUÍDO SÃO PAULO</v>
          </cell>
          <cell r="K3360" t="str">
            <v>481,19</v>
          </cell>
        </row>
        <row r="3361">
          <cell r="A3361" t="str">
            <v>INSTALACAO ELETRICA/ELETRIFICACAO E ILUMINACAO EXTERNA</v>
          </cell>
          <cell r="B3361" t="str">
            <v>INEL</v>
          </cell>
          <cell r="C3361" t="str">
            <v>POSTE DE CONCRETO</v>
          </cell>
          <cell r="D3361" t="str">
            <v>0173</v>
          </cell>
        </row>
        <row r="3361">
          <cell r="G3361">
            <v>100579</v>
          </cell>
          <cell r="H3361" t="str">
            <v>ASSENTAMENTO DE POSTE DE CONCRETO COM COMPRIMENTO NOMINAL DE 10 M, CARGA NOMINAL MENOR OU IGUAL A 1000 DAN, ENGASTAMENTO SIMPLES COM 1,6 M DE SOLO (NÃO INCLUI FORNECIMENTO). AF_11/2019</v>
          </cell>
          <cell r="I3361" t="str">
            <v>UN</v>
          </cell>
          <cell r="J3361" t="str">
            <v>ATRIBUÍDO SÃO PAULO</v>
          </cell>
          <cell r="K3361" t="str">
            <v>528,11</v>
          </cell>
        </row>
        <row r="3362">
          <cell r="A3362" t="str">
            <v>INSTALACAO ELETRICA/ELETRIFICACAO E ILUMINACAO EXTERNA</v>
          </cell>
          <cell r="B3362" t="str">
            <v>INEL</v>
          </cell>
          <cell r="C3362" t="str">
            <v>POSTE DE CONCRETO</v>
          </cell>
          <cell r="D3362" t="str">
            <v>0173</v>
          </cell>
        </row>
        <row r="3362">
          <cell r="G3362">
            <v>100580</v>
          </cell>
          <cell r="H3362" t="str">
            <v>ASSENTAMENTO DE POSTE DE CONCRETO COM COMPRIMENTO NOMINAL DE 10 M, CARGA NOMINAL MAIOR QUE 1000 DAN, ENGASTAMENTO SIMPLES COM 1,6 M DE SOLO (NÃO INCLUI FORNECIMENTO). AF_11/2019</v>
          </cell>
          <cell r="I3362" t="str">
            <v>UN</v>
          </cell>
          <cell r="J3362" t="str">
            <v>ATRIBUÍDO SÃO PAULO</v>
          </cell>
          <cell r="K3362" t="str">
            <v>573,03</v>
          </cell>
        </row>
        <row r="3363">
          <cell r="A3363" t="str">
            <v>INSTALACAO ELETRICA/ELETRIFICACAO E ILUMINACAO EXTERNA</v>
          </cell>
          <cell r="B3363" t="str">
            <v>INEL</v>
          </cell>
          <cell r="C3363" t="str">
            <v>POSTE DE CONCRETO</v>
          </cell>
          <cell r="D3363" t="str">
            <v>0173</v>
          </cell>
        </row>
        <row r="3363">
          <cell r="G3363">
            <v>100581</v>
          </cell>
          <cell r="H3363" t="str">
            <v>ASSENTAMENTO DE POSTE DE CONCRETO COM COMPRIMENTO NOMINAL DE 10,5 M, CARGA NOMINAL MENOR OU IGUAL A 1000 DAN, ENGASTAMENTO SIMPLES COM 1,65 M DE SOLO (NÃO INCLUI FORNECIMENTO). AF_11/2019</v>
          </cell>
          <cell r="I3363" t="str">
            <v>UN</v>
          </cell>
          <cell r="J3363" t="str">
            <v>ATRIBUÍDO SÃO PAULO</v>
          </cell>
          <cell r="K3363" t="str">
            <v>551,36</v>
          </cell>
        </row>
        <row r="3364">
          <cell r="A3364" t="str">
            <v>INSTALACAO ELETRICA/ELETRIFICACAO E ILUMINACAO EXTERNA</v>
          </cell>
          <cell r="B3364" t="str">
            <v>INEL</v>
          </cell>
          <cell r="C3364" t="str">
            <v>POSTE DE CONCRETO</v>
          </cell>
          <cell r="D3364" t="str">
            <v>0173</v>
          </cell>
        </row>
        <row r="3364">
          <cell r="G3364">
            <v>100582</v>
          </cell>
          <cell r="H3364" t="str">
            <v>ASSENTAMENTO DE POSTE DE CONCRETO COM COMPRIMENTO NOMINAL DE 10,5 M, CARGA NOMINAL MAIOR QUE 1000 DAN, ENGASTAMENTO SIMPLES COM 1,65 M DE SOLO (NÃO INCLUI FORNECIMENTO). AF_11/2019</v>
          </cell>
          <cell r="I3364" t="str">
            <v>UN</v>
          </cell>
          <cell r="J3364" t="str">
            <v>ATRIBUÍDO SÃO PAULO</v>
          </cell>
          <cell r="K3364" t="str">
            <v>632,24</v>
          </cell>
        </row>
        <row r="3365">
          <cell r="A3365" t="str">
            <v>INSTALACAO ELETRICA/ELETRIFICACAO E ILUMINACAO EXTERNA</v>
          </cell>
          <cell r="B3365" t="str">
            <v>INEL</v>
          </cell>
          <cell r="C3365" t="str">
            <v>POSTE DE CONCRETO</v>
          </cell>
          <cell r="D3365" t="str">
            <v>0173</v>
          </cell>
        </row>
        <row r="3365">
          <cell r="G3365">
            <v>100583</v>
          </cell>
          <cell r="H3365" t="str">
            <v>ASSENTAMENTO DE POSTE DE CONCRETO COM COMPRIMENTO NOMINAL DE 11 M, CARGA NOMINAL MENOR OU IGUAL A 1000 DAN, ENGASTAMENTO SIMPLES COM 1,7 M DE SOLO (NÃO INCLUI FORNECIMENTO). AF_11/2019</v>
          </cell>
          <cell r="I3365" t="str">
            <v>UN</v>
          </cell>
          <cell r="J3365" t="str">
            <v>ATRIBUÍDO SÃO PAULO</v>
          </cell>
          <cell r="K3365" t="str">
            <v>576,11</v>
          </cell>
        </row>
        <row r="3366">
          <cell r="A3366" t="str">
            <v>INSTALACAO ELETRICA/ELETRIFICACAO E ILUMINACAO EXTERNA</v>
          </cell>
          <cell r="B3366" t="str">
            <v>INEL</v>
          </cell>
          <cell r="C3366" t="str">
            <v>POSTE DE CONCRETO</v>
          </cell>
          <cell r="D3366" t="str">
            <v>0173</v>
          </cell>
        </row>
        <row r="3366">
          <cell r="G3366">
            <v>100584</v>
          </cell>
          <cell r="H3366" t="str">
            <v>ASSENTAMENTO DE POSTE DE CONCRETO COM COMPRIMENTO NOMINAL DE 11 M, CARGA NOMINAL MAIOR QUE 1000 DAN, ENGASTAMENTO SIMPLES COM 1,7 M DE SOLO (NÃO INCLUI FORNECIMENTO). AF_11/2019</v>
          </cell>
          <cell r="I3366" t="str">
            <v>UN</v>
          </cell>
          <cell r="J3366" t="str">
            <v>ATRIBUÍDO SÃO PAULO</v>
          </cell>
          <cell r="K3366" t="str">
            <v>624,81</v>
          </cell>
        </row>
        <row r="3367">
          <cell r="A3367" t="str">
            <v>INSTALACAO ELETRICA/ELETRIFICACAO E ILUMINACAO EXTERNA</v>
          </cell>
          <cell r="B3367" t="str">
            <v>INEL</v>
          </cell>
          <cell r="C3367" t="str">
            <v>POSTE DE CONCRETO</v>
          </cell>
          <cell r="D3367" t="str">
            <v>0173</v>
          </cell>
        </row>
        <row r="3367">
          <cell r="G3367">
            <v>100585</v>
          </cell>
          <cell r="H3367" t="str">
            <v>ASSENTAMENTO DE POSTE DE CONCRETO COM COMPRIMENTO NOMINAL DE 12 M, CARGA NOMINAL MENOR OU IGUAL A 1000 DAN, ENGASTAMENTO SIMPLES COM 1,8 M DE SOLO (NÃO INCLUI FORNECIMENTO). AF_11/2019</v>
          </cell>
          <cell r="I3367" t="str">
            <v>UN</v>
          </cell>
          <cell r="J3367" t="str">
            <v>ATRIBUÍDO SÃO PAULO</v>
          </cell>
          <cell r="K3367" t="str">
            <v>624,34</v>
          </cell>
        </row>
        <row r="3368">
          <cell r="A3368" t="str">
            <v>INSTALACAO ELETRICA/ELETRIFICACAO E ILUMINACAO EXTERNA</v>
          </cell>
          <cell r="B3368" t="str">
            <v>INEL</v>
          </cell>
          <cell r="C3368" t="str">
            <v>POSTE DE CONCRETO</v>
          </cell>
          <cell r="D3368" t="str">
            <v>0173</v>
          </cell>
        </row>
        <row r="3368">
          <cell r="G3368">
            <v>100586</v>
          </cell>
          <cell r="H3368" t="str">
            <v>ASSENTAMENTO DE POSTE DE CONCRETO COM COMPRIMENTO NOMINAL DE 12 M, CARGA NOMINAL MAIOR QUE 1000 DAN, ENGASTAMENTO SIMPLES COM 1,8 M DE SOLO (NÃO INCLUI FORNECIMENTO). AF_11/2019</v>
          </cell>
          <cell r="I3368" t="str">
            <v>UN</v>
          </cell>
          <cell r="J3368" t="str">
            <v>ATRIBUÍDO SÃO PAULO</v>
          </cell>
          <cell r="K3368" t="str">
            <v>701,99</v>
          </cell>
        </row>
        <row r="3369">
          <cell r="A3369" t="str">
            <v>INSTALACAO ELETRICA/ELETRIFICACAO E ILUMINACAO EXTERNA</v>
          </cell>
          <cell r="B3369" t="str">
            <v>INEL</v>
          </cell>
          <cell r="C3369" t="str">
            <v>POSTE DE CONCRETO</v>
          </cell>
          <cell r="D3369" t="str">
            <v>0173</v>
          </cell>
        </row>
        <row r="3369">
          <cell r="G3369">
            <v>100587</v>
          </cell>
          <cell r="H3369" t="str">
            <v>ASSENTAMENTO DE POSTE DE CONCRETO COM COMPRIMENTO NOMINAL DE 13 M, CARGA NOMINAL MENOR OU IGUAL A 1000 DAN, ENGASTAMENTO SIMPLES COM 1,9 M DE SOLO (NÃO INCLUI FORNECIMENTO). AF_11/2019</v>
          </cell>
          <cell r="I3369" t="str">
            <v>UN</v>
          </cell>
          <cell r="J3369" t="str">
            <v>ATRIBUÍDO SÃO PAULO</v>
          </cell>
          <cell r="K3369" t="str">
            <v>674,07</v>
          </cell>
        </row>
        <row r="3370">
          <cell r="A3370" t="str">
            <v>INSTALACAO ELETRICA/ELETRIFICACAO E ILUMINACAO EXTERNA</v>
          </cell>
          <cell r="B3370" t="str">
            <v>INEL</v>
          </cell>
          <cell r="C3370" t="str">
            <v>POSTE DE CONCRETO</v>
          </cell>
          <cell r="D3370" t="str">
            <v>0173</v>
          </cell>
        </row>
        <row r="3370">
          <cell r="G3370">
            <v>100588</v>
          </cell>
          <cell r="H3370" t="str">
            <v>ASSENTAMENTO DE POSTE DE CONCRETO COM COMPRIMENTO NOMINAL DE 13 M, CARGA NOMINAL MAIOR QUE 1000 DAN, ENGASTAMENTO SIMPLES COM 1,9 M DE SOLO (NÃO INCLUI FORNECIMENTO). AF_11/2019</v>
          </cell>
          <cell r="I3370" t="str">
            <v>UN</v>
          </cell>
          <cell r="J3370" t="str">
            <v>ATRIBUÍDO SÃO PAULO</v>
          </cell>
          <cell r="K3370" t="str">
            <v>734,44</v>
          </cell>
        </row>
        <row r="3371">
          <cell r="A3371" t="str">
            <v>INSTALACAO ELETRICA/ELETRIFICACAO E ILUMINACAO EXTERNA</v>
          </cell>
          <cell r="B3371" t="str">
            <v>INEL</v>
          </cell>
          <cell r="C3371" t="str">
            <v>POSTE DE CONCRETO</v>
          </cell>
          <cell r="D3371" t="str">
            <v>0173</v>
          </cell>
        </row>
        <row r="3371">
          <cell r="G3371">
            <v>100589</v>
          </cell>
          <cell r="H3371" t="str">
            <v>ASSENTAMENTO DE POSTE DE CONCRETO COM COMPRIMENTO NOMINAL DE 13,5 M, CARGA NOMINAL MENOR OU IGUAL A 1000 DAN, ENGASTAMENTO SIMPLES COM 1,95 M DE SOLO (NÃO INCLUI FORNECIMENTO). AF_11/2019</v>
          </cell>
          <cell r="I3371" t="str">
            <v>UN</v>
          </cell>
          <cell r="J3371" t="str">
            <v>ATRIBUÍDO SÃO PAULO</v>
          </cell>
          <cell r="K3371" t="str">
            <v>740,60</v>
          </cell>
        </row>
        <row r="3372">
          <cell r="A3372" t="str">
            <v>INSTALACAO ELETRICA/ELETRIFICACAO E ILUMINACAO EXTERNA</v>
          </cell>
          <cell r="B3372" t="str">
            <v>INEL</v>
          </cell>
          <cell r="C3372" t="str">
            <v>POSTE DE CONCRETO</v>
          </cell>
          <cell r="D3372" t="str">
            <v>0173</v>
          </cell>
        </row>
        <row r="3372">
          <cell r="G3372">
            <v>100590</v>
          </cell>
          <cell r="H3372" t="str">
            <v>ASSENTAMENTO DE POSTE DE CONCRETO COM COMPRIMENTO NOMINAL DE 13,5 M, CARGA NOMINAL MAIOR QUE 1000 DAN, ENGASTAMENTO SIMPLES COM 1,95 M DE SOLO (NÃO INCLUI FORNECIMENTO). AF_11/2019</v>
          </cell>
          <cell r="I3372" t="str">
            <v>UN</v>
          </cell>
          <cell r="J3372" t="str">
            <v>ATRIBUÍDO SÃO PAULO</v>
          </cell>
          <cell r="K3372" t="str">
            <v>800,12</v>
          </cell>
        </row>
        <row r="3373">
          <cell r="A3373" t="str">
            <v>INSTALACAO ELETRICA/ELETRIFICACAO E ILUMINACAO EXTERNA</v>
          </cell>
          <cell r="B3373" t="str">
            <v>INEL</v>
          </cell>
          <cell r="C3373" t="str">
            <v>POSTE DE CONCRETO</v>
          </cell>
          <cell r="D3373" t="str">
            <v>0173</v>
          </cell>
        </row>
        <row r="3373">
          <cell r="G3373">
            <v>100591</v>
          </cell>
          <cell r="H3373" t="str">
            <v>ASSENTAMENTO DE POSTE DE CONCRETO COM COMPRIMENTO NOMINAL DE 14 M, CARGA NOMINAL MENOR OU IGUAL A 1000 DAN, ENGASTAMENTO SIMPLES COM 2 M DE SOLO (NÃO INCLUI FORNECIMENTO). AF_11/2019</v>
          </cell>
          <cell r="I3373" t="str">
            <v>UN</v>
          </cell>
          <cell r="J3373" t="str">
            <v>ATRIBUÍDO SÃO PAULO</v>
          </cell>
          <cell r="K3373" t="str">
            <v>739,72</v>
          </cell>
        </row>
        <row r="3374">
          <cell r="A3374" t="str">
            <v>INSTALACAO ELETRICA/ELETRIFICACAO E ILUMINACAO EXTERNA</v>
          </cell>
          <cell r="B3374" t="str">
            <v>INEL</v>
          </cell>
          <cell r="C3374" t="str">
            <v>POSTE DE CONCRETO</v>
          </cell>
          <cell r="D3374" t="str">
            <v>0173</v>
          </cell>
        </row>
        <row r="3374">
          <cell r="G3374">
            <v>100592</v>
          </cell>
          <cell r="H3374" t="str">
            <v>ASSENTAMENTO DE POSTE DE CONCRETO COM COMPRIMENTO NOMINAL DE 14 M, CARGA NOMINAL MAIOR QUE 1000 DAN, ENGASTAMENTO SIMPLES COM 2 M DE SOLO (NÃO INCLUI FORNECIMENTO). AF_11/2019</v>
          </cell>
          <cell r="I3374" t="str">
            <v>UN</v>
          </cell>
          <cell r="J3374" t="str">
            <v>ATRIBUÍDO SÃO PAULO</v>
          </cell>
          <cell r="K3374" t="str">
            <v>789,07</v>
          </cell>
        </row>
        <row r="3375">
          <cell r="A3375" t="str">
            <v>INSTALACAO ELETRICA/ELETRIFICACAO E ILUMINACAO EXTERNA</v>
          </cell>
          <cell r="B3375" t="str">
            <v>INEL</v>
          </cell>
          <cell r="C3375" t="str">
            <v>POSTE DE CONCRETO</v>
          </cell>
          <cell r="D3375" t="str">
            <v>0173</v>
          </cell>
        </row>
        <row r="3375">
          <cell r="G3375">
            <v>100593</v>
          </cell>
          <cell r="H3375" t="str">
            <v>ASSENTAMENTO DE POSTE DE CONCRETO COM COMPRIMENTO NOMINAL DE 15 M, CARGA NOMINAL MENOR OU IGUAL A 1000 DAN, ENGASTAMENTO SIMPLES COM 2,1 M DE SOLO (NÃO INCLUI FORNECIMENTO). AF_11/2019</v>
          </cell>
          <cell r="I3375" t="str">
            <v>UN</v>
          </cell>
          <cell r="J3375" t="str">
            <v>ATRIBUÍDO SÃO PAULO</v>
          </cell>
          <cell r="K3375" t="str">
            <v>792,17</v>
          </cell>
        </row>
        <row r="3376">
          <cell r="A3376" t="str">
            <v>INSTALACAO ELETRICA/ELETRIFICACAO E ILUMINACAO EXTERNA</v>
          </cell>
          <cell r="B3376" t="str">
            <v>INEL</v>
          </cell>
          <cell r="C3376" t="str">
            <v>POSTE DE CONCRETO</v>
          </cell>
          <cell r="D3376" t="str">
            <v>0173</v>
          </cell>
        </row>
        <row r="3376">
          <cell r="G3376">
            <v>100594</v>
          </cell>
          <cell r="H3376" t="str">
            <v>ASSENTAMENTO DE POSTE DE CONCRETO COM COMPRIMENTO NOMINAL DE 15 M, CARGA NOMINAL MAIOR QUE 1000 DAN, ENGASTAMENTO SIMPLES COM 2,1 M DE SOLO (NÃO INCLUI FORNECIMENTO). AF_11/2019</v>
          </cell>
          <cell r="I3376" t="str">
            <v>UN</v>
          </cell>
          <cell r="J3376" t="str">
            <v>ATRIBUÍDO SÃO PAULO</v>
          </cell>
          <cell r="K3376" t="str">
            <v>875,96</v>
          </cell>
        </row>
        <row r="3377">
          <cell r="A3377" t="str">
            <v>INSTALACAO ELETRICA/ELETRIFICACAO E ILUMINACAO EXTERNA</v>
          </cell>
          <cell r="B3377" t="str">
            <v>INEL</v>
          </cell>
          <cell r="C3377" t="str">
            <v>POSTE DE CONCRETO</v>
          </cell>
          <cell r="D3377" t="str">
            <v>0173</v>
          </cell>
        </row>
        <row r="3377">
          <cell r="G3377">
            <v>100595</v>
          </cell>
          <cell r="H3377" t="str">
            <v>ASSENTAMENTO DE POSTE DE CONCRETO COM COMPRIMENTO NOMINAL DE 18 M, CARGA NOMINAL MENOR OU IGUAL A 1000 DAN, ENGASTAMENTO SIMPLES COM 2,4 M DE SOLO (NÃO INCLUI FORNECIMENTO). AF_11/2019</v>
          </cell>
          <cell r="I3377" t="str">
            <v>UN</v>
          </cell>
          <cell r="J3377" t="str">
            <v>ATRIBUÍDO SÃO PAULO</v>
          </cell>
          <cell r="K3377" t="str">
            <v>949,47</v>
          </cell>
        </row>
        <row r="3378">
          <cell r="A3378" t="str">
            <v>INSTALACAO ELETRICA/ELETRIFICACAO E ILUMINACAO EXTERNA</v>
          </cell>
          <cell r="B3378" t="str">
            <v>INEL</v>
          </cell>
          <cell r="C3378" t="str">
            <v>POSTE DE CONCRETO</v>
          </cell>
          <cell r="D3378" t="str">
            <v>0173</v>
          </cell>
        </row>
        <row r="3378">
          <cell r="G3378">
            <v>100596</v>
          </cell>
          <cell r="H3378" t="str">
            <v>ASSENTAMENTO DE POSTE DE CONCRETO COM COMPRIMENTO NOMINAL DE 18 M, CARGA NOMINAL MAIOR QUE 1000 DAN, ENGASTAMENTO SIMPLES COM 2,4 M DE SOLO (NÃO INCLUI FORNECIMENTO). AF_11/2019</v>
          </cell>
          <cell r="I3378" t="str">
            <v>UN</v>
          </cell>
          <cell r="J3378" t="str">
            <v>ATRIBUÍDO SÃO PAULO</v>
          </cell>
          <cell r="K3378" t="str">
            <v>1.062,64</v>
          </cell>
        </row>
        <row r="3379">
          <cell r="A3379" t="str">
            <v>INSTALACAO ELETRICA/ELETRIFICACAO E ILUMINACAO EXTERNA</v>
          </cell>
          <cell r="B3379" t="str">
            <v>INEL</v>
          </cell>
          <cell r="C3379" t="str">
            <v>POSTE DE CONCRETO</v>
          </cell>
          <cell r="D3379" t="str">
            <v>0173</v>
          </cell>
        </row>
        <row r="3379">
          <cell r="G3379">
            <v>100597</v>
          </cell>
          <cell r="H3379" t="str">
            <v>ASSENTAMENTO DE POSTE DE CONCRETO COM COMPRIMENTO NOMINAL DE 20 M, CARGA NOMINAL MENOR OU IGUAL A 1000 DAN, ENGASTAMENTO SIMPLES COM 2,6 M DE SOLO (NÃO INCLUI FORNECIMENTO). AF_11/2019</v>
          </cell>
          <cell r="I3379" t="str">
            <v>UN</v>
          </cell>
          <cell r="J3379" t="str">
            <v>ATRIBUÍDO SÃO PAULO</v>
          </cell>
          <cell r="K3379" t="str">
            <v>1.092,79</v>
          </cell>
        </row>
        <row r="3380">
          <cell r="A3380" t="str">
            <v>INSTALACAO ELETRICA/ELETRIFICACAO E ILUMINACAO EXTERNA</v>
          </cell>
          <cell r="B3380" t="str">
            <v>INEL</v>
          </cell>
          <cell r="C3380" t="str">
            <v>POSTE DE CONCRETO</v>
          </cell>
          <cell r="D3380" t="str">
            <v>0173</v>
          </cell>
        </row>
        <row r="3380">
          <cell r="G3380">
            <v>100598</v>
          </cell>
          <cell r="H3380" t="str">
            <v>ASSENTAMENTO DE POSTE DE CONCRETO COM COMPRIMENTO NOMINAL DE 20 M, CARGA NOMINAL MAIOR QUE 1000, ENGASTAMENTO SIMPLES COM 2,6 M DE SOLO (NÃO INCLUI FORNECIMENTO). AF_11/2019</v>
          </cell>
          <cell r="I3380" t="str">
            <v>UN</v>
          </cell>
          <cell r="J3380" t="str">
            <v>ATRIBUÍDO SÃO PAULO</v>
          </cell>
          <cell r="K3380" t="str">
            <v>1.186,11</v>
          </cell>
        </row>
        <row r="3381">
          <cell r="A3381" t="str">
            <v>INSTALACAO ELETRICA/ELETRIFICACAO E ILUMINACAO EXTERNA</v>
          </cell>
          <cell r="B3381" t="str">
            <v>INEL</v>
          </cell>
          <cell r="C3381" t="str">
            <v>POSTE DE CONCRETO</v>
          </cell>
          <cell r="D3381" t="str">
            <v>0173</v>
          </cell>
        </row>
        <row r="3381">
          <cell r="G3381">
            <v>100599</v>
          </cell>
          <cell r="H3381" t="str">
            <v>ASSENTAMENTO DE POSTE DE CONCRETO COM COMPRIMENTO NOMINAL DE 9 M, CARGA NOMINAL DE 150 DAN, ENGASTAMENTO BASE CONCRETADA COM 1 M DE CONCRETO E 0,5 M DE SOLO (NÃO INCLUI FORNECIMENTO). AF_11/2019</v>
          </cell>
          <cell r="I3381" t="str">
            <v>UN</v>
          </cell>
          <cell r="J3381" t="str">
            <v>ATRIBUÍDO SÃO PAULO</v>
          </cell>
          <cell r="K3381" t="str">
            <v>509,47</v>
          </cell>
        </row>
        <row r="3382">
          <cell r="A3382" t="str">
            <v>INSTALACAO ELETRICA/ELETRIFICACAO E ILUMINACAO EXTERNA</v>
          </cell>
          <cell r="B3382" t="str">
            <v>INEL</v>
          </cell>
          <cell r="C3382" t="str">
            <v>POSTE DE CONCRETO</v>
          </cell>
          <cell r="D3382" t="str">
            <v>0173</v>
          </cell>
        </row>
        <row r="3382">
          <cell r="G3382">
            <v>100600</v>
          </cell>
          <cell r="H3382" t="str">
            <v>ASSENTAMENTO DE POSTE DE CONCRETO COM COMPRIMENTO NOMINAL DE 9 M, CARGA NOMINAL DE 300 DAN, ENGASTAMENTO BASE CONCRETADA COM 1 M DE CONCRETO E 0,5 M DE SOLO (NÃO INCLUI FORNECIMENTO). AF_11/2019</v>
          </cell>
          <cell r="I3382" t="str">
            <v>UN</v>
          </cell>
          <cell r="J3382" t="str">
            <v>ATRIBUÍDO SÃO PAULO</v>
          </cell>
          <cell r="K3382" t="str">
            <v>603,54</v>
          </cell>
        </row>
        <row r="3383">
          <cell r="A3383" t="str">
            <v>INSTALACAO ELETRICA/ELETRIFICACAO E ILUMINACAO EXTERNA</v>
          </cell>
          <cell r="B3383" t="str">
            <v>INEL</v>
          </cell>
          <cell r="C3383" t="str">
            <v>POSTE DE CONCRETO</v>
          </cell>
          <cell r="D3383" t="str">
            <v>0173</v>
          </cell>
        </row>
        <row r="3383">
          <cell r="G3383">
            <v>100601</v>
          </cell>
          <cell r="H3383" t="str">
            <v>ASSENTAMENTO DE POSTE DE CONCRETO COM COMPRIMENTO NOMINAL DE 9 M, CARGA NOMINAL DE 400 DAN, ENGASTAMENTO BASE CONCRETADA COM 1 M DE CONCRETO E 0,5 M DE SOLO (NÃO INCLUI FORNECIMENTO). AF_11/2019</v>
          </cell>
          <cell r="I3383" t="str">
            <v>UN</v>
          </cell>
          <cell r="J3383" t="str">
            <v>ATRIBUÍDO SÃO PAULO</v>
          </cell>
          <cell r="K3383" t="str">
            <v>766,25</v>
          </cell>
        </row>
        <row r="3384">
          <cell r="A3384" t="str">
            <v>INSTALACAO ELETRICA/ELETRIFICACAO E ILUMINACAO EXTERNA</v>
          </cell>
          <cell r="B3384" t="str">
            <v>INEL</v>
          </cell>
          <cell r="C3384" t="str">
            <v>POSTE DE CONCRETO</v>
          </cell>
          <cell r="D3384" t="str">
            <v>0173</v>
          </cell>
        </row>
        <row r="3384">
          <cell r="G3384">
            <v>100602</v>
          </cell>
          <cell r="H3384" t="str">
            <v>ASSENTAMENTO DE POSTE DE CONCRETO COM COMPRIMENTO NOMINAL DE 9 M, CARGA NOMINAL DE 600 DAN, ENGASTAMENTO BASE CONCRETADA COM 1 M DE CONCRETO E 0,5 M DE SOLO (NÃO INCLUI FORNECIMENTO). AF_11/2019</v>
          </cell>
          <cell r="I3384" t="str">
            <v>UN</v>
          </cell>
          <cell r="J3384" t="str">
            <v>ATRIBUÍDO SÃO PAULO</v>
          </cell>
          <cell r="K3384" t="str">
            <v>969,19</v>
          </cell>
        </row>
        <row r="3385">
          <cell r="A3385" t="str">
            <v>INSTALACAO ELETRICA/ELETRIFICACAO E ILUMINACAO EXTERNA</v>
          </cell>
          <cell r="B3385" t="str">
            <v>INEL</v>
          </cell>
          <cell r="C3385" t="str">
            <v>POSTE DE CONCRETO</v>
          </cell>
          <cell r="D3385" t="str">
            <v>0173</v>
          </cell>
        </row>
        <row r="3385">
          <cell r="G3385">
            <v>100603</v>
          </cell>
          <cell r="H3385" t="str">
            <v>ASSENTAMENTO DE POSTE DE CONCRETO COM COMPRIMENTO NOMINAL DE 9 M, CARGA NOMINAL DE 1000 DAN, ENGASTAMENTO BASE CONCRETADA COM 1 M DE CONCRETO E 0,5 M DE SOLO (NÃO INCLUI FORNECIMENTO). AF_11/2019</v>
          </cell>
          <cell r="I3385" t="str">
            <v>UN</v>
          </cell>
          <cell r="J3385" t="str">
            <v>ATRIBUÍDO SÃO PAULO</v>
          </cell>
          <cell r="K3385" t="str">
            <v>1.489,87</v>
          </cell>
        </row>
        <row r="3386">
          <cell r="A3386" t="str">
            <v>INSTALACAO ELETRICA/ELETRIFICACAO E ILUMINACAO EXTERNA</v>
          </cell>
          <cell r="B3386" t="str">
            <v>INEL</v>
          </cell>
          <cell r="C3386" t="str">
            <v>POSTE DE CONCRETO</v>
          </cell>
          <cell r="D3386" t="str">
            <v>0173</v>
          </cell>
        </row>
        <row r="3386">
          <cell r="G3386">
            <v>100604</v>
          </cell>
          <cell r="H3386" t="str">
            <v>ASSENTAMENTO DE POSTE DE CONCRETO COM COMPRIMENTO NOMINAL DE 10 M, CARGA NOMINAL DE 300 DAN, ENGASTAMENTO BASE CONCRETADA COM 1 M DE CONCRETO E 0,6 M DE SOLO (NÃO INCLUI FORNECIMENTO). AF_11/2019</v>
          </cell>
          <cell r="I3386" t="str">
            <v>UN</v>
          </cell>
          <cell r="J3386" t="str">
            <v>ATRIBUÍDO SÃO PAULO</v>
          </cell>
          <cell r="K3386" t="str">
            <v>640,71</v>
          </cell>
        </row>
        <row r="3387">
          <cell r="A3387" t="str">
            <v>INSTALACAO ELETRICA/ELETRIFICACAO E ILUMINACAO EXTERNA</v>
          </cell>
          <cell r="B3387" t="str">
            <v>INEL</v>
          </cell>
          <cell r="C3387" t="str">
            <v>POSTE DE CONCRETO</v>
          </cell>
          <cell r="D3387" t="str">
            <v>0173</v>
          </cell>
        </row>
        <row r="3387">
          <cell r="G3387">
            <v>100605</v>
          </cell>
          <cell r="H3387" t="str">
            <v>ASSENTAMENTO DE POSTE DE CONCRETO COM COMPRIMENTO NOMINAL DE 10 M, CARGA NOMINAL DE 600 DAN, ENGASTAMENTO BASE CONCRETADA COM 1 M DE CONCRETO E 0,6 M DE SOLO (NÃO INCLUI FORNECIMENTO). AF_11/2019</v>
          </cell>
          <cell r="I3387" t="str">
            <v>UN</v>
          </cell>
          <cell r="J3387" t="str">
            <v>ATRIBUÍDO SÃO PAULO</v>
          </cell>
          <cell r="K3387" t="str">
            <v>1.014,39</v>
          </cell>
        </row>
        <row r="3388">
          <cell r="A3388" t="str">
            <v>INSTALACAO ELETRICA/ELETRIFICACAO E ILUMINACAO EXTERNA</v>
          </cell>
          <cell r="B3388" t="str">
            <v>INEL</v>
          </cell>
          <cell r="C3388" t="str">
            <v>POSTE DE CONCRETO</v>
          </cell>
          <cell r="D3388" t="str">
            <v>0173</v>
          </cell>
        </row>
        <row r="3388">
          <cell r="G3388">
            <v>100606</v>
          </cell>
          <cell r="H3388" t="str">
            <v>ASSENTAMENTO DE POSTE DE CONCRETO COM COMPRIMENTO NOMINAL DE 10 M, CARGA NOMINAL DE 1000 DAN, ENGASTAMENTO BASE CONCRETADA COM 1 M DE CONCRETO E 0,6 M DE SOLO (NÃO INCLUI FORNECIMENTO). AF_11/2019</v>
          </cell>
          <cell r="I3388" t="str">
            <v>UN</v>
          </cell>
          <cell r="J3388" t="str">
            <v>ATRIBUÍDO SÃO PAULO</v>
          </cell>
          <cell r="K3388" t="str">
            <v>1.545,34</v>
          </cell>
        </row>
        <row r="3389">
          <cell r="A3389" t="str">
            <v>INSTALACAO ELETRICA/ELETRIFICACAO E ILUMINACAO EXTERNA</v>
          </cell>
          <cell r="B3389" t="str">
            <v>INEL</v>
          </cell>
          <cell r="C3389" t="str">
            <v>POSTE DE CONCRETO</v>
          </cell>
          <cell r="D3389" t="str">
            <v>0173</v>
          </cell>
        </row>
        <row r="3389">
          <cell r="G3389">
            <v>100607</v>
          </cell>
          <cell r="H3389" t="str">
            <v>ASSENTAMENTO DE POSTE DE CONCRETO COM COMPRIMENTO NOMINAL DE 10,5 M, CARGA NOMINAL DE 300 DAN, ENGASTAMENTO BASE CONCRETADA COM 1 M DE CONCRETO E 0,65 M DE SOLO (NÃO INCLUI FORNECIMENTO). AF_11/2019</v>
          </cell>
          <cell r="I3389" t="str">
            <v>UN</v>
          </cell>
          <cell r="J3389" t="str">
            <v>ATRIBUÍDO SÃO PAULO</v>
          </cell>
          <cell r="K3389" t="str">
            <v>658,33</v>
          </cell>
        </row>
        <row r="3390">
          <cell r="A3390" t="str">
            <v>INSTALACAO ELETRICA/ELETRIFICACAO E ILUMINACAO EXTERNA</v>
          </cell>
          <cell r="B3390" t="str">
            <v>INEL</v>
          </cell>
          <cell r="C3390" t="str">
            <v>POSTE DE CONCRETO</v>
          </cell>
          <cell r="D3390" t="str">
            <v>0173</v>
          </cell>
        </row>
        <row r="3390">
          <cell r="G3390">
            <v>100608</v>
          </cell>
          <cell r="H3390" t="str">
            <v>ASSENTAMENTO DE POSTE DE CONCRETO COM COMPRIMENTO NOMINAL DE 10,5 M, CARGA NOMINAL DE 600 DAN, ENGASTAMENTO BASE CONCRETADA COM 1 M DE CONCRETO E 0,65 M DE SOLO (NÃO INCLUI FORNECIMENTO). AF_11/2019</v>
          </cell>
          <cell r="I3390" t="str">
            <v>UN</v>
          </cell>
          <cell r="J3390" t="str">
            <v>ATRIBUÍDO SÃO PAULO</v>
          </cell>
          <cell r="K3390" t="str">
            <v>1.036,66</v>
          </cell>
        </row>
        <row r="3391">
          <cell r="A3391" t="str">
            <v>INSTALACAO ELETRICA/ELETRIFICACAO E ILUMINACAO EXTERNA</v>
          </cell>
          <cell r="B3391" t="str">
            <v>INEL</v>
          </cell>
          <cell r="C3391" t="str">
            <v>POSTE DE CONCRETO</v>
          </cell>
          <cell r="D3391" t="str">
            <v>0173</v>
          </cell>
        </row>
        <row r="3391">
          <cell r="G3391">
            <v>100609</v>
          </cell>
          <cell r="H3391" t="str">
            <v>ASSENTAMENTO DE POSTE DE CONCRETO COM COMPRIMENTO NOMINAL DE 10,5 M, CARGA NOMINAL DE 1000 DAN, ENGASTAMENTO BASE CONCRETADA COM 1 M DE CONCRETO E 0,65 M DE SOLO (NÃO INCLUI FORNECIMENTO). AF_11/2019</v>
          </cell>
          <cell r="I3391" t="str">
            <v>UN</v>
          </cell>
          <cell r="J3391" t="str">
            <v>ATRIBUÍDO SÃO PAULO</v>
          </cell>
          <cell r="K3391" t="str">
            <v>1.574,91</v>
          </cell>
        </row>
        <row r="3392">
          <cell r="A3392" t="str">
            <v>INSTALACAO ELETRICA/ELETRIFICACAO E ILUMINACAO EXTERNA</v>
          </cell>
          <cell r="B3392" t="str">
            <v>INEL</v>
          </cell>
          <cell r="C3392" t="str">
            <v>POSTE DE CONCRETO</v>
          </cell>
          <cell r="D3392" t="str">
            <v>0173</v>
          </cell>
        </row>
        <row r="3392">
          <cell r="G3392">
            <v>100610</v>
          </cell>
          <cell r="H3392" t="str">
            <v>ASSENTAMENTO DE POSTE DE CONCRETO COM COMPRIMENTO NOMINAL DE 11 M, CARGA NOMINAL DE 300 DAN, ENGASTAMENTO BASE CONCRETADA COM 1 M DE CONCRETO E 0,7 M DE SOLO (NÃO INCLUI FORNECIMENTO). AF_11/2019</v>
          </cell>
          <cell r="I3392" t="str">
            <v>UN</v>
          </cell>
          <cell r="J3392" t="str">
            <v>ATRIBUÍDO SÃO PAULO</v>
          </cell>
          <cell r="K3392" t="str">
            <v>675,95</v>
          </cell>
        </row>
        <row r="3393">
          <cell r="A3393" t="str">
            <v>INSTALACAO ELETRICA/ELETRIFICACAO E ILUMINACAO EXTERNA</v>
          </cell>
          <cell r="B3393" t="str">
            <v>INEL</v>
          </cell>
          <cell r="C3393" t="str">
            <v>POSTE DE CONCRETO</v>
          </cell>
          <cell r="D3393" t="str">
            <v>0173</v>
          </cell>
        </row>
        <row r="3393">
          <cell r="G3393">
            <v>100611</v>
          </cell>
          <cell r="H3393" t="str">
            <v>ASSENTAMENTO DE POSTE DE CONCRETO COM COMPRIMENTO NOMINAL DE 11 M, CARGA NOMINAL DE 400 DAN, ENGASTAMENTO BASE CONCRETADA COM 1 M DE CONCRETO E 0,7 M DE SOLO (NÃO INCLUI FORNECIMENTO). AF_11/2019</v>
          </cell>
          <cell r="I3393" t="str">
            <v>UN</v>
          </cell>
          <cell r="J3393" t="str">
            <v>ATRIBUÍDO SÃO PAULO</v>
          </cell>
          <cell r="K3393" t="str">
            <v>845,74</v>
          </cell>
        </row>
        <row r="3394">
          <cell r="A3394" t="str">
            <v>INSTALACAO ELETRICA/ELETRIFICACAO E ILUMINACAO EXTERNA</v>
          </cell>
          <cell r="B3394" t="str">
            <v>INEL</v>
          </cell>
          <cell r="C3394" t="str">
            <v>POSTE DE CONCRETO</v>
          </cell>
          <cell r="D3394" t="str">
            <v>0173</v>
          </cell>
        </row>
        <row r="3394">
          <cell r="G3394">
            <v>100612</v>
          </cell>
          <cell r="H3394" t="str">
            <v>ASSENTAMENTO DE POSTE DE CONCRETO COM COMPRIMENTO NOMINAL DE 11 M, CARGA NOMINAL DE 600 DAN, ENGASTAMENTO BASE CONCRETADA COM 1 M DE CONCRETO E 0,7 M DE SOLO (NÃO INCLUI FORNECIMENTO). AF_11/2019</v>
          </cell>
          <cell r="I3394" t="str">
            <v>UN</v>
          </cell>
          <cell r="J3394" t="str">
            <v>ATRIBUÍDO SÃO PAULO</v>
          </cell>
          <cell r="K3394" t="str">
            <v>1.058,53</v>
          </cell>
        </row>
        <row r="3395">
          <cell r="A3395" t="str">
            <v>INSTALACAO ELETRICA/ELETRIFICACAO E ILUMINACAO EXTERNA</v>
          </cell>
          <cell r="B3395" t="str">
            <v>INEL</v>
          </cell>
          <cell r="C3395" t="str">
            <v>POSTE DE CONCRETO</v>
          </cell>
          <cell r="D3395" t="str">
            <v>0173</v>
          </cell>
        </row>
        <row r="3395">
          <cell r="G3395">
            <v>100613</v>
          </cell>
          <cell r="H3395" t="str">
            <v>ASSENTAMENTO DE POSTE DE CONCRETO COM COMPRIMENTO NOMINAL DE 11 M, CARGA NOMINAL DE 1000 DAN, ENGASTAMENTO BASE CONCRETADA COM 1 M DE CONCRETO E 0,7 M DE SOLO (NÃO INCLUI FORNECIMENTO). AF_11/2019</v>
          </cell>
          <cell r="I3395" t="str">
            <v>UN</v>
          </cell>
          <cell r="J3395" t="str">
            <v>ATRIBUÍDO SÃO PAULO</v>
          </cell>
          <cell r="K3395" t="str">
            <v>1.603,73</v>
          </cell>
        </row>
        <row r="3396">
          <cell r="A3396" t="str">
            <v>INSTALACAO ELETRICA/ELETRIFICACAO E ILUMINACAO EXTERNA</v>
          </cell>
          <cell r="B3396" t="str">
            <v>INEL</v>
          </cell>
          <cell r="C3396" t="str">
            <v>POSTE DE CONCRETO</v>
          </cell>
          <cell r="D3396" t="str">
            <v>0173</v>
          </cell>
        </row>
        <row r="3396">
          <cell r="G3396">
            <v>100614</v>
          </cell>
          <cell r="H3396" t="str">
            <v>ASSENTAMENTO DE POSTE DE CONCRETO COM COMPRIMENTO NOMINAL DE 12 M, CARGA NOMINAL DE 400 DAN, ENGASTAMENTO BASE CONCRETADA COM 1 M DE CONCRETO E 0,8 M DE SOLO (NÃO INCLUI FORNECIMENTO). AF_11/2019</v>
          </cell>
          <cell r="I3396" t="str">
            <v>UN</v>
          </cell>
          <cell r="J3396" t="str">
            <v>ATRIBUÍDO SÃO PAULO</v>
          </cell>
          <cell r="K3396" t="str">
            <v>884,78</v>
          </cell>
        </row>
        <row r="3397">
          <cell r="A3397" t="str">
            <v>INSTALACAO ELETRICA/ELETRIFICACAO E ILUMINACAO EXTERNA</v>
          </cell>
          <cell r="B3397" t="str">
            <v>INEL</v>
          </cell>
          <cell r="C3397" t="str">
            <v>POSTE DE CONCRETO</v>
          </cell>
          <cell r="D3397" t="str">
            <v>0173</v>
          </cell>
        </row>
        <row r="3397">
          <cell r="G3397">
            <v>100615</v>
          </cell>
          <cell r="H3397" t="str">
            <v>ASSENTAMENTO DE POSTE DE CONCRETO COM COMPRIMENTO NOMINAL DE 12 M, CARGA NOMINAL DE 600 DAN, ENGASTAMENTO BASE CONCRETADA COM 1 M DE CONCRETO E 0,8 M DE SOLO (NÃO INCLUI FORNECIMENTO). AF_11/2019</v>
          </cell>
          <cell r="I3397" t="str">
            <v>UN</v>
          </cell>
          <cell r="J3397" t="str">
            <v>ATRIBUÍDO SÃO PAULO</v>
          </cell>
          <cell r="K3397" t="str">
            <v>1.101,85</v>
          </cell>
        </row>
        <row r="3398">
          <cell r="A3398" t="str">
            <v>INSTALACAO ELETRICA/ELETRIFICACAO E ILUMINACAO EXTERNA</v>
          </cell>
          <cell r="B3398" t="str">
            <v>INEL</v>
          </cell>
          <cell r="C3398" t="str">
            <v>POSTE DE CONCRETO</v>
          </cell>
          <cell r="D3398" t="str">
            <v>0173</v>
          </cell>
        </row>
        <row r="3398">
          <cell r="G3398">
            <v>100616</v>
          </cell>
          <cell r="H3398" t="str">
            <v>ASSENTAMENTO DE POSTE DE CONCRETO COM COMPRIMENTO NOMINAL DE 12 M, CARGA NOMINAL DE 1000 DAN, ENGASTAMENTO BASE CONCRETADA COM 1 M DE CONCRETO E 0,8 M DE SOLO (NÃO INCLUI FORNECIMENTO). AF_11/2019</v>
          </cell>
          <cell r="I3398" t="str">
            <v>UN</v>
          </cell>
          <cell r="J3398" t="str">
            <v>ATRIBUÍDO SÃO PAULO</v>
          </cell>
          <cell r="K3398" t="str">
            <v>1.664,11</v>
          </cell>
        </row>
        <row r="3399">
          <cell r="A3399" t="str">
            <v>INSTALACAO ELETRICA/ELETRIFICACAO E ILUMINACAO EXTERNA</v>
          </cell>
          <cell r="B3399" t="str">
            <v>INEL</v>
          </cell>
          <cell r="C3399" t="str">
            <v>POSTE DE CONCRETO</v>
          </cell>
          <cell r="D3399" t="str">
            <v>0173</v>
          </cell>
        </row>
        <row r="3399">
          <cell r="G3399">
            <v>100617</v>
          </cell>
          <cell r="H3399" t="str">
            <v>ASSENTAMENTO DE POSTE DE CONCRETO COM COMPRIMENTO NOMINAL DE 13 M, CARGA NOMINAL DE 600 DAN, ENGASTAMENTO BASE CONCRETADA COM 1 M DE CONCRETO E 0,9 M DE SOLO (NÃO INCLUI FORNECIMENTO). AF_11/2019</v>
          </cell>
          <cell r="I3399" t="str">
            <v>UN</v>
          </cell>
          <cell r="J3399" t="str">
            <v>ATRIBUÍDO SÃO PAULO</v>
          </cell>
          <cell r="K3399" t="str">
            <v>1.144,93</v>
          </cell>
        </row>
        <row r="3400">
          <cell r="A3400" t="str">
            <v>INSTALACAO ELETRICA/ELETRIFICACAO E ILUMINACAO EXTERNA</v>
          </cell>
          <cell r="B3400" t="str">
            <v>INEL</v>
          </cell>
          <cell r="C3400" t="str">
            <v>POSTE DE CONCRETO</v>
          </cell>
          <cell r="D3400" t="str">
            <v>0173</v>
          </cell>
        </row>
        <row r="3400">
          <cell r="G3400">
            <v>100618</v>
          </cell>
          <cell r="H3400" t="str">
            <v>ASSENTAMENTO DE POSTE DE CONCRETO COM COMPRIMENTO NOMINAL DE 13 M, CARGA NOMINAL DE 1000 DAN, ENGASTAMENTO BASE CONCRETADA COM 1 M DE CONCRETO E 0,9 M DE SOLO - SOMENTE INSTALAÇÃO, SEM FORNECIMENTO. AF_11/2019</v>
          </cell>
          <cell r="I3400" t="str">
            <v>UN</v>
          </cell>
          <cell r="J3400" t="str">
            <v>ATRIBUÍDO SÃO PAULO</v>
          </cell>
          <cell r="K3400" t="str">
            <v>1.731,39</v>
          </cell>
        </row>
        <row r="3401">
          <cell r="A3401" t="str">
            <v>INSTALACAO ELETRICA/ELETRIFICACAO E ILUMINACAO EXTERNA</v>
          </cell>
          <cell r="B3401" t="str">
            <v>INEL</v>
          </cell>
          <cell r="C3401" t="str">
            <v>POSTE METALICO</v>
          </cell>
          <cell r="D3401" t="str">
            <v>0174</v>
          </cell>
        </row>
        <row r="3401">
          <cell r="G3401">
            <v>100619</v>
          </cell>
          <cell r="H3401" t="str">
            <v>POSTE DECORATIVO PARA JARDIM EM AÇO TUBULAR, H = *2,5* M, SEM LUMINÁRIA - FORNECIMENTO E INSTALAÇÃO. AF_11/2019</v>
          </cell>
          <cell r="I3401" t="str">
            <v>UN</v>
          </cell>
          <cell r="J3401" t="str">
            <v>ATRIBUÍDO SÃO PAULO</v>
          </cell>
          <cell r="K3401" t="str">
            <v>582,29</v>
          </cell>
        </row>
        <row r="3402">
          <cell r="A3402" t="str">
            <v>INSTALACAO ELETRICA/ELETRIFICACAO E ILUMINACAO EXTERNA</v>
          </cell>
          <cell r="B3402" t="str">
            <v>INEL</v>
          </cell>
          <cell r="C3402" t="str">
            <v>POSTE METALICO</v>
          </cell>
          <cell r="D3402" t="str">
            <v>0174</v>
          </cell>
        </row>
        <row r="3402">
          <cell r="G3402">
            <v>100620</v>
          </cell>
          <cell r="H3402" t="str">
            <v>POSTE DE AÇO CONICO CONTÍNUO CURVO SIMPLES, FLANGEADO, H=9M, INCLUSIVE LUMINÁRIA, SEM LÂMPADA - FORNECIMENTO E INSTALACAO. AF_11/2019</v>
          </cell>
          <cell r="I3402" t="str">
            <v>UN</v>
          </cell>
          <cell r="J3402" t="str">
            <v>ATRIBUÍDO SÃO PAULO</v>
          </cell>
          <cell r="K3402" t="str">
            <v>2.752,71</v>
          </cell>
        </row>
        <row r="3403">
          <cell r="A3403" t="str">
            <v>INSTALACAO ELETRICA/ELETRIFICACAO E ILUMINACAO EXTERNA</v>
          </cell>
          <cell r="B3403" t="str">
            <v>INEL</v>
          </cell>
          <cell r="C3403" t="str">
            <v>POSTE METALICO</v>
          </cell>
          <cell r="D3403" t="str">
            <v>0174</v>
          </cell>
        </row>
        <row r="3403">
          <cell r="G3403">
            <v>100621</v>
          </cell>
          <cell r="H3403" t="str">
            <v>POSTE DE AÇO CONICO CONTÍNUO CURVO DUPLO, FLANGEADO, H=9M, INCLUSIVE LUMINÁRIAS, SEM LÂMPADAS - FORNECIMENTO E INSTALACAO. AF_11/2019</v>
          </cell>
          <cell r="I3403" t="str">
            <v>UN</v>
          </cell>
          <cell r="J3403" t="str">
            <v>ATRIBUÍDO SÃO PAULO</v>
          </cell>
          <cell r="K3403" t="str">
            <v>3.184,64</v>
          </cell>
        </row>
        <row r="3404">
          <cell r="A3404" t="str">
            <v>INSTALACAO ELETRICA/ELETRIFICACAO E ILUMINACAO EXTERNA</v>
          </cell>
          <cell r="B3404" t="str">
            <v>INEL</v>
          </cell>
          <cell r="C3404" t="str">
            <v>POSTE METALICO</v>
          </cell>
          <cell r="D3404" t="str">
            <v>0174</v>
          </cell>
        </row>
        <row r="3404">
          <cell r="G3404">
            <v>100622</v>
          </cell>
          <cell r="H3404" t="str">
            <v>POSTE DE AÇO CONICO CONTÍNUO CURVO SIMPLES, ENGASTADO, H=9M, INCLUSIVE LUMINÁRIA, SEM LÂMPADA - FORNECIMENTO E INSTALACAO. AF_11/2019</v>
          </cell>
          <cell r="I3404" t="str">
            <v>UN</v>
          </cell>
          <cell r="J3404" t="str">
            <v>ATRIBUÍDO SÃO PAULO</v>
          </cell>
          <cell r="K3404" t="str">
            <v>2.341,21</v>
          </cell>
        </row>
        <row r="3405">
          <cell r="A3405" t="str">
            <v>INSTALACAO ELETRICA/ELETRIFICACAO E ILUMINACAO EXTERNA</v>
          </cell>
          <cell r="B3405" t="str">
            <v>INEL</v>
          </cell>
          <cell r="C3405" t="str">
            <v>POSTE METALICO</v>
          </cell>
          <cell r="D3405" t="str">
            <v>0174</v>
          </cell>
        </row>
        <row r="3405">
          <cell r="G3405">
            <v>100623</v>
          </cell>
          <cell r="H3405" t="str">
            <v>POSTE DE AÇO CONICO CONTÍNUO CURVO DUPLO, ENGASTADO, H=9M, INCLUSIVE LUMINÁRIAS, SEM LÂMPADAS - FORNECIMENTO E INSTALACAO. AF_11/2019</v>
          </cell>
          <cell r="I3405" t="str">
            <v>UN</v>
          </cell>
          <cell r="J3405" t="str">
            <v>ATRIBUÍDO SÃO PAULO</v>
          </cell>
          <cell r="K3405" t="str">
            <v>2.519,73</v>
          </cell>
        </row>
        <row r="3406">
          <cell r="A3406" t="str">
            <v>INSTALACAO ELETRICA/ELETRIFICACAO E ILUMINACAO EXTERNA</v>
          </cell>
          <cell r="B3406" t="str">
            <v>INEL</v>
          </cell>
          <cell r="C3406" t="str">
            <v>LUMINARIA EXTERNA</v>
          </cell>
          <cell r="D3406" t="str">
            <v>0175</v>
          </cell>
        </row>
        <row r="3406">
          <cell r="G3406">
            <v>97605</v>
          </cell>
          <cell r="H3406" t="str">
            <v>LUMINÁRIA ARANDELA TIPO MEIA LUA, DE SOBREPOR, COM 1 LÂMPADA LED DE 6 W, SEM REATOR - FORNECIMENTO E INSTALAÇÃO. AF_02/2020</v>
          </cell>
          <cell r="I3406" t="str">
            <v>UN</v>
          </cell>
          <cell r="J3406" t="str">
            <v>ATRIBUÍDO SÃO PAULO</v>
          </cell>
          <cell r="K3406" t="str">
            <v>88,62</v>
          </cell>
        </row>
        <row r="3407">
          <cell r="A3407" t="str">
            <v>INSTALACAO ELETRICA/ELETRIFICACAO E ILUMINACAO EXTERNA</v>
          </cell>
          <cell r="B3407" t="str">
            <v>INEL</v>
          </cell>
          <cell r="C3407" t="str">
            <v>LUMINARIA EXTERNA</v>
          </cell>
          <cell r="D3407" t="str">
            <v>0175</v>
          </cell>
        </row>
        <row r="3407">
          <cell r="G3407">
            <v>97607</v>
          </cell>
          <cell r="H3407" t="str">
            <v>LUMINÁRIA ARANDELA TIPO TARTARUGA, DE SOBREPOR, COM 1 LÂMPADA LED DE 6 W, SEM REATOR - FORNECIMENTO E INSTALAÇÃO. AF_02/2020</v>
          </cell>
          <cell r="I3407" t="str">
            <v>UN</v>
          </cell>
          <cell r="J3407" t="str">
            <v>ATRIBUÍDO SÃO PAULO</v>
          </cell>
          <cell r="K3407" t="str">
            <v>107,51</v>
          </cell>
        </row>
        <row r="3408">
          <cell r="A3408" t="str">
            <v>INSTALACAO ELETRICA/ELETRIFICACAO E ILUMINACAO EXTERNA</v>
          </cell>
          <cell r="B3408" t="str">
            <v>INEL</v>
          </cell>
          <cell r="C3408" t="str">
            <v>TRANSFORMADORES</v>
          </cell>
          <cell r="D3408" t="str">
            <v>0176</v>
          </cell>
        </row>
        <row r="3408">
          <cell r="G3408">
            <v>102102</v>
          </cell>
          <cell r="H3408" t="str">
            <v>TRANSFORMADOR DE DISTRIBUIÇÃO, 30 KVA, TRIFÁSICO, 60 HZ, CLASSE 15 KV, IMERSO EM ÓLEO MINERAL, INSTALAÇÃO EM POSTE (NÃO INCLUSO SUPORTE) - FORNECIMENTO E INSTALAÇÃO. AF_12/2020</v>
          </cell>
          <cell r="I3408" t="str">
            <v>UN</v>
          </cell>
          <cell r="J3408" t="str">
            <v>ATRIBUÍDO SÃO PAULO</v>
          </cell>
          <cell r="K3408" t="str">
            <v>10.138,50</v>
          </cell>
        </row>
        <row r="3409">
          <cell r="A3409" t="str">
            <v>INSTALACAO ELETRICA/ELETRIFICACAO E ILUMINACAO EXTERNA</v>
          </cell>
          <cell r="B3409" t="str">
            <v>INEL</v>
          </cell>
          <cell r="C3409" t="str">
            <v>TRANSFORMADORES</v>
          </cell>
          <cell r="D3409" t="str">
            <v>0176</v>
          </cell>
        </row>
        <row r="3409">
          <cell r="G3409">
            <v>102103</v>
          </cell>
          <cell r="H3409" t="str">
            <v>TRANSFORMADOR DE DISTRIBUIÇÃO, 45 KVA, TRIFÁSICO, 60 HZ, CLASSE 15 KV, IMERSO EM ÓLEO MINERAL, INSTALAÇÃO EM POSTE (NÃO INCLUSO SUPORTE) - FORNECIMENTO E INSTALAÇÃO. AF_12/2020</v>
          </cell>
          <cell r="I3409" t="str">
            <v>UN</v>
          </cell>
          <cell r="J3409" t="str">
            <v>ATRIBUÍDO SÃO PAULO</v>
          </cell>
          <cell r="K3409" t="str">
            <v>11.284,57</v>
          </cell>
        </row>
        <row r="3410">
          <cell r="A3410" t="str">
            <v>INSTALACAO ELETRICA/ELETRIFICACAO E ILUMINACAO EXTERNA</v>
          </cell>
          <cell r="B3410" t="str">
            <v>INEL</v>
          </cell>
          <cell r="C3410" t="str">
            <v>TRANSFORMADORES</v>
          </cell>
          <cell r="D3410" t="str">
            <v>0176</v>
          </cell>
        </row>
        <row r="3410">
          <cell r="G3410">
            <v>102104</v>
          </cell>
          <cell r="H3410" t="str">
            <v>TRANSFORMADOR DE DISTRIBUIÇÃO, 75 KVA, TRIFÁSICO, 60 HZ, CLASSE 15 KV, IMERSO EM ÓLEO MINERAL, INSTALAÇÃO EM POSTE (NÃO INCLUSO SUPORTE) - FORNECIMENTO E INSTALAÇÃO. AF_12/2020</v>
          </cell>
          <cell r="I3410" t="str">
            <v>UN</v>
          </cell>
          <cell r="J3410" t="str">
            <v>ATRIBUÍDO SÃO PAULO</v>
          </cell>
          <cell r="K3410" t="str">
            <v>14.480,03</v>
          </cell>
        </row>
        <row r="3411">
          <cell r="A3411" t="str">
            <v>INSTALACAO ELETRICA/ELETRIFICACAO E ILUMINACAO EXTERNA</v>
          </cell>
          <cell r="B3411" t="str">
            <v>INEL</v>
          </cell>
          <cell r="C3411" t="str">
            <v>TRANSFORMADORES</v>
          </cell>
          <cell r="D3411" t="str">
            <v>0176</v>
          </cell>
        </row>
        <row r="3411">
          <cell r="G3411">
            <v>102105</v>
          </cell>
          <cell r="H3411" t="str">
            <v>TRANSFORMADOR DE DISTRIBUIÇÃO, 112,5 KVA, TRIFÁSICO, 60 HZ, CLASSE 15 KV, IMERSO EM ÓLEO MINERAL, INSTALAÇÃO EM POSTE (NÃO INCLUSO SUPORTE) - FORNECIMENTO E INSTALAÇÃO. AF_12/2020</v>
          </cell>
          <cell r="I3411" t="str">
            <v>UN</v>
          </cell>
          <cell r="J3411" t="str">
            <v>ATRIBUÍDO SÃO PAULO</v>
          </cell>
          <cell r="K3411" t="str">
            <v>17.800,22</v>
          </cell>
        </row>
        <row r="3412">
          <cell r="A3412" t="str">
            <v>INSTALACAO ELETRICA/ELETRIFICACAO E ILUMINACAO EXTERNA</v>
          </cell>
          <cell r="B3412" t="str">
            <v>INEL</v>
          </cell>
          <cell r="C3412" t="str">
            <v>TRANSFORMADORES</v>
          </cell>
          <cell r="D3412" t="str">
            <v>0176</v>
          </cell>
        </row>
        <row r="3412">
          <cell r="G3412">
            <v>102106</v>
          </cell>
          <cell r="H3412" t="str">
            <v>TRANSFORMADOR DE DISTRIBUIÇÃO, 150 KVA, TRIFÁSICO, 60 HZ, CLASSE 15 KV, IMERSO EM ÓLEO MINERAL, INSTALAÇÃO EM POSTE (NÃO INCLUSO SUPORTE) - FORNECIMENTO E INSTALAÇÃO. AF_12/2020</v>
          </cell>
          <cell r="I3412" t="str">
            <v>UN</v>
          </cell>
          <cell r="J3412" t="str">
            <v>ATRIBUÍDO SÃO PAULO</v>
          </cell>
          <cell r="K3412" t="str">
            <v>22.331,81</v>
          </cell>
        </row>
        <row r="3413">
          <cell r="A3413" t="str">
            <v>INSTALACAO ELETRICA/ELETRIFICACAO E ILUMINACAO EXTERNA</v>
          </cell>
          <cell r="B3413" t="str">
            <v>INEL</v>
          </cell>
          <cell r="C3413" t="str">
            <v>TRANSFORMADORES</v>
          </cell>
          <cell r="D3413" t="str">
            <v>0176</v>
          </cell>
        </row>
        <row r="3413">
          <cell r="G3413">
            <v>102107</v>
          </cell>
          <cell r="H3413" t="str">
            <v>TRANSFORMADOR DE DISTRIBUIÇÃO, 225 KVA, TRIFÁSICO, 60 HZ, CLASSE 15 KV, IMERSO EM ÓLEO MINERAL, INSTALAÇÃO EM POSTE (NÃO INCLUSO SUPORTE) - FORNECIMENTO E INSTALAÇÃO. AF_12/2020</v>
          </cell>
          <cell r="I3413" t="str">
            <v>UN</v>
          </cell>
          <cell r="J3413" t="str">
            <v>ATRIBUÍDO SÃO PAULO</v>
          </cell>
          <cell r="K3413" t="str">
            <v>31.167,52</v>
          </cell>
        </row>
        <row r="3414">
          <cell r="A3414" t="str">
            <v>INSTALACAO ELETRICA/ELETRIFICACAO E ILUMINACAO EXTERNA</v>
          </cell>
          <cell r="B3414" t="str">
            <v>INEL</v>
          </cell>
          <cell r="C3414" t="str">
            <v>TRANSFORMADORES</v>
          </cell>
          <cell r="D3414" t="str">
            <v>0176</v>
          </cell>
        </row>
        <row r="3414">
          <cell r="G3414">
            <v>102108</v>
          </cell>
          <cell r="H3414" t="str">
            <v>TRANSFORMADOR DE DISTRIBUIÇÃO, 300 KVA, TRIFÁSICO, 60 HZ, CLASSE 15 KV, IMERSO EM ÓLEO MINERAL, INSTALAÇÃO EM POSTE (NÃO INCLUSO SUPORTE) - FORNECIMENTO E INSTALAÇÃO. AF_12/2020</v>
          </cell>
          <cell r="I3414" t="str">
            <v>UN</v>
          </cell>
          <cell r="J3414" t="str">
            <v>ATRIBUÍDO SÃO PAULO</v>
          </cell>
          <cell r="K3414" t="str">
            <v>36.297,26</v>
          </cell>
        </row>
        <row r="3415">
          <cell r="A3415" t="str">
            <v>INSTALACAO ELETRICA/ELETRIFICACAO E ILUMINACAO EXTERNA</v>
          </cell>
          <cell r="B3415" t="str">
            <v>INEL</v>
          </cell>
          <cell r="C3415" t="str">
            <v>TRANSFORMADORES</v>
          </cell>
          <cell r="D3415" t="str">
            <v>0176</v>
          </cell>
        </row>
        <row r="3415">
          <cell r="G3415">
            <v>102109</v>
          </cell>
          <cell r="H3415" t="str">
            <v>SUPORTE PARA TRANSFORMADOR EM POSTE DE CONCRETO CIRCULAR - FORNECIMENTO E INSTALAÇÃO. AF_12/2020</v>
          </cell>
          <cell r="I3415" t="str">
            <v>UN</v>
          </cell>
          <cell r="J3415" t="str">
            <v>ATRIBUÍDO SÃO PAULO</v>
          </cell>
          <cell r="K3415" t="str">
            <v>52,99</v>
          </cell>
        </row>
        <row r="3416">
          <cell r="A3416" t="str">
            <v>INSTALACAO ELETRICA/ELETRIFICACAO E ILUMINACAO EXTERNA</v>
          </cell>
          <cell r="B3416" t="str">
            <v>INEL</v>
          </cell>
          <cell r="C3416" t="str">
            <v>TRANSFORMADORES</v>
          </cell>
          <cell r="D3416" t="str">
            <v>0176</v>
          </cell>
        </row>
        <row r="3416">
          <cell r="G3416">
            <v>102110</v>
          </cell>
          <cell r="H3416" t="str">
            <v>SUPORTE PARA TRANSFORMADOR EM POSTE DE CONCRETO DUPLO T - FORNECIMENTO E INSTALAÇÃO. AF_12/2020</v>
          </cell>
          <cell r="I3416" t="str">
            <v>UN</v>
          </cell>
          <cell r="J3416" t="str">
            <v>ATRIBUÍDO SÃO PAULO</v>
          </cell>
          <cell r="K3416" t="str">
            <v>161,89</v>
          </cell>
        </row>
        <row r="3417">
          <cell r="A3417" t="str">
            <v>INSTALACAO ELETRICA/ELETRIFICACAO E ILUMINACAO EXTERNA</v>
          </cell>
          <cell r="B3417" t="str">
            <v>INEL</v>
          </cell>
          <cell r="C3417" t="str">
            <v>TRANSFORMADORES</v>
          </cell>
          <cell r="D3417" t="str">
            <v>0176</v>
          </cell>
        </row>
        <row r="3417">
          <cell r="G3417">
            <v>103654</v>
          </cell>
          <cell r="H3417" t="str">
            <v>TRANSFORMADOR DE DISTRIBUIÇÃO, 500KVA, TRIFÁSICO, 60 HZ, CLASSE 15 KV, IMERSO EM ÓLEO MINERAL, INSTALAÇÃO EM SOLO (NÃO INCLUSO ABRIGO) - FORNECIMENTO E INSTALAÇÃO. AF_02/2022</v>
          </cell>
          <cell r="I3417" t="str">
            <v>UN</v>
          </cell>
          <cell r="J3417" t="str">
            <v>ATRIBUÍDO SÃO PAULO</v>
          </cell>
          <cell r="K3417" t="str">
            <v>58.817,06</v>
          </cell>
        </row>
        <row r="3418">
          <cell r="A3418" t="str">
            <v>INSTALACAO ELETRICA/ELETRIFICACAO E ILUMINACAO EXTERNA</v>
          </cell>
          <cell r="B3418" t="str">
            <v>INEL</v>
          </cell>
          <cell r="C3418" t="str">
            <v>TRANSFORMADORES</v>
          </cell>
          <cell r="D3418" t="str">
            <v>0176</v>
          </cell>
        </row>
        <row r="3418">
          <cell r="G3418">
            <v>103655</v>
          </cell>
          <cell r="H3418" t="str">
            <v>TRANSFORMADOR DE DISTRIBUIÇÃO, 750 KVA, TRIFÁSICO, 60 HZ, CLASSE 15 KV, IMERSO EM ÓLEO MINERAL, INSTALAÇÃO EM SOLO (NÃO INCLUSO ABRIGO) - FORNECIMENTO E INSTALAÇÃO. AF_02/2022</v>
          </cell>
          <cell r="I3418" t="str">
            <v>UN</v>
          </cell>
          <cell r="J3418" t="str">
            <v>ATRIBUÍDO SÃO PAULO</v>
          </cell>
          <cell r="K3418" t="str">
            <v>80.570,58</v>
          </cell>
        </row>
        <row r="3419">
          <cell r="A3419" t="str">
            <v>INSTALACAO ELETRICA/ELETRIFICACAO E ILUMINACAO EXTERNA</v>
          </cell>
          <cell r="B3419" t="str">
            <v>INEL</v>
          </cell>
          <cell r="C3419" t="str">
            <v>TRANSFORMADORES</v>
          </cell>
          <cell r="D3419" t="str">
            <v>0176</v>
          </cell>
        </row>
        <row r="3419">
          <cell r="G3419">
            <v>103656</v>
          </cell>
          <cell r="H3419" t="str">
            <v>TRANSFORMADOR DE DISTRIBUIÇÃO, 1000 KVA, TRIFÁSICO, 60 HZ, CLASSE 15 KV, IMERSO EM ÓLEO MINERAL, INSTALAÇÃO EM SOLO (NÃO INCLUSO ABRIGO) - FORNECIMENTO E INSTALAÇÃO. AF_02/2022</v>
          </cell>
          <cell r="I3419" t="str">
            <v>UN</v>
          </cell>
          <cell r="J3419" t="str">
            <v>ATRIBUÍDO SÃO PAULO</v>
          </cell>
          <cell r="K3419" t="str">
            <v>112.647,20</v>
          </cell>
        </row>
        <row r="3420">
          <cell r="A3420" t="str">
            <v>INSTALACAO ELETRICA/ELETRIFICACAO E ILUMINACAO EXTERNA</v>
          </cell>
          <cell r="B3420" t="str">
            <v>INEL</v>
          </cell>
          <cell r="C3420" t="str">
            <v>SISTEMAS DE PROTECAO/ATERRAMENTO</v>
          </cell>
          <cell r="D3420" t="str">
            <v>0243</v>
          </cell>
        </row>
        <row r="3420">
          <cell r="G3420">
            <v>96973</v>
          </cell>
          <cell r="H3420" t="str">
            <v>CORDOALHA DE COBRE NU 35 MM², NÃO ENTERRADA, COM ISOLADOR - FORNECIMENTO E INSTALAÇÃO. AF_08/2023</v>
          </cell>
          <cell r="I3420" t="str">
            <v>M</v>
          </cell>
          <cell r="J3420" t="str">
            <v>ATRIBUÍDO SÃO PAULO</v>
          </cell>
          <cell r="K3420" t="str">
            <v>66,10</v>
          </cell>
        </row>
        <row r="3421">
          <cell r="A3421" t="str">
            <v>INSTALACAO ELETRICA/ELETRIFICACAO E ILUMINACAO EXTERNA</v>
          </cell>
          <cell r="B3421" t="str">
            <v>INEL</v>
          </cell>
          <cell r="C3421" t="str">
            <v>SISTEMAS DE PROTECAO/ATERRAMENTO</v>
          </cell>
          <cell r="D3421" t="str">
            <v>0243</v>
          </cell>
        </row>
        <row r="3421">
          <cell r="G3421">
            <v>96974</v>
          </cell>
          <cell r="H3421" t="str">
            <v>CORDOALHA DE COBRE NU 50 MM², NÃO ENTERRADA, COM ISOLADOR - FORNECIMENTO E INSTALAÇÃO. AF_08/2023</v>
          </cell>
          <cell r="I3421" t="str">
            <v>M</v>
          </cell>
          <cell r="J3421" t="str">
            <v>ATRIBUÍDO SÃO PAULO</v>
          </cell>
          <cell r="K3421" t="str">
            <v>85,81</v>
          </cell>
        </row>
        <row r="3422">
          <cell r="A3422" t="str">
            <v>INSTALACAO ELETRICA/ELETRIFICACAO E ILUMINACAO EXTERNA</v>
          </cell>
          <cell r="B3422" t="str">
            <v>INEL</v>
          </cell>
          <cell r="C3422" t="str">
            <v>SISTEMAS DE PROTECAO/ATERRAMENTO</v>
          </cell>
          <cell r="D3422" t="str">
            <v>0243</v>
          </cell>
        </row>
        <row r="3422">
          <cell r="G3422">
            <v>96975</v>
          </cell>
          <cell r="H3422" t="str">
            <v>CORDOALHA DE COBRE NU 70 MM², NÃO ENTERRADA, COM ISOLADOR - FORNECIMENTO E INSTALAÇÃO. AF_08/2023</v>
          </cell>
          <cell r="I3422" t="str">
            <v>M</v>
          </cell>
          <cell r="J3422" t="str">
            <v>ATRIBUÍDO SÃO PAULO</v>
          </cell>
          <cell r="K3422" t="str">
            <v>106,62</v>
          </cell>
        </row>
        <row r="3423">
          <cell r="A3423" t="str">
            <v>INSTALACAO ELETRICA/ELETRIFICACAO E ILUMINACAO EXTERNA</v>
          </cell>
          <cell r="B3423" t="str">
            <v>INEL</v>
          </cell>
          <cell r="C3423" t="str">
            <v>SISTEMAS DE PROTECAO/ATERRAMENTO</v>
          </cell>
          <cell r="D3423" t="str">
            <v>0243</v>
          </cell>
        </row>
        <row r="3423">
          <cell r="G3423">
            <v>96976</v>
          </cell>
          <cell r="H3423" t="str">
            <v>CORDOALHA DE COBRE NU 95 MM², NÃO ENTERRADA, COM ISOLADOR - FORNECIMENTO E INSTALAÇÃO. AF_08/2023</v>
          </cell>
          <cell r="I3423" t="str">
            <v>M</v>
          </cell>
          <cell r="J3423" t="str">
            <v>ATRIBUÍDO SÃO PAULO</v>
          </cell>
          <cell r="K3423" t="str">
            <v>141,39</v>
          </cell>
        </row>
        <row r="3424">
          <cell r="A3424" t="str">
            <v>INSTALACAO ELETRICA/ELETRIFICACAO E ILUMINACAO EXTERNA</v>
          </cell>
          <cell r="B3424" t="str">
            <v>INEL</v>
          </cell>
          <cell r="C3424" t="str">
            <v>SISTEMAS DE PROTECAO/ATERRAMENTO</v>
          </cell>
          <cell r="D3424" t="str">
            <v>0243</v>
          </cell>
        </row>
        <row r="3424">
          <cell r="G3424">
            <v>96977</v>
          </cell>
          <cell r="H3424" t="str">
            <v>CORDOALHA DE COBRE NU 50 MM², ENTERRADA - FORNECIMENTO E INSTALAÇÃO. AF_08/2023</v>
          </cell>
          <cell r="I3424" t="str">
            <v>M</v>
          </cell>
          <cell r="J3424" t="str">
            <v>COEFICIENTE DE REPRESENTATIVIDADE</v>
          </cell>
          <cell r="K3424" t="str">
            <v>56,72</v>
          </cell>
        </row>
        <row r="3425">
          <cell r="A3425" t="str">
            <v>INSTALACAO ELETRICA/ELETRIFICACAO E ILUMINACAO EXTERNA</v>
          </cell>
          <cell r="B3425" t="str">
            <v>INEL</v>
          </cell>
          <cell r="C3425" t="str">
            <v>SISTEMAS DE PROTECAO/ATERRAMENTO</v>
          </cell>
          <cell r="D3425" t="str">
            <v>0243</v>
          </cell>
        </row>
        <row r="3425">
          <cell r="G3425">
            <v>96978</v>
          </cell>
          <cell r="H3425" t="str">
            <v>CORDOALHA DE COBRE NU 70 MM², ENTERRADA - FORNECIMENTO E INSTALAÇÃO. AF_08/2023</v>
          </cell>
          <cell r="I3425" t="str">
            <v>M</v>
          </cell>
          <cell r="J3425" t="str">
            <v>COEFICIENTE DE REPRESENTATIVIDADE</v>
          </cell>
          <cell r="K3425" t="str">
            <v>74,77</v>
          </cell>
        </row>
        <row r="3426">
          <cell r="A3426" t="str">
            <v>INSTALACAO ELETRICA/ELETRIFICACAO E ILUMINACAO EXTERNA</v>
          </cell>
          <cell r="B3426" t="str">
            <v>INEL</v>
          </cell>
          <cell r="C3426" t="str">
            <v>SISTEMAS DE PROTECAO/ATERRAMENTO</v>
          </cell>
          <cell r="D3426" t="str">
            <v>0243</v>
          </cell>
        </row>
        <row r="3426">
          <cell r="G3426">
            <v>96979</v>
          </cell>
          <cell r="H3426" t="str">
            <v>CORDOALHA DE COBRE NU 95 MM², ENTERRADA - FORNECIMENTO E INSTALAÇÃO. AF_08/2023</v>
          </cell>
          <cell r="I3426" t="str">
            <v>M</v>
          </cell>
          <cell r="J3426" t="str">
            <v>COEFICIENTE DE REPRESENTATIVIDADE</v>
          </cell>
          <cell r="K3426" t="str">
            <v>107,03</v>
          </cell>
        </row>
        <row r="3427">
          <cell r="A3427" t="str">
            <v>INSTALACAO ELETRICA/ELETRIFICACAO E ILUMINACAO EXTERNA</v>
          </cell>
          <cell r="B3427" t="str">
            <v>INEL</v>
          </cell>
          <cell r="C3427" t="str">
            <v>SISTEMAS DE PROTECAO/ATERRAMENTO</v>
          </cell>
          <cell r="D3427" t="str">
            <v>0243</v>
          </cell>
        </row>
        <row r="3427">
          <cell r="G3427">
            <v>96984</v>
          </cell>
          <cell r="H3427" t="str">
            <v>ELETRODUTO PVC RÍGIDO, DIÂMETRO 40MM, COM 3 METROS, PARA SPDA - FORNECIMENTO E INSTALAÇÃO. AF_08/2023</v>
          </cell>
          <cell r="I3427" t="str">
            <v>UN</v>
          </cell>
          <cell r="J3427" t="str">
            <v>COEFICIENTE DE REPRESENTATIVIDADE</v>
          </cell>
          <cell r="K3427" t="str">
            <v>54,42</v>
          </cell>
        </row>
        <row r="3428">
          <cell r="A3428" t="str">
            <v>INSTALACAO ELETRICA/ELETRIFICACAO E ILUMINACAO EXTERNA</v>
          </cell>
          <cell r="B3428" t="str">
            <v>INEL</v>
          </cell>
          <cell r="C3428" t="str">
            <v>SISTEMAS DE PROTECAO/ATERRAMENTO</v>
          </cell>
          <cell r="D3428" t="str">
            <v>0243</v>
          </cell>
        </row>
        <row r="3428">
          <cell r="G3428">
            <v>96985</v>
          </cell>
          <cell r="H3428" t="str">
            <v>HASTE DE ATERRAMENTO, DIÂMETRO 5/8", COM 3 METROS - FORNECIMENTO E INSTALAÇÃO. AF_08/2023</v>
          </cell>
          <cell r="I3428" t="str">
            <v>UN</v>
          </cell>
          <cell r="J3428" t="str">
            <v>COEFICIENTE DE REPRESENTATIVIDADE</v>
          </cell>
          <cell r="K3428" t="str">
            <v>114,30</v>
          </cell>
        </row>
        <row r="3429">
          <cell r="A3429" t="str">
            <v>INSTALACAO ELETRICA/ELETRIFICACAO E ILUMINACAO EXTERNA</v>
          </cell>
          <cell r="B3429" t="str">
            <v>INEL</v>
          </cell>
          <cell r="C3429" t="str">
            <v>SISTEMAS DE PROTECAO/ATERRAMENTO</v>
          </cell>
          <cell r="D3429" t="str">
            <v>0243</v>
          </cell>
        </row>
        <row r="3429">
          <cell r="G3429">
            <v>96986</v>
          </cell>
          <cell r="H3429" t="str">
            <v>HASTE DE ATERRAMENTO, DIÂMETRO 3/4", COM 3 METROS - FORNECIMENTO E INSTALAÇÃO. AF_08/2023</v>
          </cell>
          <cell r="I3429" t="str">
            <v>UN</v>
          </cell>
          <cell r="J3429" t="str">
            <v>COEFICIENTE DE REPRESENTATIVIDADE</v>
          </cell>
          <cell r="K3429" t="str">
            <v>170,09</v>
          </cell>
        </row>
        <row r="3430">
          <cell r="A3430" t="str">
            <v>INSTALACAO ELETRICA/ELETRIFICACAO E ILUMINACAO EXTERNA</v>
          </cell>
          <cell r="B3430" t="str">
            <v>INEL</v>
          </cell>
          <cell r="C3430" t="str">
            <v>SISTEMAS DE PROTECAO/ATERRAMENTO</v>
          </cell>
          <cell r="D3430" t="str">
            <v>0243</v>
          </cell>
        </row>
        <row r="3430">
          <cell r="G3430">
            <v>96987</v>
          </cell>
          <cell r="H3430" t="str">
            <v>BASE METÁLICA PARA MASTRO 1 ½"  PARA SPDA - FORNECIMENTO E INSTALAÇÃO. AF_08/2023</v>
          </cell>
          <cell r="I3430" t="str">
            <v>UN</v>
          </cell>
          <cell r="J3430" t="str">
            <v>ATRIBUÍDO SÃO PAULO</v>
          </cell>
          <cell r="K3430" t="str">
            <v>112,66</v>
          </cell>
        </row>
        <row r="3431">
          <cell r="A3431" t="str">
            <v>INSTALACAO ELETRICA/ELETRIFICACAO E ILUMINACAO EXTERNA</v>
          </cell>
          <cell r="B3431" t="str">
            <v>INEL</v>
          </cell>
          <cell r="C3431" t="str">
            <v>SISTEMAS DE PROTECAO/ATERRAMENTO</v>
          </cell>
          <cell r="D3431" t="str">
            <v>0243</v>
          </cell>
        </row>
        <row r="3431">
          <cell r="G3431">
            <v>96988</v>
          </cell>
          <cell r="H3431" t="str">
            <v>MASTRO 1 ½", COM 3 METROS, PARA SPDA - FORNECIMENTO E INSTALAÇÃO. AF_08/2023</v>
          </cell>
          <cell r="I3431" t="str">
            <v>UN</v>
          </cell>
          <cell r="J3431" t="str">
            <v>COEFICIENTE DE REPRESENTATIVIDADE</v>
          </cell>
          <cell r="K3431" t="str">
            <v>151,55</v>
          </cell>
        </row>
        <row r="3432">
          <cell r="A3432" t="str">
            <v>INSTALACAO ELETRICA/ELETRIFICACAO E ILUMINACAO EXTERNA</v>
          </cell>
          <cell r="B3432" t="str">
            <v>INEL</v>
          </cell>
          <cell r="C3432" t="str">
            <v>SISTEMAS DE PROTECAO/ATERRAMENTO</v>
          </cell>
          <cell r="D3432" t="str">
            <v>0243</v>
          </cell>
        </row>
        <row r="3432">
          <cell r="G3432">
            <v>96989</v>
          </cell>
          <cell r="H3432" t="str">
            <v>CAPTOR TIPO FRANKLIN PARA SPDA - FORNECIMENTO E INSTALAÇÃO. AF_08/2023</v>
          </cell>
          <cell r="I3432" t="str">
            <v>UN</v>
          </cell>
          <cell r="J3432" t="str">
            <v>COEFICIENTE DE REPRESENTATIVIDADE</v>
          </cell>
          <cell r="K3432" t="str">
            <v>126,87</v>
          </cell>
        </row>
        <row r="3433">
          <cell r="A3433" t="str">
            <v>INSTALACAO ELETRICA/ELETRIFICACAO E ILUMINACAO EXTERNA</v>
          </cell>
          <cell r="B3433" t="str">
            <v>INEL</v>
          </cell>
          <cell r="C3433" t="str">
            <v>SISTEMAS DE PROTECAO/ATERRAMENTO</v>
          </cell>
          <cell r="D3433" t="str">
            <v>0243</v>
          </cell>
        </row>
        <row r="3433">
          <cell r="G3433">
            <v>98463</v>
          </cell>
          <cell r="H3433" t="str">
            <v>SUPORTE ISOLADOR PARA FIXAÇÃO DA CORDOALHA DE COBRE EM ALVENARIA OU CONCRETO - FORNECIMENTO E INSTALAÇÃO. AF_08/2023</v>
          </cell>
          <cell r="I3433" t="str">
            <v>UN</v>
          </cell>
          <cell r="J3433" t="str">
            <v>ATRIBUÍDO SÃO PAULO</v>
          </cell>
          <cell r="K3433" t="str">
            <v>23,73</v>
          </cell>
        </row>
        <row r="3434">
          <cell r="A3434" t="str">
            <v>INSTALACAO ELETRICA/ELETRIFICACAO E ILUMINACAO EXTERNA</v>
          </cell>
          <cell r="B3434" t="str">
            <v>INEL</v>
          </cell>
          <cell r="C3434" t="str">
            <v>SISTEMAS DE PROTECAO/ATERRAMENTO</v>
          </cell>
          <cell r="D3434" t="str">
            <v>0243</v>
          </cell>
        </row>
        <row r="3434">
          <cell r="G3434">
            <v>104746</v>
          </cell>
          <cell r="H3434" t="str">
            <v>MINI CAPTOR PARA SPDA - FORNECIMENTO E INSTALAÇÃO. AF_08/2023</v>
          </cell>
          <cell r="I3434" t="str">
            <v>UN</v>
          </cell>
          <cell r="J3434" t="str">
            <v>ATRIBUÍDO SÃO PAULO</v>
          </cell>
          <cell r="K3434" t="str">
            <v>25,14</v>
          </cell>
        </row>
        <row r="3435">
          <cell r="A3435" t="str">
            <v>INSTALACAO ELETRICA/ELETRIFICACAO E ILUMINACAO EXTERNA</v>
          </cell>
          <cell r="B3435" t="str">
            <v>INEL</v>
          </cell>
          <cell r="C3435" t="str">
            <v>SISTEMAS DE PROTECAO/ATERRAMENTO</v>
          </cell>
          <cell r="D3435" t="str">
            <v>0243</v>
          </cell>
        </row>
        <row r="3435">
          <cell r="G3435">
            <v>104749</v>
          </cell>
          <cell r="H3435" t="str">
            <v>CONECTOR GRAMPO METÁLICO TIPO OLHAL, PARA SPDA, PARA HASTE DE ATERRAMENTO DE 3/4'' E CABOS DE 10 A 50 MM2 - FORNECIMENTO E INSTALAÇÃO. AF_08/2023</v>
          </cell>
          <cell r="I3435" t="str">
            <v>UN</v>
          </cell>
          <cell r="J3435" t="str">
            <v>COEFICIENTE DE REPRESENTATIVIDADE</v>
          </cell>
          <cell r="K3435" t="str">
            <v>24,37</v>
          </cell>
        </row>
        <row r="3436">
          <cell r="A3436" t="str">
            <v>INSTALACAO ELETRICA/ELETRIFICACAO E ILUMINACAO EXTERNA</v>
          </cell>
          <cell r="B3436" t="str">
            <v>INEL</v>
          </cell>
          <cell r="C3436" t="str">
            <v>SISTEMAS DE PROTECAO/ATERRAMENTO</v>
          </cell>
          <cell r="D3436" t="str">
            <v>0243</v>
          </cell>
        </row>
        <row r="3436">
          <cell r="G3436">
            <v>104750</v>
          </cell>
          <cell r="H3436" t="str">
            <v>CONECTOR GRAMPO METÁLICO TIPO OLHAL, PARA SPDA, PARA HASTE DE ATERRAMENTO DE 5/8'' E CABOS DE 10 A 50 MM2 - FORNECIMENTO E INSTALAÇÃO. AF_08/2023</v>
          </cell>
          <cell r="I3436" t="str">
            <v>UN</v>
          </cell>
          <cell r="J3436" t="str">
            <v>COEFICIENTE DE REPRESENTATIVIDADE</v>
          </cell>
          <cell r="K3436" t="str">
            <v>18,39</v>
          </cell>
        </row>
        <row r="3437">
          <cell r="A3437" t="str">
            <v>INSTALACAO ELETRICA/ELETRIFICACAO E ILUMINACAO EXTERNA</v>
          </cell>
          <cell r="B3437" t="str">
            <v>INEL</v>
          </cell>
          <cell r="C3437" t="str">
            <v>SISTEMAS DE PROTECAO/ATERRAMENTO</v>
          </cell>
          <cell r="D3437" t="str">
            <v>0243</v>
          </cell>
        </row>
        <row r="3437">
          <cell r="G3437">
            <v>104751</v>
          </cell>
          <cell r="H3437" t="str">
            <v>CONECTOR GRAMPO PARALELO METÁLICO, PARA SPDA, PARA CABOS DE 6 A 50 MM2 - FORNECIMENTO E INSTALAÇÃO. AF_08/2023</v>
          </cell>
          <cell r="I3437" t="str">
            <v>UN</v>
          </cell>
          <cell r="J3437" t="str">
            <v>COEFICIENTE DE REPRESENTATIVIDADE</v>
          </cell>
          <cell r="K3437" t="str">
            <v>28,65</v>
          </cell>
        </row>
        <row r="3438">
          <cell r="A3438" t="str">
            <v>INSTALACAO ELETRICA/ELETRIFICACAO E ILUMINACAO EXTERNA</v>
          </cell>
          <cell r="B3438" t="str">
            <v>INEL</v>
          </cell>
          <cell r="C3438" t="str">
            <v>SISTEMAS DE PROTECAO/ATERRAMENTO</v>
          </cell>
          <cell r="D3438" t="str">
            <v>0243</v>
          </cell>
        </row>
        <row r="3438">
          <cell r="G3438">
            <v>104752</v>
          </cell>
          <cell r="H3438" t="str">
            <v>CONECTOR SPLIT-BOLT, PARA SPDA, PARA CABOS ATÉ 35 MM2 - FORNECIMENTO E INSTALAÇÃO. AF_08/2023</v>
          </cell>
          <cell r="I3438" t="str">
            <v>UN</v>
          </cell>
          <cell r="J3438" t="str">
            <v>COEFICIENTE DE REPRESENTATIVIDADE</v>
          </cell>
          <cell r="K3438" t="str">
            <v>22,80</v>
          </cell>
        </row>
        <row r="3439">
          <cell r="A3439" t="str">
            <v>INSTALACAO ELETRICA/ELETRIFICACAO E ILUMINACAO EXTERNA</v>
          </cell>
          <cell r="B3439" t="str">
            <v>INEL</v>
          </cell>
          <cell r="C3439" t="str">
            <v>SISTEMAS DE PROTECAO/ATERRAMENTO</v>
          </cell>
          <cell r="D3439" t="str">
            <v>0243</v>
          </cell>
        </row>
        <row r="3439">
          <cell r="G3439">
            <v>104753</v>
          </cell>
          <cell r="H3439" t="str">
            <v>CONECTOR SPLIT-BOLT, PARA SPDA, PARA CABOS ATÉ 50 MM2 - FORNECIMENTO E INSTALAÇÃO. AF_08/2023</v>
          </cell>
          <cell r="I3439" t="str">
            <v>UN</v>
          </cell>
          <cell r="J3439" t="str">
            <v>COEFICIENTE DE REPRESENTATIVIDADE</v>
          </cell>
          <cell r="K3439" t="str">
            <v>28,50</v>
          </cell>
        </row>
        <row r="3440">
          <cell r="A3440" t="str">
            <v>INSTALACAO ELETRICA/ELETRIFICACAO E ILUMINACAO EXTERNA</v>
          </cell>
          <cell r="B3440" t="str">
            <v>INEL</v>
          </cell>
          <cell r="C3440" t="str">
            <v>SISTEMAS DE PROTECAO/ATERRAMENTO</v>
          </cell>
          <cell r="D3440" t="str">
            <v>0243</v>
          </cell>
        </row>
        <row r="3440">
          <cell r="G3440">
            <v>104754</v>
          </cell>
          <cell r="H3440" t="str">
            <v>CONECTOR SPLIT-BOLT, PARA SPDA, PARA CABOS ATÉ 70 MM2 - FORNECIMENTO E INSTALAÇÃO. AF_08/2023</v>
          </cell>
          <cell r="I3440" t="str">
            <v>UN</v>
          </cell>
          <cell r="J3440" t="str">
            <v>COEFICIENTE DE REPRESENTATIVIDADE</v>
          </cell>
          <cell r="K3440" t="str">
            <v>38,29</v>
          </cell>
        </row>
        <row r="3441">
          <cell r="A3441" t="str">
            <v>INSTALACAO ELETRICA/ELETRIFICACAO E ILUMINACAO EXTERNA</v>
          </cell>
          <cell r="B3441" t="str">
            <v>INEL</v>
          </cell>
          <cell r="C3441" t="str">
            <v>SISTEMAS DE PROTECAO/ATERRAMENTO</v>
          </cell>
          <cell r="D3441" t="str">
            <v>0243</v>
          </cell>
        </row>
        <row r="3441">
          <cell r="G3441">
            <v>104755</v>
          </cell>
          <cell r="H3441" t="str">
            <v>CONECTOR SPLIT-BOLT, PARA SPDA, PARA CABOS ATÉ 95 MM2 - FORNECIMENTO E INSTALAÇÃO. AF_08/2023</v>
          </cell>
          <cell r="I3441" t="str">
            <v>UN</v>
          </cell>
          <cell r="J3441" t="str">
            <v>COEFICIENTE DE REPRESENTATIVIDADE</v>
          </cell>
          <cell r="K3441" t="str">
            <v>53,46</v>
          </cell>
        </row>
        <row r="3442">
          <cell r="A3442" t="str">
            <v>INSTALACAO ELETRICA/ELETRIFICACAO E ILUMINACAO EXTERNA</v>
          </cell>
          <cell r="B3442" t="str">
            <v>INEL</v>
          </cell>
          <cell r="C3442" t="str">
            <v>SERVICOS DIVERSOS</v>
          </cell>
          <cell r="D3442" t="str">
            <v>0244</v>
          </cell>
        </row>
        <row r="3442">
          <cell r="G3442">
            <v>103490</v>
          </cell>
          <cell r="H3442" t="str">
            <v>PLACA DE CONCRETO PRÉ-MOLDADO COMO PROTEÇÃO MECÂNICA ADICIONAL NO REATERRO PARA REDE ENTERRADA DE DISTRIBUIÇÃO DE ENERGIA ELÉTRICA - FORNECIMENTO E INSTALAÇÃO. AF_12/2021</v>
          </cell>
          <cell r="I3442" t="str">
            <v>M3</v>
          </cell>
          <cell r="J3442" t="str">
            <v>ATRIBUÍDO SÃO PAULO</v>
          </cell>
          <cell r="K3442" t="str">
            <v>2.890,87</v>
          </cell>
        </row>
        <row r="3443">
          <cell r="A3443" t="str">
            <v>INSTALACAO ELETRICA/ELETRIFICACAO E ILUMINACAO EXTERNA</v>
          </cell>
          <cell r="B3443" t="str">
            <v>INEL</v>
          </cell>
          <cell r="C3443" t="str">
            <v>SERVICOS DIVERSOS</v>
          </cell>
          <cell r="D3443" t="str">
            <v>0244</v>
          </cell>
        </row>
        <row r="3443">
          <cell r="G3443">
            <v>103491</v>
          </cell>
          <cell r="H3443" t="str">
            <v>CONCRETAGEM COMO PROTEÇÃO MECÂNICA ADICIONAL NO REATERRO PARA REDE ENTERRADA DE DISTRIBUIÇÃO DE ENERGIA ELÉTRICA - FORNECIMENTO E INSTALAÇÃO. AF_12/2021</v>
          </cell>
          <cell r="I3443" t="str">
            <v>M3</v>
          </cell>
          <cell r="J3443" t="str">
            <v>COEFICIENTE DE REPRESENTATIVIDADE</v>
          </cell>
          <cell r="K3443" t="str">
            <v>592,93</v>
          </cell>
        </row>
        <row r="3444">
          <cell r="A3444" t="str">
            <v>INSTALACAO ELETRICA/ELETRIFICACAO E ILUMINACAO EXTERNA</v>
          </cell>
          <cell r="B3444" t="str">
            <v>INEL</v>
          </cell>
          <cell r="C3444" t="str">
            <v>SERVICOS DIVERSOS</v>
          </cell>
          <cell r="D3444" t="str">
            <v>0244</v>
          </cell>
        </row>
        <row r="3444">
          <cell r="G3444">
            <v>104758</v>
          </cell>
          <cell r="H3444" t="str">
            <v>FURO MANUAL EM ALVENARIA, PARA INSTALAÇÕES ELÉTRICAS, DIÂMETROS MENORES OU IGUAIS A 40 MM. AF_09/2023</v>
          </cell>
          <cell r="I3444" t="str">
            <v>UN</v>
          </cell>
          <cell r="J3444" t="str">
            <v>COEFICIENTE DE REPRESENTATIVIDADE</v>
          </cell>
          <cell r="K3444" t="str">
            <v>13,74</v>
          </cell>
        </row>
        <row r="3445">
          <cell r="A3445" t="str">
            <v>INSTALACAO ELETRICA/ELETRIFICACAO E ILUMINACAO EXTERNA</v>
          </cell>
          <cell r="B3445" t="str">
            <v>INEL</v>
          </cell>
          <cell r="C3445" t="str">
            <v>SERVICOS DIVERSOS</v>
          </cell>
          <cell r="D3445" t="str">
            <v>0244</v>
          </cell>
        </row>
        <row r="3445">
          <cell r="G3445">
            <v>104759</v>
          </cell>
          <cell r="H3445" t="str">
            <v>FURO MANUAL EM ALVENARIA, PARA INSTALAÇÕES ELÉTRICAS, DIÂMETROS MAIORES QUE 40 MM E MENORES OU IGUAIS A 75 MM. AF_09/2023</v>
          </cell>
          <cell r="I3445" t="str">
            <v>UN</v>
          </cell>
          <cell r="J3445" t="str">
            <v>COEFICIENTE DE REPRESENTATIVIDADE</v>
          </cell>
          <cell r="K3445" t="str">
            <v>36,63</v>
          </cell>
        </row>
        <row r="3446">
          <cell r="A3446" t="str">
            <v>INSTALACAO ELETRICA/ELETRIFICACAO E ILUMINACAO EXTERNA</v>
          </cell>
          <cell r="B3446" t="str">
            <v>INEL</v>
          </cell>
          <cell r="C3446" t="str">
            <v>SERVICOS DIVERSOS</v>
          </cell>
          <cell r="D3446" t="str">
            <v>0244</v>
          </cell>
        </row>
        <row r="3446">
          <cell r="G3446">
            <v>104760</v>
          </cell>
          <cell r="H3446" t="str">
            <v>FURO MANUAL EM ALVENARIA, PARA INSTALAÇÕES ELÉTRICAS, DIÂMETROS MAIORES QUE 75 MM E MENORES OU IGUAIS A 100 MM. AF_09/2023</v>
          </cell>
          <cell r="I3446" t="str">
            <v>UN</v>
          </cell>
          <cell r="J3446" t="str">
            <v>COEFICIENTE DE REPRESENTATIVIDADE</v>
          </cell>
          <cell r="K3446" t="str">
            <v>53,50</v>
          </cell>
        </row>
        <row r="3447">
          <cell r="A3447" t="str">
            <v>INSTALACAO ELETRICA/ELETRIFICACAO E ILUMINACAO EXTERNA</v>
          </cell>
          <cell r="B3447" t="str">
            <v>INEL</v>
          </cell>
          <cell r="C3447" t="str">
            <v>SERVICOS DIVERSOS</v>
          </cell>
          <cell r="D3447" t="str">
            <v>0244</v>
          </cell>
        </row>
        <row r="3447">
          <cell r="G3447">
            <v>104761</v>
          </cell>
          <cell r="H3447" t="str">
            <v>FURO MECANIZADO EM CONCRETO, COM MARTELO DEMOLIDOR, PARA INSTALAÇÕES ELÉTRICAS, DIÂMETROS MENORES OU IGUAIS A 40 MM. AF_09/2023</v>
          </cell>
          <cell r="I3447" t="str">
            <v>UN</v>
          </cell>
          <cell r="J3447" t="str">
            <v>COEFICIENTE DE REPRESENTATIVIDADE</v>
          </cell>
          <cell r="K3447" t="str">
            <v>8,77</v>
          </cell>
        </row>
        <row r="3448">
          <cell r="A3448" t="str">
            <v>INSTALACAO ELETRICA/ELETRIFICACAO E ILUMINACAO EXTERNA</v>
          </cell>
          <cell r="B3448" t="str">
            <v>INEL</v>
          </cell>
          <cell r="C3448" t="str">
            <v>SERVICOS DIVERSOS</v>
          </cell>
          <cell r="D3448" t="str">
            <v>0244</v>
          </cell>
        </row>
        <row r="3448">
          <cell r="G3448">
            <v>104762</v>
          </cell>
          <cell r="H3448" t="str">
            <v>FURO MECANIZADO EM CONCRETO, COM MARTELO DEMOLIDOR, PARA INSTALAÇÕES ELÉTRICAS, DIÂMETROS MAIORES QUE 40 MM E MENORES OU IGUAIS A 75 MM. AF_09/2023</v>
          </cell>
          <cell r="I3448" t="str">
            <v>UN</v>
          </cell>
          <cell r="J3448" t="str">
            <v>COEFICIENTE DE REPRESENTATIVIDADE</v>
          </cell>
          <cell r="K3448" t="str">
            <v>23,39</v>
          </cell>
        </row>
        <row r="3449">
          <cell r="A3449" t="str">
            <v>INSTALACAO ELETRICA/ELETRIFICACAO E ILUMINACAO EXTERNA</v>
          </cell>
          <cell r="B3449" t="str">
            <v>INEL</v>
          </cell>
          <cell r="C3449" t="str">
            <v>SERVICOS DIVERSOS</v>
          </cell>
          <cell r="D3449" t="str">
            <v>0244</v>
          </cell>
        </row>
        <row r="3449">
          <cell r="G3449">
            <v>104763</v>
          </cell>
          <cell r="H3449" t="str">
            <v>FURO MECANIZADO EM CONCRETO, COM MARTELO DEMOLIDOR, PARA INSTALAÇÕES ELÉTRICAS, DIÂMETROS MAIORES QUE 75 MM E MENORES OU IGUAIS A 150 MM. AF_09/2023</v>
          </cell>
          <cell r="I3449" t="str">
            <v>UN</v>
          </cell>
          <cell r="J3449" t="str">
            <v>COEFICIENTE DE REPRESENTATIVIDADE</v>
          </cell>
          <cell r="K3449" t="str">
            <v>34,16</v>
          </cell>
        </row>
        <row r="3450">
          <cell r="A3450" t="str">
            <v>INSTALACAO ELETRICA/ELETRIFICACAO E ILUMINACAO EXTERNA</v>
          </cell>
          <cell r="B3450" t="str">
            <v>INEL</v>
          </cell>
          <cell r="C3450" t="str">
            <v>SERVICOS DIVERSOS</v>
          </cell>
          <cell r="D3450" t="str">
            <v>0244</v>
          </cell>
        </row>
        <row r="3450">
          <cell r="G3450">
            <v>104764</v>
          </cell>
          <cell r="H3450" t="str">
            <v>SUPORTE PARA 2 ELETRODUTOS, ESPAÇADO A CADA 80 CM, EM PERFILADO COM COMPRIMENTO DE 25 CM FIXADO EM LAJE, POR METRO DE ELETRODUTO FIXADO. AF_09/2023</v>
          </cell>
          <cell r="I3450" t="str">
            <v>M</v>
          </cell>
          <cell r="J3450" t="str">
            <v>ATRIBUÍDO SÃO PAULO</v>
          </cell>
          <cell r="K3450" t="str">
            <v>20,49</v>
          </cell>
        </row>
        <row r="3451">
          <cell r="A3451" t="str">
            <v>INSTALACAO ELETRICA/ELETRIFICACAO E ILUMINACAO EXTERNA</v>
          </cell>
          <cell r="B3451" t="str">
            <v>INEL</v>
          </cell>
          <cell r="C3451" t="str">
            <v>SERVICOS DIVERSOS</v>
          </cell>
          <cell r="D3451" t="str">
            <v>0244</v>
          </cell>
        </row>
        <row r="3451">
          <cell r="G3451">
            <v>104765</v>
          </cell>
          <cell r="H3451" t="str">
            <v>SUPORTE PARA 4 ELETRODUTOS, ESPAÇADO A CADA 80 CM, EM PERFILADO COM COMPRIMENTO DE 42 CM FIXADO EM LAJE, POR METRO DE ELETRODUTO FIXADO. AF_09/2023</v>
          </cell>
          <cell r="I3451" t="str">
            <v>M</v>
          </cell>
          <cell r="J3451" t="str">
            <v>ATRIBUÍDO SÃO PAULO</v>
          </cell>
          <cell r="K3451" t="str">
            <v>15,87</v>
          </cell>
        </row>
        <row r="3452">
          <cell r="A3452" t="str">
            <v>INSTALACAO ELETRICA/ELETRIFICACAO E ILUMINACAO EXTERNA</v>
          </cell>
          <cell r="B3452" t="str">
            <v>INEL</v>
          </cell>
          <cell r="C3452" t="str">
            <v>SERVICOS DIVERSOS</v>
          </cell>
          <cell r="D3452" t="str">
            <v>0244</v>
          </cell>
        </row>
        <row r="3452">
          <cell r="G3452">
            <v>104766</v>
          </cell>
          <cell r="H3452" t="str">
            <v>CHUMBAMENTO LINEAR EM ALVENARIA PARA ELETRODUTOS COM DIÂMETROS MENORES OU IGUAIS A 40 MM. AF_09/2023</v>
          </cell>
          <cell r="I3452" t="str">
            <v>M</v>
          </cell>
          <cell r="J3452" t="str">
            <v>COEFICIENTE DE REPRESENTATIVIDADE</v>
          </cell>
          <cell r="K3452" t="str">
            <v>14,47</v>
          </cell>
        </row>
        <row r="3453">
          <cell r="A3453" t="str">
            <v>INSTALACAO ELETRICA/ELETRIFICACAO E ILUMINACAO EXTERNA</v>
          </cell>
          <cell r="B3453" t="str">
            <v>INEL</v>
          </cell>
          <cell r="C3453" t="str">
            <v>SERVICOS DIVERSOS</v>
          </cell>
          <cell r="D3453" t="str">
            <v>0244</v>
          </cell>
        </row>
        <row r="3453">
          <cell r="G3453">
            <v>104768</v>
          </cell>
          <cell r="H3453" t="str">
            <v>FURO MECANIZADO EM ALVENARIA, PARA INSTALAÇÕES ELÉTRICAS, DIÂMETROS MENORES OU IGUAIS A 40 MM. AF_09/2023</v>
          </cell>
          <cell r="I3453" t="str">
            <v>UN</v>
          </cell>
          <cell r="J3453" t="str">
            <v>COEFICIENTE DE REPRESENTATIVIDADE</v>
          </cell>
          <cell r="K3453" t="str">
            <v>0,57</v>
          </cell>
        </row>
        <row r="3454">
          <cell r="A3454" t="str">
            <v>INSTALACAO ELETRICA/ELETRIFICACAO E ILUMINACAO EXTERNA</v>
          </cell>
          <cell r="B3454" t="str">
            <v>INEL</v>
          </cell>
          <cell r="C3454" t="str">
            <v>SERVICOS DIVERSOS</v>
          </cell>
          <cell r="D3454" t="str">
            <v>0244</v>
          </cell>
        </row>
        <row r="3454">
          <cell r="G3454">
            <v>104770</v>
          </cell>
          <cell r="H3454" t="str">
            <v>FURO MECANIZADO EM ALVENARIA, PARA INSTALAÇÕES ELÉTRICAS, DIÂMETROS MAIORES QUE 40 MM E MENORES OU IGUAIS A 75 MM. AF_09/2023</v>
          </cell>
          <cell r="I3454" t="str">
            <v>UN</v>
          </cell>
          <cell r="J3454" t="str">
            <v>COEFICIENTE DE REPRESENTATIVIDADE</v>
          </cell>
          <cell r="K3454" t="str">
            <v>1,54</v>
          </cell>
        </row>
        <row r="3455">
          <cell r="A3455" t="str">
            <v>INSTALACAO ELETRICA/ELETRIFICACAO E ILUMINACAO EXTERNA</v>
          </cell>
          <cell r="B3455" t="str">
            <v>INEL</v>
          </cell>
          <cell r="C3455" t="str">
            <v>SERVICOS DIVERSOS</v>
          </cell>
          <cell r="D3455" t="str">
            <v>0244</v>
          </cell>
        </row>
        <row r="3455">
          <cell r="G3455">
            <v>104772</v>
          </cell>
          <cell r="H3455" t="str">
            <v>FURO MECANIZADO EM ALVENARIA, PARA INSTALAÇÕES ELÉTRICAS, DIÂMETROS MAIORES QUE 75 MM E MENORES OU IGUAIS A 100 MM. AF_09/2023</v>
          </cell>
          <cell r="I3455" t="str">
            <v>UN</v>
          </cell>
          <cell r="J3455" t="str">
            <v>COEFICIENTE DE REPRESENTATIVIDADE</v>
          </cell>
          <cell r="K3455" t="str">
            <v>2,27</v>
          </cell>
        </row>
        <row r="3456">
          <cell r="A3456" t="str">
            <v>INSTALACAO ELETRICA/ELETRIFICACAO E ILUMINACAO EXTERNA</v>
          </cell>
          <cell r="B3456" t="str">
            <v>INEL</v>
          </cell>
          <cell r="C3456" t="str">
            <v>SERVICOS DIVERSOS</v>
          </cell>
          <cell r="D3456" t="str">
            <v>0244</v>
          </cell>
        </row>
        <row r="3456">
          <cell r="G3456">
            <v>104774</v>
          </cell>
          <cell r="H3456" t="str">
            <v>FURO MECANIZADO EM CONCRETO, COM PERFURATRIZ, PARA INSTALAÇÕES ELÉTRICAS, DIÂMETROS MENORES OU IGUAIS A 40 MM. AF_09/2023</v>
          </cell>
          <cell r="I3456" t="str">
            <v>UN</v>
          </cell>
          <cell r="J3456" t="str">
            <v>COEFICIENTE DE REPRESENTATIVIDADE</v>
          </cell>
          <cell r="K3456" t="str">
            <v>2,05</v>
          </cell>
        </row>
        <row r="3457">
          <cell r="A3457" t="str">
            <v>INSTALACAO ELETRICA/ELETRIFICACAO E ILUMINACAO EXTERNA</v>
          </cell>
          <cell r="B3457" t="str">
            <v>INEL</v>
          </cell>
          <cell r="C3457" t="str">
            <v>SERVICOS DIVERSOS</v>
          </cell>
          <cell r="D3457" t="str">
            <v>0244</v>
          </cell>
        </row>
        <row r="3457">
          <cell r="G3457">
            <v>104776</v>
          </cell>
          <cell r="H3457" t="str">
            <v>FURO MECANIZADO EM CONCRETO, COM PERFURATRIZ, PARA INSTALAÇÕES ELÉTRICAS, DIÂMETROS MAIORES QUE 40 MM E MENORES OU IGUAIS A 75 MM. AF_09/2023</v>
          </cell>
          <cell r="I3457" t="str">
            <v>UN</v>
          </cell>
          <cell r="J3457" t="str">
            <v>COEFICIENTE DE REPRESENTATIVIDADE</v>
          </cell>
          <cell r="K3457" t="str">
            <v>5,51</v>
          </cell>
        </row>
        <row r="3458">
          <cell r="A3458" t="str">
            <v>INSTALACAO ELETRICA/ELETRIFICACAO E ILUMINACAO EXTERNA</v>
          </cell>
          <cell r="B3458" t="str">
            <v>INEL</v>
          </cell>
          <cell r="C3458" t="str">
            <v>SERVICOS DIVERSOS</v>
          </cell>
          <cell r="D3458" t="str">
            <v>0244</v>
          </cell>
        </row>
        <row r="3458">
          <cell r="G3458">
            <v>104778</v>
          </cell>
          <cell r="H3458" t="str">
            <v>FURO MECANIZADO EM CONCRETO, COM PERFURATRIZ, PARA INSTALAÇÕES ELÉTRICAS, DIÂMETROS MAIORES QUE 75 MM E MENORES OU IGUAIS A 150 MM. AF_09/2023</v>
          </cell>
          <cell r="I3458" t="str">
            <v>UN</v>
          </cell>
          <cell r="J3458" t="str">
            <v>COEFICIENTE DE REPRESENTATIVIDADE</v>
          </cell>
          <cell r="K3458" t="str">
            <v>8,05</v>
          </cell>
        </row>
        <row r="3459">
          <cell r="A3459" t="str">
            <v>INSTALACAO ELETRICA/ELETRIFICACAO E ILUMINACAO EXTERNA</v>
          </cell>
          <cell r="B3459" t="str">
            <v>INEL</v>
          </cell>
          <cell r="C3459" t="str">
            <v>SERVICOS DIVERSOS</v>
          </cell>
          <cell r="D3459" t="str">
            <v>0244</v>
          </cell>
        </row>
        <row r="3459">
          <cell r="G3459">
            <v>104780</v>
          </cell>
          <cell r="H3459" t="str">
            <v>RASGO LINEAR MECANIZADO EM ALVENARIA, PARA ELETRODUTOS, DIÂMETROS MENORES OU IGUAIS A 40 MM. AF_09/2023</v>
          </cell>
          <cell r="I3459" t="str">
            <v>M</v>
          </cell>
          <cell r="J3459" t="str">
            <v>COEFICIENTE DE REPRESENTATIVIDADE</v>
          </cell>
          <cell r="K3459" t="str">
            <v>6,18</v>
          </cell>
        </row>
        <row r="3460">
          <cell r="A3460" t="str">
            <v>INSTALACAO ELETRICA/ELETRIFICACAO E ILUMINACAO EXTERNA</v>
          </cell>
          <cell r="B3460" t="str">
            <v>INEL</v>
          </cell>
          <cell r="C3460" t="str">
            <v>SERVICOS DIVERSOS</v>
          </cell>
          <cell r="D3460" t="str">
            <v>0244</v>
          </cell>
        </row>
        <row r="3460">
          <cell r="G3460">
            <v>104785</v>
          </cell>
          <cell r="H3460" t="str">
            <v>FIXAÇÃO DE ELETRODUTOS, DIÂMETROS MENORES OU IGUAIS A 40 MM, COM ABRAÇADEIRA METÁLICA RÍGIDA TIPO D COM PARAFUSO DE FIXAÇÃO 1 1/4", FIXADA DIRETAMENTE NA LAJE OU PAREDE. AF_09/2023</v>
          </cell>
          <cell r="I3460" t="str">
            <v>M</v>
          </cell>
          <cell r="J3460" t="str">
            <v>COEFICIENTE DE REPRESENTATIVIDADE</v>
          </cell>
          <cell r="K3460" t="str">
            <v>10,82</v>
          </cell>
        </row>
        <row r="3461">
          <cell r="A3461" t="str">
            <v>INSTALACOES ESPECIAIS</v>
          </cell>
          <cell r="B3461" t="str">
            <v>INES</v>
          </cell>
          <cell r="C3461" t="str">
            <v>INCENDIO</v>
          </cell>
          <cell r="D3461" t="str">
            <v>0186</v>
          </cell>
        </row>
        <row r="3461">
          <cell r="G3461">
            <v>96765</v>
          </cell>
          <cell r="H3461" t="str">
            <v>ABRIGO PARA HIDRANTE, 90X60X17CM, COM REGISTRO GLOBO ANGULAR 45 GRAUS 2 1/2", ADAPTADOR STORZ 2 1/2", MANGUEIRA DE INCÊNDIO 20M, REDUÇÃO 2 1/2" X 1 1/2" E ESGUICHO EM LATÃO 1 1/2" - FORNECIMENTO E INSTALAÇÃO. AF_10/2020</v>
          </cell>
          <cell r="I3461" t="str">
            <v>UN</v>
          </cell>
          <cell r="J3461" t="str">
            <v>COEFICIENTE DE REPRESENTATIVIDADE</v>
          </cell>
          <cell r="K3461" t="str">
            <v>1.424,69</v>
          </cell>
        </row>
        <row r="3462">
          <cell r="A3462" t="str">
            <v>INSTALACOES ESPECIAIS</v>
          </cell>
          <cell r="B3462" t="str">
            <v>INES</v>
          </cell>
          <cell r="C3462" t="str">
            <v>INCENDIO</v>
          </cell>
          <cell r="D3462" t="str">
            <v>0186</v>
          </cell>
        </row>
        <row r="3462">
          <cell r="G3462">
            <v>101905</v>
          </cell>
          <cell r="H3462" t="str">
            <v>EXTINTOR DE INCÊNDIO PORTÁTIL COM CARGA DE ÁGUA PRESSURIZADA DE 10 L, CLASSE A - FORNECIMENTO E INSTALAÇÃO. AF_10/2020_PE</v>
          </cell>
          <cell r="I3462" t="str">
            <v>UN</v>
          </cell>
          <cell r="J3462" t="str">
            <v>COEFICIENTE DE REPRESENTATIVIDADE</v>
          </cell>
          <cell r="K3462" t="str">
            <v>166,38</v>
          </cell>
        </row>
        <row r="3463">
          <cell r="A3463" t="str">
            <v>INSTALACOES ESPECIAIS</v>
          </cell>
          <cell r="B3463" t="str">
            <v>INES</v>
          </cell>
          <cell r="C3463" t="str">
            <v>INCENDIO</v>
          </cell>
          <cell r="D3463" t="str">
            <v>0186</v>
          </cell>
        </row>
        <row r="3463">
          <cell r="G3463">
            <v>101906</v>
          </cell>
          <cell r="H3463" t="str">
            <v>EXTINTOR DE INCÊNDIO PORTÁTIL COM CARGA DE CO2 DE 4 KG, CLASSE BC - FORNECIMENTO E INSTALAÇÃO. AF_10/2020_PE</v>
          </cell>
          <cell r="I3463" t="str">
            <v>UN</v>
          </cell>
          <cell r="J3463" t="str">
            <v>COEFICIENTE DE REPRESENTATIVIDADE</v>
          </cell>
          <cell r="K3463" t="str">
            <v>478,93</v>
          </cell>
        </row>
        <row r="3464">
          <cell r="A3464" t="str">
            <v>INSTALACOES ESPECIAIS</v>
          </cell>
          <cell r="B3464" t="str">
            <v>INES</v>
          </cell>
          <cell r="C3464" t="str">
            <v>INCENDIO</v>
          </cell>
          <cell r="D3464" t="str">
            <v>0186</v>
          </cell>
        </row>
        <row r="3464">
          <cell r="G3464">
            <v>101907</v>
          </cell>
          <cell r="H3464" t="str">
            <v>EXTINTOR DE INCÊNDIO PORTÁTIL COM CARGA DE CO2 DE 6 KG, CLASSE BC - FORNECIMENTO E INSTALAÇÃO. AF_10/2020_PE</v>
          </cell>
          <cell r="I3464" t="str">
            <v>UN</v>
          </cell>
          <cell r="J3464" t="str">
            <v>COEFICIENTE DE REPRESENTATIVIDADE</v>
          </cell>
          <cell r="K3464" t="str">
            <v>517,01</v>
          </cell>
        </row>
        <row r="3465">
          <cell r="A3465" t="str">
            <v>INSTALACOES ESPECIAIS</v>
          </cell>
          <cell r="B3465" t="str">
            <v>INES</v>
          </cell>
          <cell r="C3465" t="str">
            <v>INCENDIO</v>
          </cell>
          <cell r="D3465" t="str">
            <v>0186</v>
          </cell>
        </row>
        <row r="3465">
          <cell r="G3465">
            <v>101908</v>
          </cell>
          <cell r="H3465" t="str">
            <v>EXTINTOR DE INCÊNDIO PORTÁTIL COM CARGA DE PQS DE 4 KG, CLASSE BC - FORNECIMENTO E INSTALAÇÃO. AF_10/2020_PE</v>
          </cell>
          <cell r="I3465" t="str">
            <v>UN</v>
          </cell>
          <cell r="J3465" t="str">
            <v>COEFICIENTE DE REPRESENTATIVIDADE</v>
          </cell>
          <cell r="K3465" t="str">
            <v>161,62</v>
          </cell>
        </row>
        <row r="3466">
          <cell r="A3466" t="str">
            <v>INSTALACOES ESPECIAIS</v>
          </cell>
          <cell r="B3466" t="str">
            <v>INES</v>
          </cell>
          <cell r="C3466" t="str">
            <v>INCENDIO</v>
          </cell>
          <cell r="D3466" t="str">
            <v>0186</v>
          </cell>
        </row>
        <row r="3466">
          <cell r="G3466">
            <v>101909</v>
          </cell>
          <cell r="H3466" t="str">
            <v>EXTINTOR DE INCÊNDIO PORTÁTIL COM CARGA DE PQS DE 6 KG, CLASSE BC - FORNECIMENTO E INSTALAÇÃO. AF_10/2020_PE</v>
          </cell>
          <cell r="I3466" t="str">
            <v>UN</v>
          </cell>
          <cell r="J3466" t="str">
            <v>COEFICIENTE DE REPRESENTATIVIDADE</v>
          </cell>
          <cell r="K3466" t="str">
            <v>187,01</v>
          </cell>
        </row>
        <row r="3467">
          <cell r="A3467" t="str">
            <v>INSTALACOES ESPECIAIS</v>
          </cell>
          <cell r="B3467" t="str">
            <v>INES</v>
          </cell>
          <cell r="C3467" t="str">
            <v>INCENDIO</v>
          </cell>
          <cell r="D3467" t="str">
            <v>0186</v>
          </cell>
        </row>
        <row r="3467">
          <cell r="G3467">
            <v>101910</v>
          </cell>
          <cell r="H3467" t="str">
            <v>EXTINTOR DE INCÊNDIO PORTÁTIL COM CARGA DE PQS DE 8 KG, CLASSE BC - FORNECIMENTO E INSTALAÇÃO. AF_10/2020_PE</v>
          </cell>
          <cell r="I3467" t="str">
            <v>UN</v>
          </cell>
          <cell r="J3467" t="str">
            <v>COEFICIENTE DE REPRESENTATIVIDADE</v>
          </cell>
          <cell r="K3467" t="str">
            <v>218,74</v>
          </cell>
        </row>
        <row r="3468">
          <cell r="A3468" t="str">
            <v>INSTALACOES ESPECIAIS</v>
          </cell>
          <cell r="B3468" t="str">
            <v>INES</v>
          </cell>
          <cell r="C3468" t="str">
            <v>INCENDIO</v>
          </cell>
          <cell r="D3468" t="str">
            <v>0186</v>
          </cell>
        </row>
        <row r="3468">
          <cell r="G3468">
            <v>101911</v>
          </cell>
          <cell r="H3468" t="str">
            <v>EXTINTOR DE INCÊNDIO PORTÁTIL COM CARGA DE PQS DE 12 KG, CLASSE BC - FORNECIMENTO E INSTALAÇÃO. AF_10/2020_PE</v>
          </cell>
          <cell r="I3468" t="str">
            <v>UN</v>
          </cell>
          <cell r="J3468" t="str">
            <v>COEFICIENTE DE REPRESENTATIVIDADE</v>
          </cell>
          <cell r="K3468" t="str">
            <v>250,47</v>
          </cell>
        </row>
        <row r="3469">
          <cell r="A3469" t="str">
            <v>INSTALACOES ESPECIAIS</v>
          </cell>
          <cell r="B3469" t="str">
            <v>INES</v>
          </cell>
          <cell r="C3469" t="str">
            <v>INCENDIO</v>
          </cell>
          <cell r="D3469" t="str">
            <v>0186</v>
          </cell>
        </row>
        <row r="3469">
          <cell r="G3469">
            <v>101912</v>
          </cell>
          <cell r="H3469" t="str">
            <v>ABRIGO PARA HIDRANTE, 75X45X17CM, COM REGISTRO GLOBO ANGULAR 45 GRAUS 2 1/2", ADAPTADOR STORZ 2 1/2", MANGUEIRA DE INCÊNDIO 15M 2 1/2" E ESGUICHO EM LATÃO 2 1/2" - FORNECIMENTO E INSTALAÇÃO. AF_10/2020</v>
          </cell>
          <cell r="I3469" t="str">
            <v>UN</v>
          </cell>
          <cell r="J3469" t="str">
            <v>COEFICIENTE DE REPRESENTATIVIDADE</v>
          </cell>
          <cell r="K3469" t="str">
            <v>1.846,69</v>
          </cell>
        </row>
        <row r="3470">
          <cell r="A3470" t="str">
            <v>INSTALACOES ESPECIAIS</v>
          </cell>
          <cell r="B3470" t="str">
            <v>INES</v>
          </cell>
          <cell r="C3470" t="str">
            <v>INCENDIO</v>
          </cell>
          <cell r="D3470" t="str">
            <v>0186</v>
          </cell>
        </row>
        <row r="3470">
          <cell r="G3470">
            <v>101913</v>
          </cell>
          <cell r="H3470" t="str">
            <v>CAIXA DE INCÊNDIO 45X75X17CM - FORNECIMENTO E INSTALAÇÃO. AF_10/2020</v>
          </cell>
          <cell r="I3470" t="str">
            <v>UN</v>
          </cell>
          <cell r="J3470" t="str">
            <v>COEFICIENTE DE REPRESENTATIVIDADE</v>
          </cell>
          <cell r="K3470" t="str">
            <v>334,22</v>
          </cell>
        </row>
        <row r="3471">
          <cell r="A3471" t="str">
            <v>INSTALACOES ESPECIAIS</v>
          </cell>
          <cell r="B3471" t="str">
            <v>INES</v>
          </cell>
          <cell r="C3471" t="str">
            <v>INCENDIO</v>
          </cell>
          <cell r="D3471" t="str">
            <v>0186</v>
          </cell>
        </row>
        <row r="3471">
          <cell r="G3471">
            <v>101914</v>
          </cell>
          <cell r="H3471" t="str">
            <v>CAIXA DE INCÊNDIO 60X90X17CM - FORNECIMENTO E INSTALAÇÃO. AF_10/2020</v>
          </cell>
          <cell r="I3471" t="str">
            <v>UN</v>
          </cell>
          <cell r="J3471" t="str">
            <v>COEFICIENTE DE REPRESENTATIVIDADE</v>
          </cell>
          <cell r="K3471" t="str">
            <v>425,86</v>
          </cell>
        </row>
        <row r="3472">
          <cell r="A3472" t="str">
            <v>INSTALACOES ESPECIAIS</v>
          </cell>
          <cell r="B3472" t="str">
            <v>INES</v>
          </cell>
          <cell r="C3472" t="str">
            <v>INCENDIO</v>
          </cell>
          <cell r="D3472" t="str">
            <v>0186</v>
          </cell>
        </row>
        <row r="3472">
          <cell r="G3472">
            <v>101915</v>
          </cell>
          <cell r="H3472" t="str">
            <v>CONJUNTO DE MANGUEIRA PARA COMBATE A INCÊNDIO EM FIBRA DE POLIESTER PURA, COM 1.1/2", REVESTIDA INTERNAMENTE, COMPRIMENTO DE 15M - FORNECIMENTO E INSTALAÇÃO. AF_10/2020</v>
          </cell>
          <cell r="I3472" t="str">
            <v>UN</v>
          </cell>
          <cell r="J3472" t="str">
            <v>COEFICIENTE DE REPRESENTATIVIDADE</v>
          </cell>
          <cell r="K3472" t="str">
            <v>386,27</v>
          </cell>
        </row>
        <row r="3473">
          <cell r="A3473" t="str">
            <v>INSTALACOES ESPECIAIS</v>
          </cell>
          <cell r="B3473" t="str">
            <v>INES</v>
          </cell>
          <cell r="C3473" t="str">
            <v>INCENDIO</v>
          </cell>
          <cell r="D3473" t="str">
            <v>0186</v>
          </cell>
        </row>
        <row r="3473">
          <cell r="G3473">
            <v>101916</v>
          </cell>
          <cell r="H3473" t="str">
            <v>HIDRANTE SUBTERRÂNEO PREDIAL (COM CURVA LONGA E CAIXA), DN 75 MM - FORNECIMENTO E INSTALAÇÃO. AF_10/2020</v>
          </cell>
          <cell r="I3473" t="str">
            <v>UN</v>
          </cell>
          <cell r="J3473" t="str">
            <v>ATRIBUÍDO SÃO PAULO</v>
          </cell>
          <cell r="K3473" t="str">
            <v>3.362,83</v>
          </cell>
        </row>
        <row r="3474">
          <cell r="A3474" t="str">
            <v>INSTALACOES ESPECIAIS</v>
          </cell>
          <cell r="B3474" t="str">
            <v>INES</v>
          </cell>
          <cell r="C3474" t="str">
            <v>INCENDIO</v>
          </cell>
          <cell r="D3474" t="str">
            <v>0186</v>
          </cell>
        </row>
        <row r="3474">
          <cell r="G3474">
            <v>101917</v>
          </cell>
          <cell r="H3474" t="str">
            <v>MANÔMETRO 0 A 200 PSI (0 A 14 KGF/CM2), D = 50MM - FORNECIMENTO E INSTALAÇÃO. AF_10/2020</v>
          </cell>
          <cell r="I3474" t="str">
            <v>UN</v>
          </cell>
          <cell r="J3474" t="str">
            <v>ATRIBUÍDO SÃO PAULO</v>
          </cell>
          <cell r="K3474" t="str">
            <v>149,08</v>
          </cell>
        </row>
        <row r="3475">
          <cell r="A3475" t="str">
            <v>INSTALACOES ESPECIAIS</v>
          </cell>
          <cell r="B3475" t="str">
            <v>INES</v>
          </cell>
          <cell r="C3475" t="str">
            <v>TELEFONE</v>
          </cell>
          <cell r="D3475" t="str">
            <v>0187</v>
          </cell>
        </row>
        <row r="3475">
          <cell r="G3475">
            <v>98261</v>
          </cell>
          <cell r="H3475" t="str">
            <v>CABO TELEFÔNICO CCI-50 1 PAR, INSTALADO EM ENTRADA DE EDIFICAÇÃO - FORNECIMENTO E INSTALAÇÃO. AF_11/2019</v>
          </cell>
          <cell r="I3475" t="str">
            <v>M</v>
          </cell>
          <cell r="J3475" t="str">
            <v>COEFICIENTE DE REPRESENTATIVIDADE</v>
          </cell>
          <cell r="K3475" t="str">
            <v>3,42</v>
          </cell>
        </row>
        <row r="3476">
          <cell r="A3476" t="str">
            <v>INSTALACOES ESPECIAIS</v>
          </cell>
          <cell r="B3476" t="str">
            <v>INES</v>
          </cell>
          <cell r="C3476" t="str">
            <v>TELEFONE</v>
          </cell>
          <cell r="D3476" t="str">
            <v>0187</v>
          </cell>
        </row>
        <row r="3476">
          <cell r="G3476">
            <v>98262</v>
          </cell>
          <cell r="H3476" t="str">
            <v>CABO TELEFÔNICO CCI-50 2 PARES, SEM BLINDAGEM, INSTALADO EM ENTRADA DE EDIFICAÇÃO - FORNECIMENTO E INSTALAÇÃO. AF_11/2019</v>
          </cell>
          <cell r="I3476" t="str">
            <v>M</v>
          </cell>
          <cell r="J3476" t="str">
            <v>COEFICIENTE DE REPRESENTATIVIDADE</v>
          </cell>
          <cell r="K3476" t="str">
            <v>4,11</v>
          </cell>
        </row>
        <row r="3477">
          <cell r="A3477" t="str">
            <v>INSTALACOES ESPECIAIS</v>
          </cell>
          <cell r="B3477" t="str">
            <v>INES</v>
          </cell>
          <cell r="C3477" t="str">
            <v>TELEFONE</v>
          </cell>
          <cell r="D3477" t="str">
            <v>0187</v>
          </cell>
        </row>
        <row r="3477">
          <cell r="G3477">
            <v>98263</v>
          </cell>
          <cell r="H3477" t="str">
            <v>CABO TELEFÔNICO CCI-50 3 PARES, SEM BLINDAGEM, INSTALADO EM ENTRADA DE EDIFICAÇÃO - FORNECIMENTO E INSTALAÇÃO. AF_11/2019</v>
          </cell>
          <cell r="I3477" t="str">
            <v>M</v>
          </cell>
          <cell r="J3477" t="str">
            <v>COEFICIENTE DE REPRESENTATIVIDADE</v>
          </cell>
          <cell r="K3477" t="str">
            <v>4,28</v>
          </cell>
        </row>
        <row r="3478">
          <cell r="A3478" t="str">
            <v>INSTALACOES ESPECIAIS</v>
          </cell>
          <cell r="B3478" t="str">
            <v>INES</v>
          </cell>
          <cell r="C3478" t="str">
            <v>TELEFONE</v>
          </cell>
          <cell r="D3478" t="str">
            <v>0187</v>
          </cell>
        </row>
        <row r="3478">
          <cell r="G3478">
            <v>98264</v>
          </cell>
          <cell r="H3478" t="str">
            <v>CABO TELEFÔNICO CCI-50 4 PARES, SEM BLINDAGEM, INSTALADO EM ENTRADA DE EDIFICAÇÃO - FORNECIMENTO E INSTALAÇÃO. AF_11/2019</v>
          </cell>
          <cell r="I3478" t="str">
            <v>M</v>
          </cell>
          <cell r="J3478" t="str">
            <v>COEFICIENTE DE REPRESENTATIVIDADE</v>
          </cell>
          <cell r="K3478" t="str">
            <v>5,00</v>
          </cell>
        </row>
        <row r="3479">
          <cell r="A3479" t="str">
            <v>INSTALACOES ESPECIAIS</v>
          </cell>
          <cell r="B3479" t="str">
            <v>INES</v>
          </cell>
          <cell r="C3479" t="str">
            <v>TELEFONE</v>
          </cell>
          <cell r="D3479" t="str">
            <v>0187</v>
          </cell>
        </row>
        <row r="3479">
          <cell r="G3479">
            <v>98265</v>
          </cell>
          <cell r="H3479" t="str">
            <v>CABO TELEFÔNICO CCI-50 5 PARES, SEM BLINDAGEM, INSTALADO EM ENTRADA DE EDIFICAÇÃO - FORNECIMENTO E INSTALAÇÃO. AF_11/2019</v>
          </cell>
          <cell r="I3479" t="str">
            <v>M</v>
          </cell>
          <cell r="J3479" t="str">
            <v>COEFICIENTE DE REPRESENTATIVIDADE</v>
          </cell>
          <cell r="K3479" t="str">
            <v>5,49</v>
          </cell>
        </row>
        <row r="3480">
          <cell r="A3480" t="str">
            <v>INSTALACOES ESPECIAIS</v>
          </cell>
          <cell r="B3480" t="str">
            <v>INES</v>
          </cell>
          <cell r="C3480" t="str">
            <v>TELEFONE</v>
          </cell>
          <cell r="D3480" t="str">
            <v>0187</v>
          </cell>
        </row>
        <row r="3480">
          <cell r="G3480">
            <v>98266</v>
          </cell>
          <cell r="H3480" t="str">
            <v>CABO TELEFÔNICO CCI-50 6 PARES, SEM BLINDAGEM, INSTALADO EM ENTRADA DE EDIFICAÇÃO - FORNECIMENTO E INSTALAÇÃO. AF_11/2019</v>
          </cell>
          <cell r="I3480" t="str">
            <v>M</v>
          </cell>
          <cell r="J3480" t="str">
            <v>COEFICIENTE DE REPRESENTATIVIDADE</v>
          </cell>
          <cell r="K3480" t="str">
            <v>6,14</v>
          </cell>
        </row>
        <row r="3481">
          <cell r="A3481" t="str">
            <v>INSTALACOES ESPECIAIS</v>
          </cell>
          <cell r="B3481" t="str">
            <v>INES</v>
          </cell>
          <cell r="C3481" t="str">
            <v>TELEFONE</v>
          </cell>
          <cell r="D3481" t="str">
            <v>0187</v>
          </cell>
        </row>
        <row r="3481">
          <cell r="G3481">
            <v>98267</v>
          </cell>
          <cell r="H3481" t="str">
            <v>CABO TELEFÔNICO CI-50 10 PARES INSTALADO EM ENTRADA DE EDIFICAÇÃO - FORNECIMENTO E INSTALAÇÃO. AF_11/2019</v>
          </cell>
          <cell r="I3481" t="str">
            <v>M</v>
          </cell>
          <cell r="J3481" t="str">
            <v>COEFICIENTE DE REPRESENTATIVIDADE</v>
          </cell>
          <cell r="K3481" t="str">
            <v>9,47</v>
          </cell>
        </row>
        <row r="3482">
          <cell r="A3482" t="str">
            <v>INSTALACOES ESPECIAIS</v>
          </cell>
          <cell r="B3482" t="str">
            <v>INES</v>
          </cell>
          <cell r="C3482" t="str">
            <v>TELEFONE</v>
          </cell>
          <cell r="D3482" t="str">
            <v>0187</v>
          </cell>
        </row>
        <row r="3482">
          <cell r="G3482">
            <v>98268</v>
          </cell>
          <cell r="H3482" t="str">
            <v>CABO TELEFÔNICO CI-50 20 PARES INSTALADO EM ENTRADA DE EDIFICAÇÃO - FORNECIMENTO E INSTALAÇÃO. AF_11/2019</v>
          </cell>
          <cell r="I3482" t="str">
            <v>M</v>
          </cell>
          <cell r="J3482" t="str">
            <v>COEFICIENTE DE REPRESENTATIVIDADE</v>
          </cell>
          <cell r="K3482" t="str">
            <v>14,73</v>
          </cell>
        </row>
        <row r="3483">
          <cell r="A3483" t="str">
            <v>INSTALACOES ESPECIAIS</v>
          </cell>
          <cell r="B3483" t="str">
            <v>INES</v>
          </cell>
          <cell r="C3483" t="str">
            <v>TELEFONE</v>
          </cell>
          <cell r="D3483" t="str">
            <v>0187</v>
          </cell>
        </row>
        <row r="3483">
          <cell r="G3483">
            <v>98269</v>
          </cell>
          <cell r="H3483" t="str">
            <v>CABO TELEFÔNICO CI-50 30 PARES INSTALADO EM ENTRADA DE EDIFICAÇÃO - FORNECIMENTO E INSTALAÇÃO. AF_11/2019</v>
          </cell>
          <cell r="I3483" t="str">
            <v>M</v>
          </cell>
          <cell r="J3483" t="str">
            <v>COEFICIENTE DE REPRESENTATIVIDADE</v>
          </cell>
          <cell r="K3483" t="str">
            <v>19,80</v>
          </cell>
        </row>
        <row r="3484">
          <cell r="A3484" t="str">
            <v>INSTALACOES ESPECIAIS</v>
          </cell>
          <cell r="B3484" t="str">
            <v>INES</v>
          </cell>
          <cell r="C3484" t="str">
            <v>TELEFONE</v>
          </cell>
          <cell r="D3484" t="str">
            <v>0187</v>
          </cell>
        </row>
        <row r="3484">
          <cell r="G3484">
            <v>98270</v>
          </cell>
          <cell r="H3484" t="str">
            <v>CABO TELEFÔNICO CI-50 50 PARES INSTALADO EM ENTRADA DE EDIFICAÇÃO - FORNECIMENTO E INSTALAÇÃO. AF_11/2019</v>
          </cell>
          <cell r="I3484" t="str">
            <v>M</v>
          </cell>
          <cell r="J3484" t="str">
            <v>COEFICIENTE DE REPRESENTATIVIDADE</v>
          </cell>
          <cell r="K3484" t="str">
            <v>29,33</v>
          </cell>
        </row>
        <row r="3485">
          <cell r="A3485" t="str">
            <v>INSTALACOES ESPECIAIS</v>
          </cell>
          <cell r="B3485" t="str">
            <v>INES</v>
          </cell>
          <cell r="C3485" t="str">
            <v>TELEFONE</v>
          </cell>
          <cell r="D3485" t="str">
            <v>0187</v>
          </cell>
        </row>
        <row r="3485">
          <cell r="G3485">
            <v>98271</v>
          </cell>
          <cell r="H3485" t="str">
            <v>CABO TELEFÔNICO CI-50 75 PARES INSTALADO EM ENTRADA DE EDIFICAÇÃO - FORNECIMENTO E INSTALAÇÃO. AF_11/2019</v>
          </cell>
          <cell r="I3485" t="str">
            <v>M</v>
          </cell>
          <cell r="J3485" t="str">
            <v>COEFICIENTE DE REPRESENTATIVIDADE</v>
          </cell>
          <cell r="K3485" t="str">
            <v>40,77</v>
          </cell>
        </row>
        <row r="3486">
          <cell r="A3486" t="str">
            <v>INSTALACOES ESPECIAIS</v>
          </cell>
          <cell r="B3486" t="str">
            <v>INES</v>
          </cell>
          <cell r="C3486" t="str">
            <v>TELEFONE</v>
          </cell>
          <cell r="D3486" t="str">
            <v>0187</v>
          </cell>
        </row>
        <row r="3486">
          <cell r="G3486">
            <v>98272</v>
          </cell>
          <cell r="H3486" t="str">
            <v>CABO TELEFÔNICO CI-50 200 PARES INSTALADO EM ENTRADA DE EDIFICAÇÃO - FORNECIMENTO E INSTALAÇÃO. AF_11/2019</v>
          </cell>
          <cell r="I3486" t="str">
            <v>M</v>
          </cell>
          <cell r="J3486" t="str">
            <v>COEFICIENTE DE REPRESENTATIVIDADE</v>
          </cell>
          <cell r="K3486" t="str">
            <v>92,06</v>
          </cell>
        </row>
        <row r="3487">
          <cell r="A3487" t="str">
            <v>INSTALACOES ESPECIAIS</v>
          </cell>
          <cell r="B3487" t="str">
            <v>INES</v>
          </cell>
          <cell r="C3487" t="str">
            <v>TELEFONE</v>
          </cell>
          <cell r="D3487" t="str">
            <v>0187</v>
          </cell>
        </row>
        <row r="3487">
          <cell r="G3487">
            <v>98273</v>
          </cell>
          <cell r="H3487" t="str">
            <v>CABO TELEFÔNICO CCI-50 4 PARES, SEM BLINDAGEM, INSTALADO EM PRUMADA - FORNECIMENTO E INSTALAÇÃO. AF_11/2019</v>
          </cell>
          <cell r="I3487" t="str">
            <v>M</v>
          </cell>
          <cell r="J3487" t="str">
            <v>COEFICIENTE DE REPRESENTATIVIDADE</v>
          </cell>
          <cell r="K3487" t="str">
            <v>2,21</v>
          </cell>
        </row>
        <row r="3488">
          <cell r="A3488" t="str">
            <v>INSTALACOES ESPECIAIS</v>
          </cell>
          <cell r="B3488" t="str">
            <v>INES</v>
          </cell>
          <cell r="C3488" t="str">
            <v>TELEFONE</v>
          </cell>
          <cell r="D3488" t="str">
            <v>0187</v>
          </cell>
        </row>
        <row r="3488">
          <cell r="G3488">
            <v>98274</v>
          </cell>
          <cell r="H3488" t="str">
            <v>CABO TELEFÔNICO CCI-50 5 PARES, SEM BLINDAGEM, INSTALADO EM PRUMADA - FORNECIMENTO E INSTALAÇÃO. AF_11/2019</v>
          </cell>
          <cell r="I3488" t="str">
            <v>M</v>
          </cell>
          <cell r="J3488" t="str">
            <v>COEFICIENTE DE REPRESENTATIVIDADE</v>
          </cell>
          <cell r="K3488" t="str">
            <v>2,68</v>
          </cell>
        </row>
        <row r="3489">
          <cell r="A3489" t="str">
            <v>INSTALACOES ESPECIAIS</v>
          </cell>
          <cell r="B3489" t="str">
            <v>INES</v>
          </cell>
          <cell r="C3489" t="str">
            <v>TELEFONE</v>
          </cell>
          <cell r="D3489" t="str">
            <v>0187</v>
          </cell>
        </row>
        <row r="3489">
          <cell r="G3489">
            <v>98275</v>
          </cell>
          <cell r="H3489" t="str">
            <v>CABO TELEFÔNICO CCI-50 6 PARES, SEM BLINDAGEM, INSTALADO EM PRUMADA - FORNECIMENTO E INSTALAÇÃO. AF_11/2019</v>
          </cell>
          <cell r="I3489" t="str">
            <v>M</v>
          </cell>
          <cell r="J3489" t="str">
            <v>COEFICIENTE DE REPRESENTATIVIDADE</v>
          </cell>
          <cell r="K3489" t="str">
            <v>3,33</v>
          </cell>
        </row>
        <row r="3490">
          <cell r="A3490" t="str">
            <v>INSTALACOES ESPECIAIS</v>
          </cell>
          <cell r="B3490" t="str">
            <v>INES</v>
          </cell>
          <cell r="C3490" t="str">
            <v>TELEFONE</v>
          </cell>
          <cell r="D3490" t="str">
            <v>0187</v>
          </cell>
        </row>
        <row r="3490">
          <cell r="G3490">
            <v>98276</v>
          </cell>
          <cell r="H3490" t="str">
            <v>CABO TELEFÔNICO CI-50 10 PARES INSTALADO EM PRUMADA - FORNECIMENTO E INSTALAÇÃO. AF_11/2019</v>
          </cell>
          <cell r="I3490" t="str">
            <v>M</v>
          </cell>
          <cell r="J3490" t="str">
            <v>COEFICIENTE DE REPRESENTATIVIDADE</v>
          </cell>
          <cell r="K3490" t="str">
            <v>6,66</v>
          </cell>
        </row>
        <row r="3491">
          <cell r="A3491" t="str">
            <v>INSTALACOES ESPECIAIS</v>
          </cell>
          <cell r="B3491" t="str">
            <v>INES</v>
          </cell>
          <cell r="C3491" t="str">
            <v>TELEFONE</v>
          </cell>
          <cell r="D3491" t="str">
            <v>0187</v>
          </cell>
        </row>
        <row r="3491">
          <cell r="G3491">
            <v>98277</v>
          </cell>
          <cell r="H3491" t="str">
            <v>CABO TELEFÔNICO CI-50 20 PARES INSTALADO EM PRUMADA - FORNECIMENTO E INSTALAÇÃO. AF_11/2019</v>
          </cell>
          <cell r="I3491" t="str">
            <v>M</v>
          </cell>
          <cell r="J3491" t="str">
            <v>COEFICIENTE DE REPRESENTATIVIDADE</v>
          </cell>
          <cell r="K3491" t="str">
            <v>11,94</v>
          </cell>
        </row>
        <row r="3492">
          <cell r="A3492" t="str">
            <v>INSTALACOES ESPECIAIS</v>
          </cell>
          <cell r="B3492" t="str">
            <v>INES</v>
          </cell>
          <cell r="C3492" t="str">
            <v>TELEFONE</v>
          </cell>
          <cell r="D3492" t="str">
            <v>0187</v>
          </cell>
        </row>
        <row r="3492">
          <cell r="G3492">
            <v>98278</v>
          </cell>
          <cell r="H3492" t="str">
            <v>CABO TELEFÔNICO CI-50 30 PARES INSTALADO EM PRUMADA - FORNECIMENTO E INSTALAÇÃO. AF_11/2019</v>
          </cell>
          <cell r="I3492" t="str">
            <v>M</v>
          </cell>
          <cell r="J3492" t="str">
            <v>COEFICIENTE DE REPRESENTATIVIDADE</v>
          </cell>
          <cell r="K3492" t="str">
            <v>17,01</v>
          </cell>
        </row>
        <row r="3493">
          <cell r="A3493" t="str">
            <v>INSTALACOES ESPECIAIS</v>
          </cell>
          <cell r="B3493" t="str">
            <v>INES</v>
          </cell>
          <cell r="C3493" t="str">
            <v>TELEFONE</v>
          </cell>
          <cell r="D3493" t="str">
            <v>0187</v>
          </cell>
        </row>
        <row r="3493">
          <cell r="G3493">
            <v>98279</v>
          </cell>
          <cell r="H3493" t="str">
            <v>CABO TELEFÔNICO CI-50 50 PARES INSTALADO EM PRUMADA - FORNECIMENTO E INSTALAÇÃO. AF_11/2019</v>
          </cell>
          <cell r="I3493" t="str">
            <v>M</v>
          </cell>
          <cell r="J3493" t="str">
            <v>COEFICIENTE DE REPRESENTATIVIDADE</v>
          </cell>
          <cell r="K3493" t="str">
            <v>26,53</v>
          </cell>
        </row>
        <row r="3494">
          <cell r="A3494" t="str">
            <v>INSTALACOES ESPECIAIS</v>
          </cell>
          <cell r="B3494" t="str">
            <v>INES</v>
          </cell>
          <cell r="C3494" t="str">
            <v>TELEFONE</v>
          </cell>
          <cell r="D3494" t="str">
            <v>0187</v>
          </cell>
        </row>
        <row r="3494">
          <cell r="G3494">
            <v>98280</v>
          </cell>
          <cell r="H3494" t="str">
            <v>CABO TELEFÔNICO CCI-50 1 PAR, SEM BLINDAGEM, INSTALADO EM DISTRIBUIÇÃO DE EDIFICAÇÃO RESIDENCIAL - FORNECIMENTO E INSTALAÇÃO. AF_11/2019</v>
          </cell>
          <cell r="I3494" t="str">
            <v>M</v>
          </cell>
          <cell r="J3494" t="str">
            <v>COEFICIENTE DE REPRESENTATIVIDADE</v>
          </cell>
          <cell r="K3494" t="str">
            <v>7,02</v>
          </cell>
        </row>
        <row r="3495">
          <cell r="A3495" t="str">
            <v>INSTALACOES ESPECIAIS</v>
          </cell>
          <cell r="B3495" t="str">
            <v>INES</v>
          </cell>
          <cell r="C3495" t="str">
            <v>TELEFONE</v>
          </cell>
          <cell r="D3495" t="str">
            <v>0187</v>
          </cell>
        </row>
        <row r="3495">
          <cell r="G3495">
            <v>98281</v>
          </cell>
          <cell r="H3495" t="str">
            <v>CABO TELEFÔNICO CCI-50 2 PARES, SEM BLINDAGEM, INSTALADO EM DISTRIBUIÇÃO DE EDIFICAÇÃO RESIDENCIAL - FORNECIMENTO E INSTALAÇÃO. AF_11/2019</v>
          </cell>
          <cell r="I3495" t="str">
            <v>M</v>
          </cell>
          <cell r="J3495" t="str">
            <v>COEFICIENTE DE REPRESENTATIVIDADE</v>
          </cell>
          <cell r="K3495" t="str">
            <v>7,70</v>
          </cell>
        </row>
        <row r="3496">
          <cell r="A3496" t="str">
            <v>INSTALACOES ESPECIAIS</v>
          </cell>
          <cell r="B3496" t="str">
            <v>INES</v>
          </cell>
          <cell r="C3496" t="str">
            <v>TELEFONE</v>
          </cell>
          <cell r="D3496" t="str">
            <v>0187</v>
          </cell>
        </row>
        <row r="3496">
          <cell r="G3496">
            <v>98282</v>
          </cell>
          <cell r="H3496" t="str">
            <v>CABO TELEFÔNICO CCI-50 3 PARES, SEM BLINDAGEM, INSTALADO EM DISTRIBUIÇÃO DE EDIFICAÇÃO RESIDENCIAL - FORNECIMENTO E INSTALAÇÃO. AF_11/2019</v>
          </cell>
          <cell r="I3496" t="str">
            <v>M</v>
          </cell>
          <cell r="J3496" t="str">
            <v>COEFICIENTE DE REPRESENTATIVIDADE</v>
          </cell>
          <cell r="K3496" t="str">
            <v>7,89</v>
          </cell>
        </row>
        <row r="3497">
          <cell r="A3497" t="str">
            <v>INSTALACOES ESPECIAIS</v>
          </cell>
          <cell r="B3497" t="str">
            <v>INES</v>
          </cell>
          <cell r="C3497" t="str">
            <v>TELEFONE</v>
          </cell>
          <cell r="D3497" t="str">
            <v>0187</v>
          </cell>
        </row>
        <row r="3497">
          <cell r="G3497">
            <v>98283</v>
          </cell>
          <cell r="H3497" t="str">
            <v>CABO TELEFÔNICO CCI-50 4 PARES, SEM BLINDAGEM, INSTALADO EM DISTRIBUIÇÃO DE EDIFICAÇÃO RESIDENCIAL - FORNECIMENTO E INSTALAÇÃO. AF_11/2019</v>
          </cell>
          <cell r="I3497" t="str">
            <v>M</v>
          </cell>
          <cell r="J3497" t="str">
            <v>COEFICIENTE DE REPRESENTATIVIDADE</v>
          </cell>
          <cell r="K3497" t="str">
            <v>8,61</v>
          </cell>
        </row>
        <row r="3498">
          <cell r="A3498" t="str">
            <v>INSTALACOES ESPECIAIS</v>
          </cell>
          <cell r="B3498" t="str">
            <v>INES</v>
          </cell>
          <cell r="C3498" t="str">
            <v>TELEFONE</v>
          </cell>
          <cell r="D3498" t="str">
            <v>0187</v>
          </cell>
        </row>
        <row r="3498">
          <cell r="G3498">
            <v>98284</v>
          </cell>
          <cell r="H3498" t="str">
            <v>CABO TELEFÔNICO CCI-50 5 PARES, SEM BLINDAGEM, INSTALADO EM DISTRIBUIÇÃO DE EDIFICAÇÃO RESIDENCIAL - FORNECIMENTO E INSTALAÇÃO. AF_11/2019</v>
          </cell>
          <cell r="I3498" t="str">
            <v>M</v>
          </cell>
          <cell r="J3498" t="str">
            <v>COEFICIENTE DE REPRESENTATIVIDADE</v>
          </cell>
          <cell r="K3498" t="str">
            <v>9,08</v>
          </cell>
        </row>
        <row r="3499">
          <cell r="A3499" t="str">
            <v>INSTALACOES ESPECIAIS</v>
          </cell>
          <cell r="B3499" t="str">
            <v>INES</v>
          </cell>
          <cell r="C3499" t="str">
            <v>TELEFONE</v>
          </cell>
          <cell r="D3499" t="str">
            <v>0187</v>
          </cell>
        </row>
        <row r="3499">
          <cell r="G3499">
            <v>98285</v>
          </cell>
          <cell r="H3499" t="str">
            <v>CABO TELEFÔNICO CCI-50 6 PARES, SEM BLINDAGEM, INSTALADO EM DISTRIBUIÇÃO DE EDIFICAÇÃO RESIDENCIAL - FORNECIMENTO E INSTALAÇÃO. AF_11/2019</v>
          </cell>
          <cell r="I3499" t="str">
            <v>M</v>
          </cell>
          <cell r="J3499" t="str">
            <v>COEFICIENTE DE REPRESENTATIVIDADE</v>
          </cell>
          <cell r="K3499" t="str">
            <v>9,73</v>
          </cell>
        </row>
        <row r="3500">
          <cell r="A3500" t="str">
            <v>INSTALACOES ESPECIAIS</v>
          </cell>
          <cell r="B3500" t="str">
            <v>INES</v>
          </cell>
          <cell r="C3500" t="str">
            <v>TELEFONE</v>
          </cell>
          <cell r="D3500" t="str">
            <v>0187</v>
          </cell>
        </row>
        <row r="3500">
          <cell r="G3500">
            <v>98286</v>
          </cell>
          <cell r="H3500" t="str">
            <v>CABO TELEFÔNICO CI-50 10 PARES INSTALADO EM DISTRIBUIÇÃO DE EDIFICAÇÃO RESIDENCIAL - FORNECIMENTO E INSTALAÇÃO. AF_11/2019</v>
          </cell>
          <cell r="I3500" t="str">
            <v>M</v>
          </cell>
          <cell r="J3500" t="str">
            <v>COEFICIENTE DE REPRESENTATIVIDADE</v>
          </cell>
          <cell r="K3500" t="str">
            <v>13,06</v>
          </cell>
        </row>
        <row r="3501">
          <cell r="A3501" t="str">
            <v>INSTALACOES ESPECIAIS</v>
          </cell>
          <cell r="B3501" t="str">
            <v>INES</v>
          </cell>
          <cell r="C3501" t="str">
            <v>TELEFONE</v>
          </cell>
          <cell r="D3501" t="str">
            <v>0187</v>
          </cell>
        </row>
        <row r="3501">
          <cell r="G3501">
            <v>98287</v>
          </cell>
          <cell r="H3501" t="str">
            <v>CABO TELEFÔNICO CCI-50 1 PAR, SEM BLINDAGEM, INSTALADO EM DISTRIBUIÇÃO DE EDIFICAÇÃO INSTITUCIONAL - FORNECIMENTO E INSTALAÇÃO. AF_11/2019</v>
          </cell>
          <cell r="I3501" t="str">
            <v>M</v>
          </cell>
          <cell r="J3501" t="str">
            <v>COEFICIENTE DE REPRESENTATIVIDADE</v>
          </cell>
          <cell r="K3501" t="str">
            <v>1,26</v>
          </cell>
        </row>
        <row r="3502">
          <cell r="A3502" t="str">
            <v>INSTALACOES ESPECIAIS</v>
          </cell>
          <cell r="B3502" t="str">
            <v>INES</v>
          </cell>
          <cell r="C3502" t="str">
            <v>TELEFONE</v>
          </cell>
          <cell r="D3502" t="str">
            <v>0187</v>
          </cell>
        </row>
        <row r="3502">
          <cell r="G3502">
            <v>98288</v>
          </cell>
          <cell r="H3502" t="str">
            <v>CABO TELEFÔNICO CCI-50 2 PARES, SEM BLINDAGEM, INSTALADO EM DISTRIBUIÇÃO DE EDIFICAÇÃO INSTITUCIONAL - FORNECIMENTO E INSTALAÇÃO. AF_11/2019</v>
          </cell>
          <cell r="I3502" t="str">
            <v>M</v>
          </cell>
          <cell r="J3502" t="str">
            <v>COEFICIENTE DE REPRESENTATIVIDADE</v>
          </cell>
          <cell r="K3502" t="str">
            <v>1,95</v>
          </cell>
        </row>
        <row r="3503">
          <cell r="A3503" t="str">
            <v>INSTALACOES ESPECIAIS</v>
          </cell>
          <cell r="B3503" t="str">
            <v>INES</v>
          </cell>
          <cell r="C3503" t="str">
            <v>TELEFONE</v>
          </cell>
          <cell r="D3503" t="str">
            <v>0187</v>
          </cell>
        </row>
        <row r="3503">
          <cell r="G3503">
            <v>98289</v>
          </cell>
          <cell r="H3503" t="str">
            <v>CABO TELEFÔNICO CCI-50 3 PARES, SEM BLINDAGEM, INSTALADO EM DISTRIBUIÇÃO DE EDIFICAÇÃO INSTITUCIONAL - FORNECIMENTO E INSTALAÇÃO. AF_11/2019</v>
          </cell>
          <cell r="I3503" t="str">
            <v>M</v>
          </cell>
          <cell r="J3503" t="str">
            <v>COEFICIENTE DE REPRESENTATIVIDADE</v>
          </cell>
          <cell r="K3503" t="str">
            <v>2,12</v>
          </cell>
        </row>
        <row r="3504">
          <cell r="A3504" t="str">
            <v>INSTALACOES ESPECIAIS</v>
          </cell>
          <cell r="B3504" t="str">
            <v>INES</v>
          </cell>
          <cell r="C3504" t="str">
            <v>TELEFONE</v>
          </cell>
          <cell r="D3504" t="str">
            <v>0187</v>
          </cell>
        </row>
        <row r="3504">
          <cell r="G3504">
            <v>98290</v>
          </cell>
          <cell r="H3504" t="str">
            <v>CABO TELEFÔNICO CCI-50 4 PARES, SEM BLINDAGEM, INSTALADO EM DISTRIBUIÇÃO DE EDIFICAÇÃO INSTITUCIONAL - FORNECIMENTO E INSTALAÇÃO. AF_11/2019</v>
          </cell>
          <cell r="I3504" t="str">
            <v>M</v>
          </cell>
          <cell r="J3504" t="str">
            <v>COEFICIENTE DE REPRESENTATIVIDADE</v>
          </cell>
          <cell r="K3504" t="str">
            <v>2,85</v>
          </cell>
        </row>
        <row r="3505">
          <cell r="A3505" t="str">
            <v>INSTALACOES ESPECIAIS</v>
          </cell>
          <cell r="B3505" t="str">
            <v>INES</v>
          </cell>
          <cell r="C3505" t="str">
            <v>TELEFONE</v>
          </cell>
          <cell r="D3505" t="str">
            <v>0187</v>
          </cell>
        </row>
        <row r="3505">
          <cell r="G3505">
            <v>98291</v>
          </cell>
          <cell r="H3505" t="str">
            <v>CABO TELEFÔNICO CCI-50 5 PARES, SEM BLINDAGEM, INSTALADO EM DISTRIBUIÇÃO DE EDIFICAÇÃO INSTITUCIONAL - FORNECIMENTO E INSTALAÇÃO. AF_11/2019</v>
          </cell>
          <cell r="I3505" t="str">
            <v>M</v>
          </cell>
          <cell r="J3505" t="str">
            <v>COEFICIENTE DE REPRESENTATIVIDADE</v>
          </cell>
          <cell r="K3505" t="str">
            <v>3,32</v>
          </cell>
        </row>
        <row r="3506">
          <cell r="A3506" t="str">
            <v>INSTALACOES ESPECIAIS</v>
          </cell>
          <cell r="B3506" t="str">
            <v>INES</v>
          </cell>
          <cell r="C3506" t="str">
            <v>TELEFONE</v>
          </cell>
          <cell r="D3506" t="str">
            <v>0187</v>
          </cell>
        </row>
        <row r="3506">
          <cell r="G3506">
            <v>98292</v>
          </cell>
          <cell r="H3506" t="str">
            <v>CABO TELEFÔNICO CCI-50 6 PARES, SEM BLINDAGEM, INSTALADO EM DISTRIBUIÇÃO DE EDIFICAÇÃO INSTITUCIONAL - FORNECIMENTO E INSTALAÇÃO. AF_11/2019</v>
          </cell>
          <cell r="I3506" t="str">
            <v>M</v>
          </cell>
          <cell r="J3506" t="str">
            <v>COEFICIENTE DE REPRESENTATIVIDADE</v>
          </cell>
          <cell r="K3506" t="str">
            <v>3,98</v>
          </cell>
        </row>
        <row r="3507">
          <cell r="A3507" t="str">
            <v>INSTALACOES ESPECIAIS</v>
          </cell>
          <cell r="B3507" t="str">
            <v>INES</v>
          </cell>
          <cell r="C3507" t="str">
            <v>TELEFONE</v>
          </cell>
          <cell r="D3507" t="str">
            <v>0187</v>
          </cell>
        </row>
        <row r="3507">
          <cell r="G3507">
            <v>98293</v>
          </cell>
          <cell r="H3507" t="str">
            <v>CABO TELEFÔNICO CI-50 10 PARES INSTALADO EM DISTRIBUIÇÃO DE EDIFICAÇÃO INSTITUCIONAL - FORNECIMENTO E INSTALAÇÃO. AF_11/2019</v>
          </cell>
          <cell r="I3507" t="str">
            <v>M</v>
          </cell>
          <cell r="J3507" t="str">
            <v>COEFICIENTE DE REPRESENTATIVIDADE</v>
          </cell>
          <cell r="K3507" t="str">
            <v>7,31</v>
          </cell>
        </row>
        <row r="3508">
          <cell r="A3508" t="str">
            <v>INSTALACOES ESPECIAIS</v>
          </cell>
          <cell r="B3508" t="str">
            <v>INES</v>
          </cell>
          <cell r="C3508" t="str">
            <v>TELEFONE</v>
          </cell>
          <cell r="D3508" t="str">
            <v>0187</v>
          </cell>
        </row>
        <row r="3508">
          <cell r="G3508">
            <v>98400</v>
          </cell>
          <cell r="H3508" t="str">
            <v>CABO TELEFÔNICO CTP-APL-50 10 PARES INSTALADO EM ENTRADA DE EDIFICAÇÃO - FORNECIMENTO E INSTALAÇÃO. AF_11/2019</v>
          </cell>
          <cell r="I3508" t="str">
            <v>M</v>
          </cell>
          <cell r="J3508" t="str">
            <v>COEFICIENTE DE REPRESENTATIVIDADE</v>
          </cell>
          <cell r="K3508" t="str">
            <v>11,40</v>
          </cell>
        </row>
        <row r="3509">
          <cell r="A3509" t="str">
            <v>INSTALACOES ESPECIAIS</v>
          </cell>
          <cell r="B3509" t="str">
            <v>INES</v>
          </cell>
          <cell r="C3509" t="str">
            <v>TELEFONE</v>
          </cell>
          <cell r="D3509" t="str">
            <v>0187</v>
          </cell>
        </row>
        <row r="3509">
          <cell r="G3509">
            <v>98401</v>
          </cell>
          <cell r="H3509" t="str">
            <v>CABO TELEFÔNICO CTP-APL-50 20 PARES INSTALADO EM ENTRADA DE EDIFICAÇÃO - FORNECIMENTO E INSTALAÇÃO. AF_11/2019</v>
          </cell>
          <cell r="I3509" t="str">
            <v>M</v>
          </cell>
          <cell r="J3509" t="str">
            <v>COEFICIENTE DE REPRESENTATIVIDADE</v>
          </cell>
          <cell r="K3509" t="str">
            <v>17,39</v>
          </cell>
        </row>
        <row r="3510">
          <cell r="A3510" t="str">
            <v>INSTALACOES ESPECIAIS</v>
          </cell>
          <cell r="B3510" t="str">
            <v>INES</v>
          </cell>
          <cell r="C3510" t="str">
            <v>TELEFONE</v>
          </cell>
          <cell r="D3510" t="str">
            <v>0187</v>
          </cell>
        </row>
        <row r="3510">
          <cell r="G3510">
            <v>98402</v>
          </cell>
          <cell r="H3510" t="str">
            <v>CABO TELEFÔNICO CTP-APL-50 30 PARES INSTALADO EM ENTRADA DE EDIFICAÇÃO - FORNECIMENTO E INSTALAÇÃO. AF_11/2019</v>
          </cell>
          <cell r="I3510" t="str">
            <v>M</v>
          </cell>
          <cell r="J3510" t="str">
            <v>COEFICIENTE DE REPRESENTATIVIDADE</v>
          </cell>
          <cell r="K3510" t="str">
            <v>20,21</v>
          </cell>
        </row>
        <row r="3511">
          <cell r="A3511" t="str">
            <v>INSTALACOES ESPECIAIS</v>
          </cell>
          <cell r="B3511" t="str">
            <v>INES</v>
          </cell>
          <cell r="C3511" t="str">
            <v>TELEFONE</v>
          </cell>
          <cell r="D3511" t="str">
            <v>0187</v>
          </cell>
        </row>
        <row r="3511">
          <cell r="G3511">
            <v>100556</v>
          </cell>
          <cell r="H3511" t="str">
            <v>CAIXA DE PASSAGEM PARA TELEFONE 15X15X10CM (SOBREPOR), FORNECIMENTO E INSTALACAO. AF_11/2019</v>
          </cell>
          <cell r="I3511" t="str">
            <v>UN</v>
          </cell>
          <cell r="J3511" t="str">
            <v>COEFICIENTE DE REPRESENTATIVIDADE</v>
          </cell>
          <cell r="K3511" t="str">
            <v>36,88</v>
          </cell>
        </row>
        <row r="3512">
          <cell r="A3512" t="str">
            <v>INSTALACOES ESPECIAIS</v>
          </cell>
          <cell r="B3512" t="str">
            <v>INES</v>
          </cell>
          <cell r="C3512" t="str">
            <v>TELEFONE</v>
          </cell>
          <cell r="D3512" t="str">
            <v>0187</v>
          </cell>
        </row>
        <row r="3512">
          <cell r="G3512">
            <v>100557</v>
          </cell>
          <cell r="H3512" t="str">
            <v>CAIXA DE PASSAGEM PARA TELEFONE 80X80X15CM (SOBREPOR) FORNECIMENTO E INSTALACAO. AF_11/2019</v>
          </cell>
          <cell r="I3512" t="str">
            <v>UN</v>
          </cell>
          <cell r="J3512" t="str">
            <v>COEFICIENTE DE REPRESENTATIVIDADE</v>
          </cell>
          <cell r="K3512" t="str">
            <v>437,13</v>
          </cell>
        </row>
        <row r="3513">
          <cell r="A3513" t="str">
            <v>INSTALACOES ESPECIAIS</v>
          </cell>
          <cell r="B3513" t="str">
            <v>INES</v>
          </cell>
          <cell r="C3513" t="str">
            <v>TELEFONE</v>
          </cell>
          <cell r="D3513" t="str">
            <v>0187</v>
          </cell>
        </row>
        <row r="3513">
          <cell r="G3513">
            <v>100560</v>
          </cell>
          <cell r="H3513" t="str">
            <v>QUADRO DE DISTRIBUIÇÃO PARA TELEFONE N.2, 20X20X12CM EM CHAPA METALICA, DE EMBUTIR, SEM ACESSORIOS, PADRÃO TELEBRAS, FORNECIMENTO E INSTALAÇÃO. AF_11/2019</v>
          </cell>
          <cell r="I3513" t="str">
            <v>UN</v>
          </cell>
          <cell r="J3513" t="str">
            <v>COEFICIENTE DE REPRESENTATIVIDADE</v>
          </cell>
          <cell r="K3513" t="str">
            <v>100,42</v>
          </cell>
        </row>
        <row r="3514">
          <cell r="A3514" t="str">
            <v>INSTALACOES ESPECIAIS</v>
          </cell>
          <cell r="B3514" t="str">
            <v>INES</v>
          </cell>
          <cell r="C3514" t="str">
            <v>TELEFONE</v>
          </cell>
          <cell r="D3514" t="str">
            <v>0187</v>
          </cell>
        </row>
        <row r="3514">
          <cell r="G3514">
            <v>100561</v>
          </cell>
          <cell r="H3514" t="str">
            <v>QUADRO DE DISTRIBUICAO PARA TELEFONE N.3, 40X40X12CM EM CHAPA METALICA, DE EMBUTIR, SEM ACESSORIOS, PADRAO TELEBRAS, FORNECIMENTO E INSTALAÇÃO. AF_11/2019</v>
          </cell>
          <cell r="I3514" t="str">
            <v>UN</v>
          </cell>
          <cell r="J3514" t="str">
            <v>COEFICIENTE DE REPRESENTATIVIDADE</v>
          </cell>
          <cell r="K3514" t="str">
            <v>179,86</v>
          </cell>
        </row>
        <row r="3515">
          <cell r="A3515" t="str">
            <v>INSTALACOES ESPECIAIS</v>
          </cell>
          <cell r="B3515" t="str">
            <v>INES</v>
          </cell>
          <cell r="C3515" t="str">
            <v>TELEFONE</v>
          </cell>
          <cell r="D3515" t="str">
            <v>0187</v>
          </cell>
        </row>
        <row r="3515">
          <cell r="G3515">
            <v>100562</v>
          </cell>
          <cell r="H3515" t="str">
            <v>QUADRO DE DISTRIBUICAO PARA TELEFONE N.4, 60X60X12CM EM CHAPA METALICA, DE EMBUTIR, SEM ACESSORIOS, PADRAO TELEBRAS, FORNECIMENTO E INSTALAÇÃO. AF_11/2019</v>
          </cell>
          <cell r="I3515" t="str">
            <v>UN</v>
          </cell>
          <cell r="J3515" t="str">
            <v>COEFICIENTE DE REPRESENTATIVIDADE</v>
          </cell>
          <cell r="K3515" t="str">
            <v>276,30</v>
          </cell>
        </row>
        <row r="3516">
          <cell r="A3516" t="str">
            <v>INSTALACOES ESPECIAIS</v>
          </cell>
          <cell r="B3516" t="str">
            <v>INES</v>
          </cell>
          <cell r="C3516" t="str">
            <v>TELEFONE</v>
          </cell>
          <cell r="D3516" t="str">
            <v>0187</v>
          </cell>
        </row>
        <row r="3516">
          <cell r="G3516">
            <v>100563</v>
          </cell>
          <cell r="H3516" t="str">
            <v>QUADRO DE DISTRIBUIÇÃO PARA TELEFONE N.5, 80X80X12CM EM CHAPA METALICA, SEM ACESSORIOS, PADRAO TELEBRAS, FORNECIMENTO E INSTALAÇÃO. AF_11/2019</v>
          </cell>
          <cell r="I3516" t="str">
            <v>UN</v>
          </cell>
          <cell r="J3516" t="str">
            <v>COEFICIENTE DE REPRESENTATIVIDADE</v>
          </cell>
          <cell r="K3516" t="str">
            <v>396,62</v>
          </cell>
        </row>
        <row r="3517">
          <cell r="A3517" t="str">
            <v>INSTALACOES ESPECIAIS</v>
          </cell>
          <cell r="B3517" t="str">
            <v>INES</v>
          </cell>
          <cell r="C3517" t="str">
            <v>TELEFONE</v>
          </cell>
          <cell r="D3517" t="str">
            <v>0187</v>
          </cell>
        </row>
        <row r="3517">
          <cell r="G3517">
            <v>101795</v>
          </cell>
          <cell r="H3517" t="str">
            <v>CAIXA ENTERRADA PARA INSTALAÇÕES TELEFÔNICAS TIPO R1, EM ALVENARIA COM BLOCOS DE CONCRETO, DIMENSÕES INTERNAS: 0,35X0,60X0,60 M, EXCLUINDO TAMPÃO. AF_12/2020</v>
          </cell>
          <cell r="I3517" t="str">
            <v>UN</v>
          </cell>
          <cell r="J3517" t="str">
            <v>ATRIBUÍDO SÃO PAULO</v>
          </cell>
          <cell r="K3517" t="str">
            <v>561,82</v>
          </cell>
        </row>
        <row r="3518">
          <cell r="A3518" t="str">
            <v>INSTALACOES ESPECIAIS</v>
          </cell>
          <cell r="B3518" t="str">
            <v>INES</v>
          </cell>
          <cell r="C3518" t="str">
            <v>TELEFONE</v>
          </cell>
          <cell r="D3518" t="str">
            <v>0187</v>
          </cell>
        </row>
        <row r="3518">
          <cell r="G3518">
            <v>101798</v>
          </cell>
          <cell r="H3518" t="str">
            <v>TAMPA PARA CAIXA TIPO R1, EM FERRO FUNDIDO, DIMENSÕES INTERNAS: 0,40 X 0,60 M - FORNECIMENTO E INSTALAÇÃO. AF_12/2020</v>
          </cell>
          <cell r="I3518" t="str">
            <v>UN</v>
          </cell>
          <cell r="J3518" t="str">
            <v>COEFICIENTE DE REPRESENTATIVIDADE</v>
          </cell>
          <cell r="K3518" t="str">
            <v>270,13</v>
          </cell>
        </row>
        <row r="3519">
          <cell r="A3519" t="str">
            <v>INSTALACOES ESPECIAIS</v>
          </cell>
          <cell r="B3519" t="str">
            <v>INES</v>
          </cell>
          <cell r="C3519" t="str">
            <v>TELEFONE</v>
          </cell>
          <cell r="D3519" t="str">
            <v>0187</v>
          </cell>
        </row>
        <row r="3519">
          <cell r="G3519">
            <v>101799</v>
          </cell>
          <cell r="H3519" t="str">
            <v>TAMPA PARA CAIXA TIPO R2 E R3, EM FERRO FUNDIDO, DIMENSÕES INTERNAS: 0,55 X 1,10 M - FORNECIMENTO E INSTALAÇÃO. AF_12/2020</v>
          </cell>
          <cell r="I3519" t="str">
            <v>UN</v>
          </cell>
          <cell r="J3519" t="str">
            <v>COEFICIENTE DE REPRESENTATIVIDADE</v>
          </cell>
          <cell r="K3519" t="str">
            <v>647,41</v>
          </cell>
        </row>
        <row r="3520">
          <cell r="A3520" t="str">
            <v>INSTALACOES ESPECIAIS</v>
          </cell>
          <cell r="B3520" t="str">
            <v>INES</v>
          </cell>
          <cell r="C3520" t="str">
            <v>AR CONDICIONADO</v>
          </cell>
          <cell r="D3520" t="str">
            <v>0190</v>
          </cell>
        </row>
        <row r="3520">
          <cell r="G3520">
            <v>98397</v>
          </cell>
          <cell r="H3520" t="str">
            <v>PINTURA ANTICORROSIVA DE DUTO METÁLICO. AF_03/2024</v>
          </cell>
          <cell r="I3520" t="str">
            <v>M2</v>
          </cell>
          <cell r="J3520" t="str">
            <v>COEFICIENTE DE REPRESENTATIVIDADE</v>
          </cell>
          <cell r="K3520" t="str">
            <v>12,33</v>
          </cell>
        </row>
        <row r="3521">
          <cell r="A3521" t="str">
            <v>INSTALACOES ESPECIAIS</v>
          </cell>
          <cell r="B3521" t="str">
            <v>INES</v>
          </cell>
          <cell r="C3521" t="str">
            <v>AR CONDICIONADO</v>
          </cell>
          <cell r="D3521" t="str">
            <v>0190</v>
          </cell>
        </row>
        <row r="3521">
          <cell r="G3521">
            <v>103244</v>
          </cell>
          <cell r="H3521" t="str">
            <v>AR CONDICIONADO SPLIT INVERTER, HI-WALL (PAREDE), 9000 BTU/H, CICLO FRIO - FORNECIMENTO E INSTALAÇÃO. AF_11/2021_PE</v>
          </cell>
          <cell r="I3521" t="str">
            <v>UN</v>
          </cell>
          <cell r="J3521" t="str">
            <v>COEFICIENTE DE REPRESENTATIVIDADE</v>
          </cell>
          <cell r="K3521" t="str">
            <v>2.406,24</v>
          </cell>
        </row>
        <row r="3522">
          <cell r="A3522" t="str">
            <v>INSTALACOES ESPECIAIS</v>
          </cell>
          <cell r="B3522" t="str">
            <v>INES</v>
          </cell>
          <cell r="C3522" t="str">
            <v>AR CONDICIONADO</v>
          </cell>
          <cell r="D3522" t="str">
            <v>0190</v>
          </cell>
        </row>
        <row r="3522">
          <cell r="G3522">
            <v>103245</v>
          </cell>
          <cell r="H3522" t="str">
            <v>AR CONDICIONADO SPLIT ON/OFF, HI-WALL (PAREDE), 9000 BTUS/H, CICLO FRIO - FORNECIMENTO E INSTALAÇÃO. AF_11/2021_PE</v>
          </cell>
          <cell r="I3522" t="str">
            <v>UN</v>
          </cell>
          <cell r="J3522" t="str">
            <v>COEFICIENTE DE REPRESENTATIVIDADE</v>
          </cell>
          <cell r="K3522" t="str">
            <v>1.894,06</v>
          </cell>
        </row>
        <row r="3523">
          <cell r="A3523" t="str">
            <v>INSTALACOES ESPECIAIS</v>
          </cell>
          <cell r="B3523" t="str">
            <v>INES</v>
          </cell>
          <cell r="C3523" t="str">
            <v>AR CONDICIONADO</v>
          </cell>
          <cell r="D3523" t="str">
            <v>0190</v>
          </cell>
        </row>
        <row r="3523">
          <cell r="G3523">
            <v>103246</v>
          </cell>
          <cell r="H3523" t="str">
            <v>AR CONDICIONADO SPLIT ON/OFF, HI-WALL (PAREDE), 9000 BTUS/H, CICLO QUENTE/FRIO - FORNECIMENTO E INSTALAÇÃO. AF_11/2021_PE</v>
          </cell>
          <cell r="I3523" t="str">
            <v>UN</v>
          </cell>
          <cell r="J3523" t="str">
            <v>COEFICIENTE DE REPRESENTATIVIDADE</v>
          </cell>
          <cell r="K3523" t="str">
            <v>2.067,27</v>
          </cell>
        </row>
        <row r="3524">
          <cell r="A3524" t="str">
            <v>INSTALACOES ESPECIAIS</v>
          </cell>
          <cell r="B3524" t="str">
            <v>INES</v>
          </cell>
          <cell r="C3524" t="str">
            <v>AR CONDICIONADO</v>
          </cell>
          <cell r="D3524" t="str">
            <v>0190</v>
          </cell>
        </row>
        <row r="3524">
          <cell r="G3524">
            <v>103247</v>
          </cell>
          <cell r="H3524" t="str">
            <v>AR CONDICIONADO SPLIT INVERTER, HI-WALL (PAREDE), 12000 BTU/H, CICLO FRIO - FORNECIMENTO E INSTALAÇÃO. AF_11/2021_PE</v>
          </cell>
          <cell r="I3524" t="str">
            <v>UN</v>
          </cell>
          <cell r="J3524" t="str">
            <v>COEFICIENTE DE REPRESENTATIVIDADE</v>
          </cell>
          <cell r="K3524" t="str">
            <v>2.672,63</v>
          </cell>
        </row>
        <row r="3525">
          <cell r="A3525" t="str">
            <v>INSTALACOES ESPECIAIS</v>
          </cell>
          <cell r="B3525" t="str">
            <v>INES</v>
          </cell>
          <cell r="C3525" t="str">
            <v>AR CONDICIONADO</v>
          </cell>
          <cell r="D3525" t="str">
            <v>0190</v>
          </cell>
        </row>
        <row r="3525">
          <cell r="G3525">
            <v>103248</v>
          </cell>
          <cell r="H3525" t="str">
            <v>AR CONDICIONADO SPLIT ON/OFF, HI-WALL (PAREDE), 12000 BTUS/H, CICLO FRIO - FORNECIMENTO E INSTALAÇÃO. AF_11/2021_PE</v>
          </cell>
          <cell r="I3525" t="str">
            <v>UN</v>
          </cell>
          <cell r="J3525" t="str">
            <v>COEFICIENTE DE REPRESENTATIVIDADE</v>
          </cell>
          <cell r="K3525" t="str">
            <v>2.180,68</v>
          </cell>
        </row>
        <row r="3526">
          <cell r="A3526" t="str">
            <v>INSTALACOES ESPECIAIS</v>
          </cell>
          <cell r="B3526" t="str">
            <v>INES</v>
          </cell>
          <cell r="C3526" t="str">
            <v>AR CONDICIONADO</v>
          </cell>
          <cell r="D3526" t="str">
            <v>0190</v>
          </cell>
        </row>
        <row r="3526">
          <cell r="G3526">
            <v>103249</v>
          </cell>
          <cell r="H3526" t="str">
            <v>AR CONDICIONADO SPLIT ON/OFF, HI-WALL (PAREDE), 12000 BTUS/H, CICLO QUENTE/FRIO - FORNECIMENTO E INSTALAÇÃO. AF_11/2021_PE</v>
          </cell>
          <cell r="I3526" t="str">
            <v>UN</v>
          </cell>
          <cell r="J3526" t="str">
            <v>COEFICIENTE DE REPRESENTATIVIDADE</v>
          </cell>
          <cell r="K3526" t="str">
            <v>2.344,15</v>
          </cell>
        </row>
        <row r="3527">
          <cell r="A3527" t="str">
            <v>INSTALACOES ESPECIAIS</v>
          </cell>
          <cell r="B3527" t="str">
            <v>INES</v>
          </cell>
          <cell r="C3527" t="str">
            <v>AR CONDICIONADO</v>
          </cell>
          <cell r="D3527" t="str">
            <v>0190</v>
          </cell>
        </row>
        <row r="3527">
          <cell r="G3527">
            <v>103250</v>
          </cell>
          <cell r="H3527" t="str">
            <v>AR CONDICIONADO SPLIT INVERTER, HI-WALL (PAREDE), 18000 BTU/H, CICLO FRIO - FORNECIMENTO E INSTALAÇÃO. AF_11/2021_PE</v>
          </cell>
          <cell r="I3527" t="str">
            <v>UN</v>
          </cell>
          <cell r="J3527" t="str">
            <v>COEFICIENTE DE REPRESENTATIVIDADE</v>
          </cell>
          <cell r="K3527" t="str">
            <v>3.889,13</v>
          </cell>
        </row>
        <row r="3528">
          <cell r="A3528" t="str">
            <v>INSTALACOES ESPECIAIS</v>
          </cell>
          <cell r="B3528" t="str">
            <v>INES</v>
          </cell>
          <cell r="C3528" t="str">
            <v>AR CONDICIONADO</v>
          </cell>
          <cell r="D3528" t="str">
            <v>0190</v>
          </cell>
        </row>
        <row r="3528">
          <cell r="G3528">
            <v>103251</v>
          </cell>
          <cell r="H3528" t="str">
            <v>AR CONDICIONADO SPLIT ON/OFF, HI-WALL (PAREDE), 18000 BTUS/H, CICLO FRIO - FORNECIMENTO E INSTALAÇÃO. AF_11/2021_PE</v>
          </cell>
          <cell r="I3528" t="str">
            <v>UN</v>
          </cell>
          <cell r="J3528" t="str">
            <v>COEFICIENTE DE REPRESENTATIVIDADE</v>
          </cell>
          <cell r="K3528" t="str">
            <v>3.067,50</v>
          </cell>
        </row>
        <row r="3529">
          <cell r="A3529" t="str">
            <v>INSTALACOES ESPECIAIS</v>
          </cell>
          <cell r="B3529" t="str">
            <v>INES</v>
          </cell>
          <cell r="C3529" t="str">
            <v>AR CONDICIONADO</v>
          </cell>
          <cell r="D3529" t="str">
            <v>0190</v>
          </cell>
        </row>
        <row r="3529">
          <cell r="G3529">
            <v>103252</v>
          </cell>
          <cell r="H3529" t="str">
            <v>AR CONDICIONADO SPLIT ON/OFF, HI-WALL (PAREDE), 18000 BTUS/H, CICLO QUENTE/FRIO - FORNECIMENTO E INSTALAÇÃO. AF_11/2021_PE</v>
          </cell>
          <cell r="I3529" t="str">
            <v>UN</v>
          </cell>
          <cell r="J3529" t="str">
            <v>COEFICIENTE DE REPRESENTATIVIDADE</v>
          </cell>
          <cell r="K3529" t="str">
            <v>3.398,84</v>
          </cell>
        </row>
        <row r="3530">
          <cell r="A3530" t="str">
            <v>INSTALACOES ESPECIAIS</v>
          </cell>
          <cell r="B3530" t="str">
            <v>INES</v>
          </cell>
          <cell r="C3530" t="str">
            <v>AR CONDICIONADO</v>
          </cell>
          <cell r="D3530" t="str">
            <v>0190</v>
          </cell>
        </row>
        <row r="3530">
          <cell r="G3530">
            <v>103253</v>
          </cell>
          <cell r="H3530" t="str">
            <v>AR CONDICIONADO SPLIT INVERTER, HI-WALL (PAREDE), 24000 BTU/H, CICLO FRIO - FORNECIMENTO E INSTALAÇÃO. AF_11/2021_PE</v>
          </cell>
          <cell r="I3530" t="str">
            <v>UN</v>
          </cell>
          <cell r="J3530" t="str">
            <v>COEFICIENTE DE REPRESENTATIVIDADE</v>
          </cell>
          <cell r="K3530" t="str">
            <v>5.307,84</v>
          </cell>
        </row>
        <row r="3531">
          <cell r="A3531" t="str">
            <v>INSTALACOES ESPECIAIS</v>
          </cell>
          <cell r="B3531" t="str">
            <v>INES</v>
          </cell>
          <cell r="C3531" t="str">
            <v>AR CONDICIONADO</v>
          </cell>
          <cell r="D3531" t="str">
            <v>0190</v>
          </cell>
        </row>
        <row r="3531">
          <cell r="G3531">
            <v>103254</v>
          </cell>
          <cell r="H3531" t="str">
            <v>AR CONDICIONADO SPLIT ON/OFF, HI-WALL (PAREDE), 24000 BTUS/H, CICLO FRIO - FORNECIMENTO E INSTALAÇÃO. AF_11/2021_PE</v>
          </cell>
          <cell r="I3531" t="str">
            <v>UN</v>
          </cell>
          <cell r="J3531" t="str">
            <v>COEFICIENTE DE REPRESENTATIVIDADE</v>
          </cell>
          <cell r="K3531" t="str">
            <v>3.964,56</v>
          </cell>
        </row>
        <row r="3532">
          <cell r="A3532" t="str">
            <v>INSTALACOES ESPECIAIS</v>
          </cell>
          <cell r="B3532" t="str">
            <v>INES</v>
          </cell>
          <cell r="C3532" t="str">
            <v>AR CONDICIONADO</v>
          </cell>
          <cell r="D3532" t="str">
            <v>0190</v>
          </cell>
        </row>
        <row r="3532">
          <cell r="G3532">
            <v>103255</v>
          </cell>
          <cell r="H3532" t="str">
            <v>AR CONDICIONADO SPLIT ON/OFF, HI-WALL (PAREDE), 24000 BTUS/H, CICLO QUENTE/FRIO - FORNECIMENTO E INSTALAÇÃO. AF_11/2021_PE</v>
          </cell>
          <cell r="I3532" t="str">
            <v>UN</v>
          </cell>
          <cell r="J3532" t="str">
            <v>COEFICIENTE DE REPRESENTATIVIDADE</v>
          </cell>
          <cell r="K3532" t="str">
            <v>4.438,51</v>
          </cell>
        </row>
        <row r="3533">
          <cell r="A3533" t="str">
            <v>INSTALACOES ESPECIAIS</v>
          </cell>
          <cell r="B3533" t="str">
            <v>INES</v>
          </cell>
          <cell r="C3533" t="str">
            <v>AR CONDICIONADO</v>
          </cell>
          <cell r="D3533" t="str">
            <v>0190</v>
          </cell>
        </row>
        <row r="3533">
          <cell r="G3533">
            <v>103256</v>
          </cell>
          <cell r="H3533" t="str">
            <v>AR CONDICIONADO SPLIT INVERTER, PISO TETO, 18000 BTU/H, CICLO FRIO - FORNECIMENTO E INSTALAÇÃO. AF_11/2021_PSE</v>
          </cell>
          <cell r="I3533" t="str">
            <v>UN</v>
          </cell>
          <cell r="J3533" t="str">
            <v>ATRIBUÍDO SÃO PAULO</v>
          </cell>
          <cell r="K3533" t="str">
            <v>9.868,21</v>
          </cell>
        </row>
        <row r="3534">
          <cell r="A3534" t="str">
            <v>INSTALACOES ESPECIAIS</v>
          </cell>
          <cell r="B3534" t="str">
            <v>INES</v>
          </cell>
          <cell r="C3534" t="str">
            <v>AR CONDICIONADO</v>
          </cell>
          <cell r="D3534" t="str">
            <v>0190</v>
          </cell>
        </row>
        <row r="3534">
          <cell r="G3534">
            <v>103257</v>
          </cell>
          <cell r="H3534" t="str">
            <v>AR CONDICIONADO SPLIT ON/OFF, PISO TETO, 18.000 BTU/H, CICLO FRIO - FORNECIMENTO E INSTALAÇÃO. AF_11/2021_PSE</v>
          </cell>
          <cell r="I3534" t="str">
            <v>UN</v>
          </cell>
          <cell r="J3534" t="str">
            <v>ATRIBUÍDO SÃO PAULO</v>
          </cell>
          <cell r="K3534" t="str">
            <v>5.625,58</v>
          </cell>
        </row>
        <row r="3535">
          <cell r="A3535" t="str">
            <v>INSTALACOES ESPECIAIS</v>
          </cell>
          <cell r="B3535" t="str">
            <v>INES</v>
          </cell>
          <cell r="C3535" t="str">
            <v>AR CONDICIONADO</v>
          </cell>
          <cell r="D3535" t="str">
            <v>0190</v>
          </cell>
        </row>
        <row r="3535">
          <cell r="G3535">
            <v>103258</v>
          </cell>
          <cell r="H3535" t="str">
            <v>AR CONDICIONADO SPLIT INVERTER, PISO TETO, 24000 BTU/H, CICLO FRIO - FORNECIMENTO E INSTALAÇÃO. AF_11/2021_PSE</v>
          </cell>
          <cell r="I3535" t="str">
            <v>UN</v>
          </cell>
          <cell r="J3535" t="str">
            <v>ATRIBUÍDO SÃO PAULO</v>
          </cell>
          <cell r="K3535" t="str">
            <v>11.034,73</v>
          </cell>
        </row>
        <row r="3536">
          <cell r="A3536" t="str">
            <v>INSTALACOES ESPECIAIS</v>
          </cell>
          <cell r="B3536" t="str">
            <v>INES</v>
          </cell>
          <cell r="C3536" t="str">
            <v>AR CONDICIONADO</v>
          </cell>
          <cell r="D3536" t="str">
            <v>0190</v>
          </cell>
        </row>
        <row r="3536">
          <cell r="G3536">
            <v>103259</v>
          </cell>
          <cell r="H3536" t="str">
            <v>AR CONDICIONADO SPLIT ON/OFF, PISO TETO, 24.000 BTU/H, CICLO FRIO - FORNECIMENTO E INSTALAÇÃO. AF_11/2021_PSE</v>
          </cell>
          <cell r="I3536" t="str">
            <v>UN</v>
          </cell>
          <cell r="J3536" t="str">
            <v>ATRIBUÍDO SÃO PAULO</v>
          </cell>
          <cell r="K3536" t="str">
            <v>5.934,56</v>
          </cell>
        </row>
        <row r="3537">
          <cell r="A3537" t="str">
            <v>INSTALACOES ESPECIAIS</v>
          </cell>
          <cell r="B3537" t="str">
            <v>INES</v>
          </cell>
          <cell r="C3537" t="str">
            <v>AR CONDICIONADO</v>
          </cell>
          <cell r="D3537" t="str">
            <v>0190</v>
          </cell>
        </row>
        <row r="3537">
          <cell r="G3537">
            <v>103260</v>
          </cell>
          <cell r="H3537" t="str">
            <v>AR CONDICIONADO SPLIT INVERTER, PISO TETO, 24000 BTU/H, QUENTE/FRIO - FORNECIMENTO E INSTALAÇÃO. AF_11/2021_PSE</v>
          </cell>
          <cell r="I3537" t="str">
            <v>UN</v>
          </cell>
          <cell r="J3537" t="str">
            <v>ATRIBUÍDO SÃO PAULO</v>
          </cell>
          <cell r="K3537" t="str">
            <v>6.096,86</v>
          </cell>
        </row>
        <row r="3538">
          <cell r="A3538" t="str">
            <v>INSTALACOES ESPECIAIS</v>
          </cell>
          <cell r="B3538" t="str">
            <v>INES</v>
          </cell>
          <cell r="C3538" t="str">
            <v>AR CONDICIONADO</v>
          </cell>
          <cell r="D3538" t="str">
            <v>0190</v>
          </cell>
        </row>
        <row r="3538">
          <cell r="G3538">
            <v>103261</v>
          </cell>
          <cell r="H3538" t="str">
            <v>AR CONDICIONADO SPLIT INVERTER, PISO TETO, 36000 BTU/H, CICLO FRIO - FORNECIMENTO E INSTALAÇÃO. AF_11/2021_PSE</v>
          </cell>
          <cell r="I3538" t="str">
            <v>UN</v>
          </cell>
          <cell r="J3538" t="str">
            <v>ATRIBUÍDO SÃO PAULO</v>
          </cell>
          <cell r="K3538" t="str">
            <v>12.449,39</v>
          </cell>
        </row>
        <row r="3539">
          <cell r="A3539" t="str">
            <v>INSTALACOES ESPECIAIS</v>
          </cell>
          <cell r="B3539" t="str">
            <v>INES</v>
          </cell>
          <cell r="C3539" t="str">
            <v>AR CONDICIONADO</v>
          </cell>
          <cell r="D3539" t="str">
            <v>0190</v>
          </cell>
        </row>
        <row r="3539">
          <cell r="G3539">
            <v>103262</v>
          </cell>
          <cell r="H3539" t="str">
            <v>AR CONDICIONADO SPLIT ON/OFF, PISO TETO, 36.000 BTU/H, CICLO FRIO - FORNECIMENTO E INSTALAÇÃO. AF_11/2021_PSE</v>
          </cell>
          <cell r="I3539" t="str">
            <v>UN</v>
          </cell>
          <cell r="J3539" t="str">
            <v>ATRIBUÍDO SÃO PAULO</v>
          </cell>
          <cell r="K3539" t="str">
            <v>7.802,44</v>
          </cell>
        </row>
        <row r="3540">
          <cell r="A3540" t="str">
            <v>INSTALACOES ESPECIAIS</v>
          </cell>
          <cell r="B3540" t="str">
            <v>INES</v>
          </cell>
          <cell r="C3540" t="str">
            <v>AR CONDICIONADO</v>
          </cell>
          <cell r="D3540" t="str">
            <v>0190</v>
          </cell>
        </row>
        <row r="3540">
          <cell r="G3540">
            <v>103263</v>
          </cell>
          <cell r="H3540" t="str">
            <v>AR CONDICIONADO SPLIT INVERTER, PISO TETO, 48000 BTU/H, CICLO FRIO - FORNECIMENTO E INSTALAÇÃO. AF_11/2021_PE</v>
          </cell>
          <cell r="I3540" t="str">
            <v>UN</v>
          </cell>
          <cell r="J3540" t="str">
            <v>ATRIBUÍDO SÃO PAULO</v>
          </cell>
          <cell r="K3540" t="str">
            <v>17.311,67</v>
          </cell>
        </row>
        <row r="3541">
          <cell r="A3541" t="str">
            <v>INSTALACOES ESPECIAIS</v>
          </cell>
          <cell r="B3541" t="str">
            <v>INES</v>
          </cell>
          <cell r="C3541" t="str">
            <v>AR CONDICIONADO</v>
          </cell>
          <cell r="D3541" t="str">
            <v>0190</v>
          </cell>
        </row>
        <row r="3541">
          <cell r="G3541">
            <v>103264</v>
          </cell>
          <cell r="H3541" t="str">
            <v>AR CONDICIONADO SPLIT ON/OFF, PISO TETO, 48.000 BTU/H, CICLO FRIO - FORNECIMENTO E INSTALAÇÃO. AF_11/2021_PE</v>
          </cell>
          <cell r="I3541" t="str">
            <v>UN</v>
          </cell>
          <cell r="J3541" t="str">
            <v>ATRIBUÍDO SÃO PAULO</v>
          </cell>
          <cell r="K3541" t="str">
            <v>9.703,29</v>
          </cell>
        </row>
        <row r="3542">
          <cell r="A3542" t="str">
            <v>INSTALACOES ESPECIAIS</v>
          </cell>
          <cell r="B3542" t="str">
            <v>INES</v>
          </cell>
          <cell r="C3542" t="str">
            <v>AR CONDICIONADO</v>
          </cell>
          <cell r="D3542" t="str">
            <v>0190</v>
          </cell>
        </row>
        <row r="3542">
          <cell r="G3542">
            <v>103265</v>
          </cell>
          <cell r="H3542" t="str">
            <v>AR CONDICIONADO SPLIT INVERTER, PISO TETO, APRESENTANDO ENTRE 54000 E 58000 BTU/H, CICLO FRIO - FORNECIMENTO E INSTALAÇÃO. AF_11/2021_PE</v>
          </cell>
          <cell r="I3542" t="str">
            <v>UN</v>
          </cell>
          <cell r="J3542" t="str">
            <v>ATRIBUÍDO SÃO PAULO</v>
          </cell>
          <cell r="K3542" t="str">
            <v>20.873,01</v>
          </cell>
        </row>
        <row r="3543">
          <cell r="A3543" t="str">
            <v>INSTALACOES ESPECIAIS</v>
          </cell>
          <cell r="B3543" t="str">
            <v>INES</v>
          </cell>
          <cell r="C3543" t="str">
            <v>AR CONDICIONADO</v>
          </cell>
          <cell r="D3543" t="str">
            <v>0190</v>
          </cell>
        </row>
        <row r="3543">
          <cell r="G3543">
            <v>103266</v>
          </cell>
          <cell r="H3543" t="str">
            <v>AR CONDICIONADO SPLIT ON/OFF, PISO TETO, 60.000 BTU/H, CICLO FRIO - FORNECIMENTO E INSTALAÇÃO. AF_11/2021_PE</v>
          </cell>
          <cell r="I3543" t="str">
            <v>UN</v>
          </cell>
          <cell r="J3543" t="str">
            <v>ATRIBUÍDO SÃO PAULO</v>
          </cell>
          <cell r="K3543" t="str">
            <v>10.838,19</v>
          </cell>
        </row>
        <row r="3544">
          <cell r="A3544" t="str">
            <v>INSTALACOES ESPECIAIS</v>
          </cell>
          <cell r="B3544" t="str">
            <v>INES</v>
          </cell>
          <cell r="C3544" t="str">
            <v>AR CONDICIONADO</v>
          </cell>
          <cell r="D3544" t="str">
            <v>0190</v>
          </cell>
        </row>
        <row r="3544">
          <cell r="G3544">
            <v>103267</v>
          </cell>
          <cell r="H3544" t="str">
            <v>AR CONDICIONADO SPLIT ON/OFF, CASSETE (TETO), FRIO 4 VIAS 18000 BTU/H - FORNECIMENTO E INSTALAÇÃO. AF_11/2021_PE</v>
          </cell>
          <cell r="I3544" t="str">
            <v>UN</v>
          </cell>
          <cell r="J3544" t="str">
            <v>ATRIBUÍDO SÃO PAULO</v>
          </cell>
          <cell r="K3544" t="str">
            <v>6.153,19</v>
          </cell>
        </row>
        <row r="3545">
          <cell r="A3545" t="str">
            <v>INSTALACOES ESPECIAIS</v>
          </cell>
          <cell r="B3545" t="str">
            <v>INES</v>
          </cell>
          <cell r="C3545" t="str">
            <v>AR CONDICIONADO</v>
          </cell>
          <cell r="D3545" t="str">
            <v>0190</v>
          </cell>
        </row>
        <row r="3545">
          <cell r="G3545">
            <v>103268</v>
          </cell>
          <cell r="H3545" t="str">
            <v>AR CONDICIONADO SPLIT ON/OFF, CASSETE (TETO), 18000 BTU/H, CICLO QUENTE/FRIO - FORNECIMENTO E INSTALAÇÃO. AF_11/2021_PE</v>
          </cell>
          <cell r="I3545" t="str">
            <v>UN</v>
          </cell>
          <cell r="J3545" t="str">
            <v>ATRIBUÍDO SÃO PAULO</v>
          </cell>
          <cell r="K3545" t="str">
            <v>7.309,19</v>
          </cell>
        </row>
        <row r="3546">
          <cell r="A3546" t="str">
            <v>INSTALACOES ESPECIAIS</v>
          </cell>
          <cell r="B3546" t="str">
            <v>INES</v>
          </cell>
          <cell r="C3546" t="str">
            <v>AR CONDICIONADO</v>
          </cell>
          <cell r="D3546" t="str">
            <v>0190</v>
          </cell>
        </row>
        <row r="3546">
          <cell r="G3546">
            <v>103269</v>
          </cell>
          <cell r="H3546" t="str">
            <v>AR CONDICIONADO SPLIT ON/OFF, CASSETE (TETO), FRIO 4 VIAS 24000 BTU/H - FORNECIMENTO E INSTALAÇÃO. AF_11/2021_PE</v>
          </cell>
          <cell r="I3546" t="str">
            <v>UN</v>
          </cell>
          <cell r="J3546" t="str">
            <v>ATRIBUÍDO SÃO PAULO</v>
          </cell>
          <cell r="K3546" t="str">
            <v>7.568,29</v>
          </cell>
        </row>
        <row r="3547">
          <cell r="A3547" t="str">
            <v>INSTALACOES ESPECIAIS</v>
          </cell>
          <cell r="B3547" t="str">
            <v>INES</v>
          </cell>
          <cell r="C3547" t="str">
            <v>AR CONDICIONADO</v>
          </cell>
          <cell r="D3547" t="str">
            <v>0190</v>
          </cell>
        </row>
        <row r="3547">
          <cell r="G3547">
            <v>103270</v>
          </cell>
          <cell r="H3547" t="str">
            <v>AR CONDICIONADO SPLIT ON/OFF, CASSETE (TETO), 24000 BTU/H, CICLO QUENTE/FRIO - FORNECIMENTO E INSTALAÇÃO. AF_11/2021_PE</v>
          </cell>
          <cell r="I3547" t="str">
            <v>UN</v>
          </cell>
          <cell r="J3547" t="str">
            <v>ATRIBUÍDO SÃO PAULO</v>
          </cell>
          <cell r="K3547" t="str">
            <v>7.857,08</v>
          </cell>
        </row>
        <row r="3548">
          <cell r="A3548" t="str">
            <v>INSTALACOES ESPECIAIS</v>
          </cell>
          <cell r="B3548" t="str">
            <v>INES</v>
          </cell>
          <cell r="C3548" t="str">
            <v>AR CONDICIONADO</v>
          </cell>
          <cell r="D3548" t="str">
            <v>0190</v>
          </cell>
        </row>
        <row r="3548">
          <cell r="G3548">
            <v>103271</v>
          </cell>
          <cell r="H3548" t="str">
            <v>AR CONDICIONADO SPLIT ON/OFF, CASSETE (TETO), FRIO 4 VIAS 36000 BTU/H - FORNECIMENTO E INSTALAÇÃO. AF_11/2021_PE</v>
          </cell>
          <cell r="I3548" t="str">
            <v>UN</v>
          </cell>
          <cell r="J3548" t="str">
            <v>ATRIBUÍDO SÃO PAULO</v>
          </cell>
          <cell r="K3548" t="str">
            <v>11.140,16</v>
          </cell>
        </row>
        <row r="3549">
          <cell r="A3549" t="str">
            <v>INSTALACOES ESPECIAIS</v>
          </cell>
          <cell r="B3549" t="str">
            <v>INES</v>
          </cell>
          <cell r="C3549" t="str">
            <v>AR CONDICIONADO</v>
          </cell>
          <cell r="D3549" t="str">
            <v>0190</v>
          </cell>
        </row>
        <row r="3549">
          <cell r="G3549">
            <v>103272</v>
          </cell>
          <cell r="H3549" t="str">
            <v>AR CONDICIONADO SPLIT ON/OFF, CASSETE (TETO), 36000 BTU/H, CICLO QUENTE/FRIO - FORNECIMENTO E INSTALAÇÃO. AF_11/2021_PE</v>
          </cell>
          <cell r="I3549" t="str">
            <v>UN</v>
          </cell>
          <cell r="J3549" t="str">
            <v>ATRIBUÍDO SÃO PAULO</v>
          </cell>
          <cell r="K3549" t="str">
            <v>11.507,40</v>
          </cell>
        </row>
        <row r="3550">
          <cell r="A3550" t="str">
            <v>INSTALACOES ESPECIAIS</v>
          </cell>
          <cell r="B3550" t="str">
            <v>INES</v>
          </cell>
          <cell r="C3550" t="str">
            <v>AR CONDICIONADO</v>
          </cell>
          <cell r="D3550" t="str">
            <v>0190</v>
          </cell>
        </row>
        <row r="3550">
          <cell r="G3550">
            <v>103273</v>
          </cell>
          <cell r="H3550" t="str">
            <v>AR CONDICIONADO SPLIT ON/OFF, CASSETE (TETO), FRIO 4 VIAS 48000 BTU/H - FORNECIMENTO E INSTALAÇÃO. AF_11/2021_PE</v>
          </cell>
          <cell r="I3550" t="str">
            <v>UN</v>
          </cell>
          <cell r="J3550" t="str">
            <v>ATRIBUÍDO SÃO PAULO</v>
          </cell>
          <cell r="K3550" t="str">
            <v>11.851,98</v>
          </cell>
        </row>
        <row r="3551">
          <cell r="A3551" t="str">
            <v>INSTALACOES ESPECIAIS</v>
          </cell>
          <cell r="B3551" t="str">
            <v>INES</v>
          </cell>
          <cell r="C3551" t="str">
            <v>AR CONDICIONADO</v>
          </cell>
          <cell r="D3551" t="str">
            <v>0190</v>
          </cell>
        </row>
        <row r="3551">
          <cell r="G3551">
            <v>103274</v>
          </cell>
          <cell r="H3551" t="str">
            <v>AR CONDICIONADO SPLIT ON/OFF, CASSETE (TETO), 48000 BTU/H, CICLO QUENTE/FRIO - FORNECIMENTO E INSTALAÇÃO. AF_11/2021_PE</v>
          </cell>
          <cell r="I3551" t="str">
            <v>UN</v>
          </cell>
          <cell r="J3551" t="str">
            <v>ATRIBUÍDO SÃO PAULO</v>
          </cell>
          <cell r="K3551" t="str">
            <v>13.579,16</v>
          </cell>
        </row>
        <row r="3552">
          <cell r="A3552" t="str">
            <v>INSTALACOES ESPECIAIS</v>
          </cell>
          <cell r="B3552" t="str">
            <v>INES</v>
          </cell>
          <cell r="C3552" t="str">
            <v>AR CONDICIONADO</v>
          </cell>
          <cell r="D3552" t="str">
            <v>0190</v>
          </cell>
        </row>
        <row r="3552">
          <cell r="G3552">
            <v>103275</v>
          </cell>
          <cell r="H3552" t="str">
            <v>AR CONDICIONADO SPLIT ON/OFF, CASSETE (TETO), FRIO 4 VIAS 60000 BTU/H - FORNECIMENTO E INSTALAÇÃO. AF_11/2021_PE</v>
          </cell>
          <cell r="I3552" t="str">
            <v>UN</v>
          </cell>
          <cell r="J3552" t="str">
            <v>ATRIBUÍDO SÃO PAULO</v>
          </cell>
          <cell r="K3552" t="str">
            <v>13.508,65</v>
          </cell>
        </row>
        <row r="3553">
          <cell r="A3553" t="str">
            <v>INSTALACOES ESPECIAIS</v>
          </cell>
          <cell r="B3553" t="str">
            <v>INES</v>
          </cell>
          <cell r="C3553" t="str">
            <v>AR CONDICIONADO</v>
          </cell>
          <cell r="D3553" t="str">
            <v>0190</v>
          </cell>
        </row>
        <row r="3553">
          <cell r="G3553">
            <v>103276</v>
          </cell>
          <cell r="H3553" t="str">
            <v>AR CONDICIONADO SPLIT ON/OFF, CASSETE (TETO), 60000 BTU/H, CICLO QUENTE/FRIO - FORNECIMENTO E INSTALAÇÃO. AF_11/2021_PE</v>
          </cell>
          <cell r="I3553" t="str">
            <v>UN</v>
          </cell>
          <cell r="J3553" t="str">
            <v>ATRIBUÍDO SÃO PAULO</v>
          </cell>
          <cell r="K3553" t="str">
            <v>14.176,67</v>
          </cell>
        </row>
        <row r="3554">
          <cell r="A3554" t="str">
            <v>INSTALACOES ESPECIAIS</v>
          </cell>
          <cell r="B3554" t="str">
            <v>INES</v>
          </cell>
          <cell r="C3554" t="str">
            <v>AR CONDICIONADO</v>
          </cell>
          <cell r="D3554" t="str">
            <v>0190</v>
          </cell>
        </row>
        <row r="3554">
          <cell r="G3554">
            <v>103277</v>
          </cell>
          <cell r="H3554" t="str">
            <v>AR CONDICIONADO SPLITÃO 10 TR - FORNECIMENTO E INSTALAÇÃO. AF_11/2021_PE</v>
          </cell>
          <cell r="I3554" t="str">
            <v>UN</v>
          </cell>
          <cell r="J3554" t="str">
            <v>ATRIBUÍDO SÃO PAULO</v>
          </cell>
          <cell r="K3554" t="str">
            <v>26.194,87</v>
          </cell>
        </row>
        <row r="3555">
          <cell r="A3555" t="str">
            <v>INSTALACOES ESPECIAIS</v>
          </cell>
          <cell r="B3555" t="str">
            <v>INES</v>
          </cell>
          <cell r="C3555" t="str">
            <v>AR CONDICIONADO</v>
          </cell>
          <cell r="D3555" t="str">
            <v>0190</v>
          </cell>
        </row>
        <row r="3555">
          <cell r="G3555">
            <v>103278</v>
          </cell>
          <cell r="H3555" t="str">
            <v>AR CONDICIONADO SPLITÃO 15 TR - FORNECIMENTO E INSTALAÇÃO. AF_11/2021_PE</v>
          </cell>
          <cell r="I3555" t="str">
            <v>UN</v>
          </cell>
          <cell r="J3555" t="str">
            <v>ATRIBUÍDO SÃO PAULO</v>
          </cell>
          <cell r="K3555" t="str">
            <v>33.532,79</v>
          </cell>
        </row>
        <row r="3556">
          <cell r="A3556" t="str">
            <v>INSTALACOES ESPECIAIS</v>
          </cell>
          <cell r="B3556" t="str">
            <v>INES</v>
          </cell>
          <cell r="C3556" t="str">
            <v>AR CONDICIONADO</v>
          </cell>
          <cell r="D3556" t="str">
            <v>0190</v>
          </cell>
        </row>
        <row r="3556">
          <cell r="G3556">
            <v>103288</v>
          </cell>
          <cell r="H3556" t="str">
            <v>RASGO E CHUMBAMENTO EM ALVENARIA PARA TUBOS DE SPLIT PAREDE DE 9000 A 24000 BTUS/H. AF_11/2021</v>
          </cell>
          <cell r="I3556" t="str">
            <v>UN</v>
          </cell>
          <cell r="J3556" t="str">
            <v>COEFICIENTE DE REPRESENTATIVIDADE</v>
          </cell>
          <cell r="K3556" t="str">
            <v>13,67</v>
          </cell>
        </row>
        <row r="3557">
          <cell r="A3557" t="str">
            <v>INSTALACOES ESPECIAIS</v>
          </cell>
          <cell r="B3557" t="str">
            <v>INES</v>
          </cell>
          <cell r="C3557" t="str">
            <v>AR CONDICIONADO</v>
          </cell>
          <cell r="D3557" t="str">
            <v>0190</v>
          </cell>
        </row>
        <row r="3557">
          <cell r="G3557">
            <v>103289</v>
          </cell>
          <cell r="H3557" t="str">
            <v>TUBO EM COBRE FLEXÍVEL, DN 1/4", COM ISOLAMENTO, INSTALADO EM FORRO, PARA RAMAL DE ALIMENTAÇÃO DE AR CONDICIONADO, INCLUSO FIXADOR. AF_11/2021_PA</v>
          </cell>
          <cell r="I3557" t="str">
            <v>M</v>
          </cell>
          <cell r="J3557" t="str">
            <v>ATRIBUÍDO SÃO PAULO</v>
          </cell>
          <cell r="K3557" t="str">
            <v>30,31</v>
          </cell>
        </row>
        <row r="3558">
          <cell r="A3558" t="str">
            <v>INSTALACOES ESPECIAIS</v>
          </cell>
          <cell r="B3558" t="str">
            <v>INES</v>
          </cell>
          <cell r="C3558" t="str">
            <v>AR CONDICIONADO</v>
          </cell>
          <cell r="D3558" t="str">
            <v>0190</v>
          </cell>
        </row>
        <row r="3558">
          <cell r="G3558">
            <v>103290</v>
          </cell>
          <cell r="H3558" t="str">
            <v>TUBO EM COBRE FLEXÍVEL, DN 3/8", COM ISOLAMENTO, INSTALADO EM FORRO, PARA RAMAL DE ALIMENTAÇÃO DE AR CONDICIONADO, INCLUSO FIXADOR. AF_11/2021_PA</v>
          </cell>
          <cell r="I3558" t="str">
            <v>M</v>
          </cell>
          <cell r="J3558" t="str">
            <v>ATRIBUÍDO SÃO PAULO</v>
          </cell>
          <cell r="K3558" t="str">
            <v>47,10</v>
          </cell>
        </row>
        <row r="3559">
          <cell r="A3559" t="str">
            <v>INSTALACOES ESPECIAIS</v>
          </cell>
          <cell r="B3559" t="str">
            <v>INES</v>
          </cell>
          <cell r="C3559" t="str">
            <v>AR CONDICIONADO</v>
          </cell>
          <cell r="D3559" t="str">
            <v>0190</v>
          </cell>
        </row>
        <row r="3559">
          <cell r="G3559">
            <v>103291</v>
          </cell>
          <cell r="H3559" t="str">
            <v>TUBO EM COBRE FLEXÍVEL, DN 1/2", COM ISOLAMENTO, INSTALADO EM FORRO, PARA RAMAL DE ALIMENTAÇÃO DE AR CONDICIONADO, INCLUSO FIXADOR. AF_11/2021_PA</v>
          </cell>
          <cell r="I3559" t="str">
            <v>M</v>
          </cell>
          <cell r="J3559" t="str">
            <v>ATRIBUÍDO SÃO PAULO</v>
          </cell>
          <cell r="K3559" t="str">
            <v>59,10</v>
          </cell>
        </row>
        <row r="3560">
          <cell r="A3560" t="str">
            <v>INSTALACOES ESPECIAIS</v>
          </cell>
          <cell r="B3560" t="str">
            <v>INES</v>
          </cell>
          <cell r="C3560" t="str">
            <v>AR CONDICIONADO</v>
          </cell>
          <cell r="D3560" t="str">
            <v>0190</v>
          </cell>
        </row>
        <row r="3560">
          <cell r="G3560">
            <v>103292</v>
          </cell>
          <cell r="H3560" t="str">
            <v>TUBO EM COBRE FLEXÍVEL, DN 5/8", COM ISOLAMENTO, INSTALADO EM FORRO, PARA RAMAL DE ALIMENTAÇÃO DE AR CONDICIONADO, INCLUSO FIXADOR. AF_11/2021_PA</v>
          </cell>
          <cell r="I3560" t="str">
            <v>M</v>
          </cell>
          <cell r="J3560" t="str">
            <v>ATRIBUÍDO SÃO PAULO</v>
          </cell>
          <cell r="K3560" t="str">
            <v>71,38</v>
          </cell>
        </row>
        <row r="3561">
          <cell r="A3561" t="str">
            <v>INSTALACOES ESPECIAIS</v>
          </cell>
          <cell r="B3561" t="str">
            <v>INES</v>
          </cell>
          <cell r="C3561" t="str">
            <v>GAS</v>
          </cell>
          <cell r="D3561" t="str">
            <v>0274</v>
          </cell>
        </row>
        <row r="3561">
          <cell r="G3561">
            <v>101936</v>
          </cell>
          <cell r="H3561" t="str">
            <v>INSTALAÇÃO DE TUBOS E CONEXÕES, EM AÇO/FERRO GALVANIZADO, PARA O CENTRO DE MEDIÇÃO DE GÁS DE EDIFÍCIO RESIDENCIAL, COM 4 PAVIMENTOS, 16 UNIDADES HABITACIONAIS, DN 32 (1 1/4") - FORNECIMENTO E INSTALAÇÃO. AF_10/2020</v>
          </cell>
          <cell r="I3561" t="str">
            <v>UN</v>
          </cell>
          <cell r="J3561" t="str">
            <v>COEFICIENTE DE REPRESENTATIVIDADE</v>
          </cell>
          <cell r="K3561" t="str">
            <v>8.759,47</v>
          </cell>
        </row>
        <row r="3562">
          <cell r="A3562" t="str">
            <v>INSTALACOES ESPECIAIS</v>
          </cell>
          <cell r="B3562" t="str">
            <v>INES</v>
          </cell>
          <cell r="C3562" t="str">
            <v>GAS</v>
          </cell>
          <cell r="D3562" t="str">
            <v>0274</v>
          </cell>
        </row>
        <row r="3562">
          <cell r="G3562">
            <v>101937</v>
          </cell>
          <cell r="H3562" t="str">
            <v>INSTALAÇÃO DE TUBOS E CONEXÕES, EM AÇO/FERRO GALVANIZADO, PARA O CENTRO DE MEDIÇÃO DE GÁS DE EDIFÍCIO RESIDENCIAL, COM 4 PAVIMENTOS, 16 UNIDADES HABITACIONAIS, DN 50 (2") - FORNECIMENTO E INSTALAÇÃO. AF_10/2020</v>
          </cell>
          <cell r="I3562" t="str">
            <v>UN</v>
          </cell>
          <cell r="J3562" t="str">
            <v>COEFICIENTE DE REPRESENTATIVIDADE</v>
          </cell>
          <cell r="K3562" t="str">
            <v>15.479,55</v>
          </cell>
        </row>
        <row r="3563">
          <cell r="A3563" t="str">
            <v>INSTALACOES ESPECIAIS</v>
          </cell>
          <cell r="B3563" t="str">
            <v>INES</v>
          </cell>
          <cell r="C3563" t="str">
            <v>INSTALACAO DE LOGICA</v>
          </cell>
          <cell r="D3563" t="str">
            <v>0313</v>
          </cell>
        </row>
        <row r="3563">
          <cell r="G3563">
            <v>98294</v>
          </cell>
          <cell r="H3563" t="str">
            <v>CABO ELETRÔNICO CATEGORIA 5E, INSTALADO EM EDIFICAÇÃO RESIDENCIAL - FORNECIMENTO E INSTALAÇÃO. AF_11/2019</v>
          </cell>
          <cell r="I3563" t="str">
            <v>M</v>
          </cell>
          <cell r="J3563" t="str">
            <v>COEFICIENTE DE REPRESENTATIVIDADE</v>
          </cell>
          <cell r="K3563" t="str">
            <v>5,38</v>
          </cell>
        </row>
        <row r="3564">
          <cell r="A3564" t="str">
            <v>INSTALACOES ESPECIAIS</v>
          </cell>
          <cell r="B3564" t="str">
            <v>INES</v>
          </cell>
          <cell r="C3564" t="str">
            <v>INSTALACAO DE LOGICA</v>
          </cell>
          <cell r="D3564" t="str">
            <v>0313</v>
          </cell>
        </row>
        <row r="3564">
          <cell r="G3564">
            <v>98295</v>
          </cell>
          <cell r="H3564" t="str">
            <v>CABO ELETRÔNICO CATEGORIA 5E, INSTALADO EM EDIFICAÇÃO INSTITUCIONAL - FORNECIMENTO E INSTALAÇÃO. AF_11/2019</v>
          </cell>
          <cell r="I3564" t="str">
            <v>M</v>
          </cell>
          <cell r="J3564" t="str">
            <v>COEFICIENTE DE REPRESENTATIVIDADE</v>
          </cell>
          <cell r="K3564" t="str">
            <v>4,72</v>
          </cell>
        </row>
        <row r="3565">
          <cell r="A3565" t="str">
            <v>INSTALACOES ESPECIAIS</v>
          </cell>
          <cell r="B3565" t="str">
            <v>INES</v>
          </cell>
          <cell r="C3565" t="str">
            <v>INSTALACAO DE LOGICA</v>
          </cell>
          <cell r="D3565" t="str">
            <v>0313</v>
          </cell>
        </row>
        <row r="3565">
          <cell r="G3565">
            <v>98296</v>
          </cell>
          <cell r="H3565" t="str">
            <v>CABO ELETRÔNICO CATEGORIA 6, INSTALADO EM EDIFICAÇÃO RESIDENCIAL - FORNECIMENTO E INSTALAÇÃO. AF_11/2019</v>
          </cell>
          <cell r="I3565" t="str">
            <v>M</v>
          </cell>
          <cell r="J3565" t="str">
            <v>COEFICIENTE DE REPRESENTATIVIDADE</v>
          </cell>
          <cell r="K3565" t="str">
            <v>7,87</v>
          </cell>
        </row>
        <row r="3566">
          <cell r="A3566" t="str">
            <v>INSTALACOES ESPECIAIS</v>
          </cell>
          <cell r="B3566" t="str">
            <v>INES</v>
          </cell>
          <cell r="C3566" t="str">
            <v>INSTALACAO DE LOGICA</v>
          </cell>
          <cell r="D3566" t="str">
            <v>0313</v>
          </cell>
        </row>
        <row r="3566">
          <cell r="G3566">
            <v>98297</v>
          </cell>
          <cell r="H3566" t="str">
            <v>CABO ELETRÔNICO CATEGORIA 6, INSTALADO EM EDIFICAÇÃO INSTITUCIONAL - FORNECIMENTO E INSTALAÇÃO. AF_11/2019</v>
          </cell>
          <cell r="I3566" t="str">
            <v>M</v>
          </cell>
          <cell r="J3566" t="str">
            <v>COEFICIENTE DE REPRESENTATIVIDADE</v>
          </cell>
          <cell r="K3566" t="str">
            <v>6,83</v>
          </cell>
        </row>
        <row r="3567">
          <cell r="A3567" t="str">
            <v>INSTALACOES ESPECIAIS</v>
          </cell>
          <cell r="B3567" t="str">
            <v>INES</v>
          </cell>
          <cell r="C3567" t="str">
            <v>INSTALACAO DE LOGICA</v>
          </cell>
          <cell r="D3567" t="str">
            <v>0313</v>
          </cell>
        </row>
        <row r="3567">
          <cell r="G3567">
            <v>98298</v>
          </cell>
          <cell r="H3567" t="str">
            <v>CABO ELETRÔNICO CATEGORIA 6A, INSTALADO EM EDIFICAÇÃO RESIDENCIAL - FORNECIMENTO E INSTALAÇÃO. AF_11/2019</v>
          </cell>
          <cell r="I3567" t="str">
            <v>M</v>
          </cell>
          <cell r="J3567" t="str">
            <v>COEFICIENTE DE REPRESENTATIVIDADE</v>
          </cell>
          <cell r="K3567" t="str">
            <v>19,00</v>
          </cell>
        </row>
        <row r="3568">
          <cell r="A3568" t="str">
            <v>INSTALACOES ESPECIAIS</v>
          </cell>
          <cell r="B3568" t="str">
            <v>INES</v>
          </cell>
          <cell r="C3568" t="str">
            <v>INSTALACAO DE LOGICA</v>
          </cell>
          <cell r="D3568" t="str">
            <v>0313</v>
          </cell>
        </row>
        <row r="3568">
          <cell r="G3568">
            <v>98299</v>
          </cell>
          <cell r="H3568" t="str">
            <v>CABO ELETRÔNICO CATEGORIA 6A, INSTALADO EM EDIFICAÇÃO INSTITUCIONAL - FORNECIMENTO E INSTALAÇÃO. AF_11/2019</v>
          </cell>
          <cell r="I3568" t="str">
            <v>M</v>
          </cell>
          <cell r="J3568" t="str">
            <v>COEFICIENTE DE REPRESENTATIVIDADE</v>
          </cell>
          <cell r="K3568" t="str">
            <v>17,73</v>
          </cell>
        </row>
        <row r="3569">
          <cell r="A3569" t="str">
            <v>INSTALACOES ESPECIAIS</v>
          </cell>
          <cell r="B3569" t="str">
            <v>INES</v>
          </cell>
          <cell r="C3569" t="str">
            <v>INSTALACAO DE LOGICA</v>
          </cell>
          <cell r="D3569" t="str">
            <v>0313</v>
          </cell>
        </row>
        <row r="3569">
          <cell r="G3569">
            <v>98300</v>
          </cell>
          <cell r="H3569" t="str">
            <v>CABO COAXIAL RG6 95% - FORNECIMENTO E INSTALAÇÃO. AF_11/2019</v>
          </cell>
          <cell r="I3569" t="str">
            <v>M</v>
          </cell>
          <cell r="J3569" t="str">
            <v>COEFICIENTE DE REPRESENTATIVIDADE</v>
          </cell>
          <cell r="K3569" t="str">
            <v>5,04</v>
          </cell>
        </row>
        <row r="3570">
          <cell r="A3570" t="str">
            <v>INSTALACOES ESPECIAIS</v>
          </cell>
          <cell r="B3570" t="str">
            <v>INES</v>
          </cell>
          <cell r="C3570" t="str">
            <v>INSTALACAO DE LOGICA</v>
          </cell>
          <cell r="D3570" t="str">
            <v>0313</v>
          </cell>
        </row>
        <row r="3570">
          <cell r="G3570">
            <v>98301</v>
          </cell>
          <cell r="H3570" t="str">
            <v>PATCH PANEL 24 PORTAS, CATEGORIA 5E - FORNECIMENTO E INSTALAÇÃO. AF_11/2019</v>
          </cell>
          <cell r="I3570" t="str">
            <v>UN</v>
          </cell>
          <cell r="J3570" t="str">
            <v>COEFICIENTE DE REPRESENTATIVIDADE</v>
          </cell>
          <cell r="K3570" t="str">
            <v>628,87</v>
          </cell>
        </row>
        <row r="3571">
          <cell r="A3571" t="str">
            <v>INSTALACOES ESPECIAIS</v>
          </cell>
          <cell r="B3571" t="str">
            <v>INES</v>
          </cell>
          <cell r="C3571" t="str">
            <v>INSTALACAO DE LOGICA</v>
          </cell>
          <cell r="D3571" t="str">
            <v>0313</v>
          </cell>
        </row>
        <row r="3571">
          <cell r="G3571">
            <v>98302</v>
          </cell>
          <cell r="H3571" t="str">
            <v>PATCH PANEL 24 PORTAS, CATEGORIA 6 - FORNECIMENTO E INSTALAÇÃO. AF_11/2019</v>
          </cell>
          <cell r="I3571" t="str">
            <v>UN</v>
          </cell>
          <cell r="J3571" t="str">
            <v>COEFICIENTE DE REPRESENTATIVIDADE</v>
          </cell>
          <cell r="K3571" t="str">
            <v>1.201,08</v>
          </cell>
        </row>
        <row r="3572">
          <cell r="A3572" t="str">
            <v>INSTALACOES ESPECIAIS</v>
          </cell>
          <cell r="B3572" t="str">
            <v>INES</v>
          </cell>
          <cell r="C3572" t="str">
            <v>INSTALACAO DE LOGICA</v>
          </cell>
          <cell r="D3572" t="str">
            <v>0313</v>
          </cell>
        </row>
        <row r="3572">
          <cell r="G3572">
            <v>98304</v>
          </cell>
          <cell r="H3572" t="str">
            <v>PATCH PANEL 48 PORTAS, CATEGORIA 6 - FORNECIMENTO E INSTALAÇÃO. AF_11/2019</v>
          </cell>
          <cell r="I3572" t="str">
            <v>UN</v>
          </cell>
          <cell r="J3572" t="str">
            <v>COEFICIENTE DE REPRESENTATIVIDADE</v>
          </cell>
          <cell r="K3572" t="str">
            <v>3.790,74</v>
          </cell>
        </row>
        <row r="3573">
          <cell r="A3573" t="str">
            <v>INSTALACOES ESPECIAIS</v>
          </cell>
          <cell r="B3573" t="str">
            <v>INES</v>
          </cell>
          <cell r="C3573" t="str">
            <v>INSTALACAO DE LOGICA</v>
          </cell>
          <cell r="D3573" t="str">
            <v>0313</v>
          </cell>
        </row>
        <row r="3573">
          <cell r="G3573">
            <v>98305</v>
          </cell>
          <cell r="H3573" t="str">
            <v>RACK FECHADO PARA SERVIDOR - FORNECIMENTO E INSTALAÇÃO. AF_11/2019</v>
          </cell>
          <cell r="I3573" t="str">
            <v>UN</v>
          </cell>
          <cell r="J3573" t="str">
            <v>COEFICIENTE DE REPRESENTATIVIDADE</v>
          </cell>
          <cell r="K3573" t="str">
            <v>2.822,53</v>
          </cell>
        </row>
        <row r="3574">
          <cell r="A3574" t="str">
            <v>INSTALACOES ESPECIAIS</v>
          </cell>
          <cell r="B3574" t="str">
            <v>INES</v>
          </cell>
          <cell r="C3574" t="str">
            <v>INSTALACAO DE LOGICA</v>
          </cell>
          <cell r="D3574" t="str">
            <v>0313</v>
          </cell>
        </row>
        <row r="3574">
          <cell r="G3574">
            <v>98306</v>
          </cell>
          <cell r="H3574" t="str">
            <v>BLOCO DE ENGATE RÁPIDO PARA BASTIDOR TIPO M10 - FORNECIMENTO E INSTALAÇÃO. AF_11/2019</v>
          </cell>
          <cell r="I3574" t="str">
            <v>UN</v>
          </cell>
          <cell r="J3574" t="str">
            <v>COEFICIENTE DE REPRESENTATIVIDADE</v>
          </cell>
          <cell r="K3574" t="str">
            <v>61,83</v>
          </cell>
        </row>
        <row r="3575">
          <cell r="A3575" t="str">
            <v>INSTALACOES ESPECIAIS</v>
          </cell>
          <cell r="B3575" t="str">
            <v>INES</v>
          </cell>
          <cell r="C3575" t="str">
            <v>INSTALACAO DE LOGICA</v>
          </cell>
          <cell r="D3575" t="str">
            <v>0313</v>
          </cell>
        </row>
        <row r="3575">
          <cell r="G3575">
            <v>98307</v>
          </cell>
          <cell r="H3575" t="str">
            <v>TOMADA DE REDE RJ45 - FORNECIMENTO E INSTALAÇÃO. AF_11/2019</v>
          </cell>
          <cell r="I3575" t="str">
            <v>UN</v>
          </cell>
          <cell r="J3575" t="str">
            <v>COEFICIENTE DE REPRESENTATIVIDADE</v>
          </cell>
          <cell r="K3575" t="str">
            <v>43,33</v>
          </cell>
        </row>
        <row r="3576">
          <cell r="A3576" t="str">
            <v>INSTALACOES ESPECIAIS</v>
          </cell>
          <cell r="B3576" t="str">
            <v>INES</v>
          </cell>
          <cell r="C3576" t="str">
            <v>INSTALACAO DE LOGICA</v>
          </cell>
          <cell r="D3576" t="str">
            <v>0313</v>
          </cell>
        </row>
        <row r="3576">
          <cell r="G3576">
            <v>98308</v>
          </cell>
          <cell r="H3576" t="str">
            <v>TOMADA PARA TELEFONE RJ11 - FORNECIMENTO E INSTALAÇÃO. AF_11/2019</v>
          </cell>
          <cell r="I3576" t="str">
            <v>UN</v>
          </cell>
          <cell r="J3576" t="str">
            <v>COEFICIENTE DE REPRESENTATIVIDADE</v>
          </cell>
          <cell r="K3576" t="str">
            <v>28,70</v>
          </cell>
        </row>
        <row r="3577">
          <cell r="A3577" t="str">
            <v>INSTALACOES ESPECIAIS</v>
          </cell>
          <cell r="B3577" t="str">
            <v>INES</v>
          </cell>
          <cell r="C3577" t="str">
            <v>INSTALACAO DE LOGICA</v>
          </cell>
          <cell r="D3577" t="str">
            <v>0313</v>
          </cell>
        </row>
        <row r="3577">
          <cell r="G3577">
            <v>98593</v>
          </cell>
          <cell r="H3577" t="str">
            <v>PATCH PANEL 48 PORTAS, CATEGORIA 5E - FORNECIMENTO E INSTALAÇÃO. AF_11/2019</v>
          </cell>
          <cell r="I3577" t="str">
            <v>UN</v>
          </cell>
          <cell r="J3577" t="str">
            <v>COEFICIENTE DE REPRESENTATIVIDADE</v>
          </cell>
          <cell r="K3577" t="str">
            <v>2.624,00</v>
          </cell>
        </row>
        <row r="3578">
          <cell r="A3578" t="str">
            <v>INSTALACOES ESPECIAIS</v>
          </cell>
          <cell r="B3578" t="str">
            <v>INES</v>
          </cell>
          <cell r="C3578" t="str">
            <v>INSTALACAO DE LOGICA</v>
          </cell>
          <cell r="D3578" t="str">
            <v>0313</v>
          </cell>
        </row>
        <row r="3578">
          <cell r="G3578">
            <v>100553</v>
          </cell>
          <cell r="H3578" t="str">
            <v>CABO COAXIAL RG11 95% - FORNECIMENTO E INSTALAÇÃO. AF_11/2019</v>
          </cell>
          <cell r="I3578" t="str">
            <v>M</v>
          </cell>
          <cell r="J3578" t="str">
            <v>COEFICIENTE DE REPRESENTATIVIDADE</v>
          </cell>
          <cell r="K3578" t="str">
            <v>20,58</v>
          </cell>
        </row>
        <row r="3579">
          <cell r="A3579" t="str">
            <v>INSTALACOES ESPECIAIS</v>
          </cell>
          <cell r="B3579" t="str">
            <v>INES</v>
          </cell>
          <cell r="C3579" t="str">
            <v>INSTALACAO DE LOGICA</v>
          </cell>
          <cell r="D3579" t="str">
            <v>0313</v>
          </cell>
        </row>
        <row r="3579">
          <cell r="G3579">
            <v>100554</v>
          </cell>
          <cell r="H3579" t="str">
            <v>CABO COAXIAL RG59 95% - FORNECIMENTO E INSTALAÇÃO. AF_11/2019</v>
          </cell>
          <cell r="I3579" t="str">
            <v>M</v>
          </cell>
          <cell r="J3579" t="str">
            <v>COEFICIENTE DE REPRESENTATIVIDADE</v>
          </cell>
          <cell r="K3579" t="str">
            <v>4,80</v>
          </cell>
        </row>
        <row r="3580">
          <cell r="A3580" t="str">
            <v>INSTALACOES ESPECIAIS</v>
          </cell>
          <cell r="B3580" t="str">
            <v>INES</v>
          </cell>
          <cell r="C3580" t="str">
            <v>INSTALACAO DE LOGICA</v>
          </cell>
          <cell r="D3580" t="str">
            <v>0313</v>
          </cell>
        </row>
        <row r="3580">
          <cell r="G3580">
            <v>100555</v>
          </cell>
          <cell r="H3580" t="str">
            <v>RACK ABERTO EM COLUNA 44U PARA SERVIDOR - FORNECIMENTO E INSTALAÇÃO. AF_11/2019</v>
          </cell>
          <cell r="I3580" t="str">
            <v>UN</v>
          </cell>
          <cell r="J3580" t="str">
            <v>COEFICIENTE DE REPRESENTATIVIDADE</v>
          </cell>
          <cell r="K3580" t="str">
            <v>1.411,34</v>
          </cell>
        </row>
        <row r="3581">
          <cell r="A3581" t="str">
            <v>INSTALACOES HIDRO SANITARIAS</v>
          </cell>
          <cell r="B3581" t="str">
            <v>INHI</v>
          </cell>
          <cell r="C3581" t="str">
            <v>FORNEC. E ASSENTAMENTO DE TUBOS P/INSTALACAO DOMICILIAR</v>
          </cell>
          <cell r="D3581" t="str">
            <v>0179</v>
          </cell>
        </row>
        <row r="3581">
          <cell r="G3581">
            <v>89355</v>
          </cell>
          <cell r="H3581" t="str">
            <v>TUBO, PVC, SOLDÁVEL, DE 20MM, INSTALADO EM RAMAL OU SUB-RAMAL DE ÁGUA - FORNECIMENTO E INSTALAÇÃO. AF_06/2022</v>
          </cell>
          <cell r="I3581" t="str">
            <v>M</v>
          </cell>
          <cell r="J3581" t="str">
            <v>COEFICIENTE DE REPRESENTATIVIDADE</v>
          </cell>
          <cell r="K3581" t="str">
            <v>18,42</v>
          </cell>
        </row>
        <row r="3582">
          <cell r="A3582" t="str">
            <v>INSTALACOES HIDRO SANITARIAS</v>
          </cell>
          <cell r="B3582" t="str">
            <v>INHI</v>
          </cell>
          <cell r="C3582" t="str">
            <v>FORNEC. E ASSENTAMENTO DE TUBOS P/INSTALACAO DOMICILIAR</v>
          </cell>
          <cell r="D3582" t="str">
            <v>0179</v>
          </cell>
        </row>
        <row r="3582">
          <cell r="G3582">
            <v>89356</v>
          </cell>
          <cell r="H3582" t="str">
            <v>TUBO, PVC, SOLDÁVEL, DE 25MM, INSTALADO EM RAMAL OU SUB-RAMAL DE ÁGUA - FORNECIMENTO E INSTALAÇÃO. AF_06/2022</v>
          </cell>
          <cell r="I3582" t="str">
            <v>M</v>
          </cell>
          <cell r="J3582" t="str">
            <v>COEFICIENTE DE REPRESENTATIVIDADE</v>
          </cell>
          <cell r="K3582" t="str">
            <v>21,26</v>
          </cell>
        </row>
        <row r="3583">
          <cell r="A3583" t="str">
            <v>INSTALACOES HIDRO SANITARIAS</v>
          </cell>
          <cell r="B3583" t="str">
            <v>INHI</v>
          </cell>
          <cell r="C3583" t="str">
            <v>FORNEC. E ASSENTAMENTO DE TUBOS P/INSTALACAO DOMICILIAR</v>
          </cell>
          <cell r="D3583" t="str">
            <v>0179</v>
          </cell>
        </row>
        <row r="3583">
          <cell r="G3583">
            <v>89357</v>
          </cell>
          <cell r="H3583" t="str">
            <v>TUBO, PVC, SOLDÁVEL, DE 32MM, INSTALADO EM RAMAL OU SUB-RAMAL DE ÁGUA - FORNECIMENTO E INSTALAÇÃO. AF_06/2022</v>
          </cell>
          <cell r="I3583" t="str">
            <v>M</v>
          </cell>
          <cell r="J3583" t="str">
            <v>COEFICIENTE DE REPRESENTATIVIDADE</v>
          </cell>
          <cell r="K3583" t="str">
            <v>29,39</v>
          </cell>
        </row>
        <row r="3584">
          <cell r="A3584" t="str">
            <v>INSTALACOES HIDRO SANITARIAS</v>
          </cell>
          <cell r="B3584" t="str">
            <v>INHI</v>
          </cell>
          <cell r="C3584" t="str">
            <v>FORNEC. E ASSENTAMENTO DE TUBOS P/INSTALACAO DOMICILIAR</v>
          </cell>
          <cell r="D3584" t="str">
            <v>0179</v>
          </cell>
        </row>
        <row r="3584">
          <cell r="G3584">
            <v>89401</v>
          </cell>
          <cell r="H3584" t="str">
            <v>TUBO, PVC, SOLDÁVEL, DE 20MM, INSTALADO EM RAMAL DE DISTRIBUIÇÃO DE ÁGUA - FORNECIMENTO E INSTALAÇÃO. AF_06/2022</v>
          </cell>
          <cell r="I3584" t="str">
            <v>M</v>
          </cell>
          <cell r="J3584" t="str">
            <v>COEFICIENTE DE REPRESENTATIVIDADE</v>
          </cell>
          <cell r="K3584" t="str">
            <v>9,84</v>
          </cell>
        </row>
        <row r="3585">
          <cell r="A3585" t="str">
            <v>INSTALACOES HIDRO SANITARIAS</v>
          </cell>
          <cell r="B3585" t="str">
            <v>INHI</v>
          </cell>
          <cell r="C3585" t="str">
            <v>FORNEC. E ASSENTAMENTO DE TUBOS P/INSTALACAO DOMICILIAR</v>
          </cell>
          <cell r="D3585" t="str">
            <v>0179</v>
          </cell>
        </row>
        <row r="3585">
          <cell r="G3585">
            <v>89402</v>
          </cell>
          <cell r="H3585" t="str">
            <v>TUBO, PVC, SOLDÁVEL, DE 25MM, INSTALADO EM RAMAL DE DISTRIBUIÇÃO DE ÁGUA - FORNECIMENTO E INSTALAÇÃO. AF_06/2022</v>
          </cell>
          <cell r="I3585" t="str">
            <v>M</v>
          </cell>
          <cell r="J3585" t="str">
            <v>COEFICIENTE DE REPRESENTATIVIDADE</v>
          </cell>
          <cell r="K3585" t="str">
            <v>11,30</v>
          </cell>
        </row>
        <row r="3586">
          <cell r="A3586" t="str">
            <v>INSTALACOES HIDRO SANITARIAS</v>
          </cell>
          <cell r="B3586" t="str">
            <v>INHI</v>
          </cell>
          <cell r="C3586" t="str">
            <v>FORNEC. E ASSENTAMENTO DE TUBOS P/INSTALACAO DOMICILIAR</v>
          </cell>
          <cell r="D3586" t="str">
            <v>0179</v>
          </cell>
        </row>
        <row r="3586">
          <cell r="G3586">
            <v>89403</v>
          </cell>
          <cell r="H3586" t="str">
            <v>TUBO, PVC, SOLDÁVEL, DE 32MM, INSTALADO EM RAMAL DE DISTRIBUIÇÃO DE ÁGUA - FORNECIMENTO E INSTALAÇÃO. AF_06/2022</v>
          </cell>
          <cell r="I3586" t="str">
            <v>M</v>
          </cell>
          <cell r="J3586" t="str">
            <v>COEFICIENTE DE REPRESENTATIVIDADE</v>
          </cell>
          <cell r="K3586" t="str">
            <v>17,53</v>
          </cell>
        </row>
        <row r="3587">
          <cell r="A3587" t="str">
            <v>INSTALACOES HIDRO SANITARIAS</v>
          </cell>
          <cell r="B3587" t="str">
            <v>INHI</v>
          </cell>
          <cell r="C3587" t="str">
            <v>FORNEC. E ASSENTAMENTO DE TUBOS P/INSTALACAO DOMICILIAR</v>
          </cell>
          <cell r="D3587" t="str">
            <v>0179</v>
          </cell>
        </row>
        <row r="3587">
          <cell r="G3587">
            <v>89446</v>
          </cell>
          <cell r="H3587" t="str">
            <v>TUBO, PVC, SOLDÁVEL, DE 25MM, INSTALADO EM PRUMADA DE ÁGUA - FORNECIMENTO E INSTALAÇÃO. AF_06/2022</v>
          </cell>
          <cell r="I3587" t="str">
            <v>M</v>
          </cell>
          <cell r="J3587" t="str">
            <v>COEFICIENTE DE REPRESENTATIVIDADE</v>
          </cell>
          <cell r="K3587" t="str">
            <v>5,05</v>
          </cell>
        </row>
        <row r="3588">
          <cell r="A3588" t="str">
            <v>INSTALACOES HIDRO SANITARIAS</v>
          </cell>
          <cell r="B3588" t="str">
            <v>INHI</v>
          </cell>
          <cell r="C3588" t="str">
            <v>FORNEC. E ASSENTAMENTO DE TUBOS P/INSTALACAO DOMICILIAR</v>
          </cell>
          <cell r="D3588" t="str">
            <v>0179</v>
          </cell>
        </row>
        <row r="3588">
          <cell r="G3588">
            <v>89447</v>
          </cell>
          <cell r="H3588" t="str">
            <v>TUBO, PVC, SOLDÁVEL, DE 32MM, INSTALADO EM PRUMADA DE ÁGUA - FORNECIMENTO E INSTALAÇÃO. AF_06/2022</v>
          </cell>
          <cell r="I3588" t="str">
            <v>M</v>
          </cell>
          <cell r="J3588" t="str">
            <v>COEFICIENTE DE REPRESENTATIVIDADE</v>
          </cell>
          <cell r="K3588" t="str">
            <v>10,09</v>
          </cell>
        </row>
        <row r="3589">
          <cell r="A3589" t="str">
            <v>INSTALACOES HIDRO SANITARIAS</v>
          </cell>
          <cell r="B3589" t="str">
            <v>INHI</v>
          </cell>
          <cell r="C3589" t="str">
            <v>FORNEC. E ASSENTAMENTO DE TUBOS P/INSTALACAO DOMICILIAR</v>
          </cell>
          <cell r="D3589" t="str">
            <v>0179</v>
          </cell>
        </row>
        <row r="3589">
          <cell r="G3589">
            <v>89448</v>
          </cell>
          <cell r="H3589" t="str">
            <v>TUBO, PVC, SOLDÁVEL, DE 40MM, INSTALADO EM PRUMADA DE ÁGUA - FORNECIMENTO E INSTALAÇÃO. AF_06/2022</v>
          </cell>
          <cell r="I3589" t="str">
            <v>M</v>
          </cell>
          <cell r="J3589" t="str">
            <v>COEFICIENTE DE REPRESENTATIVIDADE</v>
          </cell>
          <cell r="K3589" t="str">
            <v>15,46</v>
          </cell>
        </row>
        <row r="3590">
          <cell r="A3590" t="str">
            <v>INSTALACOES HIDRO SANITARIAS</v>
          </cell>
          <cell r="B3590" t="str">
            <v>INHI</v>
          </cell>
          <cell r="C3590" t="str">
            <v>FORNEC. E ASSENTAMENTO DE TUBOS P/INSTALACAO DOMICILIAR</v>
          </cell>
          <cell r="D3590" t="str">
            <v>0179</v>
          </cell>
        </row>
        <row r="3590">
          <cell r="G3590">
            <v>89449</v>
          </cell>
          <cell r="H3590" t="str">
            <v>TUBO, PVC, SOLDÁVEL, DE 50MM, INSTALADO EM PRUMADA DE ÁGUA - FORNECIMENTO E INSTALAÇÃO. AF_06/2022</v>
          </cell>
          <cell r="I3590" t="str">
            <v>M</v>
          </cell>
          <cell r="J3590" t="str">
            <v>COEFICIENTE DE REPRESENTATIVIDADE</v>
          </cell>
          <cell r="K3590" t="str">
            <v>17,12</v>
          </cell>
        </row>
        <row r="3591">
          <cell r="A3591" t="str">
            <v>INSTALACOES HIDRO SANITARIAS</v>
          </cell>
          <cell r="B3591" t="str">
            <v>INHI</v>
          </cell>
          <cell r="C3591" t="str">
            <v>FORNEC. E ASSENTAMENTO DE TUBOS P/INSTALACAO DOMICILIAR</v>
          </cell>
          <cell r="D3591" t="str">
            <v>0179</v>
          </cell>
        </row>
        <row r="3591">
          <cell r="G3591">
            <v>89450</v>
          </cell>
          <cell r="H3591" t="str">
            <v>TUBO, PVC, SOLDÁVEL, DE 60MM, INSTALADO EM PRUMADA DE ÁGUA - FORNECIMENTO E INSTALAÇÃO. AF_06/2022</v>
          </cell>
          <cell r="I3591" t="str">
            <v>M</v>
          </cell>
          <cell r="J3591" t="str">
            <v>COEFICIENTE DE REPRESENTATIVIDADE</v>
          </cell>
          <cell r="K3591" t="str">
            <v>27,45</v>
          </cell>
        </row>
        <row r="3592">
          <cell r="A3592" t="str">
            <v>INSTALACOES HIDRO SANITARIAS</v>
          </cell>
          <cell r="B3592" t="str">
            <v>INHI</v>
          </cell>
          <cell r="C3592" t="str">
            <v>FORNEC. E ASSENTAMENTO DE TUBOS P/INSTALACAO DOMICILIAR</v>
          </cell>
          <cell r="D3592" t="str">
            <v>0179</v>
          </cell>
        </row>
        <row r="3592">
          <cell r="G3592">
            <v>89451</v>
          </cell>
          <cell r="H3592" t="str">
            <v>TUBO, PVC, SOLDÁVEL, DE 75MM, INSTALADO EM PRUMADA DE ÁGUA - FORNECIMENTO E INSTALAÇÃO. AF_06/2022</v>
          </cell>
          <cell r="I3592" t="str">
            <v>M</v>
          </cell>
          <cell r="J3592" t="str">
            <v>COEFICIENTE DE REPRESENTATIVIDADE</v>
          </cell>
          <cell r="K3592" t="str">
            <v>44,73</v>
          </cell>
        </row>
        <row r="3593">
          <cell r="A3593" t="str">
            <v>INSTALACOES HIDRO SANITARIAS</v>
          </cell>
          <cell r="B3593" t="str">
            <v>INHI</v>
          </cell>
          <cell r="C3593" t="str">
            <v>FORNEC. E ASSENTAMENTO DE TUBOS P/INSTALACAO DOMICILIAR</v>
          </cell>
          <cell r="D3593" t="str">
            <v>0179</v>
          </cell>
        </row>
        <row r="3593">
          <cell r="G3593">
            <v>89452</v>
          </cell>
          <cell r="H3593" t="str">
            <v>TUBO, PVC, SOLDÁVEL, DE 85MM, INSTALADO EM PRUMADA DE ÁGUA - FORNECIMENTO E INSTALAÇÃO. AF_06/2022</v>
          </cell>
          <cell r="I3593" t="str">
            <v>M</v>
          </cell>
          <cell r="J3593" t="str">
            <v>COEFICIENTE DE REPRESENTATIVIDADE</v>
          </cell>
          <cell r="K3593" t="str">
            <v>61,64</v>
          </cell>
        </row>
        <row r="3594">
          <cell r="A3594" t="str">
            <v>INSTALACOES HIDRO SANITARIAS</v>
          </cell>
          <cell r="B3594" t="str">
            <v>INHI</v>
          </cell>
          <cell r="C3594" t="str">
            <v>FORNEC. E ASSENTAMENTO DE TUBOS P/INSTALACAO DOMICILIAR</v>
          </cell>
          <cell r="D3594" t="str">
            <v>0179</v>
          </cell>
        </row>
        <row r="3594">
          <cell r="G3594">
            <v>89508</v>
          </cell>
          <cell r="H3594" t="str">
            <v>TUBO PVC, SÉRIE R, ÁGUA PLUVIAL, DN 40 MM, FORNECIDO E INSTALADO EM RAMAL DE ENCAMINHAMENTO. AF_06/2022</v>
          </cell>
          <cell r="I3594" t="str">
            <v>M</v>
          </cell>
          <cell r="J3594" t="str">
            <v>COEFICIENTE DE REPRESENTATIVIDADE</v>
          </cell>
          <cell r="K3594" t="str">
            <v>15,44</v>
          </cell>
        </row>
        <row r="3595">
          <cell r="A3595" t="str">
            <v>INSTALACOES HIDRO SANITARIAS</v>
          </cell>
          <cell r="B3595" t="str">
            <v>INHI</v>
          </cell>
          <cell r="C3595" t="str">
            <v>FORNEC. E ASSENTAMENTO DE TUBOS P/INSTALACAO DOMICILIAR</v>
          </cell>
          <cell r="D3595" t="str">
            <v>0179</v>
          </cell>
        </row>
        <row r="3595">
          <cell r="G3595">
            <v>89509</v>
          </cell>
          <cell r="H3595" t="str">
            <v>TUBO PVC, SÉRIE R, ÁGUA PLUVIAL, DN 50 MM, FORNECIDO E INSTALADO EM RAMAL DE ENCAMINHAMENTO. AF_06/2022</v>
          </cell>
          <cell r="I3595" t="str">
            <v>M</v>
          </cell>
          <cell r="J3595" t="str">
            <v>COEFICIENTE DE REPRESENTATIVIDADE</v>
          </cell>
          <cell r="K3595" t="str">
            <v>20,88</v>
          </cell>
        </row>
        <row r="3596">
          <cell r="A3596" t="str">
            <v>INSTALACOES HIDRO SANITARIAS</v>
          </cell>
          <cell r="B3596" t="str">
            <v>INHI</v>
          </cell>
          <cell r="C3596" t="str">
            <v>FORNEC. E ASSENTAMENTO DE TUBOS P/INSTALACAO DOMICILIAR</v>
          </cell>
          <cell r="D3596" t="str">
            <v>0179</v>
          </cell>
        </row>
        <row r="3596">
          <cell r="G3596">
            <v>89511</v>
          </cell>
          <cell r="H3596" t="str">
            <v>TUBO PVC, SÉRIE R, ÁGUA PLUVIAL, DN 75 MM, FORNECIDO E INSTALADO EM RAMAL DE ENCAMINHAMENTO. AF_06/2022</v>
          </cell>
          <cell r="I3596" t="str">
            <v>M</v>
          </cell>
          <cell r="J3596" t="str">
            <v>COEFICIENTE DE REPRESENTATIVIDADE</v>
          </cell>
          <cell r="K3596" t="str">
            <v>35,68</v>
          </cell>
        </row>
        <row r="3597">
          <cell r="A3597" t="str">
            <v>INSTALACOES HIDRO SANITARIAS</v>
          </cell>
          <cell r="B3597" t="str">
            <v>INHI</v>
          </cell>
          <cell r="C3597" t="str">
            <v>FORNEC. E ASSENTAMENTO DE TUBOS P/INSTALACAO DOMICILIAR</v>
          </cell>
          <cell r="D3597" t="str">
            <v>0179</v>
          </cell>
        </row>
        <row r="3597">
          <cell r="G3597">
            <v>89512</v>
          </cell>
          <cell r="H3597" t="str">
            <v>TUBO PVC, SÉRIE R, ÁGUA PLUVIAL, DN 100 MM, FORNECIDO E INSTALADO EM RAMAL DE ENCAMINHAMENTO. AF_06/2022</v>
          </cell>
          <cell r="I3597" t="str">
            <v>M</v>
          </cell>
          <cell r="J3597" t="str">
            <v>COEFICIENTE DE REPRESENTATIVIDADE</v>
          </cell>
          <cell r="K3597" t="str">
            <v>45,19</v>
          </cell>
        </row>
        <row r="3598">
          <cell r="A3598" t="str">
            <v>INSTALACOES HIDRO SANITARIAS</v>
          </cell>
          <cell r="B3598" t="str">
            <v>INHI</v>
          </cell>
          <cell r="C3598" t="str">
            <v>FORNEC. E ASSENTAMENTO DE TUBOS P/INSTALACAO DOMICILIAR</v>
          </cell>
          <cell r="D3598" t="str">
            <v>0179</v>
          </cell>
        </row>
        <row r="3598">
          <cell r="G3598">
            <v>89576</v>
          </cell>
          <cell r="H3598" t="str">
            <v>TUBO PVC, SÉRIE R, ÁGUA PLUVIAL, DN 75 MM, FORNECIDO E INSTALADO EM CONDUTORES VERTICAIS DE ÁGUAS PLUVIAIS. AF_06/2022</v>
          </cell>
          <cell r="I3598" t="str">
            <v>M</v>
          </cell>
          <cell r="J3598" t="str">
            <v>COEFICIENTE DE REPRESENTATIVIDADE</v>
          </cell>
          <cell r="K3598" t="str">
            <v>24,82</v>
          </cell>
        </row>
        <row r="3599">
          <cell r="A3599" t="str">
            <v>INSTALACOES HIDRO SANITARIAS</v>
          </cell>
          <cell r="B3599" t="str">
            <v>INHI</v>
          </cell>
          <cell r="C3599" t="str">
            <v>FORNEC. E ASSENTAMENTO DE TUBOS P/INSTALACAO DOMICILIAR</v>
          </cell>
          <cell r="D3599" t="str">
            <v>0179</v>
          </cell>
        </row>
        <row r="3599">
          <cell r="G3599">
            <v>89578</v>
          </cell>
          <cell r="H3599" t="str">
            <v>TUBO PVC, SÉRIE R, ÁGUA PLUVIAL, DN 100 MM, FORNECIDO E INSTALADO EM CONDUTORES VERTICAIS DE ÁGUAS PLUVIAIS. AF_06/2022</v>
          </cell>
          <cell r="I3599" t="str">
            <v>M</v>
          </cell>
          <cell r="J3599" t="str">
            <v>COEFICIENTE DE REPRESENTATIVIDADE</v>
          </cell>
          <cell r="K3599" t="str">
            <v>30,76</v>
          </cell>
        </row>
        <row r="3600">
          <cell r="A3600" t="str">
            <v>INSTALACOES HIDRO SANITARIAS</v>
          </cell>
          <cell r="B3600" t="str">
            <v>INHI</v>
          </cell>
          <cell r="C3600" t="str">
            <v>FORNEC. E ASSENTAMENTO DE TUBOS P/INSTALACAO DOMICILIAR</v>
          </cell>
          <cell r="D3600" t="str">
            <v>0179</v>
          </cell>
        </row>
        <row r="3600">
          <cell r="G3600">
            <v>89580</v>
          </cell>
          <cell r="H3600" t="str">
            <v>TUBO PVC, SÉRIE R, ÁGUA PLUVIAL, DN 150 MM, FORNECIDO E INSTALADO EM CONDUTORES VERTICAIS DE ÁGUAS PLUVIAIS. AF_06/2022</v>
          </cell>
          <cell r="I3600" t="str">
            <v>M</v>
          </cell>
          <cell r="J3600" t="str">
            <v>COEFICIENTE DE REPRESENTATIVIDADE</v>
          </cell>
          <cell r="K3600" t="str">
            <v>63,67</v>
          </cell>
        </row>
        <row r="3601">
          <cell r="A3601" t="str">
            <v>INSTALACOES HIDRO SANITARIAS</v>
          </cell>
          <cell r="B3601" t="str">
            <v>INHI</v>
          </cell>
          <cell r="C3601" t="str">
            <v>FORNEC. E ASSENTAMENTO DE TUBOS P/INSTALACAO DOMICILIAR</v>
          </cell>
          <cell r="D3601" t="str">
            <v>0179</v>
          </cell>
        </row>
        <row r="3601">
          <cell r="G3601">
            <v>89633</v>
          </cell>
          <cell r="H3601" t="str">
            <v>TUBO, CPVC, SOLDÁVEL, DN 15MM, INSTALADO EM RAMAL OU SUB-RAMAL DE ÁGUA - FORNECIMENTO E INSTALAÇÃO. AF_06/2022</v>
          </cell>
          <cell r="I3601" t="str">
            <v>M</v>
          </cell>
          <cell r="J3601" t="str">
            <v>COEFICIENTE DE REPRESENTATIVIDADE</v>
          </cell>
          <cell r="K3601" t="str">
            <v>23,89</v>
          </cell>
        </row>
        <row r="3602">
          <cell r="A3602" t="str">
            <v>INSTALACOES HIDRO SANITARIAS</v>
          </cell>
          <cell r="B3602" t="str">
            <v>INHI</v>
          </cell>
          <cell r="C3602" t="str">
            <v>FORNEC. E ASSENTAMENTO DE TUBOS P/INSTALACAO DOMICILIAR</v>
          </cell>
          <cell r="D3602" t="str">
            <v>0179</v>
          </cell>
        </row>
        <row r="3602">
          <cell r="G3602">
            <v>89634</v>
          </cell>
          <cell r="H3602" t="str">
            <v>TUBO, CPVC, SOLDÁVEL, DN 22MM, INSTALADO EM RAMAL OU SUB-RAMAL DE ÁGUA - FORNECIMENTO E INSTALAÇÃO. AF_06/2022</v>
          </cell>
          <cell r="I3602" t="str">
            <v>M</v>
          </cell>
          <cell r="J3602" t="str">
            <v>COEFICIENTE DE REPRESENTATIVIDADE</v>
          </cell>
          <cell r="K3602" t="str">
            <v>34,11</v>
          </cell>
        </row>
        <row r="3603">
          <cell r="A3603" t="str">
            <v>INSTALACOES HIDRO SANITARIAS</v>
          </cell>
          <cell r="B3603" t="str">
            <v>INHI</v>
          </cell>
          <cell r="C3603" t="str">
            <v>FORNEC. E ASSENTAMENTO DE TUBOS P/INSTALACAO DOMICILIAR</v>
          </cell>
          <cell r="D3603" t="str">
            <v>0179</v>
          </cell>
        </row>
        <row r="3603">
          <cell r="G3603">
            <v>89635</v>
          </cell>
          <cell r="H3603" t="str">
            <v>TUBO, CPVC, SOLDÁVEL, DN 28MM, INSTALADO EM RAMAL OU SUB-RAMAL DE ÁGUA - FORNECIMENTO E INSTALAÇÃO. AF_06/2022</v>
          </cell>
          <cell r="I3603" t="str">
            <v>M</v>
          </cell>
          <cell r="J3603" t="str">
            <v>COEFICIENTE DE REPRESENTATIVIDADE</v>
          </cell>
          <cell r="K3603" t="str">
            <v>50,39</v>
          </cell>
        </row>
        <row r="3604">
          <cell r="A3604" t="str">
            <v>INSTALACOES HIDRO SANITARIAS</v>
          </cell>
          <cell r="B3604" t="str">
            <v>INHI</v>
          </cell>
          <cell r="C3604" t="str">
            <v>FORNEC. E ASSENTAMENTO DE TUBOS P/INSTALACAO DOMICILIAR</v>
          </cell>
          <cell r="D3604" t="str">
            <v>0179</v>
          </cell>
        </row>
        <row r="3604">
          <cell r="G3604">
            <v>89636</v>
          </cell>
          <cell r="H3604" t="str">
            <v>TUBO, CPVC, SOLDÁVEL, DN 35MM, INSTALADO EM RAMAL OU SUB-RAMAL DE ÁGUA   FORNECIMENTO E INSTALAÇÃO. AF_06/2022</v>
          </cell>
          <cell r="I3604" t="str">
            <v>M</v>
          </cell>
          <cell r="J3604" t="str">
            <v>COEFICIENTE DE REPRESENTATIVIDADE</v>
          </cell>
          <cell r="K3604" t="str">
            <v>63,46</v>
          </cell>
        </row>
        <row r="3605">
          <cell r="A3605" t="str">
            <v>INSTALACOES HIDRO SANITARIAS</v>
          </cell>
          <cell r="B3605" t="str">
            <v>INHI</v>
          </cell>
          <cell r="C3605" t="str">
            <v>FORNEC. E ASSENTAMENTO DE TUBOS P/INSTALACAO DOMICILIAR</v>
          </cell>
          <cell r="D3605" t="str">
            <v>0179</v>
          </cell>
        </row>
        <row r="3605">
          <cell r="G3605">
            <v>89711</v>
          </cell>
          <cell r="H3605" t="str">
            <v>TUBO PVC, SERIE NORMAL, ESGOTO PREDIAL, DN 40 MM, FORNECIDO E INSTALADO EM RAMAL DE DESCARGA OU RAMAL DE ESGOTO SANITÁRIO. AF_08/2022</v>
          </cell>
          <cell r="I3605" t="str">
            <v>M</v>
          </cell>
          <cell r="J3605" t="str">
            <v>COEFICIENTE DE REPRESENTATIVIDADE</v>
          </cell>
          <cell r="K3605" t="str">
            <v>19,47</v>
          </cell>
        </row>
        <row r="3606">
          <cell r="A3606" t="str">
            <v>INSTALACOES HIDRO SANITARIAS</v>
          </cell>
          <cell r="B3606" t="str">
            <v>INHI</v>
          </cell>
          <cell r="C3606" t="str">
            <v>FORNEC. E ASSENTAMENTO DE TUBOS P/INSTALACAO DOMICILIAR</v>
          </cell>
          <cell r="D3606" t="str">
            <v>0179</v>
          </cell>
        </row>
        <row r="3606">
          <cell r="G3606">
            <v>89712</v>
          </cell>
          <cell r="H3606" t="str">
            <v>TUBO PVC, SERIE NORMAL, ESGOTO PREDIAL, DN 50 MM, FORNECIDO E INSTALADO EM RAMAL DE DESCARGA OU RAMAL DE ESGOTO SANITÁRIO. AF_08/2022</v>
          </cell>
          <cell r="I3606" t="str">
            <v>M</v>
          </cell>
          <cell r="J3606" t="str">
            <v>COEFICIENTE DE REPRESENTATIVIDADE</v>
          </cell>
          <cell r="K3606" t="str">
            <v>24,79</v>
          </cell>
        </row>
        <row r="3607">
          <cell r="A3607" t="str">
            <v>INSTALACOES HIDRO SANITARIAS</v>
          </cell>
          <cell r="B3607" t="str">
            <v>INHI</v>
          </cell>
          <cell r="C3607" t="str">
            <v>FORNEC. E ASSENTAMENTO DE TUBOS P/INSTALACAO DOMICILIAR</v>
          </cell>
          <cell r="D3607" t="str">
            <v>0179</v>
          </cell>
        </row>
        <row r="3607">
          <cell r="G3607">
            <v>89713</v>
          </cell>
          <cell r="H3607" t="str">
            <v>TUBO PVC, SERIE NORMAL, ESGOTO PREDIAL, DN 75 MM, FORNECIDO E INSTALADO EM RAMAL DE DESCARGA OU RAMAL DE ESGOTO SANITÁRIO. AF_08/2022</v>
          </cell>
          <cell r="I3607" t="str">
            <v>M</v>
          </cell>
          <cell r="J3607" t="str">
            <v>COEFICIENTE DE REPRESENTATIVIDADE</v>
          </cell>
          <cell r="K3607" t="str">
            <v>30,92</v>
          </cell>
        </row>
        <row r="3608">
          <cell r="A3608" t="str">
            <v>INSTALACOES HIDRO SANITARIAS</v>
          </cell>
          <cell r="B3608" t="str">
            <v>INHI</v>
          </cell>
          <cell r="C3608" t="str">
            <v>FORNEC. E ASSENTAMENTO DE TUBOS P/INSTALACAO DOMICILIAR</v>
          </cell>
          <cell r="D3608" t="str">
            <v>0179</v>
          </cell>
        </row>
        <row r="3608">
          <cell r="G3608">
            <v>89714</v>
          </cell>
          <cell r="H3608" t="str">
            <v>TUBO PVC, SERIE NORMAL, ESGOTO PREDIAL, DN 100 MM, FORNECIDO E INSTALADO EM RAMAL DE DESCARGA OU RAMAL DE ESGOTO SANITÁRIO. AF_08/2022</v>
          </cell>
          <cell r="I3608" t="str">
            <v>M</v>
          </cell>
          <cell r="J3608" t="str">
            <v>COEFICIENTE DE REPRESENTATIVIDADE</v>
          </cell>
          <cell r="K3608" t="str">
            <v>34,52</v>
          </cell>
        </row>
        <row r="3609">
          <cell r="A3609" t="str">
            <v>INSTALACOES HIDRO SANITARIAS</v>
          </cell>
          <cell r="B3609" t="str">
            <v>INHI</v>
          </cell>
          <cell r="C3609" t="str">
            <v>FORNEC. E ASSENTAMENTO DE TUBOS P/INSTALACAO DOMICILIAR</v>
          </cell>
          <cell r="D3609" t="str">
            <v>0179</v>
          </cell>
        </row>
        <row r="3609">
          <cell r="G3609">
            <v>89716</v>
          </cell>
          <cell r="H3609" t="str">
            <v>TUBO, CPVC, SOLDÁVEL, DN 22MM, INSTALADO EM RAMAL DE DISTRIBUIÇÃO DE ÁGUA - FORNECIMENTO E INSTALAÇÃO. AF_06/2022</v>
          </cell>
          <cell r="I3609" t="str">
            <v>M</v>
          </cell>
          <cell r="J3609" t="str">
            <v>COEFICIENTE DE REPRESENTATIVIDADE</v>
          </cell>
          <cell r="K3609" t="str">
            <v>25,10</v>
          </cell>
        </row>
        <row r="3610">
          <cell r="A3610" t="str">
            <v>INSTALACOES HIDRO SANITARIAS</v>
          </cell>
          <cell r="B3610" t="str">
            <v>INHI</v>
          </cell>
          <cell r="C3610" t="str">
            <v>FORNEC. E ASSENTAMENTO DE TUBOS P/INSTALACAO DOMICILIAR</v>
          </cell>
          <cell r="D3610" t="str">
            <v>0179</v>
          </cell>
        </row>
        <row r="3610">
          <cell r="G3610">
            <v>89717</v>
          </cell>
          <cell r="H3610" t="str">
            <v>TUBO, CPVC, SOLDÁVEL, DN 28MM, INSTALADO EM RAMAL DE DISTRIBUIÇÃO DE ÁGUA - FORNECIMENTO E INSTALAÇÃO. AF_06/2022</v>
          </cell>
          <cell r="I3610" t="str">
            <v>M</v>
          </cell>
          <cell r="J3610" t="str">
            <v>COEFICIENTE DE REPRESENTATIVIDADE</v>
          </cell>
          <cell r="K3610" t="str">
            <v>39,76</v>
          </cell>
        </row>
        <row r="3611">
          <cell r="A3611" t="str">
            <v>INSTALACOES HIDRO SANITARIAS</v>
          </cell>
          <cell r="B3611" t="str">
            <v>INHI</v>
          </cell>
          <cell r="C3611" t="str">
            <v>FORNEC. E ASSENTAMENTO DE TUBOS P/INSTALACAO DOMICILIAR</v>
          </cell>
          <cell r="D3611" t="str">
            <v>0179</v>
          </cell>
        </row>
        <row r="3611">
          <cell r="G3611">
            <v>89770</v>
          </cell>
          <cell r="H3611" t="str">
            <v>TUBO, CPVC, SOLDÁVEL, DN 35MM, INSTALADO EM PRUMADA DE ÁGUA   FORNECIMENTO E INSTALAÇÃO. AF_06/2022</v>
          </cell>
          <cell r="I3611" t="str">
            <v>M</v>
          </cell>
          <cell r="J3611" t="str">
            <v>COEFICIENTE DE REPRESENTATIVIDADE</v>
          </cell>
          <cell r="K3611" t="str">
            <v>43,08</v>
          </cell>
        </row>
        <row r="3612">
          <cell r="A3612" t="str">
            <v>INSTALACOES HIDRO SANITARIAS</v>
          </cell>
          <cell r="B3612" t="str">
            <v>INHI</v>
          </cell>
          <cell r="C3612" t="str">
            <v>FORNEC. E ASSENTAMENTO DE TUBOS P/INSTALACAO DOMICILIAR</v>
          </cell>
          <cell r="D3612" t="str">
            <v>0179</v>
          </cell>
        </row>
        <row r="3612">
          <cell r="G3612">
            <v>89771</v>
          </cell>
          <cell r="H3612" t="str">
            <v>TUBO, CPVC, SOLDÁVEL, DN 42MM, INSTALADO EM PRUMADA DE ÁGUA   FORNECIMENTO E INSTALAÇÃO. AF_06/2022</v>
          </cell>
          <cell r="I3612" t="str">
            <v>M</v>
          </cell>
          <cell r="J3612" t="str">
            <v>COEFICIENTE DE REPRESENTATIVIDADE</v>
          </cell>
          <cell r="K3612" t="str">
            <v>57,53</v>
          </cell>
        </row>
        <row r="3613">
          <cell r="A3613" t="str">
            <v>INSTALACOES HIDRO SANITARIAS</v>
          </cell>
          <cell r="B3613" t="str">
            <v>INHI</v>
          </cell>
          <cell r="C3613" t="str">
            <v>FORNEC. E ASSENTAMENTO DE TUBOS P/INSTALACAO DOMICILIAR</v>
          </cell>
          <cell r="D3613" t="str">
            <v>0179</v>
          </cell>
        </row>
        <row r="3613">
          <cell r="G3613">
            <v>89773</v>
          </cell>
          <cell r="H3613" t="str">
            <v>TUBO, CPVC, SOLDÁVEL, DN 73MM, INSTALADO EM PRUMADA DE ÁGUA   FORNECIMENTO E INSTALAÇÃO. AF_06/2022</v>
          </cell>
          <cell r="I3613" t="str">
            <v>M</v>
          </cell>
          <cell r="J3613" t="str">
            <v>COEFICIENTE DE REPRESENTATIVIDADE</v>
          </cell>
          <cell r="K3613" t="str">
            <v>135,21</v>
          </cell>
        </row>
        <row r="3614">
          <cell r="A3614" t="str">
            <v>INSTALACOES HIDRO SANITARIAS</v>
          </cell>
          <cell r="B3614" t="str">
            <v>INHI</v>
          </cell>
          <cell r="C3614" t="str">
            <v>FORNEC. E ASSENTAMENTO DE TUBOS P/INSTALACAO DOMICILIAR</v>
          </cell>
          <cell r="D3614" t="str">
            <v>0179</v>
          </cell>
        </row>
        <row r="3614">
          <cell r="G3614">
            <v>89775</v>
          </cell>
          <cell r="H3614" t="str">
            <v>TUBO, CPVC, SOLDÁVEL, DN 89MM, INSTALADO EM PRUMADA DE ÁGUA   FORNECIMENTO E INSTALAÇÃO. AF_06/2022</v>
          </cell>
          <cell r="I3614" t="str">
            <v>M</v>
          </cell>
          <cell r="J3614" t="str">
            <v>COEFICIENTE DE REPRESENTATIVIDADE</v>
          </cell>
          <cell r="K3614" t="str">
            <v>211,44</v>
          </cell>
        </row>
        <row r="3615">
          <cell r="A3615" t="str">
            <v>INSTALACOES HIDRO SANITARIAS</v>
          </cell>
          <cell r="B3615" t="str">
            <v>INHI</v>
          </cell>
          <cell r="C3615" t="str">
            <v>FORNEC. E ASSENTAMENTO DE TUBOS P/INSTALACAO DOMICILIAR</v>
          </cell>
          <cell r="D3615" t="str">
            <v>0179</v>
          </cell>
        </row>
        <row r="3615">
          <cell r="G3615">
            <v>89798</v>
          </cell>
          <cell r="H3615" t="str">
            <v>TUBO PVC, SERIE NORMAL, ESGOTO PREDIAL, DN 50 MM, FORNECIDO E INSTALADO EM PRUMADA DE ESGOTO SANITÁRIO OU VENTILAÇÃO. AF_08/2022</v>
          </cell>
          <cell r="I3615" t="str">
            <v>M</v>
          </cell>
          <cell r="J3615" t="str">
            <v>COEFICIENTE DE REPRESENTATIVIDADE</v>
          </cell>
          <cell r="K3615" t="str">
            <v>12,55</v>
          </cell>
        </row>
        <row r="3616">
          <cell r="A3616" t="str">
            <v>INSTALACOES HIDRO SANITARIAS</v>
          </cell>
          <cell r="B3616" t="str">
            <v>INHI</v>
          </cell>
          <cell r="C3616" t="str">
            <v>FORNEC. E ASSENTAMENTO DE TUBOS P/INSTALACAO DOMICILIAR</v>
          </cell>
          <cell r="D3616" t="str">
            <v>0179</v>
          </cell>
        </row>
        <row r="3616">
          <cell r="G3616">
            <v>89799</v>
          </cell>
          <cell r="H3616" t="str">
            <v>TUBO PVC, SERIE NORMAL, ESGOTO PREDIAL, DN 75 MM, FORNECIDO E INSTALADO EM PRUMADA DE ESGOTO SANITÁRIO OU VENTILAÇÃO. AF_08/2022</v>
          </cell>
          <cell r="I3616" t="str">
            <v>M</v>
          </cell>
          <cell r="J3616" t="str">
            <v>COEFICIENTE DE REPRESENTATIVIDADE</v>
          </cell>
          <cell r="K3616" t="str">
            <v>20,75</v>
          </cell>
        </row>
        <row r="3617">
          <cell r="A3617" t="str">
            <v>INSTALACOES HIDRO SANITARIAS</v>
          </cell>
          <cell r="B3617" t="str">
            <v>INHI</v>
          </cell>
          <cell r="C3617" t="str">
            <v>FORNEC. E ASSENTAMENTO DE TUBOS P/INSTALACAO DOMICILIAR</v>
          </cell>
          <cell r="D3617" t="str">
            <v>0179</v>
          </cell>
        </row>
        <row r="3617">
          <cell r="G3617">
            <v>89800</v>
          </cell>
          <cell r="H3617" t="str">
            <v>TUBO PVC, SERIE NORMAL, ESGOTO PREDIAL, DN 100 MM, FORNECIDO E INSTALADO EM PRUMADA DE ESGOTO SANITÁRIO OU VENTILAÇÃO. AF_08/2022</v>
          </cell>
          <cell r="I3617" t="str">
            <v>M</v>
          </cell>
          <cell r="J3617" t="str">
            <v>COEFICIENTE DE REPRESENTATIVIDADE</v>
          </cell>
          <cell r="K3617" t="str">
            <v>26,46</v>
          </cell>
        </row>
        <row r="3618">
          <cell r="A3618" t="str">
            <v>INSTALACOES HIDRO SANITARIAS</v>
          </cell>
          <cell r="B3618" t="str">
            <v>INHI</v>
          </cell>
          <cell r="C3618" t="str">
            <v>FORNEC. E ASSENTAMENTO DE TUBOS P/INSTALACAO DOMICILIAR</v>
          </cell>
          <cell r="D3618" t="str">
            <v>0179</v>
          </cell>
        </row>
        <row r="3618">
          <cell r="G3618">
            <v>89848</v>
          </cell>
          <cell r="H3618" t="str">
            <v>TUBO PVC, SERIE NORMAL, ESGOTO PREDIAL, DN 100 MM, FORNECIDO E INSTALADO EM SUBCOLETOR AÉREO DE ESGOTO SANITÁRIO. AF_08/2022</v>
          </cell>
          <cell r="I3618" t="str">
            <v>M</v>
          </cell>
          <cell r="J3618" t="str">
            <v>COEFICIENTE DE REPRESENTATIVIDADE</v>
          </cell>
          <cell r="K3618" t="str">
            <v>25,41</v>
          </cell>
        </row>
        <row r="3619">
          <cell r="A3619" t="str">
            <v>INSTALACOES HIDRO SANITARIAS</v>
          </cell>
          <cell r="B3619" t="str">
            <v>INHI</v>
          </cell>
          <cell r="C3619" t="str">
            <v>FORNEC. E ASSENTAMENTO DE TUBOS P/INSTALACAO DOMICILIAR</v>
          </cell>
          <cell r="D3619" t="str">
            <v>0179</v>
          </cell>
        </row>
        <row r="3619">
          <cell r="G3619">
            <v>89849</v>
          </cell>
          <cell r="H3619" t="str">
            <v>TUBO PVC, SERIE NORMAL, ESGOTO PREDIAL, DN 150 MM, FORNECIDO E INSTALADO EM SUBCOLETOR AÉREO DE ESGOTO SANITÁRIO. AF_08/2022</v>
          </cell>
          <cell r="I3619" t="str">
            <v>M</v>
          </cell>
          <cell r="J3619" t="str">
            <v>COEFICIENTE DE REPRESENTATIVIDADE</v>
          </cell>
          <cell r="K3619" t="str">
            <v>52,47</v>
          </cell>
        </row>
        <row r="3620">
          <cell r="A3620" t="str">
            <v>INSTALACOES HIDRO SANITARIAS</v>
          </cell>
          <cell r="B3620" t="str">
            <v>INHI</v>
          </cell>
          <cell r="C3620" t="str">
            <v>FORNEC. E ASSENTAMENTO DE TUBOS P/INSTALACAO DOMICILIAR</v>
          </cell>
          <cell r="D3620" t="str">
            <v>0179</v>
          </cell>
        </row>
        <row r="3620">
          <cell r="G3620">
            <v>89865</v>
          </cell>
          <cell r="H3620" t="str">
            <v>TUBO, PVC, SOLDÁVEL, DE 25MM, INSTALADO EM DRENO DE AR-CONDICIONADO - FORNECIMENTO E INSTALAÇÃO. AF_08/2022</v>
          </cell>
          <cell r="I3620" t="str">
            <v>M</v>
          </cell>
          <cell r="J3620" t="str">
            <v>COEFICIENTE DE REPRESENTATIVIDADE</v>
          </cell>
          <cell r="K3620" t="str">
            <v>15,54</v>
          </cell>
        </row>
        <row r="3621">
          <cell r="A3621" t="str">
            <v>INSTALACOES HIDRO SANITARIAS</v>
          </cell>
          <cell r="B3621" t="str">
            <v>INHI</v>
          </cell>
          <cell r="C3621" t="str">
            <v>FORNEC. E ASSENTAMENTO DE TUBOS P/INSTALACAO DOMICILIAR</v>
          </cell>
          <cell r="D3621" t="str">
            <v>0179</v>
          </cell>
        </row>
        <row r="3621">
          <cell r="G3621">
            <v>92275</v>
          </cell>
          <cell r="H3621" t="str">
            <v>TUBO EM COBRE RÍGIDO, DN 22 MM, CLASSE E, SEM ISOLAMENTO, INSTALADO EM PRUMADA DE HIDRÁULICA PREDIAL - FORNECIMENTO E INSTALAÇÃO. AF_04/2022</v>
          </cell>
          <cell r="I3621" t="str">
            <v>M</v>
          </cell>
          <cell r="J3621" t="str">
            <v>ATRIBUÍDO SÃO PAULO</v>
          </cell>
          <cell r="K3621" t="str">
            <v>55,47</v>
          </cell>
        </row>
        <row r="3622">
          <cell r="A3622" t="str">
            <v>INSTALACOES HIDRO SANITARIAS</v>
          </cell>
          <cell r="B3622" t="str">
            <v>INHI</v>
          </cell>
          <cell r="C3622" t="str">
            <v>FORNEC. E ASSENTAMENTO DE TUBOS P/INSTALACAO DOMICILIAR</v>
          </cell>
          <cell r="D3622" t="str">
            <v>0179</v>
          </cell>
        </row>
        <row r="3622">
          <cell r="G3622">
            <v>92276</v>
          </cell>
          <cell r="H3622" t="str">
            <v>TUBO EM COBRE RÍGIDO, DN 28 MM, CLASSE E, SEM ISOLAMENTO, INSTALADO EM PRUMADA DE HIDRÁULICA PREDIAL - FORNECIMENTO E INSTALAÇÃO. AF_04/2022</v>
          </cell>
          <cell r="I3622" t="str">
            <v>M</v>
          </cell>
          <cell r="J3622" t="str">
            <v>ATRIBUÍDO SÃO PAULO</v>
          </cell>
          <cell r="K3622" t="str">
            <v>70,45</v>
          </cell>
        </row>
        <row r="3623">
          <cell r="A3623" t="str">
            <v>INSTALACOES HIDRO SANITARIAS</v>
          </cell>
          <cell r="B3623" t="str">
            <v>INHI</v>
          </cell>
          <cell r="C3623" t="str">
            <v>FORNEC. E ASSENTAMENTO DE TUBOS P/INSTALACAO DOMICILIAR</v>
          </cell>
          <cell r="D3623" t="str">
            <v>0179</v>
          </cell>
        </row>
        <row r="3623">
          <cell r="G3623">
            <v>92277</v>
          </cell>
          <cell r="H3623" t="str">
            <v>TUBO EM COBRE RÍGIDO, DN 35 MM, CLASSE E, SEM ISOLAMENTO, INSTALADO EM PRUMADA DE HIDRÁULICA PREDIAL - FORNECIMENTO E INSTALAÇÃO. AF_04/2022</v>
          </cell>
          <cell r="I3623" t="str">
            <v>M</v>
          </cell>
          <cell r="J3623" t="str">
            <v>ATRIBUÍDO SÃO PAULO</v>
          </cell>
          <cell r="K3623" t="str">
            <v>101,84</v>
          </cell>
        </row>
        <row r="3624">
          <cell r="A3624" t="str">
            <v>INSTALACOES HIDRO SANITARIAS</v>
          </cell>
          <cell r="B3624" t="str">
            <v>INHI</v>
          </cell>
          <cell r="C3624" t="str">
            <v>FORNEC. E ASSENTAMENTO DE TUBOS P/INSTALACAO DOMICILIAR</v>
          </cell>
          <cell r="D3624" t="str">
            <v>0179</v>
          </cell>
        </row>
        <row r="3624">
          <cell r="G3624">
            <v>92278</v>
          </cell>
          <cell r="H3624" t="str">
            <v>TUBO EM COBRE RÍGIDO, DN 42 MM, CLASSE E, SEM ISOLAMENTO, INSTALADO EM PRUMADA DE HIDRÁULICA PREDIAL - FORNECIMENTO E INSTALAÇÃO. AF_04/2022</v>
          </cell>
          <cell r="I3624" t="str">
            <v>M</v>
          </cell>
          <cell r="J3624" t="str">
            <v>ATRIBUÍDO SÃO PAULO</v>
          </cell>
          <cell r="K3624" t="str">
            <v>137,07</v>
          </cell>
        </row>
        <row r="3625">
          <cell r="A3625" t="str">
            <v>INSTALACOES HIDRO SANITARIAS</v>
          </cell>
          <cell r="B3625" t="str">
            <v>INHI</v>
          </cell>
          <cell r="C3625" t="str">
            <v>FORNEC. E ASSENTAMENTO DE TUBOS P/INSTALACAO DOMICILIAR</v>
          </cell>
          <cell r="D3625" t="str">
            <v>0179</v>
          </cell>
        </row>
        <row r="3625">
          <cell r="G3625">
            <v>92279</v>
          </cell>
          <cell r="H3625" t="str">
            <v>TUBO EM COBRE RÍGIDO, DN 54 MM, CLASSE E, SEM ISOLAMENTO, INSTALADO EM PRUMADA DE HIDRÁULICA PREDIAL - FORNECIMENTO E INSTALAÇÃO. AF_04/2022</v>
          </cell>
          <cell r="I3625" t="str">
            <v>M</v>
          </cell>
          <cell r="J3625" t="str">
            <v>ATRIBUÍDO SÃO PAULO</v>
          </cell>
          <cell r="K3625" t="str">
            <v>198,20</v>
          </cell>
        </row>
        <row r="3626">
          <cell r="A3626" t="str">
            <v>INSTALACOES HIDRO SANITARIAS</v>
          </cell>
          <cell r="B3626" t="str">
            <v>INHI</v>
          </cell>
          <cell r="C3626" t="str">
            <v>FORNEC. E ASSENTAMENTO DE TUBOS P/INSTALACAO DOMICILIAR</v>
          </cell>
          <cell r="D3626" t="str">
            <v>0179</v>
          </cell>
        </row>
        <row r="3626">
          <cell r="G3626">
            <v>92280</v>
          </cell>
          <cell r="H3626" t="str">
            <v>TUBO EM COBRE RÍGIDO, DN 66 MM, CLASSE E, SEM ISOLAMENTO, INSTALADO EM PRUMADA DE HIDRÁULICA PREDIAL - FORNECIMENTO E INSTALAÇÃO. AF_04/2022</v>
          </cell>
          <cell r="I3626" t="str">
            <v>M</v>
          </cell>
          <cell r="J3626" t="str">
            <v>ATRIBUÍDO SÃO PAULO</v>
          </cell>
          <cell r="K3626" t="str">
            <v>278,33</v>
          </cell>
        </row>
        <row r="3627">
          <cell r="A3627" t="str">
            <v>INSTALACOES HIDRO SANITARIAS</v>
          </cell>
          <cell r="B3627" t="str">
            <v>INHI</v>
          </cell>
          <cell r="C3627" t="str">
            <v>FORNEC. E ASSENTAMENTO DE TUBOS P/INSTALACAO DOMICILIAR</v>
          </cell>
          <cell r="D3627" t="str">
            <v>0179</v>
          </cell>
        </row>
        <row r="3627">
          <cell r="G3627">
            <v>92281</v>
          </cell>
          <cell r="H3627" t="str">
            <v>TUBO EM COBRE RÍGIDO, DN 22 MM, CLASSE E, COM ISOLAMENTO, INSTALADO EM PRUMADA DE HIDRÁULICA PREDIAL - FORNECIMENTO E INSTALAÇÃO. AF_04/2022</v>
          </cell>
          <cell r="I3627" t="str">
            <v>M</v>
          </cell>
          <cell r="J3627" t="str">
            <v>ATRIBUÍDO SÃO PAULO</v>
          </cell>
          <cell r="K3627" t="str">
            <v>110,13</v>
          </cell>
        </row>
        <row r="3628">
          <cell r="A3628" t="str">
            <v>INSTALACOES HIDRO SANITARIAS</v>
          </cell>
          <cell r="B3628" t="str">
            <v>INHI</v>
          </cell>
          <cell r="C3628" t="str">
            <v>FORNEC. E ASSENTAMENTO DE TUBOS P/INSTALACAO DOMICILIAR</v>
          </cell>
          <cell r="D3628" t="str">
            <v>0179</v>
          </cell>
        </row>
        <row r="3628">
          <cell r="G3628">
            <v>92282</v>
          </cell>
          <cell r="H3628" t="str">
            <v>TUBO EM COBRE RÍGIDO, DN 28 MM, CLASSE E, COM ISOLAMENTO, INSTALADO EM PRUMADA DE HIDRÁULICA PREDIAL - FORNECIMENTO E INSTALAÇÃO. AF_04/2022</v>
          </cell>
          <cell r="I3628" t="str">
            <v>M</v>
          </cell>
          <cell r="J3628" t="str">
            <v>ATRIBUÍDO SÃO PAULO</v>
          </cell>
          <cell r="K3628" t="str">
            <v>127,33</v>
          </cell>
        </row>
        <row r="3629">
          <cell r="A3629" t="str">
            <v>INSTALACOES HIDRO SANITARIAS</v>
          </cell>
          <cell r="B3629" t="str">
            <v>INHI</v>
          </cell>
          <cell r="C3629" t="str">
            <v>FORNEC. E ASSENTAMENTO DE TUBOS P/INSTALACAO DOMICILIAR</v>
          </cell>
          <cell r="D3629" t="str">
            <v>0179</v>
          </cell>
        </row>
        <row r="3629">
          <cell r="G3629">
            <v>92283</v>
          </cell>
          <cell r="H3629" t="str">
            <v>TUBO EM COBRE RÍGIDO, DN 35 MM, CLASSE E, COM ISOLAMENTO, INSTALADO EM PRUMADA DE HIDRÁULICA PREDIAL - FORNECIMENTO E INSTALAÇÃO. AF_04/2022</v>
          </cell>
          <cell r="I3629" t="str">
            <v>M</v>
          </cell>
          <cell r="J3629" t="str">
            <v>ATRIBUÍDO SÃO PAULO</v>
          </cell>
          <cell r="K3629" t="str">
            <v>173,66</v>
          </cell>
        </row>
        <row r="3630">
          <cell r="A3630" t="str">
            <v>INSTALACOES HIDRO SANITARIAS</v>
          </cell>
          <cell r="B3630" t="str">
            <v>INHI</v>
          </cell>
          <cell r="C3630" t="str">
            <v>FORNEC. E ASSENTAMENTO DE TUBOS P/INSTALACAO DOMICILIAR</v>
          </cell>
          <cell r="D3630" t="str">
            <v>0179</v>
          </cell>
        </row>
        <row r="3630">
          <cell r="G3630">
            <v>92284</v>
          </cell>
          <cell r="H3630" t="str">
            <v>TUBO EM COBRE RÍGIDO, DN 42 MM, CLASSE E, COM ISOLAMENTO, INSTALADO EM PRUMADA DE HIDRÁULICA PREDIAL - FORNECIMENTO E INSTALAÇÃO. AF_04/2022</v>
          </cell>
          <cell r="I3630" t="str">
            <v>M</v>
          </cell>
          <cell r="J3630" t="str">
            <v>ATRIBUÍDO SÃO PAULO</v>
          </cell>
          <cell r="K3630" t="str">
            <v>218,92</v>
          </cell>
        </row>
        <row r="3631">
          <cell r="A3631" t="str">
            <v>INSTALACOES HIDRO SANITARIAS</v>
          </cell>
          <cell r="B3631" t="str">
            <v>INHI</v>
          </cell>
          <cell r="C3631" t="str">
            <v>FORNEC. E ASSENTAMENTO DE TUBOS P/INSTALACAO DOMICILIAR</v>
          </cell>
          <cell r="D3631" t="str">
            <v>0179</v>
          </cell>
        </row>
        <row r="3631">
          <cell r="G3631">
            <v>92285</v>
          </cell>
          <cell r="H3631" t="str">
            <v>TUBO EM COBRE RÍGIDO, DN 54 MM, CLASSE E, COM ISOLAMENTO, INSTALADO EM PRUMADA DE HIDRÁULICA PREDIAL - FORNECIMENTO E INSTALAÇÃO. AF_04/2022</v>
          </cell>
          <cell r="I3631" t="str">
            <v>M</v>
          </cell>
          <cell r="J3631" t="str">
            <v>ATRIBUÍDO SÃO PAULO</v>
          </cell>
          <cell r="K3631" t="str">
            <v>295,97</v>
          </cell>
        </row>
        <row r="3632">
          <cell r="A3632" t="str">
            <v>INSTALACOES HIDRO SANITARIAS</v>
          </cell>
          <cell r="B3632" t="str">
            <v>INHI</v>
          </cell>
          <cell r="C3632" t="str">
            <v>FORNEC. E ASSENTAMENTO DE TUBOS P/INSTALACAO DOMICILIAR</v>
          </cell>
          <cell r="D3632" t="str">
            <v>0179</v>
          </cell>
        </row>
        <row r="3632">
          <cell r="G3632">
            <v>92286</v>
          </cell>
          <cell r="H3632" t="str">
            <v>TUBO EM COBRE RÍGIDO, DN 66 MM, CLASSE E, COM ISOLAMENTO, INSTALADO EM PRUMADA DE HIDRÁULICA PREDIAL - FORNECIMENTO E INSTALAÇÃO. AF_04/2022</v>
          </cell>
          <cell r="I3632" t="str">
            <v>M</v>
          </cell>
          <cell r="J3632" t="str">
            <v>ATRIBUÍDO SÃO PAULO</v>
          </cell>
          <cell r="K3632" t="str">
            <v>377,47</v>
          </cell>
        </row>
        <row r="3633">
          <cell r="A3633" t="str">
            <v>INSTALACOES HIDRO SANITARIAS</v>
          </cell>
          <cell r="B3633" t="str">
            <v>INHI</v>
          </cell>
          <cell r="C3633" t="str">
            <v>FORNEC. E ASSENTAMENTO DE TUBOS P/INSTALACAO DOMICILIAR</v>
          </cell>
          <cell r="D3633" t="str">
            <v>0179</v>
          </cell>
        </row>
        <row r="3633">
          <cell r="G3633">
            <v>92305</v>
          </cell>
          <cell r="H3633" t="str">
            <v>TUBO EM COBRE RÍGIDO, DN 15 MM, CLASSE E, SEM ISOLAMENTO, INSTALADO EM RAMAL DE DISTRIBUIÇÃO DE HIDRÁULICA PREDIAL - FORNECIMENTO E INSTALAÇÃO. AF_04/2022</v>
          </cell>
          <cell r="I3633" t="str">
            <v>M</v>
          </cell>
          <cell r="J3633" t="str">
            <v>ATRIBUÍDO SÃO PAULO</v>
          </cell>
          <cell r="K3633" t="str">
            <v>37,14</v>
          </cell>
        </row>
        <row r="3634">
          <cell r="A3634" t="str">
            <v>INSTALACOES HIDRO SANITARIAS</v>
          </cell>
          <cell r="B3634" t="str">
            <v>INHI</v>
          </cell>
          <cell r="C3634" t="str">
            <v>FORNEC. E ASSENTAMENTO DE TUBOS P/INSTALACAO DOMICILIAR</v>
          </cell>
          <cell r="D3634" t="str">
            <v>0179</v>
          </cell>
        </row>
        <row r="3634">
          <cell r="G3634">
            <v>92306</v>
          </cell>
          <cell r="H3634" t="str">
            <v>TUBO EM COBRE RÍGIDO, DN 22 MM, CLASSE E, SEM ISOLAMENTO, INSTALADO EM RAMAL DE DISTRIBUIÇÃO DE HIDRÁULICA PREDIAL - FORNECIMENTO E INSTALAÇÃO. AF_04/2022</v>
          </cell>
          <cell r="I3634" t="str">
            <v>M</v>
          </cell>
          <cell r="J3634" t="str">
            <v>ATRIBUÍDO SÃO PAULO</v>
          </cell>
          <cell r="K3634" t="str">
            <v>60,47</v>
          </cell>
        </row>
        <row r="3635">
          <cell r="A3635" t="str">
            <v>INSTALACOES HIDRO SANITARIAS</v>
          </cell>
          <cell r="B3635" t="str">
            <v>INHI</v>
          </cell>
          <cell r="C3635" t="str">
            <v>FORNEC. E ASSENTAMENTO DE TUBOS P/INSTALACAO DOMICILIAR</v>
          </cell>
          <cell r="D3635" t="str">
            <v>0179</v>
          </cell>
        </row>
        <row r="3635">
          <cell r="G3635">
            <v>92307</v>
          </cell>
          <cell r="H3635" t="str">
            <v>TUBO EM COBRE RÍGIDO, DN 28 MM, CLASSE E, SEM ISOLAMENTO, INSTALADO EM RAMAL DE DISTRIBUIÇÃO DE HIDRÁULICA PREDIAL - FORNECIMENTO E INSTALAÇÃO. AF_04/2022</v>
          </cell>
          <cell r="I3635" t="str">
            <v>M</v>
          </cell>
          <cell r="J3635" t="str">
            <v>ATRIBUÍDO SÃO PAULO</v>
          </cell>
          <cell r="K3635" t="str">
            <v>75,68</v>
          </cell>
        </row>
        <row r="3636">
          <cell r="A3636" t="str">
            <v>INSTALACOES HIDRO SANITARIAS</v>
          </cell>
          <cell r="B3636" t="str">
            <v>INHI</v>
          </cell>
          <cell r="C3636" t="str">
            <v>FORNEC. E ASSENTAMENTO DE TUBOS P/INSTALACAO DOMICILIAR</v>
          </cell>
          <cell r="D3636" t="str">
            <v>0179</v>
          </cell>
        </row>
        <row r="3636">
          <cell r="G3636">
            <v>92308</v>
          </cell>
          <cell r="H3636" t="str">
            <v>TUBO EM COBRE RÍGIDO, DN 15 MM, CLASSE E, COM ISOLAMENTO, INSTALADO EM RAMAL DE DISTRIBUIÇÃO DE HIDRÁULICA PREDIAL - FORNECIMENTO E INSTALAÇÃO. AF_04/2022</v>
          </cell>
          <cell r="I3636" t="str">
            <v>M</v>
          </cell>
          <cell r="J3636" t="str">
            <v>ATRIBUÍDO SÃO PAULO</v>
          </cell>
          <cell r="K3636" t="str">
            <v>51,41</v>
          </cell>
        </row>
        <row r="3637">
          <cell r="A3637" t="str">
            <v>INSTALACOES HIDRO SANITARIAS</v>
          </cell>
          <cell r="B3637" t="str">
            <v>INHI</v>
          </cell>
          <cell r="C3637" t="str">
            <v>FORNEC. E ASSENTAMENTO DE TUBOS P/INSTALACAO DOMICILIAR</v>
          </cell>
          <cell r="D3637" t="str">
            <v>0179</v>
          </cell>
        </row>
        <row r="3637">
          <cell r="G3637">
            <v>92309</v>
          </cell>
          <cell r="H3637" t="str">
            <v>TUBO EM COBRE RÍGIDO, DN 22 MM, CLASSE E, COM ISOLAMENTO, INSTALADO EM RAMAL DE DISTRIBUIÇÃO DE HIDRÁULICA PREDIAL - FORNECIMENTO E INSTALAÇÃO. AF_04/2022</v>
          </cell>
          <cell r="I3637" t="str">
            <v>M</v>
          </cell>
          <cell r="J3637" t="str">
            <v>ATRIBUÍDO SÃO PAULO</v>
          </cell>
          <cell r="K3637" t="str">
            <v>117,62</v>
          </cell>
        </row>
        <row r="3638">
          <cell r="A3638" t="str">
            <v>INSTALACOES HIDRO SANITARIAS</v>
          </cell>
          <cell r="B3638" t="str">
            <v>INHI</v>
          </cell>
          <cell r="C3638" t="str">
            <v>FORNEC. E ASSENTAMENTO DE TUBOS P/INSTALACAO DOMICILIAR</v>
          </cell>
          <cell r="D3638" t="str">
            <v>0179</v>
          </cell>
        </row>
        <row r="3638">
          <cell r="G3638">
            <v>92310</v>
          </cell>
          <cell r="H3638" t="str">
            <v>TUBO EM COBRE RÍGIDO, DN 28 MM, CLASSE E, COM ISOLAMENTO, INSTALADO EM RAMAL DE DISTRIBUIÇÃO DE HIDRÁULICA PREDIAL - FORNECIMENTO E INSTALAÇÃO. AF_04/2022</v>
          </cell>
          <cell r="I3638" t="str">
            <v>M</v>
          </cell>
          <cell r="J3638" t="str">
            <v>ATRIBUÍDO SÃO PAULO</v>
          </cell>
          <cell r="K3638" t="str">
            <v>135,05</v>
          </cell>
        </row>
        <row r="3639">
          <cell r="A3639" t="str">
            <v>INSTALACOES HIDRO SANITARIAS</v>
          </cell>
          <cell r="B3639" t="str">
            <v>INHI</v>
          </cell>
          <cell r="C3639" t="str">
            <v>FORNEC. E ASSENTAMENTO DE TUBOS P/INSTALACAO DOMICILIAR</v>
          </cell>
          <cell r="D3639" t="str">
            <v>0179</v>
          </cell>
        </row>
        <row r="3639">
          <cell r="G3639">
            <v>92320</v>
          </cell>
          <cell r="H3639" t="str">
            <v>TUBO EM COBRE RÍGIDO, DN 15 MM, CLASSE E, SEM ISOLAMENTO, INSTALADO EM RAMAL E SUB-RAMAL DE HIDRÁULICA PREDIAL - FORNECIMENTO E INSTALAÇÃO. AF_04/2022</v>
          </cell>
          <cell r="I3639" t="str">
            <v>M</v>
          </cell>
          <cell r="J3639" t="str">
            <v>ATRIBUÍDO SÃO PAULO</v>
          </cell>
          <cell r="K3639" t="str">
            <v>47,40</v>
          </cell>
        </row>
        <row r="3640">
          <cell r="A3640" t="str">
            <v>INSTALACOES HIDRO SANITARIAS</v>
          </cell>
          <cell r="B3640" t="str">
            <v>INHI</v>
          </cell>
          <cell r="C3640" t="str">
            <v>FORNEC. E ASSENTAMENTO DE TUBOS P/INSTALACAO DOMICILIAR</v>
          </cell>
          <cell r="D3640" t="str">
            <v>0179</v>
          </cell>
        </row>
        <row r="3640">
          <cell r="G3640">
            <v>92321</v>
          </cell>
          <cell r="H3640" t="str">
            <v>TUBO EM COBRE RÍGIDO, DN 22 MM, CLASSE E, SEM ISOLAMENTO, INSTALADO EM RAMAL E SUB-RAMAL DE HIDRÁULICA PREDIAL - FORNECIMENTO E INSTALAÇÃO. AF_04/2022</v>
          </cell>
          <cell r="I3640" t="str">
            <v>M</v>
          </cell>
          <cell r="J3640" t="str">
            <v>ATRIBUÍDO SÃO PAULO</v>
          </cell>
          <cell r="K3640" t="str">
            <v>78,16</v>
          </cell>
        </row>
        <row r="3641">
          <cell r="A3641" t="str">
            <v>INSTALACOES HIDRO SANITARIAS</v>
          </cell>
          <cell r="B3641" t="str">
            <v>INHI</v>
          </cell>
          <cell r="C3641" t="str">
            <v>FORNEC. E ASSENTAMENTO DE TUBOS P/INSTALACAO DOMICILIAR</v>
          </cell>
          <cell r="D3641" t="str">
            <v>0179</v>
          </cell>
        </row>
        <row r="3641">
          <cell r="G3641">
            <v>92322</v>
          </cell>
          <cell r="H3641" t="str">
            <v>TUBO EM COBRE RÍGIDO, DN 28 MM, CLASSE E, SEM ISOLAMENTO, INSTALADO EM RAMAL E SUB-RAMAL DE HIDRÁULICA PREDIAL - FORNECIMENTO E INSTALAÇÃO. AF_04/2022</v>
          </cell>
          <cell r="I3641" t="str">
            <v>M</v>
          </cell>
          <cell r="J3641" t="str">
            <v>ATRIBUÍDO SÃO PAULO</v>
          </cell>
          <cell r="K3641" t="str">
            <v>99,74</v>
          </cell>
        </row>
        <row r="3642">
          <cell r="A3642" t="str">
            <v>INSTALACOES HIDRO SANITARIAS</v>
          </cell>
          <cell r="B3642" t="str">
            <v>INHI</v>
          </cell>
          <cell r="C3642" t="str">
            <v>FORNEC. E ASSENTAMENTO DE TUBOS P/INSTALACAO DOMICILIAR</v>
          </cell>
          <cell r="D3642" t="str">
            <v>0179</v>
          </cell>
        </row>
        <row r="3642">
          <cell r="G3642">
            <v>92323</v>
          </cell>
          <cell r="H3642" t="str">
            <v>TUBO EM COBRE RÍGIDO, DN 15 MM, CLASSE E, COM ISOLAMENTO, INSTALADO EM RAMAL E SUB-RAMAL DE HIDRÁULICA PREDIAL - FORNECIMENTO E INSTALAÇÃO. AF_04/2022</v>
          </cell>
          <cell r="I3642" t="str">
            <v>M</v>
          </cell>
          <cell r="J3642" t="str">
            <v>ATRIBUÍDO SÃO PAULO</v>
          </cell>
          <cell r="K3642" t="str">
            <v>59,22</v>
          </cell>
        </row>
        <row r="3643">
          <cell r="A3643" t="str">
            <v>INSTALACOES HIDRO SANITARIAS</v>
          </cell>
          <cell r="B3643" t="str">
            <v>INHI</v>
          </cell>
          <cell r="C3643" t="str">
            <v>FORNEC. E ASSENTAMENTO DE TUBOS P/INSTALACAO DOMICILIAR</v>
          </cell>
          <cell r="D3643" t="str">
            <v>0179</v>
          </cell>
        </row>
        <row r="3643">
          <cell r="G3643">
            <v>92324</v>
          </cell>
          <cell r="H3643" t="str">
            <v>TUBO EM COBRE RÍGIDO, DN 22 MM, CLASSE E, COM ISOLAMENTO, INSTALADO EM RAMAL E SUB-RAMAL DE HIDRÁULICA PREDIAL - FORNECIMENTO E INSTALAÇÃO. AF_04/2022</v>
          </cell>
          <cell r="I3643" t="str">
            <v>M</v>
          </cell>
          <cell r="J3643" t="str">
            <v>ATRIBUÍDO SÃO PAULO</v>
          </cell>
          <cell r="K3643" t="str">
            <v>132,85</v>
          </cell>
        </row>
        <row r="3644">
          <cell r="A3644" t="str">
            <v>INSTALACOES HIDRO SANITARIAS</v>
          </cell>
          <cell r="B3644" t="str">
            <v>INHI</v>
          </cell>
          <cell r="C3644" t="str">
            <v>FORNEC. E ASSENTAMENTO DE TUBOS P/INSTALACAO DOMICILIAR</v>
          </cell>
          <cell r="D3644" t="str">
            <v>0179</v>
          </cell>
        </row>
        <row r="3644">
          <cell r="G3644">
            <v>92325</v>
          </cell>
          <cell r="H3644" t="str">
            <v>TUBO EM COBRE RÍGIDO, DN 28 MM, CLASSE E, COM ISOLAMENTO, INSTALADO EM RAMAL E SUB-RAMAL DE HIDRÁULICA PREDIAL - FORNECIMENTO E INSTALAÇÃO. AF_04/2022</v>
          </cell>
          <cell r="I3644" t="str">
            <v>M</v>
          </cell>
          <cell r="J3644" t="str">
            <v>ATRIBUÍDO SÃO PAULO</v>
          </cell>
          <cell r="K3644" t="str">
            <v>156,64</v>
          </cell>
        </row>
        <row r="3645">
          <cell r="A3645" t="str">
            <v>INSTALACOES HIDRO SANITARIAS</v>
          </cell>
          <cell r="B3645" t="str">
            <v>INHI</v>
          </cell>
          <cell r="C3645" t="str">
            <v>FORNEC. E ASSENTAMENTO DE TUBOS P/INSTALACAO DOMICILIAR</v>
          </cell>
          <cell r="D3645" t="str">
            <v>0179</v>
          </cell>
        </row>
        <row r="3645">
          <cell r="G3645">
            <v>92335</v>
          </cell>
          <cell r="H3645" t="str">
            <v>TUBO DE AÇO GALVANIZADO COM COSTURA, CLASSE MÉDIA, CONEXÃO RANHURADA, DN 50 (2"), INSTALADO EM PRUMADAS - FORNECIMENTO E INSTALAÇÃO. AF_10/2020</v>
          </cell>
          <cell r="I3645" t="str">
            <v>M</v>
          </cell>
          <cell r="J3645" t="str">
            <v>COEFICIENTE DE REPRESENTATIVIDADE</v>
          </cell>
          <cell r="K3645" t="str">
            <v>96,54</v>
          </cell>
        </row>
        <row r="3646">
          <cell r="A3646" t="str">
            <v>INSTALACOES HIDRO SANITARIAS</v>
          </cell>
          <cell r="B3646" t="str">
            <v>INHI</v>
          </cell>
          <cell r="C3646" t="str">
            <v>FORNEC. E ASSENTAMENTO DE TUBOS P/INSTALACAO DOMICILIAR</v>
          </cell>
          <cell r="D3646" t="str">
            <v>0179</v>
          </cell>
        </row>
        <row r="3646">
          <cell r="G3646">
            <v>92336</v>
          </cell>
          <cell r="H3646" t="str">
            <v>TUBO DE AÇO GALVANIZADO COM COSTURA, CLASSE MÉDIA, CONEXÃO RANHURADA, DN 65 (2 1/2"), INSTALADO EM PRUMADAS - FORNECIMENTO E INSTALAÇÃO. AF_10/2020</v>
          </cell>
          <cell r="I3646" t="str">
            <v>M</v>
          </cell>
          <cell r="J3646" t="str">
            <v>COEFICIENTE DE REPRESENTATIVIDADE</v>
          </cell>
          <cell r="K3646" t="str">
            <v>118,77</v>
          </cell>
        </row>
        <row r="3647">
          <cell r="A3647" t="str">
            <v>INSTALACOES HIDRO SANITARIAS</v>
          </cell>
          <cell r="B3647" t="str">
            <v>INHI</v>
          </cell>
          <cell r="C3647" t="str">
            <v>FORNEC. E ASSENTAMENTO DE TUBOS P/INSTALACAO DOMICILIAR</v>
          </cell>
          <cell r="D3647" t="str">
            <v>0179</v>
          </cell>
        </row>
        <row r="3647">
          <cell r="G3647">
            <v>92337</v>
          </cell>
          <cell r="H3647" t="str">
            <v>TUBO DE AÇO GALVANIZADO COM COSTURA, CLASSE MÉDIA, CONEXÃO RANHURADA, DN 80 (3"), INSTALADO EM PRUMADAS - FORNECIMENTO E INSTALAÇÃO. AF_10/2020</v>
          </cell>
          <cell r="I3647" t="str">
            <v>M</v>
          </cell>
          <cell r="J3647" t="str">
            <v>COEFICIENTE DE REPRESENTATIVIDADE</v>
          </cell>
          <cell r="K3647" t="str">
            <v>156,92</v>
          </cell>
        </row>
        <row r="3648">
          <cell r="A3648" t="str">
            <v>INSTALACOES HIDRO SANITARIAS</v>
          </cell>
          <cell r="B3648" t="str">
            <v>INHI</v>
          </cell>
          <cell r="C3648" t="str">
            <v>FORNEC. E ASSENTAMENTO DE TUBOS P/INSTALACAO DOMICILIAR</v>
          </cell>
          <cell r="D3648" t="str">
            <v>0179</v>
          </cell>
        </row>
        <row r="3648">
          <cell r="G3648">
            <v>92338</v>
          </cell>
          <cell r="H3648" t="str">
            <v>TUBO DE AÇO PRETO SEM COSTURA, CONEXÃO SOLDADA, DN 50 (2"), INSTALADO EM PRUMADAS - FORNECIMENTO E INSTALAÇÃO. AF_10/2020</v>
          </cell>
          <cell r="I3648" t="str">
            <v>M</v>
          </cell>
          <cell r="J3648" t="str">
            <v>ATRIBUÍDO SÃO PAULO</v>
          </cell>
          <cell r="K3648" t="str">
            <v>137,36</v>
          </cell>
        </row>
        <row r="3649">
          <cell r="A3649" t="str">
            <v>INSTALACOES HIDRO SANITARIAS</v>
          </cell>
          <cell r="B3649" t="str">
            <v>INHI</v>
          </cell>
          <cell r="C3649" t="str">
            <v>FORNEC. E ASSENTAMENTO DE TUBOS P/INSTALACAO DOMICILIAR</v>
          </cell>
          <cell r="D3649" t="str">
            <v>0179</v>
          </cell>
        </row>
        <row r="3649">
          <cell r="G3649">
            <v>92339</v>
          </cell>
          <cell r="H3649" t="str">
            <v>TUBO DE AÇO PRETO SEM COSTURA, CONEXÃO SOLDADA, DN 65 (2 1/2"), INSTALADO EM PRUMADAS - FORNECIMENTO E INSTALAÇÃO. AF_10/2020</v>
          </cell>
          <cell r="I3649" t="str">
            <v>M</v>
          </cell>
          <cell r="J3649" t="str">
            <v>ATRIBUÍDO SÃO PAULO</v>
          </cell>
          <cell r="K3649" t="str">
            <v>208,64</v>
          </cell>
        </row>
        <row r="3650">
          <cell r="A3650" t="str">
            <v>INSTALACOES HIDRO SANITARIAS</v>
          </cell>
          <cell r="B3650" t="str">
            <v>INHI</v>
          </cell>
          <cell r="C3650" t="str">
            <v>FORNEC. E ASSENTAMENTO DE TUBOS P/INSTALACAO DOMICILIAR</v>
          </cell>
          <cell r="D3650" t="str">
            <v>0179</v>
          </cell>
        </row>
        <row r="3650">
          <cell r="G3650">
            <v>92341</v>
          </cell>
          <cell r="H3650" t="str">
            <v>TUBO DE AÇO GALVANIZADO COM COSTURA, CLASSE MÉDIA, DN 50 (2"), CONEXÃO ROSQUEADA, INSTALADO EM PRUMADAS - FORNECIMENTO E INSTALAÇÃO. AF_10/2020</v>
          </cell>
          <cell r="I3650" t="str">
            <v>M</v>
          </cell>
          <cell r="J3650" t="str">
            <v>COEFICIENTE DE REPRESENTATIVIDADE</v>
          </cell>
          <cell r="K3650" t="str">
            <v>105,96</v>
          </cell>
        </row>
        <row r="3651">
          <cell r="A3651" t="str">
            <v>INSTALACOES HIDRO SANITARIAS</v>
          </cell>
          <cell r="B3651" t="str">
            <v>INHI</v>
          </cell>
          <cell r="C3651" t="str">
            <v>FORNEC. E ASSENTAMENTO DE TUBOS P/INSTALACAO DOMICILIAR</v>
          </cell>
          <cell r="D3651" t="str">
            <v>0179</v>
          </cell>
        </row>
        <row r="3651">
          <cell r="G3651">
            <v>92342</v>
          </cell>
          <cell r="H3651" t="str">
            <v>TUBO DE AÇO GALVANIZADO COM COSTURA, CLASSE MÉDIA, DN 65 (2 1/2"), CONEXÃO ROSQUEADA, INSTALADO EM PRUMADAS - FORNECIMENTO E INSTALAÇÃO. AF_10/2020</v>
          </cell>
          <cell r="I3651" t="str">
            <v>M</v>
          </cell>
          <cell r="J3651" t="str">
            <v>COEFICIENTE DE REPRESENTATIVIDADE</v>
          </cell>
          <cell r="K3651" t="str">
            <v>128,25</v>
          </cell>
        </row>
        <row r="3652">
          <cell r="A3652" t="str">
            <v>INSTALACOES HIDRO SANITARIAS</v>
          </cell>
          <cell r="B3652" t="str">
            <v>INHI</v>
          </cell>
          <cell r="C3652" t="str">
            <v>FORNEC. E ASSENTAMENTO DE TUBOS P/INSTALACAO DOMICILIAR</v>
          </cell>
          <cell r="D3652" t="str">
            <v>0179</v>
          </cell>
        </row>
        <row r="3652">
          <cell r="G3652">
            <v>92343</v>
          </cell>
          <cell r="H3652" t="str">
            <v>TUBO DE AÇO GALVANIZADO COM COSTURA, CLASSE MÉDIA, DN 80 (3"), CONEXÃO ROSQUEADA, INSTALADO EM PRUMADAS - FORNECIMENTO E INSTALAÇÃO. AF_10/2020</v>
          </cell>
          <cell r="I3652" t="str">
            <v>M</v>
          </cell>
          <cell r="J3652" t="str">
            <v>COEFICIENTE DE REPRESENTATIVIDADE</v>
          </cell>
          <cell r="K3652" t="str">
            <v>166,49</v>
          </cell>
        </row>
        <row r="3653">
          <cell r="A3653" t="str">
            <v>INSTALACOES HIDRO SANITARIAS</v>
          </cell>
          <cell r="B3653" t="str">
            <v>INHI</v>
          </cell>
          <cell r="C3653" t="str">
            <v>FORNEC. E ASSENTAMENTO DE TUBOS P/INSTALACAO DOMICILIAR</v>
          </cell>
          <cell r="D3653" t="str">
            <v>0179</v>
          </cell>
        </row>
        <row r="3653">
          <cell r="G3653">
            <v>92359</v>
          </cell>
          <cell r="H3653" t="str">
            <v>TUBO DE AÇO PRETO SEM COSTURA, CONEXÃO SOLDADA, DN 25 (1"), INSTALADO EM REDE DE ALIMENTAÇÃO PARA HIDRANTE - FORNECIMENTO E INSTALAÇÃO. AF_10/2020</v>
          </cell>
          <cell r="I3653" t="str">
            <v>M</v>
          </cell>
          <cell r="J3653" t="str">
            <v>ATRIBUÍDO SÃO PAULO</v>
          </cell>
          <cell r="K3653" t="str">
            <v>65,07</v>
          </cell>
        </row>
        <row r="3654">
          <cell r="A3654" t="str">
            <v>INSTALACOES HIDRO SANITARIAS</v>
          </cell>
          <cell r="B3654" t="str">
            <v>INHI</v>
          </cell>
          <cell r="C3654" t="str">
            <v>FORNEC. E ASSENTAMENTO DE TUBOS P/INSTALACAO DOMICILIAR</v>
          </cell>
          <cell r="D3654" t="str">
            <v>0179</v>
          </cell>
        </row>
        <row r="3654">
          <cell r="G3654">
            <v>92360</v>
          </cell>
          <cell r="H3654" t="str">
            <v>TUBO DE AÇO PRETO SEM COSTURA, CONEXÃO SOLDADA, DN 32 (1 1/4"), INSTALADO EM REDE DE ALIMENTAÇÃO PARA HIDRANTE - FORNECIMENTO E INSTALAÇÃO. AF_10/2020</v>
          </cell>
          <cell r="I3654" t="str">
            <v>M</v>
          </cell>
          <cell r="J3654" t="str">
            <v>ATRIBUÍDO SÃO PAULO</v>
          </cell>
          <cell r="K3654" t="str">
            <v>86,97</v>
          </cell>
        </row>
        <row r="3655">
          <cell r="A3655" t="str">
            <v>INSTALACOES HIDRO SANITARIAS</v>
          </cell>
          <cell r="B3655" t="str">
            <v>INHI</v>
          </cell>
          <cell r="C3655" t="str">
            <v>FORNEC. E ASSENTAMENTO DE TUBOS P/INSTALACAO DOMICILIAR</v>
          </cell>
          <cell r="D3655" t="str">
            <v>0179</v>
          </cell>
        </row>
        <row r="3655">
          <cell r="G3655">
            <v>92361</v>
          </cell>
          <cell r="H3655" t="str">
            <v>TUBO DE AÇO PRETO SEM COSTURA, CONEXÃO SOLDADA, DN 50 (2"), INSTALADO EM REDE DE ALIMENTAÇÃO PARA HIDRANTE - FORNECIMENTO E INSTALAÇÃO. AF_10/2020</v>
          </cell>
          <cell r="I3655" t="str">
            <v>M</v>
          </cell>
          <cell r="J3655" t="str">
            <v>ATRIBUÍDO SÃO PAULO</v>
          </cell>
          <cell r="K3655" t="str">
            <v>117,37</v>
          </cell>
        </row>
        <row r="3656">
          <cell r="A3656" t="str">
            <v>INSTALACOES HIDRO SANITARIAS</v>
          </cell>
          <cell r="B3656" t="str">
            <v>INHI</v>
          </cell>
          <cell r="C3656" t="str">
            <v>FORNEC. E ASSENTAMENTO DE TUBOS P/INSTALACAO DOMICILIAR</v>
          </cell>
          <cell r="D3656" t="str">
            <v>0179</v>
          </cell>
        </row>
        <row r="3656">
          <cell r="G3656">
            <v>92362</v>
          </cell>
          <cell r="H3656" t="str">
            <v>TUBO DE AÇO PRETO SEM COSTURA, CONEXÃO SOLDADA, DN 65 (2 1/2"), INSTALADO EM REDE DE ALIMENTAÇÃO PARA HIDRANTE - FORNECIMENTO E INSTALAÇÃO. AF_10/2020</v>
          </cell>
          <cell r="I3656" t="str">
            <v>M</v>
          </cell>
          <cell r="J3656" t="str">
            <v>ATRIBUÍDO SÃO PAULO</v>
          </cell>
          <cell r="K3656" t="str">
            <v>187,85</v>
          </cell>
        </row>
        <row r="3657">
          <cell r="A3657" t="str">
            <v>INSTALACOES HIDRO SANITARIAS</v>
          </cell>
          <cell r="B3657" t="str">
            <v>INHI</v>
          </cell>
          <cell r="C3657" t="str">
            <v>FORNEC. E ASSENTAMENTO DE TUBOS P/INSTALACAO DOMICILIAR</v>
          </cell>
          <cell r="D3657" t="str">
            <v>0179</v>
          </cell>
        </row>
        <row r="3657">
          <cell r="G3657">
            <v>92364</v>
          </cell>
          <cell r="H3657" t="str">
            <v>TUBO DE AÇO GALVANIZADO COM COSTURA, CLASSE MÉDIA, DN 32 (1 1/4"), CONEXÃO ROSQUEADA, INSTALADO EM REDE DE ALIMENTAÇÃO PARA HIDRANTE - FORNECIMENTO E INSTALAÇÃO. AF_10/2020</v>
          </cell>
          <cell r="I3657" t="str">
            <v>M</v>
          </cell>
          <cell r="J3657" t="str">
            <v>COEFICIENTE DE REPRESENTATIVIDADE</v>
          </cell>
          <cell r="K3657" t="str">
            <v>58,48</v>
          </cell>
        </row>
        <row r="3658">
          <cell r="A3658" t="str">
            <v>INSTALACOES HIDRO SANITARIAS</v>
          </cell>
          <cell r="B3658" t="str">
            <v>INHI</v>
          </cell>
          <cell r="C3658" t="str">
            <v>FORNEC. E ASSENTAMENTO DE TUBOS P/INSTALACAO DOMICILIAR</v>
          </cell>
          <cell r="D3658" t="str">
            <v>0179</v>
          </cell>
        </row>
        <row r="3658">
          <cell r="G3658">
            <v>92365</v>
          </cell>
          <cell r="H3658" t="str">
            <v>TUBO DE AÇO GALVANIZADO COM COSTURA, CLASSE MÉDIA, DN 40 (1 1/2"), CONEXÃO ROSQUEADA, INSTALADO EM REDE DE ALIMENTAÇÃO PARA HIDRANTE - FORNECIMENTO E INSTALAÇÃO. AF_10/2020</v>
          </cell>
          <cell r="I3658" t="str">
            <v>M</v>
          </cell>
          <cell r="J3658" t="str">
            <v>COEFICIENTE DE REPRESENTATIVIDADE</v>
          </cell>
          <cell r="K3658" t="str">
            <v>67,38</v>
          </cell>
        </row>
        <row r="3659">
          <cell r="A3659" t="str">
            <v>INSTALACOES HIDRO SANITARIAS</v>
          </cell>
          <cell r="B3659" t="str">
            <v>INHI</v>
          </cell>
          <cell r="C3659" t="str">
            <v>FORNEC. E ASSENTAMENTO DE TUBOS P/INSTALACAO DOMICILIAR</v>
          </cell>
          <cell r="D3659" t="str">
            <v>0179</v>
          </cell>
        </row>
        <row r="3659">
          <cell r="G3659">
            <v>92366</v>
          </cell>
          <cell r="H3659" t="str">
            <v>TUBO DE AÇO GALVANIZADO COM COSTURA, CLASSE MÉDIA, DN 50 (2"), CONEXÃO ROSQUEADA, INSTALADO EM REDE DE ALIMENTAÇÃO PARA HIDRANTE - FORNECIMENTO E INSTALAÇÃO. AF_10/2020</v>
          </cell>
          <cell r="I3659" t="str">
            <v>M</v>
          </cell>
          <cell r="J3659" t="str">
            <v>COEFICIENTE DE REPRESENTATIVIDADE</v>
          </cell>
          <cell r="K3659" t="str">
            <v>94,30</v>
          </cell>
        </row>
        <row r="3660">
          <cell r="A3660" t="str">
            <v>INSTALACOES HIDRO SANITARIAS</v>
          </cell>
          <cell r="B3660" t="str">
            <v>INHI</v>
          </cell>
          <cell r="C3660" t="str">
            <v>FORNEC. E ASSENTAMENTO DE TUBOS P/INSTALACAO DOMICILIAR</v>
          </cell>
          <cell r="D3660" t="str">
            <v>0179</v>
          </cell>
        </row>
        <row r="3660">
          <cell r="G3660">
            <v>92367</v>
          </cell>
          <cell r="H3660" t="str">
            <v>TUBO DE AÇO GALVANIZADO COM COSTURA, CLASSE MÉDIA, DN 65 (2 1/2"), CONEXÃO ROSQUEADA, INSTALADO EM REDE DE ALIMENTAÇÃO PARA HIDRANTE - FORNECIMENTO E INSTALAÇÃO. AF_10/2020</v>
          </cell>
          <cell r="I3660" t="str">
            <v>M</v>
          </cell>
          <cell r="J3660" t="str">
            <v>COEFICIENTE DE REPRESENTATIVIDADE</v>
          </cell>
          <cell r="K3660" t="str">
            <v>116,06</v>
          </cell>
        </row>
        <row r="3661">
          <cell r="A3661" t="str">
            <v>INSTALACOES HIDRO SANITARIAS</v>
          </cell>
          <cell r="B3661" t="str">
            <v>INHI</v>
          </cell>
          <cell r="C3661" t="str">
            <v>FORNEC. E ASSENTAMENTO DE TUBOS P/INSTALACAO DOMICILIAR</v>
          </cell>
          <cell r="D3661" t="str">
            <v>0179</v>
          </cell>
        </row>
        <row r="3661">
          <cell r="G3661">
            <v>92368</v>
          </cell>
          <cell r="H3661" t="str">
            <v>TUBO DE AÇO GALVANIZADO COM COSTURA, CLASSE MÉDIA, DN 80 (3"), CONEXÃO ROSQUEADA, INSTALADO EM REDE DE ALIMENTAÇÃO PARA HIDRANTE - FORNECIMENTO E INSTALAÇÃO. AF_10/2020</v>
          </cell>
          <cell r="I3661" t="str">
            <v>M</v>
          </cell>
          <cell r="J3661" t="str">
            <v>COEFICIENTE DE REPRESENTATIVIDADE</v>
          </cell>
          <cell r="K3661" t="str">
            <v>153,82</v>
          </cell>
        </row>
        <row r="3662">
          <cell r="A3662" t="str">
            <v>INSTALACOES HIDRO SANITARIAS</v>
          </cell>
          <cell r="B3662" t="str">
            <v>INHI</v>
          </cell>
          <cell r="C3662" t="str">
            <v>FORNEC. E ASSENTAMENTO DE TUBOS P/INSTALACAO DOMICILIAR</v>
          </cell>
          <cell r="D3662" t="str">
            <v>0179</v>
          </cell>
        </row>
        <row r="3662">
          <cell r="G3662">
            <v>92645</v>
          </cell>
          <cell r="H3662" t="str">
            <v>TUBO DE AÇO PRETO SEM COSTURA, CONEXÃO SOLDADA, DN 25 (1"), INSTALADO EM REDE DE ALIMENTAÇÃO PARA SPRINKLER - FORNECIMENTO E INSTALAÇÃO. AF_10/2020</v>
          </cell>
          <cell r="I3662" t="str">
            <v>M</v>
          </cell>
          <cell r="J3662" t="str">
            <v>ATRIBUÍDO SÃO PAULO</v>
          </cell>
          <cell r="K3662" t="str">
            <v>68,67</v>
          </cell>
        </row>
        <row r="3663">
          <cell r="A3663" t="str">
            <v>INSTALACOES HIDRO SANITARIAS</v>
          </cell>
          <cell r="B3663" t="str">
            <v>INHI</v>
          </cell>
          <cell r="C3663" t="str">
            <v>FORNEC. E ASSENTAMENTO DE TUBOS P/INSTALACAO DOMICILIAR</v>
          </cell>
          <cell r="D3663" t="str">
            <v>0179</v>
          </cell>
        </row>
        <row r="3663">
          <cell r="G3663">
            <v>92646</v>
          </cell>
          <cell r="H3663" t="str">
            <v>TUBO DE AÇO PRETO SEM COSTURA, CONEXÃO SOLDADA, DN 32 (1 1/4"), INSTALADO EM REDE DE ALIMENTAÇÃO PARA SPRINKLER - FORNECIMENTO E INSTALAÇÃO. AF_10/2020</v>
          </cell>
          <cell r="I3663" t="str">
            <v>M</v>
          </cell>
          <cell r="J3663" t="str">
            <v>ATRIBUÍDO SÃO PAULO</v>
          </cell>
          <cell r="K3663" t="str">
            <v>90,57</v>
          </cell>
        </row>
        <row r="3664">
          <cell r="A3664" t="str">
            <v>INSTALACOES HIDRO SANITARIAS</v>
          </cell>
          <cell r="B3664" t="str">
            <v>INHI</v>
          </cell>
          <cell r="C3664" t="str">
            <v>FORNEC. E ASSENTAMENTO DE TUBOS P/INSTALACAO DOMICILIAR</v>
          </cell>
          <cell r="D3664" t="str">
            <v>0179</v>
          </cell>
        </row>
        <row r="3664">
          <cell r="G3664">
            <v>92648</v>
          </cell>
          <cell r="H3664" t="str">
            <v>TUBO DE AÇO PRETO SEM COSTURA, CONEXÃO SOLDADA, DN 40 (1 1/2"), INSTALADO EM REDE DE ALIMENTAÇÃO PARA SPRINKLER - FORNECIMENTO E INSTALAÇÃO. AF_10/2020</v>
          </cell>
          <cell r="I3664" t="str">
            <v>M</v>
          </cell>
          <cell r="J3664" t="str">
            <v>ATRIBUÍDO SÃO PAULO</v>
          </cell>
          <cell r="K3664" t="str">
            <v>99,12</v>
          </cell>
        </row>
        <row r="3665">
          <cell r="A3665" t="str">
            <v>INSTALACOES HIDRO SANITARIAS</v>
          </cell>
          <cell r="B3665" t="str">
            <v>INHI</v>
          </cell>
          <cell r="C3665" t="str">
            <v>FORNEC. E ASSENTAMENTO DE TUBOS P/INSTALACAO DOMICILIAR</v>
          </cell>
          <cell r="D3665" t="str">
            <v>0179</v>
          </cell>
        </row>
        <row r="3665">
          <cell r="G3665">
            <v>92649</v>
          </cell>
          <cell r="H3665" t="str">
            <v>TUBO DE AÇO PRETO SEM COSTURA, CONEXÃO SOLDADA, DN 50 (2"), INSTALADO EM REDE DE ALIMENTAÇÃO PARA SPRINKLER - FORNECIMENTO E INSTALAÇÃO. AF_10/2020</v>
          </cell>
          <cell r="I3665" t="str">
            <v>M</v>
          </cell>
          <cell r="J3665" t="str">
            <v>ATRIBUÍDO SÃO PAULO</v>
          </cell>
          <cell r="K3665" t="str">
            <v>120,96</v>
          </cell>
        </row>
        <row r="3666">
          <cell r="A3666" t="str">
            <v>INSTALACOES HIDRO SANITARIAS</v>
          </cell>
          <cell r="B3666" t="str">
            <v>INHI</v>
          </cell>
          <cell r="C3666" t="str">
            <v>FORNEC. E ASSENTAMENTO DE TUBOS P/INSTALACAO DOMICILIAR</v>
          </cell>
          <cell r="D3666" t="str">
            <v>0179</v>
          </cell>
        </row>
        <row r="3666">
          <cell r="G3666">
            <v>92650</v>
          </cell>
          <cell r="H3666" t="str">
            <v>TUBO DE AÇO PRETO SEM COSTURA, CONEXÃO SOLDADA, DN 65 (2 1/2"), INSTALADO EM REDE DE ALIMENTAÇÃO PARA SPRINKLER - FORNECIMENTO E INSTALAÇÃO. AF_10/2020</v>
          </cell>
          <cell r="I3666" t="str">
            <v>M</v>
          </cell>
          <cell r="J3666" t="str">
            <v>ATRIBUÍDO SÃO PAULO</v>
          </cell>
          <cell r="K3666" t="str">
            <v>191,45</v>
          </cell>
        </row>
        <row r="3667">
          <cell r="A3667" t="str">
            <v>INSTALACOES HIDRO SANITARIAS</v>
          </cell>
          <cell r="B3667" t="str">
            <v>INHI</v>
          </cell>
          <cell r="C3667" t="str">
            <v>FORNEC. E ASSENTAMENTO DE TUBOS P/INSTALACAO DOMICILIAR</v>
          </cell>
          <cell r="D3667" t="str">
            <v>0179</v>
          </cell>
        </row>
        <row r="3667">
          <cell r="G3667">
            <v>92652</v>
          </cell>
          <cell r="H3667" t="str">
            <v>TUBO DE AÇO GALVANIZADO COM COSTURA, CLASSE MÉDIA, CONEXÃO ROSQUEADA, DN 32 (1 1/4"), INSTALADO EM REDE DE ALIMENTAÇÃO PARA SPRINKLER - FORNECIMENTO E INSTALAÇÃO. AF_10/2020</v>
          </cell>
          <cell r="I3667" t="str">
            <v>M</v>
          </cell>
          <cell r="J3667" t="str">
            <v>COEFICIENTE DE REPRESENTATIVIDADE</v>
          </cell>
          <cell r="K3667" t="str">
            <v>62,79</v>
          </cell>
        </row>
        <row r="3668">
          <cell r="A3668" t="str">
            <v>INSTALACOES HIDRO SANITARIAS</v>
          </cell>
          <cell r="B3668" t="str">
            <v>INHI</v>
          </cell>
          <cell r="C3668" t="str">
            <v>FORNEC. E ASSENTAMENTO DE TUBOS P/INSTALACAO DOMICILIAR</v>
          </cell>
          <cell r="D3668" t="str">
            <v>0179</v>
          </cell>
        </row>
        <row r="3668">
          <cell r="G3668">
            <v>92653</v>
          </cell>
          <cell r="H3668" t="str">
            <v>TUBO DE AÇO GALVANIZADO COM COSTURA, CLASSE MÉDIA, CONEXÃO ROSQUEADA, DN 40 (1 1/2"), INSTALADO EM REDE DE ALIMENTAÇÃO PARA SPRINKLER - FORNECIMENTO E INSTALAÇÃO. AF_10/2020</v>
          </cell>
          <cell r="I3668" t="str">
            <v>M</v>
          </cell>
          <cell r="J3668" t="str">
            <v>COEFICIENTE DE REPRESENTATIVIDADE</v>
          </cell>
          <cell r="K3668" t="str">
            <v>71,72</v>
          </cell>
        </row>
        <row r="3669">
          <cell r="A3669" t="str">
            <v>INSTALACOES HIDRO SANITARIAS</v>
          </cell>
          <cell r="B3669" t="str">
            <v>INHI</v>
          </cell>
          <cell r="C3669" t="str">
            <v>FORNEC. E ASSENTAMENTO DE TUBOS P/INSTALACAO DOMICILIAR</v>
          </cell>
          <cell r="D3669" t="str">
            <v>0179</v>
          </cell>
        </row>
        <row r="3669">
          <cell r="G3669">
            <v>92654</v>
          </cell>
          <cell r="H3669" t="str">
            <v>TUBO DE AÇO GALVANIZADO COM COSTURA, CLASSE MÉDIA, CONEXÃO ROSQUEADA, DN 50 (2"), INSTALADO EM REDE DE ALIMENTAÇÃO PARA SPRINKLER - FORNECIMENTO E INSTALAÇÃO. AF_10/2020</v>
          </cell>
          <cell r="I3669" t="str">
            <v>M</v>
          </cell>
          <cell r="J3669" t="str">
            <v>COEFICIENTE DE REPRESENTATIVIDADE</v>
          </cell>
          <cell r="K3669" t="str">
            <v>98,65</v>
          </cell>
        </row>
        <row r="3670">
          <cell r="A3670" t="str">
            <v>INSTALACOES HIDRO SANITARIAS</v>
          </cell>
          <cell r="B3670" t="str">
            <v>INHI</v>
          </cell>
          <cell r="C3670" t="str">
            <v>FORNEC. E ASSENTAMENTO DE TUBOS P/INSTALACAO DOMICILIAR</v>
          </cell>
          <cell r="D3670" t="str">
            <v>0179</v>
          </cell>
        </row>
        <row r="3670">
          <cell r="G3670">
            <v>92655</v>
          </cell>
          <cell r="H3670" t="str">
            <v>TUBO DE AÇO GALVANIZADO COM COSTURA, CLASSE MÉDIA, CONEXÃO ROSQUEADA, DN 65 (2 1/2"), INSTALADO EM REDE DE ALIMENTAÇÃO PARA SPRINKLER - FORNECIMENTO E INSTALAÇÃO. AF_10/2020</v>
          </cell>
          <cell r="I3670" t="str">
            <v>M</v>
          </cell>
          <cell r="J3670" t="str">
            <v>COEFICIENTE DE REPRESENTATIVIDADE</v>
          </cell>
          <cell r="K3670" t="str">
            <v>120,49</v>
          </cell>
        </row>
        <row r="3671">
          <cell r="A3671" t="str">
            <v>INSTALACOES HIDRO SANITARIAS</v>
          </cell>
          <cell r="B3671" t="str">
            <v>INHI</v>
          </cell>
          <cell r="C3671" t="str">
            <v>FORNEC. E ASSENTAMENTO DE TUBOS P/INSTALACAO DOMICILIAR</v>
          </cell>
          <cell r="D3671" t="str">
            <v>0179</v>
          </cell>
        </row>
        <row r="3671">
          <cell r="G3671">
            <v>92656</v>
          </cell>
          <cell r="H3671" t="str">
            <v>TUBO DE AÇO GALVANIZADO COM COSTURA, CLASSE MÉDIA, CONEXÃO ROSQUEADA, DN 80 (3"), INSTALADO EM REDE DE ALIMENTAÇÃO PARA SPRINKLER - FORNECIMENTO E INSTALAÇÃO. AF_10/2020</v>
          </cell>
          <cell r="I3671" t="str">
            <v>M</v>
          </cell>
          <cell r="J3671" t="str">
            <v>COEFICIENTE DE REPRESENTATIVIDADE</v>
          </cell>
          <cell r="K3671" t="str">
            <v>158,25</v>
          </cell>
        </row>
        <row r="3672">
          <cell r="A3672" t="str">
            <v>INSTALACOES HIDRO SANITARIAS</v>
          </cell>
          <cell r="B3672" t="str">
            <v>INHI</v>
          </cell>
          <cell r="C3672" t="str">
            <v>FORNEC. E ASSENTAMENTO DE TUBOS P/INSTALACAO DOMICILIAR</v>
          </cell>
          <cell r="D3672" t="str">
            <v>0179</v>
          </cell>
        </row>
        <row r="3672">
          <cell r="G3672">
            <v>92687</v>
          </cell>
          <cell r="H3672" t="str">
            <v>TUBO DE AÇO GALVANIZADO COM COSTURA, CLASSE MÉDIA, CONEXÃO ROSQUEADA, DN 15 (1/2"), INSTALADO EM RAMAIS E SUB-RAMAIS DE GÁS - FORNECIMENTO E INSTALAÇÃO. AF_10/2020</v>
          </cell>
          <cell r="I3672" t="str">
            <v>M</v>
          </cell>
          <cell r="J3672" t="str">
            <v>COEFICIENTE DE REPRESENTATIVIDADE</v>
          </cell>
          <cell r="K3672" t="str">
            <v>29,04</v>
          </cell>
        </row>
        <row r="3673">
          <cell r="A3673" t="str">
            <v>INSTALACOES HIDRO SANITARIAS</v>
          </cell>
          <cell r="B3673" t="str">
            <v>INHI</v>
          </cell>
          <cell r="C3673" t="str">
            <v>FORNEC. E ASSENTAMENTO DE TUBOS P/INSTALACAO DOMICILIAR</v>
          </cell>
          <cell r="D3673" t="str">
            <v>0179</v>
          </cell>
        </row>
        <row r="3673">
          <cell r="G3673">
            <v>92688</v>
          </cell>
          <cell r="H3673" t="str">
            <v>TUBO DE AÇO GALVANIZADO COM COSTURA, CLASSE MÉDIA, CONEXÃO ROSQUEADA, DN 20 (3/4"), INSTALADO EM RAMAIS E SUB-RAMAIS DE GÁS - FORNECIMENTO E INSTALAÇÃO. AF_10/2020</v>
          </cell>
          <cell r="I3673" t="str">
            <v>M</v>
          </cell>
          <cell r="J3673" t="str">
            <v>COEFICIENTE DE REPRESENTATIVIDADE</v>
          </cell>
          <cell r="K3673" t="str">
            <v>40,19</v>
          </cell>
        </row>
        <row r="3674">
          <cell r="A3674" t="str">
            <v>INSTALACOES HIDRO SANITARIAS</v>
          </cell>
          <cell r="B3674" t="str">
            <v>INHI</v>
          </cell>
          <cell r="C3674" t="str">
            <v>FORNEC. E ASSENTAMENTO DE TUBOS P/INSTALACAO DOMICILIAR</v>
          </cell>
          <cell r="D3674" t="str">
            <v>0179</v>
          </cell>
        </row>
        <row r="3674">
          <cell r="G3674">
            <v>92689</v>
          </cell>
          <cell r="H3674" t="str">
            <v>TUBO DE AÇO PRETO SEM COSTURA, CLASSE MÉDIA, CONEXÃO SOLDADA, DN 15 (1/2"), INSTALADO EM RAMAIS E SUB-RAMAIS DE GÁS - FORNECIMENTO E INSTALAÇÃO. AF_10/2020</v>
          </cell>
          <cell r="I3674" t="str">
            <v>M</v>
          </cell>
          <cell r="J3674" t="str">
            <v>ATRIBUÍDO SÃO PAULO</v>
          </cell>
          <cell r="K3674" t="str">
            <v>48,23</v>
          </cell>
        </row>
        <row r="3675">
          <cell r="A3675" t="str">
            <v>INSTALACOES HIDRO SANITARIAS</v>
          </cell>
          <cell r="B3675" t="str">
            <v>INHI</v>
          </cell>
          <cell r="C3675" t="str">
            <v>FORNEC. E ASSENTAMENTO DE TUBOS P/INSTALACAO DOMICILIAR</v>
          </cell>
          <cell r="D3675" t="str">
            <v>0179</v>
          </cell>
        </row>
        <row r="3675">
          <cell r="G3675">
            <v>92690</v>
          </cell>
          <cell r="H3675" t="str">
            <v>TUBO DE AÇO PRETO SEM COSTURA, CLASSE MÉDIA, CONEXÃO SOLDADA, DN 20 (3/4"), INSTALADO EM RAMAIS E SUB-RAMAIS DE GÁS - FORNECIMENTO E INSTALAÇÃO. AF_10/2020</v>
          </cell>
          <cell r="I3675" t="str">
            <v>M</v>
          </cell>
          <cell r="J3675" t="str">
            <v>ATRIBUÍDO SÃO PAULO</v>
          </cell>
          <cell r="K3675" t="str">
            <v>68,71</v>
          </cell>
        </row>
        <row r="3676">
          <cell r="A3676" t="str">
            <v>INSTALACOES HIDRO SANITARIAS</v>
          </cell>
          <cell r="B3676" t="str">
            <v>INHI</v>
          </cell>
          <cell r="C3676" t="str">
            <v>FORNEC. E ASSENTAMENTO DE TUBOS P/INSTALACAO DOMICILIAR</v>
          </cell>
          <cell r="D3676" t="str">
            <v>0179</v>
          </cell>
        </row>
        <row r="3676">
          <cell r="G3676">
            <v>92691</v>
          </cell>
          <cell r="H3676" t="str">
            <v>TUBO DE AÇO PRETO SEM COSTURA, CLASSE MÉDIA, CONEXÃO SOLDADA, DN 25 (1"), INSTALADO EM RAMAIS  E SUB-RAMAIS DE GÁS - FORNECIMENTO E INSTALAÇÃO. AF_10/2020</v>
          </cell>
          <cell r="I3676" t="str">
            <v>M</v>
          </cell>
          <cell r="J3676" t="str">
            <v>ATRIBUÍDO SÃO PAULO</v>
          </cell>
          <cell r="K3676" t="str">
            <v>88,95</v>
          </cell>
        </row>
        <row r="3677">
          <cell r="A3677" t="str">
            <v>INSTALACOES HIDRO SANITARIAS</v>
          </cell>
          <cell r="B3677" t="str">
            <v>INHI</v>
          </cell>
          <cell r="C3677" t="str">
            <v>FORNEC. E ASSENTAMENTO DE TUBOS P/INSTALACAO DOMICILIAR</v>
          </cell>
          <cell r="D3677" t="str">
            <v>0179</v>
          </cell>
        </row>
        <row r="3677">
          <cell r="G3677">
            <v>94462</v>
          </cell>
          <cell r="H3677" t="str">
            <v>TUBO DE AÇO GALVANIZADO COM COSTURA, CLASSE MÉDIA, DN 50 MM (2"), CONEXÃO ROSQUEADA, INSTALADO EM RESERVAÇÃO PREDIAL DE ÁGUA - FORNECIMENTO E INSTALAÇÃO. AF_04/2024</v>
          </cell>
          <cell r="I3677" t="str">
            <v>M</v>
          </cell>
          <cell r="J3677" t="str">
            <v>COEFICIENTE DE REPRESENTATIVIDADE</v>
          </cell>
          <cell r="K3677" t="str">
            <v>101,54</v>
          </cell>
        </row>
        <row r="3678">
          <cell r="A3678" t="str">
            <v>INSTALACOES HIDRO SANITARIAS</v>
          </cell>
          <cell r="B3678" t="str">
            <v>INHI</v>
          </cell>
          <cell r="C3678" t="str">
            <v>FORNEC. E ASSENTAMENTO DE TUBOS P/INSTALACAO DOMICILIAR</v>
          </cell>
          <cell r="D3678" t="str">
            <v>0179</v>
          </cell>
        </row>
        <row r="3678">
          <cell r="G3678">
            <v>94463</v>
          </cell>
          <cell r="H3678" t="str">
            <v>TUBO DE AÇO GALVANIZADO COM COSTURA, CLASSE MÉDIA, DN 65 MM (2 1/2"), CONEXÃO ROSQUEADA, INSTALADO EM RESERVAÇÃO PREDIAL DE ÁGUA - FORNECIMENTO E INSTALAÇÃO. AF_04/2024</v>
          </cell>
          <cell r="I3678" t="str">
            <v>M</v>
          </cell>
          <cell r="J3678" t="str">
            <v>COEFICIENTE DE REPRESENTATIVIDADE</v>
          </cell>
          <cell r="K3678" t="str">
            <v>124,80</v>
          </cell>
        </row>
        <row r="3679">
          <cell r="A3679" t="str">
            <v>INSTALACOES HIDRO SANITARIAS</v>
          </cell>
          <cell r="B3679" t="str">
            <v>INHI</v>
          </cell>
          <cell r="C3679" t="str">
            <v>FORNEC. E ASSENTAMENTO DE TUBOS P/INSTALACAO DOMICILIAR</v>
          </cell>
          <cell r="D3679" t="str">
            <v>0179</v>
          </cell>
        </row>
        <row r="3679">
          <cell r="G3679">
            <v>94464</v>
          </cell>
          <cell r="H3679" t="str">
            <v>TUBO DE AÇO GALVANIZADO COM COSTURA, CLASSE MÉDIA, DN 80 MM (3"), CONEXÃO ROSQUEADA, INSTALADO EM RESERVAÇÃO PREDIAL DE ÁGUA - FORNECIMENTO E INSTALAÇÃO. AF_04/2024</v>
          </cell>
          <cell r="I3679" t="str">
            <v>M</v>
          </cell>
          <cell r="J3679" t="str">
            <v>COEFICIENTE DE REPRESENTATIVIDADE</v>
          </cell>
          <cell r="K3679" t="str">
            <v>164,71</v>
          </cell>
        </row>
        <row r="3680">
          <cell r="A3680" t="str">
            <v>INSTALACOES HIDRO SANITARIAS</v>
          </cell>
          <cell r="B3680" t="str">
            <v>INHI</v>
          </cell>
          <cell r="C3680" t="str">
            <v>FORNEC. E ASSENTAMENTO DE TUBOS P/INSTALACAO DOMICILIAR</v>
          </cell>
          <cell r="D3680" t="str">
            <v>0179</v>
          </cell>
        </row>
        <row r="3680">
          <cell r="G3680">
            <v>94602</v>
          </cell>
          <cell r="H3680" t="str">
            <v>TUBO EM COBRE RÍGIDO, DN 54 MM, CLASSE E, SEM ISOLAMENTO, INSTALADO EM RESERVAÇÃO PREDIAL DE ÁGUA - FORNECIMENTO E INSTALAÇÃO. AF_04/2024</v>
          </cell>
          <cell r="I3680" t="str">
            <v>M</v>
          </cell>
          <cell r="J3680" t="str">
            <v>ATRIBUÍDO SÃO PAULO</v>
          </cell>
          <cell r="K3680" t="str">
            <v>215,26</v>
          </cell>
        </row>
        <row r="3681">
          <cell r="A3681" t="str">
            <v>INSTALACOES HIDRO SANITARIAS</v>
          </cell>
          <cell r="B3681" t="str">
            <v>INHI</v>
          </cell>
          <cell r="C3681" t="str">
            <v>FORNEC. E ASSENTAMENTO DE TUBOS P/INSTALACAO DOMICILIAR</v>
          </cell>
          <cell r="D3681" t="str">
            <v>0179</v>
          </cell>
        </row>
        <row r="3681">
          <cell r="G3681">
            <v>94603</v>
          </cell>
          <cell r="H3681" t="str">
            <v>TUBO EM COBRE RÍGIDO, DN 66 MM, CLASSE E, SEM ISOLAMENTO, INSTALADO EM RESERVAÇÃO PREDIAL DE ÁGUA - FORNECIMENTO E INSTALAÇÃO. AF_04/2024</v>
          </cell>
          <cell r="I3681" t="str">
            <v>M</v>
          </cell>
          <cell r="J3681" t="str">
            <v>ATRIBUÍDO SÃO PAULO</v>
          </cell>
          <cell r="K3681" t="str">
            <v>295,22</v>
          </cell>
        </row>
        <row r="3682">
          <cell r="A3682" t="str">
            <v>INSTALACOES HIDRO SANITARIAS</v>
          </cell>
          <cell r="B3682" t="str">
            <v>INHI</v>
          </cell>
          <cell r="C3682" t="str">
            <v>FORNEC. E ASSENTAMENTO DE TUBOS P/INSTALACAO DOMICILIAR</v>
          </cell>
          <cell r="D3682" t="str">
            <v>0179</v>
          </cell>
        </row>
        <row r="3682">
          <cell r="G3682">
            <v>94604</v>
          </cell>
          <cell r="H3682" t="str">
            <v>TUBO EM COBRE RÍGIDO, DN 79 MM, CLASSE E, SEM ISOLAMENTO, INSTALADO EM RESERVAÇÃO PREDIAL DE ÁGUA - FORNECIMENTO E INSTALAÇÃO. AF_04/2024</v>
          </cell>
          <cell r="I3682" t="str">
            <v>M</v>
          </cell>
          <cell r="J3682" t="str">
            <v>ATRIBUÍDO SÃO PAULO</v>
          </cell>
          <cell r="K3682" t="str">
            <v>421,97</v>
          </cell>
        </row>
        <row r="3683">
          <cell r="A3683" t="str">
            <v>INSTALACOES HIDRO SANITARIAS</v>
          </cell>
          <cell r="B3683" t="str">
            <v>INHI</v>
          </cell>
          <cell r="C3683" t="str">
            <v>FORNEC. E ASSENTAMENTO DE TUBOS P/INSTALACAO DOMICILIAR</v>
          </cell>
          <cell r="D3683" t="str">
            <v>0179</v>
          </cell>
        </row>
        <row r="3683">
          <cell r="G3683">
            <v>94605</v>
          </cell>
          <cell r="H3683" t="str">
            <v>TUBO EM COBRE RÍGIDO, DN 104 MM, CLASSE E, SEM ISOLAMENTO, INSTALADO EM RESERVAÇÃO PREDIAL DE ÁGUA - FORNECIMENTO E INSTALAÇÃO. AF_04/2024</v>
          </cell>
          <cell r="I3683" t="str">
            <v>M</v>
          </cell>
          <cell r="J3683" t="str">
            <v>ATRIBUÍDO SÃO PAULO</v>
          </cell>
          <cell r="K3683" t="str">
            <v>612,84</v>
          </cell>
        </row>
        <row r="3684">
          <cell r="A3684" t="str">
            <v>INSTALACOES HIDRO SANITARIAS</v>
          </cell>
          <cell r="B3684" t="str">
            <v>INHI</v>
          </cell>
          <cell r="C3684" t="str">
            <v>FORNEC. E ASSENTAMENTO DE TUBOS P/INSTALACAO DOMICILIAR</v>
          </cell>
          <cell r="D3684" t="str">
            <v>0179</v>
          </cell>
        </row>
        <row r="3684">
          <cell r="G3684">
            <v>94648</v>
          </cell>
          <cell r="H3684" t="str">
            <v>TUBO, PVC, SOLDÁVEL, DE  25MM, INSTALADO EM RESERVAÇÃO PREDIAL DE ÁGUA - FORNECIMENTO E INSTALAÇÃO. AF_04/2024</v>
          </cell>
          <cell r="I3684" t="str">
            <v>M</v>
          </cell>
          <cell r="J3684" t="str">
            <v>COEFICIENTE DE REPRESENTATIVIDADE</v>
          </cell>
          <cell r="K3684" t="str">
            <v>6,24</v>
          </cell>
        </row>
        <row r="3685">
          <cell r="A3685" t="str">
            <v>INSTALACOES HIDRO SANITARIAS</v>
          </cell>
          <cell r="B3685" t="str">
            <v>INHI</v>
          </cell>
          <cell r="C3685" t="str">
            <v>FORNEC. E ASSENTAMENTO DE TUBOS P/INSTALACAO DOMICILIAR</v>
          </cell>
          <cell r="D3685" t="str">
            <v>0179</v>
          </cell>
        </row>
        <row r="3685">
          <cell r="G3685">
            <v>94649</v>
          </cell>
          <cell r="H3685" t="str">
            <v>TUBO, PVC, SOLDÁVEL, DE 32MM, INSTALADO EM RESERVAÇÃO PREDIAL DE ÁGUA - FORNECIMENTO E INSTALAÇÃO. AF_04/2024</v>
          </cell>
          <cell r="I3685" t="str">
            <v>M</v>
          </cell>
          <cell r="J3685" t="str">
            <v>COEFICIENTE DE REPRESENTATIVIDADE</v>
          </cell>
          <cell r="K3685" t="str">
            <v>11,73</v>
          </cell>
        </row>
        <row r="3686">
          <cell r="A3686" t="str">
            <v>INSTALACOES HIDRO SANITARIAS</v>
          </cell>
          <cell r="B3686" t="str">
            <v>INHI</v>
          </cell>
          <cell r="C3686" t="str">
            <v>FORNEC. E ASSENTAMENTO DE TUBOS P/INSTALACAO DOMICILIAR</v>
          </cell>
          <cell r="D3686" t="str">
            <v>0179</v>
          </cell>
        </row>
        <row r="3686">
          <cell r="G3686">
            <v>94650</v>
          </cell>
          <cell r="H3686" t="str">
            <v>TUBO, PVC, SOLDÁVEL, DE 40MM, INSTALADO EM RESERVAÇÃO PREDIAL DE ÁGUA - FORNECIMENTO E INSTALAÇÃO. AF_04/2024</v>
          </cell>
          <cell r="I3686" t="str">
            <v>M</v>
          </cell>
          <cell r="J3686" t="str">
            <v>COEFICIENTE DE REPRESENTATIVIDADE</v>
          </cell>
          <cell r="K3686" t="str">
            <v>17,81</v>
          </cell>
        </row>
        <row r="3687">
          <cell r="A3687" t="str">
            <v>INSTALACOES HIDRO SANITARIAS</v>
          </cell>
          <cell r="B3687" t="str">
            <v>INHI</v>
          </cell>
          <cell r="C3687" t="str">
            <v>FORNEC. E ASSENTAMENTO DE TUBOS P/INSTALACAO DOMICILIAR</v>
          </cell>
          <cell r="D3687" t="str">
            <v>0179</v>
          </cell>
        </row>
        <row r="3687">
          <cell r="G3687">
            <v>94651</v>
          </cell>
          <cell r="H3687" t="str">
            <v>TUBO, PVC, SOLDÁVEL, DE 50MM, INSTALADO EM RESERVAÇÃO PREDIAL DE ÁGUA - FORNECIMENTO E INSTALAÇÃO. AF_04/2024</v>
          </cell>
          <cell r="I3687" t="str">
            <v>M</v>
          </cell>
          <cell r="J3687" t="str">
            <v>COEFICIENTE DE REPRESENTATIVIDADE</v>
          </cell>
          <cell r="K3687" t="str">
            <v>20,62</v>
          </cell>
        </row>
        <row r="3688">
          <cell r="A3688" t="str">
            <v>INSTALACOES HIDRO SANITARIAS</v>
          </cell>
          <cell r="B3688" t="str">
            <v>INHI</v>
          </cell>
          <cell r="C3688" t="str">
            <v>FORNEC. E ASSENTAMENTO DE TUBOS P/INSTALACAO DOMICILIAR</v>
          </cell>
          <cell r="D3688" t="str">
            <v>0179</v>
          </cell>
        </row>
        <row r="3688">
          <cell r="G3688">
            <v>94652</v>
          </cell>
          <cell r="H3688" t="str">
            <v>TUBO, PVC, SOLDÁVEL, DE 60MM, INSTALADO EM RESERVAÇÃO PREDIAL DE ÁGUA - FORNECIMENTO E INSTALAÇÃO. AF_04/2024</v>
          </cell>
          <cell r="I3688" t="str">
            <v>M</v>
          </cell>
          <cell r="J3688" t="str">
            <v>COEFICIENTE DE REPRESENTATIVIDADE</v>
          </cell>
          <cell r="K3688" t="str">
            <v>32,41</v>
          </cell>
        </row>
        <row r="3689">
          <cell r="A3689" t="str">
            <v>INSTALACOES HIDRO SANITARIAS</v>
          </cell>
          <cell r="B3689" t="str">
            <v>INHI</v>
          </cell>
          <cell r="C3689" t="str">
            <v>FORNEC. E ASSENTAMENTO DE TUBOS P/INSTALACAO DOMICILIAR</v>
          </cell>
          <cell r="D3689" t="str">
            <v>0179</v>
          </cell>
        </row>
        <row r="3689">
          <cell r="G3689">
            <v>94653</v>
          </cell>
          <cell r="H3689" t="str">
            <v>TUBO, PVC, SOLDÁVEL, DE 75MM, INSTALADO EM RESERVAÇÃO PREDIAL DE ÁGUA - FORNECIMENTO E INSTALAÇÃO. AF_04/2024</v>
          </cell>
          <cell r="I3689" t="str">
            <v>M</v>
          </cell>
          <cell r="J3689" t="str">
            <v>COEFICIENTE DE REPRESENTATIVIDADE</v>
          </cell>
          <cell r="K3689" t="str">
            <v>52,47</v>
          </cell>
        </row>
        <row r="3690">
          <cell r="A3690" t="str">
            <v>INSTALACOES HIDRO SANITARIAS</v>
          </cell>
          <cell r="B3690" t="str">
            <v>INHI</v>
          </cell>
          <cell r="C3690" t="str">
            <v>FORNEC. E ASSENTAMENTO DE TUBOS P/INSTALACAO DOMICILIAR</v>
          </cell>
          <cell r="D3690" t="str">
            <v>0179</v>
          </cell>
        </row>
        <row r="3690">
          <cell r="G3690">
            <v>94654</v>
          </cell>
          <cell r="H3690" t="str">
            <v>TUBO, PVC, SOLDÁVEL, DE 85MM, INSTALADO EM RESERVAÇÃO PREDIAL DE ÁGUA - FORNECIMENTO E INSTALAÇÃO. AF_04/2024</v>
          </cell>
          <cell r="I3690" t="str">
            <v>M</v>
          </cell>
          <cell r="J3690" t="str">
            <v>COEFICIENTE DE REPRESENTATIVIDADE</v>
          </cell>
          <cell r="K3690" t="str">
            <v>71,66</v>
          </cell>
        </row>
        <row r="3691">
          <cell r="A3691" t="str">
            <v>INSTALACOES HIDRO SANITARIAS</v>
          </cell>
          <cell r="B3691" t="str">
            <v>INHI</v>
          </cell>
          <cell r="C3691" t="str">
            <v>FORNEC. E ASSENTAMENTO DE TUBOS P/INSTALACAO DOMICILIAR</v>
          </cell>
          <cell r="D3691" t="str">
            <v>0179</v>
          </cell>
        </row>
        <row r="3691">
          <cell r="G3691">
            <v>94655</v>
          </cell>
          <cell r="H3691" t="str">
            <v>TUBO, PVC, SOLDÁVEL, DE 110MM, INSTALADO EM RESERVAÇÃO PREDIAL DE ÁGUA - FORNECIMENTO E INSTALAÇÃO. AF_04/2024</v>
          </cell>
          <cell r="I3691" t="str">
            <v>M</v>
          </cell>
          <cell r="J3691" t="str">
            <v>COEFICIENTE DE REPRESENTATIVIDADE</v>
          </cell>
          <cell r="K3691" t="str">
            <v>112,78</v>
          </cell>
        </row>
        <row r="3692">
          <cell r="A3692" t="str">
            <v>INSTALACOES HIDRO SANITARIAS</v>
          </cell>
          <cell r="B3692" t="str">
            <v>INHI</v>
          </cell>
          <cell r="C3692" t="str">
            <v>FORNEC. E ASSENTAMENTO DE TUBOS P/INSTALACAO DOMICILIAR</v>
          </cell>
          <cell r="D3692" t="str">
            <v>0179</v>
          </cell>
        </row>
        <row r="3692">
          <cell r="G3692">
            <v>94716</v>
          </cell>
          <cell r="H3692" t="str">
            <v>TUBO, CPVC, SOLDÁVEL, DN 22 MM, INSTALADO EM RESERVAÇÃO PREDIAL DE ÁGUA - FORNECIMENTO E INSTALAÇÃO. AF_04/2024</v>
          </cell>
          <cell r="I3692" t="str">
            <v>M</v>
          </cell>
          <cell r="J3692" t="str">
            <v>COEFICIENTE DE REPRESENTATIVIDADE</v>
          </cell>
          <cell r="K3692" t="str">
            <v>20,48</v>
          </cell>
        </row>
        <row r="3693">
          <cell r="A3693" t="str">
            <v>INSTALACOES HIDRO SANITARIAS</v>
          </cell>
          <cell r="B3693" t="str">
            <v>INHI</v>
          </cell>
          <cell r="C3693" t="str">
            <v>FORNEC. E ASSENTAMENTO DE TUBOS P/INSTALACAO DOMICILIAR</v>
          </cell>
          <cell r="D3693" t="str">
            <v>0179</v>
          </cell>
        </row>
        <row r="3693">
          <cell r="G3693">
            <v>94717</v>
          </cell>
          <cell r="H3693" t="str">
            <v>TUBO, CPVC, SOLDÁVEL, DN 28 MM, INSTALADO EM RESERVAÇÃO PREDIAL DE ÁGUA - FORNECIMENTO E INSTALAÇÃO. AF_04/2024</v>
          </cell>
          <cell r="I3693" t="str">
            <v>M</v>
          </cell>
          <cell r="J3693" t="str">
            <v>COEFICIENTE DE REPRESENTATIVIDADE</v>
          </cell>
          <cell r="K3693" t="str">
            <v>34,46</v>
          </cell>
        </row>
        <row r="3694">
          <cell r="A3694" t="str">
            <v>INSTALACOES HIDRO SANITARIAS</v>
          </cell>
          <cell r="B3694" t="str">
            <v>INHI</v>
          </cell>
          <cell r="C3694" t="str">
            <v>FORNEC. E ASSENTAMENTO DE TUBOS P/INSTALACAO DOMICILIAR</v>
          </cell>
          <cell r="D3694" t="str">
            <v>0179</v>
          </cell>
        </row>
        <row r="3694">
          <cell r="G3694">
            <v>94718</v>
          </cell>
          <cell r="H3694" t="str">
            <v>TUBO, CPVC, SOLDÁVEL, DN 35 MM, INSTALADO EM RESERVAÇÃO PREDIAL DE ÁGUA - FORNECIMENTO E INSTALAÇÃO. AF_04/2024</v>
          </cell>
          <cell r="I3694" t="str">
            <v>M</v>
          </cell>
          <cell r="J3694" t="str">
            <v>COEFICIENTE DE REPRESENTATIVIDADE</v>
          </cell>
          <cell r="K3694" t="str">
            <v>44,98</v>
          </cell>
        </row>
        <row r="3695">
          <cell r="A3695" t="str">
            <v>INSTALACOES HIDRO SANITARIAS</v>
          </cell>
          <cell r="B3695" t="str">
            <v>INHI</v>
          </cell>
          <cell r="C3695" t="str">
            <v>FORNEC. E ASSENTAMENTO DE TUBOS P/INSTALACAO DOMICILIAR</v>
          </cell>
          <cell r="D3695" t="str">
            <v>0179</v>
          </cell>
        </row>
        <row r="3695">
          <cell r="G3695">
            <v>94719</v>
          </cell>
          <cell r="H3695" t="str">
            <v>TUBO, CPVC, SOLDÁVEL, DN 42 MM, INSTALADO EM RESERVAÇÃO PREDIAL DE ÁGUA - FORNECIMENTO E INSTALAÇÃO. AF_04/2024</v>
          </cell>
          <cell r="I3695" t="str">
            <v>M</v>
          </cell>
          <cell r="J3695" t="str">
            <v>COEFICIENTE DE REPRESENTATIVIDADE</v>
          </cell>
          <cell r="K3695" t="str">
            <v>60,06</v>
          </cell>
        </row>
        <row r="3696">
          <cell r="A3696" t="str">
            <v>INSTALACOES HIDRO SANITARIAS</v>
          </cell>
          <cell r="B3696" t="str">
            <v>INHI</v>
          </cell>
          <cell r="C3696" t="str">
            <v>FORNEC. E ASSENTAMENTO DE TUBOS P/INSTALACAO DOMICILIAR</v>
          </cell>
          <cell r="D3696" t="str">
            <v>0179</v>
          </cell>
        </row>
        <row r="3696">
          <cell r="G3696">
            <v>94720</v>
          </cell>
          <cell r="H3696" t="str">
            <v>TUBO, CPVC, SOLDÁVEL, DN 54 MM, INSTALADO EM RESERVAÇÃO PREDIAL DE ÁGUA - FORNECIMENTO E INSTALAÇÃO. AF_04/2024</v>
          </cell>
          <cell r="I3696" t="str">
            <v>M</v>
          </cell>
          <cell r="J3696" t="str">
            <v>COEFICIENTE DE REPRESENTATIVIDADE</v>
          </cell>
          <cell r="K3696" t="str">
            <v>87,94</v>
          </cell>
        </row>
        <row r="3697">
          <cell r="A3697" t="str">
            <v>INSTALACOES HIDRO SANITARIAS</v>
          </cell>
          <cell r="B3697" t="str">
            <v>INHI</v>
          </cell>
          <cell r="C3697" t="str">
            <v>FORNEC. E ASSENTAMENTO DE TUBOS P/INSTALACAO DOMICILIAR</v>
          </cell>
          <cell r="D3697" t="str">
            <v>0179</v>
          </cell>
        </row>
        <row r="3697">
          <cell r="G3697">
            <v>94721</v>
          </cell>
          <cell r="H3697" t="str">
            <v>TUBO, CPVC, SOLDÁVEL, DN 73 MM, INSTALADO EM RESERVAÇÃO PREDIAL DE ÁGUA - FORNECIMENTO E INSTALAÇÃO. AF_04/2024</v>
          </cell>
          <cell r="I3697" t="str">
            <v>M</v>
          </cell>
          <cell r="J3697" t="str">
            <v>COEFICIENTE DE REPRESENTATIVIDADE</v>
          </cell>
          <cell r="K3697" t="str">
            <v>142,52</v>
          </cell>
        </row>
        <row r="3698">
          <cell r="A3698" t="str">
            <v>INSTALACOES HIDRO SANITARIAS</v>
          </cell>
          <cell r="B3698" t="str">
            <v>INHI</v>
          </cell>
          <cell r="C3698" t="str">
            <v>FORNEC. E ASSENTAMENTO DE TUBOS P/INSTALACAO DOMICILIAR</v>
          </cell>
          <cell r="D3698" t="str">
            <v>0179</v>
          </cell>
        </row>
        <row r="3698">
          <cell r="G3698">
            <v>94722</v>
          </cell>
          <cell r="H3698" t="str">
            <v>TUBO, CPVC, SOLDÁVEL, DN 89 MM, INSTALADO EM RESERVAÇÃO PREDIAL DE ÁGUA - FORNECIMENTO E INSTALAÇÃO. AF_04/2024</v>
          </cell>
          <cell r="I3698" t="str">
            <v>M</v>
          </cell>
          <cell r="J3698" t="str">
            <v>COEFICIENTE DE REPRESENTATIVIDADE</v>
          </cell>
          <cell r="K3698" t="str">
            <v>222,40</v>
          </cell>
        </row>
        <row r="3699">
          <cell r="A3699" t="str">
            <v>INSTALACOES HIDRO SANITARIAS</v>
          </cell>
          <cell r="B3699" t="str">
            <v>INHI</v>
          </cell>
          <cell r="C3699" t="str">
            <v>FORNEC. E ASSENTAMENTO DE TUBOS P/INSTALACAO DOMICILIAR</v>
          </cell>
          <cell r="D3699" t="str">
            <v>0179</v>
          </cell>
        </row>
        <row r="3699">
          <cell r="G3699">
            <v>94723</v>
          </cell>
          <cell r="H3699" t="str">
            <v>TUBO, CPVC, SOLDÁVEL, DN 114 MM, INSTALADO EM RESERVAÇÃO PREDIAL DE ÁGUA - FORNECIMENTO E INSTALAÇÃO. AF_04/2024</v>
          </cell>
          <cell r="I3699" t="str">
            <v>M</v>
          </cell>
          <cell r="J3699" t="str">
            <v>COEFICIENTE DE REPRESENTATIVIDADE</v>
          </cell>
          <cell r="K3699" t="str">
            <v>419,02</v>
          </cell>
        </row>
        <row r="3700">
          <cell r="A3700" t="str">
            <v>INSTALACOES HIDRO SANITARIAS</v>
          </cell>
          <cell r="B3700" t="str">
            <v>INHI</v>
          </cell>
          <cell r="C3700" t="str">
            <v>FORNEC. E ASSENTAMENTO DE TUBOS P/INSTALACAO DOMICILIAR</v>
          </cell>
          <cell r="D3700" t="str">
            <v>0179</v>
          </cell>
        </row>
        <row r="3700">
          <cell r="G3700">
            <v>95697</v>
          </cell>
          <cell r="H3700" t="str">
            <v>TUBO DE AÇO PRETO SEM COSTURA, CONEXÃO SOLDADA, DN 40 (1 1/2"), INSTALADO EM REDE DE ALIMENTAÇÃO PARA HIDRANTE - FORNECIMENTO E INSTALAÇÃO. AF_10/2020</v>
          </cell>
          <cell r="I3700" t="str">
            <v>M</v>
          </cell>
          <cell r="J3700" t="str">
            <v>ATRIBUÍDO SÃO PAULO</v>
          </cell>
          <cell r="K3700" t="str">
            <v>95,53</v>
          </cell>
        </row>
        <row r="3701">
          <cell r="A3701" t="str">
            <v>INSTALACOES HIDRO SANITARIAS</v>
          </cell>
          <cell r="B3701" t="str">
            <v>INHI</v>
          </cell>
          <cell r="C3701" t="str">
            <v>FORNEC. E ASSENTAMENTO DE TUBOS P/INSTALACAO DOMICILIAR</v>
          </cell>
          <cell r="D3701" t="str">
            <v>0179</v>
          </cell>
        </row>
        <row r="3701">
          <cell r="G3701">
            <v>96635</v>
          </cell>
          <cell r="H3701" t="str">
            <v>TUBO, PPR, DN 25, CLASSE PN 20,  INSTALADO EM RAMAL OU SUB-RAMAL DE ÁGUA   FORNECIMENTO E INSTALAÇÃO. AF_08/2022</v>
          </cell>
          <cell r="I3701" t="str">
            <v>M</v>
          </cell>
          <cell r="J3701" t="str">
            <v>ATRIBUÍDO SÃO PAULO</v>
          </cell>
          <cell r="K3701" t="str">
            <v>38,02</v>
          </cell>
        </row>
        <row r="3702">
          <cell r="A3702" t="str">
            <v>INSTALACOES HIDRO SANITARIAS</v>
          </cell>
          <cell r="B3702" t="str">
            <v>INHI</v>
          </cell>
          <cell r="C3702" t="str">
            <v>FORNEC. E ASSENTAMENTO DE TUBOS P/INSTALACAO DOMICILIAR</v>
          </cell>
          <cell r="D3702" t="str">
            <v>0179</v>
          </cell>
        </row>
        <row r="3702">
          <cell r="G3702">
            <v>96636</v>
          </cell>
          <cell r="H3702" t="str">
            <v>TUBO, PPR, DN 25, CLASSE PN 25 INSTALADO EM RAMAL OU SUB-RAMAL DE ÁGUA   FORNECIMENTO E INSTALAÇÃO. AF_08/2022</v>
          </cell>
          <cell r="I3702" t="str">
            <v>M</v>
          </cell>
          <cell r="J3702" t="str">
            <v>ATRIBUÍDO SÃO PAULO</v>
          </cell>
          <cell r="K3702" t="str">
            <v>40,40</v>
          </cell>
        </row>
        <row r="3703">
          <cell r="A3703" t="str">
            <v>INSTALACOES HIDRO SANITARIAS</v>
          </cell>
          <cell r="B3703" t="str">
            <v>INHI</v>
          </cell>
          <cell r="C3703" t="str">
            <v>FORNEC. E ASSENTAMENTO DE TUBOS P/INSTALACAO DOMICILIAR</v>
          </cell>
          <cell r="D3703" t="str">
            <v>0179</v>
          </cell>
        </row>
        <row r="3703">
          <cell r="G3703">
            <v>96644</v>
          </cell>
          <cell r="H3703" t="str">
            <v>TUBO, PPR, DN 25, CLASSE PN 20,  INSTALADO EM RAMAL DE DISTRIBUIÇÃO DE ÁGUA   FORNECIMENTO E INSTALAÇÃO. AF_08/2022</v>
          </cell>
          <cell r="I3703" t="str">
            <v>M</v>
          </cell>
          <cell r="J3703" t="str">
            <v>ATRIBUÍDO SÃO PAULO</v>
          </cell>
          <cell r="K3703" t="str">
            <v>21,54</v>
          </cell>
        </row>
        <row r="3704">
          <cell r="A3704" t="str">
            <v>INSTALACOES HIDRO SANITARIAS</v>
          </cell>
          <cell r="B3704" t="str">
            <v>INHI</v>
          </cell>
          <cell r="C3704" t="str">
            <v>FORNEC. E ASSENTAMENTO DE TUBOS P/INSTALACAO DOMICILIAR</v>
          </cell>
          <cell r="D3704" t="str">
            <v>0179</v>
          </cell>
        </row>
        <row r="3704">
          <cell r="G3704">
            <v>96645</v>
          </cell>
          <cell r="H3704" t="str">
            <v>TUBO, PPR, DN 32, CLASSE PN 12,  INSTALADO EM RAMAL DE DISTRIBUIÇÃO DE ÁGUA   FORNECIMENTO E INSTALAÇÃO. AF_08/2022</v>
          </cell>
          <cell r="I3704" t="str">
            <v>M</v>
          </cell>
          <cell r="J3704" t="str">
            <v>ATRIBUÍDO SÃO PAULO</v>
          </cell>
          <cell r="K3704" t="str">
            <v>18,99</v>
          </cell>
        </row>
        <row r="3705">
          <cell r="A3705" t="str">
            <v>INSTALACOES HIDRO SANITARIAS</v>
          </cell>
          <cell r="B3705" t="str">
            <v>INHI</v>
          </cell>
          <cell r="C3705" t="str">
            <v>FORNEC. E ASSENTAMENTO DE TUBOS P/INSTALACAO DOMICILIAR</v>
          </cell>
          <cell r="D3705" t="str">
            <v>0179</v>
          </cell>
        </row>
        <row r="3705">
          <cell r="G3705">
            <v>96646</v>
          </cell>
          <cell r="H3705" t="str">
            <v>TUBO, PPR, DN 40, CLASSE PN 12,  INSTALADO EM RAMAL DE DISTRIBUIÇÃO DE ÁGUA   FORNECIMENTO E INSTALAÇÃO. AF_08/2022</v>
          </cell>
          <cell r="I3705" t="str">
            <v>M</v>
          </cell>
          <cell r="J3705" t="str">
            <v>ATRIBUÍDO SÃO PAULO</v>
          </cell>
          <cell r="K3705" t="str">
            <v>23,38</v>
          </cell>
        </row>
        <row r="3706">
          <cell r="A3706" t="str">
            <v>INSTALACOES HIDRO SANITARIAS</v>
          </cell>
          <cell r="B3706" t="str">
            <v>INHI</v>
          </cell>
          <cell r="C3706" t="str">
            <v>FORNEC. E ASSENTAMENTO DE TUBOS P/INSTALACAO DOMICILIAR</v>
          </cell>
          <cell r="D3706" t="str">
            <v>0179</v>
          </cell>
        </row>
        <row r="3706">
          <cell r="G3706">
            <v>96647</v>
          </cell>
          <cell r="H3706" t="str">
            <v>TUBO, PPR, DN 25, CLASSE PN 25,  INSTALADO EM RAMAL DE DISTRIBUIÇÃO DE ÁGUA   FORNECIMENTO E INSTALAÇÃO. AF_08/2022</v>
          </cell>
          <cell r="I3706" t="str">
            <v>M</v>
          </cell>
          <cell r="J3706" t="str">
            <v>ATRIBUÍDO SÃO PAULO</v>
          </cell>
          <cell r="K3706" t="str">
            <v>23,45</v>
          </cell>
        </row>
        <row r="3707">
          <cell r="A3707" t="str">
            <v>INSTALACOES HIDRO SANITARIAS</v>
          </cell>
          <cell r="B3707" t="str">
            <v>INHI</v>
          </cell>
          <cell r="C3707" t="str">
            <v>FORNEC. E ASSENTAMENTO DE TUBOS P/INSTALACAO DOMICILIAR</v>
          </cell>
          <cell r="D3707" t="str">
            <v>0179</v>
          </cell>
        </row>
        <row r="3707">
          <cell r="G3707">
            <v>96648</v>
          </cell>
          <cell r="H3707" t="str">
            <v>TUBO, PPR, DN 32, CLASSE PN 25,  INSTALADO EM RAMAL DE DISTRIBUIÇÃO DE ÁGUA   FORNECIMENTO E INSTALAÇÃO. AF_08/2022</v>
          </cell>
          <cell r="I3707" t="str">
            <v>M</v>
          </cell>
          <cell r="J3707" t="str">
            <v>ATRIBUÍDO SÃO PAULO</v>
          </cell>
          <cell r="K3707" t="str">
            <v>29,13</v>
          </cell>
        </row>
        <row r="3708">
          <cell r="A3708" t="str">
            <v>INSTALACOES HIDRO SANITARIAS</v>
          </cell>
          <cell r="B3708" t="str">
            <v>INHI</v>
          </cell>
          <cell r="C3708" t="str">
            <v>FORNEC. E ASSENTAMENTO DE TUBOS P/INSTALACAO DOMICILIAR</v>
          </cell>
          <cell r="D3708" t="str">
            <v>0179</v>
          </cell>
        </row>
        <row r="3708">
          <cell r="G3708">
            <v>96649</v>
          </cell>
          <cell r="H3708" t="str">
            <v>TUBO, PPR, DN 40, CLASSE PN 25,  INSTALADO EM RAMAL DE DISTRIBUIÇÃO DE ÁGUA   FORNECIMENTO E INSTALAÇÃO. AF_08/2022</v>
          </cell>
          <cell r="I3708" t="str">
            <v>M</v>
          </cell>
          <cell r="J3708" t="str">
            <v>ATRIBUÍDO SÃO PAULO</v>
          </cell>
          <cell r="K3708" t="str">
            <v>38,81</v>
          </cell>
        </row>
        <row r="3709">
          <cell r="A3709" t="str">
            <v>INSTALACOES HIDRO SANITARIAS</v>
          </cell>
          <cell r="B3709" t="str">
            <v>INHI</v>
          </cell>
          <cell r="C3709" t="str">
            <v>FORNEC. E ASSENTAMENTO DE TUBOS P/INSTALACAO DOMICILIAR</v>
          </cell>
          <cell r="D3709" t="str">
            <v>0179</v>
          </cell>
        </row>
        <row r="3709">
          <cell r="G3709">
            <v>96668</v>
          </cell>
          <cell r="H3709" t="str">
            <v>TUBO, PPR, DN 25, CLASSE PN 20,  INSTALADO EM PRUMADA DE ÁGUA   FORNECIMENTO E INSTALAÇÃO. AF_08/2022</v>
          </cell>
          <cell r="I3709" t="str">
            <v>M</v>
          </cell>
          <cell r="J3709" t="str">
            <v>ATRIBUÍDO SÃO PAULO</v>
          </cell>
          <cell r="K3709" t="str">
            <v>17,15</v>
          </cell>
        </row>
        <row r="3710">
          <cell r="A3710" t="str">
            <v>INSTALACOES HIDRO SANITARIAS</v>
          </cell>
          <cell r="B3710" t="str">
            <v>INHI</v>
          </cell>
          <cell r="C3710" t="str">
            <v>FORNEC. E ASSENTAMENTO DE TUBOS P/INSTALACAO DOMICILIAR</v>
          </cell>
          <cell r="D3710" t="str">
            <v>0179</v>
          </cell>
        </row>
        <row r="3710">
          <cell r="G3710">
            <v>96669</v>
          </cell>
          <cell r="H3710" t="str">
            <v>TUBO, PPR, DN 32, CLASSE PN 12,  INSTALADO EM PRUMADA DE ÁGUA   FORNECIMENTO E INSTALAÇÃO. AF_08/2022</v>
          </cell>
          <cell r="I3710" t="str">
            <v>M</v>
          </cell>
          <cell r="J3710" t="str">
            <v>ATRIBUÍDO SÃO PAULO</v>
          </cell>
          <cell r="K3710" t="str">
            <v>16,65</v>
          </cell>
        </row>
        <row r="3711">
          <cell r="A3711" t="str">
            <v>INSTALACOES HIDRO SANITARIAS</v>
          </cell>
          <cell r="B3711" t="str">
            <v>INHI</v>
          </cell>
          <cell r="C3711" t="str">
            <v>FORNEC. E ASSENTAMENTO DE TUBOS P/INSTALACAO DOMICILIAR</v>
          </cell>
          <cell r="D3711" t="str">
            <v>0179</v>
          </cell>
        </row>
        <row r="3711">
          <cell r="G3711">
            <v>96670</v>
          </cell>
          <cell r="H3711" t="str">
            <v>TUBO, PPR, DN 40, CLASSE PN 12,  INSTALADO EM PRUMADA DE ÁGUA   FORNECIMENTO E INSTALAÇÃO. AF_08/2022</v>
          </cell>
          <cell r="I3711" t="str">
            <v>M</v>
          </cell>
          <cell r="J3711" t="str">
            <v>ATRIBUÍDO SÃO PAULO</v>
          </cell>
          <cell r="K3711" t="str">
            <v>21,70</v>
          </cell>
        </row>
        <row r="3712">
          <cell r="A3712" t="str">
            <v>INSTALACOES HIDRO SANITARIAS</v>
          </cell>
          <cell r="B3712" t="str">
            <v>INHI</v>
          </cell>
          <cell r="C3712" t="str">
            <v>FORNEC. E ASSENTAMENTO DE TUBOS P/INSTALACAO DOMICILIAR</v>
          </cell>
          <cell r="D3712" t="str">
            <v>0179</v>
          </cell>
        </row>
        <row r="3712">
          <cell r="G3712">
            <v>96671</v>
          </cell>
          <cell r="H3712" t="str">
            <v>TUBO, PPR, DN 50, CLASSE PN 12,  INSTALADO EM PRUMADA DE ÁGUA   FORNECIMENTO E INSTALAÇÃO. AF_08/2022</v>
          </cell>
          <cell r="I3712" t="str">
            <v>M</v>
          </cell>
          <cell r="J3712" t="str">
            <v>ATRIBUÍDO SÃO PAULO</v>
          </cell>
          <cell r="K3712" t="str">
            <v>33,08</v>
          </cell>
        </row>
        <row r="3713">
          <cell r="A3713" t="str">
            <v>INSTALACOES HIDRO SANITARIAS</v>
          </cell>
          <cell r="B3713" t="str">
            <v>INHI</v>
          </cell>
          <cell r="C3713" t="str">
            <v>FORNEC. E ASSENTAMENTO DE TUBOS P/INSTALACAO DOMICILIAR</v>
          </cell>
          <cell r="D3713" t="str">
            <v>0179</v>
          </cell>
        </row>
        <row r="3713">
          <cell r="G3713">
            <v>96672</v>
          </cell>
          <cell r="H3713" t="str">
            <v>TUBO, PPR, DN 63, CLASSE PN 12,  INSTALADO EM PRUMADA DE ÁGUA   FORNECIMENTO E INSTALAÇÃO. AF_08/2022</v>
          </cell>
          <cell r="I3713" t="str">
            <v>M</v>
          </cell>
          <cell r="J3713" t="str">
            <v>ATRIBUÍDO SÃO PAULO</v>
          </cell>
          <cell r="K3713" t="str">
            <v>50,68</v>
          </cell>
        </row>
        <row r="3714">
          <cell r="A3714" t="str">
            <v>INSTALACOES HIDRO SANITARIAS</v>
          </cell>
          <cell r="B3714" t="str">
            <v>INHI</v>
          </cell>
          <cell r="C3714" t="str">
            <v>FORNEC. E ASSENTAMENTO DE TUBOS P/INSTALACAO DOMICILIAR</v>
          </cell>
          <cell r="D3714" t="str">
            <v>0179</v>
          </cell>
        </row>
        <row r="3714">
          <cell r="G3714">
            <v>96673</v>
          </cell>
          <cell r="H3714" t="str">
            <v>TUBO, PPR, DN 75, CLASSE PN 12,  INSTALADO EM PRUMADA DE ÁGUA   FORNECIMENTO E INSTALAÇÃO. AF_08/2022</v>
          </cell>
          <cell r="I3714" t="str">
            <v>M</v>
          </cell>
          <cell r="J3714" t="str">
            <v>ATRIBUÍDO SÃO PAULO</v>
          </cell>
          <cell r="K3714" t="str">
            <v>64,00</v>
          </cell>
        </row>
        <row r="3715">
          <cell r="A3715" t="str">
            <v>INSTALACOES HIDRO SANITARIAS</v>
          </cell>
          <cell r="B3715" t="str">
            <v>INHI</v>
          </cell>
          <cell r="C3715" t="str">
            <v>FORNEC. E ASSENTAMENTO DE TUBOS P/INSTALACAO DOMICILIAR</v>
          </cell>
          <cell r="D3715" t="str">
            <v>0179</v>
          </cell>
        </row>
        <row r="3715">
          <cell r="G3715">
            <v>96674</v>
          </cell>
          <cell r="H3715" t="str">
            <v>TUBO, PPR, DN 90, CLASSE PN 12,  INSTALADO EM PRUMADA DE ÁGUA   FORNECIMENTO E INSTALAÇÃO. AF_08/2022</v>
          </cell>
          <cell r="I3715" t="str">
            <v>M</v>
          </cell>
          <cell r="J3715" t="str">
            <v>ATRIBUÍDO SÃO PAULO</v>
          </cell>
          <cell r="K3715" t="str">
            <v>104,07</v>
          </cell>
        </row>
        <row r="3716">
          <cell r="A3716" t="str">
            <v>INSTALACOES HIDRO SANITARIAS</v>
          </cell>
          <cell r="B3716" t="str">
            <v>INHI</v>
          </cell>
          <cell r="C3716" t="str">
            <v>FORNEC. E ASSENTAMENTO DE TUBOS P/INSTALACAO DOMICILIAR</v>
          </cell>
          <cell r="D3716" t="str">
            <v>0179</v>
          </cell>
        </row>
        <row r="3716">
          <cell r="G3716">
            <v>96675</v>
          </cell>
          <cell r="H3716" t="str">
            <v>TUBO, PPR, DN 110, CLASSE PN 12,  INSTALADO EM PRUMADA DE ÁGUA   FORNECIMENTO E INSTALAÇÃO. AF_08/2022</v>
          </cell>
          <cell r="I3716" t="str">
            <v>M</v>
          </cell>
          <cell r="J3716" t="str">
            <v>ATRIBUÍDO SÃO PAULO</v>
          </cell>
          <cell r="K3716" t="str">
            <v>151,72</v>
          </cell>
        </row>
        <row r="3717">
          <cell r="A3717" t="str">
            <v>INSTALACOES HIDRO SANITARIAS</v>
          </cell>
          <cell r="B3717" t="str">
            <v>INHI</v>
          </cell>
          <cell r="C3717" t="str">
            <v>FORNEC. E ASSENTAMENTO DE TUBOS P/INSTALACAO DOMICILIAR</v>
          </cell>
          <cell r="D3717" t="str">
            <v>0179</v>
          </cell>
        </row>
        <row r="3717">
          <cell r="G3717">
            <v>96676</v>
          </cell>
          <cell r="H3717" t="str">
            <v>TUBO, PPR, DN 25, CLASSE PN 25,  INSTALADO EM PRUMADA DE ÁGUA   FORNECIMENTO E INSTALAÇÃO. AF_08/2022</v>
          </cell>
          <cell r="I3717" t="str">
            <v>M</v>
          </cell>
          <cell r="J3717" t="str">
            <v>ATRIBUÍDO SÃO PAULO</v>
          </cell>
          <cell r="K3717" t="str">
            <v>21,44</v>
          </cell>
        </row>
        <row r="3718">
          <cell r="A3718" t="str">
            <v>INSTALACOES HIDRO SANITARIAS</v>
          </cell>
          <cell r="B3718" t="str">
            <v>INHI</v>
          </cell>
          <cell r="C3718" t="str">
            <v>FORNEC. E ASSENTAMENTO DE TUBOS P/INSTALACAO DOMICILIAR</v>
          </cell>
          <cell r="D3718" t="str">
            <v>0179</v>
          </cell>
        </row>
        <row r="3718">
          <cell r="G3718">
            <v>96677</v>
          </cell>
          <cell r="H3718" t="str">
            <v>TUBO, PPR, DN 32, CLASSE PN 25,  INSTALADO EM PRUMADA DE ÁGUA   FORNECIMENTO E INSTALAÇÃO. AF_08/2022</v>
          </cell>
          <cell r="I3718" t="str">
            <v>M</v>
          </cell>
          <cell r="J3718" t="str">
            <v>ATRIBUÍDO SÃO PAULO</v>
          </cell>
          <cell r="K3718" t="str">
            <v>28,00</v>
          </cell>
        </row>
        <row r="3719">
          <cell r="A3719" t="str">
            <v>INSTALACOES HIDRO SANITARIAS</v>
          </cell>
          <cell r="B3719" t="str">
            <v>INHI</v>
          </cell>
          <cell r="C3719" t="str">
            <v>FORNEC. E ASSENTAMENTO DE TUBOS P/INSTALACAO DOMICILIAR</v>
          </cell>
          <cell r="D3719" t="str">
            <v>0179</v>
          </cell>
        </row>
        <row r="3719">
          <cell r="G3719">
            <v>96678</v>
          </cell>
          <cell r="H3719" t="str">
            <v>TUBO, PPR, DN 40, CLASSE PN 25,  INSTALADO EM PRUMADA DE ÁGUA   FORNECIMENTO E INSTALAÇÃO. AF_08/2022</v>
          </cell>
          <cell r="I3719" t="str">
            <v>M</v>
          </cell>
          <cell r="J3719" t="str">
            <v>ATRIBUÍDO SÃO PAULO</v>
          </cell>
          <cell r="K3719" t="str">
            <v>38,70</v>
          </cell>
        </row>
        <row r="3720">
          <cell r="A3720" t="str">
            <v>INSTALACOES HIDRO SANITARIAS</v>
          </cell>
          <cell r="B3720" t="str">
            <v>INHI</v>
          </cell>
          <cell r="C3720" t="str">
            <v>FORNEC. E ASSENTAMENTO DE TUBOS P/INSTALACAO DOMICILIAR</v>
          </cell>
          <cell r="D3720" t="str">
            <v>0179</v>
          </cell>
        </row>
        <row r="3720">
          <cell r="G3720">
            <v>96679</v>
          </cell>
          <cell r="H3720" t="str">
            <v>TUBO, PPR, DN 50, CLASSE PN 25,  INSTALADO EM PRUMADA DE ÁGUA   FORNECIMENTO E INSTALAÇÃO. AF_08/2022</v>
          </cell>
          <cell r="I3720" t="str">
            <v>M</v>
          </cell>
          <cell r="J3720" t="str">
            <v>ATRIBUÍDO SÃO PAULO</v>
          </cell>
          <cell r="K3720" t="str">
            <v>57,98</v>
          </cell>
        </row>
        <row r="3721">
          <cell r="A3721" t="str">
            <v>INSTALACOES HIDRO SANITARIAS</v>
          </cell>
          <cell r="B3721" t="str">
            <v>INHI</v>
          </cell>
          <cell r="C3721" t="str">
            <v>FORNEC. E ASSENTAMENTO DE TUBOS P/INSTALACAO DOMICILIAR</v>
          </cell>
          <cell r="D3721" t="str">
            <v>0179</v>
          </cell>
        </row>
        <row r="3721">
          <cell r="G3721">
            <v>96680</v>
          </cell>
          <cell r="H3721" t="str">
            <v>TUBO, PPR, DN 63, CLASSE PN 25,  INSTALADO EM PRUMADA DE ÁGUA   FORNECIMENTO E INSTALAÇÃO. AF_08/2022</v>
          </cell>
          <cell r="I3721" t="str">
            <v>M</v>
          </cell>
          <cell r="J3721" t="str">
            <v>ATRIBUÍDO SÃO PAULO</v>
          </cell>
          <cell r="K3721" t="str">
            <v>96,46</v>
          </cell>
        </row>
        <row r="3722">
          <cell r="A3722" t="str">
            <v>INSTALACOES HIDRO SANITARIAS</v>
          </cell>
          <cell r="B3722" t="str">
            <v>INHI</v>
          </cell>
          <cell r="C3722" t="str">
            <v>FORNEC. E ASSENTAMENTO DE TUBOS P/INSTALACAO DOMICILIAR</v>
          </cell>
          <cell r="D3722" t="str">
            <v>0179</v>
          </cell>
        </row>
        <row r="3722">
          <cell r="G3722">
            <v>96681</v>
          </cell>
          <cell r="H3722" t="str">
            <v>TUBO, PPR, DN 75, CLASSE PN 25,  INSTALADO EM PRUMADA DE ÁGUA   FORNECIMENTO E INSTALAÇÃO. AF_08/2022</v>
          </cell>
          <cell r="I3722" t="str">
            <v>M</v>
          </cell>
          <cell r="J3722" t="str">
            <v>ATRIBUÍDO SÃO PAULO</v>
          </cell>
          <cell r="K3722" t="str">
            <v>130,05</v>
          </cell>
        </row>
        <row r="3723">
          <cell r="A3723" t="str">
            <v>INSTALACOES HIDRO SANITARIAS</v>
          </cell>
          <cell r="B3723" t="str">
            <v>INHI</v>
          </cell>
          <cell r="C3723" t="str">
            <v>FORNEC. E ASSENTAMENTO DE TUBOS P/INSTALACAO DOMICILIAR</v>
          </cell>
          <cell r="D3723" t="str">
            <v>0179</v>
          </cell>
        </row>
        <row r="3723">
          <cell r="G3723">
            <v>96682</v>
          </cell>
          <cell r="H3723" t="str">
            <v>TUBO, PPR, DN 90, CLASSE PN 25,  INSTALADO EM PRUMADA DE ÁGUA   FORNECIMENTO E INSTALAÇÃO. AF_08/2022</v>
          </cell>
          <cell r="I3723" t="str">
            <v>M</v>
          </cell>
          <cell r="J3723" t="str">
            <v>ATRIBUÍDO SÃO PAULO</v>
          </cell>
          <cell r="K3723" t="str">
            <v>215,49</v>
          </cell>
        </row>
        <row r="3724">
          <cell r="A3724" t="str">
            <v>INSTALACOES HIDRO SANITARIAS</v>
          </cell>
          <cell r="B3724" t="str">
            <v>INHI</v>
          </cell>
          <cell r="C3724" t="str">
            <v>FORNEC. E ASSENTAMENTO DE TUBOS P/INSTALACAO DOMICILIAR</v>
          </cell>
          <cell r="D3724" t="str">
            <v>0179</v>
          </cell>
        </row>
        <row r="3724">
          <cell r="G3724">
            <v>96683</v>
          </cell>
          <cell r="H3724" t="str">
            <v>TUBO, PPR, DN 110, CLASSE PN 25,  INSTALADO EM PRUMADA DE ÁGUA   FORNECIMENTO E INSTALAÇÃO. AF_08/2022</v>
          </cell>
          <cell r="I3724" t="str">
            <v>M</v>
          </cell>
          <cell r="J3724" t="str">
            <v>ATRIBUÍDO SÃO PAULO</v>
          </cell>
          <cell r="K3724" t="str">
            <v>296,15</v>
          </cell>
        </row>
        <row r="3725">
          <cell r="A3725" t="str">
            <v>INSTALACOES HIDRO SANITARIAS</v>
          </cell>
          <cell r="B3725" t="str">
            <v>INHI</v>
          </cell>
          <cell r="C3725" t="str">
            <v>FORNEC. E ASSENTAMENTO DE TUBOS P/INSTALACAO DOMICILIAR</v>
          </cell>
          <cell r="D3725" t="str">
            <v>0179</v>
          </cell>
        </row>
        <row r="3725">
          <cell r="G3725">
            <v>96718</v>
          </cell>
          <cell r="H3725" t="str">
            <v>TUBO, PPR, DN 20 MM, CLASSE PN 20,  INSTALADO EM RESERVAÇÃO PREDIAL DE ÁGUA - FORNECIMENTO E INSTALAÇÃO. AF_04/2024</v>
          </cell>
          <cell r="I3725" t="str">
            <v>M</v>
          </cell>
          <cell r="J3725" t="str">
            <v>ATRIBUÍDO SÃO PAULO</v>
          </cell>
          <cell r="K3725" t="str">
            <v>13,87</v>
          </cell>
        </row>
        <row r="3726">
          <cell r="A3726" t="str">
            <v>INSTALACOES HIDRO SANITARIAS</v>
          </cell>
          <cell r="B3726" t="str">
            <v>INHI</v>
          </cell>
          <cell r="C3726" t="str">
            <v>FORNEC. E ASSENTAMENTO DE TUBOS P/INSTALACAO DOMICILIAR</v>
          </cell>
          <cell r="D3726" t="str">
            <v>0179</v>
          </cell>
        </row>
        <row r="3726">
          <cell r="G3726">
            <v>96719</v>
          </cell>
          <cell r="H3726" t="str">
            <v>TUBO, PPR, DN 25 MM, CLASSE PN 20,  INSTALADO EM RESERVAÇÃO PREDIAL DE ÁGUA - FORNECIMENTO E INSTALAÇÃO. AF_04/2024</v>
          </cell>
          <cell r="I3726" t="str">
            <v>M</v>
          </cell>
          <cell r="J3726" t="str">
            <v>ATRIBUÍDO SÃO PAULO</v>
          </cell>
          <cell r="K3726" t="str">
            <v>17,86</v>
          </cell>
        </row>
        <row r="3727">
          <cell r="A3727" t="str">
            <v>INSTALACOES HIDRO SANITARIAS</v>
          </cell>
          <cell r="B3727" t="str">
            <v>INHI</v>
          </cell>
          <cell r="C3727" t="str">
            <v>FORNEC. E ASSENTAMENTO DE TUBOS P/INSTALACAO DOMICILIAR</v>
          </cell>
          <cell r="D3727" t="str">
            <v>0179</v>
          </cell>
        </row>
        <row r="3727">
          <cell r="G3727">
            <v>96720</v>
          </cell>
          <cell r="H3727" t="str">
            <v>TUBO, PPR, DN 32 MM, CLASSE PN 12,  INSTALADO EM RESERVAÇÃO PREDIAL DE ÁGUA - FORNECIMENTO E INSTALAÇÃO. AF_04/2024</v>
          </cell>
          <cell r="I3727" t="str">
            <v>M</v>
          </cell>
          <cell r="J3727" t="str">
            <v>ATRIBUÍDO SÃO PAULO</v>
          </cell>
          <cell r="K3727" t="str">
            <v>16,02</v>
          </cell>
        </row>
        <row r="3728">
          <cell r="A3728" t="str">
            <v>INSTALACOES HIDRO SANITARIAS</v>
          </cell>
          <cell r="B3728" t="str">
            <v>INHI</v>
          </cell>
          <cell r="C3728" t="str">
            <v>FORNEC. E ASSENTAMENTO DE TUBOS P/INSTALACAO DOMICILIAR</v>
          </cell>
          <cell r="D3728" t="str">
            <v>0179</v>
          </cell>
        </row>
        <row r="3728">
          <cell r="G3728">
            <v>96721</v>
          </cell>
          <cell r="H3728" t="str">
            <v>TUBO, PPR, DN 40 MM, CLASSE PN 12,  INSTALADO EM RESERVAÇÃO PREDIAL DE ÁGUA - FORNECIMENTO E INSTALAÇÃO. AF_04/2024</v>
          </cell>
          <cell r="I3728" t="str">
            <v>M</v>
          </cell>
          <cell r="J3728" t="str">
            <v>ATRIBUÍDO SÃO PAULO</v>
          </cell>
          <cell r="K3728" t="str">
            <v>20,91</v>
          </cell>
        </row>
        <row r="3729">
          <cell r="A3729" t="str">
            <v>INSTALACOES HIDRO SANITARIAS</v>
          </cell>
          <cell r="B3729" t="str">
            <v>INHI</v>
          </cell>
          <cell r="C3729" t="str">
            <v>FORNEC. E ASSENTAMENTO DE TUBOS P/INSTALACAO DOMICILIAR</v>
          </cell>
          <cell r="D3729" t="str">
            <v>0179</v>
          </cell>
        </row>
        <row r="3729">
          <cell r="G3729">
            <v>96722</v>
          </cell>
          <cell r="H3729" t="str">
            <v>TUBO, PPR, DN 50 MM, CLASSE PN 12,  INSTALADO EM RESERVAÇÃO PREDIAL DE ÁGUA - FORNECIMENTO E INSTALAÇÃO. AF_04/2024</v>
          </cell>
          <cell r="I3729" t="str">
            <v>M</v>
          </cell>
          <cell r="J3729" t="str">
            <v>ATRIBUÍDO SÃO PAULO</v>
          </cell>
          <cell r="K3729" t="str">
            <v>32,36</v>
          </cell>
        </row>
        <row r="3730">
          <cell r="A3730" t="str">
            <v>INSTALACOES HIDRO SANITARIAS</v>
          </cell>
          <cell r="B3730" t="str">
            <v>INHI</v>
          </cell>
          <cell r="C3730" t="str">
            <v>FORNEC. E ASSENTAMENTO DE TUBOS P/INSTALACAO DOMICILIAR</v>
          </cell>
          <cell r="D3730" t="str">
            <v>0179</v>
          </cell>
        </row>
        <row r="3730">
          <cell r="G3730">
            <v>96723</v>
          </cell>
          <cell r="H3730" t="str">
            <v>TUBO, PPR, DN 63 MM, CLASSE PN 12,  INSTALADO EM RESERVAÇÃO PREDIAL DE ÁGUA - FORNECIMENTO E INSTALAÇÃO. AF_04/2024</v>
          </cell>
          <cell r="I3730" t="str">
            <v>M</v>
          </cell>
          <cell r="J3730" t="str">
            <v>ATRIBUÍDO SÃO PAULO</v>
          </cell>
          <cell r="K3730" t="str">
            <v>50,54</v>
          </cell>
        </row>
        <row r="3731">
          <cell r="A3731" t="str">
            <v>INSTALACOES HIDRO SANITARIAS</v>
          </cell>
          <cell r="B3731" t="str">
            <v>INHI</v>
          </cell>
          <cell r="C3731" t="str">
            <v>FORNEC. E ASSENTAMENTO DE TUBOS P/INSTALACAO DOMICILIAR</v>
          </cell>
          <cell r="D3731" t="str">
            <v>0179</v>
          </cell>
        </row>
        <row r="3731">
          <cell r="G3731">
            <v>96724</v>
          </cell>
          <cell r="H3731" t="str">
            <v>TUBO, PPR, DN 75 MM, CLASSE PN 12,  INSTALADO EM RESERVAÇÃO PREDIAL DE ÁGUA - FORNECIMENTO E INSTALAÇÃO. AF_04/2024</v>
          </cell>
          <cell r="I3731" t="str">
            <v>M</v>
          </cell>
          <cell r="J3731" t="str">
            <v>ATRIBUÍDO SÃO PAULO</v>
          </cell>
          <cell r="K3731" t="str">
            <v>64,87</v>
          </cell>
        </row>
        <row r="3732">
          <cell r="A3732" t="str">
            <v>INSTALACOES HIDRO SANITARIAS</v>
          </cell>
          <cell r="B3732" t="str">
            <v>INHI</v>
          </cell>
          <cell r="C3732" t="str">
            <v>FORNEC. E ASSENTAMENTO DE TUBOS P/INSTALACAO DOMICILIAR</v>
          </cell>
          <cell r="D3732" t="str">
            <v>0179</v>
          </cell>
        </row>
        <row r="3732">
          <cell r="G3732">
            <v>96725</v>
          </cell>
          <cell r="H3732" t="str">
            <v>TUBO, PPR, DN 90 MM, CLASSE PN 12,  INSTALADO EM RESERVAÇÃO PREDIAL DE ÁGUA - FORNECIMENTO E INSTALAÇÃO. AF_04/2024</v>
          </cell>
          <cell r="I3732" t="str">
            <v>M</v>
          </cell>
          <cell r="J3732" t="str">
            <v>ATRIBUÍDO SÃO PAULO</v>
          </cell>
          <cell r="K3732" t="str">
            <v>106,86</v>
          </cell>
        </row>
        <row r="3733">
          <cell r="A3733" t="str">
            <v>INSTALACOES HIDRO SANITARIAS</v>
          </cell>
          <cell r="B3733" t="str">
            <v>INHI</v>
          </cell>
          <cell r="C3733" t="str">
            <v>FORNEC. E ASSENTAMENTO DE TUBOS P/INSTALACAO DOMICILIAR</v>
          </cell>
          <cell r="D3733" t="str">
            <v>0179</v>
          </cell>
        </row>
        <row r="3733">
          <cell r="G3733">
            <v>96726</v>
          </cell>
          <cell r="H3733" t="str">
            <v>TUBO, PPR, DN 110 MM, CLASSE PN 12,  INSTALADO EM RESERVAÇÃO PREDIAL DE ÁGUA - FORNECIMENTO E INSTALAÇÃO. AF_04/2024</v>
          </cell>
          <cell r="I3733" t="str">
            <v>M</v>
          </cell>
          <cell r="J3733" t="str">
            <v>ATRIBUÍDO SÃO PAULO</v>
          </cell>
          <cell r="K3733" t="str">
            <v>158,19</v>
          </cell>
        </row>
        <row r="3734">
          <cell r="A3734" t="str">
            <v>INSTALACOES HIDRO SANITARIAS</v>
          </cell>
          <cell r="B3734" t="str">
            <v>INHI</v>
          </cell>
          <cell r="C3734" t="str">
            <v>FORNEC. E ASSENTAMENTO DE TUBOS P/INSTALACAO DOMICILIAR</v>
          </cell>
          <cell r="D3734" t="str">
            <v>0179</v>
          </cell>
        </row>
        <row r="3734">
          <cell r="G3734">
            <v>96727</v>
          </cell>
          <cell r="H3734" t="str">
            <v>TUBO, PPR, DN 20 MM, CLASSE PN 25,  INSTALADO EM RESERVAÇÃO PREDIAL DE ÁGUA - FORNECIMENTO E INSTALAÇÃO. AF_04/2024</v>
          </cell>
          <cell r="I3734" t="str">
            <v>M</v>
          </cell>
          <cell r="J3734" t="str">
            <v>ATRIBUÍDO SÃO PAULO</v>
          </cell>
          <cell r="K3734" t="str">
            <v>15,71</v>
          </cell>
        </row>
        <row r="3735">
          <cell r="A3735" t="str">
            <v>INSTALACOES HIDRO SANITARIAS</v>
          </cell>
          <cell r="B3735" t="str">
            <v>INHI</v>
          </cell>
          <cell r="C3735" t="str">
            <v>FORNEC. E ASSENTAMENTO DE TUBOS P/INSTALACAO DOMICILIAR</v>
          </cell>
          <cell r="D3735" t="str">
            <v>0179</v>
          </cell>
        </row>
        <row r="3735">
          <cell r="G3735">
            <v>96728</v>
          </cell>
          <cell r="H3735" t="str">
            <v>TUBO, PPR, DN 25 MM, CLASSE PN 25,  INSTALADO EM RESERVAÇÃO PREDIAL DE ÁGUA - FORNECIMENTO E INSTALAÇÃO. AF_04/2024</v>
          </cell>
          <cell r="I3735" t="str">
            <v>M</v>
          </cell>
          <cell r="J3735" t="str">
            <v>ATRIBUÍDO SÃO PAULO</v>
          </cell>
          <cell r="K3735" t="str">
            <v>20,46</v>
          </cell>
        </row>
        <row r="3736">
          <cell r="A3736" t="str">
            <v>INSTALACOES HIDRO SANITARIAS</v>
          </cell>
          <cell r="B3736" t="str">
            <v>INHI</v>
          </cell>
          <cell r="C3736" t="str">
            <v>FORNEC. E ASSENTAMENTO DE TUBOS P/INSTALACAO DOMICILIAR</v>
          </cell>
          <cell r="D3736" t="str">
            <v>0179</v>
          </cell>
        </row>
        <row r="3736">
          <cell r="G3736">
            <v>96729</v>
          </cell>
          <cell r="H3736" t="str">
            <v>TUBO, PPR, DN 32 MM, CLASSE PN 25,  INSTALADO EM RESERVAÇÃO PREDIAL DE ÁGUA - FORNECIMENTO E INSTALAÇÃO. AF_04/2024</v>
          </cell>
          <cell r="I3736" t="str">
            <v>M</v>
          </cell>
          <cell r="J3736" t="str">
            <v>ATRIBUÍDO SÃO PAULO</v>
          </cell>
          <cell r="K3736" t="str">
            <v>26,51</v>
          </cell>
        </row>
        <row r="3737">
          <cell r="A3737" t="str">
            <v>INSTALACOES HIDRO SANITARIAS</v>
          </cell>
          <cell r="B3737" t="str">
            <v>INHI</v>
          </cell>
          <cell r="C3737" t="str">
            <v>FORNEC. E ASSENTAMENTO DE TUBOS P/INSTALACAO DOMICILIAR</v>
          </cell>
          <cell r="D3737" t="str">
            <v>0179</v>
          </cell>
        </row>
        <row r="3737">
          <cell r="G3737">
            <v>96730</v>
          </cell>
          <cell r="H3737" t="str">
            <v>TUBO, PPR, DN 40 MM, CLASSE PN 25,  INSTALADO EM RESERVAÇÃO PREDIAL DE ÁGUA - FORNECIMENTO E INSTALAÇÃO. AF_04/2024</v>
          </cell>
          <cell r="I3737" t="str">
            <v>M</v>
          </cell>
          <cell r="J3737" t="str">
            <v>ATRIBUÍDO SÃO PAULO</v>
          </cell>
          <cell r="K3737" t="str">
            <v>36,86</v>
          </cell>
        </row>
        <row r="3738">
          <cell r="A3738" t="str">
            <v>INSTALACOES HIDRO SANITARIAS</v>
          </cell>
          <cell r="B3738" t="str">
            <v>INHI</v>
          </cell>
          <cell r="C3738" t="str">
            <v>FORNEC. E ASSENTAMENTO DE TUBOS P/INSTALACAO DOMICILIAR</v>
          </cell>
          <cell r="D3738" t="str">
            <v>0179</v>
          </cell>
        </row>
        <row r="3738">
          <cell r="G3738">
            <v>96731</v>
          </cell>
          <cell r="H3738" t="str">
            <v>TUBO, PPR, DN 50 MM, CLASSE PN 25,  INSTALADO EM RESERVAÇÃO PREDIAL DE ÁGUA - FORNECIMENTO E INSTALAÇÃO. AF_04/2024</v>
          </cell>
          <cell r="I3738" t="str">
            <v>M</v>
          </cell>
          <cell r="J3738" t="str">
            <v>ATRIBUÍDO SÃO PAULO</v>
          </cell>
          <cell r="K3738" t="str">
            <v>56,06</v>
          </cell>
        </row>
        <row r="3739">
          <cell r="A3739" t="str">
            <v>INSTALACOES HIDRO SANITARIAS</v>
          </cell>
          <cell r="B3739" t="str">
            <v>INHI</v>
          </cell>
          <cell r="C3739" t="str">
            <v>FORNEC. E ASSENTAMENTO DE TUBOS P/INSTALACAO DOMICILIAR</v>
          </cell>
          <cell r="D3739" t="str">
            <v>0179</v>
          </cell>
        </row>
        <row r="3739">
          <cell r="G3739">
            <v>96732</v>
          </cell>
          <cell r="H3739" t="str">
            <v>TUBO, PPR, DN 63 MM, CLASSE PN 25,  INSTALADO EM RESERVAÇÃO PREDIAL DE ÁGUA - FORNECIMENTO E INSTALAÇÃO. AF_04/2024</v>
          </cell>
          <cell r="I3739" t="str">
            <v>M</v>
          </cell>
          <cell r="J3739" t="str">
            <v>ATRIBUÍDO SÃO PAULO</v>
          </cell>
          <cell r="K3739" t="str">
            <v>95,00</v>
          </cell>
        </row>
        <row r="3740">
          <cell r="A3740" t="str">
            <v>INSTALACOES HIDRO SANITARIAS</v>
          </cell>
          <cell r="B3740" t="str">
            <v>INHI</v>
          </cell>
          <cell r="C3740" t="str">
            <v>FORNEC. E ASSENTAMENTO DE TUBOS P/INSTALACAO DOMICILIAR</v>
          </cell>
          <cell r="D3740" t="str">
            <v>0179</v>
          </cell>
        </row>
        <row r="3740">
          <cell r="G3740">
            <v>96733</v>
          </cell>
          <cell r="H3740" t="str">
            <v>TUBO, PPR, DN 75 MM, CLASSE PN 25,  INSTALADO EM RESERVAÇÃO PREDIAL DE ÁGUA - FORNECIMENTO E INSTALAÇÃO. AF_04/2024</v>
          </cell>
          <cell r="I3740" t="str">
            <v>M</v>
          </cell>
          <cell r="J3740" t="str">
            <v>ATRIBUÍDO SÃO PAULO</v>
          </cell>
          <cell r="K3740" t="str">
            <v>129,62</v>
          </cell>
        </row>
        <row r="3741">
          <cell r="A3741" t="str">
            <v>INSTALACOES HIDRO SANITARIAS</v>
          </cell>
          <cell r="B3741" t="str">
            <v>INHI</v>
          </cell>
          <cell r="C3741" t="str">
            <v>FORNEC. E ASSENTAMENTO DE TUBOS P/INSTALACAO DOMICILIAR</v>
          </cell>
          <cell r="D3741" t="str">
            <v>0179</v>
          </cell>
        </row>
        <row r="3741">
          <cell r="G3741">
            <v>96734</v>
          </cell>
          <cell r="H3741" t="str">
            <v>TUBO, PPR, DN 90 MM, CLASSE PN 25,  INSTALADO EM RESERVAÇÃO PREDIAL DE ÁGUA - FORNECIMENTO E INSTALAÇÃO. AF_04/2024</v>
          </cell>
          <cell r="I3741" t="str">
            <v>M</v>
          </cell>
          <cell r="J3741" t="str">
            <v>ATRIBUÍDO SÃO PAULO</v>
          </cell>
          <cell r="K3741" t="str">
            <v>217,13</v>
          </cell>
        </row>
        <row r="3742">
          <cell r="A3742" t="str">
            <v>INSTALACOES HIDRO SANITARIAS</v>
          </cell>
          <cell r="B3742" t="str">
            <v>INHI</v>
          </cell>
          <cell r="C3742" t="str">
            <v>FORNEC. E ASSENTAMENTO DE TUBOS P/INSTALACAO DOMICILIAR</v>
          </cell>
          <cell r="D3742" t="str">
            <v>0179</v>
          </cell>
        </row>
        <row r="3742">
          <cell r="G3742">
            <v>96735</v>
          </cell>
          <cell r="H3742" t="str">
            <v>TUBO, PPR, DN 110 MM, CLASSE PN 25,  INSTALADO EM RESERVAÇÃO PREDIAL DE ÁGUA - FORNECIMENTO E INSTALAÇÃO. AF_04/2024</v>
          </cell>
          <cell r="I3742" t="str">
            <v>M</v>
          </cell>
          <cell r="J3742" t="str">
            <v>ATRIBUÍDO SÃO PAULO</v>
          </cell>
          <cell r="K3742" t="str">
            <v>301,93</v>
          </cell>
        </row>
        <row r="3743">
          <cell r="A3743" t="str">
            <v>INSTALACOES HIDRO SANITARIAS</v>
          </cell>
          <cell r="B3743" t="str">
            <v>INHI</v>
          </cell>
          <cell r="C3743" t="str">
            <v>FORNEC. E ASSENTAMENTO DE TUBOS P/INSTALACAO DOMICILIAR</v>
          </cell>
          <cell r="D3743" t="str">
            <v>0179</v>
          </cell>
        </row>
        <row r="3743">
          <cell r="G3743">
            <v>96798</v>
          </cell>
          <cell r="H3743" t="str">
            <v>TUBO, PEX, MONOCAMADA, DN 16, INSTALADO EM RAMAL/SUB-RAMAL OU DISTRIBUIÇÃO DE ÁGUA - FORNECIMENTO E INSTALAÇÃO. AF_02/2023</v>
          </cell>
          <cell r="I3743" t="str">
            <v>M</v>
          </cell>
          <cell r="J3743" t="str">
            <v>ATRIBUÍDO SÃO PAULO</v>
          </cell>
          <cell r="K3743" t="str">
            <v>7,58</v>
          </cell>
        </row>
        <row r="3744">
          <cell r="A3744" t="str">
            <v>INSTALACOES HIDRO SANITARIAS</v>
          </cell>
          <cell r="B3744" t="str">
            <v>INHI</v>
          </cell>
          <cell r="C3744" t="str">
            <v>FORNEC. E ASSENTAMENTO DE TUBOS P/INSTALACAO DOMICILIAR</v>
          </cell>
          <cell r="D3744" t="str">
            <v>0179</v>
          </cell>
        </row>
        <row r="3744">
          <cell r="G3744">
            <v>96799</v>
          </cell>
          <cell r="H3744" t="str">
            <v>TUBO, PEX, MONOCAMADA, DN 20, INSTALADO EM RAMAL/SUB-RAMAL OU DISTRIBUIÇÃO DE ÁGUA - FORNECIMENTO E INSTALAÇÃO. AF_02/2023</v>
          </cell>
          <cell r="I3744" t="str">
            <v>M</v>
          </cell>
          <cell r="J3744" t="str">
            <v>ATRIBUÍDO SÃO PAULO</v>
          </cell>
          <cell r="K3744" t="str">
            <v>9,72</v>
          </cell>
        </row>
        <row r="3745">
          <cell r="A3745" t="str">
            <v>INSTALACOES HIDRO SANITARIAS</v>
          </cell>
          <cell r="B3745" t="str">
            <v>INHI</v>
          </cell>
          <cell r="C3745" t="str">
            <v>FORNEC. E ASSENTAMENTO DE TUBOS P/INSTALACAO DOMICILIAR</v>
          </cell>
          <cell r="D3745" t="str">
            <v>0179</v>
          </cell>
        </row>
        <row r="3745">
          <cell r="G3745">
            <v>96800</v>
          </cell>
          <cell r="H3745" t="str">
            <v>TUBO, PEX, MONOCAMADA, DN 25, INSTALADO EM RAMAL/SUB-RAMAL OU DISTRIBUIÇÃO DE ÁGUA - FORNECIMENTO E INSTALAÇÃO. AF_02/2023</v>
          </cell>
          <cell r="I3745" t="str">
            <v>M</v>
          </cell>
          <cell r="J3745" t="str">
            <v>ATRIBUÍDO SÃO PAULO</v>
          </cell>
          <cell r="K3745" t="str">
            <v>13,30</v>
          </cell>
        </row>
        <row r="3746">
          <cell r="A3746" t="str">
            <v>INSTALACOES HIDRO SANITARIAS</v>
          </cell>
          <cell r="B3746" t="str">
            <v>INHI</v>
          </cell>
          <cell r="C3746" t="str">
            <v>FORNEC. E ASSENTAMENTO DE TUBOS P/INSTALACAO DOMICILIAR</v>
          </cell>
          <cell r="D3746" t="str">
            <v>0179</v>
          </cell>
        </row>
        <row r="3746">
          <cell r="G3746">
            <v>96801</v>
          </cell>
          <cell r="H3746" t="str">
            <v>TUBO, PEX, MONOCAMADA, DN 32, INSTALADO EM RAMAL/SUB-RAMAL OU DISTRIBUIÇÃO DE ÁGUA - FORNECIMENTO E INSTALAÇÃO. AF_02/2023</v>
          </cell>
          <cell r="I3746" t="str">
            <v>M</v>
          </cell>
          <cell r="J3746" t="str">
            <v>ATRIBUÍDO SÃO PAULO</v>
          </cell>
          <cell r="K3746" t="str">
            <v>20,31</v>
          </cell>
        </row>
        <row r="3747">
          <cell r="A3747" t="str">
            <v>INSTALACOES HIDRO SANITARIAS</v>
          </cell>
          <cell r="B3747" t="str">
            <v>INHI</v>
          </cell>
          <cell r="C3747" t="str">
            <v>FORNEC. E ASSENTAMENTO DE TUBOS P/INSTALACAO DOMICILIAR</v>
          </cell>
          <cell r="D3747" t="str">
            <v>0179</v>
          </cell>
        </row>
        <row r="3747">
          <cell r="G3747">
            <v>97327</v>
          </cell>
          <cell r="H3747" t="str">
            <v>TUBO EM COBRE FLEXÍVEL, DN 1/4", COM ISOLAMENTO, INSTALADO EM RAMAL DE ALIMENTAÇÃO DE AR CONDICIONADO COM CONDENSADORA INDIVIDUAL   FORNECIMENTO E INSTALAÇÃO. AF_12/2015</v>
          </cell>
          <cell r="I3747" t="str">
            <v>M</v>
          </cell>
          <cell r="J3747" t="str">
            <v>ATRIBUÍDO SÃO PAULO</v>
          </cell>
          <cell r="K3747" t="str">
            <v>25,85</v>
          </cell>
        </row>
        <row r="3748">
          <cell r="A3748" t="str">
            <v>INSTALACOES HIDRO SANITARIAS</v>
          </cell>
          <cell r="B3748" t="str">
            <v>INHI</v>
          </cell>
          <cell r="C3748" t="str">
            <v>FORNEC. E ASSENTAMENTO DE TUBOS P/INSTALACAO DOMICILIAR</v>
          </cell>
          <cell r="D3748" t="str">
            <v>0179</v>
          </cell>
        </row>
        <row r="3748">
          <cell r="G3748">
            <v>97328</v>
          </cell>
          <cell r="H3748" t="str">
            <v>TUBO EM COBRE FLEXÍVEL, DN 3/8", COM ISOLAMENTO, INSTALADO EM RAMAL DE ALIMENTAÇÃO DE AR CONDICIONADO COM CONDENSADORA INDIVIDUAL - FORNECIMENTO E INSTALAÇÃO. AF_12/2015</v>
          </cell>
          <cell r="I3748" t="str">
            <v>M</v>
          </cell>
          <cell r="J3748" t="str">
            <v>ATRIBUÍDO SÃO PAULO</v>
          </cell>
          <cell r="K3748" t="str">
            <v>42,58</v>
          </cell>
        </row>
        <row r="3749">
          <cell r="A3749" t="str">
            <v>INSTALACOES HIDRO SANITARIAS</v>
          </cell>
          <cell r="B3749" t="str">
            <v>INHI</v>
          </cell>
          <cell r="C3749" t="str">
            <v>FORNEC. E ASSENTAMENTO DE TUBOS P/INSTALACAO DOMICILIAR</v>
          </cell>
          <cell r="D3749" t="str">
            <v>0179</v>
          </cell>
        </row>
        <row r="3749">
          <cell r="G3749">
            <v>97329</v>
          </cell>
          <cell r="H3749" t="str">
            <v>TUBO EM COBRE FLEXÍVEL, DN 1/2", COM ISOLAMENTO, INSTALADO EM RAMAL DE ALIMENTAÇÃO DE AR CONDICIONADO COM CONDENSADORA INDIVIDUAL - FORNECIMENTO E INSTALAÇÃO. AF_12/2015</v>
          </cell>
          <cell r="I3749" t="str">
            <v>M</v>
          </cell>
          <cell r="J3749" t="str">
            <v>ATRIBUÍDO SÃO PAULO</v>
          </cell>
          <cell r="K3749" t="str">
            <v>54,49</v>
          </cell>
        </row>
        <row r="3750">
          <cell r="A3750" t="str">
            <v>INSTALACOES HIDRO SANITARIAS</v>
          </cell>
          <cell r="B3750" t="str">
            <v>INHI</v>
          </cell>
          <cell r="C3750" t="str">
            <v>FORNEC. E ASSENTAMENTO DE TUBOS P/INSTALACAO DOMICILIAR</v>
          </cell>
          <cell r="D3750" t="str">
            <v>0179</v>
          </cell>
        </row>
        <row r="3750">
          <cell r="G3750">
            <v>97330</v>
          </cell>
          <cell r="H3750" t="str">
            <v>TUBO EM COBRE FLEXÍVEL, DN 5/8", COM ISOLAMENTO, INSTALADO EM RAMAL DE ALIMENTAÇÃO DE AR CONDICIONADO COM CONDENSADORA INDIVIDUAL - FORNECIMENTO E INSTALAÇÃO. AF_12/2015</v>
          </cell>
          <cell r="I3750" t="str">
            <v>M</v>
          </cell>
          <cell r="J3750" t="str">
            <v>ATRIBUÍDO SÃO PAULO</v>
          </cell>
          <cell r="K3750" t="str">
            <v>66,73</v>
          </cell>
        </row>
        <row r="3751">
          <cell r="A3751" t="str">
            <v>INSTALACOES HIDRO SANITARIAS</v>
          </cell>
          <cell r="B3751" t="str">
            <v>INHI</v>
          </cell>
          <cell r="C3751" t="str">
            <v>FORNEC. E ASSENTAMENTO DE TUBOS P/INSTALACAO DOMICILIAR</v>
          </cell>
          <cell r="D3751" t="str">
            <v>0179</v>
          </cell>
        </row>
        <row r="3751">
          <cell r="G3751">
            <v>97331</v>
          </cell>
          <cell r="H3751" t="str">
            <v>TUBO EM COBRE FLEXÍVEL, DN 1/4", COM ISOLAMENTO, INSTALADO EM RAMAL DE ALIMENTAÇÃO DE AR CONDICIONADO COM CONDENSADORA CENTRAL - FORNECIMENTO E INSTALAÇÃO. AF_12/2015</v>
          </cell>
          <cell r="I3751" t="str">
            <v>M</v>
          </cell>
          <cell r="J3751" t="str">
            <v>ATRIBUÍDO SÃO PAULO</v>
          </cell>
          <cell r="K3751" t="str">
            <v>26,15</v>
          </cell>
        </row>
        <row r="3752">
          <cell r="A3752" t="str">
            <v>INSTALACOES HIDRO SANITARIAS</v>
          </cell>
          <cell r="B3752" t="str">
            <v>INHI</v>
          </cell>
          <cell r="C3752" t="str">
            <v>FORNEC. E ASSENTAMENTO DE TUBOS P/INSTALACAO DOMICILIAR</v>
          </cell>
          <cell r="D3752" t="str">
            <v>0179</v>
          </cell>
        </row>
        <row r="3752">
          <cell r="G3752">
            <v>97332</v>
          </cell>
          <cell r="H3752" t="str">
            <v>TUBO EM COBRE FLEXÍVEL, DN 3/8", COM ISOLAMENTO, INSTALADO EM RAMAL DE ALIMENTAÇÃO DE AR CONDICIONADO COM CONDENSADORA CENTRAL - FORNECIMENTO E INSTALAÇÃO. AF_12/2015</v>
          </cell>
          <cell r="I3752" t="str">
            <v>M</v>
          </cell>
          <cell r="J3752" t="str">
            <v>ATRIBUÍDO SÃO PAULO</v>
          </cell>
          <cell r="K3752" t="str">
            <v>42,94</v>
          </cell>
        </row>
        <row r="3753">
          <cell r="A3753" t="str">
            <v>INSTALACOES HIDRO SANITARIAS</v>
          </cell>
          <cell r="B3753" t="str">
            <v>INHI</v>
          </cell>
          <cell r="C3753" t="str">
            <v>FORNEC. E ASSENTAMENTO DE TUBOS P/INSTALACAO DOMICILIAR</v>
          </cell>
          <cell r="D3753" t="str">
            <v>0179</v>
          </cell>
        </row>
        <row r="3753">
          <cell r="G3753">
            <v>97333</v>
          </cell>
          <cell r="H3753" t="str">
            <v>TUBO EM COBRE FLEXÍVEL, DN 1/2", COM ISOLAMENTO, INSTALADO EM RAMAL DE ALIMENTAÇÃO DE AR CONDICIONADO COM CONDENSADORA CENTRAL - FORNECIMENTO E INSTALAÇÃO. AF_12/2015</v>
          </cell>
          <cell r="I3753" t="str">
            <v>M</v>
          </cell>
          <cell r="J3753" t="str">
            <v>ATRIBUÍDO SÃO PAULO</v>
          </cell>
          <cell r="K3753" t="str">
            <v>54,94</v>
          </cell>
        </row>
        <row r="3754">
          <cell r="A3754" t="str">
            <v>INSTALACOES HIDRO SANITARIAS</v>
          </cell>
          <cell r="B3754" t="str">
            <v>INHI</v>
          </cell>
          <cell r="C3754" t="str">
            <v>FORNEC. E ASSENTAMENTO DE TUBOS P/INSTALACAO DOMICILIAR</v>
          </cell>
          <cell r="D3754" t="str">
            <v>0179</v>
          </cell>
        </row>
        <row r="3754">
          <cell r="G3754">
            <v>97334</v>
          </cell>
          <cell r="H3754" t="str">
            <v>TUBO EM COBRE FLEXÍVEL, DN 5/8", COM ISOLAMENTO, INSTALADO EM RAMAL DE ALIMENTAÇÃO DE AR CONDICIONADO COM CONDENSADORA CENTRAL   FORNECIMENTO E INSTALAÇÃO. AF_12/2015</v>
          </cell>
          <cell r="I3754" t="str">
            <v>M</v>
          </cell>
          <cell r="J3754" t="str">
            <v>ATRIBUÍDO SÃO PAULO</v>
          </cell>
          <cell r="K3754" t="str">
            <v>67,22</v>
          </cell>
        </row>
        <row r="3755">
          <cell r="A3755" t="str">
            <v>INSTALACOES HIDRO SANITARIAS</v>
          </cell>
          <cell r="B3755" t="str">
            <v>INHI</v>
          </cell>
          <cell r="C3755" t="str">
            <v>FORNEC. E ASSENTAMENTO DE TUBOS P/INSTALACAO DOMICILIAR</v>
          </cell>
          <cell r="D3755" t="str">
            <v>0179</v>
          </cell>
        </row>
        <row r="3755">
          <cell r="G3755">
            <v>97335</v>
          </cell>
          <cell r="H3755" t="str">
            <v>TUBO EM COBRE RÍGIDO, DN 22 MM, CLASSE A, SEM ISOLAMENTO, INSTALADO EM PRUMADA DE GÁS COMBUSTÍVEL - FORNECIMENTO E INSTALAÇÃO. AF_04/2022</v>
          </cell>
          <cell r="I3755" t="str">
            <v>M</v>
          </cell>
          <cell r="J3755" t="str">
            <v>ATRIBUÍDO SÃO PAULO</v>
          </cell>
          <cell r="K3755" t="str">
            <v>79,91</v>
          </cell>
        </row>
        <row r="3756">
          <cell r="A3756" t="str">
            <v>INSTALACOES HIDRO SANITARIAS</v>
          </cell>
          <cell r="B3756" t="str">
            <v>INHI</v>
          </cell>
          <cell r="C3756" t="str">
            <v>FORNEC. E ASSENTAMENTO DE TUBOS P/INSTALACAO DOMICILIAR</v>
          </cell>
          <cell r="D3756" t="str">
            <v>0179</v>
          </cell>
        </row>
        <row r="3756">
          <cell r="G3756">
            <v>97336</v>
          </cell>
          <cell r="H3756" t="str">
            <v>TUBO EM COBRE RÍGIDO, DN 28 MM, CLASSE A, SEM ISOLAMENTO, INSTALADO EM PRUMADA DE GÁS COMBUSTÍVEL - FORNECIMENTO E INSTALAÇÃO. AF_04/2022</v>
          </cell>
          <cell r="I3756" t="str">
            <v>M</v>
          </cell>
          <cell r="J3756" t="str">
            <v>ATRIBUÍDO SÃO PAULO</v>
          </cell>
          <cell r="K3756" t="str">
            <v>101,69</v>
          </cell>
        </row>
        <row r="3757">
          <cell r="A3757" t="str">
            <v>INSTALACOES HIDRO SANITARIAS</v>
          </cell>
          <cell r="B3757" t="str">
            <v>INHI</v>
          </cell>
          <cell r="C3757" t="str">
            <v>FORNEC. E ASSENTAMENTO DE TUBOS P/INSTALACAO DOMICILIAR</v>
          </cell>
          <cell r="D3757" t="str">
            <v>0179</v>
          </cell>
        </row>
        <row r="3757">
          <cell r="G3757">
            <v>97337</v>
          </cell>
          <cell r="H3757" t="str">
            <v>TUBO EM COBRE RÍGIDO, DN 35 MM, CLASSE A, SEM ISOLAMENTO, INSTALADO EM PRUMADA DE GÁS COMBUSTÍVEL - FORNECIMENTO E INSTALAÇÃO. AF_04/2022</v>
          </cell>
          <cell r="I3757" t="str">
            <v>M</v>
          </cell>
          <cell r="J3757" t="str">
            <v>ATRIBUÍDO SÃO PAULO</v>
          </cell>
          <cell r="K3757" t="str">
            <v>152,97</v>
          </cell>
        </row>
        <row r="3758">
          <cell r="A3758" t="str">
            <v>INSTALACOES HIDRO SANITARIAS</v>
          </cell>
          <cell r="B3758" t="str">
            <v>INHI</v>
          </cell>
          <cell r="C3758" t="str">
            <v>FORNEC. E ASSENTAMENTO DE TUBOS P/INSTALACAO DOMICILIAR</v>
          </cell>
          <cell r="D3758" t="str">
            <v>0179</v>
          </cell>
        </row>
        <row r="3758">
          <cell r="G3758">
            <v>97338</v>
          </cell>
          <cell r="H3758" t="str">
            <v>TUBO EM COBRE RÍGIDO, DN 42 MM, CLASSE A, SEM ISOLAMENTO, INSTALADO EM PRUMADA DE GÁS COMBUSTÍVEL - FORNECIMENTO E INSTALAÇÃO. AF_04/2022</v>
          </cell>
          <cell r="I3758" t="str">
            <v>M</v>
          </cell>
          <cell r="J3758" t="str">
            <v>ATRIBUÍDO SÃO PAULO</v>
          </cell>
          <cell r="K3758" t="str">
            <v>184,06</v>
          </cell>
        </row>
        <row r="3759">
          <cell r="A3759" t="str">
            <v>INSTALACOES HIDRO SANITARIAS</v>
          </cell>
          <cell r="B3759" t="str">
            <v>INHI</v>
          </cell>
          <cell r="C3759" t="str">
            <v>FORNEC. E ASSENTAMENTO DE TUBOS P/INSTALACAO DOMICILIAR</v>
          </cell>
          <cell r="D3759" t="str">
            <v>0179</v>
          </cell>
        </row>
        <row r="3759">
          <cell r="G3759">
            <v>97339</v>
          </cell>
          <cell r="H3759" t="str">
            <v>TUBO EM COBRE RÍGIDO, DN 54 MM, CLASSE A, SEM ISOLAMENTO, INSTALADO EM PRUMADA DE GÁS COMBUSTÍVEL - FORNECIMENTO E INSTALAÇÃO. AF_04/2022</v>
          </cell>
          <cell r="I3759" t="str">
            <v>M</v>
          </cell>
          <cell r="J3759" t="str">
            <v>ATRIBUÍDO SÃO PAULO</v>
          </cell>
          <cell r="K3759" t="str">
            <v>198,20</v>
          </cell>
        </row>
        <row r="3760">
          <cell r="A3760" t="str">
            <v>INSTALACOES HIDRO SANITARIAS</v>
          </cell>
          <cell r="B3760" t="str">
            <v>INHI</v>
          </cell>
          <cell r="C3760" t="str">
            <v>FORNEC. E ASSENTAMENTO DE TUBOS P/INSTALACAO DOMICILIAR</v>
          </cell>
          <cell r="D3760" t="str">
            <v>0179</v>
          </cell>
        </row>
        <row r="3760">
          <cell r="G3760">
            <v>97340</v>
          </cell>
          <cell r="H3760" t="str">
            <v>TUBO EM COBRE RÍGIDO, DN 66 MM, CLASSE A, SEM ISOLAMENTO, INSTALADO EM PRUMADA DE GÁS COMBUSTÍVEL - FORNECIMENTO E INSTALAÇÃO. AF_04/2022</v>
          </cell>
          <cell r="I3760" t="str">
            <v>M</v>
          </cell>
          <cell r="J3760" t="str">
            <v>ATRIBUÍDO SÃO PAULO</v>
          </cell>
          <cell r="K3760" t="str">
            <v>199,33</v>
          </cell>
        </row>
        <row r="3761">
          <cell r="A3761" t="str">
            <v>INSTALACOES HIDRO SANITARIAS</v>
          </cell>
          <cell r="B3761" t="str">
            <v>INHI</v>
          </cell>
          <cell r="C3761" t="str">
            <v>FORNEC. E ASSENTAMENTO DE TUBOS P/INSTALACAO DOMICILIAR</v>
          </cell>
          <cell r="D3761" t="str">
            <v>0179</v>
          </cell>
        </row>
        <row r="3761">
          <cell r="G3761">
            <v>97498</v>
          </cell>
          <cell r="H3761" t="str">
            <v>TUBO DE AÇO GALVANIZADO COM COSTURA, CLASSE MÉDIA, DN 25 (1"), CONEXÃO ROSQUEADA, INSTALADO EM REDE DE ALIMENTAÇÃO PARA HIDRANTE - FORNECIMENTO E INSTALAÇÃO. AF_10/2020</v>
          </cell>
          <cell r="I3761" t="str">
            <v>M</v>
          </cell>
          <cell r="J3761" t="str">
            <v>COEFICIENTE DE REPRESENTATIVIDADE</v>
          </cell>
          <cell r="K3761" t="str">
            <v>47,35</v>
          </cell>
        </row>
        <row r="3762">
          <cell r="A3762" t="str">
            <v>INSTALACOES HIDRO SANITARIAS</v>
          </cell>
          <cell r="B3762" t="str">
            <v>INHI</v>
          </cell>
          <cell r="C3762" t="str">
            <v>FORNEC. E ASSENTAMENTO DE TUBOS P/INSTALACAO DOMICILIAR</v>
          </cell>
          <cell r="D3762" t="str">
            <v>0179</v>
          </cell>
        </row>
        <row r="3762">
          <cell r="G3762">
            <v>97535</v>
          </cell>
          <cell r="H3762" t="str">
            <v>TUBO DE AÇO GALVANIZADO COM COSTURA, CLASSE MÉDIA, CONEXÃO ROSQUEADA, DN 25 (1"), INSTALADO EM REDE DE ALIMENTAÇÃO PARA SPRINKLER - FORNECIMENTO E INSTALAÇÃO. AF_10/2020</v>
          </cell>
          <cell r="I3762" t="str">
            <v>M</v>
          </cell>
          <cell r="J3762" t="str">
            <v>COEFICIENTE DE REPRESENTATIVIDADE</v>
          </cell>
          <cell r="K3762" t="str">
            <v>51,65</v>
          </cell>
        </row>
        <row r="3763">
          <cell r="A3763" t="str">
            <v>INSTALACOES HIDRO SANITARIAS</v>
          </cell>
          <cell r="B3763" t="str">
            <v>INHI</v>
          </cell>
          <cell r="C3763" t="str">
            <v>FORNEC. E ASSENTAMENTO DE TUBOS P/INSTALACAO DOMICILIAR</v>
          </cell>
          <cell r="D3763" t="str">
            <v>0179</v>
          </cell>
        </row>
        <row r="3763">
          <cell r="G3763">
            <v>97536</v>
          </cell>
          <cell r="H3763" t="str">
            <v>TUBO DE AÇO GALVANIZADO COM COSTURA, CLASSE MÉDIA, CONEXÃO ROSQUEADA, DN 25 (1"), INSTALADO EM RAMAIS  E SUB-RAMAIS DE GÁS - FORNECIMENTO E INSTALAÇÃO. AF_10/2020</v>
          </cell>
          <cell r="I3763" t="str">
            <v>M</v>
          </cell>
          <cell r="J3763" t="str">
            <v>COEFICIENTE DE REPRESENTATIVIDADE</v>
          </cell>
          <cell r="K3763" t="str">
            <v>61,53</v>
          </cell>
        </row>
        <row r="3764">
          <cell r="A3764" t="str">
            <v>INSTALACOES HIDRO SANITARIAS</v>
          </cell>
          <cell r="B3764" t="str">
            <v>INHI</v>
          </cell>
          <cell r="C3764" t="str">
            <v>FORNEC. E ASSENTAMENTO DE TUBOS P/INSTALACAO DOMICILIAR</v>
          </cell>
          <cell r="D3764" t="str">
            <v>0179</v>
          </cell>
        </row>
        <row r="3764">
          <cell r="G3764">
            <v>100788</v>
          </cell>
          <cell r="H3764" t="str">
            <v>KIT CAVALETE PARA GÁS - SEM MEDIDOR OU REGULADOR - ENTRADA INDIVIDUAL PRINCIPAL, EM AÇO GALVANIZADO DN 15 E 25 MM (1/2" E 1") - FORNECIMENTO E INSTALAÇÃO. AF_01/2020</v>
          </cell>
          <cell r="I3764" t="str">
            <v>UN</v>
          </cell>
          <cell r="J3764" t="str">
            <v>COEFICIENTE DE REPRESENTATIVIDADE</v>
          </cell>
          <cell r="K3764" t="str">
            <v>822,15</v>
          </cell>
        </row>
        <row r="3765">
          <cell r="A3765" t="str">
            <v>INSTALACOES HIDRO SANITARIAS</v>
          </cell>
          <cell r="B3765" t="str">
            <v>INHI</v>
          </cell>
          <cell r="C3765" t="str">
            <v>FORNEC. E ASSENTAMENTO DE TUBOS P/INSTALACAO DOMICILIAR</v>
          </cell>
          <cell r="D3765" t="str">
            <v>0179</v>
          </cell>
        </row>
        <row r="3765">
          <cell r="G3765">
            <v>100791</v>
          </cell>
          <cell r="H3765" t="str">
            <v>TUBO, PEX, MULTICAMADA, DN 16, INSTALADO EM IMPLANTAÇÃO DE INSTALAÇÕES DE GÁS - FORNECIMENTO E INSTALAÇÃO. AF_01/2020</v>
          </cell>
          <cell r="I3765" t="str">
            <v>M</v>
          </cell>
          <cell r="J3765" t="str">
            <v>ATRIBUÍDO SÃO PAULO</v>
          </cell>
          <cell r="K3765" t="str">
            <v>16,30</v>
          </cell>
        </row>
        <row r="3766">
          <cell r="A3766" t="str">
            <v>INSTALACOES HIDRO SANITARIAS</v>
          </cell>
          <cell r="B3766" t="str">
            <v>INHI</v>
          </cell>
          <cell r="C3766" t="str">
            <v>FORNEC. E ASSENTAMENTO DE TUBOS P/INSTALACAO DOMICILIAR</v>
          </cell>
          <cell r="D3766" t="str">
            <v>0179</v>
          </cell>
        </row>
        <row r="3766">
          <cell r="G3766">
            <v>100792</v>
          </cell>
          <cell r="H3766" t="str">
            <v>TUBO, PEX, MULTICAMADA, DN 20, INSTALADO EM IMPLANTAÇÃO DE INSTALAÇÕES DE GÁS - FORNECIMENTO E INSTALAÇÃO. AF_01/2020</v>
          </cell>
          <cell r="I3766" t="str">
            <v>M</v>
          </cell>
          <cell r="J3766" t="str">
            <v>ATRIBUÍDO SÃO PAULO</v>
          </cell>
          <cell r="K3766" t="str">
            <v>23,60</v>
          </cell>
        </row>
        <row r="3767">
          <cell r="A3767" t="str">
            <v>INSTALACOES HIDRO SANITARIAS</v>
          </cell>
          <cell r="B3767" t="str">
            <v>INHI</v>
          </cell>
          <cell r="C3767" t="str">
            <v>FORNEC. E ASSENTAMENTO DE TUBOS P/INSTALACAO DOMICILIAR</v>
          </cell>
          <cell r="D3767" t="str">
            <v>0179</v>
          </cell>
        </row>
        <row r="3767">
          <cell r="G3767">
            <v>100793</v>
          </cell>
          <cell r="H3767" t="str">
            <v>TUBO, PEX, MULTICAMADA, DN 26, INSTALADO EM IMPLANTAÇÃO DE INSTALAÇÕES DE GÁS - FORNECIMENTO E INSTALAÇÃO. AF_01/2020</v>
          </cell>
          <cell r="I3767" t="str">
            <v>M</v>
          </cell>
          <cell r="J3767" t="str">
            <v>ATRIBUÍDO SÃO PAULO</v>
          </cell>
          <cell r="K3767" t="str">
            <v>31,12</v>
          </cell>
        </row>
        <row r="3768">
          <cell r="A3768" t="str">
            <v>INSTALACOES HIDRO SANITARIAS</v>
          </cell>
          <cell r="B3768" t="str">
            <v>INHI</v>
          </cell>
          <cell r="C3768" t="str">
            <v>FORNEC. E ASSENTAMENTO DE TUBOS P/INSTALACAO DOMICILIAR</v>
          </cell>
          <cell r="D3768" t="str">
            <v>0179</v>
          </cell>
        </row>
        <row r="3768">
          <cell r="G3768">
            <v>100794</v>
          </cell>
          <cell r="H3768" t="str">
            <v>TUBO, PEX, MULTICAMADA, DN 32, INSTALADO EM IMPLANTAÇÃO DE INSTALAÇÕES DE GÁS - FORNECIMENTO E INSTALAÇÃO. AF_01/2020</v>
          </cell>
          <cell r="I3768" t="str">
            <v>M</v>
          </cell>
          <cell r="J3768" t="str">
            <v>ATRIBUÍDO SÃO PAULO</v>
          </cell>
          <cell r="K3768" t="str">
            <v>41,78</v>
          </cell>
        </row>
        <row r="3769">
          <cell r="A3769" t="str">
            <v>INSTALACOES HIDRO SANITARIAS</v>
          </cell>
          <cell r="B3769" t="str">
            <v>INHI</v>
          </cell>
          <cell r="C3769" t="str">
            <v>FORNEC. E ASSENTAMENTO DE TUBOS P/INSTALACAO DOMICILIAR</v>
          </cell>
          <cell r="D3769" t="str">
            <v>0179</v>
          </cell>
        </row>
        <row r="3769">
          <cell r="G3769">
            <v>100799</v>
          </cell>
          <cell r="H3769" t="str">
            <v>TUBO, PEX, MULTICAMADA, COM TUBO LUVA, DN 16, INSTALADO EM IMPLANTAÇÃO DE INSTALAÇÕES DE GÁS - FORNECIMENTO E INSTALAÇÃO. AF_01/2020</v>
          </cell>
          <cell r="I3769" t="str">
            <v>M</v>
          </cell>
          <cell r="J3769" t="str">
            <v>ATRIBUÍDO SÃO PAULO</v>
          </cell>
          <cell r="K3769" t="str">
            <v>16,75</v>
          </cell>
        </row>
        <row r="3770">
          <cell r="A3770" t="str">
            <v>INSTALACOES HIDRO SANITARIAS</v>
          </cell>
          <cell r="B3770" t="str">
            <v>INHI</v>
          </cell>
          <cell r="C3770" t="str">
            <v>FORNEC. E ASSENTAMENTO DE TUBOS P/INSTALACAO DOMICILIAR</v>
          </cell>
          <cell r="D3770" t="str">
            <v>0179</v>
          </cell>
        </row>
        <row r="3770">
          <cell r="G3770">
            <v>100800</v>
          </cell>
          <cell r="H3770" t="str">
            <v>TUBO, PEX, MULTICAMADA, COM TUBO LUVA, DN 20, INSTALADO EM IMPLANTAÇÃO DE INSTALAÇÕES DE GÁS - FORNECIMENTO E INSTALAÇÃO. AF_01/2020</v>
          </cell>
          <cell r="I3770" t="str">
            <v>M</v>
          </cell>
          <cell r="J3770" t="str">
            <v>ATRIBUÍDO SÃO PAULO</v>
          </cell>
          <cell r="K3770" t="str">
            <v>24,04</v>
          </cell>
        </row>
        <row r="3771">
          <cell r="A3771" t="str">
            <v>INSTALACOES HIDRO SANITARIAS</v>
          </cell>
          <cell r="B3771" t="str">
            <v>INHI</v>
          </cell>
          <cell r="C3771" t="str">
            <v>FORNEC. E ASSENTAMENTO DE TUBOS P/INSTALACAO DOMICILIAR</v>
          </cell>
          <cell r="D3771" t="str">
            <v>0179</v>
          </cell>
        </row>
        <row r="3771">
          <cell r="G3771">
            <v>100801</v>
          </cell>
          <cell r="H3771" t="str">
            <v>TUBO, PEX, MULTICAMADA, COM TUBO LUVA, DN 26, INSTALADO EM IMPLANTAÇÃO DE INSTALAÇÕES DE GÁS - FORNECIMENTO E INSTALAÇÃO. AF_01/2020</v>
          </cell>
          <cell r="I3771" t="str">
            <v>M</v>
          </cell>
          <cell r="J3771" t="str">
            <v>ATRIBUÍDO SÃO PAULO</v>
          </cell>
          <cell r="K3771" t="str">
            <v>31,55</v>
          </cell>
        </row>
        <row r="3772">
          <cell r="A3772" t="str">
            <v>INSTALACOES HIDRO SANITARIAS</v>
          </cell>
          <cell r="B3772" t="str">
            <v>INHI</v>
          </cell>
          <cell r="C3772" t="str">
            <v>FORNEC. E ASSENTAMENTO DE TUBOS P/INSTALACAO DOMICILIAR</v>
          </cell>
          <cell r="D3772" t="str">
            <v>0179</v>
          </cell>
        </row>
        <row r="3772">
          <cell r="G3772">
            <v>100802</v>
          </cell>
          <cell r="H3772" t="str">
            <v>TUBO, PEX, MULTICAMADA, COM TUBO LUVA, DN 32, INSTALADO EM IMPLANTAÇÃO DE INSTALAÇÕES DE GÁS - FORNECIMENTO E INSTALAÇÃO. AF_01/2020</v>
          </cell>
          <cell r="I3772" t="str">
            <v>M</v>
          </cell>
          <cell r="J3772" t="str">
            <v>ATRIBUÍDO SÃO PAULO</v>
          </cell>
          <cell r="K3772" t="str">
            <v>42,22</v>
          </cell>
        </row>
        <row r="3773">
          <cell r="A3773" t="str">
            <v>INSTALACOES HIDRO SANITARIAS</v>
          </cell>
          <cell r="B3773" t="str">
            <v>INHI</v>
          </cell>
          <cell r="C3773" t="str">
            <v>FORNEC. E ASSENTAMENTO DE TUBOS P/INSTALACAO DOMICILIAR</v>
          </cell>
          <cell r="D3773" t="str">
            <v>0179</v>
          </cell>
        </row>
        <row r="3773">
          <cell r="G3773">
            <v>100803</v>
          </cell>
          <cell r="H3773" t="str">
            <v>TUBO, PEX, MULTICAMADA, DN 16, INSTALADO EM RAMAL INTERNO DE INSTALAÇÕES DE GÁS - FORNECIMENTO E INSTALAÇÃO. AF_01/2020</v>
          </cell>
          <cell r="I3773" t="str">
            <v>M</v>
          </cell>
          <cell r="J3773" t="str">
            <v>ATRIBUÍDO SÃO PAULO</v>
          </cell>
          <cell r="K3773" t="str">
            <v>15,40</v>
          </cell>
        </row>
        <row r="3774">
          <cell r="A3774" t="str">
            <v>INSTALACOES HIDRO SANITARIAS</v>
          </cell>
          <cell r="B3774" t="str">
            <v>INHI</v>
          </cell>
          <cell r="C3774" t="str">
            <v>FORNEC. E ASSENTAMENTO DE TUBOS P/INSTALACAO DOMICILIAR</v>
          </cell>
          <cell r="D3774" t="str">
            <v>0179</v>
          </cell>
        </row>
        <row r="3774">
          <cell r="G3774">
            <v>100804</v>
          </cell>
          <cell r="H3774" t="str">
            <v>TUBO, PEX, MULTICAMADA, DN 20, INSTALADO EM RAMAL INTERNO DE INSTALAÇÕES DE GÁS - FORNECIMENTO E INSTALAÇÃO. AF_01/2020</v>
          </cell>
          <cell r="I3774" t="str">
            <v>M</v>
          </cell>
          <cell r="J3774" t="str">
            <v>ATRIBUÍDO SÃO PAULO</v>
          </cell>
          <cell r="K3774" t="str">
            <v>22,53</v>
          </cell>
        </row>
        <row r="3775">
          <cell r="A3775" t="str">
            <v>INSTALACOES HIDRO SANITARIAS</v>
          </cell>
          <cell r="B3775" t="str">
            <v>INHI</v>
          </cell>
          <cell r="C3775" t="str">
            <v>FORNEC. E ASSENTAMENTO DE TUBOS P/INSTALACAO DOMICILIAR</v>
          </cell>
          <cell r="D3775" t="str">
            <v>0179</v>
          </cell>
        </row>
        <row r="3775">
          <cell r="G3775">
            <v>100805</v>
          </cell>
          <cell r="H3775" t="str">
            <v>TUBO, PEX, MULTICAMADA, DN 26, INSTALADO EM RAMAL INTERNO DE INSTALAÇÕES DE GÁS - FORNECIMENTO E INSTALAÇÃO. AF_01/2020</v>
          </cell>
          <cell r="I3775" t="str">
            <v>M</v>
          </cell>
          <cell r="J3775" t="str">
            <v>ATRIBUÍDO SÃO PAULO</v>
          </cell>
          <cell r="K3775" t="str">
            <v>29,83</v>
          </cell>
        </row>
        <row r="3776">
          <cell r="A3776" t="str">
            <v>INSTALACOES HIDRO SANITARIAS</v>
          </cell>
          <cell r="B3776" t="str">
            <v>INHI</v>
          </cell>
          <cell r="C3776" t="str">
            <v>FORNEC. E ASSENTAMENTO DE TUBOS P/INSTALACAO DOMICILIAR</v>
          </cell>
          <cell r="D3776" t="str">
            <v>0179</v>
          </cell>
        </row>
        <row r="3776">
          <cell r="G3776">
            <v>100806</v>
          </cell>
          <cell r="H3776" t="str">
            <v>TUBO, PEX, MULTICAMADA, DN 32, INSTALADO EM RAMAL INTERNO DE INSTALAÇÕES DE GÁS - FORNECIMENTO E INSTALAÇÃO. AF_01/2020</v>
          </cell>
          <cell r="I3776" t="str">
            <v>M</v>
          </cell>
          <cell r="J3776" t="str">
            <v>ATRIBUÍDO SÃO PAULO</v>
          </cell>
          <cell r="K3776" t="str">
            <v>40,20</v>
          </cell>
        </row>
        <row r="3777">
          <cell r="A3777" t="str">
            <v>INSTALACOES HIDRO SANITARIAS</v>
          </cell>
          <cell r="B3777" t="str">
            <v>INHI</v>
          </cell>
          <cell r="C3777" t="str">
            <v>FORNEC. E ASSENTAMENTO DE TUBOS P/INSTALACAO DOMICILIAR</v>
          </cell>
          <cell r="D3777" t="str">
            <v>0179</v>
          </cell>
        </row>
        <row r="3777">
          <cell r="G3777">
            <v>100807</v>
          </cell>
          <cell r="H3777" t="str">
            <v>TUBO, PEX, MULTICAMADA, COM TUBO LUVA, DN 16, INSTALADO EM RAMAL INTERNO DE INSTALAÇÕES DE GÁS - FORNECIMENTO E INSTALAÇÃO. AF_01/2020</v>
          </cell>
          <cell r="I3777" t="str">
            <v>M</v>
          </cell>
          <cell r="J3777" t="str">
            <v>ATRIBUÍDO SÃO PAULO</v>
          </cell>
          <cell r="K3777" t="str">
            <v>21,88</v>
          </cell>
        </row>
        <row r="3778">
          <cell r="A3778" t="str">
            <v>INSTALACOES HIDRO SANITARIAS</v>
          </cell>
          <cell r="B3778" t="str">
            <v>INHI</v>
          </cell>
          <cell r="C3778" t="str">
            <v>FORNEC. E ASSENTAMENTO DE TUBOS P/INSTALACAO DOMICILIAR</v>
          </cell>
          <cell r="D3778" t="str">
            <v>0179</v>
          </cell>
        </row>
        <row r="3778">
          <cell r="G3778">
            <v>100808</v>
          </cell>
          <cell r="H3778" t="str">
            <v>TUBO, PEX, MULTICAMADA, COM TUBO LUVA, DN 20, INSTALADO EM RAMAL INTERNO DE INSTALAÇÕES DE GÁS - FORNECIMENTO E INSTALAÇÃO. AF_01/2020</v>
          </cell>
          <cell r="I3778" t="str">
            <v>M</v>
          </cell>
          <cell r="J3778" t="str">
            <v>ATRIBUÍDO SÃO PAULO</v>
          </cell>
          <cell r="K3778" t="str">
            <v>30,13</v>
          </cell>
        </row>
        <row r="3779">
          <cell r="A3779" t="str">
            <v>INSTALACOES HIDRO SANITARIAS</v>
          </cell>
          <cell r="B3779" t="str">
            <v>INHI</v>
          </cell>
          <cell r="C3779" t="str">
            <v>FORNEC. E ASSENTAMENTO DE TUBOS P/INSTALACAO DOMICILIAR</v>
          </cell>
          <cell r="D3779" t="str">
            <v>0179</v>
          </cell>
        </row>
        <row r="3779">
          <cell r="G3779">
            <v>100809</v>
          </cell>
          <cell r="H3779" t="str">
            <v>TUBO, PEX, MULTICAMADA, COM TUBO LUVA, DN 26, INSTALADO EM RAMAL INTERNO DE INSTALAÇÕES DE GÁS - FORNECIMENTO E INSTALAÇÃO. AF_01/2020</v>
          </cell>
          <cell r="I3779" t="str">
            <v>M</v>
          </cell>
          <cell r="J3779" t="str">
            <v>ATRIBUÍDO SÃO PAULO</v>
          </cell>
          <cell r="K3779" t="str">
            <v>38,85</v>
          </cell>
        </row>
        <row r="3780">
          <cell r="A3780" t="str">
            <v>INSTALACOES HIDRO SANITARIAS</v>
          </cell>
          <cell r="B3780" t="str">
            <v>INHI</v>
          </cell>
          <cell r="C3780" t="str">
            <v>FORNEC. E ASSENTAMENTO DE TUBOS P/INSTALACAO DOMICILIAR</v>
          </cell>
          <cell r="D3780" t="str">
            <v>0179</v>
          </cell>
        </row>
        <row r="3780">
          <cell r="G3780">
            <v>100810</v>
          </cell>
          <cell r="H3780" t="str">
            <v>TUBO, PEX, MULTICAMADA, COM TUBO LUVA, DN 32, INSTALADO EM RAMAL INTERNO DE INSTALAÇÕES DE GÁS - FORNECIMENTO E INSTALAÇÃO. AF_01/2020</v>
          </cell>
          <cell r="I3780" t="str">
            <v>M</v>
          </cell>
          <cell r="J3780" t="str">
            <v>ATRIBUÍDO SÃO PAULO</v>
          </cell>
          <cell r="K3780" t="str">
            <v>51,18</v>
          </cell>
        </row>
        <row r="3781">
          <cell r="A3781" t="str">
            <v>INSTALACOES HIDRO SANITARIAS</v>
          </cell>
          <cell r="B3781" t="str">
            <v>INHI</v>
          </cell>
          <cell r="C3781" t="str">
            <v>FORNEC. E ASSENTAMENTO DE TUBOS P/INSTALACAO DOMICILIAR</v>
          </cell>
          <cell r="D3781" t="str">
            <v>0179</v>
          </cell>
        </row>
        <row r="3781">
          <cell r="G3781">
            <v>101918</v>
          </cell>
          <cell r="H3781" t="str">
            <v>TUBO DE AÇO GALVANIZADO COM COSTURA, CLASSE MÉDIA, DN 100 (4"), CONEXÃO ROSQUEADA, INSTALADO EM PRUMADAS - FORNECIMENTO E INSTALAÇÃO. AF_10/2020</v>
          </cell>
          <cell r="I3781" t="str">
            <v>M</v>
          </cell>
          <cell r="J3781" t="str">
            <v>COEFICIENTE DE REPRESENTATIVIDADE</v>
          </cell>
          <cell r="K3781" t="str">
            <v>222,54</v>
          </cell>
        </row>
        <row r="3782">
          <cell r="A3782" t="str">
            <v>INSTALACOES HIDRO SANITARIAS</v>
          </cell>
          <cell r="B3782" t="str">
            <v>INHI</v>
          </cell>
          <cell r="C3782" t="str">
            <v>FORNEC. E ASSENTAMENTO DE TUBOS P/INSTALACAO DOMICILIAR</v>
          </cell>
          <cell r="D3782" t="str">
            <v>0179</v>
          </cell>
        </row>
        <row r="3782">
          <cell r="G3782">
            <v>101919</v>
          </cell>
          <cell r="H3782" t="str">
            <v>UNIÃO, EM FERRO GALVANIZADO, 4", CONEXÃO ROSQUEADA, INSTALADO EM PRUMADAS - FORNECIMENTO E INSTALAÇÃO. AF_10/2020</v>
          </cell>
          <cell r="I3782" t="str">
            <v>UN</v>
          </cell>
          <cell r="J3782" t="str">
            <v>COEFICIENTE DE REPRESENTATIVIDADE</v>
          </cell>
          <cell r="K3782" t="str">
            <v>412,99</v>
          </cell>
        </row>
        <row r="3783">
          <cell r="A3783" t="str">
            <v>INSTALACOES HIDRO SANITARIAS</v>
          </cell>
          <cell r="B3783" t="str">
            <v>INHI</v>
          </cell>
          <cell r="C3783" t="str">
            <v>FORNEC. E ASSENTAMENTO DE TUBOS P/INSTALACAO DOMICILIAR</v>
          </cell>
          <cell r="D3783" t="str">
            <v>0179</v>
          </cell>
        </row>
        <row r="3783">
          <cell r="G3783">
            <v>101920</v>
          </cell>
          <cell r="H3783" t="str">
            <v>LUVA, EM FERRO GALVANIZADO, 4", CONEXÃO ROSQUEADA, INSTALADO EM PRUMADAS - FORNECIMENTO E INSTALAÇÃO. AF_10/2020</v>
          </cell>
          <cell r="I3783" t="str">
            <v>UN</v>
          </cell>
          <cell r="J3783" t="str">
            <v>COEFICIENTE DE REPRESENTATIVIDADE</v>
          </cell>
          <cell r="K3783" t="str">
            <v>194,13</v>
          </cell>
        </row>
        <row r="3784">
          <cell r="A3784" t="str">
            <v>INSTALACOES HIDRO SANITARIAS</v>
          </cell>
          <cell r="B3784" t="str">
            <v>INHI</v>
          </cell>
          <cell r="C3784" t="str">
            <v>FORNEC. E ASSENTAMENTO DE TUBOS P/INSTALACAO DOMICILIAR</v>
          </cell>
          <cell r="D3784" t="str">
            <v>0179</v>
          </cell>
        </row>
        <row r="3784">
          <cell r="G3784">
            <v>101921</v>
          </cell>
          <cell r="H3784" t="str">
            <v>LUVA DE REDUÇÃO, EM FERRO GALVANIZADO, 4" X 2 1/2", CONEXÃO ROSQUEADA, INSTALADO EM PRUMADAS - FORNECIMENTO E INSTALAÇÃO. AF_10/2020</v>
          </cell>
          <cell r="I3784" t="str">
            <v>UN</v>
          </cell>
          <cell r="J3784" t="str">
            <v>COEFICIENTE DE REPRESENTATIVIDADE</v>
          </cell>
          <cell r="K3784" t="str">
            <v>222,31</v>
          </cell>
        </row>
        <row r="3785">
          <cell r="A3785" t="str">
            <v>INSTALACOES HIDRO SANITARIAS</v>
          </cell>
          <cell r="B3785" t="str">
            <v>INHI</v>
          </cell>
          <cell r="C3785" t="str">
            <v>FORNEC. E ASSENTAMENTO DE TUBOS P/INSTALACAO DOMICILIAR</v>
          </cell>
          <cell r="D3785" t="str">
            <v>0179</v>
          </cell>
        </row>
        <row r="3785">
          <cell r="G3785">
            <v>101922</v>
          </cell>
          <cell r="H3785" t="str">
            <v>LUVA DE REDUÇÃO, EM FERRO GALVANIZADO, 4" X 2", CONEXÃO ROSQUEADA, INSTALADO EM PRUMADAS - FORNECIMENTO E INSTALAÇÃO. AF_10/2020</v>
          </cell>
          <cell r="I3785" t="str">
            <v>UN</v>
          </cell>
          <cell r="J3785" t="str">
            <v>COEFICIENTE DE REPRESENTATIVIDADE</v>
          </cell>
          <cell r="K3785" t="str">
            <v>222,31</v>
          </cell>
        </row>
        <row r="3786">
          <cell r="A3786" t="str">
            <v>INSTALACOES HIDRO SANITARIAS</v>
          </cell>
          <cell r="B3786" t="str">
            <v>INHI</v>
          </cell>
          <cell r="C3786" t="str">
            <v>FORNEC. E ASSENTAMENTO DE TUBOS P/INSTALACAO DOMICILIAR</v>
          </cell>
          <cell r="D3786" t="str">
            <v>0179</v>
          </cell>
        </row>
        <row r="3786">
          <cell r="G3786">
            <v>101923</v>
          </cell>
          <cell r="H3786" t="str">
            <v>LUVA DE REDUÇÃO, EM FERRO GALVANIZADO, 4" X 3", CONEXÃO ROSQUEADA, INSTALADO EM PRUMADAS - FORNECIMENTO E INSTALAÇÃO. AF_10/2020</v>
          </cell>
          <cell r="I3786" t="str">
            <v>UN</v>
          </cell>
          <cell r="J3786" t="str">
            <v>COEFICIENTE DE REPRESENTATIVIDADE</v>
          </cell>
          <cell r="K3786" t="str">
            <v>222,31</v>
          </cell>
        </row>
        <row r="3787">
          <cell r="A3787" t="str">
            <v>INSTALACOES HIDRO SANITARIAS</v>
          </cell>
          <cell r="B3787" t="str">
            <v>INHI</v>
          </cell>
          <cell r="C3787" t="str">
            <v>FORNEC. E ASSENTAMENTO DE TUBOS P/INSTALACAO DOMICILIAR</v>
          </cell>
          <cell r="D3787" t="str">
            <v>0179</v>
          </cell>
        </row>
        <row r="3787">
          <cell r="G3787">
            <v>101924</v>
          </cell>
          <cell r="H3787" t="str">
            <v>NIPLE, EM FERRO GALVANIZADO, 4", CONEXÃO ROSQUEADA, INSTALADO EM PRUMADAS - FORNECIMENTO E INSTALAÇÃO. AF_10/2020</v>
          </cell>
          <cell r="I3787" t="str">
            <v>UN</v>
          </cell>
          <cell r="J3787" t="str">
            <v>COEFICIENTE DE REPRESENTATIVIDADE</v>
          </cell>
          <cell r="K3787" t="str">
            <v>182,34</v>
          </cell>
        </row>
        <row r="3788">
          <cell r="A3788" t="str">
            <v>INSTALACOES HIDRO SANITARIAS</v>
          </cell>
          <cell r="B3788" t="str">
            <v>INHI</v>
          </cell>
          <cell r="C3788" t="str">
            <v>FORNEC. E ASSENTAMENTO DE TUBOS P/INSTALACAO DOMICILIAR</v>
          </cell>
          <cell r="D3788" t="str">
            <v>0179</v>
          </cell>
        </row>
        <row r="3788">
          <cell r="G3788">
            <v>101925</v>
          </cell>
          <cell r="H3788" t="str">
            <v>JOELHO 90°, EM FERRO GALVANIZADO, 4", CONEXÃO ROSQUEADA, INSTALADO EM PRUMADAS - FORNECIMENTO E INSTALAÇÃO. AF_10/2020</v>
          </cell>
          <cell r="I3788" t="str">
            <v>UN</v>
          </cell>
          <cell r="J3788" t="str">
            <v>COEFICIENTE DE REPRESENTATIVIDADE</v>
          </cell>
          <cell r="K3788" t="str">
            <v>305,90</v>
          </cell>
        </row>
        <row r="3789">
          <cell r="A3789" t="str">
            <v>INSTALACOES HIDRO SANITARIAS</v>
          </cell>
          <cell r="B3789" t="str">
            <v>INHI</v>
          </cell>
          <cell r="C3789" t="str">
            <v>FORNEC. E ASSENTAMENTO DE TUBOS P/INSTALACAO DOMICILIAR</v>
          </cell>
          <cell r="D3789" t="str">
            <v>0179</v>
          </cell>
        </row>
        <row r="3789">
          <cell r="G3789">
            <v>101926</v>
          </cell>
          <cell r="H3789" t="str">
            <v>TÊ, EM FERRO GALVANIZADO, 4", CONEXÃO ROSQUEADA, INSTALADO EM PRUMADAS - FORNECIMENTO E INSTALAÇÃO. AF_10/2020</v>
          </cell>
          <cell r="I3789" t="str">
            <v>UN</v>
          </cell>
          <cell r="J3789" t="str">
            <v>COEFICIENTE DE REPRESENTATIVIDADE</v>
          </cell>
          <cell r="K3789" t="str">
            <v>394,02</v>
          </cell>
        </row>
        <row r="3790">
          <cell r="A3790" t="str">
            <v>INSTALACOES HIDRO SANITARIAS</v>
          </cell>
          <cell r="B3790" t="str">
            <v>INHI</v>
          </cell>
          <cell r="C3790" t="str">
            <v>FORNEC. E ASSENTAMENTO DE TUBOS P/INSTALACAO DOMICILIAR</v>
          </cell>
          <cell r="D3790" t="str">
            <v>0179</v>
          </cell>
        </row>
        <row r="3790">
          <cell r="G3790">
            <v>101927</v>
          </cell>
          <cell r="H3790" t="str">
            <v>TUBO DE AÇO GALVANIZADO COM COSTURA, CLASSE MÉDIA, DN 100 (4"), CONEXÃO ROSQUEADA, INSTALADO EM REDE DE ALIMENTAÇÃO PARA HIDRANTE - FORNECIMENTO E INSTALAÇÃO. AF_10/2020</v>
          </cell>
          <cell r="I3790" t="str">
            <v>M</v>
          </cell>
          <cell r="J3790" t="str">
            <v>COEFICIENTE DE REPRESENTATIVIDADE</v>
          </cell>
          <cell r="K3790" t="str">
            <v>209,13</v>
          </cell>
        </row>
        <row r="3791">
          <cell r="A3791" t="str">
            <v>INSTALACOES HIDRO SANITARIAS</v>
          </cell>
          <cell r="B3791" t="str">
            <v>INHI</v>
          </cell>
          <cell r="C3791" t="str">
            <v>FORNEC. E ASSENTAMENTO DE TUBOS P/INSTALACAO DOMICILIAR</v>
          </cell>
          <cell r="D3791" t="str">
            <v>0179</v>
          </cell>
        </row>
        <row r="3791">
          <cell r="G3791">
            <v>101928</v>
          </cell>
          <cell r="H3791" t="str">
            <v>UNIÃO, EM FERRO GALVANIZADO, 4", CONEXÃO ROSQUEADA, INSTALADO EM REDE DE ALIMENTAÇÃO PARA HIDRANTE - FORNECIMENTO E INSTALAÇÃO. AF_10/2020</v>
          </cell>
          <cell r="I3791" t="str">
            <v>UN</v>
          </cell>
          <cell r="J3791" t="str">
            <v>COEFICIENTE DE REPRESENTATIVIDADE</v>
          </cell>
          <cell r="K3791" t="str">
            <v>418,12</v>
          </cell>
        </row>
        <row r="3792">
          <cell r="A3792" t="str">
            <v>INSTALACOES HIDRO SANITARIAS</v>
          </cell>
          <cell r="B3792" t="str">
            <v>INHI</v>
          </cell>
          <cell r="C3792" t="str">
            <v>FORNEC. E ASSENTAMENTO DE TUBOS P/INSTALACAO DOMICILIAR</v>
          </cell>
          <cell r="D3792" t="str">
            <v>0179</v>
          </cell>
        </row>
        <row r="3792">
          <cell r="G3792">
            <v>101929</v>
          </cell>
          <cell r="H3792" t="str">
            <v>LUVA, EM FERRO GALVANIZADO, 4", CONEXÃO ROSQUEADA, INSTALADO EM REDE DE ALIMENTAÇÃO PARA HIDRANTE - FORNECIMENTO E INSTALAÇÃO. AF_10/2020</v>
          </cell>
          <cell r="I3792" t="str">
            <v>UN</v>
          </cell>
          <cell r="J3792" t="str">
            <v>COEFICIENTE DE REPRESENTATIVIDADE</v>
          </cell>
          <cell r="K3792" t="str">
            <v>199,26</v>
          </cell>
        </row>
        <row r="3793">
          <cell r="A3793" t="str">
            <v>INSTALACOES HIDRO SANITARIAS</v>
          </cell>
          <cell r="B3793" t="str">
            <v>INHI</v>
          </cell>
          <cell r="C3793" t="str">
            <v>FORNEC. E ASSENTAMENTO DE TUBOS P/INSTALACAO DOMICILIAR</v>
          </cell>
          <cell r="D3793" t="str">
            <v>0179</v>
          </cell>
        </row>
        <row r="3793">
          <cell r="G3793">
            <v>101930</v>
          </cell>
          <cell r="H3793" t="str">
            <v>LUVA DE REDUÇÃO, EM FERRO GALVANIZADO, 4" X 2 1/2", CONEXÃO ROSQUEADA, INSTALADO EM REDE DE ALIMENTAÇÃO PARA HIDRANTE - FORNECIMENTO E INSTALAÇÃO. AF_10/2020</v>
          </cell>
          <cell r="I3793" t="str">
            <v>UN</v>
          </cell>
          <cell r="J3793" t="str">
            <v>COEFICIENTE DE REPRESENTATIVIDADE</v>
          </cell>
          <cell r="K3793" t="str">
            <v>227,44</v>
          </cell>
        </row>
        <row r="3794">
          <cell r="A3794" t="str">
            <v>INSTALACOES HIDRO SANITARIAS</v>
          </cell>
          <cell r="B3794" t="str">
            <v>INHI</v>
          </cell>
          <cell r="C3794" t="str">
            <v>FORNEC. E ASSENTAMENTO DE TUBOS P/INSTALACAO DOMICILIAR</v>
          </cell>
          <cell r="D3794" t="str">
            <v>0179</v>
          </cell>
        </row>
        <row r="3794">
          <cell r="G3794">
            <v>101931</v>
          </cell>
          <cell r="H3794" t="str">
            <v>LUVA DE REDUÇÃO, EM FERRO GALVANIZADO, 4" X 2", CONEXÃO ROSQUEADA, INSTALADO EM REDE DE ALIMENTAÇÃO PARA HIDRANTE - FORNECIMENTO E INSTALAÇÃO. AF_10/2020</v>
          </cell>
          <cell r="I3794" t="str">
            <v>UN</v>
          </cell>
          <cell r="J3794" t="str">
            <v>COEFICIENTE DE REPRESENTATIVIDADE</v>
          </cell>
          <cell r="K3794" t="str">
            <v>227,44</v>
          </cell>
        </row>
        <row r="3795">
          <cell r="A3795" t="str">
            <v>INSTALACOES HIDRO SANITARIAS</v>
          </cell>
          <cell r="B3795" t="str">
            <v>INHI</v>
          </cell>
          <cell r="C3795" t="str">
            <v>FORNEC. E ASSENTAMENTO DE TUBOS P/INSTALACAO DOMICILIAR</v>
          </cell>
          <cell r="D3795" t="str">
            <v>0179</v>
          </cell>
        </row>
        <row r="3795">
          <cell r="G3795">
            <v>101932</v>
          </cell>
          <cell r="H3795" t="str">
            <v>LUVA DE REDUÇÃO, EM FERRO GALVANIZADO, 4" X 3", CONEXÃO ROSQUEADA, INSTALADO EM REDE DE ALIMENTAÇÃO PARA HIDRANTE - FORNECIMENTO E INSTALAÇÃO. AF_10/2020</v>
          </cell>
          <cell r="I3795" t="str">
            <v>UN</v>
          </cell>
          <cell r="J3795" t="str">
            <v>COEFICIENTE DE REPRESENTATIVIDADE</v>
          </cell>
          <cell r="K3795" t="str">
            <v>227,44</v>
          </cell>
        </row>
        <row r="3796">
          <cell r="A3796" t="str">
            <v>INSTALACOES HIDRO SANITARIAS</v>
          </cell>
          <cell r="B3796" t="str">
            <v>INHI</v>
          </cell>
          <cell r="C3796" t="str">
            <v>FORNEC. E ASSENTAMENTO DE TUBOS P/INSTALACAO DOMICILIAR</v>
          </cell>
          <cell r="D3796" t="str">
            <v>0179</v>
          </cell>
        </row>
        <row r="3796">
          <cell r="G3796">
            <v>101933</v>
          </cell>
          <cell r="H3796" t="str">
            <v>NIPLE, EM FERRO GALVANIZADO, 4", CONEXÃO ROSQUEADA, INSTALADO EM REDE DE ALIMENTAÇÃO PARA HIDRANTE - FORNECIMENTO E INSTALAÇÃO. AF_10/2020</v>
          </cell>
          <cell r="I3796" t="str">
            <v>UN</v>
          </cell>
          <cell r="J3796" t="str">
            <v>COEFICIENTE DE REPRESENTATIVIDADE</v>
          </cell>
          <cell r="K3796" t="str">
            <v>187,47</v>
          </cell>
        </row>
        <row r="3797">
          <cell r="A3797" t="str">
            <v>INSTALACOES HIDRO SANITARIAS</v>
          </cell>
          <cell r="B3797" t="str">
            <v>INHI</v>
          </cell>
          <cell r="C3797" t="str">
            <v>FORNEC. E ASSENTAMENTO DE TUBOS P/INSTALACAO DOMICILIAR</v>
          </cell>
          <cell r="D3797" t="str">
            <v>0179</v>
          </cell>
        </row>
        <row r="3797">
          <cell r="G3797">
            <v>101934</v>
          </cell>
          <cell r="H3797" t="str">
            <v>JOELHO 90°, EM FERRO GALVANIZADO, 4", CONEXÃO ROSQUEADA, INSTALADO EM REDE DE ALIMENTAÇÃO PARA HIDRANTE - FORNECIMENTO E INSTALAÇÃO. AF_10/2020</v>
          </cell>
          <cell r="I3797" t="str">
            <v>UN</v>
          </cell>
          <cell r="J3797" t="str">
            <v>COEFICIENTE DE REPRESENTATIVIDADE</v>
          </cell>
          <cell r="K3797" t="str">
            <v>313,60</v>
          </cell>
        </row>
        <row r="3798">
          <cell r="A3798" t="str">
            <v>INSTALACOES HIDRO SANITARIAS</v>
          </cell>
          <cell r="B3798" t="str">
            <v>INHI</v>
          </cell>
          <cell r="C3798" t="str">
            <v>FORNEC. E ASSENTAMENTO DE TUBOS P/INSTALACAO DOMICILIAR</v>
          </cell>
          <cell r="D3798" t="str">
            <v>0179</v>
          </cell>
        </row>
        <row r="3798">
          <cell r="G3798">
            <v>101935</v>
          </cell>
          <cell r="H3798" t="str">
            <v>TÊ, EM FERRO GALVANIZADO, 4", CONEXÃO ROSQUEADA, INSTALADO EM REDE DE ALIMENTAÇÃO PARA HIDRANTE - FORNECIMENTO E INSTALAÇÃO. AF_10/2020</v>
          </cell>
          <cell r="I3798" t="str">
            <v>UN</v>
          </cell>
          <cell r="J3798" t="str">
            <v>COEFICIENTE DE REPRESENTATIVIDADE</v>
          </cell>
          <cell r="K3798" t="str">
            <v>404,28</v>
          </cell>
        </row>
        <row r="3799">
          <cell r="A3799" t="str">
            <v>INSTALACOES HIDRO SANITARIAS</v>
          </cell>
          <cell r="B3799" t="str">
            <v>INHI</v>
          </cell>
          <cell r="C3799" t="str">
            <v>FORNEC. E ASSENTAMENTO DE TUBOS P/INSTALACAO DOMICILIAR</v>
          </cell>
          <cell r="D3799" t="str">
            <v>0179</v>
          </cell>
        </row>
        <row r="3799">
          <cell r="G3799">
            <v>103802</v>
          </cell>
          <cell r="H3799" t="str">
            <v>TUBO EM COBRE RÍGIDO, DN 15 MM, CLASSE E, SEM ISOLAMENTO, INSTALADO EM RAMAL E SUB-RAMAL DE GÁS COMBUSTÍVEL - FORNECIMENTO E INSTALAÇÃO. AF_04/2022</v>
          </cell>
          <cell r="I3799" t="str">
            <v>M</v>
          </cell>
          <cell r="J3799" t="str">
            <v>ATRIBUÍDO SÃO PAULO</v>
          </cell>
          <cell r="K3799" t="str">
            <v>39,10</v>
          </cell>
        </row>
        <row r="3800">
          <cell r="A3800" t="str">
            <v>INSTALACOES HIDRO SANITARIAS</v>
          </cell>
          <cell r="B3800" t="str">
            <v>INHI</v>
          </cell>
          <cell r="C3800" t="str">
            <v>FORNEC. E ASSENTAMENTO DE TUBOS P/INSTALACAO DOMICILIAR</v>
          </cell>
          <cell r="D3800" t="str">
            <v>0179</v>
          </cell>
        </row>
        <row r="3800">
          <cell r="G3800">
            <v>103803</v>
          </cell>
          <cell r="H3800" t="str">
            <v>TUBO EM COBRE RÍGIDO, DN 22 MM, CLASSE E, SEM ISOLAMENTO, INSTALADO EM RAMAL E SUB-RAMAL DE GÁS COMBUSTÍVEL - FORNECIMENTO E INSTALAÇÃO. AF_04/2022</v>
          </cell>
          <cell r="I3800" t="str">
            <v>M</v>
          </cell>
          <cell r="J3800" t="str">
            <v>ATRIBUÍDO SÃO PAULO</v>
          </cell>
          <cell r="K3800" t="str">
            <v>67,22</v>
          </cell>
        </row>
        <row r="3801">
          <cell r="A3801" t="str">
            <v>INSTALACOES HIDRO SANITARIAS</v>
          </cell>
          <cell r="B3801" t="str">
            <v>INHI</v>
          </cell>
          <cell r="C3801" t="str">
            <v>FORNEC. E ASSENTAMENTO DE TUBOS P/INSTALACAO DOMICILIAR</v>
          </cell>
          <cell r="D3801" t="str">
            <v>0179</v>
          </cell>
        </row>
        <row r="3801">
          <cell r="G3801">
            <v>103804</v>
          </cell>
          <cell r="H3801" t="str">
            <v>TUBO EM COBRE RÍGIDO, DN 28 MM, CLASSE E, SEM ISOLAMENTO, INSTALADO EM RAMAL E SUB-RAMAL DE GÁS COMBUSTÍVEL - FORNECIMENTO E INSTALAÇÃO. AF_04/2022</v>
          </cell>
          <cell r="I3801" t="str">
            <v>M</v>
          </cell>
          <cell r="J3801" t="str">
            <v>ATRIBUÍDO SÃO PAULO</v>
          </cell>
          <cell r="K3801" t="str">
            <v>81,64</v>
          </cell>
        </row>
        <row r="3802">
          <cell r="A3802" t="str">
            <v>INSTALACOES HIDRO SANITARIAS</v>
          </cell>
          <cell r="B3802" t="str">
            <v>INHI</v>
          </cell>
          <cell r="C3802" t="str">
            <v>FORNEC. E ASSENTAMENTO DE TUBOS P/INSTALACAO DOMICILIAR</v>
          </cell>
          <cell r="D3802" t="str">
            <v>0179</v>
          </cell>
        </row>
        <row r="3802">
          <cell r="G3802">
            <v>103835</v>
          </cell>
          <cell r="H3802" t="str">
            <v>TUBO EM COBRE RÍGIDO, DN 15 MM, CLASSE A, SEM ISOLAMENTO, INSTALADO EM RAMAL E SUB-RAMAL DE GÁS MEDICINAL - FORNECIMENTO E INSTALAÇÃO. AF_04/2022</v>
          </cell>
          <cell r="I3802" t="str">
            <v>M</v>
          </cell>
          <cell r="J3802" t="str">
            <v>ATRIBUÍDO SÃO PAULO</v>
          </cell>
          <cell r="K3802" t="str">
            <v>61,07</v>
          </cell>
        </row>
        <row r="3803">
          <cell r="A3803" t="str">
            <v>INSTALACOES HIDRO SANITARIAS</v>
          </cell>
          <cell r="B3803" t="str">
            <v>INHI</v>
          </cell>
          <cell r="C3803" t="str">
            <v>FORNEC. E ASSENTAMENTO DE TUBOS P/INSTALACAO DOMICILIAR</v>
          </cell>
          <cell r="D3803" t="str">
            <v>0179</v>
          </cell>
        </row>
        <row r="3803">
          <cell r="G3803">
            <v>103836</v>
          </cell>
          <cell r="H3803" t="str">
            <v>TUBO EM COBRE RÍGIDO, DN 22 MM, CLASSE A, SEM ISOLAMENTO, INSTALADO EM RAMAL E SUB-RAMAL DE GÁS MEDICINAL - FORNECIMENTO E INSTALAÇÃO. AF_04/2022</v>
          </cell>
          <cell r="I3803" t="str">
            <v>M</v>
          </cell>
          <cell r="J3803" t="str">
            <v>ATRIBUÍDO SÃO PAULO</v>
          </cell>
          <cell r="K3803" t="str">
            <v>95,15</v>
          </cell>
        </row>
        <row r="3804">
          <cell r="A3804" t="str">
            <v>INSTALACOES HIDRO SANITARIAS</v>
          </cell>
          <cell r="B3804" t="str">
            <v>INHI</v>
          </cell>
          <cell r="C3804" t="str">
            <v>FORNEC. E ASSENTAMENTO DE TUBOS P/INSTALACAO DOMICILIAR</v>
          </cell>
          <cell r="D3804" t="str">
            <v>0179</v>
          </cell>
        </row>
        <row r="3804">
          <cell r="G3804">
            <v>103837</v>
          </cell>
          <cell r="H3804" t="str">
            <v>TUBO EM COBRE RÍGIDO, DN 28 MM, CLASSE A, SEM ISOLAMENTO, INSTALADO EM RAMAL E SUB-RAMAL DE GÁS MEDICINAL - FORNECIMENTO E INSTALAÇÃO. AF_04/2022</v>
          </cell>
          <cell r="I3804" t="str">
            <v>M</v>
          </cell>
          <cell r="J3804" t="str">
            <v>ATRIBUÍDO SÃO PAULO</v>
          </cell>
          <cell r="K3804" t="str">
            <v>120,04</v>
          </cell>
        </row>
        <row r="3805">
          <cell r="A3805" t="str">
            <v>INSTALACOES HIDRO SANITARIAS</v>
          </cell>
          <cell r="B3805" t="str">
            <v>INHI</v>
          </cell>
          <cell r="C3805" t="str">
            <v>FORNEC. E ASSENTAMENTO DE TUBOS P/INSTALACAO DOMICILIAR</v>
          </cell>
          <cell r="D3805" t="str">
            <v>0179</v>
          </cell>
        </row>
        <row r="3805">
          <cell r="G3805">
            <v>103868</v>
          </cell>
          <cell r="H3805" t="str">
            <v>TUBO EM COBRE RÍGIDO, DN 15 MM, CLASSE E, SEM ISOLAMENTO, INSTALADO EM RAMAL E SUB-RAMAL DE AQUECIMENTO SOLAR - FORNECIMENTO E INSTALAÇÃO. AF_04/2022</v>
          </cell>
          <cell r="I3805" t="str">
            <v>M</v>
          </cell>
          <cell r="J3805" t="str">
            <v>ATRIBUÍDO SÃO PAULO</v>
          </cell>
          <cell r="K3805" t="str">
            <v>47,96</v>
          </cell>
        </row>
        <row r="3806">
          <cell r="A3806" t="str">
            <v>INSTALACOES HIDRO SANITARIAS</v>
          </cell>
          <cell r="B3806" t="str">
            <v>INHI</v>
          </cell>
          <cell r="C3806" t="str">
            <v>FORNEC. E ASSENTAMENTO DE TUBOS P/INSTALACAO DOMICILIAR</v>
          </cell>
          <cell r="D3806" t="str">
            <v>0179</v>
          </cell>
        </row>
        <row r="3806">
          <cell r="G3806">
            <v>103869</v>
          </cell>
          <cell r="H3806" t="str">
            <v>TUBO EM COBRE RÍGIDO, DN 22 MM, CLASSE E, SEM ISOLAMENTO, INSTALADO EM RAMAL E SUB-RAMAL DE AQUECIMENTO SOLAR - FORNECIMENTO E INSTALAÇÃO. AF_04/2022</v>
          </cell>
          <cell r="I3806" t="str">
            <v>M</v>
          </cell>
          <cell r="J3806" t="str">
            <v>ATRIBUÍDO SÃO PAULO</v>
          </cell>
          <cell r="K3806" t="str">
            <v>73,42</v>
          </cell>
        </row>
        <row r="3807">
          <cell r="A3807" t="str">
            <v>INSTALACOES HIDRO SANITARIAS</v>
          </cell>
          <cell r="B3807" t="str">
            <v>INHI</v>
          </cell>
          <cell r="C3807" t="str">
            <v>FORNEC. E ASSENTAMENTO DE TUBOS P/INSTALACAO DOMICILIAR</v>
          </cell>
          <cell r="D3807" t="str">
            <v>0179</v>
          </cell>
        </row>
        <row r="3807">
          <cell r="G3807">
            <v>103870</v>
          </cell>
          <cell r="H3807" t="str">
            <v>TUBO EM COBRE RÍGIDO, DN 28 MM, CLASSE E, SEM ISOLAMENTO, INSTALADO EM RAMAL E SUB-RAMAL DE AQUECIMENTO SOLAR - FORNECIMENTO E INSTALAÇÃO. AF_04/2022</v>
          </cell>
          <cell r="I3807" t="str">
            <v>M</v>
          </cell>
          <cell r="J3807" t="str">
            <v>ATRIBUÍDO SÃO PAULO</v>
          </cell>
          <cell r="K3807" t="str">
            <v>90,46</v>
          </cell>
        </row>
        <row r="3808">
          <cell r="A3808" t="str">
            <v>INSTALACOES HIDRO SANITARIAS</v>
          </cell>
          <cell r="B3808" t="str">
            <v>INHI</v>
          </cell>
          <cell r="C3808" t="str">
            <v>FORNEC. E ASSENTAMENTO DE TUBOS P/INSTALACAO DOMICILIAR</v>
          </cell>
          <cell r="D3808" t="str">
            <v>0179</v>
          </cell>
        </row>
        <row r="3808">
          <cell r="G3808">
            <v>103871</v>
          </cell>
          <cell r="H3808" t="str">
            <v>TUBO EM COBRE RÍGIDO, DN 15 MM, CLASSE E, COM ISOLAMENTO, INSTALADO EM RAMAL E SUB-RAMAL DE AQUECIMENTO SOLAR - FORNECIMENTO E INSTALAÇÃO. AF_04/2022</v>
          </cell>
          <cell r="I3808" t="str">
            <v>M</v>
          </cell>
          <cell r="J3808" t="str">
            <v>ATRIBUÍDO SÃO PAULO</v>
          </cell>
          <cell r="K3808" t="str">
            <v>59,68</v>
          </cell>
        </row>
        <row r="3809">
          <cell r="A3809" t="str">
            <v>INSTALACOES HIDRO SANITARIAS</v>
          </cell>
          <cell r="B3809" t="str">
            <v>INHI</v>
          </cell>
          <cell r="C3809" t="str">
            <v>FORNEC. E ASSENTAMENTO DE TUBOS P/INSTALACAO DOMICILIAR</v>
          </cell>
          <cell r="D3809" t="str">
            <v>0179</v>
          </cell>
        </row>
        <row r="3809">
          <cell r="G3809">
            <v>103872</v>
          </cell>
          <cell r="H3809" t="str">
            <v>TUBO EM COBRE RÍGIDO, DN 22 MM, CLASSE E, COM ISOLAMENTO, INSTALADO EM RAMAL E SUB-RAMAL DE AQUECIMENTO SOLAR - FORNECIMENTO E INSTALAÇÃO. AF_04/2022</v>
          </cell>
          <cell r="I3809" t="str">
            <v>M</v>
          </cell>
          <cell r="J3809" t="str">
            <v>ATRIBUÍDO SÃO PAULO</v>
          </cell>
          <cell r="K3809" t="str">
            <v>128,01</v>
          </cell>
        </row>
        <row r="3810">
          <cell r="A3810" t="str">
            <v>INSTALACOES HIDRO SANITARIAS</v>
          </cell>
          <cell r="B3810" t="str">
            <v>INHI</v>
          </cell>
          <cell r="C3810" t="str">
            <v>FORNEC. E ASSENTAMENTO DE TUBOS P/INSTALACAO DOMICILIAR</v>
          </cell>
          <cell r="D3810" t="str">
            <v>0179</v>
          </cell>
        </row>
        <row r="3810">
          <cell r="G3810">
            <v>103873</v>
          </cell>
          <cell r="H3810" t="str">
            <v>TUBO EM COBRE RÍGIDO, DN 28 MM, CLASSE E, COM ISOLAMENTO, INSTALADO EM RAMAL E SUB-RAMAL DE AQUECIMENTO SOLAR - FORNECIMENTO E INSTALAÇÃO. AF_04/2022</v>
          </cell>
          <cell r="I3810" t="str">
            <v>M</v>
          </cell>
          <cell r="J3810" t="str">
            <v>ATRIBUÍDO SÃO PAULO</v>
          </cell>
          <cell r="K3810" t="str">
            <v>147,26</v>
          </cell>
        </row>
        <row r="3811">
          <cell r="A3811" t="str">
            <v>INSTALACOES HIDRO SANITARIAS</v>
          </cell>
          <cell r="B3811" t="str">
            <v>INHI</v>
          </cell>
          <cell r="C3811" t="str">
            <v>FORNEC. E ASSENTAMENTO DE TUBOS P/INSTALACAO DOMICILIAR</v>
          </cell>
          <cell r="D3811" t="str">
            <v>0179</v>
          </cell>
        </row>
        <row r="3811">
          <cell r="G3811">
            <v>103978</v>
          </cell>
          <cell r="H3811" t="str">
            <v>TUBO, PVC, SOLDÁVEL, DE 40MM, INSTALADO EM RAMAL DE DISTRIBUIÇÃO DE ÁGUA - FORNECIMENTO E INSTALAÇÃO. AF_06/2022</v>
          </cell>
          <cell r="I3811" t="str">
            <v>M</v>
          </cell>
          <cell r="J3811" t="str">
            <v>COEFICIENTE DE REPRESENTATIVIDADE</v>
          </cell>
          <cell r="K3811" t="str">
            <v>24,19</v>
          </cell>
        </row>
        <row r="3812">
          <cell r="A3812" t="str">
            <v>INSTALACOES HIDRO SANITARIAS</v>
          </cell>
          <cell r="B3812" t="str">
            <v>INHI</v>
          </cell>
          <cell r="C3812" t="str">
            <v>FORNEC. E ASSENTAMENTO DE TUBOS P/INSTALACAO DOMICILIAR</v>
          </cell>
          <cell r="D3812" t="str">
            <v>0179</v>
          </cell>
        </row>
        <row r="3812">
          <cell r="G3812">
            <v>103979</v>
          </cell>
          <cell r="H3812" t="str">
            <v>TUBO, PVC, SOLDÁVEL, DE 50MM, INSTALADO EM RAMAL DE DISTRIBUIÇÃO DE ÁGUA - FORNECIMENTO E INSTALAÇÃO. AF_06/2022</v>
          </cell>
          <cell r="I3812" t="str">
            <v>M</v>
          </cell>
          <cell r="J3812" t="str">
            <v>COEFICIENTE DE REPRESENTATIVIDADE</v>
          </cell>
          <cell r="K3812" t="str">
            <v>27,54</v>
          </cell>
        </row>
        <row r="3813">
          <cell r="A3813" t="str">
            <v>INSTALACOES HIDRO SANITARIAS</v>
          </cell>
          <cell r="B3813" t="str">
            <v>INHI</v>
          </cell>
          <cell r="C3813" t="str">
            <v>FORNEC. E ASSENTAMENTO DE TUBOS P/INSTALACAO DOMICILIAR</v>
          </cell>
          <cell r="D3813" t="str">
            <v>0179</v>
          </cell>
        </row>
        <row r="3813">
          <cell r="G3813">
            <v>104021</v>
          </cell>
          <cell r="H3813" t="str">
            <v>TUBO, CPVC, SOLDÁVEL, DN 42MM, INSTALADO EM RAMAL DE DISTRIBUIÇÃO DE ÁGUA - FORNECIMENTO E INSTALAÇÃO. AF_06/2022</v>
          </cell>
          <cell r="I3813" t="str">
            <v>M</v>
          </cell>
          <cell r="J3813" t="str">
            <v>COEFICIENTE DE REPRESENTATIVIDADE</v>
          </cell>
          <cell r="K3813" t="str">
            <v>66,54</v>
          </cell>
        </row>
        <row r="3814">
          <cell r="A3814" t="str">
            <v>INSTALACOES HIDRO SANITARIAS</v>
          </cell>
          <cell r="B3814" t="str">
            <v>INHI</v>
          </cell>
          <cell r="C3814" t="str">
            <v>FORNEC. E ASSENTAMENTO DE TUBOS P/INSTALACAO DOMICILIAR</v>
          </cell>
          <cell r="D3814" t="str">
            <v>0179</v>
          </cell>
        </row>
        <row r="3814">
          <cell r="G3814">
            <v>104166</v>
          </cell>
          <cell r="H3814" t="str">
            <v>TUBO PVC, SÉRIE R, ÁGUA PLUVIAL, DN 150 MM, FORNECIDO E INSTALADO EM RAMAL DE ENCAMINHAMENTO. AF_06/2022</v>
          </cell>
          <cell r="I3814" t="str">
            <v>M</v>
          </cell>
          <cell r="J3814" t="str">
            <v>COEFICIENTE DE REPRESENTATIVIDADE</v>
          </cell>
          <cell r="K3814" t="str">
            <v>68,94</v>
          </cell>
        </row>
        <row r="3815">
          <cell r="A3815" t="str">
            <v>INSTALACOES HIDRO SANITARIAS</v>
          </cell>
          <cell r="B3815" t="str">
            <v>INHI</v>
          </cell>
          <cell r="C3815" t="str">
            <v>FORNEC. E ASSENTAMENTO DE TUBOS P/INSTALACAO DOMICILIAR</v>
          </cell>
          <cell r="D3815" t="str">
            <v>0179</v>
          </cell>
        </row>
        <row r="3815">
          <cell r="G3815">
            <v>104194</v>
          </cell>
          <cell r="H3815" t="str">
            <v>TUBO, PPR, DN 20, CLASSE PN20, INSTALADO EM RAMAL OU SUB-RAMAL DE ÁGUA - FORNECIMENTO E INSTALAÇÃO. AF_08/2022</v>
          </cell>
          <cell r="I3815" t="str">
            <v>M</v>
          </cell>
          <cell r="J3815" t="str">
            <v>ATRIBUÍDO SÃO PAULO</v>
          </cell>
          <cell r="K3815" t="str">
            <v>20,36</v>
          </cell>
        </row>
        <row r="3816">
          <cell r="A3816" t="str">
            <v>INSTALACOES HIDRO SANITARIAS</v>
          </cell>
          <cell r="B3816" t="str">
            <v>INHI</v>
          </cell>
          <cell r="C3816" t="str">
            <v>FORNEC. E ASSENTAMENTO DE TUBOS P/INSTALACAO DOMICILIAR</v>
          </cell>
          <cell r="D3816" t="str">
            <v>0179</v>
          </cell>
        </row>
        <row r="3816">
          <cell r="G3816">
            <v>104195</v>
          </cell>
          <cell r="H3816" t="str">
            <v>TUBO, PPR, DN 20, CLASSE PN25, INSTALADO EM RAMAL OU SUB-RAMAL DE ÁGUA - FORNECIMENTO E INSTALAÇÃO. AF_08/2022</v>
          </cell>
          <cell r="I3816" t="str">
            <v>M</v>
          </cell>
          <cell r="J3816" t="str">
            <v>ATRIBUÍDO SÃO PAULO</v>
          </cell>
          <cell r="K3816" t="str">
            <v>21,68</v>
          </cell>
        </row>
        <row r="3817">
          <cell r="A3817" t="str">
            <v>INSTALACOES HIDRO SANITARIAS</v>
          </cell>
          <cell r="B3817" t="str">
            <v>INHI</v>
          </cell>
          <cell r="C3817" t="str">
            <v>FORNEC. E ASSENTAMENTO DE TUBOS P/INSTALACAO DOMICILIAR</v>
          </cell>
          <cell r="D3817" t="str">
            <v>0179</v>
          </cell>
        </row>
        <row r="3817">
          <cell r="G3817">
            <v>104315</v>
          </cell>
          <cell r="H3817" t="str">
            <v>TUBO, PVC, SOLDÁVEL, DE 20MM, INSTALADO EM DRENO DE AR CONDICIONADO - FORNECIMENTO E INSTALAÇÃO. AF_08/2022</v>
          </cell>
          <cell r="I3817" t="str">
            <v>M</v>
          </cell>
          <cell r="J3817" t="str">
            <v>COEFICIENTE DE REPRESENTATIVIDADE</v>
          </cell>
          <cell r="K3817" t="str">
            <v>14,50</v>
          </cell>
        </row>
        <row r="3818">
          <cell r="A3818" t="str">
            <v>INSTALACOES HIDRO SANITARIAS</v>
          </cell>
          <cell r="B3818" t="str">
            <v>INHI</v>
          </cell>
          <cell r="C3818" t="str">
            <v>FORNEC. E ASSENTAMENTO DE TUBOS P/INSTALACAO DOMICILIAR</v>
          </cell>
          <cell r="D3818" t="str">
            <v>0179</v>
          </cell>
        </row>
        <row r="3818">
          <cell r="G3818">
            <v>104316</v>
          </cell>
          <cell r="H3818" t="str">
            <v>TUBO, PVC, SOLDÁVEL, DE 32MM, INSTALADO EM DRENO DE AR CONDICIONADO - FORNECIMENTO E INSTALAÇÃO. AF_08/2022</v>
          </cell>
          <cell r="I3818" t="str">
            <v>M</v>
          </cell>
          <cell r="J3818" t="str">
            <v>COEFICIENTE DE REPRESENTATIVIDADE</v>
          </cell>
          <cell r="K3818" t="str">
            <v>21,21</v>
          </cell>
        </row>
        <row r="3819">
          <cell r="A3819" t="str">
            <v>INSTALACOES HIDRO SANITARIAS</v>
          </cell>
          <cell r="B3819" t="str">
            <v>INHI</v>
          </cell>
          <cell r="C3819" t="str">
            <v>FORNEC. E ASSENTAMENTO DE TUBOS P/INSTALACAO DOMICILIAR</v>
          </cell>
          <cell r="D3819" t="str">
            <v>0179</v>
          </cell>
        </row>
        <row r="3819">
          <cell r="G3819">
            <v>105138</v>
          </cell>
          <cell r="H3819" t="str">
            <v>BUCHA DE REDUÇÃO PVC, SOLDÁVEL, LONGA, DN 60 X 25 MM, INSTALADO EM RESERVAÇÃO PREDIAL DE ÁGUA - FORNECIMENTO E INSTALAÇÃO. AF_04/2024</v>
          </cell>
          <cell r="I3819" t="str">
            <v>UN</v>
          </cell>
          <cell r="J3819" t="str">
            <v>COEFICIENTE DE REPRESENTATIVIDADE</v>
          </cell>
          <cell r="K3819" t="str">
            <v>15,57</v>
          </cell>
        </row>
        <row r="3820">
          <cell r="A3820" t="str">
            <v>INSTALACOES HIDRO SANITARIAS</v>
          </cell>
          <cell r="B3820" t="str">
            <v>INHI</v>
          </cell>
          <cell r="C3820" t="str">
            <v>FORNEC. E ASSENTAMENTO DE TUBOS P/INSTALACAO DOMICILIAR</v>
          </cell>
          <cell r="D3820" t="str">
            <v>0179</v>
          </cell>
        </row>
        <row r="3820">
          <cell r="G3820">
            <v>105139</v>
          </cell>
          <cell r="H3820" t="str">
            <v>BUCHA DE REDUÇÃO PVC, SOLDÁVEL, LONGA, DN 60 X 32 MM, INSTALADO EM RESERVAÇÃO PREDIAL DE ÁGUA - FORNECIMENTO E INSTALAÇÃO. AF_04/2024</v>
          </cell>
          <cell r="I3820" t="str">
            <v>UN</v>
          </cell>
          <cell r="J3820" t="str">
            <v>COEFICIENTE DE REPRESENTATIVIDADE</v>
          </cell>
          <cell r="K3820" t="str">
            <v>18,38</v>
          </cell>
        </row>
        <row r="3821">
          <cell r="A3821" t="str">
            <v>INSTALACOES HIDRO SANITARIAS</v>
          </cell>
          <cell r="B3821" t="str">
            <v>INHI</v>
          </cell>
          <cell r="C3821" t="str">
            <v>FORNEC. E ASSENTAMENTO DE TUBOS P/INSTALACAO DOMICILIAR</v>
          </cell>
          <cell r="D3821" t="str">
            <v>0179</v>
          </cell>
        </row>
        <row r="3821">
          <cell r="G3821">
            <v>105140</v>
          </cell>
          <cell r="H3821" t="str">
            <v>BUCHA DE REDUÇÃO PVC, SOLDÁVEL, LONGA, DN 60 X 50 MM, INSTALADO EM RESERVAÇÃO PREDIAL DE ÁGUA - FORNECIMENTO E INSTALAÇÃO. AF_04/2024</v>
          </cell>
          <cell r="I3821" t="str">
            <v>UN</v>
          </cell>
          <cell r="J3821" t="str">
            <v>COEFICIENTE DE REPRESENTATIVIDADE</v>
          </cell>
          <cell r="K3821" t="str">
            <v>23,65</v>
          </cell>
        </row>
        <row r="3822">
          <cell r="A3822" t="str">
            <v>INSTALACOES HIDRO SANITARIAS</v>
          </cell>
          <cell r="B3822" t="str">
            <v>INHI</v>
          </cell>
          <cell r="C3822" t="str">
            <v>FORNEC. E ASSENTAMENTO DE TUBOS P/INSTALACAO DOMICILIAR</v>
          </cell>
          <cell r="D3822" t="str">
            <v>0179</v>
          </cell>
        </row>
        <row r="3822">
          <cell r="G3822">
            <v>105141</v>
          </cell>
          <cell r="H3822" t="str">
            <v>BUCHA DE REDUÇÃO PVC, SOLDÁVEL, LONGA, DN 75 X 50 MM, INSTALADO EM RESERVAÇÃO PREDIAL DE ÁGUA - FORNECIMENTO E INSTALAÇÃO. AF_04/2024</v>
          </cell>
          <cell r="I3822" t="str">
            <v>UN</v>
          </cell>
          <cell r="J3822" t="str">
            <v>COEFICIENTE DE REPRESENTATIVIDADE</v>
          </cell>
          <cell r="K3822" t="str">
            <v>28,09</v>
          </cell>
        </row>
        <row r="3823">
          <cell r="A3823" t="str">
            <v>INSTALACOES HIDRO SANITARIAS</v>
          </cell>
          <cell r="B3823" t="str">
            <v>INHI</v>
          </cell>
          <cell r="C3823" t="str">
            <v>FORNEC. E ASSENTAMENTO DE TUBOS P/INSTALACAO DOMICILIAR</v>
          </cell>
          <cell r="D3823" t="str">
            <v>0179</v>
          </cell>
        </row>
        <row r="3823">
          <cell r="G3823">
            <v>105142</v>
          </cell>
          <cell r="H3823" t="str">
            <v>LUVA DE REDUÇÃO SOLDÁVEL, PVC, DN 32 MM X 25 MM, INSTALADO EM RESERVAÇÃO PREDIAL DE ÁGUA - FORNECIMENTO E INSTALAÇÃO. AF_04/2024</v>
          </cell>
          <cell r="I3823" t="str">
            <v>UN</v>
          </cell>
          <cell r="J3823" t="str">
            <v>COEFICIENTE DE REPRESENTATIVIDADE</v>
          </cell>
          <cell r="K3823" t="str">
            <v>6,08</v>
          </cell>
        </row>
        <row r="3824">
          <cell r="A3824" t="str">
            <v>INSTALACOES HIDRO SANITARIAS</v>
          </cell>
          <cell r="B3824" t="str">
            <v>INHI</v>
          </cell>
          <cell r="C3824" t="str">
            <v>FORNEC. E ASSENTAMENTO DE TUBOS P/INSTALACAO DOMICILIAR</v>
          </cell>
          <cell r="D3824" t="str">
            <v>0179</v>
          </cell>
        </row>
        <row r="3824">
          <cell r="G3824">
            <v>105143</v>
          </cell>
          <cell r="H3824" t="str">
            <v>LUVA DE REDUÇÃO SOLDÁVEL, PVC, DN 40 MM X 32 MM, INSTALADO EM RESERVAÇÃO PREDIAL DE ÁGUA - FORNECIMENTO E INSTALAÇÃO. AF_04/2024</v>
          </cell>
          <cell r="I3824" t="str">
            <v>UN</v>
          </cell>
          <cell r="J3824" t="str">
            <v>COEFICIENTE DE REPRESENTATIVIDADE</v>
          </cell>
          <cell r="K3824" t="str">
            <v>9,18</v>
          </cell>
        </row>
        <row r="3825">
          <cell r="A3825" t="str">
            <v>INSTALACOES HIDRO SANITARIAS</v>
          </cell>
          <cell r="B3825" t="str">
            <v>INHI</v>
          </cell>
          <cell r="C3825" t="str">
            <v>FORNEC. E ASSENTAMENTO DE TUBOS P/INSTALACAO DOMICILIAR</v>
          </cell>
          <cell r="D3825" t="str">
            <v>0179</v>
          </cell>
        </row>
        <row r="3825">
          <cell r="G3825">
            <v>105144</v>
          </cell>
          <cell r="H3825" t="str">
            <v>LUVA DE REDUÇÃO SOLDÁVEL, PVC, DN 60 MM X 50 MM, INSTALADO EM RESERVAÇÃO PREDIAL DE ÁGUA - FORNECIMENTO E INSTALAÇÃO. AF_04/2024</v>
          </cell>
          <cell r="I3825" t="str">
            <v>UN</v>
          </cell>
          <cell r="J3825" t="str">
            <v>COEFICIENTE DE REPRESENTATIVIDADE</v>
          </cell>
          <cell r="K3825" t="str">
            <v>19,54</v>
          </cell>
        </row>
        <row r="3826">
          <cell r="A3826" t="str">
            <v>INSTALACOES HIDRO SANITARIAS</v>
          </cell>
          <cell r="B3826" t="str">
            <v>INHI</v>
          </cell>
          <cell r="C3826" t="str">
            <v>FORNEC. E ASSENTAMENTO DE TUBOS P/INSTALACAO DOMICILIAR</v>
          </cell>
          <cell r="D3826" t="str">
            <v>0179</v>
          </cell>
        </row>
        <row r="3826">
          <cell r="G3826">
            <v>105145</v>
          </cell>
          <cell r="H3826" t="str">
            <v>LUVA DE REDUÇÃO, SOLDÁVEL, PVC, DN 50 X 25 MM, INSTALADO EM RESERVAÇÃO PREDIAL DE ÁGUA - FORNECIMENTO E INSTALAÇÃO. AF_04/2024</v>
          </cell>
          <cell r="I3826" t="str">
            <v>UN</v>
          </cell>
          <cell r="J3826" t="str">
            <v>COEFICIENTE DE REPRESENTATIVIDADE</v>
          </cell>
          <cell r="K3826" t="str">
            <v>10,63</v>
          </cell>
        </row>
        <row r="3827">
          <cell r="A3827" t="str">
            <v>INSTALACOES HIDRO SANITARIAS</v>
          </cell>
          <cell r="B3827" t="str">
            <v>INHI</v>
          </cell>
          <cell r="C3827" t="str">
            <v>FORNEC. E ASSENTAMENTO DE TUBOS P/INSTALACAO DOMICILIAR</v>
          </cell>
          <cell r="D3827" t="str">
            <v>0179</v>
          </cell>
        </row>
        <row r="3827">
          <cell r="G3827">
            <v>105153</v>
          </cell>
          <cell r="H3827" t="str">
            <v>JOELHO PPR 45 GRAUS, SOLDÁVEL, DN 63 MM, INSTALADO EM RESERVAÇÃO PREDIAL DE ÁGUA - FORNECIMENTO E INSTALAÇÃO. AF_04/2024</v>
          </cell>
          <cell r="I3827" t="str">
            <v>UN</v>
          </cell>
          <cell r="J3827" t="str">
            <v>ATRIBUÍDO SÃO PAULO</v>
          </cell>
          <cell r="K3827" t="str">
            <v>49,78</v>
          </cell>
        </row>
        <row r="3828">
          <cell r="A3828" t="str">
            <v>INSTALACOES HIDRO SANITARIAS</v>
          </cell>
          <cell r="B3828" t="str">
            <v>INHI</v>
          </cell>
          <cell r="C3828" t="str">
            <v>CONEXOES</v>
          </cell>
          <cell r="D3828" t="str">
            <v>0180</v>
          </cell>
        </row>
        <row r="3828">
          <cell r="G3828">
            <v>89358</v>
          </cell>
          <cell r="H3828" t="str">
            <v>JOELHO 90 GRAUS, PVC, SOLDÁVEL, DN 20MM, INSTALADO EM RAMAL OU SUB-RAMAL DE ÁGUA - FORNECIMENTO E INSTALAÇÃO. AF_06/2022</v>
          </cell>
          <cell r="I3828" t="str">
            <v>UN</v>
          </cell>
          <cell r="J3828" t="str">
            <v>COEFICIENTE DE REPRESENTATIVIDADE</v>
          </cell>
          <cell r="K3828" t="str">
            <v>7,12</v>
          </cell>
        </row>
        <row r="3829">
          <cell r="A3829" t="str">
            <v>INSTALACOES HIDRO SANITARIAS</v>
          </cell>
          <cell r="B3829" t="str">
            <v>INHI</v>
          </cell>
          <cell r="C3829" t="str">
            <v>CONEXOES</v>
          </cell>
          <cell r="D3829" t="str">
            <v>0180</v>
          </cell>
        </row>
        <row r="3829">
          <cell r="G3829">
            <v>89359</v>
          </cell>
          <cell r="H3829" t="str">
            <v>JOELHO 45 GRAUS, PVC, SOLDÁVEL, DN 20MM, INSTALADO EM RAMAL OU SUB-RAMAL DE ÁGUA - FORNECIMENTO E INSTALAÇÃO. AF_06/2022</v>
          </cell>
          <cell r="I3829" t="str">
            <v>UN</v>
          </cell>
          <cell r="J3829" t="str">
            <v>COEFICIENTE DE REPRESENTATIVIDADE</v>
          </cell>
          <cell r="K3829" t="str">
            <v>7,64</v>
          </cell>
        </row>
        <row r="3830">
          <cell r="A3830" t="str">
            <v>INSTALACOES HIDRO SANITARIAS</v>
          </cell>
          <cell r="B3830" t="str">
            <v>INHI</v>
          </cell>
          <cell r="C3830" t="str">
            <v>CONEXOES</v>
          </cell>
          <cell r="D3830" t="str">
            <v>0180</v>
          </cell>
        </row>
        <row r="3830">
          <cell r="G3830">
            <v>89360</v>
          </cell>
          <cell r="H3830" t="str">
            <v>CURVA 90 GRAUS, PVC, SOLDÁVEL, DN 20MM, INSTALADO EM RAMAL OU SUB-RAMAL DE ÁGUA - FORNECIMENTO E INSTALAÇÃO. AF_06/2022</v>
          </cell>
          <cell r="I3830" t="str">
            <v>UN</v>
          </cell>
          <cell r="J3830" t="str">
            <v>COEFICIENTE DE REPRESENTATIVIDADE</v>
          </cell>
          <cell r="K3830" t="str">
            <v>8,58</v>
          </cell>
        </row>
        <row r="3831">
          <cell r="A3831" t="str">
            <v>INSTALACOES HIDRO SANITARIAS</v>
          </cell>
          <cell r="B3831" t="str">
            <v>INHI</v>
          </cell>
          <cell r="C3831" t="str">
            <v>CONEXOES</v>
          </cell>
          <cell r="D3831" t="str">
            <v>0180</v>
          </cell>
        </row>
        <row r="3831">
          <cell r="G3831">
            <v>89361</v>
          </cell>
          <cell r="H3831" t="str">
            <v>CURVA 45 GRAUS, PVC, SOLDÁVEL, DN 20MM, INSTALADO EM RAMAL OU SUB-RAMAL DE ÁGUA - FORNECIMENTO E INSTALAÇÃO. AF_06/2022</v>
          </cell>
          <cell r="I3831" t="str">
            <v>UN</v>
          </cell>
          <cell r="J3831" t="str">
            <v>COEFICIENTE DE REPRESENTATIVIDADE</v>
          </cell>
          <cell r="K3831" t="str">
            <v>8,65</v>
          </cell>
        </row>
        <row r="3832">
          <cell r="A3832" t="str">
            <v>INSTALACOES HIDRO SANITARIAS</v>
          </cell>
          <cell r="B3832" t="str">
            <v>INHI</v>
          </cell>
          <cell r="C3832" t="str">
            <v>CONEXOES</v>
          </cell>
          <cell r="D3832" t="str">
            <v>0180</v>
          </cell>
        </row>
        <row r="3832">
          <cell r="G3832">
            <v>89362</v>
          </cell>
          <cell r="H3832" t="str">
            <v>JOELHO 90 GRAUS, PVC, SOLDÁVEL, DN 25MM, INSTALADO EM RAMAL OU SUB-RAMAL DE ÁGUA - FORNECIMENTO E INSTALAÇÃO. AF_06/2022</v>
          </cell>
          <cell r="I3832" t="str">
            <v>UN</v>
          </cell>
          <cell r="J3832" t="str">
            <v>COEFICIENTE DE REPRESENTATIVIDADE</v>
          </cell>
          <cell r="K3832" t="str">
            <v>8,47</v>
          </cell>
        </row>
        <row r="3833">
          <cell r="A3833" t="str">
            <v>INSTALACOES HIDRO SANITARIAS</v>
          </cell>
          <cell r="B3833" t="str">
            <v>INHI</v>
          </cell>
          <cell r="C3833" t="str">
            <v>CONEXOES</v>
          </cell>
          <cell r="D3833" t="str">
            <v>0180</v>
          </cell>
        </row>
        <row r="3833">
          <cell r="G3833">
            <v>89363</v>
          </cell>
          <cell r="H3833" t="str">
            <v>JOELHO 45 GRAUS, PVC, SOLDÁVEL, DN 25MM, INSTALADO EM RAMAL OU SUB-RAMAL DE ÁGUA - FORNECIMENTO E INSTALAÇÃO. AF_06/2022</v>
          </cell>
          <cell r="I3833" t="str">
            <v>UN</v>
          </cell>
          <cell r="J3833" t="str">
            <v>COEFICIENTE DE REPRESENTATIVIDADE</v>
          </cell>
          <cell r="K3833" t="str">
            <v>9,21</v>
          </cell>
        </row>
        <row r="3834">
          <cell r="A3834" t="str">
            <v>INSTALACOES HIDRO SANITARIAS</v>
          </cell>
          <cell r="B3834" t="str">
            <v>INHI</v>
          </cell>
          <cell r="C3834" t="str">
            <v>CONEXOES</v>
          </cell>
          <cell r="D3834" t="str">
            <v>0180</v>
          </cell>
        </row>
        <row r="3834">
          <cell r="G3834">
            <v>89364</v>
          </cell>
          <cell r="H3834" t="str">
            <v>CURVA 90 GRAUS, PVC, SOLDÁVEL, DN 25MM, INSTALADO EM RAMAL OU SUB-RAMAL DE ÁGUA - FORNECIMENTO E INSTALAÇÃO. AF_06/2022</v>
          </cell>
          <cell r="I3834" t="str">
            <v>UN</v>
          </cell>
          <cell r="J3834" t="str">
            <v>COEFICIENTE DE REPRESENTATIVIDADE</v>
          </cell>
          <cell r="K3834" t="str">
            <v>10,64</v>
          </cell>
        </row>
        <row r="3835">
          <cell r="A3835" t="str">
            <v>INSTALACOES HIDRO SANITARIAS</v>
          </cell>
          <cell r="B3835" t="str">
            <v>INHI</v>
          </cell>
          <cell r="C3835" t="str">
            <v>CONEXOES</v>
          </cell>
          <cell r="D3835" t="str">
            <v>0180</v>
          </cell>
        </row>
        <row r="3835">
          <cell r="G3835">
            <v>89365</v>
          </cell>
          <cell r="H3835" t="str">
            <v>CURVA 45 GRAUS, PVC, SOLDÁVEL, DN 25MM, INSTALADO EM RAMAL OU SUB-RAMAL DE ÁGUA - FORNECIMENTO E INSTALAÇÃO. AF_06/2022</v>
          </cell>
          <cell r="I3835" t="str">
            <v>UN</v>
          </cell>
          <cell r="J3835" t="str">
            <v>COEFICIENTE DE REPRESENTATIVIDADE</v>
          </cell>
          <cell r="K3835" t="str">
            <v>10,13</v>
          </cell>
        </row>
        <row r="3836">
          <cell r="A3836" t="str">
            <v>INSTALACOES HIDRO SANITARIAS</v>
          </cell>
          <cell r="B3836" t="str">
            <v>INHI</v>
          </cell>
          <cell r="C3836" t="str">
            <v>CONEXOES</v>
          </cell>
          <cell r="D3836" t="str">
            <v>0180</v>
          </cell>
        </row>
        <row r="3836">
          <cell r="G3836">
            <v>89366</v>
          </cell>
          <cell r="H3836" t="str">
            <v>JOELHO 90 GRAUS COM BUCHA DE LATÃO, PVC, SOLDÁVEL, DN 25MM, X 3/4  INSTALADO EM RAMAL OU SUB-RAMAL DE ÁGUA - FORNECIMENTO E INSTALAÇÃO. AF_06/2022</v>
          </cell>
          <cell r="I3836" t="str">
            <v>UN</v>
          </cell>
          <cell r="J3836" t="str">
            <v>COEFICIENTE DE REPRESENTATIVIDADE</v>
          </cell>
          <cell r="K3836" t="str">
            <v>14,93</v>
          </cell>
        </row>
        <row r="3837">
          <cell r="A3837" t="str">
            <v>INSTALACOES HIDRO SANITARIAS</v>
          </cell>
          <cell r="B3837" t="str">
            <v>INHI</v>
          </cell>
          <cell r="C3837" t="str">
            <v>CONEXOES</v>
          </cell>
          <cell r="D3837" t="str">
            <v>0180</v>
          </cell>
        </row>
        <row r="3837">
          <cell r="G3837">
            <v>89367</v>
          </cell>
          <cell r="H3837" t="str">
            <v>JOELHO 90 GRAUS, PVC, SOLDÁVEL, DN 32MM, INSTALADO EM RAMAL OU SUB-RAMAL DE ÁGUA - FORNECIMENTO E INSTALAÇÃO. AF_06/2022</v>
          </cell>
          <cell r="I3837" t="str">
            <v>UN</v>
          </cell>
          <cell r="J3837" t="str">
            <v>COEFICIENTE DE REPRESENTATIVIDADE</v>
          </cell>
          <cell r="K3837" t="str">
            <v>11,76</v>
          </cell>
        </row>
        <row r="3838">
          <cell r="A3838" t="str">
            <v>INSTALACOES HIDRO SANITARIAS</v>
          </cell>
          <cell r="B3838" t="str">
            <v>INHI</v>
          </cell>
          <cell r="C3838" t="str">
            <v>CONEXOES</v>
          </cell>
          <cell r="D3838" t="str">
            <v>0180</v>
          </cell>
        </row>
        <row r="3838">
          <cell r="G3838">
            <v>89368</v>
          </cell>
          <cell r="H3838" t="str">
            <v>JOELHO 45 GRAUS, PVC, SOLDÁVEL, DN 32MM, INSTALADO EM RAMAL OU SUB-RAMAL DE ÁGUA - FORNECIMENTO E INSTALAÇÃO. AF_06/2022</v>
          </cell>
          <cell r="I3838" t="str">
            <v>UN</v>
          </cell>
          <cell r="J3838" t="str">
            <v>COEFICIENTE DE REPRESENTATIVIDADE</v>
          </cell>
          <cell r="K3838" t="str">
            <v>13,42</v>
          </cell>
        </row>
        <row r="3839">
          <cell r="A3839" t="str">
            <v>INSTALACOES HIDRO SANITARIAS</v>
          </cell>
          <cell r="B3839" t="str">
            <v>INHI</v>
          </cell>
          <cell r="C3839" t="str">
            <v>CONEXOES</v>
          </cell>
          <cell r="D3839" t="str">
            <v>0180</v>
          </cell>
        </row>
        <row r="3839">
          <cell r="G3839">
            <v>89369</v>
          </cell>
          <cell r="H3839" t="str">
            <v>CURVA 90 GRAUS, PVC, SOLDÁVEL, DN 32MM, INSTALADO EM RAMAL OU SUB-RAMAL DE ÁGUA - FORNECIMENTO E INSTALAÇÃO. AF_06/2022</v>
          </cell>
          <cell r="I3839" t="str">
            <v>UN</v>
          </cell>
          <cell r="J3839" t="str">
            <v>COEFICIENTE DE REPRESENTATIVIDADE</v>
          </cell>
          <cell r="K3839" t="str">
            <v>15,65</v>
          </cell>
        </row>
        <row r="3840">
          <cell r="A3840" t="str">
            <v>INSTALACOES HIDRO SANITARIAS</v>
          </cell>
          <cell r="B3840" t="str">
            <v>INHI</v>
          </cell>
          <cell r="C3840" t="str">
            <v>CONEXOES</v>
          </cell>
          <cell r="D3840" t="str">
            <v>0180</v>
          </cell>
        </row>
        <row r="3840">
          <cell r="G3840">
            <v>89370</v>
          </cell>
          <cell r="H3840" t="str">
            <v>CURVA 45 GRAUS, PVC, SOLDÁVEL, DN 32MM, INSTALADO EM RAMAL OU SUB-RAMAL DE ÁGUA - FORNECIMENTO E INSTALAÇÃO. AF_06/2022</v>
          </cell>
          <cell r="I3840" t="str">
            <v>UN</v>
          </cell>
          <cell r="J3840" t="str">
            <v>COEFICIENTE DE REPRESENTATIVIDADE</v>
          </cell>
          <cell r="K3840" t="str">
            <v>13,73</v>
          </cell>
        </row>
        <row r="3841">
          <cell r="A3841" t="str">
            <v>INSTALACOES HIDRO SANITARIAS</v>
          </cell>
          <cell r="B3841" t="str">
            <v>INHI</v>
          </cell>
          <cell r="C3841" t="str">
            <v>CONEXOES</v>
          </cell>
          <cell r="D3841" t="str">
            <v>0180</v>
          </cell>
        </row>
        <row r="3841">
          <cell r="G3841">
            <v>89371</v>
          </cell>
          <cell r="H3841" t="str">
            <v>LUVA, PVC, SOLDÁVEL, DN 20MM, INSTALADO EM RAMAL OU SUB-RAMAL DE ÁGUA - FORNECIMENTO E INSTALAÇÃO. AF_06/2022</v>
          </cell>
          <cell r="I3841" t="str">
            <v>UN</v>
          </cell>
          <cell r="J3841" t="str">
            <v>COEFICIENTE DE REPRESENTATIVIDADE</v>
          </cell>
          <cell r="K3841" t="str">
            <v>5,36</v>
          </cell>
        </row>
        <row r="3842">
          <cell r="A3842" t="str">
            <v>INSTALACOES HIDRO SANITARIAS</v>
          </cell>
          <cell r="B3842" t="str">
            <v>INHI</v>
          </cell>
          <cell r="C3842" t="str">
            <v>CONEXOES</v>
          </cell>
          <cell r="D3842" t="str">
            <v>0180</v>
          </cell>
        </row>
        <row r="3842">
          <cell r="G3842">
            <v>89372</v>
          </cell>
          <cell r="H3842" t="str">
            <v>LUVA DE CORRER, PVC, SOLDÁVEL, DN 20MM, INSTALADO EM RAMAL OU SUB-RAMAL DE ÁGUA - FORNECIMENTO E INSTALAÇÃO. AF_06/2022</v>
          </cell>
          <cell r="I3842" t="str">
            <v>UN</v>
          </cell>
          <cell r="J3842" t="str">
            <v>COEFICIENTE DE REPRESENTATIVIDADE</v>
          </cell>
          <cell r="K3842" t="str">
            <v>14,83</v>
          </cell>
        </row>
        <row r="3843">
          <cell r="A3843" t="str">
            <v>INSTALACOES HIDRO SANITARIAS</v>
          </cell>
          <cell r="B3843" t="str">
            <v>INHI</v>
          </cell>
          <cell r="C3843" t="str">
            <v>CONEXOES</v>
          </cell>
          <cell r="D3843" t="str">
            <v>0180</v>
          </cell>
        </row>
        <row r="3843">
          <cell r="G3843">
            <v>89373</v>
          </cell>
          <cell r="H3843" t="str">
            <v>LUVA DE REDUÇÃO, PVC, SOLDÁVEL, DN 25MM X 20MM, INSTALADO EM RAMAL OU SUB-RAMAL DE ÁGUA - FORNECIMENTO E INSTALAÇÃO. AF_06/2022</v>
          </cell>
          <cell r="I3843" t="str">
            <v>UN</v>
          </cell>
          <cell r="J3843" t="str">
            <v>COEFICIENTE DE REPRESENTATIVIDADE</v>
          </cell>
          <cell r="K3843" t="str">
            <v>6,43</v>
          </cell>
        </row>
        <row r="3844">
          <cell r="A3844" t="str">
            <v>INSTALACOES HIDRO SANITARIAS</v>
          </cell>
          <cell r="B3844" t="str">
            <v>INHI</v>
          </cell>
          <cell r="C3844" t="str">
            <v>CONEXOES</v>
          </cell>
          <cell r="D3844" t="str">
            <v>0180</v>
          </cell>
        </row>
        <row r="3844">
          <cell r="G3844">
            <v>89374</v>
          </cell>
          <cell r="H3844" t="str">
            <v>LUVA COM BUCHA DE LATÃO, PVC, SOLDÁVEL, DN 20MM X 1/2", INSTALADO EM RAMAL OU SUB-RAMAL DE ÁGUA - FORNECIMENTO E INSTALAÇÃO. AF_06/2022</v>
          </cell>
          <cell r="I3844" t="str">
            <v>UN</v>
          </cell>
          <cell r="J3844" t="str">
            <v>COEFICIENTE DE REPRESENTATIVIDADE</v>
          </cell>
          <cell r="K3844" t="str">
            <v>9,28</v>
          </cell>
        </row>
        <row r="3845">
          <cell r="A3845" t="str">
            <v>INSTALACOES HIDRO SANITARIAS</v>
          </cell>
          <cell r="B3845" t="str">
            <v>INHI</v>
          </cell>
          <cell r="C3845" t="str">
            <v>CONEXOES</v>
          </cell>
          <cell r="D3845" t="str">
            <v>0180</v>
          </cell>
        </row>
        <row r="3845">
          <cell r="G3845">
            <v>89375</v>
          </cell>
          <cell r="H3845" t="str">
            <v>UNIÃO, PVC, SOLDÁVEL, DN 20MM, INSTALADO EM RAMAL OU SUB-RAMAL DE ÁGUA - FORNECIMENTO E INSTALAÇÃO. AF_06/2022</v>
          </cell>
          <cell r="I3845" t="str">
            <v>UN</v>
          </cell>
          <cell r="J3845" t="str">
            <v>COEFICIENTE DE REPRESENTATIVIDADE</v>
          </cell>
          <cell r="K3845" t="str">
            <v>11,00</v>
          </cell>
        </row>
        <row r="3846">
          <cell r="A3846" t="str">
            <v>INSTALACOES HIDRO SANITARIAS</v>
          </cell>
          <cell r="B3846" t="str">
            <v>INHI</v>
          </cell>
          <cell r="C3846" t="str">
            <v>CONEXOES</v>
          </cell>
          <cell r="D3846" t="str">
            <v>0180</v>
          </cell>
        </row>
        <row r="3846">
          <cell r="G3846">
            <v>89376</v>
          </cell>
          <cell r="H3846" t="str">
            <v>ADAPTADOR CURTO COM BOLSA E ROSCA PARA REGISTRO, PVC, SOLDÁVEL, DN 20MM X 1/2 , INSTALADO EM RAMAL OU SUB-RAMAL DE ÁGUA - FORNECIMENTO E INSTALAÇÃO. AF_06/2022</v>
          </cell>
          <cell r="I3846" t="str">
            <v>UN</v>
          </cell>
          <cell r="J3846" t="str">
            <v>COEFICIENTE DE REPRESENTATIVIDADE</v>
          </cell>
          <cell r="K3846" t="str">
            <v>5,09</v>
          </cell>
        </row>
        <row r="3847">
          <cell r="A3847" t="str">
            <v>INSTALACOES HIDRO SANITARIAS</v>
          </cell>
          <cell r="B3847" t="str">
            <v>INHI</v>
          </cell>
          <cell r="C3847" t="str">
            <v>CONEXOES</v>
          </cell>
          <cell r="D3847" t="str">
            <v>0180</v>
          </cell>
        </row>
        <row r="3847">
          <cell r="G3847">
            <v>89377</v>
          </cell>
          <cell r="H3847" t="str">
            <v>CURVA DE TRANSPOSIÇÃO, PVC, SOLDÁVEL, DN 20MM, INSTALADO EM RAMAL OU SUB-RAMAL DE ÁGUA - FORNECIMENTO E INSTALAÇÃO. AF_06/2022</v>
          </cell>
          <cell r="I3847" t="str">
            <v>UN</v>
          </cell>
          <cell r="J3847" t="str">
            <v>COEFICIENTE DE REPRESENTATIVIDADE</v>
          </cell>
          <cell r="K3847" t="str">
            <v>9,36</v>
          </cell>
        </row>
        <row r="3848">
          <cell r="A3848" t="str">
            <v>INSTALACOES HIDRO SANITARIAS</v>
          </cell>
          <cell r="B3848" t="str">
            <v>INHI</v>
          </cell>
          <cell r="C3848" t="str">
            <v>CONEXOES</v>
          </cell>
          <cell r="D3848" t="str">
            <v>0180</v>
          </cell>
        </row>
        <row r="3848">
          <cell r="G3848">
            <v>89378</v>
          </cell>
          <cell r="H3848" t="str">
            <v>LUVA, PVC, SOLDÁVEL, DN 25MM, INSTALADO EM RAMAL OU SUB-RAMAL DE ÁGUA - FORNECIMENTO E INSTALAÇÃO. AF_06/2022</v>
          </cell>
          <cell r="I3848" t="str">
            <v>UN</v>
          </cell>
          <cell r="J3848" t="str">
            <v>COEFICIENTE DE REPRESENTATIVIDADE</v>
          </cell>
          <cell r="K3848" t="str">
            <v>6,31</v>
          </cell>
        </row>
        <row r="3849">
          <cell r="A3849" t="str">
            <v>INSTALACOES HIDRO SANITARIAS</v>
          </cell>
          <cell r="B3849" t="str">
            <v>INHI</v>
          </cell>
          <cell r="C3849" t="str">
            <v>CONEXOES</v>
          </cell>
          <cell r="D3849" t="str">
            <v>0180</v>
          </cell>
        </row>
        <row r="3849">
          <cell r="G3849">
            <v>89379</v>
          </cell>
          <cell r="H3849" t="str">
            <v>LUVA DE CORRER, PVC, SOLDÁVEL, DN 25MM, INSTALADO EM RAMAL OU SUB-RAMAL DE ÁGUA - FORNECIMENTO E INSTALAÇÃO. AF_12/2014</v>
          </cell>
          <cell r="I3849" t="str">
            <v>UN</v>
          </cell>
          <cell r="J3849" t="str">
            <v>COEFICIENTE DE REPRESENTATIVIDADE</v>
          </cell>
          <cell r="K3849" t="str">
            <v>17,41</v>
          </cell>
        </row>
        <row r="3850">
          <cell r="A3850" t="str">
            <v>INSTALACOES HIDRO SANITARIAS</v>
          </cell>
          <cell r="B3850" t="str">
            <v>INHI</v>
          </cell>
          <cell r="C3850" t="str">
            <v>CONEXOES</v>
          </cell>
          <cell r="D3850" t="str">
            <v>0180</v>
          </cell>
        </row>
        <row r="3850">
          <cell r="G3850">
            <v>89380</v>
          </cell>
          <cell r="H3850" t="str">
            <v>LUVA DE REDUÇÃO, PVC, SOLDÁVEL, DN 32MM X 25MM, INSTALADO EM RAMAL OU SUB-RAMAL DE ÁGUA - FORNECIMENTO E INSTALAÇÃO. AF_06/2022</v>
          </cell>
          <cell r="I3850" t="str">
            <v>UN</v>
          </cell>
          <cell r="J3850" t="str">
            <v>COEFICIENTE DE REPRESENTATIVIDADE</v>
          </cell>
          <cell r="K3850" t="str">
            <v>9,12</v>
          </cell>
        </row>
        <row r="3851">
          <cell r="A3851" t="str">
            <v>INSTALACOES HIDRO SANITARIAS</v>
          </cell>
          <cell r="B3851" t="str">
            <v>INHI</v>
          </cell>
          <cell r="C3851" t="str">
            <v>CONEXOES</v>
          </cell>
          <cell r="D3851" t="str">
            <v>0180</v>
          </cell>
        </row>
        <row r="3851">
          <cell r="G3851">
            <v>89381</v>
          </cell>
          <cell r="H3851" t="str">
            <v>LUVA COM BUCHA DE LATÃO, PVC, SOLDÁVEL, DN 25MM X 3/4 , INSTALADO EM RAMAL OU SUB-RAMAL DE ÁGUA - FORNECIMENTO E INSTALAÇÃO. AF_06/2022</v>
          </cell>
          <cell r="I3851" t="str">
            <v>UN</v>
          </cell>
          <cell r="J3851" t="str">
            <v>COEFICIENTE DE REPRESENTATIVIDADE</v>
          </cell>
          <cell r="K3851" t="str">
            <v>11,40</v>
          </cell>
        </row>
        <row r="3852">
          <cell r="A3852" t="str">
            <v>INSTALACOES HIDRO SANITARIAS</v>
          </cell>
          <cell r="B3852" t="str">
            <v>INHI</v>
          </cell>
          <cell r="C3852" t="str">
            <v>CONEXOES</v>
          </cell>
          <cell r="D3852" t="str">
            <v>0180</v>
          </cell>
        </row>
        <row r="3852">
          <cell r="G3852">
            <v>89382</v>
          </cell>
          <cell r="H3852" t="str">
            <v>UNIÃO, PVC, SOLDÁVEL, DN 25MM, INSTALADO EM RAMAL OU SUB-RAMAL DE ÁGUA - FORNECIMENTO E INSTALAÇÃO. AF_06/2022</v>
          </cell>
          <cell r="I3852" t="str">
            <v>UN</v>
          </cell>
          <cell r="J3852" t="str">
            <v>COEFICIENTE DE REPRESENTATIVIDADE</v>
          </cell>
          <cell r="K3852" t="str">
            <v>13,21</v>
          </cell>
        </row>
        <row r="3853">
          <cell r="A3853" t="str">
            <v>INSTALACOES HIDRO SANITARIAS</v>
          </cell>
          <cell r="B3853" t="str">
            <v>INHI</v>
          </cell>
          <cell r="C3853" t="str">
            <v>CONEXOES</v>
          </cell>
          <cell r="D3853" t="str">
            <v>0180</v>
          </cell>
        </row>
        <row r="3853">
          <cell r="G3853">
            <v>89383</v>
          </cell>
          <cell r="H3853" t="str">
            <v>ADAPTADOR CURTO COM BOLSA E ROSCA PARA REGISTRO, PVC, SOLDÁVEL, DN 25MM X 3/4 , INSTALADO EM RAMAL OU SUB-RAMAL DE ÁGUA - FORNECIMENTO E INSTALAÇÃO. AF_06/2022</v>
          </cell>
          <cell r="I3853" t="str">
            <v>UN</v>
          </cell>
          <cell r="J3853" t="str">
            <v>COEFICIENTE DE REPRESENTATIVIDADE</v>
          </cell>
          <cell r="K3853" t="str">
            <v>5,94</v>
          </cell>
        </row>
        <row r="3854">
          <cell r="A3854" t="str">
            <v>INSTALACOES HIDRO SANITARIAS</v>
          </cell>
          <cell r="B3854" t="str">
            <v>INHI</v>
          </cell>
          <cell r="C3854" t="str">
            <v>CONEXOES</v>
          </cell>
          <cell r="D3854" t="str">
            <v>0180</v>
          </cell>
        </row>
        <row r="3854">
          <cell r="G3854">
            <v>89384</v>
          </cell>
          <cell r="H3854" t="str">
            <v>CURVA DE TRANSPOSIÇÃO, PVC, SOLDÁVEL, DN 25MM, INSTALADO EM RAMAL OU SUB-RAMAL DE ÁGUA   FORNECIMENTO E INSTALAÇÃO. AF_06/2022</v>
          </cell>
          <cell r="I3854" t="str">
            <v>UN</v>
          </cell>
          <cell r="J3854" t="str">
            <v>COEFICIENTE DE REPRESENTATIVIDADE</v>
          </cell>
          <cell r="K3854" t="str">
            <v>11,96</v>
          </cell>
        </row>
        <row r="3855">
          <cell r="A3855" t="str">
            <v>INSTALACOES HIDRO SANITARIAS</v>
          </cell>
          <cell r="B3855" t="str">
            <v>INHI</v>
          </cell>
          <cell r="C3855" t="str">
            <v>CONEXOES</v>
          </cell>
          <cell r="D3855" t="str">
            <v>0180</v>
          </cell>
        </row>
        <row r="3855">
          <cell r="G3855">
            <v>89385</v>
          </cell>
          <cell r="H3855" t="str">
            <v>LUVA SOLDÁVEL E COM ROSCA, PVC, SOLDÁVEL, DN 25MM X 3/4 , INSTALADO EM RAMAL OU SUB-RAMAL DE ÁGUA - FORNECIMENTO E INSTALAÇÃO. AF_06/2022</v>
          </cell>
          <cell r="I3855" t="str">
            <v>UN</v>
          </cell>
          <cell r="J3855" t="str">
            <v>COEFICIENTE DE REPRESENTATIVIDADE</v>
          </cell>
          <cell r="K3855" t="str">
            <v>6,54</v>
          </cell>
        </row>
        <row r="3856">
          <cell r="A3856" t="str">
            <v>INSTALACOES HIDRO SANITARIAS</v>
          </cell>
          <cell r="B3856" t="str">
            <v>INHI</v>
          </cell>
          <cell r="C3856" t="str">
            <v>CONEXOES</v>
          </cell>
          <cell r="D3856" t="str">
            <v>0180</v>
          </cell>
        </row>
        <row r="3856">
          <cell r="G3856">
            <v>89386</v>
          </cell>
          <cell r="H3856" t="str">
            <v>LUVA, PVC, SOLDÁVEL, DN 32MM, INSTALADO EM RAMAL OU SUB-RAMAL DE ÁGUA - FORNECIMENTO E INSTALAÇÃO. AF_06/2022</v>
          </cell>
          <cell r="I3856" t="str">
            <v>UN</v>
          </cell>
          <cell r="J3856" t="str">
            <v>COEFICIENTE DE REPRESENTATIVIDADE</v>
          </cell>
          <cell r="K3856" t="str">
            <v>8,67</v>
          </cell>
        </row>
        <row r="3857">
          <cell r="A3857" t="str">
            <v>INSTALACOES HIDRO SANITARIAS</v>
          </cell>
          <cell r="B3857" t="str">
            <v>INHI</v>
          </cell>
          <cell r="C3857" t="str">
            <v>CONEXOES</v>
          </cell>
          <cell r="D3857" t="str">
            <v>0180</v>
          </cell>
        </row>
        <row r="3857">
          <cell r="G3857">
            <v>89387</v>
          </cell>
          <cell r="H3857" t="str">
            <v>LUVA DE CORRER, PVC, SOLDÁVEL, DN 32MM, INSTALADO EM RAMAL OU SUB-RAMAL DE ÁGUA   FORNECIMENTO E INSTALAÇÃO. AF_06/2022</v>
          </cell>
          <cell r="I3857" t="str">
            <v>UN</v>
          </cell>
          <cell r="J3857" t="str">
            <v>COEFICIENTE DE REPRESENTATIVIDADE</v>
          </cell>
          <cell r="K3857" t="str">
            <v>27,85</v>
          </cell>
        </row>
        <row r="3858">
          <cell r="A3858" t="str">
            <v>INSTALACOES HIDRO SANITARIAS</v>
          </cell>
          <cell r="B3858" t="str">
            <v>INHI</v>
          </cell>
          <cell r="C3858" t="str">
            <v>CONEXOES</v>
          </cell>
          <cell r="D3858" t="str">
            <v>0180</v>
          </cell>
        </row>
        <row r="3858">
          <cell r="G3858">
            <v>89389</v>
          </cell>
          <cell r="H3858" t="str">
            <v>LUVA SOLDÁVEL E COM ROSCA, PVC, SOLDÁVEL, DN 32MM X 1 , INSTALADO EM RAMAL OU SUB-RAMAL DE ÁGUA - FORNECIMENTO E INSTALAÇÃO. AF_06/2022</v>
          </cell>
          <cell r="I3858" t="str">
            <v>UN</v>
          </cell>
          <cell r="J3858" t="str">
            <v>COEFICIENTE DE REPRESENTATIVIDADE</v>
          </cell>
          <cell r="K3858" t="str">
            <v>10,47</v>
          </cell>
        </row>
        <row r="3859">
          <cell r="A3859" t="str">
            <v>INSTALACOES HIDRO SANITARIAS</v>
          </cell>
          <cell r="B3859" t="str">
            <v>INHI</v>
          </cell>
          <cell r="C3859" t="str">
            <v>CONEXOES</v>
          </cell>
          <cell r="D3859" t="str">
            <v>0180</v>
          </cell>
        </row>
        <row r="3859">
          <cell r="G3859">
            <v>89390</v>
          </cell>
          <cell r="H3859" t="str">
            <v>UNIÃO, PVC, SOLDÁVEL, DN 32MM, INSTALADO EM RAMAL OU SUB-RAMAL DE ÁGUA - FORNECIMENTO E INSTALAÇÃO. AF_06/2022</v>
          </cell>
          <cell r="I3859" t="str">
            <v>UN</v>
          </cell>
          <cell r="J3859" t="str">
            <v>COEFICIENTE DE REPRESENTATIVIDADE</v>
          </cell>
          <cell r="K3859" t="str">
            <v>19,71</v>
          </cell>
        </row>
        <row r="3860">
          <cell r="A3860" t="str">
            <v>INSTALACOES HIDRO SANITARIAS</v>
          </cell>
          <cell r="B3860" t="str">
            <v>INHI</v>
          </cell>
          <cell r="C3860" t="str">
            <v>CONEXOES</v>
          </cell>
          <cell r="D3860" t="str">
            <v>0180</v>
          </cell>
        </row>
        <row r="3860">
          <cell r="G3860">
            <v>89391</v>
          </cell>
          <cell r="H3860" t="str">
            <v>ADAPTADOR CURTO COM BOLSA E ROSCA PARA REGISTRO, PVC, SOLDÁVEL, DN 32MM X 1 , INSTALADO EM RAMAL OU SUB-RAMAL DE ÁGUA - FORNECIMENTO E INSTALAÇÃO. AF_06/2022</v>
          </cell>
          <cell r="I3860" t="str">
            <v>UN</v>
          </cell>
          <cell r="J3860" t="str">
            <v>COEFICIENTE DE REPRESENTATIVIDADE</v>
          </cell>
          <cell r="K3860" t="str">
            <v>7,85</v>
          </cell>
        </row>
        <row r="3861">
          <cell r="A3861" t="str">
            <v>INSTALACOES HIDRO SANITARIAS</v>
          </cell>
          <cell r="B3861" t="str">
            <v>INHI</v>
          </cell>
          <cell r="C3861" t="str">
            <v>CONEXOES</v>
          </cell>
          <cell r="D3861" t="str">
            <v>0180</v>
          </cell>
        </row>
        <row r="3861">
          <cell r="G3861">
            <v>89392</v>
          </cell>
          <cell r="H3861" t="str">
            <v>CURVA DE TRANSPOSIÇÃO, PVC, SOLDÁVEL, DN 32MM, INSTALADO EM RAMAL OU SUB-RAMAL DE ÁGUA   FORNECIMENTO E INSTALAÇÃO. AF_06/2022</v>
          </cell>
          <cell r="I3861" t="str">
            <v>UN</v>
          </cell>
          <cell r="J3861" t="str">
            <v>COEFICIENTE DE REPRESENTATIVIDADE</v>
          </cell>
          <cell r="K3861" t="str">
            <v>22,64</v>
          </cell>
        </row>
        <row r="3862">
          <cell r="A3862" t="str">
            <v>INSTALACOES HIDRO SANITARIAS</v>
          </cell>
          <cell r="B3862" t="str">
            <v>INHI</v>
          </cell>
          <cell r="C3862" t="str">
            <v>CONEXOES</v>
          </cell>
          <cell r="D3862" t="str">
            <v>0180</v>
          </cell>
        </row>
        <row r="3862">
          <cell r="G3862">
            <v>89393</v>
          </cell>
          <cell r="H3862" t="str">
            <v>TE, PVC, SOLDÁVEL, DN 20MM, INSTALADO EM RAMAL OU SUB-RAMAL DE ÁGUA - FORNECIMENTO E INSTALAÇÃO. AF_06/2022</v>
          </cell>
          <cell r="I3862" t="str">
            <v>UN</v>
          </cell>
          <cell r="J3862" t="str">
            <v>COEFICIENTE DE REPRESENTATIVIDADE</v>
          </cell>
          <cell r="K3862" t="str">
            <v>9,89</v>
          </cell>
        </row>
        <row r="3863">
          <cell r="A3863" t="str">
            <v>INSTALACOES HIDRO SANITARIAS</v>
          </cell>
          <cell r="B3863" t="str">
            <v>INHI</v>
          </cell>
          <cell r="C3863" t="str">
            <v>CONEXOES</v>
          </cell>
          <cell r="D3863" t="str">
            <v>0180</v>
          </cell>
        </row>
        <row r="3863">
          <cell r="G3863">
            <v>89394</v>
          </cell>
          <cell r="H3863" t="str">
            <v>TÊ COM BUCHA DE LATÃO NA BOLSA CENTRAL, PVC, SOLDÁVEL, DN 20MM X 1/2 , INSTALADO EM RAMAL OU SUB-RAMAL DE ÁGUA - FORNECIMENTO E INSTALAÇÃO. AF_06/2022</v>
          </cell>
          <cell r="I3863" t="str">
            <v>UN</v>
          </cell>
          <cell r="J3863" t="str">
            <v>COEFICIENTE DE REPRESENTATIVIDADE</v>
          </cell>
          <cell r="K3863" t="str">
            <v>17,07</v>
          </cell>
        </row>
        <row r="3864">
          <cell r="A3864" t="str">
            <v>INSTALACOES HIDRO SANITARIAS</v>
          </cell>
          <cell r="B3864" t="str">
            <v>INHI</v>
          </cell>
          <cell r="C3864" t="str">
            <v>CONEXOES</v>
          </cell>
          <cell r="D3864" t="str">
            <v>0180</v>
          </cell>
        </row>
        <row r="3864">
          <cell r="G3864">
            <v>89395</v>
          </cell>
          <cell r="H3864" t="str">
            <v>TE, PVC, SOLDÁVEL, DN 25MM, INSTALADO EM RAMAL OU SUB-RAMAL DE ÁGUA - FORNECIMENTO E INSTALAÇÃO. AF_06/2022</v>
          </cell>
          <cell r="I3864" t="str">
            <v>UN</v>
          </cell>
          <cell r="J3864" t="str">
            <v>COEFICIENTE DE REPRESENTATIVIDADE</v>
          </cell>
          <cell r="K3864" t="str">
            <v>11,70</v>
          </cell>
        </row>
        <row r="3865">
          <cell r="A3865" t="str">
            <v>INSTALACOES HIDRO SANITARIAS</v>
          </cell>
          <cell r="B3865" t="str">
            <v>INHI</v>
          </cell>
          <cell r="C3865" t="str">
            <v>CONEXOES</v>
          </cell>
          <cell r="D3865" t="str">
            <v>0180</v>
          </cell>
        </row>
        <row r="3865">
          <cell r="G3865">
            <v>89396</v>
          </cell>
          <cell r="H3865" t="str">
            <v>TÊ COM BUCHA DE LATÃO NA BOLSA CENTRAL, PVC, SOLDÁVEL, DN 25MM X 1/2 , INSTALADO EM RAMAL OU SUB-RAMAL DE ÁGUA - FORNECIMENTO E INSTALAÇÃO. AF_06/2022</v>
          </cell>
          <cell r="I3865" t="str">
            <v>UN</v>
          </cell>
          <cell r="J3865" t="str">
            <v>COEFICIENTE DE REPRESENTATIVIDADE</v>
          </cell>
          <cell r="K3865" t="str">
            <v>18,72</v>
          </cell>
        </row>
        <row r="3866">
          <cell r="A3866" t="str">
            <v>INSTALACOES HIDRO SANITARIAS</v>
          </cell>
          <cell r="B3866" t="str">
            <v>INHI</v>
          </cell>
          <cell r="C3866" t="str">
            <v>CONEXOES</v>
          </cell>
          <cell r="D3866" t="str">
            <v>0180</v>
          </cell>
        </row>
        <row r="3866">
          <cell r="G3866">
            <v>89397</v>
          </cell>
          <cell r="H3866" t="str">
            <v>TÊ DE REDUÇÃO, PVC, SOLDÁVEL, DN 25MM X 20MM, INSTALADO EM RAMAL OU SUB-RAMAL DE ÁGUA - FORNECIMENTO E INSTALAÇÃO. AF_06/2022</v>
          </cell>
          <cell r="I3866" t="str">
            <v>UN</v>
          </cell>
          <cell r="J3866" t="str">
            <v>COEFICIENTE DE REPRESENTATIVIDADE</v>
          </cell>
          <cell r="K3866" t="str">
            <v>13,39</v>
          </cell>
        </row>
        <row r="3867">
          <cell r="A3867" t="str">
            <v>INSTALACOES HIDRO SANITARIAS</v>
          </cell>
          <cell r="B3867" t="str">
            <v>INHI</v>
          </cell>
          <cell r="C3867" t="str">
            <v>CONEXOES</v>
          </cell>
          <cell r="D3867" t="str">
            <v>0180</v>
          </cell>
        </row>
        <row r="3867">
          <cell r="G3867">
            <v>89398</v>
          </cell>
          <cell r="H3867" t="str">
            <v>TE, PVC, SOLDÁVEL, DN 32MM, INSTALADO EM RAMAL OU SUB-RAMAL DE ÁGUA - FORNECIMENTO E INSTALAÇÃO. AF_06/2022</v>
          </cell>
          <cell r="I3867" t="str">
            <v>UN</v>
          </cell>
          <cell r="J3867" t="str">
            <v>COEFICIENTE DE REPRESENTATIVIDADE</v>
          </cell>
          <cell r="K3867" t="str">
            <v>16,43</v>
          </cell>
        </row>
        <row r="3868">
          <cell r="A3868" t="str">
            <v>INSTALACOES HIDRO SANITARIAS</v>
          </cell>
          <cell r="B3868" t="str">
            <v>INHI</v>
          </cell>
          <cell r="C3868" t="str">
            <v>CONEXOES</v>
          </cell>
          <cell r="D3868" t="str">
            <v>0180</v>
          </cell>
        </row>
        <row r="3868">
          <cell r="G3868">
            <v>89399</v>
          </cell>
          <cell r="H3868" t="str">
            <v>TÊ COM BUCHA DE LATÃO NA BOLSA CENTRAL, PVC, SOLDÁVEL, DN 32MM X 3/4 , INSTALADO EM RAMAL OU SUB-RAMAL DE ÁGUA - FORNECIMENTO E INSTALAÇÃO. AF_06/2022</v>
          </cell>
          <cell r="I3868" t="str">
            <v>UN</v>
          </cell>
          <cell r="J3868" t="str">
            <v>COEFICIENTE DE REPRESENTATIVIDADE</v>
          </cell>
          <cell r="K3868" t="str">
            <v>22,76</v>
          </cell>
        </row>
        <row r="3869">
          <cell r="A3869" t="str">
            <v>INSTALACOES HIDRO SANITARIAS</v>
          </cell>
          <cell r="B3869" t="str">
            <v>INHI</v>
          </cell>
          <cell r="C3869" t="str">
            <v>CONEXOES</v>
          </cell>
          <cell r="D3869" t="str">
            <v>0180</v>
          </cell>
        </row>
        <row r="3869">
          <cell r="G3869">
            <v>89400</v>
          </cell>
          <cell r="H3869" t="str">
            <v>TÊ DE REDUÇÃO, PVC, SOLDÁVEL, DN 32MM X 25MM, INSTALADO EM RAMAL OU SUB-RAMAL DE ÁGUA - FORNECIMENTO E INSTALAÇÃO. AF_06/2022</v>
          </cell>
          <cell r="I3869" t="str">
            <v>UN</v>
          </cell>
          <cell r="J3869" t="str">
            <v>COEFICIENTE DE REPRESENTATIVIDADE</v>
          </cell>
          <cell r="K3869" t="str">
            <v>18,11</v>
          </cell>
        </row>
        <row r="3870">
          <cell r="A3870" t="str">
            <v>INSTALACOES HIDRO SANITARIAS</v>
          </cell>
          <cell r="B3870" t="str">
            <v>INHI</v>
          </cell>
          <cell r="C3870" t="str">
            <v>CONEXOES</v>
          </cell>
          <cell r="D3870" t="str">
            <v>0180</v>
          </cell>
        </row>
        <row r="3870">
          <cell r="G3870">
            <v>89404</v>
          </cell>
          <cell r="H3870" t="str">
            <v>JOELHO 90 GRAUS, PVC, SOLDÁVEL, DN 20MM, INSTALADO EM RAMAL DE DISTRIBUIÇÃO DE ÁGUA - FORNECIMENTO E INSTALAÇÃO. AF_06/2022</v>
          </cell>
          <cell r="I3870" t="str">
            <v>UN</v>
          </cell>
          <cell r="J3870" t="str">
            <v>COEFICIENTE DE REPRESENTATIVIDADE</v>
          </cell>
          <cell r="K3870" t="str">
            <v>6,50</v>
          </cell>
        </row>
        <row r="3871">
          <cell r="A3871" t="str">
            <v>INSTALACOES HIDRO SANITARIAS</v>
          </cell>
          <cell r="B3871" t="str">
            <v>INHI</v>
          </cell>
          <cell r="C3871" t="str">
            <v>CONEXOES</v>
          </cell>
          <cell r="D3871" t="str">
            <v>0180</v>
          </cell>
        </row>
        <row r="3871">
          <cell r="G3871">
            <v>89405</v>
          </cell>
          <cell r="H3871" t="str">
            <v>JOELHO 45 GRAUS, PVC, SOLDÁVEL, DN 20MM, INSTALADO EM RAMAL DE DISTRIBUIÇÃO DE ÁGUA - FORNECIMENTO E INSTALAÇÃO. AF_06/2022</v>
          </cell>
          <cell r="I3871" t="str">
            <v>UN</v>
          </cell>
          <cell r="J3871" t="str">
            <v>COEFICIENTE DE REPRESENTATIVIDADE</v>
          </cell>
          <cell r="K3871" t="str">
            <v>7,02</v>
          </cell>
        </row>
        <row r="3872">
          <cell r="A3872" t="str">
            <v>INSTALACOES HIDRO SANITARIAS</v>
          </cell>
          <cell r="B3872" t="str">
            <v>INHI</v>
          </cell>
          <cell r="C3872" t="str">
            <v>CONEXOES</v>
          </cell>
          <cell r="D3872" t="str">
            <v>0180</v>
          </cell>
        </row>
        <row r="3872">
          <cell r="G3872">
            <v>89406</v>
          </cell>
          <cell r="H3872" t="str">
            <v>CURVA 90 GRAUS, PVC, SOLDÁVEL, DN 20MM, INSTALADO EM RAMAL DE DISTRIBUIÇÃO DE ÁGUA - FORNECIMENTO E INSTALAÇÃO. AF_06/2022</v>
          </cell>
          <cell r="I3872" t="str">
            <v>UN</v>
          </cell>
          <cell r="J3872" t="str">
            <v>COEFICIENTE DE REPRESENTATIVIDADE</v>
          </cell>
          <cell r="K3872" t="str">
            <v>7,96</v>
          </cell>
        </row>
        <row r="3873">
          <cell r="A3873" t="str">
            <v>INSTALACOES HIDRO SANITARIAS</v>
          </cell>
          <cell r="B3873" t="str">
            <v>INHI</v>
          </cell>
          <cell r="C3873" t="str">
            <v>CONEXOES</v>
          </cell>
          <cell r="D3873" t="str">
            <v>0180</v>
          </cell>
        </row>
        <row r="3873">
          <cell r="G3873">
            <v>89407</v>
          </cell>
          <cell r="H3873" t="str">
            <v>CURVA 45 GRAUS, PVC, SOLDÁVEL, DN 20MM, INSTALADO EM RAMAL DE DISTRIBUIÇÃO DE ÁGUA - FORNECIMENTO E INSTALAÇÃO. AF_06/2022</v>
          </cell>
          <cell r="I3873" t="str">
            <v>UN</v>
          </cell>
          <cell r="J3873" t="str">
            <v>COEFICIENTE DE REPRESENTATIVIDADE</v>
          </cell>
          <cell r="K3873" t="str">
            <v>8,03</v>
          </cell>
        </row>
        <row r="3874">
          <cell r="A3874" t="str">
            <v>INSTALACOES HIDRO SANITARIAS</v>
          </cell>
          <cell r="B3874" t="str">
            <v>INHI</v>
          </cell>
          <cell r="C3874" t="str">
            <v>CONEXOES</v>
          </cell>
          <cell r="D3874" t="str">
            <v>0180</v>
          </cell>
        </row>
        <row r="3874">
          <cell r="G3874">
            <v>89408</v>
          </cell>
          <cell r="H3874" t="str">
            <v>JOELHO 90 GRAUS, PVC, SOLDÁVEL, DN 25MM, INSTALADO EM RAMAL DE DISTRIBUIÇÃO DE ÁGUA - FORNECIMENTO E INSTALAÇÃO. AF_06/2022</v>
          </cell>
          <cell r="I3874" t="str">
            <v>UN</v>
          </cell>
          <cell r="J3874" t="str">
            <v>COEFICIENTE DE REPRESENTATIVIDADE</v>
          </cell>
          <cell r="K3874" t="str">
            <v>7,75</v>
          </cell>
        </row>
        <row r="3875">
          <cell r="A3875" t="str">
            <v>INSTALACOES HIDRO SANITARIAS</v>
          </cell>
          <cell r="B3875" t="str">
            <v>INHI</v>
          </cell>
          <cell r="C3875" t="str">
            <v>CONEXOES</v>
          </cell>
          <cell r="D3875" t="str">
            <v>0180</v>
          </cell>
        </row>
        <row r="3875">
          <cell r="G3875">
            <v>89409</v>
          </cell>
          <cell r="H3875" t="str">
            <v>JOELHO 45 GRAUS, PVC, SOLDÁVEL, DN 25MM, INSTALADO EM RAMAL DE DISTRIBUIÇÃO DE ÁGUA - FORNECIMENTO E INSTALAÇÃO. AF_06/2022</v>
          </cell>
          <cell r="I3875" t="str">
            <v>UN</v>
          </cell>
          <cell r="J3875" t="str">
            <v>COEFICIENTE DE REPRESENTATIVIDADE</v>
          </cell>
          <cell r="K3875" t="str">
            <v>8,49</v>
          </cell>
        </row>
        <row r="3876">
          <cell r="A3876" t="str">
            <v>INSTALACOES HIDRO SANITARIAS</v>
          </cell>
          <cell r="B3876" t="str">
            <v>INHI</v>
          </cell>
          <cell r="C3876" t="str">
            <v>CONEXOES</v>
          </cell>
          <cell r="D3876" t="str">
            <v>0180</v>
          </cell>
        </row>
        <row r="3876">
          <cell r="G3876">
            <v>89410</v>
          </cell>
          <cell r="H3876" t="str">
            <v>CURVA 90 GRAUS, PVC, SOLDÁVEL, DN 25MM, INSTALADO EM RAMAL DE DISTRIBUIÇÃO DE ÁGUA - FORNECIMENTO E INSTALAÇÃO. AF_06/2022</v>
          </cell>
          <cell r="I3876" t="str">
            <v>UN</v>
          </cell>
          <cell r="J3876" t="str">
            <v>COEFICIENTE DE REPRESENTATIVIDADE</v>
          </cell>
          <cell r="K3876" t="str">
            <v>9,92</v>
          </cell>
        </row>
        <row r="3877">
          <cell r="A3877" t="str">
            <v>INSTALACOES HIDRO SANITARIAS</v>
          </cell>
          <cell r="B3877" t="str">
            <v>INHI</v>
          </cell>
          <cell r="C3877" t="str">
            <v>CONEXOES</v>
          </cell>
          <cell r="D3877" t="str">
            <v>0180</v>
          </cell>
        </row>
        <row r="3877">
          <cell r="G3877">
            <v>89411</v>
          </cell>
          <cell r="H3877" t="str">
            <v>CURVA 45 GRAUS, PVC, SOLDÁVEL, DN 25MM, INSTALADO EM RAMAL DE DISTRIBUIÇÃO DE ÁGUA - FORNECIMENTO E INSTALAÇÃO. AF_06/2022</v>
          </cell>
          <cell r="I3877" t="str">
            <v>UN</v>
          </cell>
          <cell r="J3877" t="str">
            <v>COEFICIENTE DE REPRESENTATIVIDADE</v>
          </cell>
          <cell r="K3877" t="str">
            <v>9,41</v>
          </cell>
        </row>
        <row r="3878">
          <cell r="A3878" t="str">
            <v>INSTALACOES HIDRO SANITARIAS</v>
          </cell>
          <cell r="B3878" t="str">
            <v>INHI</v>
          </cell>
          <cell r="C3878" t="str">
            <v>CONEXOES</v>
          </cell>
          <cell r="D3878" t="str">
            <v>0180</v>
          </cell>
        </row>
        <row r="3878">
          <cell r="G3878">
            <v>89412</v>
          </cell>
          <cell r="H3878" t="str">
            <v>JOELHO 90 GRAUS, PVC, SOLDÁVEL, DN 25MM, X 3/4  INSTALADO EM RAMAL DE DISTRIBUIÇÃO DE ÁGUA - FORNECIMENTO E INSTALAÇÃO. AF_06/2022</v>
          </cell>
          <cell r="I3878" t="str">
            <v>UN</v>
          </cell>
          <cell r="J3878" t="str">
            <v>COEFICIENTE DE REPRESENTATIVIDADE</v>
          </cell>
          <cell r="K3878" t="str">
            <v>8,83</v>
          </cell>
        </row>
        <row r="3879">
          <cell r="A3879" t="str">
            <v>INSTALACOES HIDRO SANITARIAS</v>
          </cell>
          <cell r="B3879" t="str">
            <v>INHI</v>
          </cell>
          <cell r="C3879" t="str">
            <v>CONEXOES</v>
          </cell>
          <cell r="D3879" t="str">
            <v>0180</v>
          </cell>
        </row>
        <row r="3879">
          <cell r="G3879">
            <v>89413</v>
          </cell>
          <cell r="H3879" t="str">
            <v>JOELHO 90 GRAUS, PVC, SOLDÁVEL, DN 32MM, INSTALADO EM RAMAL DE DISTRIBUIÇÃO DE ÁGUA - FORNECIMENTO E INSTALAÇÃO. AF_06/2022</v>
          </cell>
          <cell r="I3879" t="str">
            <v>UN</v>
          </cell>
          <cell r="J3879" t="str">
            <v>COEFICIENTE DE REPRESENTATIVIDADE</v>
          </cell>
          <cell r="K3879" t="str">
            <v>10,90</v>
          </cell>
        </row>
        <row r="3880">
          <cell r="A3880" t="str">
            <v>INSTALACOES HIDRO SANITARIAS</v>
          </cell>
          <cell r="B3880" t="str">
            <v>INHI</v>
          </cell>
          <cell r="C3880" t="str">
            <v>CONEXOES</v>
          </cell>
          <cell r="D3880" t="str">
            <v>0180</v>
          </cell>
        </row>
        <row r="3880">
          <cell r="G3880">
            <v>89414</v>
          </cell>
          <cell r="H3880" t="str">
            <v>JOELHO 45 GRAUS, PVC, SOLDÁVEL, DN 32MM, INSTALADO EM RAMAL DE DISTRIBUIÇÃO DE ÁGUA - FORNECIMENTO E INSTALAÇÃO. AF_06/2022</v>
          </cell>
          <cell r="I3880" t="str">
            <v>UN</v>
          </cell>
          <cell r="J3880" t="str">
            <v>COEFICIENTE DE REPRESENTATIVIDADE</v>
          </cell>
          <cell r="K3880" t="str">
            <v>12,56</v>
          </cell>
        </row>
        <row r="3881">
          <cell r="A3881" t="str">
            <v>INSTALACOES HIDRO SANITARIAS</v>
          </cell>
          <cell r="B3881" t="str">
            <v>INHI</v>
          </cell>
          <cell r="C3881" t="str">
            <v>CONEXOES</v>
          </cell>
          <cell r="D3881" t="str">
            <v>0180</v>
          </cell>
        </row>
        <row r="3881">
          <cell r="G3881">
            <v>89415</v>
          </cell>
          <cell r="H3881" t="str">
            <v>CURVA 90 GRAUS, PVC, SOLDÁVEL, DN 32MM, INSTALADO EM RAMAL DE DISTRIBUIÇÃO DE ÁGUA - FORNECIMENTO E INSTALAÇÃO. AF_06/2022</v>
          </cell>
          <cell r="I3881" t="str">
            <v>UN</v>
          </cell>
          <cell r="J3881" t="str">
            <v>COEFICIENTE DE REPRESENTATIVIDADE</v>
          </cell>
          <cell r="K3881" t="str">
            <v>14,79</v>
          </cell>
        </row>
        <row r="3882">
          <cell r="A3882" t="str">
            <v>INSTALACOES HIDRO SANITARIAS</v>
          </cell>
          <cell r="B3882" t="str">
            <v>INHI</v>
          </cell>
          <cell r="C3882" t="str">
            <v>CONEXOES</v>
          </cell>
          <cell r="D3882" t="str">
            <v>0180</v>
          </cell>
        </row>
        <row r="3882">
          <cell r="G3882">
            <v>89416</v>
          </cell>
          <cell r="H3882" t="str">
            <v>CURVA 45 GRAUS, PVC, SOLDÁVEL, DN 32MM, INSTALADO EM RAMAL DE DISTRIBUIÇÃO DE ÁGUA - FORNECIMENTO E INSTALAÇÃO. AF_06/2022</v>
          </cell>
          <cell r="I3882" t="str">
            <v>UN</v>
          </cell>
          <cell r="J3882" t="str">
            <v>COEFICIENTE DE REPRESENTATIVIDADE</v>
          </cell>
          <cell r="K3882" t="str">
            <v>12,87</v>
          </cell>
        </row>
        <row r="3883">
          <cell r="A3883" t="str">
            <v>INSTALACOES HIDRO SANITARIAS</v>
          </cell>
          <cell r="B3883" t="str">
            <v>INHI</v>
          </cell>
          <cell r="C3883" t="str">
            <v>CONEXOES</v>
          </cell>
          <cell r="D3883" t="str">
            <v>0180</v>
          </cell>
        </row>
        <row r="3883">
          <cell r="G3883">
            <v>89417</v>
          </cell>
          <cell r="H3883" t="str">
            <v>LUVA, PVC, SOLDÁVEL, DN 20MM, INSTALADO EM RAMAL DE DISTRIBUIÇÃO DE ÁGUA - FORNECIMENTO E INSTALAÇÃO. AF_06/2022</v>
          </cell>
          <cell r="I3883" t="str">
            <v>UN</v>
          </cell>
          <cell r="J3883" t="str">
            <v>COEFICIENTE DE REPRESENTATIVIDADE</v>
          </cell>
          <cell r="K3883" t="str">
            <v>4,93</v>
          </cell>
        </row>
        <row r="3884">
          <cell r="A3884" t="str">
            <v>INSTALACOES HIDRO SANITARIAS</v>
          </cell>
          <cell r="B3884" t="str">
            <v>INHI</v>
          </cell>
          <cell r="C3884" t="str">
            <v>CONEXOES</v>
          </cell>
          <cell r="D3884" t="str">
            <v>0180</v>
          </cell>
        </row>
        <row r="3884">
          <cell r="G3884">
            <v>89418</v>
          </cell>
          <cell r="H3884" t="str">
            <v>LUVA DE CORRER, PVC, SOLDÁVEL, DN 20MM, INSTALADO EM RAMAL DE DISTRIBUIÇÃO DE ÁGUA - FORNECIMENTO E INSTALAÇÃO. AF_06/2022</v>
          </cell>
          <cell r="I3884" t="str">
            <v>UN</v>
          </cell>
          <cell r="J3884" t="str">
            <v>COEFICIENTE DE REPRESENTATIVIDADE</v>
          </cell>
          <cell r="K3884" t="str">
            <v>14,40</v>
          </cell>
        </row>
        <row r="3885">
          <cell r="A3885" t="str">
            <v>INSTALACOES HIDRO SANITARIAS</v>
          </cell>
          <cell r="B3885" t="str">
            <v>INHI</v>
          </cell>
          <cell r="C3885" t="str">
            <v>CONEXOES</v>
          </cell>
          <cell r="D3885" t="str">
            <v>0180</v>
          </cell>
        </row>
        <row r="3885">
          <cell r="G3885">
            <v>89419</v>
          </cell>
          <cell r="H3885" t="str">
            <v>LUVA DE REDUÇÃO, PVC, SOLDÁVEL, DN 25MM X 20MM, INSTALADO EM RAMAL DE DISTRIBUIÇÃO DE ÁGUA - FORNECIMENTO E INSTALAÇÃO. AF_06/2022</v>
          </cell>
          <cell r="I3885" t="str">
            <v>UN</v>
          </cell>
          <cell r="J3885" t="str">
            <v>COEFICIENTE DE REPRESENTATIVIDADE</v>
          </cell>
          <cell r="K3885" t="str">
            <v>5,97</v>
          </cell>
        </row>
        <row r="3886">
          <cell r="A3886" t="str">
            <v>INSTALACOES HIDRO SANITARIAS</v>
          </cell>
          <cell r="B3886" t="str">
            <v>INHI</v>
          </cell>
          <cell r="C3886" t="str">
            <v>CONEXOES</v>
          </cell>
          <cell r="D3886" t="str">
            <v>0180</v>
          </cell>
        </row>
        <row r="3886">
          <cell r="G3886">
            <v>89421</v>
          </cell>
          <cell r="H3886" t="str">
            <v>UNIÃO, PVC, SOLDÁVEL, DN 20MM, INSTALADO EM RAMAL DE DISTRIBUIÇÃO DE ÁGUA - FORNECIMENTO E INSTALAÇÃO. AF_06/2022</v>
          </cell>
          <cell r="I3886" t="str">
            <v>UN</v>
          </cell>
          <cell r="J3886" t="str">
            <v>COEFICIENTE DE REPRESENTATIVIDADE</v>
          </cell>
          <cell r="K3886" t="str">
            <v>10,57</v>
          </cell>
        </row>
        <row r="3887">
          <cell r="A3887" t="str">
            <v>INSTALACOES HIDRO SANITARIAS</v>
          </cell>
          <cell r="B3887" t="str">
            <v>INHI</v>
          </cell>
          <cell r="C3887" t="str">
            <v>CONEXOES</v>
          </cell>
          <cell r="D3887" t="str">
            <v>0180</v>
          </cell>
        </row>
        <row r="3887">
          <cell r="G3887">
            <v>89423</v>
          </cell>
          <cell r="H3887" t="str">
            <v>CURVA DE TRANSPOSIÇÃO, PVC, SOLDÁVEL, DN 20MM, INSTALADO EM RAMAL DE DISTRIBUIÇÃO DE ÁGUA   FORNECIMENTO E INSTALAÇÃO. AF_06/2022</v>
          </cell>
          <cell r="I3887" t="str">
            <v>UN</v>
          </cell>
          <cell r="J3887" t="str">
            <v>COEFICIENTE DE REPRESENTATIVIDADE</v>
          </cell>
          <cell r="K3887" t="str">
            <v>8,93</v>
          </cell>
        </row>
        <row r="3888">
          <cell r="A3888" t="str">
            <v>INSTALACOES HIDRO SANITARIAS</v>
          </cell>
          <cell r="B3888" t="str">
            <v>INHI</v>
          </cell>
          <cell r="C3888" t="str">
            <v>CONEXOES</v>
          </cell>
          <cell r="D3888" t="str">
            <v>0180</v>
          </cell>
        </row>
        <row r="3888">
          <cell r="G3888">
            <v>89424</v>
          </cell>
          <cell r="H3888" t="str">
            <v>LUVA, PVC, SOLDÁVEL, DN 25MM, INSTALADO EM RAMAL DE DISTRIBUIÇÃO DE ÁGUA - FORNECIMENTO E INSTALAÇÃO. AF_06/2022</v>
          </cell>
          <cell r="I3888" t="str">
            <v>UN</v>
          </cell>
          <cell r="J3888" t="str">
            <v>COEFICIENTE DE REPRESENTATIVIDADE</v>
          </cell>
          <cell r="K3888" t="str">
            <v>5,83</v>
          </cell>
        </row>
        <row r="3889">
          <cell r="A3889" t="str">
            <v>INSTALACOES HIDRO SANITARIAS</v>
          </cell>
          <cell r="B3889" t="str">
            <v>INHI</v>
          </cell>
          <cell r="C3889" t="str">
            <v>CONEXOES</v>
          </cell>
          <cell r="D3889" t="str">
            <v>0180</v>
          </cell>
        </row>
        <row r="3889">
          <cell r="G3889">
            <v>89425</v>
          </cell>
          <cell r="H3889" t="str">
            <v>LUVA DE CORRER, PVC, SOLDÁVEL, DN 25MM, INSTALADO EM RAMAL DE DISTRIBUIÇÃO DE ÁGUA - FORNECIMENTO E INSTALAÇÃO. AF_06/2022</v>
          </cell>
          <cell r="I3889" t="str">
            <v>UN</v>
          </cell>
          <cell r="J3889" t="str">
            <v>COEFICIENTE DE REPRESENTATIVIDADE</v>
          </cell>
          <cell r="K3889" t="str">
            <v>16,93</v>
          </cell>
        </row>
        <row r="3890">
          <cell r="A3890" t="str">
            <v>INSTALACOES HIDRO SANITARIAS</v>
          </cell>
          <cell r="B3890" t="str">
            <v>INHI</v>
          </cell>
          <cell r="C3890" t="str">
            <v>CONEXOES</v>
          </cell>
          <cell r="D3890" t="str">
            <v>0180</v>
          </cell>
        </row>
        <row r="3890">
          <cell r="G3890">
            <v>89426</v>
          </cell>
          <cell r="H3890" t="str">
            <v>LUVA DE REDUÇÃO, PVC, SOLDÁVEL, DN 32MM X 25MM, INSTALADO EM RAMAL DE DISTRIBUIÇÃO DE ÁGUA - FORNECIMENTO E INSTALAÇÃO. AF_06/2022</v>
          </cell>
          <cell r="I3890" t="str">
            <v>UN</v>
          </cell>
          <cell r="J3890" t="str">
            <v>COEFICIENTE DE REPRESENTATIVIDADE</v>
          </cell>
          <cell r="K3890" t="str">
            <v>8,59</v>
          </cell>
        </row>
        <row r="3891">
          <cell r="A3891" t="str">
            <v>INSTALACOES HIDRO SANITARIAS</v>
          </cell>
          <cell r="B3891" t="str">
            <v>INHI</v>
          </cell>
          <cell r="C3891" t="str">
            <v>CONEXOES</v>
          </cell>
          <cell r="D3891" t="str">
            <v>0180</v>
          </cell>
        </row>
        <row r="3891">
          <cell r="G3891">
            <v>89427</v>
          </cell>
          <cell r="H3891" t="str">
            <v>LUVA COM BUCHA DE LATÃO, PVC, SOLDÁVEL, DN 25MM X 3/4 , INSTALADO EM RAMAL DE DISTRIBUIÇÃO DE ÁGUA - FORNECIMENTO E INSTALAÇÃO. AF_06/2022</v>
          </cell>
          <cell r="I3891" t="str">
            <v>UN</v>
          </cell>
          <cell r="J3891" t="str">
            <v>COEFICIENTE DE REPRESENTATIVIDADE</v>
          </cell>
          <cell r="K3891" t="str">
            <v>10,94</v>
          </cell>
        </row>
        <row r="3892">
          <cell r="A3892" t="str">
            <v>INSTALACOES HIDRO SANITARIAS</v>
          </cell>
          <cell r="B3892" t="str">
            <v>INHI</v>
          </cell>
          <cell r="C3892" t="str">
            <v>CONEXOES</v>
          </cell>
          <cell r="D3892" t="str">
            <v>0180</v>
          </cell>
        </row>
        <row r="3892">
          <cell r="G3892">
            <v>89428</v>
          </cell>
          <cell r="H3892" t="str">
            <v>UNIÃO, PVC, SOLDÁVEL, DN 25MM, INSTALADO EM RAMAL DE DISTRIBUIÇÃO DE ÁGUA - FORNECIMENTO E INSTALAÇÃO. AF_06/2022</v>
          </cell>
          <cell r="I3892" t="str">
            <v>UN</v>
          </cell>
          <cell r="J3892" t="str">
            <v>COEFICIENTE DE REPRESENTATIVIDADE</v>
          </cell>
          <cell r="K3892" t="str">
            <v>12,73</v>
          </cell>
        </row>
        <row r="3893">
          <cell r="A3893" t="str">
            <v>INSTALACOES HIDRO SANITARIAS</v>
          </cell>
          <cell r="B3893" t="str">
            <v>INHI</v>
          </cell>
          <cell r="C3893" t="str">
            <v>CONEXOES</v>
          </cell>
          <cell r="D3893" t="str">
            <v>0180</v>
          </cell>
        </row>
        <row r="3893">
          <cell r="G3893">
            <v>89429</v>
          </cell>
          <cell r="H3893" t="str">
            <v>ADAPTADOR CURTO COM BOLSA E ROSCA PARA REGISTRO, PVC, SOLDÁVEL, DN 25MM X 3/4 , INSTALADO EM RAMAL DE DISTRIBUIÇÃO DE ÁGUA - FORNECIMENTO E INSTALAÇÃO. AF_06/2022</v>
          </cell>
          <cell r="I3893" t="str">
            <v>UN</v>
          </cell>
          <cell r="J3893" t="str">
            <v>COEFICIENTE DE REPRESENTATIVIDADE</v>
          </cell>
          <cell r="K3893" t="str">
            <v>5,48</v>
          </cell>
        </row>
        <row r="3894">
          <cell r="A3894" t="str">
            <v>INSTALACOES HIDRO SANITARIAS</v>
          </cell>
          <cell r="B3894" t="str">
            <v>INHI</v>
          </cell>
          <cell r="C3894" t="str">
            <v>CONEXOES</v>
          </cell>
          <cell r="D3894" t="str">
            <v>0180</v>
          </cell>
        </row>
        <row r="3894">
          <cell r="G3894">
            <v>89430</v>
          </cell>
          <cell r="H3894" t="str">
            <v>CURVA DE TRANSPOSIÇÃO, PVC, SOLDÁVEL, DN 25MM, INSTALADO EM RAMAL DE DISTRIBUIÇÃO DE ÁGUA   FORNECIMENTO E INSTALAÇÃO. AF_06/2022</v>
          </cell>
          <cell r="I3894" t="str">
            <v>UN</v>
          </cell>
          <cell r="J3894" t="str">
            <v>COEFICIENTE DE REPRESENTATIVIDADE</v>
          </cell>
          <cell r="K3894" t="str">
            <v>11,48</v>
          </cell>
        </row>
        <row r="3895">
          <cell r="A3895" t="str">
            <v>INSTALACOES HIDRO SANITARIAS</v>
          </cell>
          <cell r="B3895" t="str">
            <v>INHI</v>
          </cell>
          <cell r="C3895" t="str">
            <v>CONEXOES</v>
          </cell>
          <cell r="D3895" t="str">
            <v>0180</v>
          </cell>
        </row>
        <row r="3895">
          <cell r="G3895">
            <v>89431</v>
          </cell>
          <cell r="H3895" t="str">
            <v>LUVA, PVC, SOLDÁVEL, DN 32MM, INSTALADO EM RAMAL DE DISTRIBUIÇÃO DE ÁGUA - FORNECIMENTO E INSTALAÇÃO. AF_06/2022</v>
          </cell>
          <cell r="I3895" t="str">
            <v>UN</v>
          </cell>
          <cell r="J3895" t="str">
            <v>COEFICIENTE DE REPRESENTATIVIDADE</v>
          </cell>
          <cell r="K3895" t="str">
            <v>8,09</v>
          </cell>
        </row>
        <row r="3896">
          <cell r="A3896" t="str">
            <v>INSTALACOES HIDRO SANITARIAS</v>
          </cell>
          <cell r="B3896" t="str">
            <v>INHI</v>
          </cell>
          <cell r="C3896" t="str">
            <v>CONEXOES</v>
          </cell>
          <cell r="D3896" t="str">
            <v>0180</v>
          </cell>
        </row>
        <row r="3896">
          <cell r="G3896">
            <v>89432</v>
          </cell>
          <cell r="H3896" t="str">
            <v>LUVA DE CORRER, PVC, SOLDÁVEL, DN 32MM, INSTALADO EM RAMAL DE DISTRIBUIÇÃO DE ÁGUA   FORNECIMENTO E INSTALAÇÃO. AF_06/2022</v>
          </cell>
          <cell r="I3896" t="str">
            <v>UN</v>
          </cell>
          <cell r="J3896" t="str">
            <v>COEFICIENTE DE REPRESENTATIVIDADE</v>
          </cell>
          <cell r="K3896" t="str">
            <v>27,27</v>
          </cell>
        </row>
        <row r="3897">
          <cell r="A3897" t="str">
            <v>INSTALACOES HIDRO SANITARIAS</v>
          </cell>
          <cell r="B3897" t="str">
            <v>INHI</v>
          </cell>
          <cell r="C3897" t="str">
            <v>CONEXOES</v>
          </cell>
          <cell r="D3897" t="str">
            <v>0180</v>
          </cell>
        </row>
        <row r="3897">
          <cell r="G3897">
            <v>89433</v>
          </cell>
          <cell r="H3897" t="str">
            <v>LUVA DE REDUÇÃO, PVC, SOLDÁVEL, DN 40MM X 32MM, INSTALADO EM RAMAL DE DISTRIBUIÇÃO DE ÁGUA - FORNECIMENTO E INSTALAÇÃO. AF_06/2022</v>
          </cell>
          <cell r="I3897" t="str">
            <v>UN</v>
          </cell>
          <cell r="J3897" t="str">
            <v>COEFICIENTE DE REPRESENTATIVIDADE</v>
          </cell>
          <cell r="K3897" t="str">
            <v>11,90</v>
          </cell>
        </row>
        <row r="3898">
          <cell r="A3898" t="str">
            <v>INSTALACOES HIDRO SANITARIAS</v>
          </cell>
          <cell r="B3898" t="str">
            <v>INHI</v>
          </cell>
          <cell r="C3898" t="str">
            <v>CONEXOES</v>
          </cell>
          <cell r="D3898" t="str">
            <v>0180</v>
          </cell>
        </row>
        <row r="3898">
          <cell r="G3898">
            <v>89434</v>
          </cell>
          <cell r="H3898" t="str">
            <v>LUVA SOLDÁVEL E COM ROSCA, PVC, SOLDÁVEL, DN 32MM X 1 , INSTALADO EM RAMAL DE DISTRIBUIÇÃO DE ÁGUA - FORNECIMENTO E INSTALAÇÃO. AF_06/2022</v>
          </cell>
          <cell r="I3898" t="str">
            <v>UN</v>
          </cell>
          <cell r="J3898" t="str">
            <v>COEFICIENTE DE REPRESENTATIVIDADE</v>
          </cell>
          <cell r="K3898" t="str">
            <v>9,94</v>
          </cell>
        </row>
        <row r="3899">
          <cell r="A3899" t="str">
            <v>INSTALACOES HIDRO SANITARIAS</v>
          </cell>
          <cell r="B3899" t="str">
            <v>INHI</v>
          </cell>
          <cell r="C3899" t="str">
            <v>CONEXOES</v>
          </cell>
          <cell r="D3899" t="str">
            <v>0180</v>
          </cell>
        </row>
        <row r="3899">
          <cell r="G3899">
            <v>89435</v>
          </cell>
          <cell r="H3899" t="str">
            <v>UNIÃO, PVC, SOLDÁVEL, DN 32MM, INSTALADO EM RAMAL DE DISTRIBUIÇÃO DE ÁGUA - FORNECIMENTO E INSTALAÇÃO. AF_06/2022</v>
          </cell>
          <cell r="I3899" t="str">
            <v>UN</v>
          </cell>
          <cell r="J3899" t="str">
            <v>COEFICIENTE DE REPRESENTATIVIDADE</v>
          </cell>
          <cell r="K3899" t="str">
            <v>19,13</v>
          </cell>
        </row>
        <row r="3900">
          <cell r="A3900" t="str">
            <v>INSTALACOES HIDRO SANITARIAS</v>
          </cell>
          <cell r="B3900" t="str">
            <v>INHI</v>
          </cell>
          <cell r="C3900" t="str">
            <v>CONEXOES</v>
          </cell>
          <cell r="D3900" t="str">
            <v>0180</v>
          </cell>
        </row>
        <row r="3900">
          <cell r="G3900">
            <v>89436</v>
          </cell>
          <cell r="H3900" t="str">
            <v>ADAPTADOR CURTO COM BOLSA E ROSCA PARA REGISTRO, PVC, SOLDÁVEL, DN 32MM X 1 , INSTALADO EM RAMAL DE DISTRIBUIÇÃO DE ÁGUA - FORNECIMENTO E INSTALAÇÃO. AF_06/2022</v>
          </cell>
          <cell r="I3900" t="str">
            <v>UN</v>
          </cell>
          <cell r="J3900" t="str">
            <v>COEFICIENTE DE REPRESENTATIVIDADE</v>
          </cell>
          <cell r="K3900" t="str">
            <v>7,32</v>
          </cell>
        </row>
        <row r="3901">
          <cell r="A3901" t="str">
            <v>INSTALACOES HIDRO SANITARIAS</v>
          </cell>
          <cell r="B3901" t="str">
            <v>INHI</v>
          </cell>
          <cell r="C3901" t="str">
            <v>CONEXOES</v>
          </cell>
          <cell r="D3901" t="str">
            <v>0180</v>
          </cell>
        </row>
        <row r="3901">
          <cell r="G3901">
            <v>89437</v>
          </cell>
          <cell r="H3901" t="str">
            <v>CURVA DE TRANSPOSIÇÃO, PVC, SOLDÁVEL, DN 32MM, INSTALADO EM RAMAL DE DISTRIBUIÇÃO DE ÁGUA   FORNECIMENTO E INSTALAÇÃO. AF_06/2022</v>
          </cell>
          <cell r="I3901" t="str">
            <v>UN</v>
          </cell>
          <cell r="J3901" t="str">
            <v>COEFICIENTE DE REPRESENTATIVIDADE</v>
          </cell>
          <cell r="K3901" t="str">
            <v>22,06</v>
          </cell>
        </row>
        <row r="3902">
          <cell r="A3902" t="str">
            <v>INSTALACOES HIDRO SANITARIAS</v>
          </cell>
          <cell r="B3902" t="str">
            <v>INHI</v>
          </cell>
          <cell r="C3902" t="str">
            <v>CONEXOES</v>
          </cell>
          <cell r="D3902" t="str">
            <v>0180</v>
          </cell>
        </row>
        <row r="3902">
          <cell r="G3902">
            <v>89438</v>
          </cell>
          <cell r="H3902" t="str">
            <v>TE, PVC, SOLDÁVEL, DN 20MM, INSTALADO EM RAMAL DE DISTRIBUIÇÃO DE ÁGUA - FORNECIMENTO E INSTALAÇÃO. AF_06/2022</v>
          </cell>
          <cell r="I3902" t="str">
            <v>UN</v>
          </cell>
          <cell r="J3902" t="str">
            <v>COEFICIENTE DE REPRESENTATIVIDADE</v>
          </cell>
          <cell r="K3902" t="str">
            <v>9,06</v>
          </cell>
        </row>
        <row r="3903">
          <cell r="A3903" t="str">
            <v>INSTALACOES HIDRO SANITARIAS</v>
          </cell>
          <cell r="B3903" t="str">
            <v>INHI</v>
          </cell>
          <cell r="C3903" t="str">
            <v>CONEXOES</v>
          </cell>
          <cell r="D3903" t="str">
            <v>0180</v>
          </cell>
        </row>
        <row r="3903">
          <cell r="G3903">
            <v>89439</v>
          </cell>
          <cell r="H3903" t="str">
            <v>TÊ SOLDÁVEL E COM ROSCA NA BOLSA CENTRAL, PVC, SOLDÁVEL, DN 20MM X 1/2 , INSTALADO EM RAMAL DE DISTRIBUIÇÃO DE ÁGUA - FORNECIMENTO E INSTALAÇÃO. AF_06/2022</v>
          </cell>
          <cell r="I3903" t="str">
            <v>UN</v>
          </cell>
          <cell r="J3903" t="str">
            <v>COEFICIENTE DE REPRESENTATIVIDADE</v>
          </cell>
          <cell r="K3903" t="str">
            <v>10,48</v>
          </cell>
        </row>
        <row r="3904">
          <cell r="A3904" t="str">
            <v>INSTALACOES HIDRO SANITARIAS</v>
          </cell>
          <cell r="B3904" t="str">
            <v>INHI</v>
          </cell>
          <cell r="C3904" t="str">
            <v>CONEXOES</v>
          </cell>
          <cell r="D3904" t="str">
            <v>0180</v>
          </cell>
        </row>
        <row r="3904">
          <cell r="G3904">
            <v>89440</v>
          </cell>
          <cell r="H3904" t="str">
            <v>TE, PVC, SOLDÁVEL, DN 25MM, INSTALADO EM RAMAL DE DISTRIBUIÇÃO DE ÁGUA - FORNECIMENTO E INSTALAÇÃO. AF_06/2022</v>
          </cell>
          <cell r="I3904" t="str">
            <v>UN</v>
          </cell>
          <cell r="J3904" t="str">
            <v>COEFICIENTE DE REPRESENTATIVIDADE</v>
          </cell>
          <cell r="K3904" t="str">
            <v>10,74</v>
          </cell>
        </row>
        <row r="3905">
          <cell r="A3905" t="str">
            <v>INSTALACOES HIDRO SANITARIAS</v>
          </cell>
          <cell r="B3905" t="str">
            <v>INHI</v>
          </cell>
          <cell r="C3905" t="str">
            <v>CONEXOES</v>
          </cell>
          <cell r="D3905" t="str">
            <v>0180</v>
          </cell>
        </row>
        <row r="3905">
          <cell r="G3905">
            <v>89442</v>
          </cell>
          <cell r="H3905" t="str">
            <v>TÊ DE REDUÇÃO, PVC, SOLDÁVEL, DN 25MM X 20MM, INSTALADO EM RAMAL DE DISTRIBUIÇÃO DE ÁGUA - FORNECIMENTO E INSTALAÇÃO. AF_06/2022</v>
          </cell>
          <cell r="I3905" t="str">
            <v>UN</v>
          </cell>
          <cell r="J3905" t="str">
            <v>COEFICIENTE DE REPRESENTATIVIDADE</v>
          </cell>
          <cell r="K3905" t="str">
            <v>12,49</v>
          </cell>
        </row>
        <row r="3906">
          <cell r="A3906" t="str">
            <v>INSTALACOES HIDRO SANITARIAS</v>
          </cell>
          <cell r="B3906" t="str">
            <v>INHI</v>
          </cell>
          <cell r="C3906" t="str">
            <v>CONEXOES</v>
          </cell>
          <cell r="D3906" t="str">
            <v>0180</v>
          </cell>
        </row>
        <row r="3906">
          <cell r="G3906">
            <v>89443</v>
          </cell>
          <cell r="H3906" t="str">
            <v>TE, PVC, SOLDÁVEL, DN 32MM, INSTALADO EM RAMAL DE DISTRIBUIÇÃO DE ÁGUA - FORNECIMENTO E INSTALAÇÃO. AF_06/2022</v>
          </cell>
          <cell r="I3906" t="str">
            <v>UN</v>
          </cell>
          <cell r="J3906" t="str">
            <v>COEFICIENTE DE REPRESENTATIVIDADE</v>
          </cell>
          <cell r="K3906" t="str">
            <v>15,29</v>
          </cell>
        </row>
        <row r="3907">
          <cell r="A3907" t="str">
            <v>INSTALACOES HIDRO SANITARIAS</v>
          </cell>
          <cell r="B3907" t="str">
            <v>INHI</v>
          </cell>
          <cell r="C3907" t="str">
            <v>CONEXOES</v>
          </cell>
          <cell r="D3907" t="str">
            <v>0180</v>
          </cell>
        </row>
        <row r="3907">
          <cell r="G3907">
            <v>89444</v>
          </cell>
          <cell r="H3907" t="str">
            <v>TÊ COM BUCHA DE LATÃO NA BOLSA CENTRAL, PVC, SOLDÁVEL, DN 32MM X 3/4 , INSTALADO EM RAMAL DE DISTRIBUIÇÃO DE ÁGUA - FORNECIMENTO E INSTALAÇÃO. AF_06/2022</v>
          </cell>
          <cell r="I3907" t="str">
            <v>UN</v>
          </cell>
          <cell r="J3907" t="str">
            <v>COEFICIENTE DE REPRESENTATIVIDADE</v>
          </cell>
          <cell r="K3907" t="str">
            <v>22,20</v>
          </cell>
        </row>
        <row r="3908">
          <cell r="A3908" t="str">
            <v>INSTALACOES HIDRO SANITARIAS</v>
          </cell>
          <cell r="B3908" t="str">
            <v>INHI</v>
          </cell>
          <cell r="C3908" t="str">
            <v>CONEXOES</v>
          </cell>
          <cell r="D3908" t="str">
            <v>0180</v>
          </cell>
        </row>
        <row r="3908">
          <cell r="G3908">
            <v>89445</v>
          </cell>
          <cell r="H3908" t="str">
            <v>TÊ DE REDUÇÃO, PVC, SOLDÁVEL, DN 32MM X 25MM, INSTALADO EM RAMAL DE DISTRIBUIÇÃO DE ÁGUA - FORNECIMENTO E INSTALAÇÃO. AF_06/2022</v>
          </cell>
          <cell r="I3908" t="str">
            <v>UN</v>
          </cell>
          <cell r="J3908" t="str">
            <v>COEFICIENTE DE REPRESENTATIVIDADE</v>
          </cell>
          <cell r="K3908" t="str">
            <v>17,06</v>
          </cell>
        </row>
        <row r="3909">
          <cell r="A3909" t="str">
            <v>INSTALACOES HIDRO SANITARIAS</v>
          </cell>
          <cell r="B3909" t="str">
            <v>INHI</v>
          </cell>
          <cell r="C3909" t="str">
            <v>CONEXOES</v>
          </cell>
          <cell r="D3909" t="str">
            <v>0180</v>
          </cell>
        </row>
        <row r="3909">
          <cell r="G3909">
            <v>89481</v>
          </cell>
          <cell r="H3909" t="str">
            <v>JOELHO 90 GRAUS, PVC, SOLDÁVEL, DN 25MM, INSTALADO EM PRUMADA DE ÁGUA - FORNECIMENTO E INSTALAÇÃO. AF_06/2022</v>
          </cell>
          <cell r="I3909" t="str">
            <v>UN</v>
          </cell>
          <cell r="J3909" t="str">
            <v>COEFICIENTE DE REPRESENTATIVIDADE</v>
          </cell>
          <cell r="K3909" t="str">
            <v>4,80</v>
          </cell>
        </row>
        <row r="3910">
          <cell r="A3910" t="str">
            <v>INSTALACOES HIDRO SANITARIAS</v>
          </cell>
          <cell r="B3910" t="str">
            <v>INHI</v>
          </cell>
          <cell r="C3910" t="str">
            <v>CONEXOES</v>
          </cell>
          <cell r="D3910" t="str">
            <v>0180</v>
          </cell>
        </row>
        <row r="3910">
          <cell r="G3910">
            <v>89485</v>
          </cell>
          <cell r="H3910" t="str">
            <v>JOELHO 45 GRAUS, PVC, SOLDÁVEL, DN 25MM, INSTALADO EM PRUMADA DE ÁGUA - FORNECIMENTO E INSTALAÇÃO. AF_06/2022</v>
          </cell>
          <cell r="I3910" t="str">
            <v>UN</v>
          </cell>
          <cell r="J3910" t="str">
            <v>COEFICIENTE DE REPRESENTATIVIDADE</v>
          </cell>
          <cell r="K3910" t="str">
            <v>5,54</v>
          </cell>
        </row>
        <row r="3911">
          <cell r="A3911" t="str">
            <v>INSTALACOES HIDRO SANITARIAS</v>
          </cell>
          <cell r="B3911" t="str">
            <v>INHI</v>
          </cell>
          <cell r="C3911" t="str">
            <v>CONEXOES</v>
          </cell>
          <cell r="D3911" t="str">
            <v>0180</v>
          </cell>
        </row>
        <row r="3911">
          <cell r="G3911">
            <v>89489</v>
          </cell>
          <cell r="H3911" t="str">
            <v>CURVA 90 GRAUS, PVC, SOLDÁVEL, DN 25MM, INSTALADO EM PRUMADA DE ÁGUA - FORNECIMENTO E INSTALAÇÃO. AF_06/2022</v>
          </cell>
          <cell r="I3911" t="str">
            <v>UN</v>
          </cell>
          <cell r="J3911" t="str">
            <v>COEFICIENTE DE REPRESENTATIVIDADE</v>
          </cell>
          <cell r="K3911" t="str">
            <v>6,97</v>
          </cell>
        </row>
        <row r="3912">
          <cell r="A3912" t="str">
            <v>INSTALACOES HIDRO SANITARIAS</v>
          </cell>
          <cell r="B3912" t="str">
            <v>INHI</v>
          </cell>
          <cell r="C3912" t="str">
            <v>CONEXOES</v>
          </cell>
          <cell r="D3912" t="str">
            <v>0180</v>
          </cell>
        </row>
        <row r="3912">
          <cell r="G3912">
            <v>89490</v>
          </cell>
          <cell r="H3912" t="str">
            <v>CURVA 45 GRAUS, PVC, SOLDÁVEL, DN 25MM, INSTALADO EM PRUMADA DE ÁGUA - FORNECIMENTO E INSTALAÇÃO. AF_06/2022</v>
          </cell>
          <cell r="I3912" t="str">
            <v>UN</v>
          </cell>
          <cell r="J3912" t="str">
            <v>COEFICIENTE DE REPRESENTATIVIDADE</v>
          </cell>
          <cell r="K3912" t="str">
            <v>6,46</v>
          </cell>
        </row>
        <row r="3913">
          <cell r="A3913" t="str">
            <v>INSTALACOES HIDRO SANITARIAS</v>
          </cell>
          <cell r="B3913" t="str">
            <v>INHI</v>
          </cell>
          <cell r="C3913" t="str">
            <v>CONEXOES</v>
          </cell>
          <cell r="D3913" t="str">
            <v>0180</v>
          </cell>
        </row>
        <row r="3913">
          <cell r="G3913">
            <v>89492</v>
          </cell>
          <cell r="H3913" t="str">
            <v>JOELHO 90 GRAUS, PVC, SOLDÁVEL, DN 32MM, INSTALADO EM PRUMADA DE ÁGUA - FORNECIMENTO E INSTALAÇÃO. AF_06/2022</v>
          </cell>
          <cell r="I3913" t="str">
            <v>UN</v>
          </cell>
          <cell r="J3913" t="str">
            <v>COEFICIENTE DE REPRESENTATIVIDADE</v>
          </cell>
          <cell r="K3913" t="str">
            <v>7,46</v>
          </cell>
        </row>
        <row r="3914">
          <cell r="A3914" t="str">
            <v>INSTALACOES HIDRO SANITARIAS</v>
          </cell>
          <cell r="B3914" t="str">
            <v>INHI</v>
          </cell>
          <cell r="C3914" t="str">
            <v>CONEXOES</v>
          </cell>
          <cell r="D3914" t="str">
            <v>0180</v>
          </cell>
        </row>
        <row r="3914">
          <cell r="G3914">
            <v>89493</v>
          </cell>
          <cell r="H3914" t="str">
            <v>JOELHO 45 GRAUS, PVC, SOLDÁVEL, DN 32MM, INSTALADO EM PRUMADA DE ÁGUA - FORNECIMENTO E INSTALAÇÃO. AF_06/2022</v>
          </cell>
          <cell r="I3914" t="str">
            <v>UN</v>
          </cell>
          <cell r="J3914" t="str">
            <v>COEFICIENTE DE REPRESENTATIVIDADE</v>
          </cell>
          <cell r="K3914" t="str">
            <v>9,12</v>
          </cell>
        </row>
        <row r="3915">
          <cell r="A3915" t="str">
            <v>INSTALACOES HIDRO SANITARIAS</v>
          </cell>
          <cell r="B3915" t="str">
            <v>INHI</v>
          </cell>
          <cell r="C3915" t="str">
            <v>CONEXOES</v>
          </cell>
          <cell r="D3915" t="str">
            <v>0180</v>
          </cell>
        </row>
        <row r="3915">
          <cell r="G3915">
            <v>89494</v>
          </cell>
          <cell r="H3915" t="str">
            <v>CURVA 90 GRAUS, PVC, SOLDÁVEL, DN 32MM, INSTALADO EM PRUMADA DE ÁGUA - FORNECIMENTO E INSTALAÇÃO. AF_06/2022</v>
          </cell>
          <cell r="I3915" t="str">
            <v>UN</v>
          </cell>
          <cell r="J3915" t="str">
            <v>COEFICIENTE DE REPRESENTATIVIDADE</v>
          </cell>
          <cell r="K3915" t="str">
            <v>11,35</v>
          </cell>
        </row>
        <row r="3916">
          <cell r="A3916" t="str">
            <v>INSTALACOES HIDRO SANITARIAS</v>
          </cell>
          <cell r="B3916" t="str">
            <v>INHI</v>
          </cell>
          <cell r="C3916" t="str">
            <v>CONEXOES</v>
          </cell>
          <cell r="D3916" t="str">
            <v>0180</v>
          </cell>
        </row>
        <row r="3916">
          <cell r="G3916">
            <v>89496</v>
          </cell>
          <cell r="H3916" t="str">
            <v>CURVA 45 GRAUS, PVC, SOLDÁVEL, DN 32MM, INSTALADO EM PRUMADA DE ÁGUA - FORNECIMENTO E INSTALAÇÃO. AF_06/2022</v>
          </cell>
          <cell r="I3916" t="str">
            <v>UN</v>
          </cell>
          <cell r="J3916" t="str">
            <v>COEFICIENTE DE REPRESENTATIVIDADE</v>
          </cell>
          <cell r="K3916" t="str">
            <v>9,43</v>
          </cell>
        </row>
        <row r="3917">
          <cell r="A3917" t="str">
            <v>INSTALACOES HIDRO SANITARIAS</v>
          </cell>
          <cell r="B3917" t="str">
            <v>INHI</v>
          </cell>
          <cell r="C3917" t="str">
            <v>CONEXOES</v>
          </cell>
          <cell r="D3917" t="str">
            <v>0180</v>
          </cell>
        </row>
        <row r="3917">
          <cell r="G3917">
            <v>89497</v>
          </cell>
          <cell r="H3917" t="str">
            <v>JOELHO 90 GRAUS, PVC, SOLDÁVEL, DN 40MM, INSTALADO EM PRUMADA DE ÁGUA - FORNECIMENTO E INSTALAÇÃO. AF_06/2022</v>
          </cell>
          <cell r="I3917" t="str">
            <v>UN</v>
          </cell>
          <cell r="J3917" t="str">
            <v>COEFICIENTE DE REPRESENTATIVIDADE</v>
          </cell>
          <cell r="K3917" t="str">
            <v>11,99</v>
          </cell>
        </row>
        <row r="3918">
          <cell r="A3918" t="str">
            <v>INSTALACOES HIDRO SANITARIAS</v>
          </cell>
          <cell r="B3918" t="str">
            <v>INHI</v>
          </cell>
          <cell r="C3918" t="str">
            <v>CONEXOES</v>
          </cell>
          <cell r="D3918" t="str">
            <v>0180</v>
          </cell>
        </row>
        <row r="3918">
          <cell r="G3918">
            <v>89498</v>
          </cell>
          <cell r="H3918" t="str">
            <v>JOELHO 45 GRAUS, PVC, SOLDÁVEL, DN 40MM, INSTALADO EM PRUMADA DE ÁGUA - FORNECIMENTO E INSTALAÇÃO. AF_06/2022</v>
          </cell>
          <cell r="I3918" t="str">
            <v>UN</v>
          </cell>
          <cell r="J3918" t="str">
            <v>COEFICIENTE DE REPRESENTATIVIDADE</v>
          </cell>
          <cell r="K3918" t="str">
            <v>12,05</v>
          </cell>
        </row>
        <row r="3919">
          <cell r="A3919" t="str">
            <v>INSTALACOES HIDRO SANITARIAS</v>
          </cell>
          <cell r="B3919" t="str">
            <v>INHI</v>
          </cell>
          <cell r="C3919" t="str">
            <v>CONEXOES</v>
          </cell>
          <cell r="D3919" t="str">
            <v>0180</v>
          </cell>
        </row>
        <row r="3919">
          <cell r="G3919">
            <v>89499</v>
          </cell>
          <cell r="H3919" t="str">
            <v>CURVA 90 GRAUS, PVC, SOLDÁVEL, DN 40MM, INSTALADO EM PRUMADA DE ÁGUA - FORNECIMENTO E INSTALAÇÃO. AF_06/2022</v>
          </cell>
          <cell r="I3919" t="str">
            <v>UN</v>
          </cell>
          <cell r="J3919" t="str">
            <v>COEFICIENTE DE REPRESENTATIVIDADE</v>
          </cell>
          <cell r="K3919" t="str">
            <v>17,89</v>
          </cell>
        </row>
        <row r="3920">
          <cell r="A3920" t="str">
            <v>INSTALACOES HIDRO SANITARIAS</v>
          </cell>
          <cell r="B3920" t="str">
            <v>INHI</v>
          </cell>
          <cell r="C3920" t="str">
            <v>CONEXOES</v>
          </cell>
          <cell r="D3920" t="str">
            <v>0180</v>
          </cell>
        </row>
        <row r="3920">
          <cell r="G3920">
            <v>89500</v>
          </cell>
          <cell r="H3920" t="str">
            <v>CURVA 45 GRAUS, PVC, SOLDÁVEL, DN 40MM, INSTALADO EM PRUMADA DE ÁGUA - FORNECIMENTO E INSTALAÇÃO. AF_06/2022</v>
          </cell>
          <cell r="I3920" t="str">
            <v>UN</v>
          </cell>
          <cell r="J3920" t="str">
            <v>COEFICIENTE DE REPRESENTATIVIDADE</v>
          </cell>
          <cell r="K3920" t="str">
            <v>11,53</v>
          </cell>
        </row>
        <row r="3921">
          <cell r="A3921" t="str">
            <v>INSTALACOES HIDRO SANITARIAS</v>
          </cell>
          <cell r="B3921" t="str">
            <v>INHI</v>
          </cell>
          <cell r="C3921" t="str">
            <v>CONEXOES</v>
          </cell>
          <cell r="D3921" t="str">
            <v>0180</v>
          </cell>
        </row>
        <row r="3921">
          <cell r="G3921">
            <v>89501</v>
          </cell>
          <cell r="H3921" t="str">
            <v>JOELHO 90 GRAUS, PVC, SOLDÁVEL, DN 50MM, INSTALADO EM PRUMADA DE ÁGUA - FORNECIMENTO E INSTALAÇÃO. AF_06/2022</v>
          </cell>
          <cell r="I3921" t="str">
            <v>UN</v>
          </cell>
          <cell r="J3921" t="str">
            <v>COEFICIENTE DE REPRESENTATIVIDADE</v>
          </cell>
          <cell r="K3921" t="str">
            <v>12,93</v>
          </cell>
        </row>
        <row r="3922">
          <cell r="A3922" t="str">
            <v>INSTALACOES HIDRO SANITARIAS</v>
          </cell>
          <cell r="B3922" t="str">
            <v>INHI</v>
          </cell>
          <cell r="C3922" t="str">
            <v>CONEXOES</v>
          </cell>
          <cell r="D3922" t="str">
            <v>0180</v>
          </cell>
        </row>
        <row r="3922">
          <cell r="G3922">
            <v>89502</v>
          </cell>
          <cell r="H3922" t="str">
            <v>JOELHO 45 GRAUS, PVC, SOLDÁVEL, DN 50MM, INSTALADO EM PRUMADA DE ÁGUA - FORNECIMENTO E INSTALAÇÃO. AF_06/2022</v>
          </cell>
          <cell r="I3922" t="str">
            <v>UN</v>
          </cell>
          <cell r="J3922" t="str">
            <v>COEFICIENTE DE REPRESENTATIVIDADE</v>
          </cell>
          <cell r="K3922" t="str">
            <v>15,33</v>
          </cell>
        </row>
        <row r="3923">
          <cell r="A3923" t="str">
            <v>INSTALACOES HIDRO SANITARIAS</v>
          </cell>
          <cell r="B3923" t="str">
            <v>INHI</v>
          </cell>
          <cell r="C3923" t="str">
            <v>CONEXOES</v>
          </cell>
          <cell r="D3923" t="str">
            <v>0180</v>
          </cell>
        </row>
        <row r="3923">
          <cell r="G3923">
            <v>89503</v>
          </cell>
          <cell r="H3923" t="str">
            <v>CURVA 90 GRAUS, PVC, SOLDÁVEL, DN 50MM, INSTALADO EM PRUMADA DE ÁGUA - FORNECIMENTO E INSTALAÇÃO. AF_06/2022</v>
          </cell>
          <cell r="I3923" t="str">
            <v>UN</v>
          </cell>
          <cell r="J3923" t="str">
            <v>COEFICIENTE DE REPRESENTATIVIDADE</v>
          </cell>
          <cell r="K3923" t="str">
            <v>20,68</v>
          </cell>
        </row>
        <row r="3924">
          <cell r="A3924" t="str">
            <v>INSTALACOES HIDRO SANITARIAS</v>
          </cell>
          <cell r="B3924" t="str">
            <v>INHI</v>
          </cell>
          <cell r="C3924" t="str">
            <v>CONEXOES</v>
          </cell>
          <cell r="D3924" t="str">
            <v>0180</v>
          </cell>
        </row>
        <row r="3924">
          <cell r="G3924">
            <v>89504</v>
          </cell>
          <cell r="H3924" t="str">
            <v>CURVA 45 GRAUS, PVC, SOLDÁVEL, DN 50MM, INSTALADO EM PRUMADA DE ÁGUA - FORNECIMENTO E INSTALAÇÃO. AF_06/2022</v>
          </cell>
          <cell r="I3924" t="str">
            <v>UN</v>
          </cell>
          <cell r="J3924" t="str">
            <v>COEFICIENTE DE REPRESENTATIVIDADE</v>
          </cell>
          <cell r="K3924" t="str">
            <v>17,05</v>
          </cell>
        </row>
        <row r="3925">
          <cell r="A3925" t="str">
            <v>INSTALACOES HIDRO SANITARIAS</v>
          </cell>
          <cell r="B3925" t="str">
            <v>INHI</v>
          </cell>
          <cell r="C3925" t="str">
            <v>CONEXOES</v>
          </cell>
          <cell r="D3925" t="str">
            <v>0180</v>
          </cell>
        </row>
        <row r="3925">
          <cell r="G3925">
            <v>89505</v>
          </cell>
          <cell r="H3925" t="str">
            <v>JOELHO 90 GRAUS, PVC, SOLDÁVEL, DN 60MM, INSTALADO EM PRUMADA DE ÁGUA - FORNECIMENTO E INSTALAÇÃO. AF_06/2022</v>
          </cell>
          <cell r="I3925" t="str">
            <v>UN</v>
          </cell>
          <cell r="J3925" t="str">
            <v>COEFICIENTE DE REPRESENTATIVIDADE</v>
          </cell>
          <cell r="K3925" t="str">
            <v>37,88</v>
          </cell>
        </row>
        <row r="3926">
          <cell r="A3926" t="str">
            <v>INSTALACOES HIDRO SANITARIAS</v>
          </cell>
          <cell r="B3926" t="str">
            <v>INHI</v>
          </cell>
          <cell r="C3926" t="str">
            <v>CONEXOES</v>
          </cell>
          <cell r="D3926" t="str">
            <v>0180</v>
          </cell>
        </row>
        <row r="3926">
          <cell r="G3926">
            <v>89506</v>
          </cell>
          <cell r="H3926" t="str">
            <v>JOELHO 45 GRAUS, PVC, SOLDÁVEL, DN 60MM, INSTALADO EM PRUMADA DE ÁGUA - FORNECIMENTO E INSTALAÇÃO. AF_06/2022</v>
          </cell>
          <cell r="I3926" t="str">
            <v>UN</v>
          </cell>
          <cell r="J3926" t="str">
            <v>COEFICIENTE DE REPRESENTATIVIDADE</v>
          </cell>
          <cell r="K3926" t="str">
            <v>36,20</v>
          </cell>
        </row>
        <row r="3927">
          <cell r="A3927" t="str">
            <v>INSTALACOES HIDRO SANITARIAS</v>
          </cell>
          <cell r="B3927" t="str">
            <v>INHI</v>
          </cell>
          <cell r="C3927" t="str">
            <v>CONEXOES</v>
          </cell>
          <cell r="D3927" t="str">
            <v>0180</v>
          </cell>
        </row>
        <row r="3927">
          <cell r="G3927">
            <v>89507</v>
          </cell>
          <cell r="H3927" t="str">
            <v>CURVA 90 GRAUS, PVC, SOLDÁVEL, DN 60MM, INSTALADO EM PRUMADA DE ÁGUA - FORNECIMENTO E INSTALAÇÃO. AF_06/2022</v>
          </cell>
          <cell r="I3927" t="str">
            <v>UN</v>
          </cell>
          <cell r="J3927" t="str">
            <v>COEFICIENTE DE REPRESENTATIVIDADE</v>
          </cell>
          <cell r="K3927" t="str">
            <v>42,84</v>
          </cell>
        </row>
        <row r="3928">
          <cell r="A3928" t="str">
            <v>INSTALACOES HIDRO SANITARIAS</v>
          </cell>
          <cell r="B3928" t="str">
            <v>INHI</v>
          </cell>
          <cell r="C3928" t="str">
            <v>CONEXOES</v>
          </cell>
          <cell r="D3928" t="str">
            <v>0180</v>
          </cell>
        </row>
        <row r="3928">
          <cell r="G3928">
            <v>89510</v>
          </cell>
          <cell r="H3928" t="str">
            <v>CURVA 45 GRAUS, PVC, SOLDÁVEL, DN 60MM, INSTALADO EM PRUMADA DE ÁGUA - FORNECIMENTO E INSTALAÇÃO. AF_06/2022</v>
          </cell>
          <cell r="I3928" t="str">
            <v>UN</v>
          </cell>
          <cell r="J3928" t="str">
            <v>COEFICIENTE DE REPRESENTATIVIDADE</v>
          </cell>
          <cell r="K3928" t="str">
            <v>24,42</v>
          </cell>
        </row>
        <row r="3929">
          <cell r="A3929" t="str">
            <v>INSTALACOES HIDRO SANITARIAS</v>
          </cell>
          <cell r="B3929" t="str">
            <v>INHI</v>
          </cell>
          <cell r="C3929" t="str">
            <v>CONEXOES</v>
          </cell>
          <cell r="D3929" t="str">
            <v>0180</v>
          </cell>
        </row>
        <row r="3929">
          <cell r="G3929">
            <v>89513</v>
          </cell>
          <cell r="H3929" t="str">
            <v>JOELHO 90 GRAUS, PVC, SOLDÁVEL, DN 75MM, INSTALADO EM PRUMADA DE ÁGUA - FORNECIMENTO E INSTALAÇÃO. AF_06/2022</v>
          </cell>
          <cell r="I3929" t="str">
            <v>UN</v>
          </cell>
          <cell r="J3929" t="str">
            <v>COEFICIENTE DE REPRESENTATIVIDADE</v>
          </cell>
          <cell r="K3929" t="str">
            <v>95,38</v>
          </cell>
        </row>
        <row r="3930">
          <cell r="A3930" t="str">
            <v>INSTALACOES HIDRO SANITARIAS</v>
          </cell>
          <cell r="B3930" t="str">
            <v>INHI</v>
          </cell>
          <cell r="C3930" t="str">
            <v>CONEXOES</v>
          </cell>
          <cell r="D3930" t="str">
            <v>0180</v>
          </cell>
        </row>
        <row r="3930">
          <cell r="G3930">
            <v>89514</v>
          </cell>
          <cell r="H3930" t="str">
            <v>JOELHO 90 GRAUS, PVC, SERIE R, ÁGUA PLUVIAL, DN 40 MM, JUNTA SOLDÁVEL, FORNECIDO E INSTALADO EM RAMAL DE ENCAMINHAMENTO. AF_06/2022</v>
          </cell>
          <cell r="I3930" t="str">
            <v>UN</v>
          </cell>
          <cell r="J3930" t="str">
            <v>COEFICIENTE DE REPRESENTATIVIDADE</v>
          </cell>
          <cell r="K3930" t="str">
            <v>7,46</v>
          </cell>
        </row>
        <row r="3931">
          <cell r="A3931" t="str">
            <v>INSTALACOES HIDRO SANITARIAS</v>
          </cell>
          <cell r="B3931" t="str">
            <v>INHI</v>
          </cell>
          <cell r="C3931" t="str">
            <v>CONEXOES</v>
          </cell>
          <cell r="D3931" t="str">
            <v>0180</v>
          </cell>
        </row>
        <row r="3931">
          <cell r="G3931">
            <v>89515</v>
          </cell>
          <cell r="H3931" t="str">
            <v>JOELHO 45 GRAUS, PVC, SOLDÁVEL, DN 75MM, INSTALADO EM PRUMADA DE ÁGUA - FORNECIMENTO E INSTALAÇÃO. AF_06/2022</v>
          </cell>
          <cell r="I3931" t="str">
            <v>UN</v>
          </cell>
          <cell r="J3931" t="str">
            <v>COEFICIENTE DE REPRESENTATIVIDADE</v>
          </cell>
          <cell r="K3931" t="str">
            <v>75,97</v>
          </cell>
        </row>
        <row r="3932">
          <cell r="A3932" t="str">
            <v>INSTALACOES HIDRO SANITARIAS</v>
          </cell>
          <cell r="B3932" t="str">
            <v>INHI</v>
          </cell>
          <cell r="C3932" t="str">
            <v>CONEXOES</v>
          </cell>
          <cell r="D3932" t="str">
            <v>0180</v>
          </cell>
        </row>
        <row r="3932">
          <cell r="G3932">
            <v>89516</v>
          </cell>
          <cell r="H3932" t="str">
            <v>JOELHO 45 GRAUS, PVC, SERIE R, ÁGUA PLUVIAL, DN 40 MM, JUNTA SOLDÁVEL, FORNECIDO E INSTALADO EM RAMAL DE ENCAMINHAMENTO. AF_06/2022</v>
          </cell>
          <cell r="I3932" t="str">
            <v>UN</v>
          </cell>
          <cell r="J3932" t="str">
            <v>COEFICIENTE DE REPRESENTATIVIDADE</v>
          </cell>
          <cell r="K3932" t="str">
            <v>7,54</v>
          </cell>
        </row>
        <row r="3933">
          <cell r="A3933" t="str">
            <v>INSTALACOES HIDRO SANITARIAS</v>
          </cell>
          <cell r="B3933" t="str">
            <v>INHI</v>
          </cell>
          <cell r="C3933" t="str">
            <v>CONEXOES</v>
          </cell>
          <cell r="D3933" t="str">
            <v>0180</v>
          </cell>
        </row>
        <row r="3933">
          <cell r="G3933">
            <v>89517</v>
          </cell>
          <cell r="H3933" t="str">
            <v>CURVA 90 GRAUS, PVC, SOLDÁVEL, DN 75MM, INSTALADO EM PRUMADA DE ÁGUA - FORNECIMENTO E INSTALAÇÃO. AF_06/2022</v>
          </cell>
          <cell r="I3933" t="str">
            <v>UN</v>
          </cell>
          <cell r="J3933" t="str">
            <v>COEFICIENTE DE REPRESENTATIVIDADE</v>
          </cell>
          <cell r="K3933" t="str">
            <v>63,58</v>
          </cell>
        </row>
        <row r="3934">
          <cell r="A3934" t="str">
            <v>INSTALACOES HIDRO SANITARIAS</v>
          </cell>
          <cell r="B3934" t="str">
            <v>INHI</v>
          </cell>
          <cell r="C3934" t="str">
            <v>CONEXOES</v>
          </cell>
          <cell r="D3934" t="str">
            <v>0180</v>
          </cell>
        </row>
        <row r="3934">
          <cell r="G3934">
            <v>89518</v>
          </cell>
          <cell r="H3934" t="str">
            <v>JOELHO 90 GRAUS, PVC, SERIE R, ÁGUA PLUVIAL, DN 50 MM, JUNTA ELÁSTICA, FORNECIDO E INSTALADO EM RAMAL DE ENCAMINHAMENTO. AF_06/2022</v>
          </cell>
          <cell r="I3934" t="str">
            <v>UN</v>
          </cell>
          <cell r="J3934" t="str">
            <v>COEFICIENTE DE REPRESENTATIVIDADE</v>
          </cell>
          <cell r="K3934" t="str">
            <v>13,76</v>
          </cell>
        </row>
        <row r="3935">
          <cell r="A3935" t="str">
            <v>INSTALACOES HIDRO SANITARIAS</v>
          </cell>
          <cell r="B3935" t="str">
            <v>INHI</v>
          </cell>
          <cell r="C3935" t="str">
            <v>CONEXOES</v>
          </cell>
          <cell r="D3935" t="str">
            <v>0180</v>
          </cell>
        </row>
        <row r="3935">
          <cell r="G3935">
            <v>89519</v>
          </cell>
          <cell r="H3935" t="str">
            <v>CURVA 45 GRAUS, PVC, SOLDÁVEL, DN 75MM, INSTALADO EM PRUMADA DE ÁGUA - FORNECIMENTO E INSTALAÇÃO. AF_06/2022</v>
          </cell>
          <cell r="I3935" t="str">
            <v>UN</v>
          </cell>
          <cell r="J3935" t="str">
            <v>COEFICIENTE DE REPRESENTATIVIDADE</v>
          </cell>
          <cell r="K3935" t="str">
            <v>42,97</v>
          </cell>
        </row>
        <row r="3936">
          <cell r="A3936" t="str">
            <v>INSTALACOES HIDRO SANITARIAS</v>
          </cell>
          <cell r="B3936" t="str">
            <v>INHI</v>
          </cell>
          <cell r="C3936" t="str">
            <v>CONEXOES</v>
          </cell>
          <cell r="D3936" t="str">
            <v>0180</v>
          </cell>
        </row>
        <row r="3936">
          <cell r="G3936">
            <v>89520</v>
          </cell>
          <cell r="H3936" t="str">
            <v>JOELHO 45 GRAUS, PVC, SERIE R, ÁGUA PLUVIAL, DN 50 MM, JUNTA ELÁSTICA, FORNECIDO E INSTALADO EM RAMAL DE ENCAMINHAMENTO. AF_06/2022</v>
          </cell>
          <cell r="I3936" t="str">
            <v>UN</v>
          </cell>
          <cell r="J3936" t="str">
            <v>COEFICIENTE DE REPRESENTATIVIDADE</v>
          </cell>
          <cell r="K3936" t="str">
            <v>14,44</v>
          </cell>
        </row>
        <row r="3937">
          <cell r="A3937" t="str">
            <v>INSTALACOES HIDRO SANITARIAS</v>
          </cell>
          <cell r="B3937" t="str">
            <v>INHI</v>
          </cell>
          <cell r="C3937" t="str">
            <v>CONEXOES</v>
          </cell>
          <cell r="D3937" t="str">
            <v>0180</v>
          </cell>
        </row>
        <row r="3937">
          <cell r="G3937">
            <v>89521</v>
          </cell>
          <cell r="H3937" t="str">
            <v>JOELHO 90 GRAUS, PVC, SOLDÁVEL, DN 85MM, INSTALADO EM PRUMADA DE ÁGUA - FORNECIMENTO E INSTALAÇÃO. AF_06/2022</v>
          </cell>
          <cell r="I3937" t="str">
            <v>UN</v>
          </cell>
          <cell r="J3937" t="str">
            <v>COEFICIENTE DE REPRESENTATIVIDADE</v>
          </cell>
          <cell r="K3937" t="str">
            <v>113,71</v>
          </cell>
        </row>
        <row r="3938">
          <cell r="A3938" t="str">
            <v>INSTALACOES HIDRO SANITARIAS</v>
          </cell>
          <cell r="B3938" t="str">
            <v>INHI</v>
          </cell>
          <cell r="C3938" t="str">
            <v>CONEXOES</v>
          </cell>
          <cell r="D3938" t="str">
            <v>0180</v>
          </cell>
        </row>
        <row r="3938">
          <cell r="G3938">
            <v>89522</v>
          </cell>
          <cell r="H3938" t="str">
            <v>JOELHO 90 GRAUS, PVC, SERIE R, ÁGUA PLUVIAL, DN 75 MM, JUNTA ELÁSTICA, FORNECIDO E INSTALADO EM RAMAL DE ENCAMINHAMENTO. AF_06/2022</v>
          </cell>
          <cell r="I3938" t="str">
            <v>UN</v>
          </cell>
          <cell r="J3938" t="str">
            <v>COEFICIENTE DE REPRESENTATIVIDADE</v>
          </cell>
          <cell r="K3938" t="str">
            <v>26,96</v>
          </cell>
        </row>
        <row r="3939">
          <cell r="A3939" t="str">
            <v>INSTALACOES HIDRO SANITARIAS</v>
          </cell>
          <cell r="B3939" t="str">
            <v>INHI</v>
          </cell>
          <cell r="C3939" t="str">
            <v>CONEXOES</v>
          </cell>
          <cell r="D3939" t="str">
            <v>0180</v>
          </cell>
        </row>
        <row r="3939">
          <cell r="G3939">
            <v>89523</v>
          </cell>
          <cell r="H3939" t="str">
            <v>JOELHO 45 GRAUS, PVC, SOLDÁVEL, DN 85MM, INSTALADO EM PRUMADA DE ÁGUA - FORNECIMENTO E INSTALAÇÃO. AF_06/2022</v>
          </cell>
          <cell r="I3939" t="str">
            <v>UN</v>
          </cell>
          <cell r="J3939" t="str">
            <v>COEFICIENTE DE REPRESENTATIVIDADE</v>
          </cell>
          <cell r="K3939" t="str">
            <v>92,92</v>
          </cell>
        </row>
        <row r="3940">
          <cell r="A3940" t="str">
            <v>INSTALACOES HIDRO SANITARIAS</v>
          </cell>
          <cell r="B3940" t="str">
            <v>INHI</v>
          </cell>
          <cell r="C3940" t="str">
            <v>CONEXOES</v>
          </cell>
          <cell r="D3940" t="str">
            <v>0180</v>
          </cell>
        </row>
        <row r="3940">
          <cell r="G3940">
            <v>89524</v>
          </cell>
          <cell r="H3940" t="str">
            <v>JOELHO 45 GRAUS, PVC, SERIE R, ÁGUA PLUVIAL, DN 75 MM, JUNTA ELÁSTICA, FORNECIDO E INSTALADO EM RAMAL DE ENCAMINHAMENTO. AF_06/2022</v>
          </cell>
          <cell r="I3940" t="str">
            <v>UN</v>
          </cell>
          <cell r="J3940" t="str">
            <v>COEFICIENTE DE REPRESENTATIVIDADE</v>
          </cell>
          <cell r="K3940" t="str">
            <v>27,39</v>
          </cell>
        </row>
        <row r="3941">
          <cell r="A3941" t="str">
            <v>INSTALACOES HIDRO SANITARIAS</v>
          </cell>
          <cell r="B3941" t="str">
            <v>INHI</v>
          </cell>
          <cell r="C3941" t="str">
            <v>CONEXOES</v>
          </cell>
          <cell r="D3941" t="str">
            <v>0180</v>
          </cell>
        </row>
        <row r="3941">
          <cell r="G3941">
            <v>89525</v>
          </cell>
          <cell r="H3941" t="str">
            <v>CURVA 90 GRAUS, PVC, SOLDÁVEL, DN 85MM, INSTALADO EM PRUMADA DE ÁGUA - FORNECIMENTO E INSTALAÇÃO. AF_06/2022</v>
          </cell>
          <cell r="I3941" t="str">
            <v>UN</v>
          </cell>
          <cell r="J3941" t="str">
            <v>COEFICIENTE DE REPRESENTATIVIDADE</v>
          </cell>
          <cell r="K3941" t="str">
            <v>80,00</v>
          </cell>
        </row>
        <row r="3942">
          <cell r="A3942" t="str">
            <v>INSTALACOES HIDRO SANITARIAS</v>
          </cell>
          <cell r="B3942" t="str">
            <v>INHI</v>
          </cell>
          <cell r="C3942" t="str">
            <v>CONEXOES</v>
          </cell>
          <cell r="D3942" t="str">
            <v>0180</v>
          </cell>
        </row>
        <row r="3942">
          <cell r="G3942">
            <v>89526</v>
          </cell>
          <cell r="H3942" t="str">
            <v>CURVA 87 GRAUS E 30 MINUTOS, PVC, SERIE R, ÁGUA PLUVIAL, DN 75 MM, JUNTA ELÁSTICA, FORNECIDO E INSTALADO EM RAMAL DE ENCAMINHAMENTO. AF_06/2022</v>
          </cell>
          <cell r="I3942" t="str">
            <v>UN</v>
          </cell>
          <cell r="J3942" t="str">
            <v>COEFICIENTE DE REPRESENTATIVIDADE</v>
          </cell>
          <cell r="K3942" t="str">
            <v>35,30</v>
          </cell>
        </row>
        <row r="3943">
          <cell r="A3943" t="str">
            <v>INSTALACOES HIDRO SANITARIAS</v>
          </cell>
          <cell r="B3943" t="str">
            <v>INHI</v>
          </cell>
          <cell r="C3943" t="str">
            <v>CONEXOES</v>
          </cell>
          <cell r="D3943" t="str">
            <v>0180</v>
          </cell>
        </row>
        <row r="3943">
          <cell r="G3943">
            <v>89527</v>
          </cell>
          <cell r="H3943" t="str">
            <v>CURVA 45 GRAUS, PVC, SOLDÁVEL, DN 85MM, INSTALADO EM PRUMADA DE ÁGUA - FORNECIMENTO E INSTALAÇÃO. AF_06/2022</v>
          </cell>
          <cell r="I3943" t="str">
            <v>UN</v>
          </cell>
          <cell r="J3943" t="str">
            <v>COEFICIENTE DE REPRESENTATIVIDADE</v>
          </cell>
          <cell r="K3943" t="str">
            <v>51,80</v>
          </cell>
        </row>
        <row r="3944">
          <cell r="A3944" t="str">
            <v>INSTALACOES HIDRO SANITARIAS</v>
          </cell>
          <cell r="B3944" t="str">
            <v>INHI</v>
          </cell>
          <cell r="C3944" t="str">
            <v>CONEXOES</v>
          </cell>
          <cell r="D3944" t="str">
            <v>0180</v>
          </cell>
        </row>
        <row r="3944">
          <cell r="G3944">
            <v>89528</v>
          </cell>
          <cell r="H3944" t="str">
            <v>LUVA, PVC, SOLDÁVEL, DN 25MM, INSTALADO EM PRUMADA DE ÁGUA - FORNECIMENTO E INSTALAÇÃO. AF_06/2022</v>
          </cell>
          <cell r="I3944" t="str">
            <v>UN</v>
          </cell>
          <cell r="J3944" t="str">
            <v>COEFICIENTE DE REPRESENTATIVIDADE</v>
          </cell>
          <cell r="K3944" t="str">
            <v>3,85</v>
          </cell>
        </row>
        <row r="3945">
          <cell r="A3945" t="str">
            <v>INSTALACOES HIDRO SANITARIAS</v>
          </cell>
          <cell r="B3945" t="str">
            <v>INHI</v>
          </cell>
          <cell r="C3945" t="str">
            <v>CONEXOES</v>
          </cell>
          <cell r="D3945" t="str">
            <v>0180</v>
          </cell>
        </row>
        <row r="3945">
          <cell r="G3945">
            <v>89529</v>
          </cell>
          <cell r="H3945" t="str">
            <v>JOELHO 90 GRAUS, PVC, SERIE R, ÁGUA PLUVIAL, DN 100 MM, JUNTA ELÁSTICA, FORNECIDO E INSTALADO EM RAMAL DE ENCAMINHAMENTO. AF_06/2022</v>
          </cell>
          <cell r="I3945" t="str">
            <v>UN</v>
          </cell>
          <cell r="J3945" t="str">
            <v>COEFICIENTE DE REPRESENTATIVIDADE</v>
          </cell>
          <cell r="K3945" t="str">
            <v>33,45</v>
          </cell>
        </row>
        <row r="3946">
          <cell r="A3946" t="str">
            <v>INSTALACOES HIDRO SANITARIAS</v>
          </cell>
          <cell r="B3946" t="str">
            <v>INHI</v>
          </cell>
          <cell r="C3946" t="str">
            <v>CONEXOES</v>
          </cell>
          <cell r="D3946" t="str">
            <v>0180</v>
          </cell>
        </row>
        <row r="3946">
          <cell r="G3946">
            <v>89530</v>
          </cell>
          <cell r="H3946" t="str">
            <v>LUVA DE CORRER, PVC, SOLDÁVEL, DN 25MM, INSTALADO EM PRUMADA DE ÁGUA - FORNECIMENTO E INSTALAÇÃO. AF_06/2022</v>
          </cell>
          <cell r="I3946" t="str">
            <v>UN</v>
          </cell>
          <cell r="J3946" t="str">
            <v>COEFICIENTE DE REPRESENTATIVIDADE</v>
          </cell>
          <cell r="K3946" t="str">
            <v>14,95</v>
          </cell>
        </row>
        <row r="3947">
          <cell r="A3947" t="str">
            <v>INSTALACOES HIDRO SANITARIAS</v>
          </cell>
          <cell r="B3947" t="str">
            <v>INHI</v>
          </cell>
          <cell r="C3947" t="str">
            <v>CONEXOES</v>
          </cell>
          <cell r="D3947" t="str">
            <v>0180</v>
          </cell>
        </row>
        <row r="3947">
          <cell r="G3947">
            <v>89531</v>
          </cell>
          <cell r="H3947" t="str">
            <v>JOELHO 45 GRAUS, PVC, SERIE R, ÁGUA PLUVIAL, DN 100 MM, JUNTA ELÁSTICA, FORNECIDO E INSTALADO EM RAMAL DE ENCAMINHAMENTO. AF_06/2022</v>
          </cell>
          <cell r="I3947" t="str">
            <v>UN</v>
          </cell>
          <cell r="J3947" t="str">
            <v>COEFICIENTE DE REPRESENTATIVIDADE</v>
          </cell>
          <cell r="K3947" t="str">
            <v>34,42</v>
          </cell>
        </row>
        <row r="3948">
          <cell r="A3948" t="str">
            <v>INSTALACOES HIDRO SANITARIAS</v>
          </cell>
          <cell r="B3948" t="str">
            <v>INHI</v>
          </cell>
          <cell r="C3948" t="str">
            <v>CONEXOES</v>
          </cell>
          <cell r="D3948" t="str">
            <v>0180</v>
          </cell>
        </row>
        <row r="3948">
          <cell r="G3948">
            <v>89532</v>
          </cell>
          <cell r="H3948" t="str">
            <v>LUVA DE REDUÇÃO, PVC, SOLDÁVEL, DN 32MM X 25MM, INSTALADO EM PRUMADA DE ÁGUA - FORNECIMENTO E INSTALAÇÃO. AF_06/2022</v>
          </cell>
          <cell r="I3948" t="str">
            <v>UN</v>
          </cell>
          <cell r="J3948" t="str">
            <v>COEFICIENTE DE REPRESENTATIVIDADE</v>
          </cell>
          <cell r="K3948" t="str">
            <v>6,45</v>
          </cell>
        </row>
        <row r="3949">
          <cell r="A3949" t="str">
            <v>INSTALACOES HIDRO SANITARIAS</v>
          </cell>
          <cell r="B3949" t="str">
            <v>INHI</v>
          </cell>
          <cell r="C3949" t="str">
            <v>CONEXOES</v>
          </cell>
          <cell r="D3949" t="str">
            <v>0180</v>
          </cell>
        </row>
        <row r="3949">
          <cell r="G3949">
            <v>89535</v>
          </cell>
          <cell r="H3949" t="str">
            <v>CURVA 87 GRAUS E 30 MINUTOS, PVC, SERIE R, ÁGUA PLUVIAL, DN 100 MM, JUNTA ELÁSTICA, FORNECIDO E INSTALADO EM RAMAL DE ENCAMINHAMENTO. AF_06/2022</v>
          </cell>
          <cell r="I3949" t="str">
            <v>UN</v>
          </cell>
          <cell r="J3949" t="str">
            <v>COEFICIENTE DE REPRESENTATIVIDADE</v>
          </cell>
          <cell r="K3949" t="str">
            <v>38,55</v>
          </cell>
        </row>
        <row r="3950">
          <cell r="A3950" t="str">
            <v>INSTALACOES HIDRO SANITARIAS</v>
          </cell>
          <cell r="B3950" t="str">
            <v>INHI</v>
          </cell>
          <cell r="C3950" t="str">
            <v>CONEXOES</v>
          </cell>
          <cell r="D3950" t="str">
            <v>0180</v>
          </cell>
        </row>
        <row r="3950">
          <cell r="G3950">
            <v>89536</v>
          </cell>
          <cell r="H3950" t="str">
            <v>UNIÃO, PVC, SOLDÁVEL, DN 25MM, INSTALADO EM PRUMADA DE ÁGUA - FORNECIMENTO E INSTALAÇÃO. AF_06/2022</v>
          </cell>
          <cell r="I3950" t="str">
            <v>UN</v>
          </cell>
          <cell r="J3950" t="str">
            <v>COEFICIENTE DE REPRESENTATIVIDADE</v>
          </cell>
          <cell r="K3950" t="str">
            <v>10,75</v>
          </cell>
        </row>
        <row r="3951">
          <cell r="A3951" t="str">
            <v>INSTALACOES HIDRO SANITARIAS</v>
          </cell>
          <cell r="B3951" t="str">
            <v>INHI</v>
          </cell>
          <cell r="C3951" t="str">
            <v>CONEXOES</v>
          </cell>
          <cell r="D3951" t="str">
            <v>0180</v>
          </cell>
        </row>
        <row r="3951">
          <cell r="G3951">
            <v>89540</v>
          </cell>
          <cell r="H3951" t="str">
            <v>CURVA DE TRANSPOSIÇÃO, PVC, SOLDÁVEL, DN 25MM, INSTALADO EM PRUMADA DE ÁGUA  - FORNECIMENTO E INSTALAÇÃO. AF_06/2022</v>
          </cell>
          <cell r="I3951" t="str">
            <v>UN</v>
          </cell>
          <cell r="J3951" t="str">
            <v>COEFICIENTE DE REPRESENTATIVIDADE</v>
          </cell>
          <cell r="K3951" t="str">
            <v>9,50</v>
          </cell>
        </row>
        <row r="3952">
          <cell r="A3952" t="str">
            <v>INSTALACOES HIDRO SANITARIAS</v>
          </cell>
          <cell r="B3952" t="str">
            <v>INHI</v>
          </cell>
          <cell r="C3952" t="str">
            <v>CONEXOES</v>
          </cell>
          <cell r="D3952" t="str">
            <v>0180</v>
          </cell>
        </row>
        <row r="3952">
          <cell r="G3952">
            <v>89541</v>
          </cell>
          <cell r="H3952" t="str">
            <v>LUVA, PVC, SOLDÁVEL, DN 32MM, INSTALADO EM PRUMADA DE ÁGUA - FORNECIMENTO E INSTALAÇÃO. AF_06/2022</v>
          </cell>
          <cell r="I3952" t="str">
            <v>UN</v>
          </cell>
          <cell r="J3952" t="str">
            <v>COEFICIENTE DE REPRESENTATIVIDADE</v>
          </cell>
          <cell r="K3952" t="str">
            <v>5,80</v>
          </cell>
        </row>
        <row r="3953">
          <cell r="A3953" t="str">
            <v>INSTALACOES HIDRO SANITARIAS</v>
          </cell>
          <cell r="B3953" t="str">
            <v>INHI</v>
          </cell>
          <cell r="C3953" t="str">
            <v>CONEXOES</v>
          </cell>
          <cell r="D3953" t="str">
            <v>0180</v>
          </cell>
        </row>
        <row r="3953">
          <cell r="G3953">
            <v>89542</v>
          </cell>
          <cell r="H3953" t="str">
            <v>LUVA DE CORRER, PVC, SOLDÁVEL, DN 32MM, INSTALADO EM PRUMADA DE ÁGUA - FORNECIMENTO E INSTALAÇÃO. AF_06/2022</v>
          </cell>
          <cell r="I3953" t="str">
            <v>UN</v>
          </cell>
          <cell r="J3953" t="str">
            <v>COEFICIENTE DE REPRESENTATIVIDADE</v>
          </cell>
          <cell r="K3953" t="str">
            <v>24,98</v>
          </cell>
        </row>
        <row r="3954">
          <cell r="A3954" t="str">
            <v>INSTALACOES HIDRO SANITARIAS</v>
          </cell>
          <cell r="B3954" t="str">
            <v>INHI</v>
          </cell>
          <cell r="C3954" t="str">
            <v>CONEXOES</v>
          </cell>
          <cell r="D3954" t="str">
            <v>0180</v>
          </cell>
        </row>
        <row r="3954">
          <cell r="G3954">
            <v>89544</v>
          </cell>
          <cell r="H3954" t="str">
            <v>LUVA SIMPLES, PVC, SERIE R, ÁGUA PLUVIAL, DN 40 MM, JUNTA SOLDÁVEL, FORNECIDO E INSTALADO EM RAMAL DE ENCAMINHAMENTO. AF_06/2022</v>
          </cell>
          <cell r="I3954" t="str">
            <v>UN</v>
          </cell>
          <cell r="J3954" t="str">
            <v>COEFICIENTE DE REPRESENTATIVIDADE</v>
          </cell>
          <cell r="K3954" t="str">
            <v>7,68</v>
          </cell>
        </row>
        <row r="3955">
          <cell r="A3955" t="str">
            <v>INSTALACOES HIDRO SANITARIAS</v>
          </cell>
          <cell r="B3955" t="str">
            <v>INHI</v>
          </cell>
          <cell r="C3955" t="str">
            <v>CONEXOES</v>
          </cell>
          <cell r="D3955" t="str">
            <v>0180</v>
          </cell>
        </row>
        <row r="3955">
          <cell r="G3955">
            <v>89545</v>
          </cell>
          <cell r="H3955" t="str">
            <v>LUVA SIMPLES, PVC, SERIE R, ÁGUA PLUVIAL, DN 50 MM, JUNTA ELÁSTICA, FORNECIDO E INSTALADO EM RAMAL DE ENCAMINHAMENTO. AF_06/2022</v>
          </cell>
          <cell r="I3955" t="str">
            <v>UN</v>
          </cell>
          <cell r="J3955" t="str">
            <v>COEFICIENTE DE REPRESENTATIVIDADE</v>
          </cell>
          <cell r="K3955" t="str">
            <v>15,24</v>
          </cell>
        </row>
        <row r="3956">
          <cell r="A3956" t="str">
            <v>INSTALACOES HIDRO SANITARIAS</v>
          </cell>
          <cell r="B3956" t="str">
            <v>INHI</v>
          </cell>
          <cell r="C3956" t="str">
            <v>CONEXOES</v>
          </cell>
          <cell r="D3956" t="str">
            <v>0180</v>
          </cell>
        </row>
        <row r="3956">
          <cell r="G3956">
            <v>89546</v>
          </cell>
          <cell r="H3956" t="str">
            <v>BUCHA DE REDUÇÃO LONGA, PVC, SERIE R, ÁGUA PLUVIAL, DN 50 X 40 MM, JUNTA ELÁSTICA, FORNECIDO E INSTALADO EM RAMAL DE ENCAMINHAMENTO. AF_06/2022</v>
          </cell>
          <cell r="I3956" t="str">
            <v>UN</v>
          </cell>
          <cell r="J3956" t="str">
            <v>COEFICIENTE DE REPRESENTATIVIDADE</v>
          </cell>
          <cell r="K3956" t="str">
            <v>10,11</v>
          </cell>
        </row>
        <row r="3957">
          <cell r="A3957" t="str">
            <v>INSTALACOES HIDRO SANITARIAS</v>
          </cell>
          <cell r="B3957" t="str">
            <v>INHI</v>
          </cell>
          <cell r="C3957" t="str">
            <v>CONEXOES</v>
          </cell>
          <cell r="D3957" t="str">
            <v>0180</v>
          </cell>
        </row>
        <row r="3957">
          <cell r="G3957">
            <v>89547</v>
          </cell>
          <cell r="H3957" t="str">
            <v>LUVA SIMPLES, PVC, SERIE R, ÁGUA PLUVIAL, DN 75 MM, JUNTA ELÁSTICA, FORNECIDO E INSTALADO EM RAMAL DE ENCAMINHAMENTO. AF_06/2022</v>
          </cell>
          <cell r="I3957" t="str">
            <v>UN</v>
          </cell>
          <cell r="J3957" t="str">
            <v>COEFICIENTE DE REPRESENTATIVIDADE</v>
          </cell>
          <cell r="K3957" t="str">
            <v>20,17</v>
          </cell>
        </row>
        <row r="3958">
          <cell r="A3958" t="str">
            <v>INSTALACOES HIDRO SANITARIAS</v>
          </cell>
          <cell r="B3958" t="str">
            <v>INHI</v>
          </cell>
          <cell r="C3958" t="str">
            <v>CONEXOES</v>
          </cell>
          <cell r="D3958" t="str">
            <v>0180</v>
          </cell>
        </row>
        <row r="3958">
          <cell r="G3958">
            <v>89548</v>
          </cell>
          <cell r="H3958" t="str">
            <v>LUVA DE CORRER, PVC, SERIE R, ÁGUA PLUVIAL, DN 75 MM, JUNTA ELÁSTICA, FORNECIDO E INSTALADO EM RAMAL DE ENCAMINHAMENTO. AF_06/2022</v>
          </cell>
          <cell r="I3958" t="str">
            <v>UN</v>
          </cell>
          <cell r="J3958" t="str">
            <v>COEFICIENTE DE REPRESENTATIVIDADE</v>
          </cell>
          <cell r="K3958" t="str">
            <v>20,81</v>
          </cell>
        </row>
        <row r="3959">
          <cell r="A3959" t="str">
            <v>INSTALACOES HIDRO SANITARIAS</v>
          </cell>
          <cell r="B3959" t="str">
            <v>INHI</v>
          </cell>
          <cell r="C3959" t="str">
            <v>CONEXOES</v>
          </cell>
          <cell r="D3959" t="str">
            <v>0180</v>
          </cell>
        </row>
        <row r="3959">
          <cell r="G3959">
            <v>89549</v>
          </cell>
          <cell r="H3959" t="str">
            <v>REDUÇÃO EXCÊNTRICA, PVC, SERIE R, ÁGUA PLUVIAL, DN 75 X 50 MM, JUNTA ELÁSTICA, FORNECIDO E INSTALADO EM RAMAL DE ENCAMINHAMENTO. AF_06/2022</v>
          </cell>
          <cell r="I3959" t="str">
            <v>UN</v>
          </cell>
          <cell r="J3959" t="str">
            <v>COEFICIENTE DE REPRESENTATIVIDADE</v>
          </cell>
          <cell r="K3959" t="str">
            <v>17,25</v>
          </cell>
        </row>
        <row r="3960">
          <cell r="A3960" t="str">
            <v>INSTALACOES HIDRO SANITARIAS</v>
          </cell>
          <cell r="B3960" t="str">
            <v>INHI</v>
          </cell>
          <cell r="C3960" t="str">
            <v>CONEXOES</v>
          </cell>
          <cell r="D3960" t="str">
            <v>0180</v>
          </cell>
        </row>
        <row r="3960">
          <cell r="G3960">
            <v>89550</v>
          </cell>
          <cell r="H3960" t="str">
            <v>TÊ DE INSPEÇÃO, PVC, SERIE R, ÁGUA PLUVIAL, DN 75 MM, JUNTA ELÁSTICA, FORNECIDO E INSTALADO EM RAMAL DE ENCAMINHAMENTO. AF_06/2022</v>
          </cell>
          <cell r="I3960" t="str">
            <v>UN</v>
          </cell>
          <cell r="J3960" t="str">
            <v>COEFICIENTE DE REPRESENTATIVIDADE</v>
          </cell>
          <cell r="K3960" t="str">
            <v>37,38</v>
          </cell>
        </row>
        <row r="3961">
          <cell r="A3961" t="str">
            <v>INSTALACOES HIDRO SANITARIAS</v>
          </cell>
          <cell r="B3961" t="str">
            <v>INHI</v>
          </cell>
          <cell r="C3961" t="str">
            <v>CONEXOES</v>
          </cell>
          <cell r="D3961" t="str">
            <v>0180</v>
          </cell>
        </row>
        <row r="3961">
          <cell r="G3961">
            <v>89551</v>
          </cell>
          <cell r="H3961" t="str">
            <v>LUVA SOLDÁVEL E COM ROSCA, PVC, SOLDÁVEL, DN 32MM X 1 , INSTALADO EM PRUMADA DE ÁGUA - FORNECIMENTO E INSTALAÇÃO. AF_06/2022</v>
          </cell>
          <cell r="I3961" t="str">
            <v>UN</v>
          </cell>
          <cell r="J3961" t="str">
            <v>COEFICIENTE DE REPRESENTATIVIDADE</v>
          </cell>
          <cell r="K3961" t="str">
            <v>7,80</v>
          </cell>
        </row>
        <row r="3962">
          <cell r="A3962" t="str">
            <v>INSTALACOES HIDRO SANITARIAS</v>
          </cell>
          <cell r="B3962" t="str">
            <v>INHI</v>
          </cell>
          <cell r="C3962" t="str">
            <v>CONEXOES</v>
          </cell>
          <cell r="D3962" t="str">
            <v>0180</v>
          </cell>
        </row>
        <row r="3962">
          <cell r="G3962">
            <v>89552</v>
          </cell>
          <cell r="H3962" t="str">
            <v>UNIÃO, PVC, SOLDÁVEL, DN 32MM, INSTALADO EM PRUMADA DE ÁGUA - FORNECIMENTO E INSTALAÇÃO. AF_06/2022</v>
          </cell>
          <cell r="I3962" t="str">
            <v>UN</v>
          </cell>
          <cell r="J3962" t="str">
            <v>COEFICIENTE DE REPRESENTATIVIDADE</v>
          </cell>
          <cell r="K3962" t="str">
            <v>16,84</v>
          </cell>
        </row>
        <row r="3963">
          <cell r="A3963" t="str">
            <v>INSTALACOES HIDRO SANITARIAS</v>
          </cell>
          <cell r="B3963" t="str">
            <v>INHI</v>
          </cell>
          <cell r="C3963" t="str">
            <v>CONEXOES</v>
          </cell>
          <cell r="D3963" t="str">
            <v>0180</v>
          </cell>
        </row>
        <row r="3963">
          <cell r="G3963">
            <v>89553</v>
          </cell>
          <cell r="H3963" t="str">
            <v>ADAPTADOR CURTO COM BOLSA E ROSCA PARA REGISTRO, PVC, SOLDÁVEL, DN 32MM X 1 , INSTALADO EM PRUMADA DE ÁGUA - FORNECIMENTO E INSTALAÇÃO. AF_06/2022</v>
          </cell>
          <cell r="I3963" t="str">
            <v>UN</v>
          </cell>
          <cell r="J3963" t="str">
            <v>COEFICIENTE DE REPRESENTATIVIDADE</v>
          </cell>
          <cell r="K3963" t="str">
            <v>5,18</v>
          </cell>
        </row>
        <row r="3964">
          <cell r="A3964" t="str">
            <v>INSTALACOES HIDRO SANITARIAS</v>
          </cell>
          <cell r="B3964" t="str">
            <v>INHI</v>
          </cell>
          <cell r="C3964" t="str">
            <v>CONEXOES</v>
          </cell>
          <cell r="D3964" t="str">
            <v>0180</v>
          </cell>
        </row>
        <row r="3964">
          <cell r="G3964">
            <v>89554</v>
          </cell>
          <cell r="H3964" t="str">
            <v>LUVA SIMPLES, PVC, SERIE R, ÁGUA PLUVIAL, DN 100 MM, JUNTA ELÁSTICA, FORNECIDO E INSTALADO EM RAMAL DE ENCAMINHAMENTO. AF_06/2022</v>
          </cell>
          <cell r="I3964" t="str">
            <v>UN</v>
          </cell>
          <cell r="J3964" t="str">
            <v>COEFICIENTE DE REPRESENTATIVIDADE</v>
          </cell>
          <cell r="K3964" t="str">
            <v>25,56</v>
          </cell>
        </row>
        <row r="3965">
          <cell r="A3965" t="str">
            <v>INSTALACOES HIDRO SANITARIAS</v>
          </cell>
          <cell r="B3965" t="str">
            <v>INHI</v>
          </cell>
          <cell r="C3965" t="str">
            <v>CONEXOES</v>
          </cell>
          <cell r="D3965" t="str">
            <v>0180</v>
          </cell>
        </row>
        <row r="3965">
          <cell r="G3965">
            <v>89555</v>
          </cell>
          <cell r="H3965" t="str">
            <v>CURVA DE TRANSPOSIÇÃO, PVC, SOLDÁVEL, DN 32MM, INSTALADO EM PRUMADA DE ÁGUA   FORNECIMENTO E INSTALAÇÃO. AF_06/2022</v>
          </cell>
          <cell r="I3965" t="str">
            <v>UN</v>
          </cell>
          <cell r="J3965" t="str">
            <v>COEFICIENTE DE REPRESENTATIVIDADE</v>
          </cell>
          <cell r="K3965" t="str">
            <v>19,77</v>
          </cell>
        </row>
        <row r="3966">
          <cell r="A3966" t="str">
            <v>INSTALACOES HIDRO SANITARIAS</v>
          </cell>
          <cell r="B3966" t="str">
            <v>INHI</v>
          </cell>
          <cell r="C3966" t="str">
            <v>CONEXOES</v>
          </cell>
          <cell r="D3966" t="str">
            <v>0180</v>
          </cell>
        </row>
        <row r="3966">
          <cell r="G3966">
            <v>89556</v>
          </cell>
          <cell r="H3966" t="str">
            <v>LUVA DE CORRER, PVC, SERIE R, ÁGUA PLUVIAL, DN 100 MM, JUNTA ELÁSTICA, FORNECIDO E INSTALADO EM RAMAL DE ENCAMINHAMENTO. AF_06/2022</v>
          </cell>
          <cell r="I3966" t="str">
            <v>UN</v>
          </cell>
          <cell r="J3966" t="str">
            <v>COEFICIENTE DE REPRESENTATIVIDADE</v>
          </cell>
          <cell r="K3966" t="str">
            <v>36,34</v>
          </cell>
        </row>
        <row r="3967">
          <cell r="A3967" t="str">
            <v>INSTALACOES HIDRO SANITARIAS</v>
          </cell>
          <cell r="B3967" t="str">
            <v>INHI</v>
          </cell>
          <cell r="C3967" t="str">
            <v>CONEXOES</v>
          </cell>
          <cell r="D3967" t="str">
            <v>0180</v>
          </cell>
        </row>
        <row r="3967">
          <cell r="G3967">
            <v>89557</v>
          </cell>
          <cell r="H3967" t="str">
            <v>REDUÇÃO EXCÊNTRICA, PVC, SERIE R, ÁGUA PLUVIAL, DN 100 X 75 MM, JUNTA ELÁSTICA, FORNECIDO E INSTALADO EM RAMAL DE ENCAMINHAMENTO. AF_06/2022</v>
          </cell>
          <cell r="I3967" t="str">
            <v>UN</v>
          </cell>
          <cell r="J3967" t="str">
            <v>COEFICIENTE DE REPRESENTATIVIDADE</v>
          </cell>
          <cell r="K3967" t="str">
            <v>28,85</v>
          </cell>
        </row>
        <row r="3968">
          <cell r="A3968" t="str">
            <v>INSTALACOES HIDRO SANITARIAS</v>
          </cell>
          <cell r="B3968" t="str">
            <v>INHI</v>
          </cell>
          <cell r="C3968" t="str">
            <v>CONEXOES</v>
          </cell>
          <cell r="D3968" t="str">
            <v>0180</v>
          </cell>
        </row>
        <row r="3968">
          <cell r="G3968">
            <v>89558</v>
          </cell>
          <cell r="H3968" t="str">
            <v>LUVA, PVC, SOLDÁVEL, DN 40MM, INSTALADO EM PRUMADA DE ÁGUA - FORNECIMENTO E INSTALAÇÃO. AF_06/2022</v>
          </cell>
          <cell r="I3968" t="str">
            <v>UN</v>
          </cell>
          <cell r="J3968" t="str">
            <v>COEFICIENTE DE REPRESENTATIVIDADE</v>
          </cell>
          <cell r="K3968" t="str">
            <v>8,85</v>
          </cell>
        </row>
        <row r="3969">
          <cell r="A3969" t="str">
            <v>INSTALACOES HIDRO SANITARIAS</v>
          </cell>
          <cell r="B3969" t="str">
            <v>INHI</v>
          </cell>
          <cell r="C3969" t="str">
            <v>CONEXOES</v>
          </cell>
          <cell r="D3969" t="str">
            <v>0180</v>
          </cell>
        </row>
        <row r="3969">
          <cell r="G3969">
            <v>89559</v>
          </cell>
          <cell r="H3969" t="str">
            <v>TÊ DE INSPEÇÃO, PVC, SERIE R, ÁGUA PLUVIAL, DN 100 MM, JUNTA ELÁSTICA, FORNECIDO E INSTALADO EM RAMAL DE ENCAMINHAMENTO. AF_06/2022</v>
          </cell>
          <cell r="I3969" t="str">
            <v>UN</v>
          </cell>
          <cell r="J3969" t="str">
            <v>COEFICIENTE DE REPRESENTATIVIDADE</v>
          </cell>
          <cell r="K3969" t="str">
            <v>60,84</v>
          </cell>
        </row>
        <row r="3970">
          <cell r="A3970" t="str">
            <v>INSTALACOES HIDRO SANITARIAS</v>
          </cell>
          <cell r="B3970" t="str">
            <v>INHI</v>
          </cell>
          <cell r="C3970" t="str">
            <v>CONEXOES</v>
          </cell>
          <cell r="D3970" t="str">
            <v>0180</v>
          </cell>
        </row>
        <row r="3970">
          <cell r="G3970">
            <v>89560</v>
          </cell>
          <cell r="H3970" t="str">
            <v>LUVA DE CORRER, PVC, SOLDÁVEL, DN 40MM, INSTALADO EM PRUMADA DE ÁGUA   FORNECIMENTO E INSTALAÇÃO. AF_06/2022</v>
          </cell>
          <cell r="I3970" t="str">
            <v>UN</v>
          </cell>
          <cell r="J3970" t="str">
            <v>COEFICIENTE DE REPRESENTATIVIDADE</v>
          </cell>
          <cell r="K3970" t="str">
            <v>32,03</v>
          </cell>
        </row>
        <row r="3971">
          <cell r="A3971" t="str">
            <v>INSTALACOES HIDRO SANITARIAS</v>
          </cell>
          <cell r="B3971" t="str">
            <v>INHI</v>
          </cell>
          <cell r="C3971" t="str">
            <v>CONEXOES</v>
          </cell>
          <cell r="D3971" t="str">
            <v>0180</v>
          </cell>
        </row>
        <row r="3971">
          <cell r="G3971">
            <v>89561</v>
          </cell>
          <cell r="H3971" t="str">
            <v>JUNÇÃO SIMPLES, PVC, SERIE R, ÁGUA PLUVIAL, DN 40 MM, JUNTA SOLDÁVEL, FORNECIDO E INSTALADO EM RAMAL DE ENCAMINHAMENTO. AF_06/2022</v>
          </cell>
          <cell r="I3971" t="str">
            <v>UN</v>
          </cell>
          <cell r="J3971" t="str">
            <v>COEFICIENTE DE REPRESENTATIVIDADE</v>
          </cell>
          <cell r="K3971" t="str">
            <v>13,36</v>
          </cell>
        </row>
        <row r="3972">
          <cell r="A3972" t="str">
            <v>INSTALACOES HIDRO SANITARIAS</v>
          </cell>
          <cell r="B3972" t="str">
            <v>INHI</v>
          </cell>
          <cell r="C3972" t="str">
            <v>CONEXOES</v>
          </cell>
          <cell r="D3972" t="str">
            <v>0180</v>
          </cell>
        </row>
        <row r="3972">
          <cell r="G3972">
            <v>89562</v>
          </cell>
          <cell r="H3972" t="str">
            <v>LUVA DE REDUÇÃO, PVC, SOLDÁVEL, DN 40MM X 32MM, INSTALADO EM PRUMADA DE ÁGUA - FORNECIMENTO E INSTALAÇÃO. AF_06/2022</v>
          </cell>
          <cell r="I3972" t="str">
            <v>UN</v>
          </cell>
          <cell r="J3972" t="str">
            <v>COEFICIENTE DE REPRESENTATIVIDADE</v>
          </cell>
          <cell r="K3972" t="str">
            <v>9,40</v>
          </cell>
        </row>
        <row r="3973">
          <cell r="A3973" t="str">
            <v>INSTALACOES HIDRO SANITARIAS</v>
          </cell>
          <cell r="B3973" t="str">
            <v>INHI</v>
          </cell>
          <cell r="C3973" t="str">
            <v>CONEXOES</v>
          </cell>
          <cell r="D3973" t="str">
            <v>0180</v>
          </cell>
        </row>
        <row r="3973">
          <cell r="G3973">
            <v>89563</v>
          </cell>
          <cell r="H3973" t="str">
            <v>JUNÇÃO SIMPLES, PVC, SERIE R, ÁGUA PLUVIAL, DN 50 MM, JUNTA ELÁSTICA, FORNECIDO E INSTALADO EM RAMAL DE ENCAMINHAMENTO. AF_06/2022</v>
          </cell>
          <cell r="I3973" t="str">
            <v>UN</v>
          </cell>
          <cell r="J3973" t="str">
            <v>COEFICIENTE DE REPRESENTATIVIDADE</v>
          </cell>
          <cell r="K3973" t="str">
            <v>31,49</v>
          </cell>
        </row>
        <row r="3974">
          <cell r="A3974" t="str">
            <v>INSTALACOES HIDRO SANITARIAS</v>
          </cell>
          <cell r="B3974" t="str">
            <v>INHI</v>
          </cell>
          <cell r="C3974" t="str">
            <v>CONEXOES</v>
          </cell>
          <cell r="D3974" t="str">
            <v>0180</v>
          </cell>
        </row>
        <row r="3974">
          <cell r="G3974">
            <v>89564</v>
          </cell>
          <cell r="H3974" t="str">
            <v>LUVA COM ROSCA, PVC, SOLDÁVEL, DN 40MM X 1.1/4 , INSTALADO EM PRUMADA DE ÁGUA - FORNECIMENTO E INSTALAÇÃO. AF_06/2022</v>
          </cell>
          <cell r="I3974" t="str">
            <v>UN</v>
          </cell>
          <cell r="J3974" t="str">
            <v>COEFICIENTE DE REPRESENTATIVIDADE</v>
          </cell>
          <cell r="K3974" t="str">
            <v>14,24</v>
          </cell>
        </row>
        <row r="3975">
          <cell r="A3975" t="str">
            <v>INSTALACOES HIDRO SANITARIAS</v>
          </cell>
          <cell r="B3975" t="str">
            <v>INHI</v>
          </cell>
          <cell r="C3975" t="str">
            <v>CONEXOES</v>
          </cell>
          <cell r="D3975" t="str">
            <v>0180</v>
          </cell>
        </row>
        <row r="3975">
          <cell r="G3975">
            <v>89565</v>
          </cell>
          <cell r="H3975" t="str">
            <v>JUNÇÃO SIMPLES, PVC, SERIE R, ÁGUA PLUVIAL, DN 75 X 75 MM, JUNTA ELÁSTICA, FORNECIDO E INSTALADO EM RAMAL DE ENCAMINHAMENTO. AF_06/2022</v>
          </cell>
          <cell r="I3975" t="str">
            <v>UN</v>
          </cell>
          <cell r="J3975" t="str">
            <v>COEFICIENTE DE REPRESENTATIVIDADE</v>
          </cell>
          <cell r="K3975" t="str">
            <v>50,74</v>
          </cell>
        </row>
        <row r="3976">
          <cell r="A3976" t="str">
            <v>INSTALACOES HIDRO SANITARIAS</v>
          </cell>
          <cell r="B3976" t="str">
            <v>INHI</v>
          </cell>
          <cell r="C3976" t="str">
            <v>CONEXOES</v>
          </cell>
          <cell r="D3976" t="str">
            <v>0180</v>
          </cell>
        </row>
        <row r="3976">
          <cell r="G3976">
            <v>89566</v>
          </cell>
          <cell r="H3976" t="str">
            <v>TÊ, PVC, SERIE R, ÁGUA PLUVIAL, DN 75 MM, JUNTA ELÁSTICA, FORNECIDO E INSTALADO EM RAMAL DE ENCAMINHAMENTO. AF_06/2022</v>
          </cell>
          <cell r="I3976" t="str">
            <v>UN</v>
          </cell>
          <cell r="J3976" t="str">
            <v>COEFICIENTE DE REPRESENTATIVIDADE</v>
          </cell>
          <cell r="K3976" t="str">
            <v>42,98</v>
          </cell>
        </row>
        <row r="3977">
          <cell r="A3977" t="str">
            <v>INSTALACOES HIDRO SANITARIAS</v>
          </cell>
          <cell r="B3977" t="str">
            <v>INHI</v>
          </cell>
          <cell r="C3977" t="str">
            <v>CONEXOES</v>
          </cell>
          <cell r="D3977" t="str">
            <v>0180</v>
          </cell>
        </row>
        <row r="3977">
          <cell r="G3977">
            <v>89567</v>
          </cell>
          <cell r="H3977" t="str">
            <v>JUNÇÃO SIMPLES, PVC, SERIE R, ÁGUA PLUVIAL, DN 100 X 100 MM, JUNTA ELÁSTICA, FORNECIDO E INSTALADO EM RAMAL DE ENCAMINHAMENTO. AF_06/2022</v>
          </cell>
          <cell r="I3977" t="str">
            <v>UN</v>
          </cell>
          <cell r="J3977" t="str">
            <v>COEFICIENTE DE REPRESENTATIVIDADE</v>
          </cell>
          <cell r="K3977" t="str">
            <v>72,79</v>
          </cell>
        </row>
        <row r="3978">
          <cell r="A3978" t="str">
            <v>INSTALACOES HIDRO SANITARIAS</v>
          </cell>
          <cell r="B3978" t="str">
            <v>INHI</v>
          </cell>
          <cell r="C3978" t="str">
            <v>CONEXOES</v>
          </cell>
          <cell r="D3978" t="str">
            <v>0180</v>
          </cell>
        </row>
        <row r="3978">
          <cell r="G3978">
            <v>89568</v>
          </cell>
          <cell r="H3978" t="str">
            <v>UNIÃO, PVC, SOLDÁVEL, DN 40MM, INSTALADO EM PRUMADA DE ÁGUA - FORNECIMENTO E INSTALAÇÃO. AF_06/2022</v>
          </cell>
          <cell r="I3978" t="str">
            <v>UN</v>
          </cell>
          <cell r="J3978" t="str">
            <v>COEFICIENTE DE REPRESENTATIVIDADE</v>
          </cell>
          <cell r="K3978" t="str">
            <v>29,67</v>
          </cell>
        </row>
        <row r="3979">
          <cell r="A3979" t="str">
            <v>INSTALACOES HIDRO SANITARIAS</v>
          </cell>
          <cell r="B3979" t="str">
            <v>INHI</v>
          </cell>
          <cell r="C3979" t="str">
            <v>CONEXOES</v>
          </cell>
          <cell r="D3979" t="str">
            <v>0180</v>
          </cell>
        </row>
        <row r="3979">
          <cell r="G3979">
            <v>89569</v>
          </cell>
          <cell r="H3979" t="str">
            <v>JUNÇÃO SIMPLES, PVC, SERIE R, ÁGUA PLUVIAL, DN 100 X 75 MM, JUNTA ELÁSTICA, FORNECIDO E INSTALADO EM RAMAL DE ENCAMINHAMENTO. AF_06/2022</v>
          </cell>
          <cell r="I3979" t="str">
            <v>UN</v>
          </cell>
          <cell r="J3979" t="str">
            <v>COEFICIENTE DE REPRESENTATIVIDADE</v>
          </cell>
          <cell r="K3979" t="str">
            <v>85,07</v>
          </cell>
        </row>
        <row r="3980">
          <cell r="A3980" t="str">
            <v>INSTALACOES HIDRO SANITARIAS</v>
          </cell>
          <cell r="B3980" t="str">
            <v>INHI</v>
          </cell>
          <cell r="C3980" t="str">
            <v>CONEXOES</v>
          </cell>
          <cell r="D3980" t="str">
            <v>0180</v>
          </cell>
        </row>
        <row r="3980">
          <cell r="G3980">
            <v>89570</v>
          </cell>
          <cell r="H3980" t="str">
            <v>ADAPTADOR CURTO COM BOLSA E ROSCA PARA REGISTRO, PVC, SOLDÁVEL, DN 40MM X 1.1/2 , INSTALADO EM PRUMADA DE ÁGUA - FORNECIMENTO E INSTALAÇÃO. AF_06/2022</v>
          </cell>
          <cell r="I3980" t="str">
            <v>UN</v>
          </cell>
          <cell r="J3980" t="str">
            <v>COEFICIENTE DE REPRESENTATIVIDADE</v>
          </cell>
          <cell r="K3980" t="str">
            <v>10,41</v>
          </cell>
        </row>
        <row r="3981">
          <cell r="A3981" t="str">
            <v>INSTALACOES HIDRO SANITARIAS</v>
          </cell>
          <cell r="B3981" t="str">
            <v>INHI</v>
          </cell>
          <cell r="C3981" t="str">
            <v>CONEXOES</v>
          </cell>
          <cell r="D3981" t="str">
            <v>0180</v>
          </cell>
        </row>
        <row r="3981">
          <cell r="G3981">
            <v>89571</v>
          </cell>
          <cell r="H3981" t="str">
            <v>TÊ, PVC, SERIE R, ÁGUA PLUVIAL, DN 100 X 100 MM, JUNTA ELÁSTICA, FORNECIDO E INSTALADO EM RAMAL DE ENCAMINHAMENTO. AF_06/2022</v>
          </cell>
          <cell r="I3981" t="str">
            <v>UN</v>
          </cell>
          <cell r="J3981" t="str">
            <v>COEFICIENTE DE REPRESENTATIVIDADE</v>
          </cell>
          <cell r="K3981" t="str">
            <v>63,01</v>
          </cell>
        </row>
        <row r="3982">
          <cell r="A3982" t="str">
            <v>INSTALACOES HIDRO SANITARIAS</v>
          </cell>
          <cell r="B3982" t="str">
            <v>INHI</v>
          </cell>
          <cell r="C3982" t="str">
            <v>CONEXOES</v>
          </cell>
          <cell r="D3982" t="str">
            <v>0180</v>
          </cell>
        </row>
        <row r="3982">
          <cell r="G3982">
            <v>89572</v>
          </cell>
          <cell r="H3982" t="str">
            <v>ADAPTADOR CURTO COM BOLSA E ROSCA PARA REGISTRO, PVC, SOLDÁVEL, DN 40MM X 1.1/4 , INSTALADO EM PRUMADA DE ÁGUA - FORNECIMENTO E INSTALAÇÃO. AF_06/2022</v>
          </cell>
          <cell r="I3982" t="str">
            <v>UN</v>
          </cell>
          <cell r="J3982" t="str">
            <v>COEFICIENTE DE REPRESENTATIVIDADE</v>
          </cell>
          <cell r="K3982" t="str">
            <v>7,87</v>
          </cell>
        </row>
        <row r="3983">
          <cell r="A3983" t="str">
            <v>INSTALACOES HIDRO SANITARIAS</v>
          </cell>
          <cell r="B3983" t="str">
            <v>INHI</v>
          </cell>
          <cell r="C3983" t="str">
            <v>CONEXOES</v>
          </cell>
          <cell r="D3983" t="str">
            <v>0180</v>
          </cell>
        </row>
        <row r="3983">
          <cell r="G3983">
            <v>89573</v>
          </cell>
          <cell r="H3983" t="str">
            <v>TÊ, PVC, SERIE R, ÁGUA PLUVIAL, DN 100 X 75 MM, JUNTA ELÁSTICA, FORNECIDO E INSTALADO EM RAMAL DE ENCAMINHAMENTO. AF_06/2022</v>
          </cell>
          <cell r="I3983" t="str">
            <v>UN</v>
          </cell>
          <cell r="J3983" t="str">
            <v>COEFICIENTE DE REPRESENTATIVIDADE</v>
          </cell>
          <cell r="K3983" t="str">
            <v>69,24</v>
          </cell>
        </row>
        <row r="3984">
          <cell r="A3984" t="str">
            <v>INSTALACOES HIDRO SANITARIAS</v>
          </cell>
          <cell r="B3984" t="str">
            <v>INHI</v>
          </cell>
          <cell r="C3984" t="str">
            <v>CONEXOES</v>
          </cell>
          <cell r="D3984" t="str">
            <v>0180</v>
          </cell>
        </row>
        <row r="3984">
          <cell r="G3984">
            <v>89574</v>
          </cell>
          <cell r="H3984" t="str">
            <v>JUNÇÃO DUPLA, PVC, SERIE R, ÁGUA PLUVIAL, DN 100 X 100 X 100 MM, JUNTA ELÁSTICA, FORNECIDO E INSTALADO EM RAMAL DE ENCAMINHAMENTO. AF_06/2022</v>
          </cell>
          <cell r="I3984" t="str">
            <v>UN</v>
          </cell>
          <cell r="J3984" t="str">
            <v>COEFICIENTE DE REPRESENTATIVIDADE</v>
          </cell>
          <cell r="K3984" t="str">
            <v>140,65</v>
          </cell>
        </row>
        <row r="3985">
          <cell r="A3985" t="str">
            <v>INSTALACOES HIDRO SANITARIAS</v>
          </cell>
          <cell r="B3985" t="str">
            <v>INHI</v>
          </cell>
          <cell r="C3985" t="str">
            <v>CONEXOES</v>
          </cell>
          <cell r="D3985" t="str">
            <v>0180</v>
          </cell>
        </row>
        <row r="3985">
          <cell r="G3985">
            <v>89575</v>
          </cell>
          <cell r="H3985" t="str">
            <v>LUVA, PVC, SOLDÁVEL, DN 50MM, INSTALADO EM PRUMADA DE ÁGUA - FORNECIMENTO E INSTALAÇÃO. AF_06/2022</v>
          </cell>
          <cell r="I3985" t="str">
            <v>UN</v>
          </cell>
          <cell r="J3985" t="str">
            <v>COEFICIENTE DE REPRESENTATIVIDADE</v>
          </cell>
          <cell r="K3985" t="str">
            <v>10,44</v>
          </cell>
        </row>
        <row r="3986">
          <cell r="A3986" t="str">
            <v>INSTALACOES HIDRO SANITARIAS</v>
          </cell>
          <cell r="B3986" t="str">
            <v>INHI</v>
          </cell>
          <cell r="C3986" t="str">
            <v>CONEXOES</v>
          </cell>
          <cell r="D3986" t="str">
            <v>0180</v>
          </cell>
        </row>
        <row r="3986">
          <cell r="G3986">
            <v>89577</v>
          </cell>
          <cell r="H3986" t="str">
            <v>LUVA DE CORRER, PVC, SOLDÁVEL, DN 50MM, INSTALADO EM PRUMADA DE ÁGUA - FORNECIMENTO E INSTALAÇÃO. AF_06/2022</v>
          </cell>
          <cell r="I3986" t="str">
            <v>UN</v>
          </cell>
          <cell r="J3986" t="str">
            <v>COEFICIENTE DE REPRESENTATIVIDADE</v>
          </cell>
          <cell r="K3986" t="str">
            <v>33,75</v>
          </cell>
        </row>
        <row r="3987">
          <cell r="A3987" t="str">
            <v>INSTALACOES HIDRO SANITARIAS</v>
          </cell>
          <cell r="B3987" t="str">
            <v>INHI</v>
          </cell>
          <cell r="C3987" t="str">
            <v>CONEXOES</v>
          </cell>
          <cell r="D3987" t="str">
            <v>0180</v>
          </cell>
        </row>
        <row r="3987">
          <cell r="G3987">
            <v>89579</v>
          </cell>
          <cell r="H3987" t="str">
            <v>LUVA DE REDUÇÃO, PVC, SOLDÁVEL, DN 50MM X 25MM, INSTALADO EM PRUMADA DE ÁGUA   FORNECIMENTO E INSTALAÇÃO. AF_06/2022</v>
          </cell>
          <cell r="I3987" t="str">
            <v>UN</v>
          </cell>
          <cell r="J3987" t="str">
            <v>COEFICIENTE DE REPRESENTATIVIDADE</v>
          </cell>
          <cell r="K3987" t="str">
            <v>10,64</v>
          </cell>
        </row>
        <row r="3988">
          <cell r="A3988" t="str">
            <v>INSTALACOES HIDRO SANITARIAS</v>
          </cell>
          <cell r="B3988" t="str">
            <v>INHI</v>
          </cell>
          <cell r="C3988" t="str">
            <v>CONEXOES</v>
          </cell>
          <cell r="D3988" t="str">
            <v>0180</v>
          </cell>
        </row>
        <row r="3988">
          <cell r="G3988">
            <v>89581</v>
          </cell>
          <cell r="H3988" t="str">
            <v>JOELHO 90 GRAUS, PVC, SERIE R, ÁGUA PLUVIAL, DN 75 MM, JUNTA ELÁSTICA, FORNECIDO E INSTALADO EM CONDUTORES VERTICAIS DE ÁGUAS PLUVIAIS. AF_06/2022</v>
          </cell>
          <cell r="I3988" t="str">
            <v>UN</v>
          </cell>
          <cell r="J3988" t="str">
            <v>COEFICIENTE DE REPRESENTATIVIDADE</v>
          </cell>
          <cell r="K3988" t="str">
            <v>30,49</v>
          </cell>
        </row>
        <row r="3989">
          <cell r="A3989" t="str">
            <v>INSTALACOES HIDRO SANITARIAS</v>
          </cell>
          <cell r="B3989" t="str">
            <v>INHI</v>
          </cell>
          <cell r="C3989" t="str">
            <v>CONEXOES</v>
          </cell>
          <cell r="D3989" t="str">
            <v>0180</v>
          </cell>
        </row>
        <row r="3989">
          <cell r="G3989">
            <v>89582</v>
          </cell>
          <cell r="H3989" t="str">
            <v>JOELHO 45 GRAUS, PVC, SERIE R, ÁGUA PLUVIAL, DN 75 MM, JUNTA ELÁSTICA, FORNECIDO E INSTALADO EM CONDUTORES VERTICAIS DE ÁGUAS PLUVIAIS. AF_06/2022</v>
          </cell>
          <cell r="I3989" t="str">
            <v>UN</v>
          </cell>
          <cell r="J3989" t="str">
            <v>COEFICIENTE DE REPRESENTATIVIDADE</v>
          </cell>
          <cell r="K3989" t="str">
            <v>30,92</v>
          </cell>
        </row>
        <row r="3990">
          <cell r="A3990" t="str">
            <v>INSTALACOES HIDRO SANITARIAS</v>
          </cell>
          <cell r="B3990" t="str">
            <v>INHI</v>
          </cell>
          <cell r="C3990" t="str">
            <v>CONEXOES</v>
          </cell>
          <cell r="D3990" t="str">
            <v>0180</v>
          </cell>
        </row>
        <row r="3990">
          <cell r="G3990">
            <v>89583</v>
          </cell>
          <cell r="H3990" t="str">
            <v>CURVA 87 GRAUS E 30 MINUTOS, PVC, SERIE R, ÁGUA PLUVIAL, DN 75 MM, JUNTA ELÁSTICA, FORNECIDO E INSTALADO EM CONDUTORES VERTICAIS DE ÁGUAS PLUVIAIS. AF_06/2022</v>
          </cell>
          <cell r="I3990" t="str">
            <v>UN</v>
          </cell>
          <cell r="J3990" t="str">
            <v>COEFICIENTE DE REPRESENTATIVIDADE</v>
          </cell>
          <cell r="K3990" t="str">
            <v>38,83</v>
          </cell>
        </row>
        <row r="3991">
          <cell r="A3991" t="str">
            <v>INSTALACOES HIDRO SANITARIAS</v>
          </cell>
          <cell r="B3991" t="str">
            <v>INHI</v>
          </cell>
          <cell r="C3991" t="str">
            <v>CONEXOES</v>
          </cell>
          <cell r="D3991" t="str">
            <v>0180</v>
          </cell>
        </row>
        <row r="3991">
          <cell r="G3991">
            <v>89584</v>
          </cell>
          <cell r="H3991" t="str">
            <v>JOELHO 90 GRAUS, PVC, SERIE R, ÁGUA PLUVIAL, DN 100 MM, JUNTA ELÁSTICA, FORNECIDO E INSTALADO EM CONDUTORES VERTICAIS DE ÁGUAS PLUVIAIS. AF_06/2022</v>
          </cell>
          <cell r="I3991" t="str">
            <v>UN</v>
          </cell>
          <cell r="J3991" t="str">
            <v>COEFICIENTE DE REPRESENTATIVIDADE</v>
          </cell>
          <cell r="K3991" t="str">
            <v>39,83</v>
          </cell>
        </row>
        <row r="3992">
          <cell r="A3992" t="str">
            <v>INSTALACOES HIDRO SANITARIAS</v>
          </cell>
          <cell r="B3992" t="str">
            <v>INHI</v>
          </cell>
          <cell r="C3992" t="str">
            <v>CONEXOES</v>
          </cell>
          <cell r="D3992" t="str">
            <v>0180</v>
          </cell>
        </row>
        <row r="3992">
          <cell r="G3992">
            <v>89585</v>
          </cell>
          <cell r="H3992" t="str">
            <v>JOELHO 45 GRAUS, PVC, SERIE R, ÁGUA PLUVIAL, DN 100 MM, JUNTA ELÁSTICA, FORNECIDO E INSTALADO EM CONDUTORES VERTICAIS DE ÁGUAS PLUVIAIS. AF_06/2022</v>
          </cell>
          <cell r="I3992" t="str">
            <v>UN</v>
          </cell>
          <cell r="J3992" t="str">
            <v>COEFICIENTE DE REPRESENTATIVIDADE</v>
          </cell>
          <cell r="K3992" t="str">
            <v>40,80</v>
          </cell>
        </row>
        <row r="3993">
          <cell r="A3993" t="str">
            <v>INSTALACOES HIDRO SANITARIAS</v>
          </cell>
          <cell r="B3993" t="str">
            <v>INHI</v>
          </cell>
          <cell r="C3993" t="str">
            <v>CONEXOES</v>
          </cell>
          <cell r="D3993" t="str">
            <v>0180</v>
          </cell>
        </row>
        <row r="3993">
          <cell r="G3993">
            <v>89587</v>
          </cell>
          <cell r="H3993" t="str">
            <v>CURVA 87 GRAUS E 30 MINUTOS, PVC, SERIE R, ÁGUA PLUVIAL, DN 100 MM, JUNTA ELÁSTICA, FORNECIDO E INSTALADO EM CONDUTORES VERTICAIS DE ÁGUAS PLUVIAIS. AF_06/2022</v>
          </cell>
          <cell r="I3993" t="str">
            <v>UN</v>
          </cell>
          <cell r="J3993" t="str">
            <v>COEFICIENTE DE REPRESENTATIVIDADE</v>
          </cell>
          <cell r="K3993" t="str">
            <v>44,93</v>
          </cell>
        </row>
        <row r="3994">
          <cell r="A3994" t="str">
            <v>INSTALACOES HIDRO SANITARIAS</v>
          </cell>
          <cell r="B3994" t="str">
            <v>INHI</v>
          </cell>
          <cell r="C3994" t="str">
            <v>CONEXOES</v>
          </cell>
          <cell r="D3994" t="str">
            <v>0180</v>
          </cell>
        </row>
        <row r="3994">
          <cell r="G3994">
            <v>89590</v>
          </cell>
          <cell r="H3994" t="str">
            <v>JOELHO 90 GRAUS, PVC, SERIE R, ÁGUA PLUVIAL, DN 150 MM, JUNTA ELÁSTICA, FORNECIDO E INSTALADO EM CONDUTORES VERTICAIS DE ÁGUAS PLUVIAIS. AF_06/2022</v>
          </cell>
          <cell r="I3994" t="str">
            <v>UN</v>
          </cell>
          <cell r="J3994" t="str">
            <v>COEFICIENTE DE REPRESENTATIVIDADE</v>
          </cell>
          <cell r="K3994" t="str">
            <v>120,78</v>
          </cell>
        </row>
        <row r="3995">
          <cell r="A3995" t="str">
            <v>INSTALACOES HIDRO SANITARIAS</v>
          </cell>
          <cell r="B3995" t="str">
            <v>INHI</v>
          </cell>
          <cell r="C3995" t="str">
            <v>CONEXOES</v>
          </cell>
          <cell r="D3995" t="str">
            <v>0180</v>
          </cell>
        </row>
        <row r="3995">
          <cell r="G3995">
            <v>89591</v>
          </cell>
          <cell r="H3995" t="str">
            <v>JOELHO 45 GRAUS, PVC, SERIE R, ÁGUA PLUVIAL, DN 150 MM, JUNTA ELÁSTICA, FORNECIDO E INSTALADO EM CONDUTORES VERTICAIS DE ÁGUAS PLUVIAIS. AF_06/2022</v>
          </cell>
          <cell r="I3995" t="str">
            <v>UN</v>
          </cell>
          <cell r="J3995" t="str">
            <v>COEFICIENTE DE REPRESENTATIVIDADE</v>
          </cell>
          <cell r="K3995" t="str">
            <v>117,83</v>
          </cell>
        </row>
        <row r="3996">
          <cell r="A3996" t="str">
            <v>INSTALACOES HIDRO SANITARIAS</v>
          </cell>
          <cell r="B3996" t="str">
            <v>INHI</v>
          </cell>
          <cell r="C3996" t="str">
            <v>CONEXOES</v>
          </cell>
          <cell r="D3996" t="str">
            <v>0180</v>
          </cell>
        </row>
        <row r="3996">
          <cell r="G3996">
            <v>89592</v>
          </cell>
          <cell r="H3996" t="str">
            <v>CURVA 87 GRAUS E 30 MINUTOS, PVC, SERIE R, ÁGUA PLUVIAL, DN 150 MM, JUNTA ELÁSTICA, FORNECIDO E INSTALADO EM CONDUTORES VERTICAIS DE ÁGUAS PLUVIAIS. AF_06/2022</v>
          </cell>
          <cell r="I3996" t="str">
            <v>UN</v>
          </cell>
          <cell r="J3996" t="str">
            <v>COEFICIENTE DE REPRESENTATIVIDADE</v>
          </cell>
          <cell r="K3996" t="str">
            <v>143,74</v>
          </cell>
        </row>
        <row r="3997">
          <cell r="A3997" t="str">
            <v>INSTALACOES HIDRO SANITARIAS</v>
          </cell>
          <cell r="B3997" t="str">
            <v>INHI</v>
          </cell>
          <cell r="C3997" t="str">
            <v>CONEXOES</v>
          </cell>
          <cell r="D3997" t="str">
            <v>0180</v>
          </cell>
        </row>
        <row r="3997">
          <cell r="G3997">
            <v>89593</v>
          </cell>
          <cell r="H3997" t="str">
            <v>LUVA COM ROSCA, PVC, SOLDÁVEL, DN 50MM X 1.1/2 , INSTALADO EM PRUMADA DE ÁGUA - FORNECIMENTO E INSTALAÇÃO. AF_06/2022</v>
          </cell>
          <cell r="I3997" t="str">
            <v>UN</v>
          </cell>
          <cell r="J3997" t="str">
            <v>COEFICIENTE DE REPRESENTATIVIDADE</v>
          </cell>
          <cell r="K3997" t="str">
            <v>22,76</v>
          </cell>
        </row>
        <row r="3998">
          <cell r="A3998" t="str">
            <v>INSTALACOES HIDRO SANITARIAS</v>
          </cell>
          <cell r="B3998" t="str">
            <v>INHI</v>
          </cell>
          <cell r="C3998" t="str">
            <v>CONEXOES</v>
          </cell>
          <cell r="D3998" t="str">
            <v>0180</v>
          </cell>
        </row>
        <row r="3998">
          <cell r="G3998">
            <v>89594</v>
          </cell>
          <cell r="H3998" t="str">
            <v>UNIÃO, PVC, SOLDÁVEL, DN 50MM, INSTALADO EM PRUMADA DE ÁGUA - FORNECIMENTO E INSTALAÇÃO. AF_06/2022</v>
          </cell>
          <cell r="I3998" t="str">
            <v>UN</v>
          </cell>
          <cell r="J3998" t="str">
            <v>COEFICIENTE DE REPRESENTATIVIDADE</v>
          </cell>
          <cell r="K3998" t="str">
            <v>32,85</v>
          </cell>
        </row>
        <row r="3999">
          <cell r="A3999" t="str">
            <v>INSTALACOES HIDRO SANITARIAS</v>
          </cell>
          <cell r="B3999" t="str">
            <v>INHI</v>
          </cell>
          <cell r="C3999" t="str">
            <v>CONEXOES</v>
          </cell>
          <cell r="D3999" t="str">
            <v>0180</v>
          </cell>
        </row>
        <row r="3999">
          <cell r="G3999">
            <v>89595</v>
          </cell>
          <cell r="H3999" t="str">
            <v>ADAPTADOR CURTO COM BOLSA E ROSCA PARA REGISTRO, PVC, SOLDÁVEL, DN 50MM X 1.1/4 , INSTALADO EM PRUMADA DE ÁGUA - FORNECIMENTO E INSTALAÇÃO. AF_06/2022</v>
          </cell>
          <cell r="I3999" t="str">
            <v>UN</v>
          </cell>
          <cell r="J3999" t="str">
            <v>COEFICIENTE DE REPRESENTATIVIDADE</v>
          </cell>
          <cell r="K3999" t="str">
            <v>13,17</v>
          </cell>
        </row>
        <row r="4000">
          <cell r="A4000" t="str">
            <v>INSTALACOES HIDRO SANITARIAS</v>
          </cell>
          <cell r="B4000" t="str">
            <v>INHI</v>
          </cell>
          <cell r="C4000" t="str">
            <v>CONEXOES</v>
          </cell>
          <cell r="D4000" t="str">
            <v>0180</v>
          </cell>
        </row>
        <row r="4000">
          <cell r="G4000">
            <v>89596</v>
          </cell>
          <cell r="H4000" t="str">
            <v>ADAPTADOR CURTO COM BOLSA E ROSCA PARA REGISTRO, PVC, SOLDÁVEL, DN 50MM X 1.1/2 , INSTALADO EM PRUMADA DE ÁGUA - FORNECIMENTO E INSTALAÇÃO. AF_06/2022</v>
          </cell>
          <cell r="I4000" t="str">
            <v>UN</v>
          </cell>
          <cell r="J4000" t="str">
            <v>COEFICIENTE DE REPRESENTATIVIDADE</v>
          </cell>
          <cell r="K4000" t="str">
            <v>9,46</v>
          </cell>
        </row>
        <row r="4001">
          <cell r="A4001" t="str">
            <v>INSTALACOES HIDRO SANITARIAS</v>
          </cell>
          <cell r="B4001" t="str">
            <v>INHI</v>
          </cell>
          <cell r="C4001" t="str">
            <v>CONEXOES</v>
          </cell>
          <cell r="D4001" t="str">
            <v>0180</v>
          </cell>
        </row>
        <row r="4001">
          <cell r="G4001">
            <v>89597</v>
          </cell>
          <cell r="H4001" t="str">
            <v>LUVA, PVC, SOLDÁVEL, DN 60MM, INSTALADO EM PRUMADA DE ÁGUA - FORNECIMENTO E INSTALAÇÃO. AF_06/2022</v>
          </cell>
          <cell r="I4001" t="str">
            <v>UN</v>
          </cell>
          <cell r="J4001" t="str">
            <v>COEFICIENTE DE REPRESENTATIVIDADE</v>
          </cell>
          <cell r="K4001" t="str">
            <v>20,62</v>
          </cell>
        </row>
        <row r="4002">
          <cell r="A4002" t="str">
            <v>INSTALACOES HIDRO SANITARIAS</v>
          </cell>
          <cell r="B4002" t="str">
            <v>INHI</v>
          </cell>
          <cell r="C4002" t="str">
            <v>CONEXOES</v>
          </cell>
          <cell r="D4002" t="str">
            <v>0180</v>
          </cell>
        </row>
        <row r="4002">
          <cell r="G4002">
            <v>89598</v>
          </cell>
          <cell r="H4002" t="str">
            <v>LUVA DE CORRER, PVC, SOLDÁVEL, DN 60MM, INSTALADO EM PRUMADA DE ÁGUA   FORNECIMENTO E INSTALAÇÃO. AF_06/2022</v>
          </cell>
          <cell r="I4002" t="str">
            <v>UN</v>
          </cell>
          <cell r="J4002" t="str">
            <v>COEFICIENTE DE REPRESENTATIVIDADE</v>
          </cell>
          <cell r="K4002" t="str">
            <v>45,57</v>
          </cell>
        </row>
        <row r="4003">
          <cell r="A4003" t="str">
            <v>INSTALACOES HIDRO SANITARIAS</v>
          </cell>
          <cell r="B4003" t="str">
            <v>INHI</v>
          </cell>
          <cell r="C4003" t="str">
            <v>CONEXOES</v>
          </cell>
          <cell r="D4003" t="str">
            <v>0180</v>
          </cell>
        </row>
        <row r="4003">
          <cell r="G4003">
            <v>89599</v>
          </cell>
          <cell r="H4003" t="str">
            <v>LUVA SIMPLES, PVC, SERIE R, ÁGUA PLUVIAL, DN 75 MM, JUNTA ELÁSTICA, FORNECIDO E INSTALADO EM CONDUTORES VERTICAIS DE ÁGUAS PLUVIAIS. AF_06/2022</v>
          </cell>
          <cell r="I4003" t="str">
            <v>UN</v>
          </cell>
          <cell r="J4003" t="str">
            <v>COEFICIENTE DE REPRESENTATIVIDADE</v>
          </cell>
          <cell r="K4003" t="str">
            <v>22,54</v>
          </cell>
        </row>
        <row r="4004">
          <cell r="A4004" t="str">
            <v>INSTALACOES HIDRO SANITARIAS</v>
          </cell>
          <cell r="B4004" t="str">
            <v>INHI</v>
          </cell>
          <cell r="C4004" t="str">
            <v>CONEXOES</v>
          </cell>
          <cell r="D4004" t="str">
            <v>0180</v>
          </cell>
        </row>
        <row r="4004">
          <cell r="G4004">
            <v>89600</v>
          </cell>
          <cell r="H4004" t="str">
            <v>LUVA DE CORRER, PVC, SERIE R, ÁGUA PLUVIAL, DN 75 MM, JUNTA ELÁSTICA, FORNECIDO E INSTALADO EM CONDUTORES VERTICAIS DE ÁGUAS PLUVIAIS. AF_06/2022</v>
          </cell>
          <cell r="I4004" t="str">
            <v>UN</v>
          </cell>
          <cell r="J4004" t="str">
            <v>COEFICIENTE DE REPRESENTATIVIDADE</v>
          </cell>
          <cell r="K4004" t="str">
            <v>23,16</v>
          </cell>
        </row>
        <row r="4005">
          <cell r="A4005" t="str">
            <v>INSTALACOES HIDRO SANITARIAS</v>
          </cell>
          <cell r="B4005" t="str">
            <v>INHI</v>
          </cell>
          <cell r="C4005" t="str">
            <v>CONEXOES</v>
          </cell>
          <cell r="D4005" t="str">
            <v>0180</v>
          </cell>
        </row>
        <row r="4005">
          <cell r="G4005">
            <v>89605</v>
          </cell>
          <cell r="H4005" t="str">
            <v>LUVA DE REDUÇÃO, PVC, SOLDÁVEL, DN 60MM X 50MM, INSTALADO EM PRUMADA DE ÁGUA - FORNECIMENTO E INSTALAÇÃO. AF_06/2022</v>
          </cell>
          <cell r="I4005" t="str">
            <v>UN</v>
          </cell>
          <cell r="J4005" t="str">
            <v>COEFICIENTE DE REPRESENTATIVIDADE</v>
          </cell>
          <cell r="K4005" t="str">
            <v>18,79</v>
          </cell>
        </row>
        <row r="4006">
          <cell r="A4006" t="str">
            <v>INSTALACOES HIDRO SANITARIAS</v>
          </cell>
          <cell r="B4006" t="str">
            <v>INHI</v>
          </cell>
          <cell r="C4006" t="str">
            <v>CONEXOES</v>
          </cell>
          <cell r="D4006" t="str">
            <v>0180</v>
          </cell>
        </row>
        <row r="4006">
          <cell r="G4006">
            <v>89609</v>
          </cell>
          <cell r="H4006" t="str">
            <v>UNIÃO, PVC, SOLDÁVEL, DN 60MM, INSTALADO EM PRUMADA DE ÁGUA - FORNECIMENTO E INSTALAÇÃO. AF_06/2022</v>
          </cell>
          <cell r="I4006" t="str">
            <v>UN</v>
          </cell>
          <cell r="J4006" t="str">
            <v>COEFICIENTE DE REPRESENTATIVIDADE</v>
          </cell>
          <cell r="K4006" t="str">
            <v>77,01</v>
          </cell>
        </row>
        <row r="4007">
          <cell r="A4007" t="str">
            <v>INSTALACOES HIDRO SANITARIAS</v>
          </cell>
          <cell r="B4007" t="str">
            <v>INHI</v>
          </cell>
          <cell r="C4007" t="str">
            <v>CONEXOES</v>
          </cell>
          <cell r="D4007" t="str">
            <v>0180</v>
          </cell>
        </row>
        <row r="4007">
          <cell r="G4007">
            <v>89610</v>
          </cell>
          <cell r="H4007" t="str">
            <v>ADAPTADOR CURTO COM BOLSA E ROSCA PARA REGISTRO, PVC, SOLDÁVEL, DN 60MM X 2 , INSTALADO EM PRUMADA DE ÁGUA - FORNECIMENTO E INSTALAÇÃO. AF_06/2022</v>
          </cell>
          <cell r="I4007" t="str">
            <v>UN</v>
          </cell>
          <cell r="J4007" t="str">
            <v>COEFICIENTE DE REPRESENTATIVIDADE</v>
          </cell>
          <cell r="K4007" t="str">
            <v>17,77</v>
          </cell>
        </row>
        <row r="4008">
          <cell r="A4008" t="str">
            <v>INSTALACOES HIDRO SANITARIAS</v>
          </cell>
          <cell r="B4008" t="str">
            <v>INHI</v>
          </cell>
          <cell r="C4008" t="str">
            <v>CONEXOES</v>
          </cell>
          <cell r="D4008" t="str">
            <v>0180</v>
          </cell>
        </row>
        <row r="4008">
          <cell r="G4008">
            <v>89611</v>
          </cell>
          <cell r="H4008" t="str">
            <v>LUVA, PVC, SOLDÁVEL, DN 75MM, INSTALADO EM PRUMADA DE ÁGUA - FORNECIMENTO E INSTALAÇÃO. AF_06/2022</v>
          </cell>
          <cell r="I4008" t="str">
            <v>UN</v>
          </cell>
          <cell r="J4008" t="str">
            <v>COEFICIENTE DE REPRESENTATIVIDADE</v>
          </cell>
          <cell r="K4008" t="str">
            <v>29,21</v>
          </cell>
        </row>
        <row r="4009">
          <cell r="A4009" t="str">
            <v>INSTALACOES HIDRO SANITARIAS</v>
          </cell>
          <cell r="B4009" t="str">
            <v>INHI</v>
          </cell>
          <cell r="C4009" t="str">
            <v>CONEXOES</v>
          </cell>
          <cell r="D4009" t="str">
            <v>0180</v>
          </cell>
        </row>
        <row r="4009">
          <cell r="G4009">
            <v>89612</v>
          </cell>
          <cell r="H4009" t="str">
            <v>UNIÃO, PVC, SOLDÁVEL, DN 75MM, INSTALADO EM PRUMADA DE ÁGUA - FORNECIMENTO E INSTALAÇÃO. AF_06/2022</v>
          </cell>
          <cell r="I4009" t="str">
            <v>UN</v>
          </cell>
          <cell r="J4009" t="str">
            <v>COEFICIENTE DE REPRESENTATIVIDADE</v>
          </cell>
          <cell r="K4009" t="str">
            <v>151,43</v>
          </cell>
        </row>
        <row r="4010">
          <cell r="A4010" t="str">
            <v>INSTALACOES HIDRO SANITARIAS</v>
          </cell>
          <cell r="B4010" t="str">
            <v>INHI</v>
          </cell>
          <cell r="C4010" t="str">
            <v>CONEXOES</v>
          </cell>
          <cell r="D4010" t="str">
            <v>0180</v>
          </cell>
        </row>
        <row r="4010">
          <cell r="G4010">
            <v>89613</v>
          </cell>
          <cell r="H4010" t="str">
            <v>ADAPTADOR CURTO COM BOLSA E ROSCA PARA REGISTRO, PVC, SOLDÁVEL, DN 75MM X 2.1/2", INSTALADO EM PRUMADA DE ÁGUA - FORNECIMENTO E INSTALAÇÃO. AF_12/2014</v>
          </cell>
          <cell r="I4010" t="str">
            <v>UN</v>
          </cell>
          <cell r="J4010" t="str">
            <v>COEFICIENTE DE REPRESENTATIVIDADE</v>
          </cell>
          <cell r="K4010" t="str">
            <v>27,80</v>
          </cell>
        </row>
        <row r="4011">
          <cell r="A4011" t="str">
            <v>INSTALACOES HIDRO SANITARIAS</v>
          </cell>
          <cell r="B4011" t="str">
            <v>INHI</v>
          </cell>
          <cell r="C4011" t="str">
            <v>CONEXOES</v>
          </cell>
          <cell r="D4011" t="str">
            <v>0180</v>
          </cell>
        </row>
        <row r="4011">
          <cell r="G4011">
            <v>89614</v>
          </cell>
          <cell r="H4011" t="str">
            <v>LUVA, PVC, SOLDÁVEL, DN 85MM, INSTALADO EM PRUMADA DE ÁGUA - FORNECIMENTO E INSTALAÇÃO. AF_06/2022</v>
          </cell>
          <cell r="I4011" t="str">
            <v>UN</v>
          </cell>
          <cell r="J4011" t="str">
            <v>COEFICIENTE DE REPRESENTATIVIDADE</v>
          </cell>
          <cell r="K4011" t="str">
            <v>54,56</v>
          </cell>
        </row>
        <row r="4012">
          <cell r="A4012" t="str">
            <v>INSTALACOES HIDRO SANITARIAS</v>
          </cell>
          <cell r="B4012" t="str">
            <v>INHI</v>
          </cell>
          <cell r="C4012" t="str">
            <v>CONEXOES</v>
          </cell>
          <cell r="D4012" t="str">
            <v>0180</v>
          </cell>
        </row>
        <row r="4012">
          <cell r="G4012">
            <v>89615</v>
          </cell>
          <cell r="H4012" t="str">
            <v>UNIÃO, PVC, SOLDÁVEL, DN 85MM, INSTALADO EM PRUMADA DE ÁGUA - FORNECIMENTO E INSTALAÇÃO. AF_06/2022</v>
          </cell>
          <cell r="I4012" t="str">
            <v>UN</v>
          </cell>
          <cell r="J4012" t="str">
            <v>COEFICIENTE DE REPRESENTATIVIDADE</v>
          </cell>
          <cell r="K4012" t="str">
            <v>178,83</v>
          </cell>
        </row>
        <row r="4013">
          <cell r="A4013" t="str">
            <v>INSTALACOES HIDRO SANITARIAS</v>
          </cell>
          <cell r="B4013" t="str">
            <v>INHI</v>
          </cell>
          <cell r="C4013" t="str">
            <v>CONEXOES</v>
          </cell>
          <cell r="D4013" t="str">
            <v>0180</v>
          </cell>
        </row>
        <row r="4013">
          <cell r="G4013">
            <v>89616</v>
          </cell>
          <cell r="H4013" t="str">
            <v>ADAPTADOR CURTO COM BOLSA E ROSCA PARA REGISTRO, PVC, SOLDÁVEL, DN 85MM X 3 , INSTALADO EM PRUMADA DE ÁGUA - FORNECIMENTO E INSTALAÇÃO. AF_06/2022</v>
          </cell>
          <cell r="I4013" t="str">
            <v>UN</v>
          </cell>
          <cell r="J4013" t="str">
            <v>COEFICIENTE DE REPRESENTATIVIDADE</v>
          </cell>
          <cell r="K4013" t="str">
            <v>37,16</v>
          </cell>
        </row>
        <row r="4014">
          <cell r="A4014" t="str">
            <v>INSTALACOES HIDRO SANITARIAS</v>
          </cell>
          <cell r="B4014" t="str">
            <v>INHI</v>
          </cell>
          <cell r="C4014" t="str">
            <v>CONEXOES</v>
          </cell>
          <cell r="D4014" t="str">
            <v>0180</v>
          </cell>
        </row>
        <row r="4014">
          <cell r="G4014">
            <v>89617</v>
          </cell>
          <cell r="H4014" t="str">
            <v>TE, PVC, SOLDÁVEL, DN 25MM, INSTALADO EM PRUMADA DE ÁGUA - FORNECIMENTO E INSTALAÇÃO. AF_06/2022</v>
          </cell>
          <cell r="I4014" t="str">
            <v>UN</v>
          </cell>
          <cell r="J4014" t="str">
            <v>COEFICIENTE DE REPRESENTATIVIDADE</v>
          </cell>
          <cell r="K4014" t="str">
            <v>6,80</v>
          </cell>
        </row>
        <row r="4015">
          <cell r="A4015" t="str">
            <v>INSTALACOES HIDRO SANITARIAS</v>
          </cell>
          <cell r="B4015" t="str">
            <v>INHI</v>
          </cell>
          <cell r="C4015" t="str">
            <v>CONEXOES</v>
          </cell>
          <cell r="D4015" t="str">
            <v>0180</v>
          </cell>
        </row>
        <row r="4015">
          <cell r="G4015">
            <v>89620</v>
          </cell>
          <cell r="H4015" t="str">
            <v>TE, PVC, SOLDÁVEL, DN 32MM, INSTALADO EM PRUMADA DE ÁGUA - FORNECIMENTO E INSTALAÇÃO. AF_06/2022</v>
          </cell>
          <cell r="I4015" t="str">
            <v>UN</v>
          </cell>
          <cell r="J4015" t="str">
            <v>COEFICIENTE DE REPRESENTATIVIDADE</v>
          </cell>
          <cell r="K4015" t="str">
            <v>10,73</v>
          </cell>
        </row>
        <row r="4016">
          <cell r="A4016" t="str">
            <v>INSTALACOES HIDRO SANITARIAS</v>
          </cell>
          <cell r="B4016" t="str">
            <v>INHI</v>
          </cell>
          <cell r="C4016" t="str">
            <v>CONEXOES</v>
          </cell>
          <cell r="D4016" t="str">
            <v>0180</v>
          </cell>
        </row>
        <row r="4016">
          <cell r="G4016">
            <v>89622</v>
          </cell>
          <cell r="H4016" t="str">
            <v>TÊ DE REDUÇÃO, PVC, SOLDÁVEL, DN 32MM X 25MM, INSTALADO EM PRUMADA DE ÁGUA - FORNECIMENTO E INSTALAÇÃO. AF_06/2022</v>
          </cell>
          <cell r="I4016" t="str">
            <v>UN</v>
          </cell>
          <cell r="J4016" t="str">
            <v>COEFICIENTE DE REPRESENTATIVIDADE</v>
          </cell>
          <cell r="K4016" t="str">
            <v>12,80</v>
          </cell>
        </row>
        <row r="4017">
          <cell r="A4017" t="str">
            <v>INSTALACOES HIDRO SANITARIAS</v>
          </cell>
          <cell r="B4017" t="str">
            <v>INHI</v>
          </cell>
          <cell r="C4017" t="str">
            <v>CONEXOES</v>
          </cell>
          <cell r="D4017" t="str">
            <v>0180</v>
          </cell>
        </row>
        <row r="4017">
          <cell r="G4017">
            <v>89623</v>
          </cell>
          <cell r="H4017" t="str">
            <v>TE, PVC, SOLDÁVEL, DN 40MM, INSTALADO EM PRUMADA DE ÁGUA - FORNECIMENTO E INSTALAÇÃO. AF_06/2022</v>
          </cell>
          <cell r="I4017" t="str">
            <v>UN</v>
          </cell>
          <cell r="J4017" t="str">
            <v>COEFICIENTE DE REPRESENTATIVIDADE</v>
          </cell>
          <cell r="K4017" t="str">
            <v>17,59</v>
          </cell>
        </row>
        <row r="4018">
          <cell r="A4018" t="str">
            <v>INSTALACOES HIDRO SANITARIAS</v>
          </cell>
          <cell r="B4018" t="str">
            <v>INHI</v>
          </cell>
          <cell r="C4018" t="str">
            <v>CONEXOES</v>
          </cell>
          <cell r="D4018" t="str">
            <v>0180</v>
          </cell>
        </row>
        <row r="4018">
          <cell r="G4018">
            <v>89624</v>
          </cell>
          <cell r="H4018" t="str">
            <v>TÊ DE REDUÇÃO, PVC, SOLDÁVEL, DN 40MM X 32MM, INSTALADO EM PRUMADA DE ÁGUA - FORNECIMENTO E INSTALAÇÃO. AF_06/2022</v>
          </cell>
          <cell r="I4018" t="str">
            <v>UN</v>
          </cell>
          <cell r="J4018" t="str">
            <v>COEFICIENTE DE REPRESENTATIVIDADE</v>
          </cell>
          <cell r="K4018" t="str">
            <v>16,26</v>
          </cell>
        </row>
        <row r="4019">
          <cell r="A4019" t="str">
            <v>INSTALACOES HIDRO SANITARIAS</v>
          </cell>
          <cell r="B4019" t="str">
            <v>INHI</v>
          </cell>
          <cell r="C4019" t="str">
            <v>CONEXOES</v>
          </cell>
          <cell r="D4019" t="str">
            <v>0180</v>
          </cell>
        </row>
        <row r="4019">
          <cell r="G4019">
            <v>89625</v>
          </cell>
          <cell r="H4019" t="str">
            <v>TE, PVC, SOLDÁVEL, DN 50MM, INSTALADO EM PRUMADA DE ÁGUA - FORNECIMENTO E INSTALAÇÃO. AF_06/2022</v>
          </cell>
          <cell r="I4019" t="str">
            <v>UN</v>
          </cell>
          <cell r="J4019" t="str">
            <v>COEFICIENTE DE REPRESENTATIVIDADE</v>
          </cell>
          <cell r="K4019" t="str">
            <v>20,55</v>
          </cell>
        </row>
        <row r="4020">
          <cell r="A4020" t="str">
            <v>INSTALACOES HIDRO SANITARIAS</v>
          </cell>
          <cell r="B4020" t="str">
            <v>INHI</v>
          </cell>
          <cell r="C4020" t="str">
            <v>CONEXOES</v>
          </cell>
          <cell r="D4020" t="str">
            <v>0180</v>
          </cell>
        </row>
        <row r="4020">
          <cell r="G4020">
            <v>89626</v>
          </cell>
          <cell r="H4020" t="str">
            <v>TÊ DE REDUÇÃO, PVC, SOLDÁVEL, DN 50MM X 40MM, INSTALADO EM PRUMADA DE ÁGUA - FORNECIMENTO E INSTALAÇÃO. AF_06/2022</v>
          </cell>
          <cell r="I4020" t="str">
            <v>UN</v>
          </cell>
          <cell r="J4020" t="str">
            <v>COEFICIENTE DE REPRESENTATIVIDADE</v>
          </cell>
          <cell r="K4020" t="str">
            <v>27,42</v>
          </cell>
        </row>
        <row r="4021">
          <cell r="A4021" t="str">
            <v>INSTALACOES HIDRO SANITARIAS</v>
          </cell>
          <cell r="B4021" t="str">
            <v>INHI</v>
          </cell>
          <cell r="C4021" t="str">
            <v>CONEXOES</v>
          </cell>
          <cell r="D4021" t="str">
            <v>0180</v>
          </cell>
        </row>
        <row r="4021">
          <cell r="G4021">
            <v>89627</v>
          </cell>
          <cell r="H4021" t="str">
            <v>TÊ DE REDUÇÃO, PVC, SOLDÁVEL, DN 50MM X 25MM, INSTALADO EM PRUMADA DE ÁGUA - FORNECIMENTO E INSTALAÇÃO. AF_06/2022</v>
          </cell>
          <cell r="I4021" t="str">
            <v>UN</v>
          </cell>
          <cell r="J4021" t="str">
            <v>COEFICIENTE DE REPRESENTATIVIDADE</v>
          </cell>
          <cell r="K4021" t="str">
            <v>18,26</v>
          </cell>
        </row>
        <row r="4022">
          <cell r="A4022" t="str">
            <v>INSTALACOES HIDRO SANITARIAS</v>
          </cell>
          <cell r="B4022" t="str">
            <v>INHI</v>
          </cell>
          <cell r="C4022" t="str">
            <v>CONEXOES</v>
          </cell>
          <cell r="D4022" t="str">
            <v>0180</v>
          </cell>
        </row>
        <row r="4022">
          <cell r="G4022">
            <v>89628</v>
          </cell>
          <cell r="H4022" t="str">
            <v>TE, PVC, SOLDÁVEL, DN 60MM, INSTALADO EM PRUMADA DE ÁGUA - FORNECIMENTO E INSTALAÇÃO. AF_06/2022</v>
          </cell>
          <cell r="I4022" t="str">
            <v>UN</v>
          </cell>
          <cell r="J4022" t="str">
            <v>COEFICIENTE DE REPRESENTATIVIDADE</v>
          </cell>
          <cell r="K4022" t="str">
            <v>43,68</v>
          </cell>
        </row>
        <row r="4023">
          <cell r="A4023" t="str">
            <v>INSTALACOES HIDRO SANITARIAS</v>
          </cell>
          <cell r="B4023" t="str">
            <v>INHI</v>
          </cell>
          <cell r="C4023" t="str">
            <v>CONEXOES</v>
          </cell>
          <cell r="D4023" t="str">
            <v>0180</v>
          </cell>
        </row>
        <row r="4023">
          <cell r="G4023">
            <v>89629</v>
          </cell>
          <cell r="H4023" t="str">
            <v>TE, PVC, SOLDÁVEL, DN 75MM, INSTALADO EM PRUMADA DE ÁGUA - FORNECIMENTO E INSTALAÇÃO. AF_06/2022</v>
          </cell>
          <cell r="I4023" t="str">
            <v>UN</v>
          </cell>
          <cell r="J4023" t="str">
            <v>COEFICIENTE DE REPRESENTATIVIDADE</v>
          </cell>
          <cell r="K4023" t="str">
            <v>73,67</v>
          </cell>
        </row>
        <row r="4024">
          <cell r="A4024" t="str">
            <v>INSTALACOES HIDRO SANITARIAS</v>
          </cell>
          <cell r="B4024" t="str">
            <v>INHI</v>
          </cell>
          <cell r="C4024" t="str">
            <v>CONEXOES</v>
          </cell>
          <cell r="D4024" t="str">
            <v>0180</v>
          </cell>
        </row>
        <row r="4024">
          <cell r="G4024">
            <v>89630</v>
          </cell>
          <cell r="H4024" t="str">
            <v>TE DE REDUÇÃO, PVC, SOLDÁVEL, DN 75MM X 50MM, INSTALADO EM PRUMADA DE ÁGUA - FORNECIMENTO E INSTALAÇÃO. AF_06/2022</v>
          </cell>
          <cell r="I4024" t="str">
            <v>UN</v>
          </cell>
          <cell r="J4024" t="str">
            <v>COEFICIENTE DE REPRESENTATIVIDADE</v>
          </cell>
          <cell r="K4024" t="str">
            <v>55,84</v>
          </cell>
        </row>
        <row r="4025">
          <cell r="A4025" t="str">
            <v>INSTALACOES HIDRO SANITARIAS</v>
          </cell>
          <cell r="B4025" t="str">
            <v>INHI</v>
          </cell>
          <cell r="C4025" t="str">
            <v>CONEXOES</v>
          </cell>
          <cell r="D4025" t="str">
            <v>0180</v>
          </cell>
        </row>
        <row r="4025">
          <cell r="G4025">
            <v>89631</v>
          </cell>
          <cell r="H4025" t="str">
            <v>TE, PVC, SOLDÁVEL, DN 85MM, INSTALADO EM PRUMADA DE ÁGUA - FORNECIMENTO E INSTALAÇÃO. AF_06/2022</v>
          </cell>
          <cell r="I4025" t="str">
            <v>UN</v>
          </cell>
          <cell r="J4025" t="str">
            <v>COEFICIENTE DE REPRESENTATIVIDADE</v>
          </cell>
          <cell r="K4025" t="str">
            <v>96,81</v>
          </cell>
        </row>
        <row r="4026">
          <cell r="A4026" t="str">
            <v>INSTALACOES HIDRO SANITARIAS</v>
          </cell>
          <cell r="B4026" t="str">
            <v>INHI</v>
          </cell>
          <cell r="C4026" t="str">
            <v>CONEXOES</v>
          </cell>
          <cell r="D4026" t="str">
            <v>0180</v>
          </cell>
        </row>
        <row r="4026">
          <cell r="G4026">
            <v>89632</v>
          </cell>
          <cell r="H4026" t="str">
            <v>TE DE REDUÇÃO, PVC, SOLDÁVEL, DN 85MM X 60MM, INSTALADO EM PRUMADA DE ÁGUA - FORNECIMENTO E INSTALAÇÃO. AF_06/2022</v>
          </cell>
          <cell r="I4026" t="str">
            <v>UN</v>
          </cell>
          <cell r="J4026" t="str">
            <v>COEFICIENTE DE REPRESENTATIVIDADE</v>
          </cell>
          <cell r="K4026" t="str">
            <v>112,53</v>
          </cell>
        </row>
        <row r="4027">
          <cell r="A4027" t="str">
            <v>INSTALACOES HIDRO SANITARIAS</v>
          </cell>
          <cell r="B4027" t="str">
            <v>INHI</v>
          </cell>
          <cell r="C4027" t="str">
            <v>CONEXOES</v>
          </cell>
          <cell r="D4027" t="str">
            <v>0180</v>
          </cell>
        </row>
        <row r="4027">
          <cell r="G4027">
            <v>89637</v>
          </cell>
          <cell r="H4027" t="str">
            <v>JOELHO 90 GRAUS, CPVC, SOLDÁVEL, DN 15MM, INSTALADO EM RAMAL OU SUB-RAMAL DE ÁGUA - FORNECIMENTO E INSTALAÇÃO. AF_06/2022</v>
          </cell>
          <cell r="I4027" t="str">
            <v>UN</v>
          </cell>
          <cell r="J4027" t="str">
            <v>COEFICIENTE DE REPRESENTATIVIDADE</v>
          </cell>
          <cell r="K4027" t="str">
            <v>9,81</v>
          </cell>
        </row>
        <row r="4028">
          <cell r="A4028" t="str">
            <v>INSTALACOES HIDRO SANITARIAS</v>
          </cell>
          <cell r="B4028" t="str">
            <v>INHI</v>
          </cell>
          <cell r="C4028" t="str">
            <v>CONEXOES</v>
          </cell>
          <cell r="D4028" t="str">
            <v>0180</v>
          </cell>
        </row>
        <row r="4028">
          <cell r="G4028">
            <v>89638</v>
          </cell>
          <cell r="H4028" t="str">
            <v>JOELHO 45 GRAUS, CPVC, SOLDÁVEL, DN 15MM, INSTALADO EM RAMAL OU SUB-RAMAL DE ÁGUA - FORNECIMENTO E INSTALAÇÃO. AF_06/2022</v>
          </cell>
          <cell r="I4028" t="str">
            <v>UN</v>
          </cell>
          <cell r="J4028" t="str">
            <v>COEFICIENTE DE REPRESENTATIVIDADE</v>
          </cell>
          <cell r="K4028" t="str">
            <v>10,67</v>
          </cell>
        </row>
        <row r="4029">
          <cell r="A4029" t="str">
            <v>INSTALACOES HIDRO SANITARIAS</v>
          </cell>
          <cell r="B4029" t="str">
            <v>INHI</v>
          </cell>
          <cell r="C4029" t="str">
            <v>CONEXOES</v>
          </cell>
          <cell r="D4029" t="str">
            <v>0180</v>
          </cell>
        </row>
        <row r="4029">
          <cell r="G4029">
            <v>89639</v>
          </cell>
          <cell r="H4029" t="str">
            <v>CURVA 90 GRAUS, CPVC, SOLDÁVEL, DN 15MM, INSTALADO EM RAMAL OU SUB-RAMAL DE ÁGUA - FORNECIMENTO E INSTALAÇÃO. AF_06/2022</v>
          </cell>
          <cell r="I4029" t="str">
            <v>UN</v>
          </cell>
          <cell r="J4029" t="str">
            <v>COEFICIENTE DE REPRESENTATIVIDADE</v>
          </cell>
          <cell r="K4029" t="str">
            <v>11,28</v>
          </cell>
        </row>
        <row r="4030">
          <cell r="A4030" t="str">
            <v>INSTALACOES HIDRO SANITARIAS</v>
          </cell>
          <cell r="B4030" t="str">
            <v>INHI</v>
          </cell>
          <cell r="C4030" t="str">
            <v>CONEXOES</v>
          </cell>
          <cell r="D4030" t="str">
            <v>0180</v>
          </cell>
        </row>
        <row r="4030">
          <cell r="G4030">
            <v>89640</v>
          </cell>
          <cell r="H4030" t="str">
            <v>JOELHO DE TRANSIÇÃO, 90 GRAUS, CPVC, SOLDÁVEL, DN 15MM X 1/2", INSTALADO EM RAMAL OU SUB-RAMAL DE ÁGUA - FORNECIMENTO E INSTALAÇÃO. AF_06/2022</v>
          </cell>
          <cell r="I4030" t="str">
            <v>UN</v>
          </cell>
          <cell r="J4030" t="str">
            <v>COEFICIENTE DE REPRESENTATIVIDADE</v>
          </cell>
          <cell r="K4030" t="str">
            <v>17,78</v>
          </cell>
        </row>
        <row r="4031">
          <cell r="A4031" t="str">
            <v>INSTALACOES HIDRO SANITARIAS</v>
          </cell>
          <cell r="B4031" t="str">
            <v>INHI</v>
          </cell>
          <cell r="C4031" t="str">
            <v>CONEXOES</v>
          </cell>
          <cell r="D4031" t="str">
            <v>0180</v>
          </cell>
        </row>
        <row r="4031">
          <cell r="G4031">
            <v>89641</v>
          </cell>
          <cell r="H4031" t="str">
            <v>JOELHO 90 GRAUS, CPVC, SOLDÁVEL, DN 22MM, INSTALADO EM RAMAL OU SUB-RAMAL DE ÁGUA - FORNECIMENTO E INSTALAÇÃO. AF_06/2022</v>
          </cell>
          <cell r="I4031" t="str">
            <v>UN</v>
          </cell>
          <cell r="J4031" t="str">
            <v>COEFICIENTE DE REPRESENTATIVIDADE</v>
          </cell>
          <cell r="K4031" t="str">
            <v>12,68</v>
          </cell>
        </row>
        <row r="4032">
          <cell r="A4032" t="str">
            <v>INSTALACOES HIDRO SANITARIAS</v>
          </cell>
          <cell r="B4032" t="str">
            <v>INHI</v>
          </cell>
          <cell r="C4032" t="str">
            <v>CONEXOES</v>
          </cell>
          <cell r="D4032" t="str">
            <v>0180</v>
          </cell>
        </row>
        <row r="4032">
          <cell r="G4032">
            <v>89642</v>
          </cell>
          <cell r="H4032" t="str">
            <v>JOELHO 45 GRAUS, CPVC, SOLDÁVEL, DN 22MM, INSTALADO EM RAMAL OU SUB-RAMAL DE ÁGUA - FORNECIMENTO E INSTALAÇÃO. AF_06/2022</v>
          </cell>
          <cell r="I4032" t="str">
            <v>UN</v>
          </cell>
          <cell r="J4032" t="str">
            <v>COEFICIENTE DE REPRESENTATIVIDADE</v>
          </cell>
          <cell r="K4032" t="str">
            <v>14,19</v>
          </cell>
        </row>
        <row r="4033">
          <cell r="A4033" t="str">
            <v>INSTALACOES HIDRO SANITARIAS</v>
          </cell>
          <cell r="B4033" t="str">
            <v>INHI</v>
          </cell>
          <cell r="C4033" t="str">
            <v>CONEXOES</v>
          </cell>
          <cell r="D4033" t="str">
            <v>0180</v>
          </cell>
        </row>
        <row r="4033">
          <cell r="G4033">
            <v>89643</v>
          </cell>
          <cell r="H4033" t="str">
            <v>CURVA 90 GRAUS, CPVC, SOLDÁVEL, DN 22MM, INSTALADO EM RAMAL OU SUB-RAMAL DE ÁGUA - FORNECIMENTO E INSTALAÇÃO. AF_06/2022</v>
          </cell>
          <cell r="I4033" t="str">
            <v>UN</v>
          </cell>
          <cell r="J4033" t="str">
            <v>COEFICIENTE DE REPRESENTATIVIDADE</v>
          </cell>
          <cell r="K4033" t="str">
            <v>15,39</v>
          </cell>
        </row>
        <row r="4034">
          <cell r="A4034" t="str">
            <v>INSTALACOES HIDRO SANITARIAS</v>
          </cell>
          <cell r="B4034" t="str">
            <v>INHI</v>
          </cell>
          <cell r="C4034" t="str">
            <v>CONEXOES</v>
          </cell>
          <cell r="D4034" t="str">
            <v>0180</v>
          </cell>
        </row>
        <row r="4034">
          <cell r="G4034">
            <v>89644</v>
          </cell>
          <cell r="H4034" t="str">
            <v>JOELHO DE TRANSIÇÃO, 90 GRAUS, CPVC, SOLDÁVEL, DN 22MM X 1/2", INSTALADO EM RAMAL OU SUB-RAMAL DE ÁGUA - FORNECIMENTO E INSTALAÇÃO. AF_06/2022</v>
          </cell>
          <cell r="I4034" t="str">
            <v>UN</v>
          </cell>
          <cell r="J4034" t="str">
            <v>COEFICIENTE DE REPRESENTATIVIDADE</v>
          </cell>
          <cell r="K4034" t="str">
            <v>21,70</v>
          </cell>
        </row>
        <row r="4035">
          <cell r="A4035" t="str">
            <v>INSTALACOES HIDRO SANITARIAS</v>
          </cell>
          <cell r="B4035" t="str">
            <v>INHI</v>
          </cell>
          <cell r="C4035" t="str">
            <v>CONEXOES</v>
          </cell>
          <cell r="D4035" t="str">
            <v>0180</v>
          </cell>
        </row>
        <row r="4035">
          <cell r="G4035">
            <v>89645</v>
          </cell>
          <cell r="H4035" t="str">
            <v>JOELHO DE TRANSIÇÃO, 90 GRAUS, CPVC, SOLDÁVEL, DN 22MM X 3/4", INSTALADO EM RAMAL OU SUB-RAMAL DE ÁGUA - FORNECIMENTO E INSTALAÇÃO. AF_06/2022</v>
          </cell>
          <cell r="I4035" t="str">
            <v>UN</v>
          </cell>
          <cell r="J4035" t="str">
            <v>COEFICIENTE DE REPRESENTATIVIDADE</v>
          </cell>
          <cell r="K4035" t="str">
            <v>30,36</v>
          </cell>
        </row>
        <row r="4036">
          <cell r="A4036" t="str">
            <v>INSTALACOES HIDRO SANITARIAS</v>
          </cell>
          <cell r="B4036" t="str">
            <v>INHI</v>
          </cell>
          <cell r="C4036" t="str">
            <v>CONEXOES</v>
          </cell>
          <cell r="D4036" t="str">
            <v>0180</v>
          </cell>
        </row>
        <row r="4036">
          <cell r="G4036">
            <v>89646</v>
          </cell>
          <cell r="H4036" t="str">
            <v>JOELHO 90 GRAUS, CPVC, SOLDÁVEL, DN 28MM, INSTALADO EM RAMAL OU SUB-RAMAL DE ÁGUA - FORNECIMENTO E INSTALAÇÃO. AF_06/2022</v>
          </cell>
          <cell r="I4036" t="str">
            <v>UN</v>
          </cell>
          <cell r="J4036" t="str">
            <v>COEFICIENTE DE REPRESENTATIVIDADE</v>
          </cell>
          <cell r="K4036" t="str">
            <v>19,22</v>
          </cell>
        </row>
        <row r="4037">
          <cell r="A4037" t="str">
            <v>INSTALACOES HIDRO SANITARIAS</v>
          </cell>
          <cell r="B4037" t="str">
            <v>INHI</v>
          </cell>
          <cell r="C4037" t="str">
            <v>CONEXOES</v>
          </cell>
          <cell r="D4037" t="str">
            <v>0180</v>
          </cell>
        </row>
        <row r="4037">
          <cell r="G4037">
            <v>89647</v>
          </cell>
          <cell r="H4037" t="str">
            <v>JOELHO 45 GRAUS, CPVC, SOLDÁVEL, DN 28MM, INSTALADO EM RAMAL OU SUB-RAMAL DE ÁGUA   FORNECIMENTO E INSTALAÇÃO. AF_06/2022</v>
          </cell>
          <cell r="I4037" t="str">
            <v>UN</v>
          </cell>
          <cell r="J4037" t="str">
            <v>COEFICIENTE DE REPRESENTATIVIDADE</v>
          </cell>
          <cell r="K4037" t="str">
            <v>18,60</v>
          </cell>
        </row>
        <row r="4038">
          <cell r="A4038" t="str">
            <v>INSTALACOES HIDRO SANITARIAS</v>
          </cell>
          <cell r="B4038" t="str">
            <v>INHI</v>
          </cell>
          <cell r="C4038" t="str">
            <v>CONEXOES</v>
          </cell>
          <cell r="D4038" t="str">
            <v>0180</v>
          </cell>
        </row>
        <row r="4038">
          <cell r="G4038">
            <v>89648</v>
          </cell>
          <cell r="H4038" t="str">
            <v>CURVA 90 GRAUS, CPVC, SOLDÁVEL, DN 28MM, INSTALADO EM RAMAL OU SUB-RAMAL DE ÁGUA   FORNECIMENTO E INSTALAÇÃO. AF_06/2022</v>
          </cell>
          <cell r="I4038" t="str">
            <v>UN</v>
          </cell>
          <cell r="J4038" t="str">
            <v>COEFICIENTE DE REPRESENTATIVIDADE</v>
          </cell>
          <cell r="K4038" t="str">
            <v>23,28</v>
          </cell>
        </row>
        <row r="4039">
          <cell r="A4039" t="str">
            <v>INSTALACOES HIDRO SANITARIAS</v>
          </cell>
          <cell r="B4039" t="str">
            <v>INHI</v>
          </cell>
          <cell r="C4039" t="str">
            <v>CONEXOES</v>
          </cell>
          <cell r="D4039" t="str">
            <v>0180</v>
          </cell>
        </row>
        <row r="4039">
          <cell r="G4039">
            <v>89649</v>
          </cell>
          <cell r="H4039" t="str">
            <v>JOELHO 90 GRAUS, CPVC, SOLDÁVEL, DN 35MM, INSTALADO EM RAMAL OU SUB-RAMAL DE ÁGUA   FORNECIMENTO E INSTALAÇÃO. AF_06/2022</v>
          </cell>
          <cell r="I4039" t="str">
            <v>UN</v>
          </cell>
          <cell r="J4039" t="str">
            <v>COEFICIENTE DE REPRESENTATIVIDADE</v>
          </cell>
          <cell r="K4039" t="str">
            <v>28,31</v>
          </cell>
        </row>
        <row r="4040">
          <cell r="A4040" t="str">
            <v>INSTALACOES HIDRO SANITARIAS</v>
          </cell>
          <cell r="B4040" t="str">
            <v>INHI</v>
          </cell>
          <cell r="C4040" t="str">
            <v>CONEXOES</v>
          </cell>
          <cell r="D4040" t="str">
            <v>0180</v>
          </cell>
        </row>
        <row r="4040">
          <cell r="G4040">
            <v>89650</v>
          </cell>
          <cell r="H4040" t="str">
            <v>JOELHO 45 GRAUS, CPVC, SOLDÁVEL, DN 35MM, INSTALADO EM RAMAL OU SUB-RAMAL DE ÁGUA   FORNECIMENTO E INSTALAÇÃO. AF_06/2022</v>
          </cell>
          <cell r="I4040" t="str">
            <v>UN</v>
          </cell>
          <cell r="J4040" t="str">
            <v>COEFICIENTE DE REPRESENTATIVIDADE</v>
          </cell>
          <cell r="K4040" t="str">
            <v>26,77</v>
          </cell>
        </row>
        <row r="4041">
          <cell r="A4041" t="str">
            <v>INSTALACOES HIDRO SANITARIAS</v>
          </cell>
          <cell r="B4041" t="str">
            <v>INHI</v>
          </cell>
          <cell r="C4041" t="str">
            <v>CONEXOES</v>
          </cell>
          <cell r="D4041" t="str">
            <v>0180</v>
          </cell>
        </row>
        <row r="4041">
          <cell r="G4041">
            <v>89651</v>
          </cell>
          <cell r="H4041" t="str">
            <v>LUVA, CPVC, SOLDÁVEL, DN 15MM, INSTALADO EM RAMAL OU SUB-RAMAL DE ÁGUA - FORNECIMENTO E INSTALAÇÃO. AF_06/2022</v>
          </cell>
          <cell r="I4041" t="str">
            <v>UN</v>
          </cell>
          <cell r="J4041" t="str">
            <v>COEFICIENTE DE REPRESENTATIVIDADE</v>
          </cell>
          <cell r="K4041" t="str">
            <v>6,62</v>
          </cell>
        </row>
        <row r="4042">
          <cell r="A4042" t="str">
            <v>INSTALACOES HIDRO SANITARIAS</v>
          </cell>
          <cell r="B4042" t="str">
            <v>INHI</v>
          </cell>
          <cell r="C4042" t="str">
            <v>CONEXOES</v>
          </cell>
          <cell r="D4042" t="str">
            <v>0180</v>
          </cell>
        </row>
        <row r="4042">
          <cell r="G4042">
            <v>89652</v>
          </cell>
          <cell r="H4042" t="str">
            <v>LUVA DE CORRER, CPVC, SOLDÁVEL, DN 15MM, INSTALADO EM RAMAL OU SUB-RAMAL DE ÁGUA   FORNECIMENTO E INSTALAÇÃO. AF_06/2022</v>
          </cell>
          <cell r="I4042" t="str">
            <v>UN</v>
          </cell>
          <cell r="J4042" t="str">
            <v>COEFICIENTE DE REPRESENTATIVIDADE</v>
          </cell>
          <cell r="K4042" t="str">
            <v>11,39</v>
          </cell>
        </row>
        <row r="4043">
          <cell r="A4043" t="str">
            <v>INSTALACOES HIDRO SANITARIAS</v>
          </cell>
          <cell r="B4043" t="str">
            <v>INHI</v>
          </cell>
          <cell r="C4043" t="str">
            <v>CONEXOES</v>
          </cell>
          <cell r="D4043" t="str">
            <v>0180</v>
          </cell>
        </row>
        <row r="4043">
          <cell r="G4043">
            <v>89653</v>
          </cell>
          <cell r="H4043" t="str">
            <v>LUVA DE TRANSIÇÃO, CPVC, SOLDÁVEL, DN15MM X 1/2", INSTALADO EM RAMAL OU SUB-RAMAL DE ÁGUA - FORNECIMENTO E INSTALAÇÃO. AF_06/2022</v>
          </cell>
          <cell r="I4043" t="str">
            <v>UN</v>
          </cell>
          <cell r="J4043" t="str">
            <v>COEFICIENTE DE REPRESENTATIVIDADE</v>
          </cell>
          <cell r="K4043" t="str">
            <v>16,23</v>
          </cell>
        </row>
        <row r="4044">
          <cell r="A4044" t="str">
            <v>INSTALACOES HIDRO SANITARIAS</v>
          </cell>
          <cell r="B4044" t="str">
            <v>INHI</v>
          </cell>
          <cell r="C4044" t="str">
            <v>CONEXOES</v>
          </cell>
          <cell r="D4044" t="str">
            <v>0180</v>
          </cell>
        </row>
        <row r="4044">
          <cell r="G4044">
            <v>89654</v>
          </cell>
          <cell r="H4044" t="str">
            <v>UNIÃO, CPVC, SOLDÁVEL, DN15MM, INSTALADO EM RAMAL OU SUB-RAMAL DE ÁGUA   FORNECIMENTO E INSTALAÇÃO. AF_06/2022</v>
          </cell>
          <cell r="I4044" t="str">
            <v>UN</v>
          </cell>
          <cell r="J4044" t="str">
            <v>COEFICIENTE DE REPRESENTATIVIDADE</v>
          </cell>
          <cell r="K4044" t="str">
            <v>18,82</v>
          </cell>
        </row>
        <row r="4045">
          <cell r="A4045" t="str">
            <v>INSTALACOES HIDRO SANITARIAS</v>
          </cell>
          <cell r="B4045" t="str">
            <v>INHI</v>
          </cell>
          <cell r="C4045" t="str">
            <v>CONEXOES</v>
          </cell>
          <cell r="D4045" t="str">
            <v>0180</v>
          </cell>
        </row>
        <row r="4045">
          <cell r="G4045">
            <v>89655</v>
          </cell>
          <cell r="H4045" t="str">
            <v>CONECTOR, CPVC, SOLDÁVEL, DN 15MM X 1/2 , INSTALADO EM RAMAL OU SUB-RAMAL DE ÁGUA   FORNECIMENTO E INSTALAÇÃO. AF_06/2022</v>
          </cell>
          <cell r="I4045" t="str">
            <v>UN</v>
          </cell>
          <cell r="J4045" t="str">
            <v>COEFICIENTE DE REPRESENTATIVIDADE</v>
          </cell>
          <cell r="K4045" t="str">
            <v>22,45</v>
          </cell>
        </row>
        <row r="4046">
          <cell r="A4046" t="str">
            <v>INSTALACOES HIDRO SANITARIAS</v>
          </cell>
          <cell r="B4046" t="str">
            <v>INHI</v>
          </cell>
          <cell r="C4046" t="str">
            <v>CONEXOES</v>
          </cell>
          <cell r="D4046" t="str">
            <v>0180</v>
          </cell>
        </row>
        <row r="4046">
          <cell r="G4046">
            <v>89656</v>
          </cell>
          <cell r="H4046" t="str">
            <v>ADAPTADOR, CPVC, SOLDÁVEL, DN15MM, INSTALADO EM RAMAL OU SUB-RAMAL DE ÁGUA   FORNECIMENTO E INSTALAÇÃO. AF_06/2022</v>
          </cell>
          <cell r="I4046" t="str">
            <v>UN</v>
          </cell>
          <cell r="J4046" t="str">
            <v>COEFICIENTE DE REPRESENTATIVIDADE</v>
          </cell>
          <cell r="K4046" t="str">
            <v>20,91</v>
          </cell>
        </row>
        <row r="4047">
          <cell r="A4047" t="str">
            <v>INSTALACOES HIDRO SANITARIAS</v>
          </cell>
          <cell r="B4047" t="str">
            <v>INHI</v>
          </cell>
          <cell r="C4047" t="str">
            <v>CONEXOES</v>
          </cell>
          <cell r="D4047" t="str">
            <v>0180</v>
          </cell>
        </row>
        <row r="4047">
          <cell r="G4047">
            <v>89657</v>
          </cell>
          <cell r="H4047" t="str">
            <v>CURVA DE TRANSPOSIÇÃO, CPVC, SOLDÁVEL, DN15MM, INSTALADO EM RAMAL OU SUB-RAMAL DE ÁGUA   FORNECIMENTO E INSTALAÇÃO. AF_06/2022</v>
          </cell>
          <cell r="I4047" t="str">
            <v>UN</v>
          </cell>
          <cell r="J4047" t="str">
            <v>COEFICIENTE DE REPRESENTATIVIDADE</v>
          </cell>
          <cell r="K4047" t="str">
            <v>12,92</v>
          </cell>
        </row>
        <row r="4048">
          <cell r="A4048" t="str">
            <v>INSTALACOES HIDRO SANITARIAS</v>
          </cell>
          <cell r="B4048" t="str">
            <v>INHI</v>
          </cell>
          <cell r="C4048" t="str">
            <v>CONEXOES</v>
          </cell>
          <cell r="D4048" t="str">
            <v>0180</v>
          </cell>
        </row>
        <row r="4048">
          <cell r="G4048">
            <v>89658</v>
          </cell>
          <cell r="H4048" t="str">
            <v>LUVA, CPVC, SOLDÁVEL, DN 22MM, INSTALADO EM RAMAL OU SUB-RAMAL DE ÁGUA   FORNECIMENTO E INSTALAÇÃO. AF_06/2022</v>
          </cell>
          <cell r="I4048" t="str">
            <v>UN</v>
          </cell>
          <cell r="J4048" t="str">
            <v>COEFICIENTE DE REPRESENTATIVIDADE</v>
          </cell>
          <cell r="K4048" t="str">
            <v>8,81</v>
          </cell>
        </row>
        <row r="4049">
          <cell r="A4049" t="str">
            <v>INSTALACOES HIDRO SANITARIAS</v>
          </cell>
          <cell r="B4049" t="str">
            <v>INHI</v>
          </cell>
          <cell r="C4049" t="str">
            <v>CONEXOES</v>
          </cell>
          <cell r="D4049" t="str">
            <v>0180</v>
          </cell>
        </row>
        <row r="4049">
          <cell r="G4049">
            <v>89659</v>
          </cell>
          <cell r="H4049" t="str">
            <v>LUVA DE CORRER, CPVC, SOLDÁVEL, DN 22MM, INSTALADO EM RAMAL OU SUB-RAMAL DE ÁGUA   FORNECIMENTO E INSTALAÇÃO. AF_06/2022</v>
          </cell>
          <cell r="I4049" t="str">
            <v>UN</v>
          </cell>
          <cell r="J4049" t="str">
            <v>COEFICIENTE DE REPRESENTATIVIDADE</v>
          </cell>
          <cell r="K4049" t="str">
            <v>16,02</v>
          </cell>
        </row>
        <row r="4050">
          <cell r="A4050" t="str">
            <v>INSTALACOES HIDRO SANITARIAS</v>
          </cell>
          <cell r="B4050" t="str">
            <v>INHI</v>
          </cell>
          <cell r="C4050" t="str">
            <v>CONEXOES</v>
          </cell>
          <cell r="D4050" t="str">
            <v>0180</v>
          </cell>
        </row>
        <row r="4050">
          <cell r="G4050">
            <v>89660</v>
          </cell>
          <cell r="H4050" t="str">
            <v>LUVA DE TRANSIÇÃO, CPVC, SOLDÁVEL, DN22MM X 25MM, INSTALADO EM RAMAL OU SUB-RAMAL DE ÁGUA - FORNECIMENTO E INSTALAÇÃO. AF_06/2022</v>
          </cell>
          <cell r="I4050" t="str">
            <v>UN</v>
          </cell>
          <cell r="J4050" t="str">
            <v>COEFICIENTE DE REPRESENTATIVIDADE</v>
          </cell>
          <cell r="K4050" t="str">
            <v>8,97</v>
          </cell>
        </row>
        <row r="4051">
          <cell r="A4051" t="str">
            <v>INSTALACOES HIDRO SANITARIAS</v>
          </cell>
          <cell r="B4051" t="str">
            <v>INHI</v>
          </cell>
          <cell r="C4051" t="str">
            <v>CONEXOES</v>
          </cell>
          <cell r="D4051" t="str">
            <v>0180</v>
          </cell>
        </row>
        <row r="4051">
          <cell r="G4051">
            <v>89661</v>
          </cell>
          <cell r="H4051" t="str">
            <v>UNIÃO, CPVC, SOLDÁVEL, DN22MM, INSTALADO EM RAMAL OU SUB-RAMAL DE ÁGUA   FORNECIMENTO E INSTALAÇÃO. AF_06/2022</v>
          </cell>
          <cell r="I4051" t="str">
            <v>UN</v>
          </cell>
          <cell r="J4051" t="str">
            <v>COEFICIENTE DE REPRESENTATIVIDADE</v>
          </cell>
          <cell r="K4051" t="str">
            <v>21,94</v>
          </cell>
        </row>
        <row r="4052">
          <cell r="A4052" t="str">
            <v>INSTALACOES HIDRO SANITARIAS</v>
          </cell>
          <cell r="B4052" t="str">
            <v>INHI</v>
          </cell>
          <cell r="C4052" t="str">
            <v>CONEXOES</v>
          </cell>
          <cell r="D4052" t="str">
            <v>0180</v>
          </cell>
        </row>
        <row r="4052">
          <cell r="G4052">
            <v>89662</v>
          </cell>
          <cell r="H4052" t="str">
            <v>CONECTOR, CPVC, SOLDÁVEL, DN 22MM X 1/2 , INSTALADO EM RAMAL OU SUB-RAMAL DE ÁGUA   FORNECIMENTO E INSTALAÇÃO. AF_06/2022</v>
          </cell>
          <cell r="I4052" t="str">
            <v>UN</v>
          </cell>
          <cell r="J4052" t="str">
            <v>COEFICIENTE DE REPRESENTATIVIDADE</v>
          </cell>
          <cell r="K4052" t="str">
            <v>29,08</v>
          </cell>
        </row>
        <row r="4053">
          <cell r="A4053" t="str">
            <v>INSTALACOES HIDRO SANITARIAS</v>
          </cell>
          <cell r="B4053" t="str">
            <v>INHI</v>
          </cell>
          <cell r="C4053" t="str">
            <v>CONEXOES</v>
          </cell>
          <cell r="D4053" t="str">
            <v>0180</v>
          </cell>
        </row>
        <row r="4053">
          <cell r="G4053">
            <v>89663</v>
          </cell>
          <cell r="H4053" t="str">
            <v>ADAPTADOR, CPVC, SOLDÁVEL, DN22MM, INSTALADO EM RAMAL OU SUB-RAMAL DE ÁGUA   FORNECIMENTO E INSTALAÇÃO. AF_06/2022</v>
          </cell>
          <cell r="I4053" t="str">
            <v>UN</v>
          </cell>
          <cell r="J4053" t="str">
            <v>COEFICIENTE DE REPRESENTATIVIDADE</v>
          </cell>
          <cell r="K4053" t="str">
            <v>28,02</v>
          </cell>
        </row>
        <row r="4054">
          <cell r="A4054" t="str">
            <v>INSTALACOES HIDRO SANITARIAS</v>
          </cell>
          <cell r="B4054" t="str">
            <v>INHI</v>
          </cell>
          <cell r="C4054" t="str">
            <v>CONEXOES</v>
          </cell>
          <cell r="D4054" t="str">
            <v>0180</v>
          </cell>
        </row>
        <row r="4054">
          <cell r="G4054">
            <v>89664</v>
          </cell>
          <cell r="H4054" t="str">
            <v>CURVA DE TRANSPOSIÇÃO, CPVC, SOLDÁVEL, DN22MM, INSTALADO EM RAMAL OU SUB-RAMAL DE ÁGUA   FORNECIMENTO E INSTALAÇÃO. AF_06/2022</v>
          </cell>
          <cell r="I4054" t="str">
            <v>UN</v>
          </cell>
          <cell r="J4054" t="str">
            <v>COEFICIENTE DE REPRESENTATIVIDADE</v>
          </cell>
          <cell r="K4054" t="str">
            <v>15,95</v>
          </cell>
        </row>
        <row r="4055">
          <cell r="A4055" t="str">
            <v>INSTALACOES HIDRO SANITARIAS</v>
          </cell>
          <cell r="B4055" t="str">
            <v>INHI</v>
          </cell>
          <cell r="C4055" t="str">
            <v>CONEXOES</v>
          </cell>
          <cell r="D4055" t="str">
            <v>0180</v>
          </cell>
        </row>
        <row r="4055">
          <cell r="G4055">
            <v>89666</v>
          </cell>
          <cell r="H4055" t="str">
            <v>BUCHA DE REDUÇÃO, CPVC, SOLDÁVEL, DN22MM X 15MM, INSTALADO EM RAMAL OU SUB-RAMAL DE ÁGUA   FORNECIMENTO E INSTALAÇÃO. AF_06/2022</v>
          </cell>
          <cell r="I4055" t="str">
            <v>UN</v>
          </cell>
          <cell r="J4055" t="str">
            <v>COEFICIENTE DE REPRESENTATIVIDADE</v>
          </cell>
          <cell r="K4055" t="str">
            <v>6,82</v>
          </cell>
        </row>
        <row r="4056">
          <cell r="A4056" t="str">
            <v>INSTALACOES HIDRO SANITARIAS</v>
          </cell>
          <cell r="B4056" t="str">
            <v>INHI</v>
          </cell>
          <cell r="C4056" t="str">
            <v>CONEXOES</v>
          </cell>
          <cell r="D4056" t="str">
            <v>0180</v>
          </cell>
        </row>
        <row r="4056">
          <cell r="G4056">
            <v>89667</v>
          </cell>
          <cell r="H4056" t="str">
            <v>TÊ DE INSPEÇÃO, PVC, SERIE R, ÁGUA PLUVIAL, DN 75 MM, JUNTA ELÁSTICA, FORNECIDO E INSTALADO EM CONDUTORES VERTICAIS DE ÁGUAS PLUVIAIS. AF_06/2022</v>
          </cell>
          <cell r="I4056" t="str">
            <v>UN</v>
          </cell>
          <cell r="J4056" t="str">
            <v>COEFICIENTE DE REPRESENTATIVIDADE</v>
          </cell>
          <cell r="K4056" t="str">
            <v>39,73</v>
          </cell>
        </row>
        <row r="4057">
          <cell r="A4057" t="str">
            <v>INSTALACOES HIDRO SANITARIAS</v>
          </cell>
          <cell r="B4057" t="str">
            <v>INHI</v>
          </cell>
          <cell r="C4057" t="str">
            <v>CONEXOES</v>
          </cell>
          <cell r="D4057" t="str">
            <v>0180</v>
          </cell>
        </row>
        <row r="4057">
          <cell r="G4057">
            <v>89668</v>
          </cell>
          <cell r="H4057" t="str">
            <v>CONECTOR, CPVC, SOLDÁVEL, DN22MM X 3/4", INSTALADO EM RAMAL OU SUB-RAMAL DE ÁGUA - FORNECIMENTO E INSTALAÇÃO. AF_06/2022</v>
          </cell>
          <cell r="I4057" t="str">
            <v>UN</v>
          </cell>
          <cell r="J4057" t="str">
            <v>COEFICIENTE DE REPRESENTATIVIDADE</v>
          </cell>
          <cell r="K4057" t="str">
            <v>27,35</v>
          </cell>
        </row>
        <row r="4058">
          <cell r="A4058" t="str">
            <v>INSTALACOES HIDRO SANITARIAS</v>
          </cell>
          <cell r="B4058" t="str">
            <v>INHI</v>
          </cell>
          <cell r="C4058" t="str">
            <v>CONEXOES</v>
          </cell>
          <cell r="D4058" t="str">
            <v>0180</v>
          </cell>
        </row>
        <row r="4058">
          <cell r="G4058">
            <v>89669</v>
          </cell>
          <cell r="H4058" t="str">
            <v>LUVA SIMPLES, PVC, SERIE R, ÁGUA PLUVIAL, DN 100 MM, JUNTA ELÁSTICA, FORNECIDO E INSTALADO EM CONDUTORES VERTICAIS DE ÁGUAS PLUVIAIS. AF_06/2022</v>
          </cell>
          <cell r="I4058" t="str">
            <v>UN</v>
          </cell>
          <cell r="J4058" t="str">
            <v>COEFICIENTE DE REPRESENTATIVIDADE</v>
          </cell>
          <cell r="K4058" t="str">
            <v>29,85</v>
          </cell>
        </row>
        <row r="4059">
          <cell r="A4059" t="str">
            <v>INSTALACOES HIDRO SANITARIAS</v>
          </cell>
          <cell r="B4059" t="str">
            <v>INHI</v>
          </cell>
          <cell r="C4059" t="str">
            <v>CONEXOES</v>
          </cell>
          <cell r="D4059" t="str">
            <v>0180</v>
          </cell>
        </row>
        <row r="4059">
          <cell r="G4059">
            <v>89670</v>
          </cell>
          <cell r="H4059" t="str">
            <v>LUVA, CPVC, SOLDÁVEL, DN 28MM, INSTALADO EM RAMAL OU SUB-RAMAL DE ÁGUA   FORNECIMENTO E INSTALAÇÃO. AF_06/2022</v>
          </cell>
          <cell r="I4059" t="str">
            <v>UN</v>
          </cell>
          <cell r="J4059" t="str">
            <v>COEFICIENTE DE REPRESENTATIVIDADE</v>
          </cell>
          <cell r="K4059" t="str">
            <v>13,14</v>
          </cell>
        </row>
        <row r="4060">
          <cell r="A4060" t="str">
            <v>INSTALACOES HIDRO SANITARIAS</v>
          </cell>
          <cell r="B4060" t="str">
            <v>INHI</v>
          </cell>
          <cell r="C4060" t="str">
            <v>CONEXOES</v>
          </cell>
          <cell r="D4060" t="str">
            <v>0180</v>
          </cell>
        </row>
        <row r="4060">
          <cell r="G4060">
            <v>89671</v>
          </cell>
          <cell r="H4060" t="str">
            <v>LUVA DE CORRER, PVC, SERIE R, ÁGUA PLUVIAL, DN 100 MM, JUNTA ELÁSTICA, FORNECIDO E INSTALADO EM CONDUTORES VERTICAIS DE ÁGUAS PLUVIAIS. AF_06/2022</v>
          </cell>
          <cell r="I4060" t="str">
            <v>UN</v>
          </cell>
          <cell r="J4060" t="str">
            <v>COEFICIENTE DE REPRESENTATIVIDADE</v>
          </cell>
          <cell r="K4060" t="str">
            <v>40,59</v>
          </cell>
        </row>
        <row r="4061">
          <cell r="A4061" t="str">
            <v>INSTALACOES HIDRO SANITARIAS</v>
          </cell>
          <cell r="B4061" t="str">
            <v>INHI</v>
          </cell>
          <cell r="C4061" t="str">
            <v>CONEXOES</v>
          </cell>
          <cell r="D4061" t="str">
            <v>0180</v>
          </cell>
        </row>
        <row r="4061">
          <cell r="G4061">
            <v>89672</v>
          </cell>
          <cell r="H4061" t="str">
            <v>LUVA DE CORRER, CPVC, SOLDÁVEL, DN 28MM, INSTALADO EM RAMAL OU SUB-RAMAL DE ÁGUA   FORNECIMENTO E INSTALAÇÃO. AF_06/2022</v>
          </cell>
          <cell r="I4061" t="str">
            <v>UN</v>
          </cell>
          <cell r="J4061" t="str">
            <v>COEFICIENTE DE REPRESENTATIVIDADE</v>
          </cell>
          <cell r="K4061" t="str">
            <v>22,11</v>
          </cell>
        </row>
        <row r="4062">
          <cell r="A4062" t="str">
            <v>INSTALACOES HIDRO SANITARIAS</v>
          </cell>
          <cell r="B4062" t="str">
            <v>INHI</v>
          </cell>
          <cell r="C4062" t="str">
            <v>CONEXOES</v>
          </cell>
          <cell r="D4062" t="str">
            <v>0180</v>
          </cell>
        </row>
        <row r="4062">
          <cell r="G4062">
            <v>89673</v>
          </cell>
          <cell r="H4062" t="str">
            <v>REDUÇÃO EXCÊNTRICA, PVC, SERIE R, ÁGUA PLUVIAL, DN 100 X 75 MM, JUNTA ELÁSTICA, FORNECIDO E INSTALADO EM CONDUTORES VERTICAIS DE ÁGUAS PLUVIAIS. AF_06/2022</v>
          </cell>
          <cell r="I4062" t="str">
            <v>UN</v>
          </cell>
          <cell r="J4062" t="str">
            <v>COEFICIENTE DE REPRESENTATIVIDADE</v>
          </cell>
          <cell r="K4062" t="str">
            <v>32,15</v>
          </cell>
        </row>
        <row r="4063">
          <cell r="A4063" t="str">
            <v>INSTALACOES HIDRO SANITARIAS</v>
          </cell>
          <cell r="B4063" t="str">
            <v>INHI</v>
          </cell>
          <cell r="C4063" t="str">
            <v>CONEXOES</v>
          </cell>
          <cell r="D4063" t="str">
            <v>0180</v>
          </cell>
        </row>
        <row r="4063">
          <cell r="G4063">
            <v>89674</v>
          </cell>
          <cell r="H4063" t="str">
            <v>UNIÃO, CPVC, SOLDÁVEL, DN28MM, INSTALADO EM RAMAL OU SUB-RAMAL DE ÁGUA   FORNECIMENTO E INSTALAÇÃO. AF_06/2022</v>
          </cell>
          <cell r="I4063" t="str">
            <v>UN</v>
          </cell>
          <cell r="J4063" t="str">
            <v>COEFICIENTE DE REPRESENTATIVIDADE</v>
          </cell>
          <cell r="K4063" t="str">
            <v>28,59</v>
          </cell>
        </row>
        <row r="4064">
          <cell r="A4064" t="str">
            <v>INSTALACOES HIDRO SANITARIAS</v>
          </cell>
          <cell r="B4064" t="str">
            <v>INHI</v>
          </cell>
          <cell r="C4064" t="str">
            <v>CONEXOES</v>
          </cell>
          <cell r="D4064" t="str">
            <v>0180</v>
          </cell>
        </row>
        <row r="4064">
          <cell r="G4064">
            <v>89675</v>
          </cell>
          <cell r="H4064" t="str">
            <v>TÊ DE INSPEÇÃO, PVC, SERIE R, ÁGUA PLUVIAL, DN 100 MM, JUNTA ELÁSTICA, FORNECIDO E INSTALADO EM CONDUTORES VERTICAIS DE ÁGUAS PLUVIAIS. AF_06/2022</v>
          </cell>
          <cell r="I4064" t="str">
            <v>UN</v>
          </cell>
          <cell r="J4064" t="str">
            <v>COEFICIENTE DE REPRESENTATIVIDADE</v>
          </cell>
          <cell r="K4064" t="str">
            <v>65,09</v>
          </cell>
        </row>
        <row r="4065">
          <cell r="A4065" t="str">
            <v>INSTALACOES HIDRO SANITARIAS</v>
          </cell>
          <cell r="B4065" t="str">
            <v>INHI</v>
          </cell>
          <cell r="C4065" t="str">
            <v>CONEXOES</v>
          </cell>
          <cell r="D4065" t="str">
            <v>0180</v>
          </cell>
        </row>
        <row r="4065">
          <cell r="G4065">
            <v>89676</v>
          </cell>
          <cell r="H4065" t="str">
            <v>CONECTOR, CPVC, SOLDÁVEL, DN 28MM X 1 , INSTALADO EM RAMAL OU SUB-RAMAL DE ÁGUA   FORNECIMENTO E INSTALAÇÃO. AF_06/2022</v>
          </cell>
          <cell r="I4065" t="str">
            <v>UN</v>
          </cell>
          <cell r="J4065" t="str">
            <v>COEFICIENTE DE REPRESENTATIVIDADE</v>
          </cell>
          <cell r="K4065" t="str">
            <v>34,47</v>
          </cell>
        </row>
        <row r="4066">
          <cell r="A4066" t="str">
            <v>INSTALACOES HIDRO SANITARIAS</v>
          </cell>
          <cell r="B4066" t="str">
            <v>INHI</v>
          </cell>
          <cell r="C4066" t="str">
            <v>CONEXOES</v>
          </cell>
          <cell r="D4066" t="str">
            <v>0180</v>
          </cell>
        </row>
        <row r="4066">
          <cell r="G4066">
            <v>89677</v>
          </cell>
          <cell r="H4066" t="str">
            <v>LUVA SIMPLES, PVC, SERIE R, ÁGUA PLUVIAL, DN 150 MM, JUNTA ELÁSTICA, FORNECIDO E INSTALADO EM CONDUTORES VERTICAIS DE ÁGUAS PLUVIAIS. AF_06/2022</v>
          </cell>
          <cell r="I4066" t="str">
            <v>UN</v>
          </cell>
          <cell r="J4066" t="str">
            <v>COEFICIENTE DE REPRESENTATIVIDADE</v>
          </cell>
          <cell r="K4066" t="str">
            <v>69,84</v>
          </cell>
        </row>
        <row r="4067">
          <cell r="A4067" t="str">
            <v>INSTALACOES HIDRO SANITARIAS</v>
          </cell>
          <cell r="B4067" t="str">
            <v>INHI</v>
          </cell>
          <cell r="C4067" t="str">
            <v>CONEXOES</v>
          </cell>
          <cell r="D4067" t="str">
            <v>0180</v>
          </cell>
        </row>
        <row r="4067">
          <cell r="G4067">
            <v>89678</v>
          </cell>
          <cell r="H4067" t="str">
            <v>BUCHA DE REDUÇÃO, CPVC, SOLDÁVEL, DN28MM X 22MM, INSTALADO EM RAMAL OU SUB-RAMAL DE ÁGUA   FORNECIMENTO E INSTALAÇÃO. AF_06/2022</v>
          </cell>
          <cell r="I4067" t="str">
            <v>UN</v>
          </cell>
          <cell r="J4067" t="str">
            <v>COEFICIENTE DE REPRESENTATIVIDADE</v>
          </cell>
          <cell r="K4067" t="str">
            <v>11,17</v>
          </cell>
        </row>
        <row r="4068">
          <cell r="A4068" t="str">
            <v>INSTALACOES HIDRO SANITARIAS</v>
          </cell>
          <cell r="B4068" t="str">
            <v>INHI</v>
          </cell>
          <cell r="C4068" t="str">
            <v>CONEXOES</v>
          </cell>
          <cell r="D4068" t="str">
            <v>0180</v>
          </cell>
        </row>
        <row r="4068">
          <cell r="G4068">
            <v>89679</v>
          </cell>
          <cell r="H4068" t="str">
            <v>LUVA DE CORRER, PVC, SERIE R, ÁGUA PLUVIAL, DN 150 MM, JUNTA ELÁSTICA, FORNECIDO E INSTALADO EM CONDUTORES VERTICAIS DE ÁGUAS PLUVIAIS. AF_06/2022</v>
          </cell>
          <cell r="I4068" t="str">
            <v>UN</v>
          </cell>
          <cell r="J4068" t="str">
            <v>COEFICIENTE DE REPRESENTATIVIDADE</v>
          </cell>
          <cell r="K4068" t="str">
            <v>111,71</v>
          </cell>
        </row>
        <row r="4069">
          <cell r="A4069" t="str">
            <v>INSTALACOES HIDRO SANITARIAS</v>
          </cell>
          <cell r="B4069" t="str">
            <v>INHI</v>
          </cell>
          <cell r="C4069" t="str">
            <v>CONEXOES</v>
          </cell>
          <cell r="D4069" t="str">
            <v>0180</v>
          </cell>
        </row>
        <row r="4069">
          <cell r="G4069">
            <v>89680</v>
          </cell>
          <cell r="H4069" t="str">
            <v>LUVA, CPVC, SOLDÁVEL, DN 35MM, INSTALADO EM RAMAL OU SUB-RAMAL DE ÁGUA   FORNECIMENTO E INSTALAÇÃO. AF_06/2022</v>
          </cell>
          <cell r="I4069" t="str">
            <v>UN</v>
          </cell>
          <cell r="J4069" t="str">
            <v>COEFICIENTE DE REPRESENTATIVIDADE</v>
          </cell>
          <cell r="K4069" t="str">
            <v>20,98</v>
          </cell>
        </row>
        <row r="4070">
          <cell r="A4070" t="str">
            <v>INSTALACOES HIDRO SANITARIAS</v>
          </cell>
          <cell r="B4070" t="str">
            <v>INHI</v>
          </cell>
          <cell r="C4070" t="str">
            <v>CONEXOES</v>
          </cell>
          <cell r="D4070" t="str">
            <v>0180</v>
          </cell>
        </row>
        <row r="4070">
          <cell r="G4070">
            <v>89681</v>
          </cell>
          <cell r="H4070" t="str">
            <v>REDUÇÃO EXCÊNTRICA, PVC, SERIE R, ÁGUA PLUVIAL, DN 150 X 100 MM, JUNTA ELÁSTICA, FORNECIDO E INSTALADO EM CONDUTORES VERTICAIS DE ÁGUAS PLUVIAIS. AF_06/2022</v>
          </cell>
          <cell r="I4070" t="str">
            <v>UN</v>
          </cell>
          <cell r="J4070" t="str">
            <v>COEFICIENTE DE REPRESENTATIVIDADE</v>
          </cell>
          <cell r="K4070" t="str">
            <v>81,40</v>
          </cell>
        </row>
        <row r="4071">
          <cell r="A4071" t="str">
            <v>INSTALACOES HIDRO SANITARIAS</v>
          </cell>
          <cell r="B4071" t="str">
            <v>INHI</v>
          </cell>
          <cell r="C4071" t="str">
            <v>CONEXOES</v>
          </cell>
          <cell r="D4071" t="str">
            <v>0180</v>
          </cell>
        </row>
        <row r="4071">
          <cell r="G4071">
            <v>89682</v>
          </cell>
          <cell r="H4071" t="str">
            <v>LUVA DE CORRER, CPVC, SOLDÁVEL, DN 35MM, INSTALADO EM RAMAL OU SUB-RAMAL DE ÁGUA   FORNECIMENTO E INSTALAÇÃO. AF_06/2022</v>
          </cell>
          <cell r="I4071" t="str">
            <v>UN</v>
          </cell>
          <cell r="J4071" t="str">
            <v>COEFICIENTE DE REPRESENTATIVIDADE</v>
          </cell>
          <cell r="K4071" t="str">
            <v>29,44</v>
          </cell>
        </row>
        <row r="4072">
          <cell r="A4072" t="str">
            <v>INSTALACOES HIDRO SANITARIAS</v>
          </cell>
          <cell r="B4072" t="str">
            <v>INHI</v>
          </cell>
          <cell r="C4072" t="str">
            <v>CONEXOES</v>
          </cell>
          <cell r="D4072" t="str">
            <v>0180</v>
          </cell>
        </row>
        <row r="4072">
          <cell r="G4072">
            <v>89683</v>
          </cell>
          <cell r="H4072" t="str">
            <v>TÊ DE INSPEÇÃO, PVC, SERIE R, ÁGUA PLUVIAL, DN 150 X 100 MM, JUNTA ELÁSTICA, FORNECIDO E INSTALADO EM CONDUTORES VERTICAIS DE ÁGUAS PLUVIAIS. AF_06/2022</v>
          </cell>
          <cell r="I4072" t="str">
            <v>UN</v>
          </cell>
          <cell r="J4072" t="str">
            <v>COEFICIENTE DE REPRESENTATIVIDADE</v>
          </cell>
          <cell r="K4072" t="str">
            <v>257,04</v>
          </cell>
        </row>
        <row r="4073">
          <cell r="A4073" t="str">
            <v>INSTALACOES HIDRO SANITARIAS</v>
          </cell>
          <cell r="B4073" t="str">
            <v>INHI</v>
          </cell>
          <cell r="C4073" t="str">
            <v>CONEXOES</v>
          </cell>
          <cell r="D4073" t="str">
            <v>0180</v>
          </cell>
        </row>
        <row r="4073">
          <cell r="G4073">
            <v>89684</v>
          </cell>
          <cell r="H4073" t="str">
            <v>UNIÃO, CPVC, SOLDÁVEL, DN35MM, INSTALADO EM RAMAL OU SUB-RAMAL DE ÁGUA   FORNECIMENTO E INSTALAÇÃO. AF_06/2022</v>
          </cell>
          <cell r="I4073" t="str">
            <v>UN</v>
          </cell>
          <cell r="J4073" t="str">
            <v>COEFICIENTE DE REPRESENTATIVIDADE</v>
          </cell>
          <cell r="K4073" t="str">
            <v>41,56</v>
          </cell>
        </row>
        <row r="4074">
          <cell r="A4074" t="str">
            <v>INSTALACOES HIDRO SANITARIAS</v>
          </cell>
          <cell r="B4074" t="str">
            <v>INHI</v>
          </cell>
          <cell r="C4074" t="str">
            <v>CONEXOES</v>
          </cell>
          <cell r="D4074" t="str">
            <v>0180</v>
          </cell>
        </row>
        <row r="4074">
          <cell r="G4074">
            <v>89685</v>
          </cell>
          <cell r="H4074" t="str">
            <v>JUNÇÃO SIMPLES, PVC, SERIE R, ÁGUA PLUVIAL, DN 75 X 75 MM, JUNTA ELÁSTICA, FORNECIDO E INSTALADO EM CONDUTORES VERTICAIS DE ÁGUAS PLUVIAIS. AF_06/2022</v>
          </cell>
          <cell r="I4074" t="str">
            <v>UN</v>
          </cell>
          <cell r="J4074" t="str">
            <v>COEFICIENTE DE REPRESENTATIVIDADE</v>
          </cell>
          <cell r="K4074" t="str">
            <v>55,45</v>
          </cell>
        </row>
        <row r="4075">
          <cell r="A4075" t="str">
            <v>INSTALACOES HIDRO SANITARIAS</v>
          </cell>
          <cell r="B4075" t="str">
            <v>INHI</v>
          </cell>
          <cell r="C4075" t="str">
            <v>CONEXOES</v>
          </cell>
          <cell r="D4075" t="str">
            <v>0180</v>
          </cell>
        </row>
        <row r="4075">
          <cell r="G4075">
            <v>89686</v>
          </cell>
          <cell r="H4075" t="str">
            <v>CONECTOR, CPVC, SOLDÁVEL, DN 35MM X 1 1/4 , INSTALADO EM RAMAL OU SUB-RAMAL DE ÁGUA   FORNECIMENTO E INSTALAÇÃO. AF_06/2022</v>
          </cell>
          <cell r="I4075" t="str">
            <v>UN</v>
          </cell>
          <cell r="J4075" t="str">
            <v>COEFICIENTE DE REPRESENTATIVIDADE</v>
          </cell>
          <cell r="K4075" t="str">
            <v>52,73</v>
          </cell>
        </row>
        <row r="4076">
          <cell r="A4076" t="str">
            <v>INSTALACOES HIDRO SANITARIAS</v>
          </cell>
          <cell r="B4076" t="str">
            <v>INHI</v>
          </cell>
          <cell r="C4076" t="str">
            <v>CONEXOES</v>
          </cell>
          <cell r="D4076" t="str">
            <v>0180</v>
          </cell>
        </row>
        <row r="4076">
          <cell r="G4076">
            <v>89687</v>
          </cell>
          <cell r="H4076" t="str">
            <v>TÊ, PVC, SERIE R, ÁGUA PLUVIAL, DN 75 X 75 MM, JUNTA ELÁSTICA, FORNECIDO E INSTALADO EM CONDUTORES VERTICAIS DE ÁGUAS PLUVIAIS. AF_06/2022</v>
          </cell>
          <cell r="I4076" t="str">
            <v>UN</v>
          </cell>
          <cell r="J4076" t="str">
            <v>COEFICIENTE DE REPRESENTATIVIDADE</v>
          </cell>
          <cell r="K4076" t="str">
            <v>47,69</v>
          </cell>
        </row>
        <row r="4077">
          <cell r="A4077" t="str">
            <v>INSTALACOES HIDRO SANITARIAS</v>
          </cell>
          <cell r="B4077" t="str">
            <v>INHI</v>
          </cell>
          <cell r="C4077" t="str">
            <v>CONEXOES</v>
          </cell>
          <cell r="D4077" t="str">
            <v>0180</v>
          </cell>
        </row>
        <row r="4077">
          <cell r="G4077">
            <v>89689</v>
          </cell>
          <cell r="H4077" t="str">
            <v>BUCHA DE REDUÇÃO, CPVC, SOLDÁVEL, DN35MM X 28MM, INSTALADO EM RAMAL OU SUB-RAMAL DE ÁGUA   FORNECIMENTO E INSTALAÇÃO. AF_06/2022</v>
          </cell>
          <cell r="I4077" t="str">
            <v>UN</v>
          </cell>
          <cell r="J4077" t="str">
            <v>COEFICIENTE DE REPRESENTATIVIDADE</v>
          </cell>
          <cell r="K4077" t="str">
            <v>35,15</v>
          </cell>
        </row>
        <row r="4078">
          <cell r="A4078" t="str">
            <v>INSTALACOES HIDRO SANITARIAS</v>
          </cell>
          <cell r="B4078" t="str">
            <v>INHI</v>
          </cell>
          <cell r="C4078" t="str">
            <v>CONEXOES</v>
          </cell>
          <cell r="D4078" t="str">
            <v>0180</v>
          </cell>
        </row>
        <row r="4078">
          <cell r="G4078">
            <v>89690</v>
          </cell>
          <cell r="H4078" t="str">
            <v>JUNÇÃO SIMPLES, PVC, SERIE R, ÁGUA PLUVIAL, DN 100 X 100 MM, JUNTA ELÁSTICA, FORNECIDO E INSTALADO EM CONDUTORES VERTICAIS DE ÁGUAS PLUVIAIS. AF_06/2022</v>
          </cell>
          <cell r="I4078" t="str">
            <v>UN</v>
          </cell>
          <cell r="J4078" t="str">
            <v>COEFICIENTE DE REPRESENTATIVIDADE</v>
          </cell>
          <cell r="K4078" t="str">
            <v>81,31</v>
          </cell>
        </row>
        <row r="4079">
          <cell r="A4079" t="str">
            <v>INSTALACOES HIDRO SANITARIAS</v>
          </cell>
          <cell r="B4079" t="str">
            <v>INHI</v>
          </cell>
          <cell r="C4079" t="str">
            <v>CONEXOES</v>
          </cell>
          <cell r="D4079" t="str">
            <v>0180</v>
          </cell>
        </row>
        <row r="4079">
          <cell r="G4079">
            <v>89691</v>
          </cell>
          <cell r="H4079" t="str">
            <v>TE, CPVC, SOLDÁVEL, DN 15MM, INSTALADO EM RAMAL OU SUB-RAMAL DE ÁGUA - FORNECIMENTO E INSTALAÇÃO. AF_06/2022</v>
          </cell>
          <cell r="I4079" t="str">
            <v>UN</v>
          </cell>
          <cell r="J4079" t="str">
            <v>COEFICIENTE DE REPRESENTATIVIDADE</v>
          </cell>
          <cell r="K4079" t="str">
            <v>12,64</v>
          </cell>
        </row>
        <row r="4080">
          <cell r="A4080" t="str">
            <v>INSTALACOES HIDRO SANITARIAS</v>
          </cell>
          <cell r="B4080" t="str">
            <v>INHI</v>
          </cell>
          <cell r="C4080" t="str">
            <v>CONEXOES</v>
          </cell>
          <cell r="D4080" t="str">
            <v>0180</v>
          </cell>
        </row>
        <row r="4080">
          <cell r="G4080">
            <v>89692</v>
          </cell>
          <cell r="H4080" t="str">
            <v>JUNÇÃO SIMPLES, PVC, SERIE R, ÁGUA PLUVIAL, DN 100 X 75 MM, JUNTA ELÁSTICA, FORNECIDO E INSTALADO EM CONDUTORES VERTICAIS DE ÁGUAS PLUVIAIS. AF_06/2022</v>
          </cell>
          <cell r="I4080" t="str">
            <v>UN</v>
          </cell>
          <cell r="J4080" t="str">
            <v>COEFICIENTE DE REPRESENTATIVIDADE</v>
          </cell>
          <cell r="K4080" t="str">
            <v>92,31</v>
          </cell>
        </row>
        <row r="4081">
          <cell r="A4081" t="str">
            <v>INSTALACOES HIDRO SANITARIAS</v>
          </cell>
          <cell r="B4081" t="str">
            <v>INHI</v>
          </cell>
          <cell r="C4081" t="str">
            <v>CONEXOES</v>
          </cell>
          <cell r="D4081" t="str">
            <v>0180</v>
          </cell>
        </row>
        <row r="4081">
          <cell r="G4081">
            <v>89693</v>
          </cell>
          <cell r="H4081" t="str">
            <v>TÊ, PVC, SERIE R, ÁGUA PLUVIAL, DN 100 X 100 MM, JUNTA ELÁSTICA, FORNECIDO E INSTALADO EM CONDUTORES VERTICAIS DE ÁGUAS PLUVIAIS. AF_06/2022</v>
          </cell>
          <cell r="I4081" t="str">
            <v>UN</v>
          </cell>
          <cell r="J4081" t="str">
            <v>COEFICIENTE DE REPRESENTATIVIDADE</v>
          </cell>
          <cell r="K4081" t="str">
            <v>71,53</v>
          </cell>
        </row>
        <row r="4082">
          <cell r="A4082" t="str">
            <v>INSTALACOES HIDRO SANITARIAS</v>
          </cell>
          <cell r="B4082" t="str">
            <v>INHI</v>
          </cell>
          <cell r="C4082" t="str">
            <v>CONEXOES</v>
          </cell>
          <cell r="D4082" t="str">
            <v>0180</v>
          </cell>
        </row>
        <row r="4082">
          <cell r="G4082">
            <v>89694</v>
          </cell>
          <cell r="H4082" t="str">
            <v>TE DE TRANSIÇÃO, CPVC, SOLDÁVEL, DN 15MM X 1/2 , INSTALADO EM RAMAL OU SUB-RAMAL DE ÁGUA   FORNECIMENTO E INSTALAÇÃO. AF_06/2022</v>
          </cell>
          <cell r="I4082" t="str">
            <v>UN</v>
          </cell>
          <cell r="J4082" t="str">
            <v>COEFICIENTE DE REPRESENTATIVIDADE</v>
          </cell>
          <cell r="K4082" t="str">
            <v>18,77</v>
          </cell>
        </row>
        <row r="4083">
          <cell r="A4083" t="str">
            <v>INSTALACOES HIDRO SANITARIAS</v>
          </cell>
          <cell r="B4083" t="str">
            <v>INHI</v>
          </cell>
          <cell r="C4083" t="str">
            <v>CONEXOES</v>
          </cell>
          <cell r="D4083" t="str">
            <v>0180</v>
          </cell>
        </row>
        <row r="4083">
          <cell r="G4083">
            <v>89695</v>
          </cell>
          <cell r="H4083" t="str">
            <v>TÊ MISTURADOR, CPVC, SOLDÁVEL, DN15MM, INSTALADO EM RAMAL OU SUB-RAMAL DE ÁGUA   FORNECIMENTO E INSTALAÇÃO. AF_06/2022</v>
          </cell>
          <cell r="I4083" t="str">
            <v>UN</v>
          </cell>
          <cell r="J4083" t="str">
            <v>COEFICIENTE DE REPRESENTATIVIDADE</v>
          </cell>
          <cell r="K4083" t="str">
            <v>15,94</v>
          </cell>
        </row>
        <row r="4084">
          <cell r="A4084" t="str">
            <v>INSTALACOES HIDRO SANITARIAS</v>
          </cell>
          <cell r="B4084" t="str">
            <v>INHI</v>
          </cell>
          <cell r="C4084" t="str">
            <v>CONEXOES</v>
          </cell>
          <cell r="D4084" t="str">
            <v>0180</v>
          </cell>
        </row>
        <row r="4084">
          <cell r="G4084">
            <v>89696</v>
          </cell>
          <cell r="H4084" t="str">
            <v>TÊ, PVC, SERIE R, ÁGUA PLUVIAL, DN 100 X 75 MM, JUNTA ELÁSTICA, FORNECIDO E INSTALADO EM CONDUTORES VERTICAIS DE ÁGUAS PLUVIAIS. AF_06/2022</v>
          </cell>
          <cell r="I4084" t="str">
            <v>UN</v>
          </cell>
          <cell r="J4084" t="str">
            <v>COEFICIENTE DE REPRESENTATIVIDADE</v>
          </cell>
          <cell r="K4084" t="str">
            <v>76,48</v>
          </cell>
        </row>
        <row r="4085">
          <cell r="A4085" t="str">
            <v>INSTALACOES HIDRO SANITARIAS</v>
          </cell>
          <cell r="B4085" t="str">
            <v>INHI</v>
          </cell>
          <cell r="C4085" t="str">
            <v>CONEXOES</v>
          </cell>
          <cell r="D4085" t="str">
            <v>0180</v>
          </cell>
        </row>
        <row r="4085">
          <cell r="G4085">
            <v>89697</v>
          </cell>
          <cell r="H4085" t="str">
            <v>TE, CPVC, SOLDÁVEL, DN 22MM, INSTALADO EM RAMAL OU SUB-RAMAL DE ÁGUA - FORNECIMENTO E INSTALAÇÃO. AF_06/2022</v>
          </cell>
          <cell r="I4085" t="str">
            <v>UN</v>
          </cell>
          <cell r="J4085" t="str">
            <v>COEFICIENTE DE REPRESENTATIVIDADE</v>
          </cell>
          <cell r="K4085" t="str">
            <v>16,48</v>
          </cell>
        </row>
        <row r="4086">
          <cell r="A4086" t="str">
            <v>INSTALACOES HIDRO SANITARIAS</v>
          </cell>
          <cell r="B4086" t="str">
            <v>INHI</v>
          </cell>
          <cell r="C4086" t="str">
            <v>CONEXOES</v>
          </cell>
          <cell r="D4086" t="str">
            <v>0180</v>
          </cell>
        </row>
        <row r="4086">
          <cell r="G4086">
            <v>89698</v>
          </cell>
          <cell r="H4086" t="str">
            <v>JUNÇÃO SIMPLES, PVC, SERIE R, ÁGUA PLUVIAL, DN 150 X 150 MM, JUNTA ELÁSTICA, FORNECIDO E INSTALADO EM CONDUTORES VERTICAIS DE ÁGUAS PLUVIAIS. AF_06/2022</v>
          </cell>
          <cell r="I4086" t="str">
            <v>UN</v>
          </cell>
          <cell r="J4086" t="str">
            <v>COEFICIENTE DE REPRESENTATIVIDADE</v>
          </cell>
          <cell r="K4086" t="str">
            <v>240,83</v>
          </cell>
        </row>
        <row r="4087">
          <cell r="A4087" t="str">
            <v>INSTALACOES HIDRO SANITARIAS</v>
          </cell>
          <cell r="B4087" t="str">
            <v>INHI</v>
          </cell>
          <cell r="C4087" t="str">
            <v>CONEXOES</v>
          </cell>
          <cell r="D4087" t="str">
            <v>0180</v>
          </cell>
        </row>
        <row r="4087">
          <cell r="G4087">
            <v>89699</v>
          </cell>
          <cell r="H4087" t="str">
            <v>JUNÇÃO SIMPLES, PVC, SERIE R, ÁGUA PLUVIAL, DN 150 X 100 MM, JUNTA ELÁSTICA, FORNECIDO E INSTALADO EM CONDUTORES VERTICAIS DE ÁGUAS PLUVIAIS. AF_06/2022</v>
          </cell>
          <cell r="I4087" t="str">
            <v>UN</v>
          </cell>
          <cell r="J4087" t="str">
            <v>COEFICIENTE DE REPRESENTATIVIDADE</v>
          </cell>
          <cell r="K4087" t="str">
            <v>181,82</v>
          </cell>
        </row>
        <row r="4088">
          <cell r="A4088" t="str">
            <v>INSTALACOES HIDRO SANITARIAS</v>
          </cell>
          <cell r="B4088" t="str">
            <v>INHI</v>
          </cell>
          <cell r="C4088" t="str">
            <v>CONEXOES</v>
          </cell>
          <cell r="D4088" t="str">
            <v>0180</v>
          </cell>
        </row>
        <row r="4088">
          <cell r="G4088">
            <v>89700</v>
          </cell>
          <cell r="H4088" t="str">
            <v>TE DE TRANSIÇÃO, CPVC, SOLDÁVEL, DN 22MM X 1/2 , INSTALADO EM RAMAL OU SUB-RAMAL DE ÁGUA   FORNECIMENTO E INSTALAÇÃO. AF_06/2022</v>
          </cell>
          <cell r="I4088" t="str">
            <v>UN</v>
          </cell>
          <cell r="J4088" t="str">
            <v>COEFICIENTE DE REPRESENTATIVIDADE</v>
          </cell>
          <cell r="K4088" t="str">
            <v>21,47</v>
          </cell>
        </row>
        <row r="4089">
          <cell r="A4089" t="str">
            <v>INSTALACOES HIDRO SANITARIAS</v>
          </cell>
          <cell r="B4089" t="str">
            <v>INHI</v>
          </cell>
          <cell r="C4089" t="str">
            <v>CONEXOES</v>
          </cell>
          <cell r="D4089" t="str">
            <v>0180</v>
          </cell>
        </row>
        <row r="4089">
          <cell r="G4089">
            <v>89701</v>
          </cell>
          <cell r="H4089" t="str">
            <v>TÊ, PVC, SERIE R, ÁGUA PLUVIAL, DN 150 X 150 MM, JUNTA ELÁSTICA, FORNECIDO E INSTALADO EM CONDUTORES VERTICAIS DE ÁGUAS PLUVIAIS. AF_06/2022</v>
          </cell>
          <cell r="I4089" t="str">
            <v>UN</v>
          </cell>
          <cell r="J4089" t="str">
            <v>COEFICIENTE DE REPRESENTATIVIDADE</v>
          </cell>
          <cell r="K4089" t="str">
            <v>178,01</v>
          </cell>
        </row>
        <row r="4090">
          <cell r="A4090" t="str">
            <v>INSTALACOES HIDRO SANITARIAS</v>
          </cell>
          <cell r="B4090" t="str">
            <v>INHI</v>
          </cell>
          <cell r="C4090" t="str">
            <v>CONEXOES</v>
          </cell>
          <cell r="D4090" t="str">
            <v>0180</v>
          </cell>
        </row>
        <row r="4090">
          <cell r="G4090">
            <v>89702</v>
          </cell>
          <cell r="H4090" t="str">
            <v>TÊ MISTURADOR, CPVC, SOLDÁVEL, DN22MM, INSTALADO EM RAMAL OU SUB-RAMAL DE ÁGUA   FORNECIMENTO E INSTALAÇÃO. AF_06/2022</v>
          </cell>
          <cell r="I4090" t="str">
            <v>UN</v>
          </cell>
          <cell r="J4090" t="str">
            <v>COEFICIENTE DE REPRESENTATIVIDADE</v>
          </cell>
          <cell r="K4090" t="str">
            <v>20,50</v>
          </cell>
        </row>
        <row r="4091">
          <cell r="A4091" t="str">
            <v>INSTALACOES HIDRO SANITARIAS</v>
          </cell>
          <cell r="B4091" t="str">
            <v>INHI</v>
          </cell>
          <cell r="C4091" t="str">
            <v>CONEXOES</v>
          </cell>
          <cell r="D4091" t="str">
            <v>0180</v>
          </cell>
        </row>
        <row r="4091">
          <cell r="G4091">
            <v>89703</v>
          </cell>
          <cell r="H4091" t="str">
            <v>TE MISTURADOR DE TRANSIÇÃO, CPVC, SOLDÁVEL, DN 22MM X 3/4", INSTALADO EM RAMAL OU SUB-RAMAL DE ÁGUA - FORNECIMENTO E INSTALAÇÃO. AF_06/2022</v>
          </cell>
          <cell r="I4091" t="str">
            <v>UN</v>
          </cell>
          <cell r="J4091" t="str">
            <v>COEFICIENTE DE REPRESENTATIVIDADE</v>
          </cell>
          <cell r="K4091" t="str">
            <v>44,70</v>
          </cell>
        </row>
        <row r="4092">
          <cell r="A4092" t="str">
            <v>INSTALACOES HIDRO SANITARIAS</v>
          </cell>
          <cell r="B4092" t="str">
            <v>INHI</v>
          </cell>
          <cell r="C4092" t="str">
            <v>CONEXOES</v>
          </cell>
          <cell r="D4092" t="str">
            <v>0180</v>
          </cell>
        </row>
        <row r="4092">
          <cell r="G4092">
            <v>89704</v>
          </cell>
          <cell r="H4092" t="str">
            <v>TÊ, PVC, SERIE R, ÁGUA PLUVIAL, DN 150 X 100 MM, JUNTA ELÁSTICA, FORNECIDO E INSTALADO EM CONDUTORES VERTICAIS DE ÁGUAS PLUVIAIS. AF_06/2022</v>
          </cell>
          <cell r="I4092" t="str">
            <v>UN</v>
          </cell>
          <cell r="J4092" t="str">
            <v>COEFICIENTE DE REPRESENTATIVIDADE</v>
          </cell>
          <cell r="K4092" t="str">
            <v>137,54</v>
          </cell>
        </row>
        <row r="4093">
          <cell r="A4093" t="str">
            <v>INSTALACOES HIDRO SANITARIAS</v>
          </cell>
          <cell r="B4093" t="str">
            <v>INHI</v>
          </cell>
          <cell r="C4093" t="str">
            <v>CONEXOES</v>
          </cell>
          <cell r="D4093" t="str">
            <v>0180</v>
          </cell>
        </row>
        <row r="4093">
          <cell r="G4093">
            <v>89705</v>
          </cell>
          <cell r="H4093" t="str">
            <v>TÊ, CPVC, SOLDÁVEL, DN28MM, INSTALADO EM RAMAL OU SUB-RAMAL DE ÁGUA   FORNECIMENTO E INSTALAÇÃO. AF_06/2022</v>
          </cell>
          <cell r="I4093" t="str">
            <v>UN</v>
          </cell>
          <cell r="J4093" t="str">
            <v>COEFICIENTE DE REPRESENTATIVIDADE</v>
          </cell>
          <cell r="K4093" t="str">
            <v>23,81</v>
          </cell>
        </row>
        <row r="4094">
          <cell r="A4094" t="str">
            <v>INSTALACOES HIDRO SANITARIAS</v>
          </cell>
          <cell r="B4094" t="str">
            <v>INHI</v>
          </cell>
          <cell r="C4094" t="str">
            <v>CONEXOES</v>
          </cell>
          <cell r="D4094" t="str">
            <v>0180</v>
          </cell>
        </row>
        <row r="4094">
          <cell r="G4094">
            <v>89706</v>
          </cell>
          <cell r="H4094" t="str">
            <v>TÊ, CPVC, SOLDÁVEL, DN35MM, INSTALADO EM RAMAL OU SUB-RAMAL DE ÁGUA   FORNECIMENTO E INSTALAÇÃO. AF_06/2022</v>
          </cell>
          <cell r="I4094" t="str">
            <v>UN</v>
          </cell>
          <cell r="J4094" t="str">
            <v>COEFICIENTE DE REPRESENTATIVIDADE</v>
          </cell>
          <cell r="K4094" t="str">
            <v>52,67</v>
          </cell>
        </row>
        <row r="4095">
          <cell r="A4095" t="str">
            <v>INSTALACOES HIDRO SANITARIAS</v>
          </cell>
          <cell r="B4095" t="str">
            <v>INHI</v>
          </cell>
          <cell r="C4095" t="str">
            <v>CONEXOES</v>
          </cell>
          <cell r="D4095" t="str">
            <v>0180</v>
          </cell>
        </row>
        <row r="4095">
          <cell r="G4095">
            <v>89718</v>
          </cell>
          <cell r="H4095" t="str">
            <v>TUBO, CPVC, SOLDÁVEL, DN 35MM, INSTALADO EM RAMAL DE DISTRIBUIÇÃO DE ÁGUA   FORNECIMENTO E INSTALAÇÃO. AF_06/2022</v>
          </cell>
          <cell r="I4095" t="str">
            <v>M</v>
          </cell>
          <cell r="J4095" t="str">
            <v>COEFICIENTE DE REPRESENTATIVIDADE</v>
          </cell>
          <cell r="K4095" t="str">
            <v>50,95</v>
          </cell>
        </row>
        <row r="4096">
          <cell r="A4096" t="str">
            <v>INSTALACOES HIDRO SANITARIAS</v>
          </cell>
          <cell r="B4096" t="str">
            <v>INHI</v>
          </cell>
          <cell r="C4096" t="str">
            <v>CONEXOES</v>
          </cell>
          <cell r="D4096" t="str">
            <v>0180</v>
          </cell>
        </row>
        <row r="4096">
          <cell r="G4096">
            <v>89719</v>
          </cell>
          <cell r="H4096" t="str">
            <v>JOELHO 90 GRAUS, CPVC, SOLDÁVEL, DN 22MM, INSTALADO EM RAMAL DE DISTRIBUIÇÃO DE ÁGUA   FORNECIMENTO E INSTALAÇÃO. AF_06/2022</v>
          </cell>
          <cell r="I4096" t="str">
            <v>UN</v>
          </cell>
          <cell r="J4096" t="str">
            <v>COEFICIENTE DE REPRESENTATIVIDADE</v>
          </cell>
          <cell r="K4096" t="str">
            <v>12,03</v>
          </cell>
        </row>
        <row r="4097">
          <cell r="A4097" t="str">
            <v>INSTALACOES HIDRO SANITARIAS</v>
          </cell>
          <cell r="B4097" t="str">
            <v>INHI</v>
          </cell>
          <cell r="C4097" t="str">
            <v>CONEXOES</v>
          </cell>
          <cell r="D4097" t="str">
            <v>0180</v>
          </cell>
        </row>
        <row r="4097">
          <cell r="G4097">
            <v>89720</v>
          </cell>
          <cell r="H4097" t="str">
            <v>JOELHO 45 GRAUS, CPVC, SOLDÁVEL, DN 22MM, INSTALADO EM RAMAL DE DISTRIBUIÇÃO DE ÁGUA   FORNECIMENTO E INSTALAÇÃO. AF_06/2022</v>
          </cell>
          <cell r="I4097" t="str">
            <v>UN</v>
          </cell>
          <cell r="J4097" t="str">
            <v>COEFICIENTE DE REPRESENTATIVIDADE</v>
          </cell>
          <cell r="K4097" t="str">
            <v>13,54</v>
          </cell>
        </row>
        <row r="4098">
          <cell r="A4098" t="str">
            <v>INSTALACOES HIDRO SANITARIAS</v>
          </cell>
          <cell r="B4098" t="str">
            <v>INHI</v>
          </cell>
          <cell r="C4098" t="str">
            <v>CONEXOES</v>
          </cell>
          <cell r="D4098" t="str">
            <v>0180</v>
          </cell>
        </row>
        <row r="4098">
          <cell r="G4098">
            <v>89721</v>
          </cell>
          <cell r="H4098" t="str">
            <v>CURVA 90 GRAUS, CPVC, SOLDÁVEL, DN 22MM, INSTALADO EM RAMAL DE DISTRIBUIÇÃO DE ÁGUA - FORNECIMENTO E INSTALAÇÃO. AF_06/2022</v>
          </cell>
          <cell r="I4098" t="str">
            <v>UN</v>
          </cell>
          <cell r="J4098" t="str">
            <v>COEFICIENTE DE REPRESENTATIVIDADE</v>
          </cell>
          <cell r="K4098" t="str">
            <v>14,74</v>
          </cell>
        </row>
        <row r="4099">
          <cell r="A4099" t="str">
            <v>INSTALACOES HIDRO SANITARIAS</v>
          </cell>
          <cell r="B4099" t="str">
            <v>INHI</v>
          </cell>
          <cell r="C4099" t="str">
            <v>CONEXOES</v>
          </cell>
          <cell r="D4099" t="str">
            <v>0180</v>
          </cell>
        </row>
        <row r="4099">
          <cell r="G4099">
            <v>89723</v>
          </cell>
          <cell r="H4099" t="str">
            <v>JOELHO 90 GRAUS, CPVC, SOLDÁVEL, DN 28MM, INSTALADO EM RAMAL DE DISTRIBUIÇÃO DE ÁGUA   FORNECIMENTO E INSTALAÇÃO. AF_06/2022</v>
          </cell>
          <cell r="I4099" t="str">
            <v>UN</v>
          </cell>
          <cell r="J4099" t="str">
            <v>COEFICIENTE DE REPRESENTATIVIDADE</v>
          </cell>
          <cell r="K4099" t="str">
            <v>18,44</v>
          </cell>
        </row>
        <row r="4100">
          <cell r="A4100" t="str">
            <v>INSTALACOES HIDRO SANITARIAS</v>
          </cell>
          <cell r="B4100" t="str">
            <v>INHI</v>
          </cell>
          <cell r="C4100" t="str">
            <v>CONEXOES</v>
          </cell>
          <cell r="D4100" t="str">
            <v>0180</v>
          </cell>
        </row>
        <row r="4100">
          <cell r="G4100">
            <v>89724</v>
          </cell>
          <cell r="H4100" t="str">
            <v>JOELHO 90 GRAUS, PVC, SERIE NORMAL, ESGOTO PREDIAL, DN 40 MM, JUNTA SOLDÁVEL, FORNECIDO E INSTALADO EM RAMAL DE DESCARGA OU RAMAL DE ESGOTO SANITÁRIO. AF_08/2022</v>
          </cell>
          <cell r="I4100" t="str">
            <v>UN</v>
          </cell>
          <cell r="J4100" t="str">
            <v>COEFICIENTE DE REPRESENTATIVIDADE</v>
          </cell>
          <cell r="K4100" t="str">
            <v>9,21</v>
          </cell>
        </row>
        <row r="4101">
          <cell r="A4101" t="str">
            <v>INSTALACOES HIDRO SANITARIAS</v>
          </cell>
          <cell r="B4101" t="str">
            <v>INHI</v>
          </cell>
          <cell r="C4101" t="str">
            <v>CONEXOES</v>
          </cell>
          <cell r="D4101" t="str">
            <v>0180</v>
          </cell>
        </row>
        <row r="4101">
          <cell r="G4101">
            <v>89725</v>
          </cell>
          <cell r="H4101" t="str">
            <v>JOELHO 45 GRAUS, CPVC, SOLDÁVEL, DN 28MM, INSTALADO EM RAMAL DE DISTRIBUIÇÃO DE ÁGUA   FORNECIMENTO E INSTALAÇÃO. AF_06/2022</v>
          </cell>
          <cell r="I4101" t="str">
            <v>UN</v>
          </cell>
          <cell r="J4101" t="str">
            <v>COEFICIENTE DE REPRESENTATIVIDADE</v>
          </cell>
          <cell r="K4101" t="str">
            <v>17,82</v>
          </cell>
        </row>
        <row r="4102">
          <cell r="A4102" t="str">
            <v>INSTALACOES HIDRO SANITARIAS</v>
          </cell>
          <cell r="B4102" t="str">
            <v>INHI</v>
          </cell>
          <cell r="C4102" t="str">
            <v>CONEXOES</v>
          </cell>
          <cell r="D4102" t="str">
            <v>0180</v>
          </cell>
        </row>
        <row r="4102">
          <cell r="G4102">
            <v>89726</v>
          </cell>
          <cell r="H4102" t="str">
            <v>JOELHO 45 GRAUS, PVC, SERIE NORMAL, ESGOTO PREDIAL, DN 40 MM, JUNTA SOLDÁVEL, FORNECIDO E INSTALADO EM RAMAL DE DESCARGA OU RAMAL DE ESGOTO SANITÁRIO. AF_08/2022</v>
          </cell>
          <cell r="I4102" t="str">
            <v>UN</v>
          </cell>
          <cell r="J4102" t="str">
            <v>COEFICIENTE DE REPRESENTATIVIDADE</v>
          </cell>
          <cell r="K4102" t="str">
            <v>9,43</v>
          </cell>
        </row>
        <row r="4103">
          <cell r="A4103" t="str">
            <v>INSTALACOES HIDRO SANITARIAS</v>
          </cell>
          <cell r="B4103" t="str">
            <v>INHI</v>
          </cell>
          <cell r="C4103" t="str">
            <v>CONEXOES</v>
          </cell>
          <cell r="D4103" t="str">
            <v>0180</v>
          </cell>
        </row>
        <row r="4103">
          <cell r="G4103">
            <v>89727</v>
          </cell>
          <cell r="H4103" t="str">
            <v>CURVA 90 GRAUS, CPVC, SOLDÁVEL, DN 28MM, INSTALADO EM RAMAL DE DISTRIBUIÇÃO DE ÁGUA   FORNECIMENTO E INSTALAÇÃO. AF_06/2022</v>
          </cell>
          <cell r="I4103" t="str">
            <v>UN</v>
          </cell>
          <cell r="J4103" t="str">
            <v>COEFICIENTE DE REPRESENTATIVIDADE</v>
          </cell>
          <cell r="K4103" t="str">
            <v>22,50</v>
          </cell>
        </row>
        <row r="4104">
          <cell r="A4104" t="str">
            <v>INSTALACOES HIDRO SANITARIAS</v>
          </cell>
          <cell r="B4104" t="str">
            <v>INHI</v>
          </cell>
          <cell r="C4104" t="str">
            <v>CONEXOES</v>
          </cell>
          <cell r="D4104" t="str">
            <v>0180</v>
          </cell>
        </row>
        <row r="4104">
          <cell r="G4104">
            <v>89728</v>
          </cell>
          <cell r="H4104" t="str">
            <v>CURVA CURTA 90 GRAUS, PVC, SERIE NORMAL, ESGOTO PREDIAL, DN 40 MM, JUNTA SOLDÁVEL, FORNECIDO E INSTALADO EM RAMAL DE DESCARGA OU RAMAL DE ESGOTO SANITÁRIO. AF_08/2022</v>
          </cell>
          <cell r="I4104" t="str">
            <v>UN</v>
          </cell>
          <cell r="J4104" t="str">
            <v>COEFICIENTE DE REPRESENTATIVIDADE</v>
          </cell>
          <cell r="K4104" t="str">
            <v>11,95</v>
          </cell>
        </row>
        <row r="4105">
          <cell r="A4105" t="str">
            <v>INSTALACOES HIDRO SANITARIAS</v>
          </cell>
          <cell r="B4105" t="str">
            <v>INHI</v>
          </cell>
          <cell r="C4105" t="str">
            <v>CONEXOES</v>
          </cell>
          <cell r="D4105" t="str">
            <v>0180</v>
          </cell>
        </row>
        <row r="4105">
          <cell r="G4105">
            <v>89729</v>
          </cell>
          <cell r="H4105" t="str">
            <v>JOELHO 90 GRAUS, CPVC, SOLDÁVEL, DN 35MM, INSTALADO EM RAMAL DE DISTRIBUIÇÃO DE ÁGUA   FORNECIMENTO E INSTALAÇÃO. AF_06/2022</v>
          </cell>
          <cell r="I4105" t="str">
            <v>UN</v>
          </cell>
          <cell r="J4105" t="str">
            <v>COEFICIENTE DE REPRESENTATIVIDADE</v>
          </cell>
          <cell r="K4105" t="str">
            <v>27,41</v>
          </cell>
        </row>
        <row r="4106">
          <cell r="A4106" t="str">
            <v>INSTALACOES HIDRO SANITARIAS</v>
          </cell>
          <cell r="B4106" t="str">
            <v>INHI</v>
          </cell>
          <cell r="C4106" t="str">
            <v>CONEXOES</v>
          </cell>
          <cell r="D4106" t="str">
            <v>0180</v>
          </cell>
        </row>
        <row r="4106">
          <cell r="G4106">
            <v>89730</v>
          </cell>
          <cell r="H4106" t="str">
            <v>CURVA LONGA 90 GRAUS, PVC, SERIE NORMAL, ESGOTO PREDIAL, DN 40 MM, JUNTA SOLDÁVEL, FORNECIDO E INSTALADO EM RAMAL DE DESCARGA OU RAMAL DE ESGOTO SANITÁRIO. AF_08/2022</v>
          </cell>
          <cell r="I4106" t="str">
            <v>UN</v>
          </cell>
          <cell r="J4106" t="str">
            <v>COEFICIENTE DE REPRESENTATIVIDADE</v>
          </cell>
          <cell r="K4106" t="str">
            <v>13,73</v>
          </cell>
        </row>
        <row r="4107">
          <cell r="A4107" t="str">
            <v>INSTALACOES HIDRO SANITARIAS</v>
          </cell>
          <cell r="B4107" t="str">
            <v>INHI</v>
          </cell>
          <cell r="C4107" t="str">
            <v>CONEXOES</v>
          </cell>
          <cell r="D4107" t="str">
            <v>0180</v>
          </cell>
        </row>
        <row r="4107">
          <cell r="G4107">
            <v>89731</v>
          </cell>
          <cell r="H4107" t="str">
            <v>JOELHO 90 GRAUS, PVC, SERIE NORMAL, ESGOTO PREDIAL, DN 50 MM, JUNTA ELÁSTICA, FORNECIDO E INSTALADO EM RAMAL DE DESCARGA OU RAMAL DE ESGOTO SANITÁRIO. AF_08/2022</v>
          </cell>
          <cell r="I4107" t="str">
            <v>UN</v>
          </cell>
          <cell r="J4107" t="str">
            <v>COEFICIENTE DE REPRESENTATIVIDADE</v>
          </cell>
          <cell r="K4107" t="str">
            <v>13,43</v>
          </cell>
        </row>
        <row r="4108">
          <cell r="A4108" t="str">
            <v>INSTALACOES HIDRO SANITARIAS</v>
          </cell>
          <cell r="B4108" t="str">
            <v>INHI</v>
          </cell>
          <cell r="C4108" t="str">
            <v>CONEXOES</v>
          </cell>
          <cell r="D4108" t="str">
            <v>0180</v>
          </cell>
        </row>
        <row r="4108">
          <cell r="G4108">
            <v>89732</v>
          </cell>
          <cell r="H4108" t="str">
            <v>JOELHO 45 GRAUS, PVC, SERIE NORMAL, ESGOTO PREDIAL, DN 50 MM, JUNTA ELÁSTICA, FORNECIDO E INSTALADO EM RAMAL DE DESCARGA OU RAMAL DE ESGOTO SANITÁRIO. AF_08/2022</v>
          </cell>
          <cell r="I4108" t="str">
            <v>UN</v>
          </cell>
          <cell r="J4108" t="str">
            <v>COEFICIENTE DE REPRESENTATIVIDADE</v>
          </cell>
          <cell r="K4108" t="str">
            <v>14,11</v>
          </cell>
        </row>
        <row r="4109">
          <cell r="A4109" t="str">
            <v>INSTALACOES HIDRO SANITARIAS</v>
          </cell>
          <cell r="B4109" t="str">
            <v>INHI</v>
          </cell>
          <cell r="C4109" t="str">
            <v>CONEXOES</v>
          </cell>
          <cell r="D4109" t="str">
            <v>0180</v>
          </cell>
        </row>
        <row r="4109">
          <cell r="G4109">
            <v>89733</v>
          </cell>
          <cell r="H4109" t="str">
            <v>CURVA CURTA 90 GRAUS, PVC, SERIE NORMAL, ESGOTO PREDIAL, DN 50 MM, JUNTA ELÁSTICA, FORNECIDO E INSTALADO EM RAMAL DE DESCARGA OU RAMAL DE ESGOTO SANITÁRIO. AF_08/2022</v>
          </cell>
          <cell r="I4109" t="str">
            <v>UN</v>
          </cell>
          <cell r="J4109" t="str">
            <v>COEFICIENTE DE REPRESENTATIVIDADE</v>
          </cell>
          <cell r="K4109" t="str">
            <v>21,36</v>
          </cell>
        </row>
        <row r="4110">
          <cell r="A4110" t="str">
            <v>INSTALACOES HIDRO SANITARIAS</v>
          </cell>
          <cell r="B4110" t="str">
            <v>INHI</v>
          </cell>
          <cell r="C4110" t="str">
            <v>CONEXOES</v>
          </cell>
          <cell r="D4110" t="str">
            <v>0180</v>
          </cell>
        </row>
        <row r="4110">
          <cell r="G4110">
            <v>89734</v>
          </cell>
          <cell r="H4110" t="str">
            <v>JOELHO 45 GRAUS, CPVC, SOLDÁVEL, DN 35MM, INSTALADO EM RAMAL DE DISTRIBUIÇÃO DE ÁGUA   FORNECIMENTO E INSTALAÇÃO. AF_06/2022</v>
          </cell>
          <cell r="I4110" t="str">
            <v>UN</v>
          </cell>
          <cell r="J4110" t="str">
            <v>COEFICIENTE DE REPRESENTATIVIDADE</v>
          </cell>
          <cell r="K4110" t="str">
            <v>25,87</v>
          </cell>
        </row>
        <row r="4111">
          <cell r="A4111" t="str">
            <v>INSTALACOES HIDRO SANITARIAS</v>
          </cell>
          <cell r="B4111" t="str">
            <v>INHI</v>
          </cell>
          <cell r="C4111" t="str">
            <v>CONEXOES</v>
          </cell>
          <cell r="D4111" t="str">
            <v>0180</v>
          </cell>
        </row>
        <row r="4111">
          <cell r="G4111">
            <v>89735</v>
          </cell>
          <cell r="H4111" t="str">
            <v>CURVA LONGA 90 GRAUS, PVC, SERIE NORMAL, ESGOTO PREDIAL, DN 50 MM, JUNTA ELÁSTICA, FORNECIDO E INSTALADO EM RAMAL DE DESCARGA OU RAMAL DE ESGOTO SANITÁRIO. AF_08/2022</v>
          </cell>
          <cell r="I4111" t="str">
            <v>UN</v>
          </cell>
          <cell r="J4111" t="str">
            <v>COEFICIENTE DE REPRESENTATIVIDADE</v>
          </cell>
          <cell r="K4111" t="str">
            <v>23,41</v>
          </cell>
        </row>
        <row r="4112">
          <cell r="A4112" t="str">
            <v>INSTALACOES HIDRO SANITARIAS</v>
          </cell>
          <cell r="B4112" t="str">
            <v>INHI</v>
          </cell>
          <cell r="C4112" t="str">
            <v>CONEXOES</v>
          </cell>
          <cell r="D4112" t="str">
            <v>0180</v>
          </cell>
        </row>
        <row r="4112">
          <cell r="G4112">
            <v>89736</v>
          </cell>
          <cell r="H4112" t="str">
            <v>LUVA, CPVC, SOLDÁVEL, DN 22MM, INSTALADO EM RAMAL DE DISTRIBUIÇÃO DE ÁGUA   FORNECIMENTO E INSTALAÇÃO. AF_06/2022</v>
          </cell>
          <cell r="I4112" t="str">
            <v>UN</v>
          </cell>
          <cell r="J4112" t="str">
            <v>COEFICIENTE DE REPRESENTATIVIDADE</v>
          </cell>
          <cell r="K4112" t="str">
            <v>8,37</v>
          </cell>
        </row>
        <row r="4113">
          <cell r="A4113" t="str">
            <v>INSTALACOES HIDRO SANITARIAS</v>
          </cell>
          <cell r="B4113" t="str">
            <v>INHI</v>
          </cell>
          <cell r="C4113" t="str">
            <v>CONEXOES</v>
          </cell>
          <cell r="D4113" t="str">
            <v>0180</v>
          </cell>
        </row>
        <row r="4113">
          <cell r="G4113">
            <v>89737</v>
          </cell>
          <cell r="H4113" t="str">
            <v>JOELHO 90 GRAUS, PVC, SERIE NORMAL, ESGOTO PREDIAL, DN 75 MM, JUNTA ELÁSTICA, FORNECIDO E INSTALADO EM RAMAL DE DESCARGA OU RAMAL DE ESGOTO SANITÁRIO. AF_08/2022</v>
          </cell>
          <cell r="I4113" t="str">
            <v>UN</v>
          </cell>
          <cell r="J4113" t="str">
            <v>COEFICIENTE DE REPRESENTATIVIDADE</v>
          </cell>
          <cell r="K4113" t="str">
            <v>20,41</v>
          </cell>
        </row>
        <row r="4114">
          <cell r="A4114" t="str">
            <v>INSTALACOES HIDRO SANITARIAS</v>
          </cell>
          <cell r="B4114" t="str">
            <v>INHI</v>
          </cell>
          <cell r="C4114" t="str">
            <v>CONEXOES</v>
          </cell>
          <cell r="D4114" t="str">
            <v>0180</v>
          </cell>
        </row>
        <row r="4114">
          <cell r="G4114">
            <v>89738</v>
          </cell>
          <cell r="H4114" t="str">
            <v>LUVA DE CORRER, CPVC, SOLDÁVEL, DN 22MM, INSTALADO EM RAMAL DE DISTRIBUIÇÃO DE ÁGUA   FORNECIMENTO E INSTALAÇÃO. AF_12/2014</v>
          </cell>
          <cell r="I4114" t="str">
            <v>UN</v>
          </cell>
          <cell r="J4114" t="str">
            <v>COEFICIENTE DE REPRESENTATIVIDADE</v>
          </cell>
          <cell r="K4114" t="str">
            <v>15,58</v>
          </cell>
        </row>
        <row r="4115">
          <cell r="A4115" t="str">
            <v>INSTALACOES HIDRO SANITARIAS</v>
          </cell>
          <cell r="B4115" t="str">
            <v>INHI</v>
          </cell>
          <cell r="C4115" t="str">
            <v>CONEXOES</v>
          </cell>
          <cell r="D4115" t="str">
            <v>0180</v>
          </cell>
        </row>
        <row r="4115">
          <cell r="G4115">
            <v>89739</v>
          </cell>
          <cell r="H4115" t="str">
            <v>JOELHO 45 GRAUS, PVC, SERIE NORMAL, ESGOTO PREDIAL, DN 75 MM, JUNTA ELÁSTICA, FORNECIDO E INSTALADO EM RAMAL DE DESCARGA OU RAMAL DE ESGOTO SANITÁRIO. AF_08/2022</v>
          </cell>
          <cell r="I4115" t="str">
            <v>UN</v>
          </cell>
          <cell r="J4115" t="str">
            <v>COEFICIENTE DE REPRESENTATIVIDADE</v>
          </cell>
          <cell r="K4115" t="str">
            <v>21,32</v>
          </cell>
        </row>
        <row r="4116">
          <cell r="A4116" t="str">
            <v>INSTALACOES HIDRO SANITARIAS</v>
          </cell>
          <cell r="B4116" t="str">
            <v>INHI</v>
          </cell>
          <cell r="C4116" t="str">
            <v>CONEXOES</v>
          </cell>
          <cell r="D4116" t="str">
            <v>0180</v>
          </cell>
        </row>
        <row r="4116">
          <cell r="G4116">
            <v>89740</v>
          </cell>
          <cell r="H4116" t="str">
            <v>LUVA DE TRANSIÇÃO, CPVC, SOLDÁVEL, DN 22MM X 25MM, INSTALADO EM RAMAL DE DISTRIBUIÇÃO DE ÁGUA   FORNECIMENTO E INSTALAÇÃO. AF_06/2022</v>
          </cell>
          <cell r="I4116" t="str">
            <v>UN</v>
          </cell>
          <cell r="J4116" t="str">
            <v>COEFICIENTE DE REPRESENTATIVIDADE</v>
          </cell>
          <cell r="K4116" t="str">
            <v>8,51</v>
          </cell>
        </row>
        <row r="4117">
          <cell r="A4117" t="str">
            <v>INSTALACOES HIDRO SANITARIAS</v>
          </cell>
          <cell r="B4117" t="str">
            <v>INHI</v>
          </cell>
          <cell r="C4117" t="str">
            <v>CONEXOES</v>
          </cell>
          <cell r="D4117" t="str">
            <v>0180</v>
          </cell>
        </row>
        <row r="4117">
          <cell r="G4117">
            <v>89741</v>
          </cell>
          <cell r="H4117" t="str">
            <v>UNIÃO, CPVC, SOLDÁVEL, DN 22MM, INSTALADO EM RAMAL DE DISTRIBUIÇÃO DE ÁGUA   FORNECIMENTO E INSTALAÇÃO. AF_06/2022</v>
          </cell>
          <cell r="I4117" t="str">
            <v>UN</v>
          </cell>
          <cell r="J4117" t="str">
            <v>COEFICIENTE DE REPRESENTATIVIDADE</v>
          </cell>
          <cell r="K4117" t="str">
            <v>21,50</v>
          </cell>
        </row>
        <row r="4118">
          <cell r="A4118" t="str">
            <v>INSTALACOES HIDRO SANITARIAS</v>
          </cell>
          <cell r="B4118" t="str">
            <v>INHI</v>
          </cell>
          <cell r="C4118" t="str">
            <v>CONEXOES</v>
          </cell>
          <cell r="D4118" t="str">
            <v>0180</v>
          </cell>
        </row>
        <row r="4118">
          <cell r="G4118">
            <v>89742</v>
          </cell>
          <cell r="H4118" t="str">
            <v>CURVA CURTA 90 GRAUS, PVC, SERIE NORMAL, ESGOTO PREDIAL, DN 75 MM, JUNTA ELÁSTICA, FORNECIDO E INSTALADO EM RAMAL DE DESCARGA OU RAMAL DE ESGOTO SANITÁRIO. AF_08/2022</v>
          </cell>
          <cell r="I4118" t="str">
            <v>UN</v>
          </cell>
          <cell r="J4118" t="str">
            <v>COEFICIENTE DE REPRESENTATIVIDADE</v>
          </cell>
          <cell r="K4118" t="str">
            <v>36,42</v>
          </cell>
        </row>
        <row r="4119">
          <cell r="A4119" t="str">
            <v>INSTALACOES HIDRO SANITARIAS</v>
          </cell>
          <cell r="B4119" t="str">
            <v>INHI</v>
          </cell>
          <cell r="C4119" t="str">
            <v>CONEXOES</v>
          </cell>
          <cell r="D4119" t="str">
            <v>0180</v>
          </cell>
        </row>
        <row r="4119">
          <cell r="G4119">
            <v>89743</v>
          </cell>
          <cell r="H4119" t="str">
            <v>CURVA LONGA 90 GRAUS, PVC, SERIE NORMAL, ESGOTO PREDIAL, DN 75 MM, JUNTA ELÁSTICA, FORNECIDO E INSTALADO EM RAMAL DE DESCARGA OU RAMAL DE ESGOTO SANITÁRIO. AF_08/2022</v>
          </cell>
          <cell r="I4119" t="str">
            <v>UN</v>
          </cell>
          <cell r="J4119" t="str">
            <v>COEFICIENTE DE REPRESENTATIVIDADE</v>
          </cell>
          <cell r="K4119" t="str">
            <v>55,73</v>
          </cell>
        </row>
        <row r="4120">
          <cell r="A4120" t="str">
            <v>INSTALACOES HIDRO SANITARIAS</v>
          </cell>
          <cell r="B4120" t="str">
            <v>INHI</v>
          </cell>
          <cell r="C4120" t="str">
            <v>CONEXOES</v>
          </cell>
          <cell r="D4120" t="str">
            <v>0180</v>
          </cell>
        </row>
        <row r="4120">
          <cell r="G4120">
            <v>89744</v>
          </cell>
          <cell r="H4120" t="str">
            <v>JOELHO 90 GRAUS, PVC, SERIE NORMAL, ESGOTO PREDIAL, DN 100 MM, JUNTA ELÁSTICA, FORNECIDO E INSTALADO EM RAMAL DE DESCARGA OU RAMAL DE ESGOTO SANITÁRIO. AF_08/2022</v>
          </cell>
          <cell r="I4120" t="str">
            <v>UN</v>
          </cell>
          <cell r="J4120" t="str">
            <v>COEFICIENTE DE REPRESENTATIVIDADE</v>
          </cell>
          <cell r="K4120" t="str">
            <v>24,87</v>
          </cell>
        </row>
        <row r="4121">
          <cell r="A4121" t="str">
            <v>INSTALACOES HIDRO SANITARIAS</v>
          </cell>
          <cell r="B4121" t="str">
            <v>INHI</v>
          </cell>
          <cell r="C4121" t="str">
            <v>CONEXOES</v>
          </cell>
          <cell r="D4121" t="str">
            <v>0180</v>
          </cell>
        </row>
        <row r="4121">
          <cell r="G4121">
            <v>89746</v>
          </cell>
          <cell r="H4121" t="str">
            <v>JOELHO 45 GRAUS, PVC, SERIE NORMAL, ESGOTO PREDIAL, DN 100 MM, JUNTA ELÁSTICA, FORNECIDO E INSTALADO EM RAMAL DE DESCARGA OU RAMAL DE ESGOTO SANITÁRIO. AF_08/2022</v>
          </cell>
          <cell r="I4121" t="str">
            <v>UN</v>
          </cell>
          <cell r="J4121" t="str">
            <v>COEFICIENTE DE REPRESENTATIVIDADE</v>
          </cell>
          <cell r="K4121" t="str">
            <v>25,65</v>
          </cell>
        </row>
        <row r="4122">
          <cell r="A4122" t="str">
            <v>INSTALACOES HIDRO SANITARIAS</v>
          </cell>
          <cell r="B4122" t="str">
            <v>INHI</v>
          </cell>
          <cell r="C4122" t="str">
            <v>CONEXOES</v>
          </cell>
          <cell r="D4122" t="str">
            <v>0180</v>
          </cell>
        </row>
        <row r="4122">
          <cell r="G4122">
            <v>89747</v>
          </cell>
          <cell r="H4122" t="str">
            <v>ADAPTADOR, CPVC, SOLDÁVEL, DN 22MM, INSTALADO EM RAMAL DE DISTRIBUIÇÃO DE ÁGUA   FORNECIMENTO E INSTALAÇÃO. AF_06/2022</v>
          </cell>
          <cell r="I4122" t="str">
            <v>UN</v>
          </cell>
          <cell r="J4122" t="str">
            <v>COEFICIENTE DE REPRESENTATIVIDADE</v>
          </cell>
          <cell r="K4122" t="str">
            <v>27,58</v>
          </cell>
        </row>
        <row r="4123">
          <cell r="A4123" t="str">
            <v>INSTALACOES HIDRO SANITARIAS</v>
          </cell>
          <cell r="B4123" t="str">
            <v>INHI</v>
          </cell>
          <cell r="C4123" t="str">
            <v>CONEXOES</v>
          </cell>
          <cell r="D4123" t="str">
            <v>0180</v>
          </cell>
        </row>
        <row r="4123">
          <cell r="G4123">
            <v>89748</v>
          </cell>
          <cell r="H4123" t="str">
            <v>CURVA CURTA 90 GRAUS, PVC, SERIE NORMAL, ESGOTO PREDIAL, DN 100 MM, JUNTA ELÁSTICA, FORNECIDO E INSTALADO EM RAMAL DE DESCARGA OU RAMAL DE ESGOTO SANITÁRIO. AF_08/2022</v>
          </cell>
          <cell r="I4123" t="str">
            <v>UN</v>
          </cell>
          <cell r="J4123" t="str">
            <v>COEFICIENTE DE REPRESENTATIVIDADE</v>
          </cell>
          <cell r="K4123" t="str">
            <v>38,98</v>
          </cell>
        </row>
        <row r="4124">
          <cell r="A4124" t="str">
            <v>INSTALACOES HIDRO SANITARIAS</v>
          </cell>
          <cell r="B4124" t="str">
            <v>INHI</v>
          </cell>
          <cell r="C4124" t="str">
            <v>CONEXOES</v>
          </cell>
          <cell r="D4124" t="str">
            <v>0180</v>
          </cell>
        </row>
        <row r="4124">
          <cell r="G4124">
            <v>89749</v>
          </cell>
          <cell r="H4124" t="str">
            <v>CURVA DE TRANSPOSIÇÃO, CPVC, SOLDÁVEL, DN 22MM, INSTALADO EM RAMAL DE DISTRIBUIÇÃO DE ÁGUA   FORNECIMENTO E INSTALAÇÃO. AF_06/2022</v>
          </cell>
          <cell r="I4124" t="str">
            <v>UN</v>
          </cell>
          <cell r="J4124" t="str">
            <v>COEFICIENTE DE REPRESENTATIVIDADE</v>
          </cell>
          <cell r="K4124" t="str">
            <v>15,51</v>
          </cell>
        </row>
        <row r="4125">
          <cell r="A4125" t="str">
            <v>INSTALACOES HIDRO SANITARIAS</v>
          </cell>
          <cell r="B4125" t="str">
            <v>INHI</v>
          </cell>
          <cell r="C4125" t="str">
            <v>CONEXOES</v>
          </cell>
          <cell r="D4125" t="str">
            <v>0180</v>
          </cell>
        </row>
        <row r="4125">
          <cell r="G4125">
            <v>89750</v>
          </cell>
          <cell r="H4125" t="str">
            <v>CURVA LONGA 90 GRAUS, PVC, SERIE NORMAL, ESGOTO PREDIAL, DN 100 MM, JUNTA ELÁSTICA, FORNECIDO E INSTALADO EM RAMAL DE DESCARGA OU RAMAL DE ESGOTO SANITÁRIO. AF_08/2022</v>
          </cell>
          <cell r="I4125" t="str">
            <v>UN</v>
          </cell>
          <cell r="J4125" t="str">
            <v>COEFICIENTE DE REPRESENTATIVIDADE</v>
          </cell>
          <cell r="K4125" t="str">
            <v>71,85</v>
          </cell>
        </row>
        <row r="4126">
          <cell r="A4126" t="str">
            <v>INSTALACOES HIDRO SANITARIAS</v>
          </cell>
          <cell r="B4126" t="str">
            <v>INHI</v>
          </cell>
          <cell r="C4126" t="str">
            <v>CONEXOES</v>
          </cell>
          <cell r="D4126" t="str">
            <v>0180</v>
          </cell>
        </row>
        <row r="4126">
          <cell r="G4126">
            <v>89752</v>
          </cell>
          <cell r="H4126" t="str">
            <v>LUVA SIMPLES, PVC, SERIE NORMAL, ESGOTO PREDIAL, DN 40 MM, JUNTA SOLDÁVEL, FORNECIDO E INSTALADO EM RAMAL DE DESCARGA OU RAMAL DE ESGOTO SANITÁRIO. AF_08/2022</v>
          </cell>
          <cell r="I4126" t="str">
            <v>UN</v>
          </cell>
          <cell r="J4126" t="str">
            <v>COEFICIENTE DE REPRESENTATIVIDADE</v>
          </cell>
          <cell r="K4126" t="str">
            <v>6,85</v>
          </cell>
        </row>
        <row r="4127">
          <cell r="A4127" t="str">
            <v>INSTALACOES HIDRO SANITARIAS</v>
          </cell>
          <cell r="B4127" t="str">
            <v>INHI</v>
          </cell>
          <cell r="C4127" t="str">
            <v>CONEXOES</v>
          </cell>
          <cell r="D4127" t="str">
            <v>0180</v>
          </cell>
        </row>
        <row r="4127">
          <cell r="G4127">
            <v>89753</v>
          </cell>
          <cell r="H4127" t="str">
            <v>LUVA SIMPLES, PVC, SERIE NORMAL, ESGOTO PREDIAL, DN 50 MM, JUNTA ELÁSTICA, FORNECIDO E INSTALADO EM RAMAL DE DESCARGA OU RAMAL DE ESGOTO SANITÁRIO. AF_08/2022</v>
          </cell>
          <cell r="I4127" t="str">
            <v>UN</v>
          </cell>
          <cell r="J4127" t="str">
            <v>COEFICIENTE DE REPRESENTATIVIDADE</v>
          </cell>
          <cell r="K4127" t="str">
            <v>8,45</v>
          </cell>
        </row>
        <row r="4128">
          <cell r="A4128" t="str">
            <v>INSTALACOES HIDRO SANITARIAS</v>
          </cell>
          <cell r="B4128" t="str">
            <v>INHI</v>
          </cell>
          <cell r="C4128" t="str">
            <v>CONEXOES</v>
          </cell>
          <cell r="D4128" t="str">
            <v>0180</v>
          </cell>
        </row>
        <row r="4128">
          <cell r="G4128">
            <v>89754</v>
          </cell>
          <cell r="H4128" t="str">
            <v>LUVA DE CORRER, PVC, SERIE NORMAL, ESGOTO PREDIAL, DN 50 MM, JUNTA ELÁSTICA, FORNECIDO E INSTALADO EM RAMAL DE DESCARGA OU RAMAL DE ESGOTO SANITÁRIO. AF_08/2022</v>
          </cell>
          <cell r="I4128" t="str">
            <v>UN</v>
          </cell>
          <cell r="J4128" t="str">
            <v>COEFICIENTE DE REPRESENTATIVIDADE</v>
          </cell>
          <cell r="K4128" t="str">
            <v>19,10</v>
          </cell>
        </row>
        <row r="4129">
          <cell r="A4129" t="str">
            <v>INSTALACOES HIDRO SANITARIAS</v>
          </cell>
          <cell r="B4129" t="str">
            <v>INHI</v>
          </cell>
          <cell r="C4129" t="str">
            <v>CONEXOES</v>
          </cell>
          <cell r="D4129" t="str">
            <v>0180</v>
          </cell>
        </row>
        <row r="4129">
          <cell r="G4129">
            <v>89755</v>
          </cell>
          <cell r="H4129" t="str">
            <v>LUVA, CPVC, SOLDÁVEL, DN 28MM, INSTALADO EM RAMAL DE DISTRIBUIÇÃO DE ÁGUA   FORNECIMENTO E INSTALAÇÃO. AF_06/2022</v>
          </cell>
          <cell r="I4129" t="str">
            <v>UN</v>
          </cell>
          <cell r="J4129" t="str">
            <v>COEFICIENTE DE REPRESENTATIVIDADE</v>
          </cell>
          <cell r="K4129" t="str">
            <v>12,63</v>
          </cell>
        </row>
        <row r="4130">
          <cell r="A4130" t="str">
            <v>INSTALACOES HIDRO SANITARIAS</v>
          </cell>
          <cell r="B4130" t="str">
            <v>INHI</v>
          </cell>
          <cell r="C4130" t="str">
            <v>CONEXOES</v>
          </cell>
          <cell r="D4130" t="str">
            <v>0180</v>
          </cell>
        </row>
        <row r="4130">
          <cell r="G4130">
            <v>89756</v>
          </cell>
          <cell r="H4130" t="str">
            <v>LUVA DE CORRER, CPVC, SOLDÁVEL, DN 28MM, INSTALADO EM RAMAL DE DISTRIBUIÇÃO DE ÁGUA   FORNECIMENTO E INSTALAÇÃO. AF_06/2022</v>
          </cell>
          <cell r="I4130" t="str">
            <v>UN</v>
          </cell>
          <cell r="J4130" t="str">
            <v>COEFICIENTE DE REPRESENTATIVIDADE</v>
          </cell>
          <cell r="K4130" t="str">
            <v>21,60</v>
          </cell>
        </row>
        <row r="4131">
          <cell r="A4131" t="str">
            <v>INSTALACOES HIDRO SANITARIAS</v>
          </cell>
          <cell r="B4131" t="str">
            <v>INHI</v>
          </cell>
          <cell r="C4131" t="str">
            <v>CONEXOES</v>
          </cell>
          <cell r="D4131" t="str">
            <v>0180</v>
          </cell>
        </row>
        <row r="4131">
          <cell r="G4131">
            <v>89757</v>
          </cell>
          <cell r="H4131" t="str">
            <v>UNIÃO, CPVC, SOLDÁVEL, DN 28MM, INSTALADO EM RAMAL DE DISTRIBUIÇÃO DE ÁGUA   FORNECIMENTO E INSTALAÇÃO. AF_06/2022</v>
          </cell>
          <cell r="I4131" t="str">
            <v>UN</v>
          </cell>
          <cell r="J4131" t="str">
            <v>COEFICIENTE DE REPRESENTATIVIDADE</v>
          </cell>
          <cell r="K4131" t="str">
            <v>28,08</v>
          </cell>
        </row>
        <row r="4132">
          <cell r="A4132" t="str">
            <v>INSTALACOES HIDRO SANITARIAS</v>
          </cell>
          <cell r="B4132" t="str">
            <v>INHI</v>
          </cell>
          <cell r="C4132" t="str">
            <v>CONEXOES</v>
          </cell>
          <cell r="D4132" t="str">
            <v>0180</v>
          </cell>
        </row>
        <row r="4132">
          <cell r="G4132">
            <v>89758</v>
          </cell>
          <cell r="H4132" t="str">
            <v>CONECTOR, CPVC, SOLDÁVEL, DN 28MM X 1 , INSTALADO EM RAMAL DE DISTRIBUIÇÃO DE ÁGUA   FORNECIMENTO E INSTALAÇÃO. AF_06/2022</v>
          </cell>
          <cell r="I4132" t="str">
            <v>UN</v>
          </cell>
          <cell r="J4132" t="str">
            <v>COEFICIENTE DE REPRESENTATIVIDADE</v>
          </cell>
          <cell r="K4132" t="str">
            <v>34,39</v>
          </cell>
        </row>
        <row r="4133">
          <cell r="A4133" t="str">
            <v>INSTALACOES HIDRO SANITARIAS</v>
          </cell>
          <cell r="B4133" t="str">
            <v>INHI</v>
          </cell>
          <cell r="C4133" t="str">
            <v>CONEXOES</v>
          </cell>
          <cell r="D4133" t="str">
            <v>0180</v>
          </cell>
        </row>
        <row r="4133">
          <cell r="G4133">
            <v>89759</v>
          </cell>
          <cell r="H4133" t="str">
            <v>BUCHA DE REDUÇÃO, CPVC, SOLDÁVEL, DN 28MM X 22MM, INSTALADO EM RAMAL DE DISTRIBUIÇÃO DE ÁGUA - FORNECIMENTO E INSTALAÇÃO. AF_06/2022</v>
          </cell>
          <cell r="I4133" t="str">
            <v>UN</v>
          </cell>
          <cell r="J4133" t="str">
            <v>COEFICIENTE DE REPRESENTATIVIDADE</v>
          </cell>
          <cell r="K4133" t="str">
            <v>10,70</v>
          </cell>
        </row>
        <row r="4134">
          <cell r="A4134" t="str">
            <v>INSTALACOES HIDRO SANITARIAS</v>
          </cell>
          <cell r="B4134" t="str">
            <v>INHI</v>
          </cell>
          <cell r="C4134" t="str">
            <v>CONEXOES</v>
          </cell>
          <cell r="D4134" t="str">
            <v>0180</v>
          </cell>
        </row>
        <row r="4134">
          <cell r="G4134">
            <v>89760</v>
          </cell>
          <cell r="H4134" t="str">
            <v>LUVA, CPVC, SOLDÁVEL, DN 35MM, INSTALADO EM RAMAL DE DISTRIBUIÇÃO DE ÁGUA - FORNECIMENTO E INSTALAÇÃO. AF_06/2022</v>
          </cell>
          <cell r="I4134" t="str">
            <v>UN</v>
          </cell>
          <cell r="J4134" t="str">
            <v>COEFICIENTE DE REPRESENTATIVIDADE</v>
          </cell>
          <cell r="K4134" t="str">
            <v>20,38</v>
          </cell>
        </row>
        <row r="4135">
          <cell r="A4135" t="str">
            <v>INSTALACOES HIDRO SANITARIAS</v>
          </cell>
          <cell r="B4135" t="str">
            <v>INHI</v>
          </cell>
          <cell r="C4135" t="str">
            <v>CONEXOES</v>
          </cell>
          <cell r="D4135" t="str">
            <v>0180</v>
          </cell>
        </row>
        <row r="4135">
          <cell r="G4135">
            <v>89761</v>
          </cell>
          <cell r="H4135" t="str">
            <v>LUVA DE CORRER, CPVC, SOLDÁVEL, DN 35MM, INSTALADO EM RAMAL DE DISTRIBUIÇÃO DE ÁGUA - FORNECIMENTO E INSTALAÇÃO. AF_06/2022</v>
          </cell>
          <cell r="I4135" t="str">
            <v>UN</v>
          </cell>
          <cell r="J4135" t="str">
            <v>COEFICIENTE DE REPRESENTATIVIDADE</v>
          </cell>
          <cell r="K4135" t="str">
            <v>28,84</v>
          </cell>
        </row>
        <row r="4136">
          <cell r="A4136" t="str">
            <v>INSTALACOES HIDRO SANITARIAS</v>
          </cell>
          <cell r="B4136" t="str">
            <v>INHI</v>
          </cell>
          <cell r="C4136" t="str">
            <v>CONEXOES</v>
          </cell>
          <cell r="D4136" t="str">
            <v>0180</v>
          </cell>
        </row>
        <row r="4136">
          <cell r="G4136">
            <v>89762</v>
          </cell>
          <cell r="H4136" t="str">
            <v>UNIÃO, CPVC, SOLDÁVEL, DN35MM, INSTALADO EM RAMAL DE DISTRIBUIÇÃO DE ÁGUA - FORNECIMENTO E INSTALAÇÃO. AF_06/2022</v>
          </cell>
          <cell r="I4136" t="str">
            <v>UN</v>
          </cell>
          <cell r="J4136" t="str">
            <v>COEFICIENTE DE REPRESENTATIVIDADE</v>
          </cell>
          <cell r="K4136" t="str">
            <v>40,96</v>
          </cell>
        </row>
        <row r="4137">
          <cell r="A4137" t="str">
            <v>INSTALACOES HIDRO SANITARIAS</v>
          </cell>
          <cell r="B4137" t="str">
            <v>INHI</v>
          </cell>
          <cell r="C4137" t="str">
            <v>CONEXOES</v>
          </cell>
          <cell r="D4137" t="str">
            <v>0180</v>
          </cell>
        </row>
        <row r="4137">
          <cell r="G4137">
            <v>89763</v>
          </cell>
          <cell r="H4137" t="str">
            <v>CONECTOR, CPVC, SOLDÁVEL, DN 35MM X 1 1/4 , INSTALADO EM RAMAL DE DISTRIBUIÇÃO DE ÁGUA - FORNECIMENTO E INSTALAÇÃO. AF_06/2022</v>
          </cell>
          <cell r="I4137" t="str">
            <v>UN</v>
          </cell>
          <cell r="J4137" t="str">
            <v>COEFICIENTE DE REPRESENTATIVIDADE</v>
          </cell>
          <cell r="K4137" t="str">
            <v>52,15</v>
          </cell>
        </row>
        <row r="4138">
          <cell r="A4138" t="str">
            <v>INSTALACOES HIDRO SANITARIAS</v>
          </cell>
          <cell r="B4138" t="str">
            <v>INHI</v>
          </cell>
          <cell r="C4138" t="str">
            <v>CONEXOES</v>
          </cell>
          <cell r="D4138" t="str">
            <v>0180</v>
          </cell>
        </row>
        <row r="4138">
          <cell r="G4138">
            <v>89764</v>
          </cell>
          <cell r="H4138" t="str">
            <v>BUCHA DE REDUÇÃO, CPVC, SOLDÁVEL, DN35MM X 28MM, INSTALADO EM RAMAL DE DISTRIBUIÇÃO DE ÁGUA - FORNECIMENTO E INSTALAÇÃO. AF_06/2022</v>
          </cell>
          <cell r="I4138" t="str">
            <v>UN</v>
          </cell>
          <cell r="J4138" t="str">
            <v>COEFICIENTE DE REPRESENTATIVIDADE</v>
          </cell>
          <cell r="K4138" t="str">
            <v>34,59</v>
          </cell>
        </row>
        <row r="4139">
          <cell r="A4139" t="str">
            <v>INSTALACOES HIDRO SANITARIAS</v>
          </cell>
          <cell r="B4139" t="str">
            <v>INHI</v>
          </cell>
          <cell r="C4139" t="str">
            <v>CONEXOES</v>
          </cell>
          <cell r="D4139" t="str">
            <v>0180</v>
          </cell>
        </row>
        <row r="4139">
          <cell r="G4139">
            <v>89765</v>
          </cell>
          <cell r="H4139" t="str">
            <v>TE, CPVC, SOLDÁVEL, DN 22MM, INSTALADO EM RAMAL DE DISTRIBUIÇÃO DE ÁGUA - FORNECIMENTO E INSTALAÇÃO. AF_06/2022</v>
          </cell>
          <cell r="I4139" t="str">
            <v>UN</v>
          </cell>
          <cell r="J4139" t="str">
            <v>COEFICIENTE DE REPRESENTATIVIDADE</v>
          </cell>
          <cell r="K4139" t="str">
            <v>15,61</v>
          </cell>
        </row>
        <row r="4140">
          <cell r="A4140" t="str">
            <v>INSTALACOES HIDRO SANITARIAS</v>
          </cell>
          <cell r="B4140" t="str">
            <v>INHI</v>
          </cell>
          <cell r="C4140" t="str">
            <v>CONEXOES</v>
          </cell>
          <cell r="D4140" t="str">
            <v>0180</v>
          </cell>
        </row>
        <row r="4140">
          <cell r="G4140">
            <v>89767</v>
          </cell>
          <cell r="H4140" t="str">
            <v>TÊ MISTURADOR, CPVC, SOLDÁVEL, DN 22MM, INSTALADO EM RAMAL DE DISTRIBUIÇÃO DE ÁGUA - FORNECIMENTO E INSTALAÇÃO. AF_06/2022</v>
          </cell>
          <cell r="I4140" t="str">
            <v>UN</v>
          </cell>
          <cell r="J4140" t="str">
            <v>COEFICIENTE DE REPRESENTATIVIDADE</v>
          </cell>
          <cell r="K4140" t="str">
            <v>19,63</v>
          </cell>
        </row>
        <row r="4141">
          <cell r="A4141" t="str">
            <v>INSTALACOES HIDRO SANITARIAS</v>
          </cell>
          <cell r="B4141" t="str">
            <v>INHI</v>
          </cell>
          <cell r="C4141" t="str">
            <v>CONEXOES</v>
          </cell>
          <cell r="D4141" t="str">
            <v>0180</v>
          </cell>
        </row>
        <row r="4141">
          <cell r="G4141">
            <v>89768</v>
          </cell>
          <cell r="H4141" t="str">
            <v>TÊ, CPVC, SOLDÁVEL, DN 28MM, INSTALADO EM RAMAL DE DISTRIBUIÇÃO DE ÁGUA - FORNECIMENTO E INSTALAÇÃO. AF_06/2022</v>
          </cell>
          <cell r="I4141" t="str">
            <v>UN</v>
          </cell>
          <cell r="J4141" t="str">
            <v>COEFICIENTE DE REPRESENTATIVIDADE</v>
          </cell>
          <cell r="K4141" t="str">
            <v>22,78</v>
          </cell>
        </row>
        <row r="4142">
          <cell r="A4142" t="str">
            <v>INSTALACOES HIDRO SANITARIAS</v>
          </cell>
          <cell r="B4142" t="str">
            <v>INHI</v>
          </cell>
          <cell r="C4142" t="str">
            <v>CONEXOES</v>
          </cell>
          <cell r="D4142" t="str">
            <v>0180</v>
          </cell>
        </row>
        <row r="4142">
          <cell r="G4142">
            <v>89769</v>
          </cell>
          <cell r="H4142" t="str">
            <v>TÊ, CPVC, SOLDÁVEL, DN35MM, INSTALADO EM RAMAL DE DISTRIBUIÇÃO DE ÁGUA - FORNECIMENTO E INSTALAÇÃO. AF_06/2022</v>
          </cell>
          <cell r="I4142" t="str">
            <v>UN</v>
          </cell>
          <cell r="J4142" t="str">
            <v>COEFICIENTE DE REPRESENTATIVIDADE</v>
          </cell>
          <cell r="K4142" t="str">
            <v>51,47</v>
          </cell>
        </row>
        <row r="4143">
          <cell r="A4143" t="str">
            <v>INSTALACOES HIDRO SANITARIAS</v>
          </cell>
          <cell r="B4143" t="str">
            <v>INHI</v>
          </cell>
          <cell r="C4143" t="str">
            <v>CONEXOES</v>
          </cell>
          <cell r="D4143" t="str">
            <v>0180</v>
          </cell>
        </row>
        <row r="4143">
          <cell r="G4143">
            <v>89772</v>
          </cell>
          <cell r="H4143" t="str">
            <v>TUBO, CPVC, SOLDÁVEL, DN 54MM, INSTALADO EM PRUMADA DE ÁGUA   FORNECIMENTO E INSTALAÇÃO. AF_06/2022</v>
          </cell>
          <cell r="I4143" t="str">
            <v>M</v>
          </cell>
          <cell r="J4143" t="str">
            <v>COEFICIENTE DE REPRESENTATIVIDADE</v>
          </cell>
          <cell r="K4143" t="str">
            <v>83,91</v>
          </cell>
        </row>
        <row r="4144">
          <cell r="A4144" t="str">
            <v>INSTALACOES HIDRO SANITARIAS</v>
          </cell>
          <cell r="B4144" t="str">
            <v>INHI</v>
          </cell>
          <cell r="C4144" t="str">
            <v>CONEXOES</v>
          </cell>
          <cell r="D4144" t="str">
            <v>0180</v>
          </cell>
        </row>
        <row r="4144">
          <cell r="G4144">
            <v>89774</v>
          </cell>
          <cell r="H4144" t="str">
            <v>LUVA SIMPLES, PVC, SERIE NORMAL, ESGOTO PREDIAL, DN 75 MM, JUNTA ELÁSTICA, FORNECIDO E INSTALADO EM RAMAL DE DESCARGA OU RAMAL DE ESGOTO SANITÁRIO. AF_08/2022</v>
          </cell>
          <cell r="I4144" t="str">
            <v>UN</v>
          </cell>
          <cell r="J4144" t="str">
            <v>COEFICIENTE DE REPRESENTATIVIDADE</v>
          </cell>
          <cell r="K4144" t="str">
            <v>14,05</v>
          </cell>
        </row>
        <row r="4145">
          <cell r="A4145" t="str">
            <v>INSTALACOES HIDRO SANITARIAS</v>
          </cell>
          <cell r="B4145" t="str">
            <v>INHI</v>
          </cell>
          <cell r="C4145" t="str">
            <v>CONEXOES</v>
          </cell>
          <cell r="D4145" t="str">
            <v>0180</v>
          </cell>
        </row>
        <row r="4145">
          <cell r="G4145">
            <v>89776</v>
          </cell>
          <cell r="H4145" t="str">
            <v>LUVA DE CORRER, PVC, SERIE NORMAL, ESGOTO PREDIAL, DN 75 MM, JUNTA ELÁSTICA, FORNECIDO E INSTALADO EM RAMAL DE DESCARGA OU RAMAL DE ESGOTO SANITÁRIO. AF_08/2022</v>
          </cell>
          <cell r="I4145" t="str">
            <v>UN</v>
          </cell>
          <cell r="J4145" t="str">
            <v>COEFICIENTE DE REPRESENTATIVIDADE</v>
          </cell>
          <cell r="K4145" t="str">
            <v>23,18</v>
          </cell>
        </row>
        <row r="4146">
          <cell r="A4146" t="str">
            <v>INSTALACOES HIDRO SANITARIAS</v>
          </cell>
          <cell r="B4146" t="str">
            <v>INHI</v>
          </cell>
          <cell r="C4146" t="str">
            <v>CONEXOES</v>
          </cell>
          <cell r="D4146" t="str">
            <v>0180</v>
          </cell>
        </row>
        <row r="4146">
          <cell r="G4146">
            <v>89777</v>
          </cell>
          <cell r="H4146" t="str">
            <v>JOELHO 90 GRAUS, CPVC, SOLDÁVEL, DN 35MM, INSTALADO EM PRUMADA DE ÁGUA   FORNECIMENTO E INSTALAÇÃO. AF_06/2022</v>
          </cell>
          <cell r="I4146" t="str">
            <v>UN</v>
          </cell>
          <cell r="J4146" t="str">
            <v>COEFICIENTE DE REPRESENTATIVIDADE</v>
          </cell>
          <cell r="K4146" t="str">
            <v>23,85</v>
          </cell>
        </row>
        <row r="4147">
          <cell r="A4147" t="str">
            <v>INSTALACOES HIDRO SANITARIAS</v>
          </cell>
          <cell r="B4147" t="str">
            <v>INHI</v>
          </cell>
          <cell r="C4147" t="str">
            <v>CONEXOES</v>
          </cell>
          <cell r="D4147" t="str">
            <v>0180</v>
          </cell>
        </row>
        <row r="4147">
          <cell r="G4147">
            <v>89778</v>
          </cell>
          <cell r="H4147" t="str">
            <v>LUVA SIMPLES, PVC, SERIE NORMAL, ESGOTO PREDIAL, DN 100 MM, JUNTA ELÁSTICA, FORNECIDO E INSTALADO EM RAMAL DE DESCARGA OU RAMAL DE ESGOTO SANITÁRIO. AF_08/2022</v>
          </cell>
          <cell r="I4147" t="str">
            <v>UN</v>
          </cell>
          <cell r="J4147" t="str">
            <v>COEFICIENTE DE REPRESENTATIVIDADE</v>
          </cell>
          <cell r="K4147" t="str">
            <v>16,01</v>
          </cell>
        </row>
        <row r="4148">
          <cell r="A4148" t="str">
            <v>INSTALACOES HIDRO SANITARIAS</v>
          </cell>
          <cell r="B4148" t="str">
            <v>INHI</v>
          </cell>
          <cell r="C4148" t="str">
            <v>CONEXOES</v>
          </cell>
          <cell r="D4148" t="str">
            <v>0180</v>
          </cell>
        </row>
        <row r="4148">
          <cell r="G4148">
            <v>89779</v>
          </cell>
          <cell r="H4148" t="str">
            <v>LUVA DE CORRER, PVC, SERIE NORMAL, ESGOTO PREDIAL, DN 100 MM, JUNTA ELÁSTICA, FORNECIDO E INSTALADO EM RAMAL DE DESCARGA OU RAMAL DE ESGOTO SANITÁRIO. AF_08/2022</v>
          </cell>
          <cell r="I4148" t="str">
            <v>UN</v>
          </cell>
          <cell r="J4148" t="str">
            <v>COEFICIENTE DE REPRESENTATIVIDADE</v>
          </cell>
          <cell r="K4148" t="str">
            <v>31,55</v>
          </cell>
        </row>
        <row r="4149">
          <cell r="A4149" t="str">
            <v>INSTALACOES HIDRO SANITARIAS</v>
          </cell>
          <cell r="B4149" t="str">
            <v>INHI</v>
          </cell>
          <cell r="C4149" t="str">
            <v>CONEXOES</v>
          </cell>
          <cell r="D4149" t="str">
            <v>0180</v>
          </cell>
        </row>
        <row r="4149">
          <cell r="G4149">
            <v>89780</v>
          </cell>
          <cell r="H4149" t="str">
            <v>JOELHO 45 GRAUS, CPVC, SOLDÁVEL, DN 35MM, INSTALADO EM PRUMADA DE ÁGUA - FORNECIMENTO E INSTALAÇÃO. AF_06/2022</v>
          </cell>
          <cell r="I4149" t="str">
            <v>UN</v>
          </cell>
          <cell r="J4149" t="str">
            <v>COEFICIENTE DE REPRESENTATIVIDADE</v>
          </cell>
          <cell r="K4149" t="str">
            <v>22,31</v>
          </cell>
        </row>
        <row r="4150">
          <cell r="A4150" t="str">
            <v>INSTALACOES HIDRO SANITARIAS</v>
          </cell>
          <cell r="B4150" t="str">
            <v>INHI</v>
          </cell>
          <cell r="C4150" t="str">
            <v>CONEXOES</v>
          </cell>
          <cell r="D4150" t="str">
            <v>0180</v>
          </cell>
        </row>
        <row r="4150">
          <cell r="G4150">
            <v>89781</v>
          </cell>
          <cell r="H4150" t="str">
            <v>JOELHO 90 GRAUS, CPVC, SOLDÁVEL, DN 42MM, INSTALADO EM PRUMADA DE ÁGUA   FORNECIMENTO E INSTALAÇÃO. AF_06/2022</v>
          </cell>
          <cell r="I4150" t="str">
            <v>UN</v>
          </cell>
          <cell r="J4150" t="str">
            <v>COEFICIENTE DE REPRESENTATIVIDADE</v>
          </cell>
          <cell r="K4150" t="str">
            <v>33,85</v>
          </cell>
        </row>
        <row r="4151">
          <cell r="A4151" t="str">
            <v>INSTALACOES HIDRO SANITARIAS</v>
          </cell>
          <cell r="B4151" t="str">
            <v>INHI</v>
          </cell>
          <cell r="C4151" t="str">
            <v>CONEXOES</v>
          </cell>
          <cell r="D4151" t="str">
            <v>0180</v>
          </cell>
        </row>
        <row r="4151">
          <cell r="G4151">
            <v>89782</v>
          </cell>
          <cell r="H4151" t="str">
            <v>TE, PVC, SERIE NORMAL, ESGOTO PREDIAL, DN 40 X 40 MM, JUNTA SOLDÁVEL, FORNECIDO E INSTALADO EM RAMAL DE DESCARGA OU RAMAL DE ESGOTO SANITÁRIO. AF_08/2022</v>
          </cell>
          <cell r="I4151" t="str">
            <v>UN</v>
          </cell>
          <cell r="J4151" t="str">
            <v>COEFICIENTE DE REPRESENTATIVIDADE</v>
          </cell>
          <cell r="K4151" t="str">
            <v>13,37</v>
          </cell>
        </row>
        <row r="4152">
          <cell r="A4152" t="str">
            <v>INSTALACOES HIDRO SANITARIAS</v>
          </cell>
          <cell r="B4152" t="str">
            <v>INHI</v>
          </cell>
          <cell r="C4152" t="str">
            <v>CONEXOES</v>
          </cell>
          <cell r="D4152" t="str">
            <v>0180</v>
          </cell>
        </row>
        <row r="4152">
          <cell r="G4152">
            <v>89783</v>
          </cell>
          <cell r="H4152" t="str">
            <v>JUNÇÃO SIMPLES, PVC, SERIE NORMAL, ESGOTO PREDIAL, DN 40 MM, JUNTA SOLDÁVEL, FORNECIDO E INSTALADO EM RAMAL DE DESCARGA OU RAMAL DE ESGOTO SANITÁRIO. AF_08/2022</v>
          </cell>
          <cell r="I4152" t="str">
            <v>UN</v>
          </cell>
          <cell r="J4152" t="str">
            <v>COEFICIENTE DE REPRESENTATIVIDADE</v>
          </cell>
          <cell r="K4152" t="str">
            <v>13,46</v>
          </cell>
        </row>
        <row r="4153">
          <cell r="A4153" t="str">
            <v>INSTALACOES HIDRO SANITARIAS</v>
          </cell>
          <cell r="B4153" t="str">
            <v>INHI</v>
          </cell>
          <cell r="C4153" t="str">
            <v>CONEXOES</v>
          </cell>
          <cell r="D4153" t="str">
            <v>0180</v>
          </cell>
        </row>
        <row r="4153">
          <cell r="G4153">
            <v>89784</v>
          </cell>
          <cell r="H4153" t="str">
            <v>TE, PVC, SERIE NORMAL, ESGOTO PREDIAL, DN 50 X 50 MM, JUNTA ELÁSTICA, FORNECIDO E INSTALADO EM RAMAL DE DESCARGA OU RAMAL DE ESGOTO SANITÁRIO. AF_08/2022</v>
          </cell>
          <cell r="I4153" t="str">
            <v>UN</v>
          </cell>
          <cell r="J4153" t="str">
            <v>COEFICIENTE DE REPRESENTATIVIDADE</v>
          </cell>
          <cell r="K4153" t="str">
            <v>21,87</v>
          </cell>
        </row>
        <row r="4154">
          <cell r="A4154" t="str">
            <v>INSTALACOES HIDRO SANITARIAS</v>
          </cell>
          <cell r="B4154" t="str">
            <v>INHI</v>
          </cell>
          <cell r="C4154" t="str">
            <v>CONEXOES</v>
          </cell>
          <cell r="D4154" t="str">
            <v>0180</v>
          </cell>
        </row>
        <row r="4154">
          <cell r="G4154">
            <v>89785</v>
          </cell>
          <cell r="H4154" t="str">
            <v>JUNÇÃO SIMPLES, PVC, SERIE NORMAL, ESGOTO PREDIAL, DN 50 X 50 MM, JUNTA ELÁSTICA, FORNECIDO E INSTALADO EM RAMAL DE DESCARGA OU RAMAL DE ESGOTO SANITÁRIO. AF_08/2022</v>
          </cell>
          <cell r="I4154" t="str">
            <v>UN</v>
          </cell>
          <cell r="J4154" t="str">
            <v>COEFICIENTE DE REPRESENTATIVIDADE</v>
          </cell>
          <cell r="K4154" t="str">
            <v>24,08</v>
          </cell>
        </row>
        <row r="4155">
          <cell r="A4155" t="str">
            <v>INSTALACOES HIDRO SANITARIAS</v>
          </cell>
          <cell r="B4155" t="str">
            <v>INHI</v>
          </cell>
          <cell r="C4155" t="str">
            <v>CONEXOES</v>
          </cell>
          <cell r="D4155" t="str">
            <v>0180</v>
          </cell>
        </row>
        <row r="4155">
          <cell r="G4155">
            <v>89786</v>
          </cell>
          <cell r="H4155" t="str">
            <v>TE, PVC, SERIE NORMAL, ESGOTO PREDIAL, DN 75 X 75 MM, JUNTA ELÁSTICA, FORNECIDO E INSTALADO EM RAMAL DE DESCARGA OU RAMAL DE ESGOTO SANITÁRIO. AF_08/2022</v>
          </cell>
          <cell r="I4155" t="str">
            <v>UN</v>
          </cell>
          <cell r="J4155" t="str">
            <v>COEFICIENTE DE REPRESENTATIVIDADE</v>
          </cell>
          <cell r="K4155" t="str">
            <v>35,20</v>
          </cell>
        </row>
        <row r="4156">
          <cell r="A4156" t="str">
            <v>INSTALACOES HIDRO SANITARIAS</v>
          </cell>
          <cell r="B4156" t="str">
            <v>INHI</v>
          </cell>
          <cell r="C4156" t="str">
            <v>CONEXOES</v>
          </cell>
          <cell r="D4156" t="str">
            <v>0180</v>
          </cell>
        </row>
        <row r="4156">
          <cell r="G4156">
            <v>89787</v>
          </cell>
          <cell r="H4156" t="str">
            <v>JOELHO 45 GRAUS, CPVC, SOLDÁVEL, DN 42MM, INSTALADO EM PRUMADA DE ÁGUA   FORNECIMENTO E INSTALAÇÃO. AF_06/2022</v>
          </cell>
          <cell r="I4156" t="str">
            <v>UN</v>
          </cell>
          <cell r="J4156" t="str">
            <v>COEFICIENTE DE REPRESENTATIVIDADE</v>
          </cell>
          <cell r="K4156" t="str">
            <v>33,47</v>
          </cell>
        </row>
        <row r="4157">
          <cell r="A4157" t="str">
            <v>INSTALACOES HIDRO SANITARIAS</v>
          </cell>
          <cell r="B4157" t="str">
            <v>INHI</v>
          </cell>
          <cell r="C4157" t="str">
            <v>CONEXOES</v>
          </cell>
          <cell r="D4157" t="str">
            <v>0180</v>
          </cell>
        </row>
        <row r="4157">
          <cell r="G4157">
            <v>89788</v>
          </cell>
          <cell r="H4157" t="str">
            <v>JOELHO 90 GRAUS, CPVC, SOLDÁVEL, DN 54MM, INSTALADO EM PRUMADA DE ÁGUA   FORNECIMENTO E INSTALAÇÃO. AF_06/2022</v>
          </cell>
          <cell r="I4157" t="str">
            <v>UN</v>
          </cell>
          <cell r="J4157" t="str">
            <v>COEFICIENTE DE REPRESENTATIVIDADE</v>
          </cell>
          <cell r="K4157" t="str">
            <v>73,78</v>
          </cell>
        </row>
        <row r="4158">
          <cell r="A4158" t="str">
            <v>INSTALACOES HIDRO SANITARIAS</v>
          </cell>
          <cell r="B4158" t="str">
            <v>INHI</v>
          </cell>
          <cell r="C4158" t="str">
            <v>CONEXOES</v>
          </cell>
          <cell r="D4158" t="str">
            <v>0180</v>
          </cell>
        </row>
        <row r="4158">
          <cell r="G4158">
            <v>89789</v>
          </cell>
          <cell r="H4158" t="str">
            <v>JOELHO 45 GRAUS, CPVC, SOLDÁVEL, DN 54MM, INSTALADO EM PRUMADA DE ÁGUA   FORNECIMENTO E INSTALAÇÃO. AF_06/2022</v>
          </cell>
          <cell r="I4158" t="str">
            <v>UN</v>
          </cell>
          <cell r="J4158" t="str">
            <v>COEFICIENTE DE REPRESENTATIVIDADE</v>
          </cell>
          <cell r="K4158" t="str">
            <v>62,56</v>
          </cell>
        </row>
        <row r="4159">
          <cell r="A4159" t="str">
            <v>INSTALACOES HIDRO SANITARIAS</v>
          </cell>
          <cell r="B4159" t="str">
            <v>INHI</v>
          </cell>
          <cell r="C4159" t="str">
            <v>CONEXOES</v>
          </cell>
          <cell r="D4159" t="str">
            <v>0180</v>
          </cell>
        </row>
        <row r="4159">
          <cell r="G4159">
            <v>89790</v>
          </cell>
          <cell r="H4159" t="str">
            <v>JOELHO 90 GRAUS, CPVC, SOLDÁVEL, DN 73MM, INSTALADO EM PRUMADA DE ÁGUA   FORNECIMENTO E INSTALAÇÃO. AF_06/2022</v>
          </cell>
          <cell r="I4159" t="str">
            <v>UN</v>
          </cell>
          <cell r="J4159" t="str">
            <v>COEFICIENTE DE REPRESENTATIVIDADE</v>
          </cell>
          <cell r="K4159" t="str">
            <v>147,75</v>
          </cell>
        </row>
        <row r="4160">
          <cell r="A4160" t="str">
            <v>INSTALACOES HIDRO SANITARIAS</v>
          </cell>
          <cell r="B4160" t="str">
            <v>INHI</v>
          </cell>
          <cell r="C4160" t="str">
            <v>CONEXOES</v>
          </cell>
          <cell r="D4160" t="str">
            <v>0180</v>
          </cell>
        </row>
        <row r="4160">
          <cell r="G4160">
            <v>89791</v>
          </cell>
          <cell r="H4160" t="str">
            <v>JOELHO 45 GRAUS, CPVC, SOLDÁVEL, DN 73MM, INSTALADO EM PRUMADA DE ÁGUA   FORNECIMENTO E INSTALAÇÃO. AF_06/2022</v>
          </cell>
          <cell r="I4160" t="str">
            <v>UN</v>
          </cell>
          <cell r="J4160" t="str">
            <v>COEFICIENTE DE REPRESENTATIVIDADE</v>
          </cell>
          <cell r="K4160" t="str">
            <v>142,67</v>
          </cell>
        </row>
        <row r="4161">
          <cell r="A4161" t="str">
            <v>INSTALACOES HIDRO SANITARIAS</v>
          </cell>
          <cell r="B4161" t="str">
            <v>INHI</v>
          </cell>
          <cell r="C4161" t="str">
            <v>CONEXOES</v>
          </cell>
          <cell r="D4161" t="str">
            <v>0180</v>
          </cell>
        </row>
        <row r="4161">
          <cell r="G4161">
            <v>89792</v>
          </cell>
          <cell r="H4161" t="str">
            <v>JOELHO 90 GRAUS, CPVC, SOLDÁVEL, DN 89MM, INSTALADO EM PRUMADA DE ÁGUA   FORNECIMENTO E INSTALAÇÃO. AF_06/2022</v>
          </cell>
          <cell r="I4161" t="str">
            <v>UN</v>
          </cell>
          <cell r="J4161" t="str">
            <v>COEFICIENTE DE REPRESENTATIVIDADE</v>
          </cell>
          <cell r="K4161" t="str">
            <v>174,51</v>
          </cell>
        </row>
        <row r="4162">
          <cell r="A4162" t="str">
            <v>INSTALACOES HIDRO SANITARIAS</v>
          </cell>
          <cell r="B4162" t="str">
            <v>INHI</v>
          </cell>
          <cell r="C4162" t="str">
            <v>CONEXOES</v>
          </cell>
          <cell r="D4162" t="str">
            <v>0180</v>
          </cell>
        </row>
        <row r="4162">
          <cell r="G4162">
            <v>89793</v>
          </cell>
          <cell r="H4162" t="str">
            <v>JOELHO 45 GRAUS, CPVC, SOLDÁVEL, DN 89MM, INSTALADO EM PRUMADA DE ÁGUA   FORNECIMENTO E INSTALAÇÃO. AF_06/2022</v>
          </cell>
          <cell r="I4162" t="str">
            <v>UN</v>
          </cell>
          <cell r="J4162" t="str">
            <v>COEFICIENTE DE REPRESENTATIVIDADE</v>
          </cell>
          <cell r="K4162" t="str">
            <v>206,09</v>
          </cell>
        </row>
        <row r="4163">
          <cell r="A4163" t="str">
            <v>INSTALACOES HIDRO SANITARIAS</v>
          </cell>
          <cell r="B4163" t="str">
            <v>INHI</v>
          </cell>
          <cell r="C4163" t="str">
            <v>CONEXOES</v>
          </cell>
          <cell r="D4163" t="str">
            <v>0180</v>
          </cell>
        </row>
        <row r="4163">
          <cell r="G4163">
            <v>89794</v>
          </cell>
          <cell r="H4163" t="str">
            <v>LUVA, CPVC, SOLDÁVEL, DN 35MM, INSTALADO EM PRUMADA DE ÁGUA   FORNECIMENTO E INSTALAÇÃO. AF_06/2022</v>
          </cell>
          <cell r="I4163" t="str">
            <v>UN</v>
          </cell>
          <cell r="J4163" t="str">
            <v>COEFICIENTE DE REPRESENTATIVIDADE</v>
          </cell>
          <cell r="K4163" t="str">
            <v>18,02</v>
          </cell>
        </row>
        <row r="4164">
          <cell r="A4164" t="str">
            <v>INSTALACOES HIDRO SANITARIAS</v>
          </cell>
          <cell r="B4164" t="str">
            <v>INHI</v>
          </cell>
          <cell r="C4164" t="str">
            <v>CONEXOES</v>
          </cell>
          <cell r="D4164" t="str">
            <v>0180</v>
          </cell>
        </row>
        <row r="4164">
          <cell r="G4164">
            <v>89795</v>
          </cell>
          <cell r="H4164" t="str">
            <v>JUNÇÃO SIMPLES, PVC, SERIE NORMAL, ESGOTO PREDIAL, DN 75 X 75 MM, JUNTA ELÁSTICA, FORNECIDO E INSTALADO EM RAMAL DE DESCARGA OU RAMAL DE ESGOTO SANITÁRIO. AF_08/2022</v>
          </cell>
          <cell r="I4164" t="str">
            <v>UN</v>
          </cell>
          <cell r="J4164" t="str">
            <v>COEFICIENTE DE REPRESENTATIVIDADE</v>
          </cell>
          <cell r="K4164" t="str">
            <v>37,14</v>
          </cell>
        </row>
        <row r="4165">
          <cell r="A4165" t="str">
            <v>INSTALACOES HIDRO SANITARIAS</v>
          </cell>
          <cell r="B4165" t="str">
            <v>INHI</v>
          </cell>
          <cell r="C4165" t="str">
            <v>CONEXOES</v>
          </cell>
          <cell r="D4165" t="str">
            <v>0180</v>
          </cell>
        </row>
        <row r="4165">
          <cell r="G4165">
            <v>89796</v>
          </cell>
          <cell r="H4165" t="str">
            <v>TE, PVC, SERIE NORMAL, ESGOTO PREDIAL, DN 100 X 100 MM, JUNTA ELÁSTICA, FORNECIDO E INSTALADO EM RAMAL DE DESCARGA OU RAMAL DE ESGOTO SANITÁRIO. AF_08/2022</v>
          </cell>
          <cell r="I4165" t="str">
            <v>UN</v>
          </cell>
          <cell r="J4165" t="str">
            <v>COEFICIENTE DE REPRESENTATIVIDADE</v>
          </cell>
          <cell r="K4165" t="str">
            <v>39,20</v>
          </cell>
        </row>
        <row r="4166">
          <cell r="A4166" t="str">
            <v>INSTALACOES HIDRO SANITARIAS</v>
          </cell>
          <cell r="B4166" t="str">
            <v>INHI</v>
          </cell>
          <cell r="C4166" t="str">
            <v>CONEXOES</v>
          </cell>
          <cell r="D4166" t="str">
            <v>0180</v>
          </cell>
        </row>
        <row r="4166">
          <cell r="G4166">
            <v>89797</v>
          </cell>
          <cell r="H4166" t="str">
            <v>JUNÇÃO SIMPLES, PVC, SERIE NORMAL, ESGOTO PREDIAL, DN 100 X 100 MM, JUNTA ELÁSTICA, FORNECIDO E INSTALADO EM RAMAL DE DESCARGA OU RAMAL DE ESGOTO SANITÁRIO. AF_08/2022</v>
          </cell>
          <cell r="I4166" t="str">
            <v>UN</v>
          </cell>
          <cell r="J4166" t="str">
            <v>COEFICIENTE DE REPRESENTATIVIDADE</v>
          </cell>
          <cell r="K4166" t="str">
            <v>46,74</v>
          </cell>
        </row>
        <row r="4167">
          <cell r="A4167" t="str">
            <v>INSTALACOES HIDRO SANITARIAS</v>
          </cell>
          <cell r="B4167" t="str">
            <v>INHI</v>
          </cell>
          <cell r="C4167" t="str">
            <v>CONEXOES</v>
          </cell>
          <cell r="D4167" t="str">
            <v>0180</v>
          </cell>
        </row>
        <row r="4167">
          <cell r="G4167">
            <v>89801</v>
          </cell>
          <cell r="H4167" t="str">
            <v>JOELHO 90 GRAUS, PVC, SERIE NORMAL, ESGOTO PREDIAL, DN 50 MM, JUNTA ELÁSTICA, FORNECIDO E INSTALADO EM PRUMADA DE ESGOTO SANITÁRIO OU VENTILAÇÃO. AF_08/2022</v>
          </cell>
          <cell r="I4167" t="str">
            <v>UN</v>
          </cell>
          <cell r="J4167" t="str">
            <v>COEFICIENTE DE REPRESENTATIVIDADE</v>
          </cell>
          <cell r="K4167" t="str">
            <v>8,84</v>
          </cell>
        </row>
        <row r="4168">
          <cell r="A4168" t="str">
            <v>INSTALACOES HIDRO SANITARIAS</v>
          </cell>
          <cell r="B4168" t="str">
            <v>INHI</v>
          </cell>
          <cell r="C4168" t="str">
            <v>CONEXOES</v>
          </cell>
          <cell r="D4168" t="str">
            <v>0180</v>
          </cell>
        </row>
        <row r="4168">
          <cell r="G4168">
            <v>89802</v>
          </cell>
          <cell r="H4168" t="str">
            <v>JOELHO 45 GRAUS, PVC, SERIE NORMAL, ESGOTO PREDIAL, DN 50 MM, JUNTA ELÁSTICA, FORNECIDO E INSTALADO EM PRUMADA DE ESGOTO SANITÁRIO OU VENTILAÇÃO. AF_08/2022</v>
          </cell>
          <cell r="I4168" t="str">
            <v>UN</v>
          </cell>
          <cell r="J4168" t="str">
            <v>COEFICIENTE DE REPRESENTATIVIDADE</v>
          </cell>
          <cell r="K4168" t="str">
            <v>9,52</v>
          </cell>
        </row>
        <row r="4169">
          <cell r="A4169" t="str">
            <v>INSTALACOES HIDRO SANITARIAS</v>
          </cell>
          <cell r="B4169" t="str">
            <v>INHI</v>
          </cell>
          <cell r="C4169" t="str">
            <v>CONEXOES</v>
          </cell>
          <cell r="D4169" t="str">
            <v>0180</v>
          </cell>
        </row>
        <row r="4169">
          <cell r="G4169">
            <v>89803</v>
          </cell>
          <cell r="H4169" t="str">
            <v>CURVA CURTA 90 GRAUS, PVC, SERIE NORMAL, ESGOTO PREDIAL, DN 50 MM, JUNTA ELÁSTICA, FORNECIDO E INSTALADO EM PRUMADA DE ESGOTO SANITÁRIO OU VENTILAÇÃO. AF_08/2022</v>
          </cell>
          <cell r="I4169" t="str">
            <v>UN</v>
          </cell>
          <cell r="J4169" t="str">
            <v>COEFICIENTE DE REPRESENTATIVIDADE</v>
          </cell>
          <cell r="K4169" t="str">
            <v>16,77</v>
          </cell>
        </row>
        <row r="4170">
          <cell r="A4170" t="str">
            <v>INSTALACOES HIDRO SANITARIAS</v>
          </cell>
          <cell r="B4170" t="str">
            <v>INHI</v>
          </cell>
          <cell r="C4170" t="str">
            <v>CONEXOES</v>
          </cell>
          <cell r="D4170" t="str">
            <v>0180</v>
          </cell>
        </row>
        <row r="4170">
          <cell r="G4170">
            <v>89804</v>
          </cell>
          <cell r="H4170" t="str">
            <v>CURVA LONGA 90 GRAUS, PVC, SERIE NORMAL, ESGOTO PREDIAL, DN 50 MM, JUNTA ELÁSTICA, FORNECIDO E INSTALADO EM PRUMADA DE ESGOTO SANITÁRIO OU VENTILAÇÃO. AF_08/2022</v>
          </cell>
          <cell r="I4170" t="str">
            <v>UN</v>
          </cell>
          <cell r="J4170" t="str">
            <v>COEFICIENTE DE REPRESENTATIVIDADE</v>
          </cell>
          <cell r="K4170" t="str">
            <v>18,82</v>
          </cell>
        </row>
        <row r="4171">
          <cell r="A4171" t="str">
            <v>INSTALACOES HIDRO SANITARIAS</v>
          </cell>
          <cell r="B4171" t="str">
            <v>INHI</v>
          </cell>
          <cell r="C4171" t="str">
            <v>CONEXOES</v>
          </cell>
          <cell r="D4171" t="str">
            <v>0180</v>
          </cell>
        </row>
        <row r="4171">
          <cell r="G4171">
            <v>89805</v>
          </cell>
          <cell r="H4171" t="str">
            <v>JOELHO 90 GRAUS, PVC, SERIE NORMAL, ESGOTO PREDIAL, DN 75 MM, JUNTA ELÁSTICA, FORNECIDO E INSTALADO EM PRUMADA DE ESGOTO SANITÁRIO OU VENTILAÇÃO. AF_08/2022</v>
          </cell>
          <cell r="I4171" t="str">
            <v>UN</v>
          </cell>
          <cell r="J4171" t="str">
            <v>COEFICIENTE DE REPRESENTATIVIDADE</v>
          </cell>
          <cell r="K4171" t="str">
            <v>18,67</v>
          </cell>
        </row>
        <row r="4172">
          <cell r="A4172" t="str">
            <v>INSTALACOES HIDRO SANITARIAS</v>
          </cell>
          <cell r="B4172" t="str">
            <v>INHI</v>
          </cell>
          <cell r="C4172" t="str">
            <v>CONEXOES</v>
          </cell>
          <cell r="D4172" t="str">
            <v>0180</v>
          </cell>
        </row>
        <row r="4172">
          <cell r="G4172">
            <v>89806</v>
          </cell>
          <cell r="H4172" t="str">
            <v>JOELHO 45 GRAUS, PVC, SERIE NORMAL, ESGOTO PREDIAL, DN 75 MM, JUNTA ELÁSTICA, FORNECIDO E INSTALADO EM PRUMADA DE ESGOTO SANITÁRIO OU VENTILAÇÃO. AF_08/2022</v>
          </cell>
          <cell r="I4172" t="str">
            <v>UN</v>
          </cell>
          <cell r="J4172" t="str">
            <v>COEFICIENTE DE REPRESENTATIVIDADE</v>
          </cell>
          <cell r="K4172" t="str">
            <v>19,58</v>
          </cell>
        </row>
        <row r="4173">
          <cell r="A4173" t="str">
            <v>INSTALACOES HIDRO SANITARIAS</v>
          </cell>
          <cell r="B4173" t="str">
            <v>INHI</v>
          </cell>
          <cell r="C4173" t="str">
            <v>CONEXOES</v>
          </cell>
          <cell r="D4173" t="str">
            <v>0180</v>
          </cell>
        </row>
        <row r="4173">
          <cell r="G4173">
            <v>89807</v>
          </cell>
          <cell r="H4173" t="str">
            <v>CURVA CURTA 90 GRAUS, PVC, SERIE NORMAL, ESGOTO PREDIAL, DN 75 MM, JUNTA ELÁSTICA, FORNECIDO E INSTALADO EM PRUMADA DE ESGOTO SANITÁRIO OU VENTILAÇÃO. AF_08/2022</v>
          </cell>
          <cell r="I4173" t="str">
            <v>UN</v>
          </cell>
          <cell r="J4173" t="str">
            <v>COEFICIENTE DE REPRESENTATIVIDADE</v>
          </cell>
          <cell r="K4173" t="str">
            <v>34,68</v>
          </cell>
        </row>
        <row r="4174">
          <cell r="A4174" t="str">
            <v>INSTALACOES HIDRO SANITARIAS</v>
          </cell>
          <cell r="B4174" t="str">
            <v>INHI</v>
          </cell>
          <cell r="C4174" t="str">
            <v>CONEXOES</v>
          </cell>
          <cell r="D4174" t="str">
            <v>0180</v>
          </cell>
        </row>
        <row r="4174">
          <cell r="G4174">
            <v>89808</v>
          </cell>
          <cell r="H4174" t="str">
            <v>CURVA LONGA 90 GRAUS, PVC, SERIE NORMAL, ESGOTO PREDIAL, DN 75 MM, JUNTA ELÁSTICA, FORNECIDO E INSTALADO EM PRUMADA DE ESGOTO SANITÁRIO OU VENTILAÇÃO. AF_08/2022</v>
          </cell>
          <cell r="I4174" t="str">
            <v>UN</v>
          </cell>
          <cell r="J4174" t="str">
            <v>COEFICIENTE DE REPRESENTATIVIDADE</v>
          </cell>
          <cell r="K4174" t="str">
            <v>53,99</v>
          </cell>
        </row>
        <row r="4175">
          <cell r="A4175" t="str">
            <v>INSTALACOES HIDRO SANITARIAS</v>
          </cell>
          <cell r="B4175" t="str">
            <v>INHI</v>
          </cell>
          <cell r="C4175" t="str">
            <v>CONEXOES</v>
          </cell>
          <cell r="D4175" t="str">
            <v>0180</v>
          </cell>
        </row>
        <row r="4175">
          <cell r="G4175">
            <v>89809</v>
          </cell>
          <cell r="H4175" t="str">
            <v>JOELHO 90 GRAUS, PVC, SERIE NORMAL, ESGOTO PREDIAL, DN 100 MM, JUNTA ELÁSTICA, FORNECIDO E INSTALADO EM PRUMADA DE ESGOTO SANITÁRIO OU VENTILAÇÃO. AF_08/2022</v>
          </cell>
          <cell r="I4175" t="str">
            <v>UN</v>
          </cell>
          <cell r="J4175" t="str">
            <v>COEFICIENTE DE REPRESENTATIVIDADE</v>
          </cell>
          <cell r="K4175" t="str">
            <v>25,96</v>
          </cell>
        </row>
        <row r="4176">
          <cell r="A4176" t="str">
            <v>INSTALACOES HIDRO SANITARIAS</v>
          </cell>
          <cell r="B4176" t="str">
            <v>INHI</v>
          </cell>
          <cell r="C4176" t="str">
            <v>CONEXOES</v>
          </cell>
          <cell r="D4176" t="str">
            <v>0180</v>
          </cell>
        </row>
        <row r="4176">
          <cell r="G4176">
            <v>89810</v>
          </cell>
          <cell r="H4176" t="str">
            <v>JOELHO 45 GRAUS, PVC, SERIE NORMAL, ESGOTO PREDIAL, DN 100 MM, JUNTA ELÁSTICA, FORNECIDO E INSTALADO EM PRUMADA DE ESGOTO SANITÁRIO OU VENTILAÇÃO. AF_08/2022</v>
          </cell>
          <cell r="I4176" t="str">
            <v>UN</v>
          </cell>
          <cell r="J4176" t="str">
            <v>COEFICIENTE DE REPRESENTATIVIDADE</v>
          </cell>
          <cell r="K4176" t="str">
            <v>26,74</v>
          </cell>
        </row>
        <row r="4177">
          <cell r="A4177" t="str">
            <v>INSTALACOES HIDRO SANITARIAS</v>
          </cell>
          <cell r="B4177" t="str">
            <v>INHI</v>
          </cell>
          <cell r="C4177" t="str">
            <v>CONEXOES</v>
          </cell>
          <cell r="D4177" t="str">
            <v>0180</v>
          </cell>
        </row>
        <row r="4177">
          <cell r="G4177">
            <v>89811</v>
          </cell>
          <cell r="H4177" t="str">
            <v>CURVA CURTA 90 GRAUS, PVC, SERIE NORMAL, ESGOTO PREDIAL, DN 100 MM, JUNTA ELÁSTICA, FORNECIDO E INSTALADO EM PRUMADA DE ESGOTO SANITÁRIO OU VENTILAÇÃO. AF_08/2022</v>
          </cell>
          <cell r="I4177" t="str">
            <v>UN</v>
          </cell>
          <cell r="J4177" t="str">
            <v>COEFICIENTE DE REPRESENTATIVIDADE</v>
          </cell>
          <cell r="K4177" t="str">
            <v>40,07</v>
          </cell>
        </row>
        <row r="4178">
          <cell r="A4178" t="str">
            <v>INSTALACOES HIDRO SANITARIAS</v>
          </cell>
          <cell r="B4178" t="str">
            <v>INHI</v>
          </cell>
          <cell r="C4178" t="str">
            <v>CONEXOES</v>
          </cell>
          <cell r="D4178" t="str">
            <v>0180</v>
          </cell>
        </row>
        <row r="4178">
          <cell r="G4178">
            <v>89812</v>
          </cell>
          <cell r="H4178" t="str">
            <v>CURVA LONGA 90 GRAUS, PVC, SERIE NORMAL, ESGOTO PREDIAL, DN 100 MM, JUNTA ELÁSTICA, FORNECIDO E INSTALADO EM PRUMADA DE ESGOTO SANITÁRIO OU VENTILAÇÃO. AF_08/2022</v>
          </cell>
          <cell r="I4178" t="str">
            <v>UN</v>
          </cell>
          <cell r="J4178" t="str">
            <v>COEFICIENTE DE REPRESENTATIVIDADE</v>
          </cell>
          <cell r="K4178" t="str">
            <v>72,94</v>
          </cell>
        </row>
        <row r="4179">
          <cell r="A4179" t="str">
            <v>INSTALACOES HIDRO SANITARIAS</v>
          </cell>
          <cell r="B4179" t="str">
            <v>INHI</v>
          </cell>
          <cell r="C4179" t="str">
            <v>CONEXOES</v>
          </cell>
          <cell r="D4179" t="str">
            <v>0180</v>
          </cell>
        </row>
        <row r="4179">
          <cell r="G4179">
            <v>89813</v>
          </cell>
          <cell r="H4179" t="str">
            <v>LUVA SIMPLES, PVC, SERIE NORMAL, ESGOTO PREDIAL, DN 50 MM, JUNTA ELÁSTICA, FORNECIDO E INSTALADO EM PRUMADA DE ESGOTO SANITÁRIO OU VENTILAÇÃO. AF_08/2022</v>
          </cell>
          <cell r="I4179" t="str">
            <v>UN</v>
          </cell>
          <cell r="J4179" t="str">
            <v>COEFICIENTE DE REPRESENTATIVIDADE</v>
          </cell>
          <cell r="K4179" t="str">
            <v>5,30</v>
          </cell>
        </row>
        <row r="4180">
          <cell r="A4180" t="str">
            <v>INSTALACOES HIDRO SANITARIAS</v>
          </cell>
          <cell r="B4180" t="str">
            <v>INHI</v>
          </cell>
          <cell r="C4180" t="str">
            <v>CONEXOES</v>
          </cell>
          <cell r="D4180" t="str">
            <v>0180</v>
          </cell>
        </row>
        <row r="4180">
          <cell r="G4180">
            <v>89814</v>
          </cell>
          <cell r="H4180" t="str">
            <v>LUVA DE CORRER, PVC, SERIE NORMAL, ESGOTO PREDIAL, DN 50 MM, JUNTA ELÁSTICA, FORNECIDO E INSTALADO EM PRUMADA DE ESGOTO SANITÁRIO OU VENTILAÇÃO. AF_08/2022</v>
          </cell>
          <cell r="I4180" t="str">
            <v>UN</v>
          </cell>
          <cell r="J4180" t="str">
            <v>COEFICIENTE DE REPRESENTATIVIDADE</v>
          </cell>
          <cell r="K4180" t="str">
            <v>16,03</v>
          </cell>
        </row>
        <row r="4181">
          <cell r="A4181" t="str">
            <v>INSTALACOES HIDRO SANITARIAS</v>
          </cell>
          <cell r="B4181" t="str">
            <v>INHI</v>
          </cell>
          <cell r="C4181" t="str">
            <v>CONEXOES</v>
          </cell>
          <cell r="D4181" t="str">
            <v>0180</v>
          </cell>
        </row>
        <row r="4181">
          <cell r="G4181">
            <v>89815</v>
          </cell>
          <cell r="H4181" t="str">
            <v>LUVA DE CORRER, CPVC, SOLDÁVEL, DN 35MM, INSTALADO EM PRUMADA DE ÁGUA   FORNECIMENTO E INSTALAÇÃO. AF_06/2022</v>
          </cell>
          <cell r="I4181" t="str">
            <v>UN</v>
          </cell>
          <cell r="J4181" t="str">
            <v>COEFICIENTE DE REPRESENTATIVIDADE</v>
          </cell>
          <cell r="K4181" t="str">
            <v>26,48</v>
          </cell>
        </row>
        <row r="4182">
          <cell r="A4182" t="str">
            <v>INSTALACOES HIDRO SANITARIAS</v>
          </cell>
          <cell r="B4182" t="str">
            <v>INHI</v>
          </cell>
          <cell r="C4182" t="str">
            <v>CONEXOES</v>
          </cell>
          <cell r="D4182" t="str">
            <v>0180</v>
          </cell>
        </row>
        <row r="4182">
          <cell r="G4182">
            <v>89816</v>
          </cell>
          <cell r="H4182" t="str">
            <v>UNIÃO, CPVC, SOLDÁVEL, DN35MM, INSTALADO EM PRUMADA DE ÁGUA   FORNECIMENTO E INSTALAÇÃO. AF_06/2022</v>
          </cell>
          <cell r="I4182" t="str">
            <v>UN</v>
          </cell>
          <cell r="J4182" t="str">
            <v>COEFICIENTE DE REPRESENTATIVIDADE</v>
          </cell>
          <cell r="K4182" t="str">
            <v>38,60</v>
          </cell>
        </row>
        <row r="4183">
          <cell r="A4183" t="str">
            <v>INSTALACOES HIDRO SANITARIAS</v>
          </cell>
          <cell r="B4183" t="str">
            <v>INHI</v>
          </cell>
          <cell r="C4183" t="str">
            <v>CONEXOES</v>
          </cell>
          <cell r="D4183" t="str">
            <v>0180</v>
          </cell>
        </row>
        <row r="4183">
          <cell r="G4183">
            <v>89817</v>
          </cell>
          <cell r="H4183" t="str">
            <v>LUVA SIMPLES, PVC, SERIE NORMAL, ESGOTO PREDIAL, DN 75 MM, JUNTA ELÁSTICA, FORNECIDO E INSTALADO EM PRUMADA DE ESGOTO SANITÁRIO OU VENTILAÇÃO. AF_08/2022</v>
          </cell>
          <cell r="I4183" t="str">
            <v>UN</v>
          </cell>
          <cell r="J4183" t="str">
            <v>COEFICIENTE DE REPRESENTATIVIDADE</v>
          </cell>
          <cell r="K4183" t="str">
            <v>12,84</v>
          </cell>
        </row>
        <row r="4184">
          <cell r="A4184" t="str">
            <v>INSTALACOES HIDRO SANITARIAS</v>
          </cell>
          <cell r="B4184" t="str">
            <v>INHI</v>
          </cell>
          <cell r="C4184" t="str">
            <v>CONEXOES</v>
          </cell>
          <cell r="D4184" t="str">
            <v>0180</v>
          </cell>
        </row>
        <row r="4184">
          <cell r="G4184">
            <v>89818</v>
          </cell>
          <cell r="H4184" t="str">
            <v>CONECTOR, CPVC, SOLDÁVEL, DN 35MM X 1 1/4 , INSTALADO EM PRUMADA DE ÁGUA   FORNECIMENTO E INSTALAÇÃO. AF_06/2022</v>
          </cell>
          <cell r="I4184" t="str">
            <v>UN</v>
          </cell>
          <cell r="J4184" t="str">
            <v>COEFICIENTE DE REPRESENTATIVIDADE</v>
          </cell>
          <cell r="K4184" t="str">
            <v>49,85</v>
          </cell>
        </row>
        <row r="4185">
          <cell r="A4185" t="str">
            <v>INSTALACOES HIDRO SANITARIAS</v>
          </cell>
          <cell r="B4185" t="str">
            <v>INHI</v>
          </cell>
          <cell r="C4185" t="str">
            <v>CONEXOES</v>
          </cell>
          <cell r="D4185" t="str">
            <v>0180</v>
          </cell>
        </row>
        <row r="4185">
          <cell r="G4185">
            <v>89819</v>
          </cell>
          <cell r="H4185" t="str">
            <v>LUVA DE CORRER, PVC, SERIE NORMAL, ESGOTO PREDIAL, DN 75 MM, JUNTA ELÁSTICA, FORNECIDO E INSTALADO EM PRUMADA DE ESGOTO SANITÁRIO OU VENTILAÇÃO. AF_08/2022</v>
          </cell>
          <cell r="I4185" t="str">
            <v>UN</v>
          </cell>
          <cell r="J4185" t="str">
            <v>COEFICIENTE DE REPRESENTATIVIDADE</v>
          </cell>
          <cell r="K4185" t="str">
            <v>22,01</v>
          </cell>
        </row>
        <row r="4186">
          <cell r="A4186" t="str">
            <v>INSTALACOES HIDRO SANITARIAS</v>
          </cell>
          <cell r="B4186" t="str">
            <v>INHI</v>
          </cell>
          <cell r="C4186" t="str">
            <v>CONEXOES</v>
          </cell>
          <cell r="D4186" t="str">
            <v>0180</v>
          </cell>
        </row>
        <row r="4186">
          <cell r="G4186">
            <v>89821</v>
          </cell>
          <cell r="H4186" t="str">
            <v>LUVA SIMPLES, PVC, SERIE NORMAL, ESGOTO PREDIAL, DN 100 MM, JUNTA ELÁSTICA, FORNECIDO E INSTALADO EM PRUMADA DE ESGOTO SANITÁRIO OU VENTILAÇÃO. AF_08/2022</v>
          </cell>
          <cell r="I4186" t="str">
            <v>UN</v>
          </cell>
          <cell r="J4186" t="str">
            <v>COEFICIENTE DE REPRESENTATIVIDADE</v>
          </cell>
          <cell r="K4186" t="str">
            <v>16,73</v>
          </cell>
        </row>
        <row r="4187">
          <cell r="A4187" t="str">
            <v>INSTALACOES HIDRO SANITARIAS</v>
          </cell>
          <cell r="B4187" t="str">
            <v>INHI</v>
          </cell>
          <cell r="C4187" t="str">
            <v>CONEXOES</v>
          </cell>
          <cell r="D4187" t="str">
            <v>0180</v>
          </cell>
        </row>
        <row r="4187">
          <cell r="G4187">
            <v>89822</v>
          </cell>
          <cell r="H4187" t="str">
            <v>LUVA, CPVC, SOLDÁVEL, DN 42MM, INSTALADO EM PRUMADA DE ÁGUA   FORNECIMENTO E INSTALAÇÃO. AF_06/2022</v>
          </cell>
          <cell r="I4187" t="str">
            <v>UN</v>
          </cell>
          <cell r="J4187" t="str">
            <v>COEFICIENTE DE REPRESENTATIVIDADE</v>
          </cell>
          <cell r="K4187" t="str">
            <v>23,61</v>
          </cell>
        </row>
        <row r="4188">
          <cell r="A4188" t="str">
            <v>INSTALACOES HIDRO SANITARIAS</v>
          </cell>
          <cell r="B4188" t="str">
            <v>INHI</v>
          </cell>
          <cell r="C4188" t="str">
            <v>CONEXOES</v>
          </cell>
          <cell r="D4188" t="str">
            <v>0180</v>
          </cell>
        </row>
        <row r="4188">
          <cell r="G4188">
            <v>89823</v>
          </cell>
          <cell r="H4188" t="str">
            <v>LUVA DE CORRER, PVC, SERIE NORMAL, ESGOTO PREDIAL, DN 100 MM, JUNTA ELÁSTICA, FORNECIDO E INSTALADO EM PRUMADA DE ESGOTO SANITÁRIO OU VENTILAÇÃO. AF_08/2022</v>
          </cell>
          <cell r="I4188" t="str">
            <v>UN</v>
          </cell>
          <cell r="J4188" t="str">
            <v>COEFICIENTE DE REPRESENTATIVIDADE</v>
          </cell>
          <cell r="K4188" t="str">
            <v>32,27</v>
          </cell>
        </row>
        <row r="4189">
          <cell r="A4189" t="str">
            <v>INSTALACOES HIDRO SANITARIAS</v>
          </cell>
          <cell r="B4189" t="str">
            <v>INHI</v>
          </cell>
          <cell r="C4189" t="str">
            <v>CONEXOES</v>
          </cell>
          <cell r="D4189" t="str">
            <v>0180</v>
          </cell>
        </row>
        <row r="4189">
          <cell r="G4189">
            <v>89824</v>
          </cell>
          <cell r="H4189" t="str">
            <v>LUVA DE CORRER, CPVC, SOLDÁVEL, DN 42MM, INSTALADO EM PRUMADA DE ÁGUA   FORNECIMENTO E INSTALAÇÃO. AF_06/2022</v>
          </cell>
          <cell r="I4189" t="str">
            <v>UN</v>
          </cell>
          <cell r="J4189" t="str">
            <v>COEFICIENTE DE REPRESENTATIVIDADE</v>
          </cell>
          <cell r="K4189" t="str">
            <v>36,05</v>
          </cell>
        </row>
        <row r="4190">
          <cell r="A4190" t="str">
            <v>INSTALACOES HIDRO SANITARIAS</v>
          </cell>
          <cell r="B4190" t="str">
            <v>INHI</v>
          </cell>
          <cell r="C4190" t="str">
            <v>CONEXOES</v>
          </cell>
          <cell r="D4190" t="str">
            <v>0180</v>
          </cell>
        </row>
        <row r="4190">
          <cell r="G4190">
            <v>89825</v>
          </cell>
          <cell r="H4190" t="str">
            <v>TE, PVC, SERIE NORMAL, ESGOTO PREDIAL, DN 50 X 50 MM, JUNTA ELÁSTICA, FORNECIDO E INSTALADO EM PRUMADA DE ESGOTO SANITÁRIO OU VENTILAÇÃO. AF_08/2022</v>
          </cell>
          <cell r="I4190" t="str">
            <v>UN</v>
          </cell>
          <cell r="J4190" t="str">
            <v>COEFICIENTE DE REPRESENTATIVIDADE</v>
          </cell>
          <cell r="K4190" t="str">
            <v>15,75</v>
          </cell>
        </row>
        <row r="4191">
          <cell r="A4191" t="str">
            <v>INSTALACOES HIDRO SANITARIAS</v>
          </cell>
          <cell r="B4191" t="str">
            <v>INHI</v>
          </cell>
          <cell r="C4191" t="str">
            <v>CONEXOES</v>
          </cell>
          <cell r="D4191" t="str">
            <v>0180</v>
          </cell>
        </row>
        <row r="4191">
          <cell r="G4191">
            <v>89826</v>
          </cell>
          <cell r="H4191" t="str">
            <v>LUVA DE TRANSIÇÃO, CPVC, SOLDÁVEL, DN42MM X 1.1/2 , INSTALADO EM PRUMADA DE ÁGUA   FORNECIMENTO E INSTALAÇÃO. AF_06/2022</v>
          </cell>
          <cell r="I4191" t="str">
            <v>UN</v>
          </cell>
          <cell r="J4191" t="str">
            <v>COEFICIENTE DE REPRESENTATIVIDADE</v>
          </cell>
          <cell r="K4191" t="str">
            <v>118,60</v>
          </cell>
        </row>
        <row r="4192">
          <cell r="A4192" t="str">
            <v>INSTALACOES HIDRO SANITARIAS</v>
          </cell>
          <cell r="B4192" t="str">
            <v>INHI</v>
          </cell>
          <cell r="C4192" t="str">
            <v>CONEXOES</v>
          </cell>
          <cell r="D4192" t="str">
            <v>0180</v>
          </cell>
        </row>
        <row r="4192">
          <cell r="G4192">
            <v>89827</v>
          </cell>
          <cell r="H4192" t="str">
            <v>JUNÇÃO SIMPLES, PVC, SERIE NORMAL, ESGOTO PREDIAL, DN 50 X 50 MM, JUNTA ELÁSTICA, FORNECIDO E INSTALADO EM PRUMADA DE ESGOTO SANITÁRIO OU VENTILAÇÃO. AF_08/2022</v>
          </cell>
          <cell r="I4192" t="str">
            <v>UN</v>
          </cell>
          <cell r="J4192" t="str">
            <v>COEFICIENTE DE REPRESENTATIVIDADE</v>
          </cell>
          <cell r="K4192" t="str">
            <v>17,96</v>
          </cell>
        </row>
        <row r="4193">
          <cell r="A4193" t="str">
            <v>INSTALACOES HIDRO SANITARIAS</v>
          </cell>
          <cell r="B4193" t="str">
            <v>INHI</v>
          </cell>
          <cell r="C4193" t="str">
            <v>CONEXOES</v>
          </cell>
          <cell r="D4193" t="str">
            <v>0180</v>
          </cell>
        </row>
        <row r="4193">
          <cell r="G4193">
            <v>89828</v>
          </cell>
          <cell r="H4193" t="str">
            <v>UNIÃO, CPVC, SOLDÁVEL, DN42MM, INSTALADO EM PRUMADA DE ÁGUA   FORNECIMENTO E INSTALAÇÃO. AF_06/2022</v>
          </cell>
          <cell r="I4193" t="str">
            <v>UN</v>
          </cell>
          <cell r="J4193" t="str">
            <v>COEFICIENTE DE REPRESENTATIVIDADE</v>
          </cell>
          <cell r="K4193" t="str">
            <v>56,33</v>
          </cell>
        </row>
        <row r="4194">
          <cell r="A4194" t="str">
            <v>INSTALACOES HIDRO SANITARIAS</v>
          </cell>
          <cell r="B4194" t="str">
            <v>INHI</v>
          </cell>
          <cell r="C4194" t="str">
            <v>CONEXOES</v>
          </cell>
          <cell r="D4194" t="str">
            <v>0180</v>
          </cell>
        </row>
        <row r="4194">
          <cell r="G4194">
            <v>89829</v>
          </cell>
          <cell r="H4194" t="str">
            <v>TE, PVC, SERIE NORMAL, ESGOTO PREDIAL, DN 75 X 75 MM, JUNTA ELÁSTICA, FORNECIDO E INSTALADO EM PRUMADA DE ESGOTO SANITÁRIO OU VENTILAÇÃO. AF_08/2022</v>
          </cell>
          <cell r="I4194" t="str">
            <v>UN</v>
          </cell>
          <cell r="J4194" t="str">
            <v>COEFICIENTE DE REPRESENTATIVIDADE</v>
          </cell>
          <cell r="K4194" t="str">
            <v>32,87</v>
          </cell>
        </row>
        <row r="4195">
          <cell r="A4195" t="str">
            <v>INSTALACOES HIDRO SANITARIAS</v>
          </cell>
          <cell r="B4195" t="str">
            <v>INHI</v>
          </cell>
          <cell r="C4195" t="str">
            <v>CONEXOES</v>
          </cell>
          <cell r="D4195" t="str">
            <v>0180</v>
          </cell>
        </row>
        <row r="4195">
          <cell r="G4195">
            <v>89830</v>
          </cell>
          <cell r="H4195" t="str">
            <v>JUNÇÃO SIMPLES, PVC, SERIE NORMAL, ESGOTO PREDIAL, DN 75 X 75 MM, JUNTA ELÁSTICA, FORNECIDO E INSTALADO EM PRUMADA DE ESGOTO SANITÁRIO OU VENTILAÇÃO. AF_08/2022</v>
          </cell>
          <cell r="I4195" t="str">
            <v>UN</v>
          </cell>
          <cell r="J4195" t="str">
            <v>COEFICIENTE DE REPRESENTATIVIDADE</v>
          </cell>
          <cell r="K4195" t="str">
            <v>34,81</v>
          </cell>
        </row>
        <row r="4196">
          <cell r="A4196" t="str">
            <v>INSTALACOES HIDRO SANITARIAS</v>
          </cell>
          <cell r="B4196" t="str">
            <v>INHI</v>
          </cell>
          <cell r="C4196" t="str">
            <v>CONEXOES</v>
          </cell>
          <cell r="D4196" t="str">
            <v>0180</v>
          </cell>
        </row>
        <row r="4196">
          <cell r="G4196">
            <v>89831</v>
          </cell>
          <cell r="H4196" t="str">
            <v>CONECTOR, CPVC, SOLDÁVEL, DN 42MM X 1.1/2 , INSTALADO EM PRUMADA DE ÁGUA   FORNECIMENTO E INSTALAÇÃO. AF_06/2022</v>
          </cell>
          <cell r="I4196" t="str">
            <v>UN</v>
          </cell>
          <cell r="J4196" t="str">
            <v>COEFICIENTE DE REPRESENTATIVIDADE</v>
          </cell>
          <cell r="K4196" t="str">
            <v>60,27</v>
          </cell>
        </row>
        <row r="4197">
          <cell r="A4197" t="str">
            <v>INSTALACOES HIDRO SANITARIAS</v>
          </cell>
          <cell r="B4197" t="str">
            <v>INHI</v>
          </cell>
          <cell r="C4197" t="str">
            <v>CONEXOES</v>
          </cell>
          <cell r="D4197" t="str">
            <v>0180</v>
          </cell>
        </row>
        <row r="4197">
          <cell r="G4197">
            <v>89832</v>
          </cell>
          <cell r="H4197" t="str">
            <v>BUCHA DE REDUÇÃO, CPVC, SOLDÁVEL, DN 42MM X 22MM, INSTALADO EM RAMAL DE DISTRIBUIÇÃO DE ÁGUA - FORNECIMENTO E INSTALAÇÃO. AF_06/2022</v>
          </cell>
          <cell r="I4197" t="str">
            <v>UN</v>
          </cell>
          <cell r="J4197" t="str">
            <v>COEFICIENTE DE REPRESENTATIVIDADE</v>
          </cell>
          <cell r="K4197" t="str">
            <v>38,59</v>
          </cell>
        </row>
        <row r="4198">
          <cell r="A4198" t="str">
            <v>INSTALACOES HIDRO SANITARIAS</v>
          </cell>
          <cell r="B4198" t="str">
            <v>INHI</v>
          </cell>
          <cell r="C4198" t="str">
            <v>CONEXOES</v>
          </cell>
          <cell r="D4198" t="str">
            <v>0180</v>
          </cell>
        </row>
        <row r="4198">
          <cell r="G4198">
            <v>89833</v>
          </cell>
          <cell r="H4198" t="str">
            <v>TE, PVC, SERIE NORMAL, ESGOTO PREDIAL, DN 100 X 100 MM, JUNTA ELÁSTICA, FORNECIDO E INSTALADO EM PRUMADA DE ESGOTO SANITÁRIO OU VENTILAÇÃO. AF_08/2022</v>
          </cell>
          <cell r="I4198" t="str">
            <v>UN</v>
          </cell>
          <cell r="J4198" t="str">
            <v>COEFICIENTE DE REPRESENTATIVIDADE</v>
          </cell>
          <cell r="K4198" t="str">
            <v>40,65</v>
          </cell>
        </row>
        <row r="4199">
          <cell r="A4199" t="str">
            <v>INSTALACOES HIDRO SANITARIAS</v>
          </cell>
          <cell r="B4199" t="str">
            <v>INHI</v>
          </cell>
          <cell r="C4199" t="str">
            <v>CONEXOES</v>
          </cell>
          <cell r="D4199" t="str">
            <v>0180</v>
          </cell>
        </row>
        <row r="4199">
          <cell r="G4199">
            <v>89834</v>
          </cell>
          <cell r="H4199" t="str">
            <v>JUNÇÃO SIMPLES, PVC, SERIE NORMAL, ESGOTO PREDIAL, DN 100 X 100 MM, JUNTA ELÁSTICA, FORNECIDO E INSTALADO EM PRUMADA DE ESGOTO SANITÁRIO OU VENTILAÇÃO. AF_08/2022</v>
          </cell>
          <cell r="I4199" t="str">
            <v>UN</v>
          </cell>
          <cell r="J4199" t="str">
            <v>COEFICIENTE DE REPRESENTATIVIDADE</v>
          </cell>
          <cell r="K4199" t="str">
            <v>48,19</v>
          </cell>
        </row>
        <row r="4200">
          <cell r="A4200" t="str">
            <v>INSTALACOES HIDRO SANITARIAS</v>
          </cell>
          <cell r="B4200" t="str">
            <v>INHI</v>
          </cell>
          <cell r="C4200" t="str">
            <v>CONEXOES</v>
          </cell>
          <cell r="D4200" t="str">
            <v>0180</v>
          </cell>
        </row>
        <row r="4200">
          <cell r="G4200">
            <v>89835</v>
          </cell>
          <cell r="H4200" t="str">
            <v>LUVA, CPVC, SOLDÁVEL, DN 54MM, INSTALADO EM PRUMADA DE ÁGUA   FORNECIMENTO E INSTALAÇÃO. AF_06/2022</v>
          </cell>
          <cell r="I4200" t="str">
            <v>UN</v>
          </cell>
          <cell r="J4200" t="str">
            <v>COEFICIENTE DE REPRESENTATIVIDADE</v>
          </cell>
          <cell r="K4200" t="str">
            <v>40,85</v>
          </cell>
        </row>
        <row r="4201">
          <cell r="A4201" t="str">
            <v>INSTALACOES HIDRO SANITARIAS</v>
          </cell>
          <cell r="B4201" t="str">
            <v>INHI</v>
          </cell>
          <cell r="C4201" t="str">
            <v>CONEXOES</v>
          </cell>
          <cell r="D4201" t="str">
            <v>0180</v>
          </cell>
        </row>
        <row r="4201">
          <cell r="G4201">
            <v>89836</v>
          </cell>
          <cell r="H4201" t="str">
            <v>LUVA DE TRANSIÇÃO, CPVC, SOLDÁVEL, DN 54MM X 2 , INSTALADO EM PRUMADA DE ÁGUA   FORNECIMENTO E INSTALAÇÃO. AF_06/2022</v>
          </cell>
          <cell r="I4201" t="str">
            <v>UN</v>
          </cell>
          <cell r="J4201" t="str">
            <v>COEFICIENTE DE REPRESENTATIVIDADE</v>
          </cell>
          <cell r="K4201" t="str">
            <v>186,56</v>
          </cell>
        </row>
        <row r="4202">
          <cell r="A4202" t="str">
            <v>INSTALACOES HIDRO SANITARIAS</v>
          </cell>
          <cell r="B4202" t="str">
            <v>INHI</v>
          </cell>
          <cell r="C4202" t="str">
            <v>CONEXOES</v>
          </cell>
          <cell r="D4202" t="str">
            <v>0180</v>
          </cell>
        </row>
        <row r="4202">
          <cell r="G4202">
            <v>89837</v>
          </cell>
          <cell r="H4202" t="str">
            <v>UNIÃO, CPVC, SOLDÁVEL, DN 54MM, INSTALADO EM PRUMADA DE ÁGUA   FORNECIMENTO E INSTALAÇÃO. AF_06/2022</v>
          </cell>
          <cell r="I4202" t="str">
            <v>UN</v>
          </cell>
          <cell r="J4202" t="str">
            <v>COEFICIENTE DE REPRESENTATIVIDADE</v>
          </cell>
          <cell r="K4202" t="str">
            <v>124,94</v>
          </cell>
        </row>
        <row r="4203">
          <cell r="A4203" t="str">
            <v>INSTALACOES HIDRO SANITARIAS</v>
          </cell>
          <cell r="B4203" t="str">
            <v>INHI</v>
          </cell>
          <cell r="C4203" t="str">
            <v>CONEXOES</v>
          </cell>
          <cell r="D4203" t="str">
            <v>0180</v>
          </cell>
        </row>
        <row r="4203">
          <cell r="G4203">
            <v>89838</v>
          </cell>
          <cell r="H4203" t="str">
            <v>LUVA, CPVC, SOLDÁVEL, DN 73MM, INSTALADO EM PRUMADA DE ÁGUA   FORNECIMENTO E INSTALAÇÃO. AF_06/2022</v>
          </cell>
          <cell r="I4203" t="str">
            <v>UN</v>
          </cell>
          <cell r="J4203" t="str">
            <v>COEFICIENTE DE REPRESENTATIVIDADE</v>
          </cell>
          <cell r="K4203" t="str">
            <v>143,05</v>
          </cell>
        </row>
        <row r="4204">
          <cell r="A4204" t="str">
            <v>INSTALACOES HIDRO SANITARIAS</v>
          </cell>
          <cell r="B4204" t="str">
            <v>INHI</v>
          </cell>
          <cell r="C4204" t="str">
            <v>CONEXOES</v>
          </cell>
          <cell r="D4204" t="str">
            <v>0180</v>
          </cell>
        </row>
        <row r="4204">
          <cell r="G4204">
            <v>89839</v>
          </cell>
          <cell r="H4204" t="str">
            <v>UNIÃO, CPVC, SOLDÁVEL, DN 73MM, INSTALADO EM PRUMADA DE ÁGUA   FORNECIMENTO E INSTALAÇÃO. AF_06/2022</v>
          </cell>
          <cell r="I4204" t="str">
            <v>UN</v>
          </cell>
          <cell r="J4204" t="str">
            <v>COEFICIENTE DE REPRESENTATIVIDADE</v>
          </cell>
          <cell r="K4204" t="str">
            <v>162,30</v>
          </cell>
        </row>
        <row r="4205">
          <cell r="A4205" t="str">
            <v>INSTALACOES HIDRO SANITARIAS</v>
          </cell>
          <cell r="B4205" t="str">
            <v>INHI</v>
          </cell>
          <cell r="C4205" t="str">
            <v>CONEXOES</v>
          </cell>
          <cell r="D4205" t="str">
            <v>0180</v>
          </cell>
        </row>
        <row r="4205">
          <cell r="G4205">
            <v>89840</v>
          </cell>
          <cell r="H4205" t="str">
            <v>LUVA, CPVC, SOLDÁVEL, DN 89MM, INSTALADO EM PRUMADA DE ÁGUA   FORNECIMENTO E INSTALAÇÃO. AF_06/2022</v>
          </cell>
          <cell r="I4205" t="str">
            <v>UN</v>
          </cell>
          <cell r="J4205" t="str">
            <v>COEFICIENTE DE REPRESENTATIVIDADE</v>
          </cell>
          <cell r="K4205" t="str">
            <v>168,43</v>
          </cell>
        </row>
        <row r="4206">
          <cell r="A4206" t="str">
            <v>INSTALACOES HIDRO SANITARIAS</v>
          </cell>
          <cell r="B4206" t="str">
            <v>INHI</v>
          </cell>
          <cell r="C4206" t="str">
            <v>CONEXOES</v>
          </cell>
          <cell r="D4206" t="str">
            <v>0180</v>
          </cell>
        </row>
        <row r="4206">
          <cell r="G4206">
            <v>89841</v>
          </cell>
          <cell r="H4206" t="str">
            <v>UNIÃO, CPVC, SOLDÁVEL, DN 89MM, INSTALADO EM PRUMADA DE ÁGUA   FORNECIMENTO E INSTALAÇÃO. AF_06/2022</v>
          </cell>
          <cell r="I4206" t="str">
            <v>UN</v>
          </cell>
          <cell r="J4206" t="str">
            <v>COEFICIENTE DE REPRESENTATIVIDADE</v>
          </cell>
          <cell r="K4206" t="str">
            <v>246,52</v>
          </cell>
        </row>
        <row r="4207">
          <cell r="A4207" t="str">
            <v>INSTALACOES HIDRO SANITARIAS</v>
          </cell>
          <cell r="B4207" t="str">
            <v>INHI</v>
          </cell>
          <cell r="C4207" t="str">
            <v>CONEXOES</v>
          </cell>
          <cell r="D4207" t="str">
            <v>0180</v>
          </cell>
        </row>
        <row r="4207">
          <cell r="G4207">
            <v>89842</v>
          </cell>
          <cell r="H4207" t="str">
            <v>TÊ, CPVC, SOLDÁVEL, DN 35MM, INSTALADO EM PRUMADA DE ÁGUA   FORNECIMENTO E INSTALAÇÃO. AF_06/2022</v>
          </cell>
          <cell r="I4207" t="str">
            <v>UN</v>
          </cell>
          <cell r="J4207" t="str">
            <v>COEFICIENTE DE REPRESENTATIVIDADE</v>
          </cell>
          <cell r="K4207" t="str">
            <v>46,75</v>
          </cell>
        </row>
        <row r="4208">
          <cell r="A4208" t="str">
            <v>INSTALACOES HIDRO SANITARIAS</v>
          </cell>
          <cell r="B4208" t="str">
            <v>INHI</v>
          </cell>
          <cell r="C4208" t="str">
            <v>CONEXOES</v>
          </cell>
          <cell r="D4208" t="str">
            <v>0180</v>
          </cell>
        </row>
        <row r="4208">
          <cell r="G4208">
            <v>89844</v>
          </cell>
          <cell r="H4208" t="str">
            <v>TE, CPVC, SOLDÁVEL, DN  42MM, INSTALADO EM PRUMADA DE ÁGUA   FORNECIMENTO E INSTALAÇÃO. AF_06/2022</v>
          </cell>
          <cell r="I4208" t="str">
            <v>UN</v>
          </cell>
          <cell r="J4208" t="str">
            <v>COEFICIENTE DE REPRESENTATIVIDADE</v>
          </cell>
          <cell r="K4208" t="str">
            <v>58,92</v>
          </cell>
        </row>
        <row r="4209">
          <cell r="A4209" t="str">
            <v>INSTALACOES HIDRO SANITARIAS</v>
          </cell>
          <cell r="B4209" t="str">
            <v>INHI</v>
          </cell>
          <cell r="C4209" t="str">
            <v>CONEXOES</v>
          </cell>
          <cell r="D4209" t="str">
            <v>0180</v>
          </cell>
        </row>
        <row r="4209">
          <cell r="G4209">
            <v>89845</v>
          </cell>
          <cell r="H4209" t="str">
            <v>TÊ, CPVC, SOLDÁVEL, DN 54 MM, INSTALADO EM PRUMADA DE ÁGUA   FORNECIMENTO E INSTALAÇÃO. AF_06/2022</v>
          </cell>
          <cell r="I4209" t="str">
            <v>UN</v>
          </cell>
          <cell r="J4209" t="str">
            <v>COEFICIENTE DE REPRESENTATIVIDADE</v>
          </cell>
          <cell r="K4209" t="str">
            <v>92,61</v>
          </cell>
        </row>
        <row r="4210">
          <cell r="A4210" t="str">
            <v>INSTALACOES HIDRO SANITARIAS</v>
          </cell>
          <cell r="B4210" t="str">
            <v>INHI</v>
          </cell>
          <cell r="C4210" t="str">
            <v>CONEXOES</v>
          </cell>
          <cell r="D4210" t="str">
            <v>0180</v>
          </cell>
        </row>
        <row r="4210">
          <cell r="G4210">
            <v>89846</v>
          </cell>
          <cell r="H4210" t="str">
            <v>TÊ, CPVC, SOLDÁVEL, DN 73MM, INSTALADO EM PRUMADA DE ÁGUA   FORNECIMENTO E INSTALAÇÃO. AF_06/2022</v>
          </cell>
          <cell r="I4210" t="str">
            <v>UN</v>
          </cell>
          <cell r="J4210" t="str">
            <v>COEFICIENTE DE REPRESENTATIVIDADE</v>
          </cell>
          <cell r="K4210" t="str">
            <v>198,79</v>
          </cell>
        </row>
        <row r="4211">
          <cell r="A4211" t="str">
            <v>INSTALACOES HIDRO SANITARIAS</v>
          </cell>
          <cell r="B4211" t="str">
            <v>INHI</v>
          </cell>
          <cell r="C4211" t="str">
            <v>CONEXOES</v>
          </cell>
          <cell r="D4211" t="str">
            <v>0180</v>
          </cell>
        </row>
        <row r="4211">
          <cell r="G4211">
            <v>89847</v>
          </cell>
          <cell r="H4211" t="str">
            <v>TÊ, CPVC, SOLDÁVEL, DN 89MM, INSTALADO EM PRUMADA DE ÁGUA   FORNECIMENTO E INSTALAÇÃO. AF_06/2022</v>
          </cell>
          <cell r="I4211" t="str">
            <v>UN</v>
          </cell>
          <cell r="J4211" t="str">
            <v>COEFICIENTE DE REPRESENTATIVIDADE</v>
          </cell>
          <cell r="K4211" t="str">
            <v>237,13</v>
          </cell>
        </row>
        <row r="4212">
          <cell r="A4212" t="str">
            <v>INSTALACOES HIDRO SANITARIAS</v>
          </cell>
          <cell r="B4212" t="str">
            <v>INHI</v>
          </cell>
          <cell r="C4212" t="str">
            <v>CONEXOES</v>
          </cell>
          <cell r="D4212" t="str">
            <v>0180</v>
          </cell>
        </row>
        <row r="4212">
          <cell r="G4212">
            <v>89850</v>
          </cell>
          <cell r="H4212" t="str">
            <v>JOELHO 90 GRAUS, PVC, SERIE NORMAL, ESGOTO PREDIAL, DN 100 MM, JUNTA ELÁSTICA, FORNECIDO E INSTALADO EM SUBCOLETOR AÉREO DE ESGOTO SANITÁRIO. AF_08/2022</v>
          </cell>
          <cell r="I4212" t="str">
            <v>UN</v>
          </cell>
          <cell r="J4212" t="str">
            <v>COEFICIENTE DE REPRESENTATIVIDADE</v>
          </cell>
          <cell r="K4212" t="str">
            <v>28,62</v>
          </cell>
        </row>
        <row r="4213">
          <cell r="A4213" t="str">
            <v>INSTALACOES HIDRO SANITARIAS</v>
          </cell>
          <cell r="B4213" t="str">
            <v>INHI</v>
          </cell>
          <cell r="C4213" t="str">
            <v>CONEXOES</v>
          </cell>
          <cell r="D4213" t="str">
            <v>0180</v>
          </cell>
        </row>
        <row r="4213">
          <cell r="G4213">
            <v>89851</v>
          </cell>
          <cell r="H4213" t="str">
            <v>JOELHO 45 GRAUS, PVC, SERIE NORMAL, ESGOTO PREDIAL, DN 100 MM, JUNTA ELÁSTICA, FORNECIDO E INSTALADO EM SUBCOLETOR AÉREO DE ESGOTO SANITÁRIO. AF_08/2022</v>
          </cell>
          <cell r="I4213" t="str">
            <v>UN</v>
          </cell>
          <cell r="J4213" t="str">
            <v>COEFICIENTE DE REPRESENTATIVIDADE</v>
          </cell>
          <cell r="K4213" t="str">
            <v>29,40</v>
          </cell>
        </row>
        <row r="4214">
          <cell r="A4214" t="str">
            <v>INSTALACOES HIDRO SANITARIAS</v>
          </cell>
          <cell r="B4214" t="str">
            <v>INHI</v>
          </cell>
          <cell r="C4214" t="str">
            <v>CONEXOES</v>
          </cell>
          <cell r="D4214" t="str">
            <v>0180</v>
          </cell>
        </row>
        <row r="4214">
          <cell r="G4214">
            <v>89852</v>
          </cell>
          <cell r="H4214" t="str">
            <v>CURVA CURTA 90 GRAUS, PVC, SERIE NORMAL, ESGOTO PREDIAL, DN 100 MM, JUNTA ELÁSTICA, FORNECIDO E INSTALADO EM SUBCOLETOR AÉREO DE ESGOTO SANITÁRIO. AF_08/2022</v>
          </cell>
          <cell r="I4214" t="str">
            <v>UN</v>
          </cell>
          <cell r="J4214" t="str">
            <v>COEFICIENTE DE REPRESENTATIVIDADE</v>
          </cell>
          <cell r="K4214" t="str">
            <v>42,73</v>
          </cell>
        </row>
        <row r="4215">
          <cell r="A4215" t="str">
            <v>INSTALACOES HIDRO SANITARIAS</v>
          </cell>
          <cell r="B4215" t="str">
            <v>INHI</v>
          </cell>
          <cell r="C4215" t="str">
            <v>CONEXOES</v>
          </cell>
          <cell r="D4215" t="str">
            <v>0180</v>
          </cell>
        </row>
        <row r="4215">
          <cell r="G4215">
            <v>89853</v>
          </cell>
          <cell r="H4215" t="str">
            <v>CURVA LONGA 90 GRAUS, PVC, SERIE NORMAL, ESGOTO PREDIAL, DN 100 MM, JUNTA ELÁSTICA, FORNECIDO E INSTALADO EM SUBCOLETOR AÉREO DE ESGOTO SANITÁRIO. AF_08/2022</v>
          </cell>
          <cell r="I4215" t="str">
            <v>UN</v>
          </cell>
          <cell r="J4215" t="str">
            <v>COEFICIENTE DE REPRESENTATIVIDADE</v>
          </cell>
          <cell r="K4215" t="str">
            <v>75,60</v>
          </cell>
        </row>
        <row r="4216">
          <cell r="A4216" t="str">
            <v>INSTALACOES HIDRO SANITARIAS</v>
          </cell>
          <cell r="B4216" t="str">
            <v>INHI</v>
          </cell>
          <cell r="C4216" t="str">
            <v>CONEXOES</v>
          </cell>
          <cell r="D4216" t="str">
            <v>0180</v>
          </cell>
        </row>
        <row r="4216">
          <cell r="G4216">
            <v>89854</v>
          </cell>
          <cell r="H4216" t="str">
            <v>JOELHO 90 GRAUS, PVC, SERIE NORMAL, ESGOTO PREDIAL, DN 150 MM, JUNTA ELÁSTICA, FORNECIDO E INSTALADO EM SUBCOLETOR AÉREO DE ESGOTO SANITÁRIO. AF_08/2022</v>
          </cell>
          <cell r="I4216" t="str">
            <v>UN</v>
          </cell>
          <cell r="J4216" t="str">
            <v>COEFICIENTE DE REPRESENTATIVIDADE</v>
          </cell>
          <cell r="K4216" t="str">
            <v>96,83</v>
          </cell>
        </row>
        <row r="4217">
          <cell r="A4217" t="str">
            <v>INSTALACOES HIDRO SANITARIAS</v>
          </cell>
          <cell r="B4217" t="str">
            <v>INHI</v>
          </cell>
          <cell r="C4217" t="str">
            <v>CONEXOES</v>
          </cell>
          <cell r="D4217" t="str">
            <v>0180</v>
          </cell>
        </row>
        <row r="4217">
          <cell r="G4217">
            <v>89855</v>
          </cell>
          <cell r="H4217" t="str">
            <v>JOELHO 45 GRAUS, PVC, SERIE NORMAL, ESGOTO PREDIAL, DN 150 MM, JUNTA ELÁSTICA, FORNECIDO E INSTALADO EM SUBCOLETOR AÉREO DE ESGOTO SANITÁRIO. AF_08/2022</v>
          </cell>
          <cell r="I4217" t="str">
            <v>UN</v>
          </cell>
          <cell r="J4217" t="str">
            <v>COEFICIENTE DE REPRESENTATIVIDADE</v>
          </cell>
          <cell r="K4217" t="str">
            <v>101,72</v>
          </cell>
        </row>
        <row r="4218">
          <cell r="A4218" t="str">
            <v>INSTALACOES HIDRO SANITARIAS</v>
          </cell>
          <cell r="B4218" t="str">
            <v>INHI</v>
          </cell>
          <cell r="C4218" t="str">
            <v>CONEXOES</v>
          </cell>
          <cell r="D4218" t="str">
            <v>0180</v>
          </cell>
        </row>
        <row r="4218">
          <cell r="G4218">
            <v>89856</v>
          </cell>
          <cell r="H4218" t="str">
            <v>LUVA SIMPLES, PVC, SERIE NORMAL, ESGOTO PREDIAL, DN 100 MM, JUNTA ELÁSTICA, FORNECIDO E INSTALADO EM SUBCOLETOR AÉREO DE ESGOTO SANITÁRIO. AF_08/2022</v>
          </cell>
          <cell r="I4218" t="str">
            <v>UN</v>
          </cell>
          <cell r="J4218" t="str">
            <v>COEFICIENTE DE REPRESENTATIVIDADE</v>
          </cell>
          <cell r="K4218" t="str">
            <v>18,53</v>
          </cell>
        </row>
        <row r="4219">
          <cell r="A4219" t="str">
            <v>INSTALACOES HIDRO SANITARIAS</v>
          </cell>
          <cell r="B4219" t="str">
            <v>INHI</v>
          </cell>
          <cell r="C4219" t="str">
            <v>CONEXOES</v>
          </cell>
          <cell r="D4219" t="str">
            <v>0180</v>
          </cell>
        </row>
        <row r="4219">
          <cell r="G4219">
            <v>89857</v>
          </cell>
          <cell r="H4219" t="str">
            <v>LUVA DE CORRER, PVC, SERIE NORMAL, ESGOTO PREDIAL, DN 100 MM, JUNTA ELÁSTICA, FORNECIDO E INSTALADO EM SUBCOLETOR AÉREO DE ESGOTO SANITÁRIO. AF_08/2022</v>
          </cell>
          <cell r="I4219" t="str">
            <v>UN</v>
          </cell>
          <cell r="J4219" t="str">
            <v>COEFICIENTE DE REPRESENTATIVIDADE</v>
          </cell>
          <cell r="K4219" t="str">
            <v>34,06</v>
          </cell>
        </row>
        <row r="4220">
          <cell r="A4220" t="str">
            <v>INSTALACOES HIDRO SANITARIAS</v>
          </cell>
          <cell r="B4220" t="str">
            <v>INHI</v>
          </cell>
          <cell r="C4220" t="str">
            <v>CONEXOES</v>
          </cell>
          <cell r="D4220" t="str">
            <v>0180</v>
          </cell>
        </row>
        <row r="4220">
          <cell r="G4220">
            <v>89860</v>
          </cell>
          <cell r="H4220" t="str">
            <v>TE, PVC, SERIE NORMAL, ESGOTO PREDIAL, DN 100 X 100 MM, JUNTA ELÁSTICA, FORNECIDO E INSTALADO EM SUBCOLETOR AÉREO DE ESGOTO SANITÁRIO. AF_08/2022</v>
          </cell>
          <cell r="I4220" t="str">
            <v>UN</v>
          </cell>
          <cell r="J4220" t="str">
            <v>COEFICIENTE DE REPRESENTATIVIDADE</v>
          </cell>
          <cell r="K4220" t="str">
            <v>44,21</v>
          </cell>
        </row>
        <row r="4221">
          <cell r="A4221" t="str">
            <v>INSTALACOES HIDRO SANITARIAS</v>
          </cell>
          <cell r="B4221" t="str">
            <v>INHI</v>
          </cell>
          <cell r="C4221" t="str">
            <v>CONEXOES</v>
          </cell>
          <cell r="D4221" t="str">
            <v>0180</v>
          </cell>
        </row>
        <row r="4221">
          <cell r="G4221">
            <v>89861</v>
          </cell>
          <cell r="H4221" t="str">
            <v>JUNÇÃO SIMPLES, PVC, SERIE NORMAL, ESGOTO PREDIAL, DN 100 X 100 MM, JUNTA ELÁSTICA, FORNECIDO E INSTALADO EM SUBCOLETOR AÉREO DE ESGOTO SANITÁRIO. AF_08/2022</v>
          </cell>
          <cell r="I4221" t="str">
            <v>UN</v>
          </cell>
          <cell r="J4221" t="str">
            <v>COEFICIENTE DE REPRESENTATIVIDADE</v>
          </cell>
          <cell r="K4221" t="str">
            <v>51,75</v>
          </cell>
        </row>
        <row r="4222">
          <cell r="A4222" t="str">
            <v>INSTALACOES HIDRO SANITARIAS</v>
          </cell>
          <cell r="B4222" t="str">
            <v>INHI</v>
          </cell>
          <cell r="C4222" t="str">
            <v>CONEXOES</v>
          </cell>
          <cell r="D4222" t="str">
            <v>0180</v>
          </cell>
        </row>
        <row r="4222">
          <cell r="G4222">
            <v>89866</v>
          </cell>
          <cell r="H4222" t="str">
            <v>JOELHO 90 GRAUS, PVC, SOLDÁVEL, DN 25MM, INSTALADO EM DRENO DE AR-CONDICIONADO - FORNECIMENTO E INSTALAÇÃO. AF_08/2022</v>
          </cell>
          <cell r="I4222" t="str">
            <v>UN</v>
          </cell>
          <cell r="J4222" t="str">
            <v>COEFICIENTE DE REPRESENTATIVIDADE</v>
          </cell>
          <cell r="K4222" t="str">
            <v>6,57</v>
          </cell>
        </row>
        <row r="4223">
          <cell r="A4223" t="str">
            <v>INSTALACOES HIDRO SANITARIAS</v>
          </cell>
          <cell r="B4223" t="str">
            <v>INHI</v>
          </cell>
          <cell r="C4223" t="str">
            <v>CONEXOES</v>
          </cell>
          <cell r="D4223" t="str">
            <v>0180</v>
          </cell>
        </row>
        <row r="4223">
          <cell r="G4223">
            <v>89867</v>
          </cell>
          <cell r="H4223" t="str">
            <v>JOELHO 45 GRAUS, PVC, SOLDÁVEL, DN 25MM, INSTALADO EM DRENO DE AR-CONDICIONADO - FORNECIMENTO E INSTALAÇÃO. AF_08/2022</v>
          </cell>
          <cell r="I4223" t="str">
            <v>UN</v>
          </cell>
          <cell r="J4223" t="str">
            <v>COEFICIENTE DE REPRESENTATIVIDADE</v>
          </cell>
          <cell r="K4223" t="str">
            <v>7,31</v>
          </cell>
        </row>
        <row r="4224">
          <cell r="A4224" t="str">
            <v>INSTALACOES HIDRO SANITARIAS</v>
          </cell>
          <cell r="B4224" t="str">
            <v>INHI</v>
          </cell>
          <cell r="C4224" t="str">
            <v>CONEXOES</v>
          </cell>
          <cell r="D4224" t="str">
            <v>0180</v>
          </cell>
        </row>
        <row r="4224">
          <cell r="G4224">
            <v>89868</v>
          </cell>
          <cell r="H4224" t="str">
            <v>LUVA, PVC, SOLDÁVEL, DN 25MM, INSTALADO EM DRENO DE AR-CONDICIONADO - FORNECIMENTO E INSTALAÇÃO. AF_08/2022</v>
          </cell>
          <cell r="I4224" t="str">
            <v>UN</v>
          </cell>
          <cell r="J4224" t="str">
            <v>COEFICIENTE DE REPRESENTATIVIDADE</v>
          </cell>
          <cell r="K4224" t="str">
            <v>5,02</v>
          </cell>
        </row>
        <row r="4225">
          <cell r="A4225" t="str">
            <v>INSTALACOES HIDRO SANITARIAS</v>
          </cell>
          <cell r="B4225" t="str">
            <v>INHI</v>
          </cell>
          <cell r="C4225" t="str">
            <v>CONEXOES</v>
          </cell>
          <cell r="D4225" t="str">
            <v>0180</v>
          </cell>
        </row>
        <row r="4225">
          <cell r="G4225">
            <v>89869</v>
          </cell>
          <cell r="H4225" t="str">
            <v>TE, PVC, SOLDÁVEL, DN 25MM, INSTALADO EM DRENO DE AR-CONDICIONADO - FORNECIMENTO E INSTALAÇÃO. AF_08/2022</v>
          </cell>
          <cell r="I4225" t="str">
            <v>UN</v>
          </cell>
          <cell r="J4225" t="str">
            <v>COEFICIENTE DE REPRESENTATIVIDADE</v>
          </cell>
          <cell r="K4225" t="str">
            <v>9,15</v>
          </cell>
        </row>
        <row r="4226">
          <cell r="A4226" t="str">
            <v>INSTALACOES HIDRO SANITARIAS</v>
          </cell>
          <cell r="B4226" t="str">
            <v>INHI</v>
          </cell>
          <cell r="C4226" t="str">
            <v>CONEXOES</v>
          </cell>
          <cell r="D4226" t="str">
            <v>0180</v>
          </cell>
        </row>
        <row r="4226">
          <cell r="G4226">
            <v>89979</v>
          </cell>
          <cell r="H4226" t="str">
            <v>LUVA COM BUCHA DE LATÃO, PVC, SOLDÁVEL, DN 32MM X 1 , INSTALADO EM RAMAL OU SUB-RAMAL DE ÁGUA   FORNECIMENTO E INSTALAÇÃO. AF_06/2022</v>
          </cell>
          <cell r="I4226" t="str">
            <v>UN</v>
          </cell>
          <cell r="J4226" t="str">
            <v>COEFICIENTE DE REPRESENTATIVIDADE</v>
          </cell>
          <cell r="K4226" t="str">
            <v>22,86</v>
          </cell>
        </row>
        <row r="4227">
          <cell r="A4227" t="str">
            <v>INSTALACOES HIDRO SANITARIAS</v>
          </cell>
          <cell r="B4227" t="str">
            <v>INHI</v>
          </cell>
          <cell r="C4227" t="str">
            <v>CONEXOES</v>
          </cell>
          <cell r="D4227" t="str">
            <v>0180</v>
          </cell>
        </row>
        <row r="4227">
          <cell r="G4227">
            <v>89981</v>
          </cell>
          <cell r="H4227" t="str">
            <v>LUVA SOLDÁVEL E COM BUCHA DE LATÃO, PVC, SOLDÁVEL, DN 32MM X 1 , INSTALADO EM PRUMADA DE ÁGUA   FORNECIMENTO E INSTALAÇÃO. AF_06/2022</v>
          </cell>
          <cell r="I4227" t="str">
            <v>UN</v>
          </cell>
          <cell r="J4227" t="str">
            <v>COEFICIENTE DE REPRESENTATIVIDADE</v>
          </cell>
          <cell r="K4227" t="str">
            <v>20,19</v>
          </cell>
        </row>
        <row r="4228">
          <cell r="A4228" t="str">
            <v>INSTALACOES HIDRO SANITARIAS</v>
          </cell>
          <cell r="B4228" t="str">
            <v>INHI</v>
          </cell>
          <cell r="C4228" t="str">
            <v>CONEXOES</v>
          </cell>
          <cell r="D4228" t="str">
            <v>0180</v>
          </cell>
        </row>
        <row r="4228">
          <cell r="G4228">
            <v>90373</v>
          </cell>
          <cell r="H4228" t="str">
            <v>JOELHO 90 GRAUS COM BUCHA DE LATÃO, PVC, SOLDÁVEL, DN 25MM, X 1/2  INSTALADO EM RAMAL OU SUB-RAMAL DE ÁGUA - FORNECIMENTO E INSTALAÇÃO. AF_06/2022</v>
          </cell>
          <cell r="I4228" t="str">
            <v>UN</v>
          </cell>
          <cell r="J4228" t="str">
            <v>COEFICIENTE DE REPRESENTATIVIDADE</v>
          </cell>
          <cell r="K4228" t="str">
            <v>11,87</v>
          </cell>
        </row>
        <row r="4229">
          <cell r="A4229" t="str">
            <v>INSTALACOES HIDRO SANITARIAS</v>
          </cell>
          <cell r="B4229" t="str">
            <v>INHI</v>
          </cell>
          <cell r="C4229" t="str">
            <v>CONEXOES</v>
          </cell>
          <cell r="D4229" t="str">
            <v>0180</v>
          </cell>
        </row>
        <row r="4229">
          <cell r="G4229">
            <v>90374</v>
          </cell>
          <cell r="H4229" t="str">
            <v>TÊ COM BUCHA DE LATÃO NA BOLSA CENTRAL, PVC, SOLDÁVEL, DN 25MM X 3/4 , INSTALADO EM RAMAL OU SUB-RAMAL DE ÁGUA - FORNECIMENTO E INSTALAÇÃO. AF_06/2022</v>
          </cell>
          <cell r="I4229" t="str">
            <v>UN</v>
          </cell>
          <cell r="J4229" t="str">
            <v>COEFICIENTE DE REPRESENTATIVIDADE</v>
          </cell>
          <cell r="K4229" t="str">
            <v>20,31</v>
          </cell>
        </row>
        <row r="4230">
          <cell r="A4230" t="str">
            <v>INSTALACOES HIDRO SANITARIAS</v>
          </cell>
          <cell r="B4230" t="str">
            <v>INHI</v>
          </cell>
          <cell r="C4230" t="str">
            <v>CONEXOES</v>
          </cell>
          <cell r="D4230" t="str">
            <v>0180</v>
          </cell>
        </row>
        <row r="4230">
          <cell r="G4230">
            <v>92287</v>
          </cell>
          <cell r="H4230" t="str">
            <v>COTOVELO EM COBRE, DN 22 MM, 90 GRAUS, SEM ANEL DE SOLDA, INSTALADO EM PRUMADA DE HIDRÁULICA PREDIAL - FORNECIMENTO E INSTALAÇÃO. AF_04/2022</v>
          </cell>
          <cell r="I4230" t="str">
            <v>UN</v>
          </cell>
          <cell r="J4230" t="str">
            <v>ATRIBUÍDO SÃO PAULO</v>
          </cell>
          <cell r="K4230" t="str">
            <v>17,02</v>
          </cell>
        </row>
        <row r="4231">
          <cell r="A4231" t="str">
            <v>INSTALACOES HIDRO SANITARIAS</v>
          </cell>
          <cell r="B4231" t="str">
            <v>INHI</v>
          </cell>
          <cell r="C4231" t="str">
            <v>CONEXOES</v>
          </cell>
          <cell r="D4231" t="str">
            <v>0180</v>
          </cell>
        </row>
        <row r="4231">
          <cell r="G4231">
            <v>92288</v>
          </cell>
          <cell r="H4231" t="str">
            <v>COTOVELO EM COBRE, DN 28 MM, 90 GRAUS, SEM ANEL DE SOLDA, INSTALADO EM PRUMADA DE HIDRÁULICA PREDIAL - FORNECIMENTO E INSTALAÇÃO. AF_04/2022</v>
          </cell>
          <cell r="I4231" t="str">
            <v>UN</v>
          </cell>
          <cell r="J4231" t="str">
            <v>ATRIBUÍDO SÃO PAULO</v>
          </cell>
          <cell r="K4231" t="str">
            <v>26,95</v>
          </cell>
        </row>
        <row r="4232">
          <cell r="A4232" t="str">
            <v>INSTALACOES HIDRO SANITARIAS</v>
          </cell>
          <cell r="B4232" t="str">
            <v>INHI</v>
          </cell>
          <cell r="C4232" t="str">
            <v>CONEXOES</v>
          </cell>
          <cell r="D4232" t="str">
            <v>0180</v>
          </cell>
        </row>
        <row r="4232">
          <cell r="G4232">
            <v>92289</v>
          </cell>
          <cell r="H4232" t="str">
            <v>COTOVELO EM COBRE, DN 35 MM, 90 GRAUS, SEM ANEL DE SOLDA, INSTALADO EM PRUMADA DE HIDRÁULICA PREDIAL - FORNECIMENTO E INSTALAÇÃO. AF_04/2022</v>
          </cell>
          <cell r="I4232" t="str">
            <v>UN</v>
          </cell>
          <cell r="J4232" t="str">
            <v>ATRIBUÍDO SÃO PAULO</v>
          </cell>
          <cell r="K4232" t="str">
            <v>48,04</v>
          </cell>
        </row>
        <row r="4233">
          <cell r="A4233" t="str">
            <v>INSTALACOES HIDRO SANITARIAS</v>
          </cell>
          <cell r="B4233" t="str">
            <v>INHI</v>
          </cell>
          <cell r="C4233" t="str">
            <v>CONEXOES</v>
          </cell>
          <cell r="D4233" t="str">
            <v>0180</v>
          </cell>
        </row>
        <row r="4233">
          <cell r="G4233">
            <v>92290</v>
          </cell>
          <cell r="H4233" t="str">
            <v>COTOVELO EM COBRE, DN 42 MM, 90 GRAUS, SEM ANEL DE SOLDA, INSTALADO EM PRUMADA DE HIDRÁULICA PREDIAL - FORNECIMENTO E INSTALAÇÃO. AF_04/2022</v>
          </cell>
          <cell r="I4233" t="str">
            <v>UN</v>
          </cell>
          <cell r="J4233" t="str">
            <v>ATRIBUÍDO SÃO PAULO</v>
          </cell>
          <cell r="K4233" t="str">
            <v>73,02</v>
          </cell>
        </row>
        <row r="4234">
          <cell r="A4234" t="str">
            <v>INSTALACOES HIDRO SANITARIAS</v>
          </cell>
          <cell r="B4234" t="str">
            <v>INHI</v>
          </cell>
          <cell r="C4234" t="str">
            <v>CONEXOES</v>
          </cell>
          <cell r="D4234" t="str">
            <v>0180</v>
          </cell>
        </row>
        <row r="4234">
          <cell r="G4234">
            <v>92291</v>
          </cell>
          <cell r="H4234" t="str">
            <v>COTOVELO EM COBRE, DN 54 MM, 90 GRAUS, SEM ANEL DE SOLDA, INSTALADO EM PRUMADA DE HIDRÁULICA PREDIAL - FORNECIMENTO E INSTALAÇÃO. AF_04/2022</v>
          </cell>
          <cell r="I4234" t="str">
            <v>UN</v>
          </cell>
          <cell r="J4234" t="str">
            <v>ATRIBUÍDO SÃO PAULO</v>
          </cell>
          <cell r="K4234" t="str">
            <v>113,37</v>
          </cell>
        </row>
        <row r="4235">
          <cell r="A4235" t="str">
            <v>INSTALACOES HIDRO SANITARIAS</v>
          </cell>
          <cell r="B4235" t="str">
            <v>INHI</v>
          </cell>
          <cell r="C4235" t="str">
            <v>CONEXOES</v>
          </cell>
          <cell r="D4235" t="str">
            <v>0180</v>
          </cell>
        </row>
        <row r="4235">
          <cell r="G4235">
            <v>92292</v>
          </cell>
          <cell r="H4235" t="str">
            <v>COTOVELO EM COBRE, DN 66 MM, 90 GRAUS, SEM ANEL DE SOLDA, INSTALADO EM PRUMADA DE HIDRÁULICA PREDIAL - FORNECIMENTO E INSTALAÇÃO. AF_04/2022</v>
          </cell>
          <cell r="I4235" t="str">
            <v>UN</v>
          </cell>
          <cell r="J4235" t="str">
            <v>ATRIBUÍDO SÃO PAULO</v>
          </cell>
          <cell r="K4235" t="str">
            <v>353,37</v>
          </cell>
        </row>
        <row r="4236">
          <cell r="A4236" t="str">
            <v>INSTALACOES HIDRO SANITARIAS</v>
          </cell>
          <cell r="B4236" t="str">
            <v>INHI</v>
          </cell>
          <cell r="C4236" t="str">
            <v>CONEXOES</v>
          </cell>
          <cell r="D4236" t="str">
            <v>0180</v>
          </cell>
        </row>
        <row r="4236">
          <cell r="G4236">
            <v>92293</v>
          </cell>
          <cell r="H4236" t="str">
            <v>LUVA EM COBRE, DN 22 MM, SEM ANEL DE SOLDA, INSTALADO EM PRUMADA DE HIDRÁULICA PREDIAL - FORNECIMENTO E INSTALAÇÃO. AF_04/2022</v>
          </cell>
          <cell r="I4236" t="str">
            <v>UN</v>
          </cell>
          <cell r="J4236" t="str">
            <v>ATRIBUÍDO SÃO PAULO</v>
          </cell>
          <cell r="K4236" t="str">
            <v>9,62</v>
          </cell>
        </row>
        <row r="4237">
          <cell r="A4237" t="str">
            <v>INSTALACOES HIDRO SANITARIAS</v>
          </cell>
          <cell r="B4237" t="str">
            <v>INHI</v>
          </cell>
          <cell r="C4237" t="str">
            <v>CONEXOES</v>
          </cell>
          <cell r="D4237" t="str">
            <v>0180</v>
          </cell>
        </row>
        <row r="4237">
          <cell r="G4237">
            <v>92294</v>
          </cell>
          <cell r="H4237" t="str">
            <v>LUVA EM COBRE, DN 28 MM, SEM ANEL DE SOLDA, INSTALADO EM PRUMADA DE HIDRÁULICA PREDIAL - FORNECIMENTO E INSTALAÇÃO. AF_04/2022</v>
          </cell>
          <cell r="I4237" t="str">
            <v>UN</v>
          </cell>
          <cell r="J4237" t="str">
            <v>ATRIBUÍDO SÃO PAULO</v>
          </cell>
          <cell r="K4237" t="str">
            <v>16,39</v>
          </cell>
        </row>
        <row r="4238">
          <cell r="A4238" t="str">
            <v>INSTALACOES HIDRO SANITARIAS</v>
          </cell>
          <cell r="B4238" t="str">
            <v>INHI</v>
          </cell>
          <cell r="C4238" t="str">
            <v>CONEXOES</v>
          </cell>
          <cell r="D4238" t="str">
            <v>0180</v>
          </cell>
        </row>
        <row r="4238">
          <cell r="G4238">
            <v>92295</v>
          </cell>
          <cell r="H4238" t="str">
            <v>LUVA EM COBRE, DN 35 MM, SEM ANEL DE SOLDA, INSTALADO EM PRUMADA DE HIDRÁULICA PREDIAL - FORNECIMENTO E INSTALAÇÃO. AF_04/2022</v>
          </cell>
          <cell r="I4238" t="str">
            <v>UN</v>
          </cell>
          <cell r="J4238" t="str">
            <v>ATRIBUÍDO SÃO PAULO</v>
          </cell>
          <cell r="K4238" t="str">
            <v>31,15</v>
          </cell>
        </row>
        <row r="4239">
          <cell r="A4239" t="str">
            <v>INSTALACOES HIDRO SANITARIAS</v>
          </cell>
          <cell r="B4239" t="str">
            <v>INHI</v>
          </cell>
          <cell r="C4239" t="str">
            <v>CONEXOES</v>
          </cell>
          <cell r="D4239" t="str">
            <v>0180</v>
          </cell>
        </row>
        <row r="4239">
          <cell r="G4239">
            <v>92296</v>
          </cell>
          <cell r="H4239" t="str">
            <v>LUVA EM COBRE, DN 42 MM, SEM ANEL DE SOLDA, INSTALADO EM PRUMADA DE HIDRÁULICA PREDIAL - FORNECIMENTO E INSTALAÇÃO. AF_04/2022</v>
          </cell>
          <cell r="I4239" t="str">
            <v>UN</v>
          </cell>
          <cell r="J4239" t="str">
            <v>ATRIBUÍDO SÃO PAULO</v>
          </cell>
          <cell r="K4239" t="str">
            <v>41,34</v>
          </cell>
        </row>
        <row r="4240">
          <cell r="A4240" t="str">
            <v>INSTALACOES HIDRO SANITARIAS</v>
          </cell>
          <cell r="B4240" t="str">
            <v>INHI</v>
          </cell>
          <cell r="C4240" t="str">
            <v>CONEXOES</v>
          </cell>
          <cell r="D4240" t="str">
            <v>0180</v>
          </cell>
        </row>
        <row r="4240">
          <cell r="G4240">
            <v>92297</v>
          </cell>
          <cell r="H4240" t="str">
            <v>LUVA EM COBRE, DN 54 MM, SEM ANEL DE SOLDA, INSTALADO EM PRUMADA DE HIDRÁULICA PREDIAL - FORNECIMENTO E INSTALAÇÃO. AF_04/2022</v>
          </cell>
          <cell r="I4240" t="str">
            <v>UN</v>
          </cell>
          <cell r="J4240" t="str">
            <v>ATRIBUÍDO SÃO PAULO</v>
          </cell>
          <cell r="K4240" t="str">
            <v>64,30</v>
          </cell>
        </row>
        <row r="4241">
          <cell r="A4241" t="str">
            <v>INSTALACOES HIDRO SANITARIAS</v>
          </cell>
          <cell r="B4241" t="str">
            <v>INHI</v>
          </cell>
          <cell r="C4241" t="str">
            <v>CONEXOES</v>
          </cell>
          <cell r="D4241" t="str">
            <v>0180</v>
          </cell>
        </row>
        <row r="4241">
          <cell r="G4241">
            <v>92298</v>
          </cell>
          <cell r="H4241" t="str">
            <v>LUVA EM COBRE, DN 66 MM, SEM ANEL DE SOLDA, INSTALADO EM PRUMADA DE HIDRÁULICA PREDIAL - FORNECIMENTO E INSTALAÇÃO. AF_04/2022</v>
          </cell>
          <cell r="I4241" t="str">
            <v>UN</v>
          </cell>
          <cell r="J4241" t="str">
            <v>ATRIBUÍDO SÃO PAULO</v>
          </cell>
          <cell r="K4241" t="str">
            <v>181,84</v>
          </cell>
        </row>
        <row r="4242">
          <cell r="A4242" t="str">
            <v>INSTALACOES HIDRO SANITARIAS</v>
          </cell>
          <cell r="B4242" t="str">
            <v>INHI</v>
          </cell>
          <cell r="C4242" t="str">
            <v>CONEXOES</v>
          </cell>
          <cell r="D4242" t="str">
            <v>0180</v>
          </cell>
        </row>
        <row r="4242">
          <cell r="G4242">
            <v>92299</v>
          </cell>
          <cell r="H4242" t="str">
            <v>TE EM COBRE, DN 22 MM, SEM ANEL DE SOLDA, INSTALADO EM PRUMADA DE HIDRÁULICA PREDIAL - FORNECIMENTO E INSTALAÇÃO. AF_04/2022</v>
          </cell>
          <cell r="I4242" t="str">
            <v>UN</v>
          </cell>
          <cell r="J4242" t="str">
            <v>ATRIBUÍDO SÃO PAULO</v>
          </cell>
          <cell r="K4242" t="str">
            <v>22,38</v>
          </cell>
        </row>
        <row r="4243">
          <cell r="A4243" t="str">
            <v>INSTALACOES HIDRO SANITARIAS</v>
          </cell>
          <cell r="B4243" t="str">
            <v>INHI</v>
          </cell>
          <cell r="C4243" t="str">
            <v>CONEXOES</v>
          </cell>
          <cell r="D4243" t="str">
            <v>0180</v>
          </cell>
        </row>
        <row r="4243">
          <cell r="G4243">
            <v>92300</v>
          </cell>
          <cell r="H4243" t="str">
            <v>TE EM COBRE, DN 28 MM, SEM ANEL DE SOLDA, INSTALADO EM PRUMADA DE HIDRÁULICA PREDIAL - FORNECIMENTO E INSTALAÇÃO. AF_04/2022</v>
          </cell>
          <cell r="I4243" t="str">
            <v>UN</v>
          </cell>
          <cell r="J4243" t="str">
            <v>ATRIBUÍDO SÃO PAULO</v>
          </cell>
          <cell r="K4243" t="str">
            <v>34,23</v>
          </cell>
        </row>
        <row r="4244">
          <cell r="A4244" t="str">
            <v>INSTALACOES HIDRO SANITARIAS</v>
          </cell>
          <cell r="B4244" t="str">
            <v>INHI</v>
          </cell>
          <cell r="C4244" t="str">
            <v>CONEXOES</v>
          </cell>
          <cell r="D4244" t="str">
            <v>0180</v>
          </cell>
        </row>
        <row r="4244">
          <cell r="G4244">
            <v>92301</v>
          </cell>
          <cell r="H4244" t="str">
            <v>TE EM COBRE, DN 35 MM, SEM ANEL DE SOLDA, INSTALADO EM PRUMADA DE HIDRÁULICA PREDIAL - FORNECIMENTO E INSTALAÇÃO. AF_04/2022</v>
          </cell>
          <cell r="I4244" t="str">
            <v>UN</v>
          </cell>
          <cell r="J4244" t="str">
            <v>ATRIBUÍDO SÃO PAULO</v>
          </cell>
          <cell r="K4244" t="str">
            <v>68,31</v>
          </cell>
        </row>
        <row r="4245">
          <cell r="A4245" t="str">
            <v>INSTALACOES HIDRO SANITARIAS</v>
          </cell>
          <cell r="B4245" t="str">
            <v>INHI</v>
          </cell>
          <cell r="C4245" t="str">
            <v>CONEXOES</v>
          </cell>
          <cell r="D4245" t="str">
            <v>0180</v>
          </cell>
        </row>
        <row r="4245">
          <cell r="G4245">
            <v>92302</v>
          </cell>
          <cell r="H4245" t="str">
            <v>TE EM COBRE, DN 42 MM, SEM ANEL DE SOLDA, INSTALADO EM PRUMADA DE HIDRÁULICA PREDIAL - FORNECIMENTO E INSTALAÇÃO. AF_04/2022</v>
          </cell>
          <cell r="I4245" t="str">
            <v>UN</v>
          </cell>
          <cell r="J4245" t="str">
            <v>ATRIBUÍDO SÃO PAULO</v>
          </cell>
          <cell r="K4245" t="str">
            <v>90,36</v>
          </cell>
        </row>
        <row r="4246">
          <cell r="A4246" t="str">
            <v>INSTALACOES HIDRO SANITARIAS</v>
          </cell>
          <cell r="B4246" t="str">
            <v>INHI</v>
          </cell>
          <cell r="C4246" t="str">
            <v>CONEXOES</v>
          </cell>
          <cell r="D4246" t="str">
            <v>0180</v>
          </cell>
        </row>
        <row r="4246">
          <cell r="G4246">
            <v>92303</v>
          </cell>
          <cell r="H4246" t="str">
            <v>TE EM COBRE, DN 54 MM, SEM ANEL DE SOLDA, INSTALADO EM PRUMADA DE HIDRÁULICA PREDIAL - FORNECIMENTO E INSTALAÇÃO. AF_04/2022</v>
          </cell>
          <cell r="I4246" t="str">
            <v>UN</v>
          </cell>
          <cell r="J4246" t="str">
            <v>ATRIBUÍDO SÃO PAULO</v>
          </cell>
          <cell r="K4246" t="str">
            <v>166,51</v>
          </cell>
        </row>
        <row r="4247">
          <cell r="A4247" t="str">
            <v>INSTALACOES HIDRO SANITARIAS</v>
          </cell>
          <cell r="B4247" t="str">
            <v>INHI</v>
          </cell>
          <cell r="C4247" t="str">
            <v>CONEXOES</v>
          </cell>
          <cell r="D4247" t="str">
            <v>0180</v>
          </cell>
        </row>
        <row r="4247">
          <cell r="G4247">
            <v>92304</v>
          </cell>
          <cell r="H4247" t="str">
            <v>TE EM COBRE, DN 66 MM, SEM ANEL DE SOLDA, INSTALADO EM PRUMADA DE HIDRÁULICA PREDIAL - FORNECIMENTO E INSTALAÇÃO. AF_04/2022</v>
          </cell>
          <cell r="I4247" t="str">
            <v>UN</v>
          </cell>
          <cell r="J4247" t="str">
            <v>ATRIBUÍDO SÃO PAULO</v>
          </cell>
          <cell r="K4247" t="str">
            <v>434,35</v>
          </cell>
        </row>
        <row r="4248">
          <cell r="A4248" t="str">
            <v>INSTALACOES HIDRO SANITARIAS</v>
          </cell>
          <cell r="B4248" t="str">
            <v>INHI</v>
          </cell>
          <cell r="C4248" t="str">
            <v>CONEXOES</v>
          </cell>
          <cell r="D4248" t="str">
            <v>0180</v>
          </cell>
        </row>
        <row r="4248">
          <cell r="G4248">
            <v>92311</v>
          </cell>
          <cell r="H4248" t="str">
            <v>COTOVELO EM COBRE, DN 15 MM, 90 GRAUS, SEM ANEL DE SOLDA, INSTALADO EM RAMAL DE DISTRIBUIÇÃO   FORNECIMENTO E INSTALAÇÃO. AF_04/2022</v>
          </cell>
          <cell r="I4248" t="str">
            <v>UN</v>
          </cell>
          <cell r="J4248" t="str">
            <v>ATRIBUÍDO SÃO PAULO</v>
          </cell>
          <cell r="K4248" t="str">
            <v>12,28</v>
          </cell>
        </row>
        <row r="4249">
          <cell r="A4249" t="str">
            <v>INSTALACOES HIDRO SANITARIAS</v>
          </cell>
          <cell r="B4249" t="str">
            <v>INHI</v>
          </cell>
          <cell r="C4249" t="str">
            <v>CONEXOES</v>
          </cell>
          <cell r="D4249" t="str">
            <v>0180</v>
          </cell>
        </row>
        <row r="4249">
          <cell r="G4249">
            <v>92312</v>
          </cell>
          <cell r="H4249" t="str">
            <v>COTOVELO EM COBRE, DN 22 MM, 90 GRAUS, SEM ANEL DE SOLDA, INSTALADO EM RAMAL DE DISTRIBUIÇÃO DE HIDRÁULICA PREDIAL - FORNECIMENTO E INSTALAÇÃO. AF_04/2022</v>
          </cell>
          <cell r="I4249" t="str">
            <v>UN</v>
          </cell>
          <cell r="J4249" t="str">
            <v>ATRIBUÍDO SÃO PAULO</v>
          </cell>
          <cell r="K4249" t="str">
            <v>20,76</v>
          </cell>
        </row>
        <row r="4250">
          <cell r="A4250" t="str">
            <v>INSTALACOES HIDRO SANITARIAS</v>
          </cell>
          <cell r="B4250" t="str">
            <v>INHI</v>
          </cell>
          <cell r="C4250" t="str">
            <v>CONEXOES</v>
          </cell>
          <cell r="D4250" t="str">
            <v>0180</v>
          </cell>
        </row>
        <row r="4250">
          <cell r="G4250">
            <v>92313</v>
          </cell>
          <cell r="H4250" t="str">
            <v>COTOVELO EM COBRE, DN 28 MM, 90 GRAUS, SEM ANEL DE SOLDA, INSTALADO EM RAMAL DE DISTRIBUIÇÃO DE HIDRÁULICA PREDIAL - FORNECIMENTO E INSTALAÇÃO. AF_04/2022</v>
          </cell>
          <cell r="I4250" t="str">
            <v>UN</v>
          </cell>
          <cell r="J4250" t="str">
            <v>ATRIBUÍDO SÃO PAULO</v>
          </cell>
          <cell r="K4250" t="str">
            <v>30,40</v>
          </cell>
        </row>
        <row r="4251">
          <cell r="A4251" t="str">
            <v>INSTALACOES HIDRO SANITARIAS</v>
          </cell>
          <cell r="B4251" t="str">
            <v>INHI</v>
          </cell>
          <cell r="C4251" t="str">
            <v>CONEXOES</v>
          </cell>
          <cell r="D4251" t="str">
            <v>0180</v>
          </cell>
        </row>
        <row r="4251">
          <cell r="G4251">
            <v>92314</v>
          </cell>
          <cell r="H4251" t="str">
            <v>LUVA EM COBRE, DN 15 MM, SEM ANEL DE SOLDA, INSTALADO EM RAMAL DE DISTRIBUIÇÃO DE HIDRÁULICA PREDIAL - FORNECIMENTO E INSTALAÇÃO. AF_04/2022</v>
          </cell>
          <cell r="I4251" t="str">
            <v>UN</v>
          </cell>
          <cell r="J4251" t="str">
            <v>ATRIBUÍDO SÃO PAULO</v>
          </cell>
          <cell r="K4251" t="str">
            <v>8,20</v>
          </cell>
        </row>
        <row r="4252">
          <cell r="A4252" t="str">
            <v>INSTALACOES HIDRO SANITARIAS</v>
          </cell>
          <cell r="B4252" t="str">
            <v>INHI</v>
          </cell>
          <cell r="C4252" t="str">
            <v>CONEXOES</v>
          </cell>
          <cell r="D4252" t="str">
            <v>0180</v>
          </cell>
        </row>
        <row r="4252">
          <cell r="G4252">
            <v>92315</v>
          </cell>
          <cell r="H4252" t="str">
            <v>LUVA EM COBRE, DN 22 MM, SEM ANEL DE SOLDA, INSTALADO EM RAMAL DE DISTRIBUIÇÃO DE HIDRÁULICA PREDIAL - FORNECIMENTO E INSTALAÇÃO. AF_04/2022</v>
          </cell>
          <cell r="I4252" t="str">
            <v>UN</v>
          </cell>
          <cell r="J4252" t="str">
            <v>ATRIBUÍDO SÃO PAULO</v>
          </cell>
          <cell r="K4252" t="str">
            <v>12,13</v>
          </cell>
        </row>
        <row r="4253">
          <cell r="A4253" t="str">
            <v>INSTALACOES HIDRO SANITARIAS</v>
          </cell>
          <cell r="B4253" t="str">
            <v>INHI</v>
          </cell>
          <cell r="C4253" t="str">
            <v>CONEXOES</v>
          </cell>
          <cell r="D4253" t="str">
            <v>0180</v>
          </cell>
        </row>
        <row r="4253">
          <cell r="G4253">
            <v>92316</v>
          </cell>
          <cell r="H4253" t="str">
            <v>LUVA EM COBRE, DN 28 MM, SEM ANEL DE SOLDA, INSTALADO EM RAMAL DE DISTRIBUIÇÃO DE HIDRÁULICA PREDIAL - FORNECIMENTO E INSTALAÇÃO. AF_04/2022</v>
          </cell>
          <cell r="I4253" t="str">
            <v>UN</v>
          </cell>
          <cell r="J4253" t="str">
            <v>ATRIBUÍDO SÃO PAULO</v>
          </cell>
          <cell r="K4253" t="str">
            <v>18,70</v>
          </cell>
        </row>
        <row r="4254">
          <cell r="A4254" t="str">
            <v>INSTALACOES HIDRO SANITARIAS</v>
          </cell>
          <cell r="B4254" t="str">
            <v>INHI</v>
          </cell>
          <cell r="C4254" t="str">
            <v>CONEXOES</v>
          </cell>
          <cell r="D4254" t="str">
            <v>0180</v>
          </cell>
        </row>
        <row r="4254">
          <cell r="G4254">
            <v>92317</v>
          </cell>
          <cell r="H4254" t="str">
            <v>TE EM COBRE, DN 15 MM, SEM ANEL DE SOLDA, INSTALADO EM RAMAL DE DISTRIBUIÇÃO DE HIDRÁULICA PREDIAL - FORNECIMENTO E INSTALAÇÃO. AF_04/2022</v>
          </cell>
          <cell r="I4254" t="str">
            <v>UN</v>
          </cell>
          <cell r="J4254" t="str">
            <v>ATRIBUÍDO SÃO PAULO</v>
          </cell>
          <cell r="K4254" t="str">
            <v>17,22</v>
          </cell>
        </row>
        <row r="4255">
          <cell r="A4255" t="str">
            <v>INSTALACOES HIDRO SANITARIAS</v>
          </cell>
          <cell r="B4255" t="str">
            <v>INHI</v>
          </cell>
          <cell r="C4255" t="str">
            <v>CONEXOES</v>
          </cell>
          <cell r="D4255" t="str">
            <v>0180</v>
          </cell>
        </row>
        <row r="4255">
          <cell r="G4255">
            <v>92318</v>
          </cell>
          <cell r="H4255" t="str">
            <v>TE EM COBRE, DN 22 MM, SEM ANEL DE SOLDA, INSTALADO EM RAMAL DE DISTRIBUIÇÃO DE HIDRÁULICA PREDIAL - FORNECIMENTO E INSTALAÇÃO. AF_04/2022</v>
          </cell>
          <cell r="I4255" t="str">
            <v>UN</v>
          </cell>
          <cell r="J4255" t="str">
            <v>ATRIBUÍDO SÃO PAULO</v>
          </cell>
          <cell r="K4255" t="str">
            <v>27,38</v>
          </cell>
        </row>
        <row r="4256">
          <cell r="A4256" t="str">
            <v>INSTALACOES HIDRO SANITARIAS</v>
          </cell>
          <cell r="B4256" t="str">
            <v>INHI</v>
          </cell>
          <cell r="C4256" t="str">
            <v>CONEXOES</v>
          </cell>
          <cell r="D4256" t="str">
            <v>0180</v>
          </cell>
        </row>
        <row r="4256">
          <cell r="G4256">
            <v>92319</v>
          </cell>
          <cell r="H4256" t="str">
            <v>TE EM COBRE, DN 28 MM, SEM ANEL DE SOLDA, INSTALADO EM RAMAL DE DISTRIBUIÇÃO DE HIDRÁULICA PREDIAL - FORNECIMENTO E INSTALAÇÃO. AF_04/2022</v>
          </cell>
          <cell r="I4256" t="str">
            <v>UN</v>
          </cell>
          <cell r="J4256" t="str">
            <v>ATRIBUÍDO SÃO PAULO</v>
          </cell>
          <cell r="K4256" t="str">
            <v>38,85</v>
          </cell>
        </row>
        <row r="4257">
          <cell r="A4257" t="str">
            <v>INSTALACOES HIDRO SANITARIAS</v>
          </cell>
          <cell r="B4257" t="str">
            <v>INHI</v>
          </cell>
          <cell r="C4257" t="str">
            <v>CONEXOES</v>
          </cell>
          <cell r="D4257" t="str">
            <v>0180</v>
          </cell>
        </row>
        <row r="4257">
          <cell r="G4257">
            <v>92326</v>
          </cell>
          <cell r="H4257" t="str">
            <v>COTOVELO EM COBRE, DN 15 MM, 90 GRAUS, SEM ANEL DE SOLDA, INSTALADO EM RAMAL E SUB-RAMAL DE HIDRÁULICA PREDIAL - FORNECIMENTO E INSTALAÇÃO. AF_04/2022</v>
          </cell>
          <cell r="I4257" t="str">
            <v>UN</v>
          </cell>
          <cell r="J4257" t="str">
            <v>ATRIBUÍDO SÃO PAULO</v>
          </cell>
          <cell r="K4257" t="str">
            <v>12,90</v>
          </cell>
        </row>
        <row r="4258">
          <cell r="A4258" t="str">
            <v>INSTALACOES HIDRO SANITARIAS</v>
          </cell>
          <cell r="B4258" t="str">
            <v>INHI</v>
          </cell>
          <cell r="C4258" t="str">
            <v>CONEXOES</v>
          </cell>
          <cell r="D4258" t="str">
            <v>0180</v>
          </cell>
        </row>
        <row r="4258">
          <cell r="G4258">
            <v>92327</v>
          </cell>
          <cell r="H4258" t="str">
            <v>COTOVELO EM COBRE, DN 22 MM, 90 GRAUS, SEM ANEL DE SOLDA, INSTALADO EM RAMAL E SUB-RAMAL DE HIDRÁULICA PREDIAL - FORNECIMENTO E INSTALAÇÃO. AF_04/2022</v>
          </cell>
          <cell r="I4258" t="str">
            <v>UN</v>
          </cell>
          <cell r="J4258" t="str">
            <v>ATRIBUÍDO SÃO PAULO</v>
          </cell>
          <cell r="K4258" t="str">
            <v>23,54</v>
          </cell>
        </row>
        <row r="4259">
          <cell r="A4259" t="str">
            <v>INSTALACOES HIDRO SANITARIAS</v>
          </cell>
          <cell r="B4259" t="str">
            <v>INHI</v>
          </cell>
          <cell r="C4259" t="str">
            <v>CONEXOES</v>
          </cell>
          <cell r="D4259" t="str">
            <v>0180</v>
          </cell>
        </row>
        <row r="4259">
          <cell r="G4259">
            <v>92328</v>
          </cell>
          <cell r="H4259" t="str">
            <v>COTOVELO EM COBRE, DN 28 MM, 90 GRAUS, SEM ANEL DE SOLDA, INSTALADO EM RAMAL E SUB-RAMAL DE HIDRÁULICA PREDIAL - FORNECIMENTO E INSTALAÇÃO. AF_04/2022</v>
          </cell>
          <cell r="I4259" t="str">
            <v>UN</v>
          </cell>
          <cell r="J4259" t="str">
            <v>ATRIBUÍDO SÃO PAULO</v>
          </cell>
          <cell r="K4259" t="str">
            <v>35,37</v>
          </cell>
        </row>
        <row r="4260">
          <cell r="A4260" t="str">
            <v>INSTALACOES HIDRO SANITARIAS</v>
          </cell>
          <cell r="B4260" t="str">
            <v>INHI</v>
          </cell>
          <cell r="C4260" t="str">
            <v>CONEXOES</v>
          </cell>
          <cell r="D4260" t="str">
            <v>0180</v>
          </cell>
        </row>
        <row r="4260">
          <cell r="G4260">
            <v>92329</v>
          </cell>
          <cell r="H4260" t="str">
            <v>LUVA EM COBRE, DN 15 MM, SEM ANEL DE SOLDA, INSTALADO EM RAMAL E SUB-RAMAL DE HIDRÁULICA PREDIAL - FORNECIMENTO E INSTALAÇÃO. AF_04/2022</v>
          </cell>
          <cell r="I4260" t="str">
            <v>UN</v>
          </cell>
          <cell r="J4260" t="str">
            <v>ATRIBUÍDO SÃO PAULO</v>
          </cell>
          <cell r="K4260" t="str">
            <v>8,36</v>
          </cell>
        </row>
        <row r="4261">
          <cell r="A4261" t="str">
            <v>INSTALACOES HIDRO SANITARIAS</v>
          </cell>
          <cell r="B4261" t="str">
            <v>INHI</v>
          </cell>
          <cell r="C4261" t="str">
            <v>CONEXOES</v>
          </cell>
          <cell r="D4261" t="str">
            <v>0180</v>
          </cell>
        </row>
        <row r="4261">
          <cell r="G4261">
            <v>92330</v>
          </cell>
          <cell r="H4261" t="str">
            <v>LUVA EM COBRE, DN 22 MM, SEM ANEL DE SOLDA, INSTALADO EM RAMAL E SUB-RAMAL DE HIDRÁULICA PREDIAL - FORNECIMENTO E INSTALAÇÃO. AF_04/2022</v>
          </cell>
          <cell r="I4261" t="str">
            <v>UN</v>
          </cell>
          <cell r="J4261" t="str">
            <v>ATRIBUÍDO SÃO PAULO</v>
          </cell>
          <cell r="K4261" t="str">
            <v>14,00</v>
          </cell>
        </row>
        <row r="4262">
          <cell r="A4262" t="str">
            <v>INSTALACOES HIDRO SANITARIAS</v>
          </cell>
          <cell r="B4262" t="str">
            <v>INHI</v>
          </cell>
          <cell r="C4262" t="str">
            <v>CONEXOES</v>
          </cell>
          <cell r="D4262" t="str">
            <v>0180</v>
          </cell>
        </row>
        <row r="4262">
          <cell r="G4262">
            <v>92331</v>
          </cell>
          <cell r="H4262" t="str">
            <v>LUVA EM COBRE, DN 28 MM, SEM ANEL DE SOLDA, INSTALADO EM RAMAL E SUB-RAMAL DE HIDRÁULICA PREDIAL - FORNECIMENTO E INSTALAÇÃO. AF_04/2022</v>
          </cell>
          <cell r="I4262" t="str">
            <v>UN</v>
          </cell>
          <cell r="J4262" t="str">
            <v>ATRIBUÍDO SÃO PAULO</v>
          </cell>
          <cell r="K4262" t="str">
            <v>22,05</v>
          </cell>
        </row>
        <row r="4263">
          <cell r="A4263" t="str">
            <v>INSTALACOES HIDRO SANITARIAS</v>
          </cell>
          <cell r="B4263" t="str">
            <v>INHI</v>
          </cell>
          <cell r="C4263" t="str">
            <v>CONEXOES</v>
          </cell>
          <cell r="D4263" t="str">
            <v>0180</v>
          </cell>
        </row>
        <row r="4263">
          <cell r="G4263">
            <v>92332</v>
          </cell>
          <cell r="H4263" t="str">
            <v>TE EM COBRE, DN 15 MM, SEM ANEL DE SOLDA, INSTALADO EM RAMAL E SUB-RAMAL DE HIDRÁULICA PREDIAL - FORNECIMENTO E INSTALAÇÃO. AF_04/2022</v>
          </cell>
          <cell r="I4263" t="str">
            <v>UN</v>
          </cell>
          <cell r="J4263" t="str">
            <v>ATRIBUÍDO SÃO PAULO</v>
          </cell>
          <cell r="K4263" t="str">
            <v>17,53</v>
          </cell>
        </row>
        <row r="4264">
          <cell r="A4264" t="str">
            <v>INSTALACOES HIDRO SANITARIAS</v>
          </cell>
          <cell r="B4264" t="str">
            <v>INHI</v>
          </cell>
          <cell r="C4264" t="str">
            <v>CONEXOES</v>
          </cell>
          <cell r="D4264" t="str">
            <v>0180</v>
          </cell>
        </row>
        <row r="4264">
          <cell r="G4264">
            <v>92333</v>
          </cell>
          <cell r="H4264" t="str">
            <v>TE EM COBRE, DN 22 MM, SEM ANEL DE SOLDA, INSTALADO EM RAMAL E SUB-RAMAL DE HIDRÁULICA PREDIAL - FORNECIMENTO E INSTALAÇÃO. AF_04/2022</v>
          </cell>
          <cell r="I4264" t="str">
            <v>UN</v>
          </cell>
          <cell r="J4264" t="str">
            <v>ATRIBUÍDO SÃO PAULO</v>
          </cell>
          <cell r="K4264" t="str">
            <v>31,09</v>
          </cell>
        </row>
        <row r="4265">
          <cell r="A4265" t="str">
            <v>INSTALACOES HIDRO SANITARIAS</v>
          </cell>
          <cell r="B4265" t="str">
            <v>INHI</v>
          </cell>
          <cell r="C4265" t="str">
            <v>CONEXOES</v>
          </cell>
          <cell r="D4265" t="str">
            <v>0180</v>
          </cell>
        </row>
        <row r="4265">
          <cell r="G4265">
            <v>92334</v>
          </cell>
          <cell r="H4265" t="str">
            <v>TE EM COBRE, DN 28 MM, SEM ANEL DE SOLDA, INSTALADO EM RAMAL E SUB-RAMAL DE HIDRÁULICA PREDIAL - FORNECIMENTO E INSTALAÇÃO. AF_04/2022</v>
          </cell>
          <cell r="I4265" t="str">
            <v>UN</v>
          </cell>
          <cell r="J4265" t="str">
            <v>ATRIBUÍDO SÃO PAULO</v>
          </cell>
          <cell r="K4265" t="str">
            <v>45,48</v>
          </cell>
        </row>
        <row r="4266">
          <cell r="A4266" t="str">
            <v>INSTALACOES HIDRO SANITARIAS</v>
          </cell>
          <cell r="B4266" t="str">
            <v>INHI</v>
          </cell>
          <cell r="C4266" t="str">
            <v>CONEXOES</v>
          </cell>
          <cell r="D4266" t="str">
            <v>0180</v>
          </cell>
        </row>
        <row r="4266">
          <cell r="G4266">
            <v>92344</v>
          </cell>
          <cell r="H4266" t="str">
            <v>NIPLE, EM FERRO GALVANIZADO, DN 50 (2"), CONEXÃO ROSQUEADA, INSTALADO EM PRUMADAS - FORNECIMENTO E INSTALAÇÃO. AF_10/2020</v>
          </cell>
          <cell r="I4266" t="str">
            <v>UN</v>
          </cell>
          <cell r="J4266" t="str">
            <v>COEFICIENTE DE REPRESENTATIVIDADE</v>
          </cell>
          <cell r="K4266" t="str">
            <v>65,12</v>
          </cell>
        </row>
        <row r="4267">
          <cell r="A4267" t="str">
            <v>INSTALACOES HIDRO SANITARIAS</v>
          </cell>
          <cell r="B4267" t="str">
            <v>INHI</v>
          </cell>
          <cell r="C4267" t="str">
            <v>CONEXOES</v>
          </cell>
          <cell r="D4267" t="str">
            <v>0180</v>
          </cell>
        </row>
        <row r="4267">
          <cell r="G4267">
            <v>92345</v>
          </cell>
          <cell r="H4267" t="str">
            <v>LUVA, EM FERRO GALVANIZADO, DN 50 (2"), CONEXÃO ROSQUEADA, INSTALADO EM PRUMADAS - FORNECIMENTO E INSTALAÇÃO. AF_10/2020</v>
          </cell>
          <cell r="I4267" t="str">
            <v>UN</v>
          </cell>
          <cell r="J4267" t="str">
            <v>COEFICIENTE DE REPRESENTATIVIDADE</v>
          </cell>
          <cell r="K4267" t="str">
            <v>65,09</v>
          </cell>
        </row>
        <row r="4268">
          <cell r="A4268" t="str">
            <v>INSTALACOES HIDRO SANITARIAS</v>
          </cell>
          <cell r="B4268" t="str">
            <v>INHI</v>
          </cell>
          <cell r="C4268" t="str">
            <v>CONEXOES</v>
          </cell>
          <cell r="D4268" t="str">
            <v>0180</v>
          </cell>
        </row>
        <row r="4268">
          <cell r="G4268">
            <v>92346</v>
          </cell>
          <cell r="H4268" t="str">
            <v>NIPLE, EM FERRO GALVANIZADO, DN 65 (2 1/2"), CONEXÃO ROSQUEADA, INSTALADO EM PRUMADAS - FORNECIMENTO E INSTALAÇÃO. AF_10/2020</v>
          </cell>
          <cell r="I4268" t="str">
            <v>UN</v>
          </cell>
          <cell r="J4268" t="str">
            <v>COEFICIENTE DE REPRESENTATIVIDADE</v>
          </cell>
          <cell r="K4268" t="str">
            <v>86,85</v>
          </cell>
        </row>
        <row r="4269">
          <cell r="A4269" t="str">
            <v>INSTALACOES HIDRO SANITARIAS</v>
          </cell>
          <cell r="B4269" t="str">
            <v>INHI</v>
          </cell>
          <cell r="C4269" t="str">
            <v>CONEXOES</v>
          </cell>
          <cell r="D4269" t="str">
            <v>0180</v>
          </cell>
        </row>
        <row r="4269">
          <cell r="G4269">
            <v>92347</v>
          </cell>
          <cell r="H4269" t="str">
            <v>LUVA, EM FERRO GALVANIZADO, DN 65 (2 1/2"), CONEXÃO ROSQUEADA, INSTALADO EM PRUMADAS - FORNECIMENTO E INSTALAÇÃO. AF_10/2020</v>
          </cell>
          <cell r="I4269" t="str">
            <v>UN</v>
          </cell>
          <cell r="J4269" t="str">
            <v>COEFICIENTE DE REPRESENTATIVIDADE</v>
          </cell>
          <cell r="K4269" t="str">
            <v>97,35</v>
          </cell>
        </row>
        <row r="4270">
          <cell r="A4270" t="str">
            <v>INSTALACOES HIDRO SANITARIAS</v>
          </cell>
          <cell r="B4270" t="str">
            <v>INHI</v>
          </cell>
          <cell r="C4270" t="str">
            <v>CONEXOES</v>
          </cell>
          <cell r="D4270" t="str">
            <v>0180</v>
          </cell>
        </row>
        <row r="4270">
          <cell r="G4270">
            <v>92348</v>
          </cell>
          <cell r="H4270" t="str">
            <v>NIPLE, EM FERRO GALVANIZADO, DN 80 (3"), CONEXÃO ROSQUEADA, INSTALADO EM PRUMADAS - FORNECIMENTO E INSTALAÇÃO. AF_10/2020</v>
          </cell>
          <cell r="I4270" t="str">
            <v>UN</v>
          </cell>
          <cell r="J4270" t="str">
            <v>COEFICIENTE DE REPRESENTATIVIDADE</v>
          </cell>
          <cell r="K4270" t="str">
            <v>123,92</v>
          </cell>
        </row>
        <row r="4271">
          <cell r="A4271" t="str">
            <v>INSTALACOES HIDRO SANITARIAS</v>
          </cell>
          <cell r="B4271" t="str">
            <v>INHI</v>
          </cell>
          <cell r="C4271" t="str">
            <v>CONEXOES</v>
          </cell>
          <cell r="D4271" t="str">
            <v>0180</v>
          </cell>
        </row>
        <row r="4271">
          <cell r="G4271">
            <v>92349</v>
          </cell>
          <cell r="H4271" t="str">
            <v>LUVA, EM FERRO GALVANIZADO, DN 80 (3"), CONEXÃO ROSQUEADA, INSTALADO EM PRUMADAS - FORNECIMENTO E INSTALAÇÃO. AF_10/2020</v>
          </cell>
          <cell r="I4271" t="str">
            <v>UN</v>
          </cell>
          <cell r="J4271" t="str">
            <v>COEFICIENTE DE REPRESENTATIVIDADE</v>
          </cell>
          <cell r="K4271" t="str">
            <v>133,27</v>
          </cell>
        </row>
        <row r="4272">
          <cell r="A4272" t="str">
            <v>INSTALACOES HIDRO SANITARIAS</v>
          </cell>
          <cell r="B4272" t="str">
            <v>INHI</v>
          </cell>
          <cell r="C4272" t="str">
            <v>CONEXOES</v>
          </cell>
          <cell r="D4272" t="str">
            <v>0180</v>
          </cell>
        </row>
        <row r="4272">
          <cell r="G4272">
            <v>92350</v>
          </cell>
          <cell r="H4272" t="str">
            <v>JOELHO 45 GRAUS, EM FERRO GALVANIZADO, DN 50 (2"), CONEXÃO ROSQUEADA, INSTALADO EM PRUMADAS - FORNECIMENTO E INSTALAÇÃO. AF_10/2020</v>
          </cell>
          <cell r="I4272" t="str">
            <v>UN</v>
          </cell>
          <cell r="J4272" t="str">
            <v>COEFICIENTE DE REPRESENTATIVIDADE</v>
          </cell>
          <cell r="K4272" t="str">
            <v>96,81</v>
          </cell>
        </row>
        <row r="4273">
          <cell r="A4273" t="str">
            <v>INSTALACOES HIDRO SANITARIAS</v>
          </cell>
          <cell r="B4273" t="str">
            <v>INHI</v>
          </cell>
          <cell r="C4273" t="str">
            <v>CONEXOES</v>
          </cell>
          <cell r="D4273" t="str">
            <v>0180</v>
          </cell>
        </row>
        <row r="4273">
          <cell r="G4273">
            <v>92351</v>
          </cell>
          <cell r="H4273" t="str">
            <v>JOELHO 90 GRAUS, EM FERRO GALVANIZADO, DN 50 (2"), CONEXÃO ROSQUEADA, INSTALADO EM PRUMADAS - FORNECIMENTO E INSTALAÇÃO. AF_10/2020</v>
          </cell>
          <cell r="I4273" t="str">
            <v>UN</v>
          </cell>
          <cell r="J4273" t="str">
            <v>COEFICIENTE DE REPRESENTATIVIDADE</v>
          </cell>
          <cell r="K4273" t="str">
            <v>94,47</v>
          </cell>
        </row>
        <row r="4274">
          <cell r="A4274" t="str">
            <v>INSTALACOES HIDRO SANITARIAS</v>
          </cell>
          <cell r="B4274" t="str">
            <v>INHI</v>
          </cell>
          <cell r="C4274" t="str">
            <v>CONEXOES</v>
          </cell>
          <cell r="D4274" t="str">
            <v>0180</v>
          </cell>
        </row>
        <row r="4274">
          <cell r="G4274">
            <v>92352</v>
          </cell>
          <cell r="H4274" t="str">
            <v>JOELHO 45 GRAUS, EM FERRO GALVANIZADO, DN 65 (2 1/2"), CONEXÃO ROSQUEADA, INSTALADO EM PRUMADAS - FORNECIMENTO E INSTALAÇÃO. AF_10/2020</v>
          </cell>
          <cell r="I4274" t="str">
            <v>UN</v>
          </cell>
          <cell r="J4274" t="str">
            <v>COEFICIENTE DE REPRESENTATIVIDADE</v>
          </cell>
          <cell r="K4274" t="str">
            <v>150,48</v>
          </cell>
        </row>
        <row r="4275">
          <cell r="A4275" t="str">
            <v>INSTALACOES HIDRO SANITARIAS</v>
          </cell>
          <cell r="B4275" t="str">
            <v>INHI</v>
          </cell>
          <cell r="C4275" t="str">
            <v>CONEXOES</v>
          </cell>
          <cell r="D4275" t="str">
            <v>0180</v>
          </cell>
        </row>
        <row r="4275">
          <cell r="G4275">
            <v>92353</v>
          </cell>
          <cell r="H4275" t="str">
            <v>JOELHO 90 GRAUS, EM FERRO GALVANIZADO, DN 65 (2 1/2"), CONEXÃO ROSQUEADA, INSTALADO EM PRUMADAS - FORNECIMENTO E INSTALAÇÃO. AF_10/2020</v>
          </cell>
          <cell r="I4275" t="str">
            <v>UN</v>
          </cell>
          <cell r="J4275" t="str">
            <v>COEFICIENTE DE REPRESENTATIVIDADE</v>
          </cell>
          <cell r="K4275" t="str">
            <v>140,20</v>
          </cell>
        </row>
        <row r="4276">
          <cell r="A4276" t="str">
            <v>INSTALACOES HIDRO SANITARIAS</v>
          </cell>
          <cell r="B4276" t="str">
            <v>INHI</v>
          </cell>
          <cell r="C4276" t="str">
            <v>CONEXOES</v>
          </cell>
          <cell r="D4276" t="str">
            <v>0180</v>
          </cell>
        </row>
        <row r="4276">
          <cell r="G4276">
            <v>92354</v>
          </cell>
          <cell r="H4276" t="str">
            <v>JOELHO 45 GRAUS, EM FERRO GALVANIZADO, DN 80 (3"), CONEXÃO ROSQUEADA, INSTALADO EM PRUMADAS - FORNECIMENTO E INSTALAÇÃO. AF_10/2020</v>
          </cell>
          <cell r="I4276" t="str">
            <v>UN</v>
          </cell>
          <cell r="J4276" t="str">
            <v>COEFICIENTE DE REPRESENTATIVIDADE</v>
          </cell>
          <cell r="K4276" t="str">
            <v>202,01</v>
          </cell>
        </row>
        <row r="4277">
          <cell r="A4277" t="str">
            <v>INSTALACOES HIDRO SANITARIAS</v>
          </cell>
          <cell r="B4277" t="str">
            <v>INHI</v>
          </cell>
          <cell r="C4277" t="str">
            <v>CONEXOES</v>
          </cell>
          <cell r="D4277" t="str">
            <v>0180</v>
          </cell>
        </row>
        <row r="4277">
          <cell r="G4277">
            <v>92355</v>
          </cell>
          <cell r="H4277" t="str">
            <v>JOELHO 90 GRAUS, EM FERRO GALVANIZADO, DN 80 (3"), CONEXÃO ROSQUEADA, INSTALADO EM PRUMADAS - FORNECIMENTO E INSTALAÇÃO. AF_10/2020</v>
          </cell>
          <cell r="I4277" t="str">
            <v>UN</v>
          </cell>
          <cell r="J4277" t="str">
            <v>COEFICIENTE DE REPRESENTATIVIDADE</v>
          </cell>
          <cell r="K4277" t="str">
            <v>182,19</v>
          </cell>
        </row>
        <row r="4278">
          <cell r="A4278" t="str">
            <v>INSTALACOES HIDRO SANITARIAS</v>
          </cell>
          <cell r="B4278" t="str">
            <v>INHI</v>
          </cell>
          <cell r="C4278" t="str">
            <v>CONEXOES</v>
          </cell>
          <cell r="D4278" t="str">
            <v>0180</v>
          </cell>
        </row>
        <row r="4278">
          <cell r="G4278">
            <v>92356</v>
          </cell>
          <cell r="H4278" t="str">
            <v>TÊ, EM FERRO GALVANIZADO, DN 50 (2"), CONEXÃO ROSQUEADA, INSTALADO EM PRUMADAS - FORNECIMENTO E INSTALAÇÃO. AF_10/2020</v>
          </cell>
          <cell r="I4278" t="str">
            <v>UN</v>
          </cell>
          <cell r="J4278" t="str">
            <v>COEFICIENTE DE REPRESENTATIVIDADE</v>
          </cell>
          <cell r="K4278" t="str">
            <v>125,90</v>
          </cell>
        </row>
        <row r="4279">
          <cell r="A4279" t="str">
            <v>INSTALACOES HIDRO SANITARIAS</v>
          </cell>
          <cell r="B4279" t="str">
            <v>INHI</v>
          </cell>
          <cell r="C4279" t="str">
            <v>CONEXOES</v>
          </cell>
          <cell r="D4279" t="str">
            <v>0180</v>
          </cell>
        </row>
        <row r="4279">
          <cell r="G4279">
            <v>92357</v>
          </cell>
          <cell r="H4279" t="str">
            <v>TÊ, EM FERRO GALVANIZADO, DN 65 (2 1/2"), CONEXÃO ROSQUEADA, INSTALADO EM PRUMADAS - FORNECIMENTO E INSTALAÇÃO. AF_10/2020</v>
          </cell>
          <cell r="I4279" t="str">
            <v>UN</v>
          </cell>
          <cell r="J4279" t="str">
            <v>COEFICIENTE DE REPRESENTATIVIDADE</v>
          </cell>
          <cell r="K4279" t="str">
            <v>192,09</v>
          </cell>
        </row>
        <row r="4280">
          <cell r="A4280" t="str">
            <v>INSTALACOES HIDRO SANITARIAS</v>
          </cell>
          <cell r="B4280" t="str">
            <v>INHI</v>
          </cell>
          <cell r="C4280" t="str">
            <v>CONEXOES</v>
          </cell>
          <cell r="D4280" t="str">
            <v>0180</v>
          </cell>
        </row>
        <row r="4280">
          <cell r="G4280">
            <v>92358</v>
          </cell>
          <cell r="H4280" t="str">
            <v>TÊ, EM FERRO GALVANIZADO, DN 80 (3"), CONEXÃO ROSQUEADA, INSTALADO EM PRUMADAS - FORNECIMENTO E INSTALAÇÃO. AF_10/2020</v>
          </cell>
          <cell r="I4280" t="str">
            <v>UN</v>
          </cell>
          <cell r="J4280" t="str">
            <v>COEFICIENTE DE REPRESENTATIVIDADE</v>
          </cell>
          <cell r="K4280" t="str">
            <v>241,01</v>
          </cell>
        </row>
        <row r="4281">
          <cell r="A4281" t="str">
            <v>INSTALACOES HIDRO SANITARIAS</v>
          </cell>
          <cell r="B4281" t="str">
            <v>INHI</v>
          </cell>
          <cell r="C4281" t="str">
            <v>CONEXOES</v>
          </cell>
          <cell r="D4281" t="str">
            <v>0180</v>
          </cell>
        </row>
        <row r="4281">
          <cell r="G4281">
            <v>92369</v>
          </cell>
          <cell r="H4281" t="str">
            <v>NIPLE, EM FERRO GALVANIZADO, DN 25 (1"), CONEXÃO ROSQUEADA, INSTALADO EM REDE DE ALIMENTAÇÃO PARA HIDRANTE - FORNECIMENTO E INSTALAÇÃO. AF_10/2020</v>
          </cell>
          <cell r="I4281" t="str">
            <v>UN</v>
          </cell>
          <cell r="J4281" t="str">
            <v>COEFICIENTE DE REPRESENTATIVIDADE</v>
          </cell>
          <cell r="K4281" t="str">
            <v>33,83</v>
          </cell>
        </row>
        <row r="4282">
          <cell r="A4282" t="str">
            <v>INSTALACOES HIDRO SANITARIAS</v>
          </cell>
          <cell r="B4282" t="str">
            <v>INHI</v>
          </cell>
          <cell r="C4282" t="str">
            <v>CONEXOES</v>
          </cell>
          <cell r="D4282" t="str">
            <v>0180</v>
          </cell>
        </row>
        <row r="4282">
          <cell r="G4282">
            <v>92370</v>
          </cell>
          <cell r="H4282" t="str">
            <v>LUVA, EM FERRO GALVANIZADO, DN 25 (1"), CONEXÃO ROSQUEADA, INSTALADO EM REDE DE ALIMENTAÇÃO PARA HIDRANTE - FORNECIMENTO E INSTALAÇÃO. AF_10/2020</v>
          </cell>
          <cell r="I4282" t="str">
            <v>UN</v>
          </cell>
          <cell r="J4282" t="str">
            <v>COEFICIENTE DE REPRESENTATIVIDADE</v>
          </cell>
          <cell r="K4282" t="str">
            <v>35,73</v>
          </cell>
        </row>
        <row r="4283">
          <cell r="A4283" t="str">
            <v>INSTALACOES HIDRO SANITARIAS</v>
          </cell>
          <cell r="B4283" t="str">
            <v>INHI</v>
          </cell>
          <cell r="C4283" t="str">
            <v>CONEXOES</v>
          </cell>
          <cell r="D4283" t="str">
            <v>0180</v>
          </cell>
        </row>
        <row r="4283">
          <cell r="G4283">
            <v>92371</v>
          </cell>
          <cell r="H4283" t="str">
            <v>NIPLE, EM FERRO GALVANIZADO, DN 32 (1 1/4"), CONEXÃO ROSQUEADA, INSTALADO EM REDE DE ALIMENTAÇÃO PARA HIDRANTE - FORNECIMENTO E INSTALAÇÃO. AF_10/2020</v>
          </cell>
          <cell r="I4283" t="str">
            <v>UN</v>
          </cell>
          <cell r="J4283" t="str">
            <v>COEFICIENTE DE REPRESENTATIVIDADE</v>
          </cell>
          <cell r="K4283" t="str">
            <v>41,44</v>
          </cell>
        </row>
        <row r="4284">
          <cell r="A4284" t="str">
            <v>INSTALACOES HIDRO SANITARIAS</v>
          </cell>
          <cell r="B4284" t="str">
            <v>INHI</v>
          </cell>
          <cell r="C4284" t="str">
            <v>CONEXOES</v>
          </cell>
          <cell r="D4284" t="str">
            <v>0180</v>
          </cell>
        </row>
        <row r="4284">
          <cell r="G4284">
            <v>92372</v>
          </cell>
          <cell r="H4284" t="str">
            <v>LUVA, EM FERRO GALVANIZADO, DN 32 (1 1/4"), CONEXÃO ROSQUEADA, INSTALADO EM REDE DE ALIMENTAÇÃO PARA HIDRANTE - FORNECIMENTO E INSTALAÇÃO. AF_10/2020</v>
          </cell>
          <cell r="I4284" t="str">
            <v>UN</v>
          </cell>
          <cell r="J4284" t="str">
            <v>COEFICIENTE DE REPRESENTATIVIDADE</v>
          </cell>
          <cell r="K4284" t="str">
            <v>43,19</v>
          </cell>
        </row>
        <row r="4285">
          <cell r="A4285" t="str">
            <v>INSTALACOES HIDRO SANITARIAS</v>
          </cell>
          <cell r="B4285" t="str">
            <v>INHI</v>
          </cell>
          <cell r="C4285" t="str">
            <v>CONEXOES</v>
          </cell>
          <cell r="D4285" t="str">
            <v>0180</v>
          </cell>
        </row>
        <row r="4285">
          <cell r="G4285">
            <v>92373</v>
          </cell>
          <cell r="H4285" t="str">
            <v>NIPLE, EM FERRO GALVANIZADO, DN 40 (1 1/2"), CONEXÃO ROSQUEADA, INSTALADO EM REDE DE ALIMENTAÇÃO PARA HIDRANTE - FORNECIMENTO E INSTALAÇÃO. AF_10/2020</v>
          </cell>
          <cell r="I4285" t="str">
            <v>UN</v>
          </cell>
          <cell r="J4285" t="str">
            <v>COEFICIENTE DE REPRESENTATIVIDADE</v>
          </cell>
          <cell r="K4285" t="str">
            <v>49,38</v>
          </cell>
        </row>
        <row r="4286">
          <cell r="A4286" t="str">
            <v>INSTALACOES HIDRO SANITARIAS</v>
          </cell>
          <cell r="B4286" t="str">
            <v>INHI</v>
          </cell>
          <cell r="C4286" t="str">
            <v>CONEXOES</v>
          </cell>
          <cell r="D4286" t="str">
            <v>0180</v>
          </cell>
        </row>
        <row r="4286">
          <cell r="G4286">
            <v>92374</v>
          </cell>
          <cell r="H4286" t="str">
            <v>LUVA, EM FERRO GALVANIZADO, DN 40 (1 1/2"), CONEXÃO ROSQUEADA, INSTALADO EM REDE DE ALIMENTAÇÃO PARA HIDRANTE - FORNECIMENTO E INSTALAÇÃO. AF_10/2020</v>
          </cell>
          <cell r="I4286" t="str">
            <v>UN</v>
          </cell>
          <cell r="J4286" t="str">
            <v>COEFICIENTE DE REPRESENTATIVIDADE</v>
          </cell>
          <cell r="K4286" t="str">
            <v>49,72</v>
          </cell>
        </row>
        <row r="4287">
          <cell r="A4287" t="str">
            <v>INSTALACOES HIDRO SANITARIAS</v>
          </cell>
          <cell r="B4287" t="str">
            <v>INHI</v>
          </cell>
          <cell r="C4287" t="str">
            <v>CONEXOES</v>
          </cell>
          <cell r="D4287" t="str">
            <v>0180</v>
          </cell>
        </row>
        <row r="4287">
          <cell r="G4287">
            <v>92375</v>
          </cell>
          <cell r="H4287" t="str">
            <v>NIPLE, EM FERRO GALVANIZADO, DN 50 (2"), CONEXÃO ROSQUEADA, INSTALADO EM REDE DE ALIMENTAÇÃO PARA HIDRANTE - FORNECIMENTO E INSTALAÇÃO. AF_10/2020</v>
          </cell>
          <cell r="I4287" t="str">
            <v>UN</v>
          </cell>
          <cell r="J4287" t="str">
            <v>COEFICIENTE DE REPRESENTATIVIDADE</v>
          </cell>
          <cell r="K4287" t="str">
            <v>65,08</v>
          </cell>
        </row>
        <row r="4288">
          <cell r="A4288" t="str">
            <v>INSTALACOES HIDRO SANITARIAS</v>
          </cell>
          <cell r="B4288" t="str">
            <v>INHI</v>
          </cell>
          <cell r="C4288" t="str">
            <v>CONEXOES</v>
          </cell>
          <cell r="D4288" t="str">
            <v>0180</v>
          </cell>
        </row>
        <row r="4288">
          <cell r="G4288">
            <v>92376</v>
          </cell>
          <cell r="H4288" t="str">
            <v>LUVA, EM FERRO GALVANIZADO, DN 50 (2"), CONEXÃO ROSQUEADA, INSTALADO EM REDE DE ALIMENTAÇÃO PARA HIDRANTE - FORNECIMENTO E INSTALAÇÃO. AF_10/2020</v>
          </cell>
          <cell r="I4288" t="str">
            <v>UN</v>
          </cell>
          <cell r="J4288" t="str">
            <v>COEFICIENTE DE REPRESENTATIVIDADE</v>
          </cell>
          <cell r="K4288" t="str">
            <v>65,05</v>
          </cell>
        </row>
        <row r="4289">
          <cell r="A4289" t="str">
            <v>INSTALACOES HIDRO SANITARIAS</v>
          </cell>
          <cell r="B4289" t="str">
            <v>INHI</v>
          </cell>
          <cell r="C4289" t="str">
            <v>CONEXOES</v>
          </cell>
          <cell r="D4289" t="str">
            <v>0180</v>
          </cell>
        </row>
        <row r="4289">
          <cell r="G4289">
            <v>92377</v>
          </cell>
          <cell r="H4289" t="str">
            <v>NIPLE, EM FERRO GALVANIZADO, DN 65 (2 1/2"), CONEXÃO ROSQUEADA, INSTALADO EM REDE DE ALIMENTAÇÃO PARA HIDRANTE - FORNECIMENTO E INSTALAÇÃO. AF_10/2020</v>
          </cell>
          <cell r="I4289" t="str">
            <v>UN</v>
          </cell>
          <cell r="J4289" t="str">
            <v>COEFICIENTE DE REPRESENTATIVIDADE</v>
          </cell>
          <cell r="K4289" t="str">
            <v>88,35</v>
          </cell>
        </row>
        <row r="4290">
          <cell r="A4290" t="str">
            <v>INSTALACOES HIDRO SANITARIAS</v>
          </cell>
          <cell r="B4290" t="str">
            <v>INHI</v>
          </cell>
          <cell r="C4290" t="str">
            <v>CONEXOES</v>
          </cell>
          <cell r="D4290" t="str">
            <v>0180</v>
          </cell>
        </row>
        <row r="4290">
          <cell r="G4290">
            <v>92378</v>
          </cell>
          <cell r="H4290" t="str">
            <v>LUVA, EM FERRO GALVANIZADO, DN 65 (2 1/2"), CONEXÃO ROSQUEADA, INSTALADO EM REDE DE ALIMENTAÇÃO PARA HIDRANTE - FORNECIMENTO E INSTALAÇÃO. AF_10/2020</v>
          </cell>
          <cell r="I4290" t="str">
            <v>UN</v>
          </cell>
          <cell r="J4290" t="str">
            <v>COEFICIENTE DE REPRESENTATIVIDADE</v>
          </cell>
          <cell r="K4290" t="str">
            <v>98,85</v>
          </cell>
        </row>
        <row r="4291">
          <cell r="A4291" t="str">
            <v>INSTALACOES HIDRO SANITARIAS</v>
          </cell>
          <cell r="B4291" t="str">
            <v>INHI</v>
          </cell>
          <cell r="C4291" t="str">
            <v>CONEXOES</v>
          </cell>
          <cell r="D4291" t="str">
            <v>0180</v>
          </cell>
        </row>
        <row r="4291">
          <cell r="G4291">
            <v>92379</v>
          </cell>
          <cell r="H4291" t="str">
            <v>NIPLE, EM FERRO GALVANIZADO, DN 80 (3"), CONEXÃO ROSQUEADA, INSTALADO EM REDE DE ALIMENTAÇÃO PARA HIDRANTE - FORNECIMENTO E INSTALAÇÃO. AF_10/2020</v>
          </cell>
          <cell r="I4291" t="str">
            <v>UN</v>
          </cell>
          <cell r="J4291" t="str">
            <v>COEFICIENTE DE REPRESENTATIVIDADE</v>
          </cell>
          <cell r="K4291" t="str">
            <v>127,03</v>
          </cell>
        </row>
        <row r="4292">
          <cell r="A4292" t="str">
            <v>INSTALACOES HIDRO SANITARIAS</v>
          </cell>
          <cell r="B4292" t="str">
            <v>INHI</v>
          </cell>
          <cell r="C4292" t="str">
            <v>CONEXOES</v>
          </cell>
          <cell r="D4292" t="str">
            <v>0180</v>
          </cell>
        </row>
        <row r="4292">
          <cell r="G4292">
            <v>92380</v>
          </cell>
          <cell r="H4292" t="str">
            <v>LUVA, EM FERRO GALVANIZADO, DN 80 (3"), CONEXÃO ROSQUEADA, INSTALADO EM REDE DE ALIMENTAÇÃO PARA HIDRANTE - FORNECIMENTO E INSTALAÇÃO. AF_10/2020</v>
          </cell>
          <cell r="I4292" t="str">
            <v>UN</v>
          </cell>
          <cell r="J4292" t="str">
            <v>COEFICIENTE DE REPRESENTATIVIDADE</v>
          </cell>
          <cell r="K4292" t="str">
            <v>136,38</v>
          </cell>
        </row>
        <row r="4293">
          <cell r="A4293" t="str">
            <v>INSTALACOES HIDRO SANITARIAS</v>
          </cell>
          <cell r="B4293" t="str">
            <v>INHI</v>
          </cell>
          <cell r="C4293" t="str">
            <v>CONEXOES</v>
          </cell>
          <cell r="D4293" t="str">
            <v>0180</v>
          </cell>
        </row>
        <row r="4293">
          <cell r="G4293">
            <v>92381</v>
          </cell>
          <cell r="H4293" t="str">
            <v>JOELHO 45 GRAUS, EM FERRO GALVANIZADO, DN 25 (1"), CONEXÃO ROSQUEADA, INSTALADO EM REDE DE ALIMENTAÇÃO PARA HIDRANTE - FORNECIMENTO E INSTALAÇÃO. AF_10/2020</v>
          </cell>
          <cell r="I4293" t="str">
            <v>UN</v>
          </cell>
          <cell r="J4293" t="str">
            <v>COEFICIENTE DE REPRESENTATIVIDADE</v>
          </cell>
          <cell r="K4293" t="str">
            <v>51,31</v>
          </cell>
        </row>
        <row r="4294">
          <cell r="A4294" t="str">
            <v>INSTALACOES HIDRO SANITARIAS</v>
          </cell>
          <cell r="B4294" t="str">
            <v>INHI</v>
          </cell>
          <cell r="C4294" t="str">
            <v>CONEXOES</v>
          </cell>
          <cell r="D4294" t="str">
            <v>0180</v>
          </cell>
        </row>
        <row r="4294">
          <cell r="G4294">
            <v>92382</v>
          </cell>
          <cell r="H4294" t="str">
            <v>JOELHO 90 GRAUS, EM FERRO GALVANIZADO, DN 25 (1"), CONEXÃO ROSQUEADA, INSTALADO EM REDE DE ALIMENTAÇÃO PARA HIDRANTE - FORNECIMENTO E INSTALAÇÃO. AF_10/2020</v>
          </cell>
          <cell r="I4294" t="str">
            <v>UN</v>
          </cell>
          <cell r="J4294" t="str">
            <v>COEFICIENTE DE REPRESENTATIVIDADE</v>
          </cell>
          <cell r="K4294" t="str">
            <v>48,80</v>
          </cell>
        </row>
        <row r="4295">
          <cell r="A4295" t="str">
            <v>INSTALACOES HIDRO SANITARIAS</v>
          </cell>
          <cell r="B4295" t="str">
            <v>INHI</v>
          </cell>
          <cell r="C4295" t="str">
            <v>CONEXOES</v>
          </cell>
          <cell r="D4295" t="str">
            <v>0180</v>
          </cell>
        </row>
        <row r="4295">
          <cell r="G4295">
            <v>92383</v>
          </cell>
          <cell r="H4295" t="str">
            <v>JOELHO 45 GRAUS, EM FERRO GALVANIZADO, DN 32 (1 1/4"), CONEXÃO ROSQUEADA, INSTALADO EM REDE DE ALIMENTAÇÃO PARA HIDRANTE - FORNECIMENTO E INSTALAÇÃO. AF_10/2020</v>
          </cell>
          <cell r="I4295" t="str">
            <v>UN</v>
          </cell>
          <cell r="J4295" t="str">
            <v>COEFICIENTE DE REPRESENTATIVIDADE</v>
          </cell>
          <cell r="K4295" t="str">
            <v>65,78</v>
          </cell>
        </row>
        <row r="4296">
          <cell r="A4296" t="str">
            <v>INSTALACOES HIDRO SANITARIAS</v>
          </cell>
          <cell r="B4296" t="str">
            <v>INHI</v>
          </cell>
          <cell r="C4296" t="str">
            <v>CONEXOES</v>
          </cell>
          <cell r="D4296" t="str">
            <v>0180</v>
          </cell>
        </row>
        <row r="4296">
          <cell r="G4296">
            <v>92384</v>
          </cell>
          <cell r="H4296" t="str">
            <v>JOELHO 90 GRAUS, EM FERRO GALVANIZADO, DN 32 (1 1/4"), CONEXÃO ROSQUEADA, INSTALADO EM REDE DE ALIMENTAÇÃO PARA HIDRANTE - FORNECIMENTO E INSTALAÇÃO. AF_10/2020</v>
          </cell>
          <cell r="I4296" t="str">
            <v>UN</v>
          </cell>
          <cell r="J4296" t="str">
            <v>COEFICIENTE DE REPRESENTATIVIDADE</v>
          </cell>
          <cell r="K4296" t="str">
            <v>60,79</v>
          </cell>
        </row>
        <row r="4297">
          <cell r="A4297" t="str">
            <v>INSTALACOES HIDRO SANITARIAS</v>
          </cell>
          <cell r="B4297" t="str">
            <v>INHI</v>
          </cell>
          <cell r="C4297" t="str">
            <v>CONEXOES</v>
          </cell>
          <cell r="D4297" t="str">
            <v>0180</v>
          </cell>
        </row>
        <row r="4297">
          <cell r="G4297">
            <v>92385</v>
          </cell>
          <cell r="H4297" t="str">
            <v>JOELHO 45 GRAUS, EM FERRO GALVANIZADO, DN 40 (1 1/2"), CONEXÃO ROSQUEADA, INSTALADO EM REDE DE ALIMENTAÇÃO PARA HIDRANTE - FORNECIMENTO E INSTALAÇÃO. AF_10/2020</v>
          </cell>
          <cell r="I4297" t="str">
            <v>UN</v>
          </cell>
          <cell r="J4297" t="str">
            <v>COEFICIENTE DE REPRESENTATIVIDADE</v>
          </cell>
          <cell r="K4297" t="str">
            <v>75,80</v>
          </cell>
        </row>
        <row r="4298">
          <cell r="A4298" t="str">
            <v>INSTALACOES HIDRO SANITARIAS</v>
          </cell>
          <cell r="B4298" t="str">
            <v>INHI</v>
          </cell>
          <cell r="C4298" t="str">
            <v>CONEXOES</v>
          </cell>
          <cell r="D4298" t="str">
            <v>0180</v>
          </cell>
        </row>
        <row r="4298">
          <cell r="G4298">
            <v>92386</v>
          </cell>
          <cell r="H4298" t="str">
            <v>JOELHO 90 GRAUS, EM FERRO GALVANIZADO, DN 40 (1 1/2"), CONEXÃO ROSQUEADA, INSTALADO EM REDE DE ALIMENTAÇÃO PARA HIDRANTE - FORNECIMENTO E INSTALAÇÃO. AF_10/2020</v>
          </cell>
          <cell r="I4298" t="str">
            <v>UN</v>
          </cell>
          <cell r="J4298" t="str">
            <v>COEFICIENTE DE REPRESENTATIVIDADE</v>
          </cell>
          <cell r="K4298" t="str">
            <v>72,36</v>
          </cell>
        </row>
        <row r="4299">
          <cell r="A4299" t="str">
            <v>INSTALACOES HIDRO SANITARIAS</v>
          </cell>
          <cell r="B4299" t="str">
            <v>INHI</v>
          </cell>
          <cell r="C4299" t="str">
            <v>CONEXOES</v>
          </cell>
          <cell r="D4299" t="str">
            <v>0180</v>
          </cell>
        </row>
        <row r="4299">
          <cell r="G4299">
            <v>92387</v>
          </cell>
          <cell r="H4299" t="str">
            <v>JOELHO 45 GRAUS, EM FERRO GALVANIZADO, DN 50 (2"), CONEXÃO ROSQUEADA, INSTALADO EM REDE DE ALIMENTAÇÃO PARA HIDRANTE - FORNECIMENTO E INSTALAÇÃO. AF_10/2020</v>
          </cell>
          <cell r="I4299" t="str">
            <v>UN</v>
          </cell>
          <cell r="J4299" t="str">
            <v>COEFICIENTE DE REPRESENTATIVIDADE</v>
          </cell>
          <cell r="K4299" t="str">
            <v>96,72</v>
          </cell>
        </row>
        <row r="4300">
          <cell r="A4300" t="str">
            <v>INSTALACOES HIDRO SANITARIAS</v>
          </cell>
          <cell r="B4300" t="str">
            <v>INHI</v>
          </cell>
          <cell r="C4300" t="str">
            <v>CONEXOES</v>
          </cell>
          <cell r="D4300" t="str">
            <v>0180</v>
          </cell>
        </row>
        <row r="4300">
          <cell r="G4300">
            <v>92388</v>
          </cell>
          <cell r="H4300" t="str">
            <v>JOELHO 90 GRAUS, EM FERRO GALVANIZADO, DN 50 (2"), CONEXÃO ROSQUEADA, INSTALADO EM REDE DE ALIMENTAÇÃO PARA HIDRANTE - FORNECIMENTO E INSTALAÇÃO. AF_10/2020</v>
          </cell>
          <cell r="I4300" t="str">
            <v>UN</v>
          </cell>
          <cell r="J4300" t="str">
            <v>COEFICIENTE DE REPRESENTATIVIDADE</v>
          </cell>
          <cell r="K4300" t="str">
            <v>94,38</v>
          </cell>
        </row>
        <row r="4301">
          <cell r="A4301" t="str">
            <v>INSTALACOES HIDRO SANITARIAS</v>
          </cell>
          <cell r="B4301" t="str">
            <v>INHI</v>
          </cell>
          <cell r="C4301" t="str">
            <v>CONEXOES</v>
          </cell>
          <cell r="D4301" t="str">
            <v>0180</v>
          </cell>
        </row>
        <row r="4301">
          <cell r="G4301">
            <v>92389</v>
          </cell>
          <cell r="H4301" t="str">
            <v>JOELHO 45 GRAUS, EM FERRO GALVANIZADO, DN 65 (2 1/2"), CONEXÃO ROSQUEADA, INSTALADO EM REDE DE ALIMENTAÇÃO PARA HIDRANTE - FORNECIMENTO E INSTALAÇÃO. AF_10/2020</v>
          </cell>
          <cell r="I4301" t="str">
            <v>UN</v>
          </cell>
          <cell r="J4301" t="str">
            <v>COEFICIENTE DE REPRESENTATIVIDADE</v>
          </cell>
          <cell r="K4301" t="str">
            <v>152,78</v>
          </cell>
        </row>
        <row r="4302">
          <cell r="A4302" t="str">
            <v>INSTALACOES HIDRO SANITARIAS</v>
          </cell>
          <cell r="B4302" t="str">
            <v>INHI</v>
          </cell>
          <cell r="C4302" t="str">
            <v>CONEXOES</v>
          </cell>
          <cell r="D4302" t="str">
            <v>0180</v>
          </cell>
        </row>
        <row r="4302">
          <cell r="G4302">
            <v>92390</v>
          </cell>
          <cell r="H4302" t="str">
            <v>JOELHO 90 GRAUS, EM FERRO GALVANIZADO, DN 65 (2 1/2"), CONEXÃO ROSQUEADA, INSTALADO EM REDE DE ALIMENTAÇÃO PARA HIDRANTE - FORNECIMENTO E INSTALAÇÃO. AF_10/2020</v>
          </cell>
          <cell r="I4302" t="str">
            <v>UN</v>
          </cell>
          <cell r="J4302" t="str">
            <v>COEFICIENTE DE REPRESENTATIVIDADE</v>
          </cell>
          <cell r="K4302" t="str">
            <v>142,50</v>
          </cell>
        </row>
        <row r="4303">
          <cell r="A4303" t="str">
            <v>INSTALACOES HIDRO SANITARIAS</v>
          </cell>
          <cell r="B4303" t="str">
            <v>INHI</v>
          </cell>
          <cell r="C4303" t="str">
            <v>CONEXOES</v>
          </cell>
          <cell r="D4303" t="str">
            <v>0180</v>
          </cell>
        </row>
        <row r="4303">
          <cell r="G4303">
            <v>92635</v>
          </cell>
          <cell r="H4303" t="str">
            <v>JOELHO 45 GRAUS, EM FERRO GALVANIZADO, CONEXÃO ROSQUEADA, DN 80 (3"), INSTALADO EM REDE DE ALIMENTAÇÃO PARA HIDRANTE - FORNECIMENTO E INSTALAÇÃO. AF_10/2020</v>
          </cell>
          <cell r="I4303" t="str">
            <v>UN</v>
          </cell>
          <cell r="J4303" t="str">
            <v>COEFICIENTE DE REPRESENTATIVIDADE</v>
          </cell>
          <cell r="K4303" t="str">
            <v>206,67</v>
          </cell>
        </row>
        <row r="4304">
          <cell r="A4304" t="str">
            <v>INSTALACOES HIDRO SANITARIAS</v>
          </cell>
          <cell r="B4304" t="str">
            <v>INHI</v>
          </cell>
          <cell r="C4304" t="str">
            <v>CONEXOES</v>
          </cell>
          <cell r="D4304" t="str">
            <v>0180</v>
          </cell>
        </row>
        <row r="4304">
          <cell r="G4304">
            <v>92636</v>
          </cell>
          <cell r="H4304" t="str">
            <v>JOELHO 90 GRAUS, EM FERRO GALVANIZADO, CONEXÃO ROSQUEADA, DN 80 (3"), INSTALADO EM REDE DE ALIMENTAÇÃO PARA HIDRANTE - FORNECIMENTO E INSTALAÇÃO. AF_10/2020</v>
          </cell>
          <cell r="I4304" t="str">
            <v>UN</v>
          </cell>
          <cell r="J4304" t="str">
            <v>COEFICIENTE DE REPRESENTATIVIDADE</v>
          </cell>
          <cell r="K4304" t="str">
            <v>186,85</v>
          </cell>
        </row>
        <row r="4305">
          <cell r="A4305" t="str">
            <v>INSTALACOES HIDRO SANITARIAS</v>
          </cell>
          <cell r="B4305" t="str">
            <v>INHI</v>
          </cell>
          <cell r="C4305" t="str">
            <v>CONEXOES</v>
          </cell>
          <cell r="D4305" t="str">
            <v>0180</v>
          </cell>
        </row>
        <row r="4305">
          <cell r="G4305">
            <v>92637</v>
          </cell>
          <cell r="H4305" t="str">
            <v>TÊ, EM FERRO GALVANIZADO, CONEXÃO ROSQUEADA, DN 25 (1"), INSTALADO EM REDE DE ALIMENTAÇÃO PARA HIDRANTE - FORNECIMENTO E INSTALAÇÃO. AF_10/2020</v>
          </cell>
          <cell r="I4305" t="str">
            <v>UN</v>
          </cell>
          <cell r="J4305" t="str">
            <v>COEFICIENTE DE REPRESENTATIVIDADE</v>
          </cell>
          <cell r="K4305" t="str">
            <v>66,01</v>
          </cell>
        </row>
        <row r="4306">
          <cell r="A4306" t="str">
            <v>INSTALACOES HIDRO SANITARIAS</v>
          </cell>
          <cell r="B4306" t="str">
            <v>INHI</v>
          </cell>
          <cell r="C4306" t="str">
            <v>CONEXOES</v>
          </cell>
          <cell r="D4306" t="str">
            <v>0180</v>
          </cell>
        </row>
        <row r="4306">
          <cell r="G4306">
            <v>92638</v>
          </cell>
          <cell r="H4306" t="str">
            <v>TÊ, EM FERRO GALVANIZADO, CONEXÃO ROSQUEADA, DN 32 (1 1/4"), INSTALADO EM REDE DE ALIMENTAÇÃO PARA HIDRANTE - FORNECIMENTO E INSTALAÇÃO. AF_10/2020</v>
          </cell>
          <cell r="I4306" t="str">
            <v>UN</v>
          </cell>
          <cell r="J4306" t="str">
            <v>COEFICIENTE DE REPRESENTATIVIDADE</v>
          </cell>
          <cell r="K4306" t="str">
            <v>81,65</v>
          </cell>
        </row>
        <row r="4307">
          <cell r="A4307" t="str">
            <v>INSTALACOES HIDRO SANITARIAS</v>
          </cell>
          <cell r="B4307" t="str">
            <v>INHI</v>
          </cell>
          <cell r="C4307" t="str">
            <v>CONEXOES</v>
          </cell>
          <cell r="D4307" t="str">
            <v>0180</v>
          </cell>
        </row>
        <row r="4307">
          <cell r="G4307">
            <v>92639</v>
          </cell>
          <cell r="H4307" t="str">
            <v>TÊ, EM FERRO GALVANIZADO, CONEXÃO ROSQUEADA, DN 40 (1 1/2"), INSTALADO EM REDE DE ALIMENTAÇÃO PARA HIDRANTE - FORNECIMENTO E INSTALAÇÃO. AF_10/2020</v>
          </cell>
          <cell r="I4307" t="str">
            <v>UN</v>
          </cell>
          <cell r="J4307" t="str">
            <v>COEFICIENTE DE REPRESENTATIVIDADE</v>
          </cell>
          <cell r="K4307" t="str">
            <v>95,13</v>
          </cell>
        </row>
        <row r="4308">
          <cell r="A4308" t="str">
            <v>INSTALACOES HIDRO SANITARIAS</v>
          </cell>
          <cell r="B4308" t="str">
            <v>INHI</v>
          </cell>
          <cell r="C4308" t="str">
            <v>CONEXOES</v>
          </cell>
          <cell r="D4308" t="str">
            <v>0180</v>
          </cell>
        </row>
        <row r="4308">
          <cell r="G4308">
            <v>92640</v>
          </cell>
          <cell r="H4308" t="str">
            <v>TÊ, EM FERRO GALVANIZADO, CONEXÃO ROSQUEADA, DN 50 (2"), INSTALADO EM REDE DE ALIMENTAÇÃO PARA HIDRANTE - FORNECIMENTO E INSTALAÇÃO. AF_10/2020</v>
          </cell>
          <cell r="I4308" t="str">
            <v>UN</v>
          </cell>
          <cell r="J4308" t="str">
            <v>COEFICIENTE DE REPRESENTATIVIDADE</v>
          </cell>
          <cell r="K4308" t="str">
            <v>125,77</v>
          </cell>
        </row>
        <row r="4309">
          <cell r="A4309" t="str">
            <v>INSTALACOES HIDRO SANITARIAS</v>
          </cell>
          <cell r="B4309" t="str">
            <v>INHI</v>
          </cell>
          <cell r="C4309" t="str">
            <v>CONEXOES</v>
          </cell>
          <cell r="D4309" t="str">
            <v>0180</v>
          </cell>
        </row>
        <row r="4309">
          <cell r="G4309">
            <v>92642</v>
          </cell>
          <cell r="H4309" t="str">
            <v>TÊ, EM FERRO GALVANIZADO, CONEXÃO ROSQUEADA, DN 65 (2 1/2"), INSTALADO EM REDE DE ALIMENTAÇÃO PARA HIDRANTE - FORNECIMENTO E INSTALAÇÃO. AF_10/2020</v>
          </cell>
          <cell r="I4309" t="str">
            <v>UN</v>
          </cell>
          <cell r="J4309" t="str">
            <v>COEFICIENTE DE REPRESENTATIVIDADE</v>
          </cell>
          <cell r="K4309" t="str">
            <v>195,11</v>
          </cell>
        </row>
        <row r="4310">
          <cell r="A4310" t="str">
            <v>INSTALACOES HIDRO SANITARIAS</v>
          </cell>
          <cell r="B4310" t="str">
            <v>INHI</v>
          </cell>
          <cell r="C4310" t="str">
            <v>CONEXOES</v>
          </cell>
          <cell r="D4310" t="str">
            <v>0180</v>
          </cell>
        </row>
        <row r="4310">
          <cell r="G4310">
            <v>92644</v>
          </cell>
          <cell r="H4310" t="str">
            <v>TÊ, EM FERRO GALVANIZADO, CONEXÃO ROSQUEADA, DN 80 (3"), INSTALADO EM REDE DE ALIMENTAÇÃO PARA HIDRANTE - FORNECIMENTO E INSTALAÇÃO. AF_10/2020</v>
          </cell>
          <cell r="I4310" t="str">
            <v>UN</v>
          </cell>
          <cell r="J4310" t="str">
            <v>COEFICIENTE DE REPRESENTATIVIDADE</v>
          </cell>
          <cell r="K4310" t="str">
            <v>247,22</v>
          </cell>
        </row>
        <row r="4311">
          <cell r="A4311" t="str">
            <v>INSTALACOES HIDRO SANITARIAS</v>
          </cell>
          <cell r="B4311" t="str">
            <v>INHI</v>
          </cell>
          <cell r="C4311" t="str">
            <v>CONEXOES</v>
          </cell>
          <cell r="D4311" t="str">
            <v>0180</v>
          </cell>
        </row>
        <row r="4311">
          <cell r="G4311">
            <v>92657</v>
          </cell>
          <cell r="H4311" t="str">
            <v>NIPLE, EM FERRO GALVANIZADO, CONEXÃO ROSQUEADA, DN 25 (1"), INSTALADO EM REDE DE ALIMENTAÇÃO PARA SPRINKLER - FORNECIMENTO E INSTALAÇÃO. AF_10/2020</v>
          </cell>
          <cell r="I4311" t="str">
            <v>UN</v>
          </cell>
          <cell r="J4311" t="str">
            <v>COEFICIENTE DE REPRESENTATIVIDADE</v>
          </cell>
          <cell r="K4311" t="str">
            <v>25,45</v>
          </cell>
        </row>
        <row r="4312">
          <cell r="A4312" t="str">
            <v>INSTALACOES HIDRO SANITARIAS</v>
          </cell>
          <cell r="B4312" t="str">
            <v>INHI</v>
          </cell>
          <cell r="C4312" t="str">
            <v>CONEXOES</v>
          </cell>
          <cell r="D4312" t="str">
            <v>0180</v>
          </cell>
        </row>
        <row r="4312">
          <cell r="G4312">
            <v>92658</v>
          </cell>
          <cell r="H4312" t="str">
            <v>LUVA, EM FERRO GALVANIZADO, CONEXÃO ROSQUEADA, DN 25 (1"), INSTALADO EM REDE DE ALIMENTAÇÃO PARA SPRINKLER - FORNECIMENTO E INSTALAÇÃO. AF_10/2020</v>
          </cell>
          <cell r="I4312" t="str">
            <v>UN</v>
          </cell>
          <cell r="J4312" t="str">
            <v>COEFICIENTE DE REPRESENTATIVIDADE</v>
          </cell>
          <cell r="K4312" t="str">
            <v>27,35</v>
          </cell>
        </row>
        <row r="4313">
          <cell r="A4313" t="str">
            <v>INSTALACOES HIDRO SANITARIAS</v>
          </cell>
          <cell r="B4313" t="str">
            <v>INHI</v>
          </cell>
          <cell r="C4313" t="str">
            <v>CONEXOES</v>
          </cell>
          <cell r="D4313" t="str">
            <v>0180</v>
          </cell>
        </row>
        <row r="4313">
          <cell r="G4313">
            <v>92659</v>
          </cell>
          <cell r="H4313" t="str">
            <v>NIPLE, EM FERRO GALVANIZADO, CONEXÃO ROSQUEADA, DN 32 (1 1/4"), INSTALADO EM REDE DE ALIMENTAÇÃO PARA SPRINKLER - FORNECIMENTO E INSTALAÇÃO. AF_10/2020</v>
          </cell>
          <cell r="I4313" t="str">
            <v>UN</v>
          </cell>
          <cell r="J4313" t="str">
            <v>COEFICIENTE DE REPRESENTATIVIDADE</v>
          </cell>
          <cell r="K4313" t="str">
            <v>31,91</v>
          </cell>
        </row>
        <row r="4314">
          <cell r="A4314" t="str">
            <v>INSTALACOES HIDRO SANITARIAS</v>
          </cell>
          <cell r="B4314" t="str">
            <v>INHI</v>
          </cell>
          <cell r="C4314" t="str">
            <v>CONEXOES</v>
          </cell>
          <cell r="D4314" t="str">
            <v>0180</v>
          </cell>
        </row>
        <row r="4314">
          <cell r="G4314">
            <v>92660</v>
          </cell>
          <cell r="H4314" t="str">
            <v>LUVA, EM FERRO GALVANIZADO, CONEXÃO ROSQUEADA, DN 32 (1 1/4"), INSTALADO EM REDE DE ALIMENTAÇÃO PARA SPRINKLER - FORNECIMENTO E INSTALAÇÃO. AF_10/2020</v>
          </cell>
          <cell r="I4314" t="str">
            <v>UN</v>
          </cell>
          <cell r="J4314" t="str">
            <v>COEFICIENTE DE REPRESENTATIVIDADE</v>
          </cell>
          <cell r="K4314" t="str">
            <v>33,66</v>
          </cell>
        </row>
        <row r="4315">
          <cell r="A4315" t="str">
            <v>INSTALACOES HIDRO SANITARIAS</v>
          </cell>
          <cell r="B4315" t="str">
            <v>INHI</v>
          </cell>
          <cell r="C4315" t="str">
            <v>CONEXOES</v>
          </cell>
          <cell r="D4315" t="str">
            <v>0180</v>
          </cell>
        </row>
        <row r="4315">
          <cell r="G4315">
            <v>92661</v>
          </cell>
          <cell r="H4315" t="str">
            <v>NIPLE, EM FERRO GALVANIZADO, CONEXÃO ROSQUEADA, DN 40 (1 1/2"), INSTALADO EM REDE DE ALIMENTAÇÃO PARA SPRINKLER - FORNECIMENTO E INSTALAÇÃO. AF_10/2020</v>
          </cell>
          <cell r="I4315" t="str">
            <v>UN</v>
          </cell>
          <cell r="J4315" t="str">
            <v>COEFICIENTE DE REPRESENTATIVIDADE</v>
          </cell>
          <cell r="K4315" t="str">
            <v>38,51</v>
          </cell>
        </row>
        <row r="4316">
          <cell r="A4316" t="str">
            <v>INSTALACOES HIDRO SANITARIAS</v>
          </cell>
          <cell r="B4316" t="str">
            <v>INHI</v>
          </cell>
          <cell r="C4316" t="str">
            <v>CONEXOES</v>
          </cell>
          <cell r="D4316" t="str">
            <v>0180</v>
          </cell>
        </row>
        <row r="4316">
          <cell r="G4316">
            <v>92662</v>
          </cell>
          <cell r="H4316" t="str">
            <v>LUVA, EM FERRO GALVANIZADO, CONEXÃO ROSQUEADA, DN 40 (1 1/2"), INSTALADO EM REDE DE ALIMENTAÇÃO PARA SPRINKLER - FORNECIMENTO E INSTALAÇÃO. AF_10/2020</v>
          </cell>
          <cell r="I4316" t="str">
            <v>UN</v>
          </cell>
          <cell r="J4316" t="str">
            <v>COEFICIENTE DE REPRESENTATIVIDADE</v>
          </cell>
          <cell r="K4316" t="str">
            <v>38,85</v>
          </cell>
        </row>
        <row r="4317">
          <cell r="A4317" t="str">
            <v>INSTALACOES HIDRO SANITARIAS</v>
          </cell>
          <cell r="B4317" t="str">
            <v>INHI</v>
          </cell>
          <cell r="C4317" t="str">
            <v>CONEXOES</v>
          </cell>
          <cell r="D4317" t="str">
            <v>0180</v>
          </cell>
        </row>
        <row r="4317">
          <cell r="G4317">
            <v>92663</v>
          </cell>
          <cell r="H4317" t="str">
            <v>NIPLE, EM FERRO GALVANIZADO, CONEXÃO ROSQUEADA, DN 50 (2"), INSTALADO EM REDE DE ALIMENTAÇÃO PARA SPRINKLER - FORNECIMENTO E INSTALAÇÃO. AF_10/2020</v>
          </cell>
          <cell r="I4317" t="str">
            <v>UN</v>
          </cell>
          <cell r="J4317" t="str">
            <v>COEFICIENTE DE REPRESENTATIVIDADE</v>
          </cell>
          <cell r="K4317" t="str">
            <v>52,58</v>
          </cell>
        </row>
        <row r="4318">
          <cell r="A4318" t="str">
            <v>INSTALACOES HIDRO SANITARIAS</v>
          </cell>
          <cell r="B4318" t="str">
            <v>INHI</v>
          </cell>
          <cell r="C4318" t="str">
            <v>CONEXOES</v>
          </cell>
          <cell r="D4318" t="str">
            <v>0180</v>
          </cell>
        </row>
        <row r="4318">
          <cell r="G4318">
            <v>92664</v>
          </cell>
          <cell r="H4318" t="str">
            <v>LUVA, EM FERRO GALVANIZADO, CONEXÃO ROSQUEADA, DN 50 (2"), INSTALADO EM REDE DE ALIMENTAÇÃO PARA SPRINKLER - FORNECIMENTO E INSTALAÇÃO. AF_10/2020</v>
          </cell>
          <cell r="I4318" t="str">
            <v>UN</v>
          </cell>
          <cell r="J4318" t="str">
            <v>COEFICIENTE DE REPRESENTATIVIDADE</v>
          </cell>
          <cell r="K4318" t="str">
            <v>52,55</v>
          </cell>
        </row>
        <row r="4319">
          <cell r="A4319" t="str">
            <v>INSTALACOES HIDRO SANITARIAS</v>
          </cell>
          <cell r="B4319" t="str">
            <v>INHI</v>
          </cell>
          <cell r="C4319" t="str">
            <v>CONEXOES</v>
          </cell>
          <cell r="D4319" t="str">
            <v>0180</v>
          </cell>
        </row>
        <row r="4319">
          <cell r="G4319">
            <v>92665</v>
          </cell>
          <cell r="H4319" t="str">
            <v>NIPLE, EM FERRO GALVANIZADO, CONEXÃO ROSQUEADA, DN 65 (2 1/2"), INSTALADO EM REDE DE ALIMENTAÇÃO PARA SPRINKLER - FORNECIMENTO E INSTALAÇÃO. AF_10/2020</v>
          </cell>
          <cell r="I4319" t="str">
            <v>UN</v>
          </cell>
          <cell r="J4319" t="str">
            <v>COEFICIENTE DE REPRESENTATIVIDADE</v>
          </cell>
          <cell r="K4319" t="str">
            <v>73,37</v>
          </cell>
        </row>
        <row r="4320">
          <cell r="A4320" t="str">
            <v>INSTALACOES HIDRO SANITARIAS</v>
          </cell>
          <cell r="B4320" t="str">
            <v>INHI</v>
          </cell>
          <cell r="C4320" t="str">
            <v>CONEXOES</v>
          </cell>
          <cell r="D4320" t="str">
            <v>0180</v>
          </cell>
        </row>
        <row r="4320">
          <cell r="G4320">
            <v>92666</v>
          </cell>
          <cell r="H4320" t="str">
            <v>LUVA, EM FERRO GALVANIZADO, CONEXÃO ROSQUEADA, DN 65 (2 1/2"), INSTALADO EM REDE DE ALIMENTAÇÃO PARA SPRINKLER - FORNECIMENTO E INSTALAÇÃO. AF_10/2020</v>
          </cell>
          <cell r="I4320" t="str">
            <v>UN</v>
          </cell>
          <cell r="J4320" t="str">
            <v>COEFICIENTE DE REPRESENTATIVIDADE</v>
          </cell>
          <cell r="K4320" t="str">
            <v>83,87</v>
          </cell>
        </row>
        <row r="4321">
          <cell r="A4321" t="str">
            <v>INSTALACOES HIDRO SANITARIAS</v>
          </cell>
          <cell r="B4321" t="str">
            <v>INHI</v>
          </cell>
          <cell r="C4321" t="str">
            <v>CONEXOES</v>
          </cell>
          <cell r="D4321" t="str">
            <v>0180</v>
          </cell>
        </row>
        <row r="4321">
          <cell r="G4321">
            <v>92667</v>
          </cell>
          <cell r="H4321" t="str">
            <v>NIPLE, EM FERRO GALVANIZADO, CONEXÃO ROSQUEADA, DN 80 (3"), INSTALADO EM REDE DE ALIMENTAÇÃO PARA SPRINKLER - FORNECIMENTO E INSTALAÇÃO. AF_10/2020</v>
          </cell>
          <cell r="I4321" t="str">
            <v>UN</v>
          </cell>
          <cell r="J4321" t="str">
            <v>COEFICIENTE DE REPRESENTATIVIDADE</v>
          </cell>
          <cell r="K4321" t="str">
            <v>109,61</v>
          </cell>
        </row>
        <row r="4322">
          <cell r="A4322" t="str">
            <v>INSTALACOES HIDRO SANITARIAS</v>
          </cell>
          <cell r="B4322" t="str">
            <v>INHI</v>
          </cell>
          <cell r="C4322" t="str">
            <v>CONEXOES</v>
          </cell>
          <cell r="D4322" t="str">
            <v>0180</v>
          </cell>
        </row>
        <row r="4322">
          <cell r="G4322">
            <v>92668</v>
          </cell>
          <cell r="H4322" t="str">
            <v>LUVA, EM FERRO GALVANIZADO, CONEXÃO ROSQUEADA, DN 80 (3"), INSTALADO EM REDE DE ALIMENTAÇÃO PARA SPRINKLER - FORNECIMENTO E INSTALAÇÃO. AF_10/2020</v>
          </cell>
          <cell r="I4322" t="str">
            <v>UN</v>
          </cell>
          <cell r="J4322" t="str">
            <v>COEFICIENTE DE REPRESENTATIVIDADE</v>
          </cell>
          <cell r="K4322" t="str">
            <v>118,96</v>
          </cell>
        </row>
        <row r="4323">
          <cell r="A4323" t="str">
            <v>INSTALACOES HIDRO SANITARIAS</v>
          </cell>
          <cell r="B4323" t="str">
            <v>INHI</v>
          </cell>
          <cell r="C4323" t="str">
            <v>CONEXOES</v>
          </cell>
          <cell r="D4323" t="str">
            <v>0180</v>
          </cell>
        </row>
        <row r="4323">
          <cell r="G4323">
            <v>92669</v>
          </cell>
          <cell r="H4323" t="str">
            <v>JOELHO 45 GRAUS, EM FERRO GALVANIZADO, CONEXÃO ROSQUEADA, DN 25 (1"), INSTALADO EM REDE DE ALIMENTAÇÃO PARA SPRINKLER - FORNECIMENTO E INSTALAÇÃO. AF_10/2020</v>
          </cell>
          <cell r="I4323" t="str">
            <v>UN</v>
          </cell>
          <cell r="J4323" t="str">
            <v>COEFICIENTE DE REPRESENTATIVIDADE</v>
          </cell>
          <cell r="K4323" t="str">
            <v>38,72</v>
          </cell>
        </row>
        <row r="4324">
          <cell r="A4324" t="str">
            <v>INSTALACOES HIDRO SANITARIAS</v>
          </cell>
          <cell r="B4324" t="str">
            <v>INHI</v>
          </cell>
          <cell r="C4324" t="str">
            <v>CONEXOES</v>
          </cell>
          <cell r="D4324" t="str">
            <v>0180</v>
          </cell>
        </row>
        <row r="4324">
          <cell r="G4324">
            <v>92670</v>
          </cell>
          <cell r="H4324" t="str">
            <v>JOELHO 90 GRAUS, EM FERRO GALVANIZADO, CONEXÃO ROSQUEADA, DN 25 (1"), INSTALADO EM REDE DE ALIMENTAÇÃO PARA SPRINKLER - FORNECIMENTO E INSTALAÇÃO. AF_10/2020</v>
          </cell>
          <cell r="I4324" t="str">
            <v>UN</v>
          </cell>
          <cell r="J4324" t="str">
            <v>COEFICIENTE DE REPRESENTATIVIDADE</v>
          </cell>
          <cell r="K4324" t="str">
            <v>36,21</v>
          </cell>
        </row>
        <row r="4325">
          <cell r="A4325" t="str">
            <v>INSTALACOES HIDRO SANITARIAS</v>
          </cell>
          <cell r="B4325" t="str">
            <v>INHI</v>
          </cell>
          <cell r="C4325" t="str">
            <v>CONEXOES</v>
          </cell>
          <cell r="D4325" t="str">
            <v>0180</v>
          </cell>
        </row>
        <row r="4325">
          <cell r="G4325">
            <v>92671</v>
          </cell>
          <cell r="H4325" t="str">
            <v>JOELHO 45 GRAUS, EM FERRO GALVANIZADO, CONEXÃO ROSQUEADA, DN 32 (1 1/4"), INSTALADO EM REDE DE ALIMENTAÇÃO PARA SPRINKLER - FORNECIMENTO E INSTALAÇÃO. AF_10/2020</v>
          </cell>
          <cell r="I4325" t="str">
            <v>UN</v>
          </cell>
          <cell r="J4325" t="str">
            <v>COEFICIENTE DE REPRESENTATIVIDADE</v>
          </cell>
          <cell r="K4325" t="str">
            <v>51,51</v>
          </cell>
        </row>
        <row r="4326">
          <cell r="A4326" t="str">
            <v>INSTALACOES HIDRO SANITARIAS</v>
          </cell>
          <cell r="B4326" t="str">
            <v>INHI</v>
          </cell>
          <cell r="C4326" t="str">
            <v>CONEXOES</v>
          </cell>
          <cell r="D4326" t="str">
            <v>0180</v>
          </cell>
        </row>
        <row r="4326">
          <cell r="G4326">
            <v>92672</v>
          </cell>
          <cell r="H4326" t="str">
            <v>JOELHO 90 GRAUS, EM FERRO GALVANIZADO, CONEXÃO ROSQUEADA, DN 32 (1 1/4"), INSTALADO EM REDE DE ALIMENTAÇÃO PARA SPRINKLER - FORNECIMENTO E INSTALAÇÃO. AF_10/2020</v>
          </cell>
          <cell r="I4326" t="str">
            <v>UN</v>
          </cell>
          <cell r="J4326" t="str">
            <v>COEFICIENTE DE REPRESENTATIVIDADE</v>
          </cell>
          <cell r="K4326" t="str">
            <v>46,52</v>
          </cell>
        </row>
        <row r="4327">
          <cell r="A4327" t="str">
            <v>INSTALACOES HIDRO SANITARIAS</v>
          </cell>
          <cell r="B4327" t="str">
            <v>INHI</v>
          </cell>
          <cell r="C4327" t="str">
            <v>CONEXOES</v>
          </cell>
          <cell r="D4327" t="str">
            <v>0180</v>
          </cell>
        </row>
        <row r="4327">
          <cell r="G4327">
            <v>92673</v>
          </cell>
          <cell r="H4327" t="str">
            <v>JOELHO 45 GRAUS, EM FERRO GALVANIZADO, CONEXÃO ROSQUEADA, DN 40 (1 1/2"), INSTALADO EM REDE DE ALIMENTAÇÃO PARA SPRINKLER - FORNECIMENTO E INSTALAÇÃO. AF_10/2020</v>
          </cell>
          <cell r="I4327" t="str">
            <v>UN</v>
          </cell>
          <cell r="J4327" t="str">
            <v>COEFICIENTE DE REPRESENTATIVIDADE</v>
          </cell>
          <cell r="K4327" t="str">
            <v>59,53</v>
          </cell>
        </row>
        <row r="4328">
          <cell r="A4328" t="str">
            <v>INSTALACOES HIDRO SANITARIAS</v>
          </cell>
          <cell r="B4328" t="str">
            <v>INHI</v>
          </cell>
          <cell r="C4328" t="str">
            <v>CONEXOES</v>
          </cell>
          <cell r="D4328" t="str">
            <v>0180</v>
          </cell>
        </row>
        <row r="4328">
          <cell r="G4328">
            <v>92674</v>
          </cell>
          <cell r="H4328" t="str">
            <v>JOELHO 90 GRAUS, EM FERRO GALVANIZADO, CONEXÃO ROSQUEADA, DN 40 (1 1/2"), INSTALADO EM REDE DE ALIMENTAÇÃO PARA SPRINKLER - FORNECIMENTO E INSTALAÇÃO. AF_10/2020</v>
          </cell>
          <cell r="I4328" t="str">
            <v>UN</v>
          </cell>
          <cell r="J4328" t="str">
            <v>COEFICIENTE DE REPRESENTATIVIDADE</v>
          </cell>
          <cell r="K4328" t="str">
            <v>56,09</v>
          </cell>
        </row>
        <row r="4329">
          <cell r="A4329" t="str">
            <v>INSTALACOES HIDRO SANITARIAS</v>
          </cell>
          <cell r="B4329" t="str">
            <v>INHI</v>
          </cell>
          <cell r="C4329" t="str">
            <v>CONEXOES</v>
          </cell>
          <cell r="D4329" t="str">
            <v>0180</v>
          </cell>
        </row>
        <row r="4329">
          <cell r="G4329">
            <v>92675</v>
          </cell>
          <cell r="H4329" t="str">
            <v>JOELHO 45 GRAUS, EM FERRO GALVANIZADO, CONEXÃO ROSQUEADA, DN 50 (2"), INSTALADO EM REDE DE ALIMENTAÇÃO PARA SPRINKLER - FORNECIMENTO E INSTALAÇÃO. AF_10/2020</v>
          </cell>
          <cell r="I4329" t="str">
            <v>UN</v>
          </cell>
          <cell r="J4329" t="str">
            <v>COEFICIENTE DE REPRESENTATIVIDADE</v>
          </cell>
          <cell r="K4329" t="str">
            <v>78,01</v>
          </cell>
        </row>
        <row r="4330">
          <cell r="A4330" t="str">
            <v>INSTALACOES HIDRO SANITARIAS</v>
          </cell>
          <cell r="B4330" t="str">
            <v>INHI</v>
          </cell>
          <cell r="C4330" t="str">
            <v>CONEXOES</v>
          </cell>
          <cell r="D4330" t="str">
            <v>0180</v>
          </cell>
        </row>
        <row r="4330">
          <cell r="G4330">
            <v>92676</v>
          </cell>
          <cell r="H4330" t="str">
            <v>JOELHO 90 GRAUS, EM FERRO GALVANIZADO, CONEXÃO ROSQUEADA, DN 50 (2"), INSTALADO EM REDE DE ALIMENTAÇÃO PARA SPRINKLER - FORNECIMENTO E INSTALAÇÃO. AF_10/2020</v>
          </cell>
          <cell r="I4330" t="str">
            <v>UN</v>
          </cell>
          <cell r="J4330" t="str">
            <v>COEFICIENTE DE REPRESENTATIVIDADE</v>
          </cell>
          <cell r="K4330" t="str">
            <v>75,67</v>
          </cell>
        </row>
        <row r="4331">
          <cell r="A4331" t="str">
            <v>INSTALACOES HIDRO SANITARIAS</v>
          </cell>
          <cell r="B4331" t="str">
            <v>INHI</v>
          </cell>
          <cell r="C4331" t="str">
            <v>CONEXOES</v>
          </cell>
          <cell r="D4331" t="str">
            <v>0180</v>
          </cell>
        </row>
        <row r="4331">
          <cell r="G4331">
            <v>92677</v>
          </cell>
          <cell r="H4331" t="str">
            <v>JOELHO 45 GRAUS, EM FERRO GALVANIZADO, CONEXÃO ROSQUEADA, DN 65 (2 1/2"), INSTALADO EM REDE DE ALIMENTAÇÃO PARA SPRINKLER - FORNECIMENTO E INSTALAÇÃO. AF_10/2020</v>
          </cell>
          <cell r="I4331" t="str">
            <v>UN</v>
          </cell>
          <cell r="J4331" t="str">
            <v>COEFICIENTE DE REPRESENTATIVIDADE</v>
          </cell>
          <cell r="K4331" t="str">
            <v>130,35</v>
          </cell>
        </row>
        <row r="4332">
          <cell r="A4332" t="str">
            <v>INSTALACOES HIDRO SANITARIAS</v>
          </cell>
          <cell r="B4332" t="str">
            <v>INHI</v>
          </cell>
          <cell r="C4332" t="str">
            <v>CONEXOES</v>
          </cell>
          <cell r="D4332" t="str">
            <v>0180</v>
          </cell>
        </row>
        <row r="4332">
          <cell r="G4332">
            <v>92678</v>
          </cell>
          <cell r="H4332" t="str">
            <v>JOELHO 90 GRAUS, EM FERRO GALVANIZADO, CONEXÃO ROSQUEADA, DN 65 (2 1/2"), INSTALADO EM REDE DE ALIMENTAÇÃO PARA SPRINKLER - FORNECIMENTO E INSTALAÇÃO. AF_10/2020</v>
          </cell>
          <cell r="I4332" t="str">
            <v>UN</v>
          </cell>
          <cell r="J4332" t="str">
            <v>COEFICIENTE DE REPRESENTATIVIDADE</v>
          </cell>
          <cell r="K4332" t="str">
            <v>120,07</v>
          </cell>
        </row>
        <row r="4333">
          <cell r="A4333" t="str">
            <v>INSTALACOES HIDRO SANITARIAS</v>
          </cell>
          <cell r="B4333" t="str">
            <v>INHI</v>
          </cell>
          <cell r="C4333" t="str">
            <v>CONEXOES</v>
          </cell>
          <cell r="D4333" t="str">
            <v>0180</v>
          </cell>
        </row>
        <row r="4333">
          <cell r="G4333">
            <v>92679</v>
          </cell>
          <cell r="H4333" t="str">
            <v>JOELHO 45 GRAUS, EM FERRO GALVANIZADO, CONEXÃO ROSQUEADA, DN 80 (3"), INSTALADO EM REDE DE ALIMENTAÇÃO PARA SPRINKLER - FORNECIMENTO E INSTALAÇÃO. AF_10/2020</v>
          </cell>
          <cell r="I4333" t="str">
            <v>UN</v>
          </cell>
          <cell r="J4333" t="str">
            <v>COEFICIENTE DE REPRESENTATIVIDADE</v>
          </cell>
          <cell r="K4333" t="str">
            <v>180,56</v>
          </cell>
        </row>
        <row r="4334">
          <cell r="A4334" t="str">
            <v>INSTALACOES HIDRO SANITARIAS</v>
          </cell>
          <cell r="B4334" t="str">
            <v>INHI</v>
          </cell>
          <cell r="C4334" t="str">
            <v>CONEXOES</v>
          </cell>
          <cell r="D4334" t="str">
            <v>0180</v>
          </cell>
        </row>
        <row r="4334">
          <cell r="G4334">
            <v>92680</v>
          </cell>
          <cell r="H4334" t="str">
            <v>JOELHO 90 GRAUS, EM FERRO GALVANIZADO, CONEXÃO ROSQUEADA, DN 80 (3"), INSTALADO EM REDE DE ALIMENTAÇÃO PARA SPRINKLER - FORNECIMENTO E INSTALAÇÃO. AF_10/2020</v>
          </cell>
          <cell r="I4334" t="str">
            <v>UN</v>
          </cell>
          <cell r="J4334" t="str">
            <v>COEFICIENTE DE REPRESENTATIVIDADE</v>
          </cell>
          <cell r="K4334" t="str">
            <v>160,74</v>
          </cell>
        </row>
        <row r="4335">
          <cell r="A4335" t="str">
            <v>INSTALACOES HIDRO SANITARIAS</v>
          </cell>
          <cell r="B4335" t="str">
            <v>INHI</v>
          </cell>
          <cell r="C4335" t="str">
            <v>CONEXOES</v>
          </cell>
          <cell r="D4335" t="str">
            <v>0180</v>
          </cell>
        </row>
        <row r="4335">
          <cell r="G4335">
            <v>92681</v>
          </cell>
          <cell r="H4335" t="str">
            <v>TÊ, EM FERRO GALVANIZADO, CONEXÃO ROSQUEADA, DN 25 (1"), INSTALADO EM REDE DE ALIMENTAÇÃO PARA SPRINKLER - FORNECIMENTO E INSTALAÇÃO. AF_10/2020</v>
          </cell>
          <cell r="I4335" t="str">
            <v>UN</v>
          </cell>
          <cell r="J4335" t="str">
            <v>COEFICIENTE DE REPRESENTATIVIDADE</v>
          </cell>
          <cell r="K4335" t="str">
            <v>49,22</v>
          </cell>
        </row>
        <row r="4336">
          <cell r="A4336" t="str">
            <v>INSTALACOES HIDRO SANITARIAS</v>
          </cell>
          <cell r="B4336" t="str">
            <v>INHI</v>
          </cell>
          <cell r="C4336" t="str">
            <v>CONEXOES</v>
          </cell>
          <cell r="D4336" t="str">
            <v>0180</v>
          </cell>
        </row>
        <row r="4336">
          <cell r="G4336">
            <v>92682</v>
          </cell>
          <cell r="H4336" t="str">
            <v>TÊ, EM FERRO GALVANIZADO, CONEXÃO ROSQUEADA, DN 32 (1 1/4"), INSTALADO EM REDE DE ALIMENTAÇÃO PARA SPRINKLER - FORNECIMENTO E INSTALAÇÃO. AF_10/2020</v>
          </cell>
          <cell r="I4336" t="str">
            <v>UN</v>
          </cell>
          <cell r="J4336" t="str">
            <v>COEFICIENTE DE REPRESENTATIVIDADE</v>
          </cell>
          <cell r="K4336" t="str">
            <v>62,55</v>
          </cell>
        </row>
        <row r="4337">
          <cell r="A4337" t="str">
            <v>INSTALACOES HIDRO SANITARIAS</v>
          </cell>
          <cell r="B4337" t="str">
            <v>INHI</v>
          </cell>
          <cell r="C4337" t="str">
            <v>CONEXOES</v>
          </cell>
          <cell r="D4337" t="str">
            <v>0180</v>
          </cell>
        </row>
        <row r="4337">
          <cell r="G4337">
            <v>92683</v>
          </cell>
          <cell r="H4337" t="str">
            <v>TÊ, EM FERRO GALVANIZADO, CONEXÃO ROSQUEADA, DN 40 (1 1/2"), INSTALADO EM REDE DE ALIMENTAÇÃO PARA SPRINKLER - FORNECIMENTO E INSTALAÇÃO. AF_10/2020</v>
          </cell>
          <cell r="I4337" t="str">
            <v>UN</v>
          </cell>
          <cell r="J4337" t="str">
            <v>COEFICIENTE DE REPRESENTATIVIDADE</v>
          </cell>
          <cell r="K4337" t="str">
            <v>73,45</v>
          </cell>
        </row>
        <row r="4338">
          <cell r="A4338" t="str">
            <v>INSTALACOES HIDRO SANITARIAS</v>
          </cell>
          <cell r="B4338" t="str">
            <v>INHI</v>
          </cell>
          <cell r="C4338" t="str">
            <v>CONEXOES</v>
          </cell>
          <cell r="D4338" t="str">
            <v>0180</v>
          </cell>
        </row>
        <row r="4338">
          <cell r="G4338">
            <v>92684</v>
          </cell>
          <cell r="H4338" t="str">
            <v>TÊ, EM FERRO GALVANIZADO, CONEXÃO ROSQUEADA, DN 50 (2"), INSTALADO EM REDE DE ALIMENTAÇÃO PARA SPRINKLER - FORNECIMENTO E INSTALAÇÃO. AF_10/2020</v>
          </cell>
          <cell r="I4338" t="str">
            <v>UN</v>
          </cell>
          <cell r="J4338" t="str">
            <v>COEFICIENTE DE REPRESENTATIVIDADE</v>
          </cell>
          <cell r="K4338" t="str">
            <v>100,81</v>
          </cell>
        </row>
        <row r="4339">
          <cell r="A4339" t="str">
            <v>INSTALACOES HIDRO SANITARIAS</v>
          </cell>
          <cell r="B4339" t="str">
            <v>INHI</v>
          </cell>
          <cell r="C4339" t="str">
            <v>CONEXOES</v>
          </cell>
          <cell r="D4339" t="str">
            <v>0180</v>
          </cell>
        </row>
        <row r="4339">
          <cell r="G4339">
            <v>92685</v>
          </cell>
          <cell r="H4339" t="str">
            <v>TÊ, EM FERRO GALVANIZADO, CONEXÃO ROSQUEADA, DN 65 (2 1/2"), INSTALADO EM REDE DE ALIMENTAÇÃO PARA SPRINKLER - FORNECIMENTO E INSTALAÇÃO. AF_10/2020</v>
          </cell>
          <cell r="I4339" t="str">
            <v>UN</v>
          </cell>
          <cell r="J4339" t="str">
            <v>COEFICIENTE DE REPRESENTATIVIDADE</v>
          </cell>
          <cell r="K4339" t="str">
            <v>165,23</v>
          </cell>
        </row>
        <row r="4340">
          <cell r="A4340" t="str">
            <v>INSTALACOES HIDRO SANITARIAS</v>
          </cell>
          <cell r="B4340" t="str">
            <v>INHI</v>
          </cell>
          <cell r="C4340" t="str">
            <v>CONEXOES</v>
          </cell>
          <cell r="D4340" t="str">
            <v>0180</v>
          </cell>
        </row>
        <row r="4340">
          <cell r="G4340">
            <v>92686</v>
          </cell>
          <cell r="H4340" t="str">
            <v>TÊ, EM FERRO GALVANIZADO, CONEXÃO ROSQUEADA, DN 80 (3"), INSTALADO EM REDE DE ALIMENTAÇÃO PARA SPRINKLER - FORNECIMENTO E INSTALAÇÃO. AF_10/2020</v>
          </cell>
          <cell r="I4340" t="str">
            <v>UN</v>
          </cell>
          <cell r="J4340" t="str">
            <v>COEFICIENTE DE REPRESENTATIVIDADE</v>
          </cell>
          <cell r="K4340" t="str">
            <v>212,38</v>
          </cell>
        </row>
        <row r="4341">
          <cell r="A4341" t="str">
            <v>INSTALACOES HIDRO SANITARIAS</v>
          </cell>
          <cell r="B4341" t="str">
            <v>INHI</v>
          </cell>
          <cell r="C4341" t="str">
            <v>CONEXOES</v>
          </cell>
          <cell r="D4341" t="str">
            <v>0180</v>
          </cell>
        </row>
        <row r="4341">
          <cell r="G4341">
            <v>92692</v>
          </cell>
          <cell r="H4341" t="str">
            <v>NIPLE, EM FERRO GALVANIZADO, CONEXÃO ROSQUEADA, DN 15 (1/2"), INSTALADO EM RAMAIS E SUB-RAMAIS DE GÁS - FORNECIMENTO E INSTALAÇÃO. AF_10/2020</v>
          </cell>
          <cell r="I4341" t="str">
            <v>UN</v>
          </cell>
          <cell r="J4341" t="str">
            <v>COEFICIENTE DE REPRESENTATIVIDADE</v>
          </cell>
          <cell r="K4341" t="str">
            <v>13,62</v>
          </cell>
        </row>
        <row r="4342">
          <cell r="A4342" t="str">
            <v>INSTALACOES HIDRO SANITARIAS</v>
          </cell>
          <cell r="B4342" t="str">
            <v>INHI</v>
          </cell>
          <cell r="C4342" t="str">
            <v>CONEXOES</v>
          </cell>
          <cell r="D4342" t="str">
            <v>0180</v>
          </cell>
        </row>
        <row r="4342">
          <cell r="G4342">
            <v>92693</v>
          </cell>
          <cell r="H4342" t="str">
            <v>LUVA, EM FERRO GALVANIZADO, CONEXÃO ROSQUEADA, DN 15 (1/2"), INSTALADO EM RAMAIS E SUB-RAMAIS DE GÁS - FORNECIMENTO E INSTALAÇÃO. AF_10/2020</v>
          </cell>
          <cell r="I4342" t="str">
            <v>UN</v>
          </cell>
          <cell r="J4342" t="str">
            <v>COEFICIENTE DE REPRESENTATIVIDADE</v>
          </cell>
          <cell r="K4342" t="str">
            <v>14,04</v>
          </cell>
        </row>
        <row r="4343">
          <cell r="A4343" t="str">
            <v>INSTALACOES HIDRO SANITARIAS</v>
          </cell>
          <cell r="B4343" t="str">
            <v>INHI</v>
          </cell>
          <cell r="C4343" t="str">
            <v>CONEXOES</v>
          </cell>
          <cell r="D4343" t="str">
            <v>0180</v>
          </cell>
        </row>
        <row r="4343">
          <cell r="G4343">
            <v>92694</v>
          </cell>
          <cell r="H4343" t="str">
            <v>NIPLE, EM FERRO GALVANIZADO, CONEXÃO ROSQUEADA, DN 20 (3/4"), INSTALADO EM RAMAIS E SUB-RAMAIS DE GÁS - FORNECIMENTO E INSTALAÇÃO. AF_10/2020</v>
          </cell>
          <cell r="I4343" t="str">
            <v>UN</v>
          </cell>
          <cell r="J4343" t="str">
            <v>COEFICIENTE DE REPRESENTATIVIDADE</v>
          </cell>
          <cell r="K4343" t="str">
            <v>21,44</v>
          </cell>
        </row>
        <row r="4344">
          <cell r="A4344" t="str">
            <v>INSTALACOES HIDRO SANITARIAS</v>
          </cell>
          <cell r="B4344" t="str">
            <v>INHI</v>
          </cell>
          <cell r="C4344" t="str">
            <v>CONEXOES</v>
          </cell>
          <cell r="D4344" t="str">
            <v>0180</v>
          </cell>
        </row>
        <row r="4344">
          <cell r="G4344">
            <v>92695</v>
          </cell>
          <cell r="H4344" t="str">
            <v>LUVA, EM FERRO GALVANIZADO, CONEXÃO ROSQUEADA, DN 20 (3/4"), INSTALADO EM RAMAIS E SUB-RAMAIS DE GÁS - FORNECIMENTO E INSTALAÇÃO. AF_10/2020</v>
          </cell>
          <cell r="I4344" t="str">
            <v>UN</v>
          </cell>
          <cell r="J4344" t="str">
            <v>COEFICIENTE DE REPRESENTATIVIDADE</v>
          </cell>
          <cell r="K4344" t="str">
            <v>21,86</v>
          </cell>
        </row>
        <row r="4345">
          <cell r="A4345" t="str">
            <v>INSTALACOES HIDRO SANITARIAS</v>
          </cell>
          <cell r="B4345" t="str">
            <v>INHI</v>
          </cell>
          <cell r="C4345" t="str">
            <v>CONEXOES</v>
          </cell>
          <cell r="D4345" t="str">
            <v>0180</v>
          </cell>
        </row>
        <row r="4345">
          <cell r="G4345">
            <v>92696</v>
          </cell>
          <cell r="H4345" t="str">
            <v>NIPLE, EM FERRO GALVANIZADO, CONEXÃO ROSQUEADA, DN 25 (1"), INSTALADO EM RAMAIS E SUB-RAMAIS DE GÁS - FORNECIMENTO E INSTALAÇÃO. AF_10/2020</v>
          </cell>
          <cell r="I4345" t="str">
            <v>UN</v>
          </cell>
          <cell r="J4345" t="str">
            <v>COEFICIENTE DE REPRESENTATIVIDADE</v>
          </cell>
          <cell r="K4345" t="str">
            <v>33,48</v>
          </cell>
        </row>
        <row r="4346">
          <cell r="A4346" t="str">
            <v>INSTALACOES HIDRO SANITARIAS</v>
          </cell>
          <cell r="B4346" t="str">
            <v>INHI</v>
          </cell>
          <cell r="C4346" t="str">
            <v>CONEXOES</v>
          </cell>
          <cell r="D4346" t="str">
            <v>0180</v>
          </cell>
        </row>
        <row r="4346">
          <cell r="G4346">
            <v>92697</v>
          </cell>
          <cell r="H4346" t="str">
            <v>LUVA, EM FERRO GALVANIZADO, CONEXÃO ROSQUEADA, DN 25 (1"), INSTALADO EM RAMAIS E SUB-RAMAIS DE GÁS - FORNECIMENTO E INSTALAÇÃO. AF_10/2020</v>
          </cell>
          <cell r="I4346" t="str">
            <v>UN</v>
          </cell>
          <cell r="J4346" t="str">
            <v>COEFICIENTE DE REPRESENTATIVIDADE</v>
          </cell>
          <cell r="K4346" t="str">
            <v>35,38</v>
          </cell>
        </row>
        <row r="4347">
          <cell r="A4347" t="str">
            <v>INSTALACOES HIDRO SANITARIAS</v>
          </cell>
          <cell r="B4347" t="str">
            <v>INHI</v>
          </cell>
          <cell r="C4347" t="str">
            <v>CONEXOES</v>
          </cell>
          <cell r="D4347" t="str">
            <v>0180</v>
          </cell>
        </row>
        <row r="4347">
          <cell r="G4347">
            <v>92698</v>
          </cell>
          <cell r="H4347" t="str">
            <v>JOELHO 45 GRAUS, EM FERRO GALVANIZADO, CONEXÃO ROSQUEADA, DN 15 (1/2"), INSTALADO EM RAMAIS E SUB-RAMAIS DE GÁS - FORNECIMENTO E INSTALAÇÃO. AF_10/2020</v>
          </cell>
          <cell r="I4347" t="str">
            <v>UN</v>
          </cell>
          <cell r="J4347" t="str">
            <v>COEFICIENTE DE REPRESENTATIVIDADE</v>
          </cell>
          <cell r="K4347" t="str">
            <v>20,11</v>
          </cell>
        </row>
        <row r="4348">
          <cell r="A4348" t="str">
            <v>INSTALACOES HIDRO SANITARIAS</v>
          </cell>
          <cell r="B4348" t="str">
            <v>INHI</v>
          </cell>
          <cell r="C4348" t="str">
            <v>CONEXOES</v>
          </cell>
          <cell r="D4348" t="str">
            <v>0180</v>
          </cell>
        </row>
        <row r="4348">
          <cell r="G4348">
            <v>92699</v>
          </cell>
          <cell r="H4348" t="str">
            <v>JOELHO 90 GRAUS, EM FERRO GALVANIZADO, CONEXÃO ROSQUEADA, DN 15 (1/2"), INSTALADO EM RAMAIS E SUB-RAMAIS DE GÁS - FORNECIMENTO E INSTALAÇÃO. AF_10/2020</v>
          </cell>
          <cell r="I4348" t="str">
            <v>UN</v>
          </cell>
          <cell r="J4348" t="str">
            <v>COEFICIENTE DE REPRESENTATIVIDADE</v>
          </cell>
          <cell r="K4348" t="str">
            <v>18,75</v>
          </cell>
        </row>
        <row r="4349">
          <cell r="A4349" t="str">
            <v>INSTALACOES HIDRO SANITARIAS</v>
          </cell>
          <cell r="B4349" t="str">
            <v>INHI</v>
          </cell>
          <cell r="C4349" t="str">
            <v>CONEXOES</v>
          </cell>
          <cell r="D4349" t="str">
            <v>0180</v>
          </cell>
        </row>
        <row r="4349">
          <cell r="G4349">
            <v>92700</v>
          </cell>
          <cell r="H4349" t="str">
            <v>JOELHO 45 GRAUS, EM FERRO GALVANIZADO, CONEXÃO ROSQUEADA, DN 20 (3/4"), INSTALADO EM RAMAIS E SUB-RAMAIS DE GÁS - FORNECIMENTO E INSTALAÇÃO. AF_10/2020</v>
          </cell>
          <cell r="I4349" t="str">
            <v>UN</v>
          </cell>
          <cell r="J4349" t="str">
            <v>COEFICIENTE DE REPRESENTATIVIDADE</v>
          </cell>
          <cell r="K4349" t="str">
            <v>32,63</v>
          </cell>
        </row>
        <row r="4350">
          <cell r="A4350" t="str">
            <v>INSTALACOES HIDRO SANITARIAS</v>
          </cell>
          <cell r="B4350" t="str">
            <v>INHI</v>
          </cell>
          <cell r="C4350" t="str">
            <v>CONEXOES</v>
          </cell>
          <cell r="D4350" t="str">
            <v>0180</v>
          </cell>
        </row>
        <row r="4350">
          <cell r="G4350">
            <v>92701</v>
          </cell>
          <cell r="H4350" t="str">
            <v>JOELHO 90 GRAUS, EM FERRO GALVANIZADO, CONEXÃO ROSQUEADA, DN 20 (3/4"), INSTALADO EM RAMAIS E SUB-RAMAIS DE GÁS - FORNECIMENTO E INSTALAÇÃO. AF_10/2020</v>
          </cell>
          <cell r="I4350" t="str">
            <v>UN</v>
          </cell>
          <cell r="J4350" t="str">
            <v>COEFICIENTE DE REPRESENTATIVIDADE</v>
          </cell>
          <cell r="K4350" t="str">
            <v>30,60</v>
          </cell>
        </row>
        <row r="4351">
          <cell r="A4351" t="str">
            <v>INSTALACOES HIDRO SANITARIAS</v>
          </cell>
          <cell r="B4351" t="str">
            <v>INHI</v>
          </cell>
          <cell r="C4351" t="str">
            <v>CONEXOES</v>
          </cell>
          <cell r="D4351" t="str">
            <v>0180</v>
          </cell>
        </row>
        <row r="4351">
          <cell r="G4351">
            <v>92702</v>
          </cell>
          <cell r="H4351" t="str">
            <v>JOELHO 45 GRAUS, EM FERRO GALVANIZADO, CONEXÃO ROSQUEADA, DN 25 (1"), INSTALADO EM RAMAIS E SUB-RAMAIS DE GÁS - FORNECIMENTO E INSTALAÇÃO. AF_10/2020</v>
          </cell>
          <cell r="I4351" t="str">
            <v>UN</v>
          </cell>
          <cell r="J4351" t="str">
            <v>COEFICIENTE DE REPRESENTATIVIDADE</v>
          </cell>
          <cell r="K4351" t="str">
            <v>50,82</v>
          </cell>
        </row>
        <row r="4352">
          <cell r="A4352" t="str">
            <v>INSTALACOES HIDRO SANITARIAS</v>
          </cell>
          <cell r="B4352" t="str">
            <v>INHI</v>
          </cell>
          <cell r="C4352" t="str">
            <v>CONEXOES</v>
          </cell>
          <cell r="D4352" t="str">
            <v>0180</v>
          </cell>
        </row>
        <row r="4352">
          <cell r="G4352">
            <v>92703</v>
          </cell>
          <cell r="H4352" t="str">
            <v>JOELHO 90 GRAUS, EM FERRO GALVANIZADO, CONEXÃO ROSQUEADA, DN 25 (1"), INSTALADO EM RAMAIS E SUB-RAMAIS DE GÁS - FORNECIMENTO E INSTALAÇÃO. AF_10/2020</v>
          </cell>
          <cell r="I4352" t="str">
            <v>UN</v>
          </cell>
          <cell r="J4352" t="str">
            <v>COEFICIENTE DE REPRESENTATIVIDADE</v>
          </cell>
          <cell r="K4352" t="str">
            <v>48,31</v>
          </cell>
        </row>
        <row r="4353">
          <cell r="A4353" t="str">
            <v>INSTALACOES HIDRO SANITARIAS</v>
          </cell>
          <cell r="B4353" t="str">
            <v>INHI</v>
          </cell>
          <cell r="C4353" t="str">
            <v>CONEXOES</v>
          </cell>
          <cell r="D4353" t="str">
            <v>0180</v>
          </cell>
        </row>
        <row r="4353">
          <cell r="G4353">
            <v>92704</v>
          </cell>
          <cell r="H4353" t="str">
            <v>TÊ, EM FERRO GALVANIZADO, CONEXÃO ROSQUEADA, DN 15 (1/2"), INSTALADO EM RAMAIS E SUB-RAMAIS DE GÁS - FORNECIMENTO E INSTALAÇÃO. AF_10/2020</v>
          </cell>
          <cell r="I4353" t="str">
            <v>UN</v>
          </cell>
          <cell r="J4353" t="str">
            <v>COEFICIENTE DE REPRESENTATIVIDADE</v>
          </cell>
          <cell r="K4353" t="str">
            <v>25,27</v>
          </cell>
        </row>
        <row r="4354">
          <cell r="A4354" t="str">
            <v>INSTALACOES HIDRO SANITARIAS</v>
          </cell>
          <cell r="B4354" t="str">
            <v>INHI</v>
          </cell>
          <cell r="C4354" t="str">
            <v>CONEXOES</v>
          </cell>
          <cell r="D4354" t="str">
            <v>0180</v>
          </cell>
        </row>
        <row r="4354">
          <cell r="G4354">
            <v>92705</v>
          </cell>
          <cell r="H4354" t="str">
            <v>TÊ, EM FERRO GALVANIZADO, CONEXÃO ROSQUEADA, DN 20 (3/4"), INSTALADO EM RAMAIS E SUB-RAMAIS DE GÁS - FORNECIMENTO E INSTALAÇÃO. AF_10/2020</v>
          </cell>
          <cell r="I4354" t="str">
            <v>UN</v>
          </cell>
          <cell r="J4354" t="str">
            <v>COEFICIENTE DE REPRESENTATIVIDADE</v>
          </cell>
          <cell r="K4354" t="str">
            <v>40,40</v>
          </cell>
        </row>
        <row r="4355">
          <cell r="A4355" t="str">
            <v>INSTALACOES HIDRO SANITARIAS</v>
          </cell>
          <cell r="B4355" t="str">
            <v>INHI</v>
          </cell>
          <cell r="C4355" t="str">
            <v>CONEXOES</v>
          </cell>
          <cell r="D4355" t="str">
            <v>0180</v>
          </cell>
        </row>
        <row r="4355">
          <cell r="G4355">
            <v>92706</v>
          </cell>
          <cell r="H4355" t="str">
            <v>TÊ, EM FERRO GALVANIZADO, CONEXÃO ROSQUEADA, DN 25 (1"), INSTALADO EM RAMAIS E SUB-RAMAIS DE GÁS - FORNECIMENTO E INSTALAÇÃO. AF_10/2020</v>
          </cell>
          <cell r="I4355" t="str">
            <v>UN</v>
          </cell>
          <cell r="J4355" t="str">
            <v>COEFICIENTE DE REPRESENTATIVIDADE</v>
          </cell>
          <cell r="K4355" t="str">
            <v>65,35</v>
          </cell>
        </row>
        <row r="4356">
          <cell r="A4356" t="str">
            <v>INSTALACOES HIDRO SANITARIAS</v>
          </cell>
          <cell r="B4356" t="str">
            <v>INHI</v>
          </cell>
          <cell r="C4356" t="str">
            <v>CONEXOES</v>
          </cell>
          <cell r="D4356" t="str">
            <v>0180</v>
          </cell>
        </row>
        <row r="4356">
          <cell r="G4356">
            <v>92889</v>
          </cell>
          <cell r="H4356" t="str">
            <v>UNIÃO, EM FERRO GALVANIZADO, DN 50 (2"), CONEXÃO ROSQUEADA, INSTALADO EM PRUMADAS - FORNECIMENTO E INSTALAÇÃO. AF_10/2020</v>
          </cell>
          <cell r="I4356" t="str">
            <v>UN</v>
          </cell>
          <cell r="J4356" t="str">
            <v>COEFICIENTE DE REPRESENTATIVIDADE</v>
          </cell>
          <cell r="K4356" t="str">
            <v>133,31</v>
          </cell>
        </row>
        <row r="4357">
          <cell r="A4357" t="str">
            <v>INSTALACOES HIDRO SANITARIAS</v>
          </cell>
          <cell r="B4357" t="str">
            <v>INHI</v>
          </cell>
          <cell r="C4357" t="str">
            <v>CONEXOES</v>
          </cell>
          <cell r="D4357" t="str">
            <v>0180</v>
          </cell>
        </row>
        <row r="4357">
          <cell r="G4357">
            <v>92890</v>
          </cell>
          <cell r="H4357" t="str">
            <v>UNIÃO, EM FERRO GALVANIZADO, DN 65 (2 1/2"), CONEXÃO ROSQUEADA, INSTALADO EM PRUMADAS - FORNECIMENTO E INSTALAÇÃO. AF_10/2020</v>
          </cell>
          <cell r="I4357" t="str">
            <v>UN</v>
          </cell>
          <cell r="J4357" t="str">
            <v>COEFICIENTE DE REPRESENTATIVIDADE</v>
          </cell>
          <cell r="K4357" t="str">
            <v>204,13</v>
          </cell>
        </row>
        <row r="4358">
          <cell r="A4358" t="str">
            <v>INSTALACOES HIDRO SANITARIAS</v>
          </cell>
          <cell r="B4358" t="str">
            <v>INHI</v>
          </cell>
          <cell r="C4358" t="str">
            <v>CONEXOES</v>
          </cell>
          <cell r="D4358" t="str">
            <v>0180</v>
          </cell>
        </row>
        <row r="4358">
          <cell r="G4358">
            <v>92891</v>
          </cell>
          <cell r="H4358" t="str">
            <v>UNIÃO, EM FERRO GALVANIZADO, DN 80 (3"), CONEXÃO ROSQUEADA, INSTALADO EM PRUMADAS - FORNECIMENTO E INSTALAÇÃO. AF_10/2020</v>
          </cell>
          <cell r="I4358" t="str">
            <v>UN</v>
          </cell>
          <cell r="J4358" t="str">
            <v>COEFICIENTE DE REPRESENTATIVIDADE</v>
          </cell>
          <cell r="K4358" t="str">
            <v>301,36</v>
          </cell>
        </row>
        <row r="4359">
          <cell r="A4359" t="str">
            <v>INSTALACOES HIDRO SANITARIAS</v>
          </cell>
          <cell r="B4359" t="str">
            <v>INHI</v>
          </cell>
          <cell r="C4359" t="str">
            <v>CONEXOES</v>
          </cell>
          <cell r="D4359" t="str">
            <v>0180</v>
          </cell>
        </row>
        <row r="4359">
          <cell r="G4359">
            <v>92892</v>
          </cell>
          <cell r="H4359" t="str">
            <v>UNIÃO, EM FERRO GALVANIZADO, DN 25 (1"), CONEXÃO ROSQUEADA, INSTALADO EM REDE DE ALIMENTAÇÃO PARA HIDRANTE - FORNECIMENTO E INSTALAÇÃO. AF_10/2020</v>
          </cell>
          <cell r="I4359" t="str">
            <v>UN</v>
          </cell>
          <cell r="J4359" t="str">
            <v>COEFICIENTE DE REPRESENTATIVIDADE</v>
          </cell>
          <cell r="K4359" t="str">
            <v>56,03</v>
          </cell>
        </row>
        <row r="4360">
          <cell r="A4360" t="str">
            <v>INSTALACOES HIDRO SANITARIAS</v>
          </cell>
          <cell r="B4360" t="str">
            <v>INHI</v>
          </cell>
          <cell r="C4360" t="str">
            <v>CONEXOES</v>
          </cell>
          <cell r="D4360" t="str">
            <v>0180</v>
          </cell>
        </row>
        <row r="4360">
          <cell r="G4360">
            <v>92893</v>
          </cell>
          <cell r="H4360" t="str">
            <v>UNIÃO, EM FERRO GALVANIZADO, DN 32 (1 1/4"), CONEXÃO ROSQUEADA, INSTALADO EM REDE DE ALIMENTAÇÃO PARA HIDRANTE - FORNECIMENTO E INSTALAÇÃO. AF_10/2020</v>
          </cell>
          <cell r="I4360" t="str">
            <v>UN</v>
          </cell>
          <cell r="J4360" t="str">
            <v>COEFICIENTE DE REPRESENTATIVIDADE</v>
          </cell>
          <cell r="K4360" t="str">
            <v>80,94</v>
          </cell>
        </row>
        <row r="4361">
          <cell r="A4361" t="str">
            <v>INSTALACOES HIDRO SANITARIAS</v>
          </cell>
          <cell r="B4361" t="str">
            <v>INHI</v>
          </cell>
          <cell r="C4361" t="str">
            <v>CONEXOES</v>
          </cell>
          <cell r="D4361" t="str">
            <v>0180</v>
          </cell>
        </row>
        <row r="4361">
          <cell r="G4361">
            <v>92894</v>
          </cell>
          <cell r="H4361" t="str">
            <v>UNIÃO, EM FERRO GALVANIZADO, DN 40 (1 1/2"), CONEXÃO ROSQUEADA, INSTALADO EM REDE DE ALIMENTAÇÃO PARA HIDRANTE - FORNECIMENTO E INSTALAÇÃO. AF_10/2020</v>
          </cell>
          <cell r="I4361" t="str">
            <v>UN</v>
          </cell>
          <cell r="J4361" t="str">
            <v>COEFICIENTE DE REPRESENTATIVIDADE</v>
          </cell>
          <cell r="K4361" t="str">
            <v>97,09</v>
          </cell>
        </row>
        <row r="4362">
          <cell r="A4362" t="str">
            <v>INSTALACOES HIDRO SANITARIAS</v>
          </cell>
          <cell r="B4362" t="str">
            <v>INHI</v>
          </cell>
          <cell r="C4362" t="str">
            <v>CONEXOES</v>
          </cell>
          <cell r="D4362" t="str">
            <v>0180</v>
          </cell>
        </row>
        <row r="4362">
          <cell r="G4362">
            <v>92895</v>
          </cell>
          <cell r="H4362" t="str">
            <v>UNIÃO, EM FERRO GALVANIZADO, DN 50 (2"), CONEXÃO ROSQUEADA, INSTALADO EM REDE DE ALIMENTAÇÃO PARA HIDRANTE - FORNECIMENTO E INSTALAÇÃO. AF_10/2020</v>
          </cell>
          <cell r="I4362" t="str">
            <v>UN</v>
          </cell>
          <cell r="J4362" t="str">
            <v>COEFICIENTE DE REPRESENTATIVIDADE</v>
          </cell>
          <cell r="K4362" t="str">
            <v>133,27</v>
          </cell>
        </row>
        <row r="4363">
          <cell r="A4363" t="str">
            <v>INSTALACOES HIDRO SANITARIAS</v>
          </cell>
          <cell r="B4363" t="str">
            <v>INHI</v>
          </cell>
          <cell r="C4363" t="str">
            <v>CONEXOES</v>
          </cell>
          <cell r="D4363" t="str">
            <v>0180</v>
          </cell>
        </row>
        <row r="4363">
          <cell r="G4363">
            <v>92896</v>
          </cell>
          <cell r="H4363" t="str">
            <v>UNIÃO, EM FERRO GALVANIZADO, DN 65 (2 1/2"), CONEXÃO ROSQUEADA, INSTALADO EM REDE DE ALIMENTAÇÃO PARA HIDRANTE - FORNECIMENTO E INSTALAÇÃO. AF_10/2020</v>
          </cell>
          <cell r="I4363" t="str">
            <v>UN</v>
          </cell>
          <cell r="J4363" t="str">
            <v>COEFICIENTE DE REPRESENTATIVIDADE</v>
          </cell>
          <cell r="K4363" t="str">
            <v>205,63</v>
          </cell>
        </row>
        <row r="4364">
          <cell r="A4364" t="str">
            <v>INSTALACOES HIDRO SANITARIAS</v>
          </cell>
          <cell r="B4364" t="str">
            <v>INHI</v>
          </cell>
          <cell r="C4364" t="str">
            <v>CONEXOES</v>
          </cell>
          <cell r="D4364" t="str">
            <v>0180</v>
          </cell>
        </row>
        <row r="4364">
          <cell r="G4364">
            <v>92897</v>
          </cell>
          <cell r="H4364" t="str">
            <v>UNIÃO, EM FERRO GALVANIZADO, DN 80 (3"), CONEXÃO ROSQUEADA, INSTALADO EM REDE DE ALIMENTAÇÃO PARA HIDRANTE - FORNECIMENTO E INSTALAÇÃO. AF_10/2020</v>
          </cell>
          <cell r="I4364" t="str">
            <v>UN</v>
          </cell>
          <cell r="J4364" t="str">
            <v>COEFICIENTE DE REPRESENTATIVIDADE</v>
          </cell>
          <cell r="K4364" t="str">
            <v>304,47</v>
          </cell>
        </row>
        <row r="4365">
          <cell r="A4365" t="str">
            <v>INSTALACOES HIDRO SANITARIAS</v>
          </cell>
          <cell r="B4365" t="str">
            <v>INHI</v>
          </cell>
          <cell r="C4365" t="str">
            <v>CONEXOES</v>
          </cell>
          <cell r="D4365" t="str">
            <v>0180</v>
          </cell>
        </row>
        <row r="4365">
          <cell r="G4365">
            <v>92898</v>
          </cell>
          <cell r="H4365" t="str">
            <v>UNIÃO, EM FERRO GALVANIZADO, CONEXÃO ROSQUEADA, DN 25 (1"), INSTALADO EM REDE DE ALIMENTAÇÃO PARA SPRINKLER - FORNECIMENTO E INSTALAÇÃO. AF_10/2020</v>
          </cell>
          <cell r="I4365" t="str">
            <v>UN</v>
          </cell>
          <cell r="J4365" t="str">
            <v>COEFICIENTE DE REPRESENTATIVIDADE</v>
          </cell>
          <cell r="K4365" t="str">
            <v>47,65</v>
          </cell>
        </row>
        <row r="4366">
          <cell r="A4366" t="str">
            <v>INSTALACOES HIDRO SANITARIAS</v>
          </cell>
          <cell r="B4366" t="str">
            <v>INHI</v>
          </cell>
          <cell r="C4366" t="str">
            <v>CONEXOES</v>
          </cell>
          <cell r="D4366" t="str">
            <v>0180</v>
          </cell>
        </row>
        <row r="4366">
          <cell r="G4366">
            <v>92899</v>
          </cell>
          <cell r="H4366" t="str">
            <v>UNIÃO, EM FERRO GALVANIZADO, CONEXÃO ROSQUEADA, DN 32 (1 1/4"), INSTALADO EM REDE DE ALIMENTAÇÃO PARA SPRINKLER - FORNECIMENTO E INSTALAÇÃO. AF_10/2020</v>
          </cell>
          <cell r="I4366" t="str">
            <v>UN</v>
          </cell>
          <cell r="J4366" t="str">
            <v>COEFICIENTE DE REPRESENTATIVIDADE</v>
          </cell>
          <cell r="K4366" t="str">
            <v>71,41</v>
          </cell>
        </row>
        <row r="4367">
          <cell r="A4367" t="str">
            <v>INSTALACOES HIDRO SANITARIAS</v>
          </cell>
          <cell r="B4367" t="str">
            <v>INHI</v>
          </cell>
          <cell r="C4367" t="str">
            <v>CONEXOES</v>
          </cell>
          <cell r="D4367" t="str">
            <v>0180</v>
          </cell>
        </row>
        <row r="4367">
          <cell r="G4367">
            <v>92900</v>
          </cell>
          <cell r="H4367" t="str">
            <v>UNIÃO, EM FERRO GALVANIZADO, CONEXÃO ROSQUEADA, DN 40 (1 1/2"), INSTALADO EM REDE DE ALIMENTAÇÃO PARA SPRINKLER - FORNECIMENTO E INSTALAÇÃO. AF_10/2020</v>
          </cell>
          <cell r="I4367" t="str">
            <v>UN</v>
          </cell>
          <cell r="J4367" t="str">
            <v>COEFICIENTE DE REPRESENTATIVIDADE</v>
          </cell>
          <cell r="K4367" t="str">
            <v>86,22</v>
          </cell>
        </row>
        <row r="4368">
          <cell r="A4368" t="str">
            <v>INSTALACOES HIDRO SANITARIAS</v>
          </cell>
          <cell r="B4368" t="str">
            <v>INHI</v>
          </cell>
          <cell r="C4368" t="str">
            <v>CONEXOES</v>
          </cell>
          <cell r="D4368" t="str">
            <v>0180</v>
          </cell>
        </row>
        <row r="4368">
          <cell r="G4368">
            <v>92901</v>
          </cell>
          <cell r="H4368" t="str">
            <v>UNIÃO, EM FERRO GALVANIZADO, CONEXÃO ROSQUEADA, DN 50 (2"), INSTALADO EM REDE DE ALIMENTAÇÃO PARA SPRINKLER - FORNECIMENTO E INSTALAÇÃO. AF_10/2020</v>
          </cell>
          <cell r="I4368" t="str">
            <v>UN</v>
          </cell>
          <cell r="J4368" t="str">
            <v>COEFICIENTE DE REPRESENTATIVIDADE</v>
          </cell>
          <cell r="K4368" t="str">
            <v>120,77</v>
          </cell>
        </row>
        <row r="4369">
          <cell r="A4369" t="str">
            <v>INSTALACOES HIDRO SANITARIAS</v>
          </cell>
          <cell r="B4369" t="str">
            <v>INHI</v>
          </cell>
          <cell r="C4369" t="str">
            <v>CONEXOES</v>
          </cell>
          <cell r="D4369" t="str">
            <v>0180</v>
          </cell>
        </row>
        <row r="4369">
          <cell r="G4369">
            <v>92902</v>
          </cell>
          <cell r="H4369" t="str">
            <v>UNIÃO, EM FERRO GALVANIZADO, CONEXÃO ROSQUEADA, DN 65 (2 1/2"), INSTALADO EM REDE DE ALIMENTAÇÃO PARA SPRINKLER - FORNECIMENTO E INSTALAÇÃO. AF_10/2020</v>
          </cell>
          <cell r="I4369" t="str">
            <v>UN</v>
          </cell>
          <cell r="J4369" t="str">
            <v>COEFICIENTE DE REPRESENTATIVIDADE</v>
          </cell>
          <cell r="K4369" t="str">
            <v>190,65</v>
          </cell>
        </row>
        <row r="4370">
          <cell r="A4370" t="str">
            <v>INSTALACOES HIDRO SANITARIAS</v>
          </cell>
          <cell r="B4370" t="str">
            <v>INHI</v>
          </cell>
          <cell r="C4370" t="str">
            <v>CONEXOES</v>
          </cell>
          <cell r="D4370" t="str">
            <v>0180</v>
          </cell>
        </row>
        <row r="4370">
          <cell r="G4370">
            <v>92903</v>
          </cell>
          <cell r="H4370" t="str">
            <v>UNIÃO, EM FERRO GALVANIZADO, CONEXÃO ROSQUEADA, DN 80 (3"), INSTALADO EM REDE DE ALIMENTAÇÃO PARA SPRINKLER - FORNECIMENTO E INSTALAÇÃO. AF_10/2020</v>
          </cell>
          <cell r="I4370" t="str">
            <v>UN</v>
          </cell>
          <cell r="J4370" t="str">
            <v>COEFICIENTE DE REPRESENTATIVIDADE</v>
          </cell>
          <cell r="K4370" t="str">
            <v>287,05</v>
          </cell>
        </row>
        <row r="4371">
          <cell r="A4371" t="str">
            <v>INSTALACOES HIDRO SANITARIAS</v>
          </cell>
          <cell r="B4371" t="str">
            <v>INHI</v>
          </cell>
          <cell r="C4371" t="str">
            <v>CONEXOES</v>
          </cell>
          <cell r="D4371" t="str">
            <v>0180</v>
          </cell>
        </row>
        <row r="4371">
          <cell r="G4371">
            <v>92904</v>
          </cell>
          <cell r="H4371" t="str">
            <v>UNIÃO, EM FERRO GALVANIZADO, CONEXÃO ROSQUEADA, DN 15 (1/2"), INSTALADO EM RAMAIS E SUB-RAMAIS DE GÁS - FORNECIMENTO E INSTALAÇÃO. AF_10/2020</v>
          </cell>
          <cell r="I4371" t="str">
            <v>UN</v>
          </cell>
          <cell r="J4371" t="str">
            <v>COEFICIENTE DE REPRESENTATIVIDADE</v>
          </cell>
          <cell r="K4371" t="str">
            <v>32,68</v>
          </cell>
        </row>
        <row r="4372">
          <cell r="A4372" t="str">
            <v>INSTALACOES HIDRO SANITARIAS</v>
          </cell>
          <cell r="B4372" t="str">
            <v>INHI</v>
          </cell>
          <cell r="C4372" t="str">
            <v>CONEXOES</v>
          </cell>
          <cell r="D4372" t="str">
            <v>0180</v>
          </cell>
        </row>
        <row r="4372">
          <cell r="G4372">
            <v>92905</v>
          </cell>
          <cell r="H4372" t="str">
            <v>UNIÃO, EM FERRO GALVANIZADO, CONEXÃO ROSQUEADA, DN 20 (3/4"), INSTALADO EM RAMAIS E SUB-RAMAIS DE GÁS - FORNECIMENTO E INSTALAÇÃO. AF_10/2020</v>
          </cell>
          <cell r="I4372" t="str">
            <v>UN</v>
          </cell>
          <cell r="J4372" t="str">
            <v>COEFICIENTE DE REPRESENTATIVIDADE</v>
          </cell>
          <cell r="K4372" t="str">
            <v>46,31</v>
          </cell>
        </row>
        <row r="4373">
          <cell r="A4373" t="str">
            <v>INSTALACOES HIDRO SANITARIAS</v>
          </cell>
          <cell r="B4373" t="str">
            <v>INHI</v>
          </cell>
          <cell r="C4373" t="str">
            <v>CONEXOES</v>
          </cell>
          <cell r="D4373" t="str">
            <v>0180</v>
          </cell>
        </row>
        <row r="4373">
          <cell r="G4373">
            <v>92906</v>
          </cell>
          <cell r="H4373" t="str">
            <v>UNIÃO, EM FERRO GALVANIZADO, CONEXÃO ROSQUEADA, DN 25 (1"), INSTALADO EM RAMAIS E SUB-RAMAIS DE GÁS - FORNECIMENTO E INSTALAÇÃO. AF_10/2020</v>
          </cell>
          <cell r="I4373" t="str">
            <v>UN</v>
          </cell>
          <cell r="J4373" t="str">
            <v>COEFICIENTE DE REPRESENTATIVIDADE</v>
          </cell>
          <cell r="K4373" t="str">
            <v>55,68</v>
          </cell>
        </row>
        <row r="4374">
          <cell r="A4374" t="str">
            <v>INSTALACOES HIDRO SANITARIAS</v>
          </cell>
          <cell r="B4374" t="str">
            <v>INHI</v>
          </cell>
          <cell r="C4374" t="str">
            <v>CONEXOES</v>
          </cell>
          <cell r="D4374" t="str">
            <v>0180</v>
          </cell>
        </row>
        <row r="4374">
          <cell r="G4374">
            <v>92907</v>
          </cell>
          <cell r="H4374" t="str">
            <v>LUVA DE REDUÇÃO, EM FERRO GALVANIZADO, 2" X 1 1/2", CONEXÃO ROSQUEADA, INSTALADO EM PRUMADAS - FORNECIMENTO E INSTALAÇÃO. AF_10/2020</v>
          </cell>
          <cell r="I4374" t="str">
            <v>UN</v>
          </cell>
          <cell r="J4374" t="str">
            <v>COEFICIENTE DE REPRESENTATIVIDADE</v>
          </cell>
          <cell r="K4374" t="str">
            <v>69,06</v>
          </cell>
        </row>
        <row r="4375">
          <cell r="A4375" t="str">
            <v>INSTALACOES HIDRO SANITARIAS</v>
          </cell>
          <cell r="B4375" t="str">
            <v>INHI</v>
          </cell>
          <cell r="C4375" t="str">
            <v>CONEXOES</v>
          </cell>
          <cell r="D4375" t="str">
            <v>0180</v>
          </cell>
        </row>
        <row r="4375">
          <cell r="G4375">
            <v>92908</v>
          </cell>
          <cell r="H4375" t="str">
            <v>LUVA DE REDUÇÃO, EM FERRO GALVANIZADO, 2" X 1 1/4", CONEXÃO ROSQUEADA, INSTALADO EM PRUMADAS - FORNECIMENTO E INSTALAÇÃO. AF_10/2020</v>
          </cell>
          <cell r="I4375" t="str">
            <v>UN</v>
          </cell>
          <cell r="J4375" t="str">
            <v>COEFICIENTE DE REPRESENTATIVIDADE</v>
          </cell>
          <cell r="K4375" t="str">
            <v>69,06</v>
          </cell>
        </row>
        <row r="4376">
          <cell r="A4376" t="str">
            <v>INSTALACOES HIDRO SANITARIAS</v>
          </cell>
          <cell r="B4376" t="str">
            <v>INHI</v>
          </cell>
          <cell r="C4376" t="str">
            <v>CONEXOES</v>
          </cell>
          <cell r="D4376" t="str">
            <v>0180</v>
          </cell>
        </row>
        <row r="4376">
          <cell r="G4376">
            <v>92909</v>
          </cell>
          <cell r="H4376" t="str">
            <v>LUVA DE REDUÇÃO, EM FERRO GALVANIZADO, 2" X 1", CONEXÃO ROSQUEADA, INSTALADO EM PRUMADAS - FORNECIMENTO E INSTALAÇÃO. AF_10/2020</v>
          </cell>
          <cell r="I4376" t="str">
            <v>UN</v>
          </cell>
          <cell r="J4376" t="str">
            <v>COEFICIENTE DE REPRESENTATIVIDADE</v>
          </cell>
          <cell r="K4376" t="str">
            <v>69,06</v>
          </cell>
        </row>
        <row r="4377">
          <cell r="A4377" t="str">
            <v>INSTALACOES HIDRO SANITARIAS</v>
          </cell>
          <cell r="B4377" t="str">
            <v>INHI</v>
          </cell>
          <cell r="C4377" t="str">
            <v>CONEXOES</v>
          </cell>
          <cell r="D4377" t="str">
            <v>0180</v>
          </cell>
        </row>
        <row r="4377">
          <cell r="G4377">
            <v>92910</v>
          </cell>
          <cell r="H4377" t="str">
            <v>LUVA DE REDUÇÃO, EM FERRO GALVANIZADO, 2 1/2" X 1 1/2", CONEXÃO ROSQUEADA, INSTALADO EM PRUMADAS - FORNECIMENTO E INSTALAÇÃO. AF_10/2020</v>
          </cell>
          <cell r="I4377" t="str">
            <v>UN</v>
          </cell>
          <cell r="J4377" t="str">
            <v>COEFICIENTE DE REPRESENTATIVIDADE</v>
          </cell>
          <cell r="K4377" t="str">
            <v>101,79</v>
          </cell>
        </row>
        <row r="4378">
          <cell r="A4378" t="str">
            <v>INSTALACOES HIDRO SANITARIAS</v>
          </cell>
          <cell r="B4378" t="str">
            <v>INHI</v>
          </cell>
          <cell r="C4378" t="str">
            <v>CONEXOES</v>
          </cell>
          <cell r="D4378" t="str">
            <v>0180</v>
          </cell>
        </row>
        <row r="4378">
          <cell r="G4378">
            <v>92911</v>
          </cell>
          <cell r="H4378" t="str">
            <v>LUVA DE REDUÇÃO, EM FERRO GALVANIZADO, 2 1/2" X 2", CONEXÃO ROSQUEADA, INSTALADO EM PRUMADAS - FORNECIMENTO E INSTALAÇÃO. AF_10/2020</v>
          </cell>
          <cell r="I4378" t="str">
            <v>UN</v>
          </cell>
          <cell r="J4378" t="str">
            <v>COEFICIENTE DE REPRESENTATIVIDADE</v>
          </cell>
          <cell r="K4378" t="str">
            <v>101,79</v>
          </cell>
        </row>
        <row r="4379">
          <cell r="A4379" t="str">
            <v>INSTALACOES HIDRO SANITARIAS</v>
          </cell>
          <cell r="B4379" t="str">
            <v>INHI</v>
          </cell>
          <cell r="C4379" t="str">
            <v>CONEXOES</v>
          </cell>
          <cell r="D4379" t="str">
            <v>0180</v>
          </cell>
        </row>
        <row r="4379">
          <cell r="G4379">
            <v>92912</v>
          </cell>
          <cell r="H4379" t="str">
            <v>LUVA DE REDUÇÃO, EM FERRO GALVANIZADO, 3" X 1 1/2", CONEXÃO ROSQUEADA, INSTALADO EM PRUMADAS - FORNECIMENTO E INSTALAÇÃO. AF_10/2020</v>
          </cell>
          <cell r="I4379" t="str">
            <v>UN</v>
          </cell>
          <cell r="J4379" t="str">
            <v>COEFICIENTE DE REPRESENTATIVIDADE</v>
          </cell>
          <cell r="K4379" t="str">
            <v>138,42</v>
          </cell>
        </row>
        <row r="4380">
          <cell r="A4380" t="str">
            <v>INSTALACOES HIDRO SANITARIAS</v>
          </cell>
          <cell r="B4380" t="str">
            <v>INHI</v>
          </cell>
          <cell r="C4380" t="str">
            <v>CONEXOES</v>
          </cell>
          <cell r="D4380" t="str">
            <v>0180</v>
          </cell>
        </row>
        <row r="4380">
          <cell r="G4380">
            <v>92913</v>
          </cell>
          <cell r="H4380" t="str">
            <v>LUVA DE REDUÇÃO, EM FERRO GALVANIZADO, 3" X 2 1/2", CONEXÃO ROSQUEADA, INSTALADO EM PRUMADAS - FORNECIMENTO E INSTALAÇÃO. AF_10/2020</v>
          </cell>
          <cell r="I4380" t="str">
            <v>UN</v>
          </cell>
          <cell r="J4380" t="str">
            <v>COEFICIENTE DE REPRESENTATIVIDADE</v>
          </cell>
          <cell r="K4380" t="str">
            <v>141,02</v>
          </cell>
        </row>
        <row r="4381">
          <cell r="A4381" t="str">
            <v>INSTALACOES HIDRO SANITARIAS</v>
          </cell>
          <cell r="B4381" t="str">
            <v>INHI</v>
          </cell>
          <cell r="C4381" t="str">
            <v>CONEXOES</v>
          </cell>
          <cell r="D4381" t="str">
            <v>0180</v>
          </cell>
        </row>
        <row r="4381">
          <cell r="G4381">
            <v>92914</v>
          </cell>
          <cell r="H4381" t="str">
            <v>LUVA DE REDUÇÃO, EM FERRO GALVANIZADO, 3" X 2", CONEXÃO ROSQUEADA, INSTALADO EM PRUMADAS - FORNECIMENTO E INSTALAÇÃO. AF_10/2020</v>
          </cell>
          <cell r="I4381" t="str">
            <v>UN</v>
          </cell>
          <cell r="J4381" t="str">
            <v>COEFICIENTE DE REPRESENTATIVIDADE</v>
          </cell>
          <cell r="K4381" t="str">
            <v>141,02</v>
          </cell>
        </row>
        <row r="4382">
          <cell r="A4382" t="str">
            <v>INSTALACOES HIDRO SANITARIAS</v>
          </cell>
          <cell r="B4382" t="str">
            <v>INHI</v>
          </cell>
          <cell r="C4382" t="str">
            <v>CONEXOES</v>
          </cell>
          <cell r="D4382" t="str">
            <v>0180</v>
          </cell>
        </row>
        <row r="4382">
          <cell r="G4382">
            <v>92918</v>
          </cell>
          <cell r="H4382" t="str">
            <v>LUVA DE REDUÇÃO, EM FERRO GALVANIZADO, 1" X 1/2", CONEXÃO ROSQUEADA, INSTALADO EM REDE DE ALIMENTAÇÃO PARA HIDRANTE - FORNECIMENTO E INSTALAÇÃO. AF_10/2020</v>
          </cell>
          <cell r="I4382" t="str">
            <v>UN</v>
          </cell>
          <cell r="J4382" t="str">
            <v>COEFICIENTE DE REPRESENTATIVIDADE</v>
          </cell>
          <cell r="K4382" t="str">
            <v>35,57</v>
          </cell>
        </row>
        <row r="4383">
          <cell r="A4383" t="str">
            <v>INSTALACOES HIDRO SANITARIAS</v>
          </cell>
          <cell r="B4383" t="str">
            <v>INHI</v>
          </cell>
          <cell r="C4383" t="str">
            <v>CONEXOES</v>
          </cell>
          <cell r="D4383" t="str">
            <v>0180</v>
          </cell>
        </row>
        <row r="4383">
          <cell r="G4383">
            <v>92920</v>
          </cell>
          <cell r="H4383" t="str">
            <v>LUVA DE REDUÇÃO, EM FERRO GALVANIZADO, 1" X 3/4", CONEXÃO ROSQUEADA, INSTALADO EM REDE DE ALIMENTAÇÃO PARA HIDRANTE - FORNECIMENTO E INSTALAÇÃO. AF_10/2020</v>
          </cell>
          <cell r="I4383" t="str">
            <v>UN</v>
          </cell>
          <cell r="J4383" t="str">
            <v>COEFICIENTE DE REPRESENTATIVIDADE</v>
          </cell>
          <cell r="K4383" t="str">
            <v>35,83</v>
          </cell>
        </row>
        <row r="4384">
          <cell r="A4384" t="str">
            <v>INSTALACOES HIDRO SANITARIAS</v>
          </cell>
          <cell r="B4384" t="str">
            <v>INHI</v>
          </cell>
          <cell r="C4384" t="str">
            <v>CONEXOES</v>
          </cell>
          <cell r="D4384" t="str">
            <v>0180</v>
          </cell>
        </row>
        <row r="4384">
          <cell r="G4384">
            <v>92925</v>
          </cell>
          <cell r="H4384" t="str">
            <v>LUVA DE REDUÇÃO, EM FERRO GALVANIZADO, 1 1/4" X 1", CONEXÃO ROSQUEADA, INSTALADO EM REDE DE ALIMENTAÇÃO PARA HIDRANTE - FORNECIMENTO E INSTALAÇÃO. AF_10/2020</v>
          </cell>
          <cell r="I4384" t="str">
            <v>UN</v>
          </cell>
          <cell r="J4384" t="str">
            <v>COEFICIENTE DE REPRESENTATIVIDADE</v>
          </cell>
          <cell r="K4384" t="str">
            <v>44,60</v>
          </cell>
        </row>
        <row r="4385">
          <cell r="A4385" t="str">
            <v>INSTALACOES HIDRO SANITARIAS</v>
          </cell>
          <cell r="B4385" t="str">
            <v>INHI</v>
          </cell>
          <cell r="C4385" t="str">
            <v>CONEXOES</v>
          </cell>
          <cell r="D4385" t="str">
            <v>0180</v>
          </cell>
        </row>
        <row r="4385">
          <cell r="G4385">
            <v>92926</v>
          </cell>
          <cell r="H4385" t="str">
            <v>LUVA DE REDUÇÃO, EM FERRO GALVANIZADO, 1 1/4" X 1/2", CONEXÃO ROSQUEADA, INSTALADO EM REDE DE ALIMENTAÇÃO PARA HIDRANTE - FORNECIMENTO E INSTALAÇÃO. AF_10/2020</v>
          </cell>
          <cell r="I4385" t="str">
            <v>UN</v>
          </cell>
          <cell r="J4385" t="str">
            <v>COEFICIENTE DE REPRESENTATIVIDADE</v>
          </cell>
          <cell r="K4385" t="str">
            <v>44,59</v>
          </cell>
        </row>
        <row r="4386">
          <cell r="A4386" t="str">
            <v>INSTALACOES HIDRO SANITARIAS</v>
          </cell>
          <cell r="B4386" t="str">
            <v>INHI</v>
          </cell>
          <cell r="C4386" t="str">
            <v>CONEXOES</v>
          </cell>
          <cell r="D4386" t="str">
            <v>0180</v>
          </cell>
        </row>
        <row r="4386">
          <cell r="G4386">
            <v>92927</v>
          </cell>
          <cell r="H4386" t="str">
            <v>LUVA DE REDUÇÃO, EM FERRO GALVANIZADO, 1 1/4" X 3/4", CONEXÃO ROSQUEADA, INSTALADO EM REDE DE ALIMENTAÇÃO PARA HIDRANTE - FORNECIMENTO E INSTALAÇÃO. AF_10/2020</v>
          </cell>
          <cell r="I4386" t="str">
            <v>UN</v>
          </cell>
          <cell r="J4386" t="str">
            <v>COEFICIENTE DE REPRESENTATIVIDADE</v>
          </cell>
          <cell r="K4386" t="str">
            <v>44,59</v>
          </cell>
        </row>
        <row r="4387">
          <cell r="A4387" t="str">
            <v>INSTALACOES HIDRO SANITARIAS</v>
          </cell>
          <cell r="B4387" t="str">
            <v>INHI</v>
          </cell>
          <cell r="C4387" t="str">
            <v>CONEXOES</v>
          </cell>
          <cell r="D4387" t="str">
            <v>0180</v>
          </cell>
        </row>
        <row r="4387">
          <cell r="G4387">
            <v>92928</v>
          </cell>
          <cell r="H4387" t="str">
            <v>LUVA DE REDUÇÃO, EM FERRO GALVANIZADO, 1 1/2" X 1 1/4", CONEXÃO ROSQUEADA, INSTALADO EM REDE DE ALIMENTAÇÃO PARA HIDRANTE - FORNECIMENTO E INSTALAÇÃO. AF_10/2020</v>
          </cell>
          <cell r="I4387" t="str">
            <v>UN</v>
          </cell>
          <cell r="J4387" t="str">
            <v>COEFICIENTE DE REPRESENTATIVIDADE</v>
          </cell>
          <cell r="K4387" t="str">
            <v>51,18</v>
          </cell>
        </row>
        <row r="4388">
          <cell r="A4388" t="str">
            <v>INSTALACOES HIDRO SANITARIAS</v>
          </cell>
          <cell r="B4388" t="str">
            <v>INHI</v>
          </cell>
          <cell r="C4388" t="str">
            <v>CONEXOES</v>
          </cell>
          <cell r="D4388" t="str">
            <v>0180</v>
          </cell>
        </row>
        <row r="4388">
          <cell r="G4388">
            <v>92929</v>
          </cell>
          <cell r="H4388" t="str">
            <v>LUVA DE REDUÇÃO, EM FERRO GALVANIZADO, 1 1/2" X 1", CONEXÃO ROSQUEADA, INSTALADO EM REDE DE ALIMENTAÇÃO PARA HIDRANTE - FORNECIMENTO E INSTALAÇÃO. AF_10/2020</v>
          </cell>
          <cell r="I4388" t="str">
            <v>UN</v>
          </cell>
          <cell r="J4388" t="str">
            <v>COEFICIENTE DE REPRESENTATIVIDADE</v>
          </cell>
          <cell r="K4388" t="str">
            <v>51,18</v>
          </cell>
        </row>
        <row r="4389">
          <cell r="A4389" t="str">
            <v>INSTALACOES HIDRO SANITARIAS</v>
          </cell>
          <cell r="B4389" t="str">
            <v>INHI</v>
          </cell>
          <cell r="C4389" t="str">
            <v>CONEXOES</v>
          </cell>
          <cell r="D4389" t="str">
            <v>0180</v>
          </cell>
        </row>
        <row r="4389">
          <cell r="G4389">
            <v>92930</v>
          </cell>
          <cell r="H4389" t="str">
            <v>LUVA DE REDUÇÃO, EM FERRO GALVANIZADO, 1 1/2" X 3/4", CONEXÃO ROSQUEADA, INSTALADO EM REDE DE ALIMENTAÇÃO PARA HIDRANTE - FORNECIMENTO E INSTALAÇÃO. AF_10/2020</v>
          </cell>
          <cell r="I4389" t="str">
            <v>UN</v>
          </cell>
          <cell r="J4389" t="str">
            <v>COEFICIENTE DE REPRESENTATIVIDADE</v>
          </cell>
          <cell r="K4389" t="str">
            <v>51,18</v>
          </cell>
        </row>
        <row r="4390">
          <cell r="A4390" t="str">
            <v>INSTALACOES HIDRO SANITARIAS</v>
          </cell>
          <cell r="B4390" t="str">
            <v>INHI</v>
          </cell>
          <cell r="C4390" t="str">
            <v>CONEXOES</v>
          </cell>
          <cell r="D4390" t="str">
            <v>0180</v>
          </cell>
        </row>
        <row r="4390">
          <cell r="G4390">
            <v>92931</v>
          </cell>
          <cell r="H4390" t="str">
            <v>LUVA DE REDUÇÃO, EM FERRO GALVANIZADO, 2" X 1 1/2", CONEXÃO ROSQUEADA, INSTALADO EM REDE DE ALIMENTAÇÃO PARA HIDRANTE - FORNECIMENTO E INSTALAÇÃO. AF_10/2020</v>
          </cell>
          <cell r="I4390" t="str">
            <v>UN</v>
          </cell>
          <cell r="J4390" t="str">
            <v>COEFICIENTE DE REPRESENTATIVIDADE</v>
          </cell>
          <cell r="K4390" t="str">
            <v>69,02</v>
          </cell>
        </row>
        <row r="4391">
          <cell r="A4391" t="str">
            <v>INSTALACOES HIDRO SANITARIAS</v>
          </cell>
          <cell r="B4391" t="str">
            <v>INHI</v>
          </cell>
          <cell r="C4391" t="str">
            <v>CONEXOES</v>
          </cell>
          <cell r="D4391" t="str">
            <v>0180</v>
          </cell>
        </row>
        <row r="4391">
          <cell r="G4391">
            <v>92932</v>
          </cell>
          <cell r="H4391" t="str">
            <v>LUVA DE REDUÇÃO, EM FERRO GALVANIZADO, 2" X 1 1/4", CONEXÃO ROSQUEADA, INSTALADO EM REDE DE ALIMENTAÇÃO PARA HIDRANTE - FORNECIMENTO E INSTALAÇÃO. AF_10/2020</v>
          </cell>
          <cell r="I4391" t="str">
            <v>UN</v>
          </cell>
          <cell r="J4391" t="str">
            <v>COEFICIENTE DE REPRESENTATIVIDADE</v>
          </cell>
          <cell r="K4391" t="str">
            <v>69,02</v>
          </cell>
        </row>
        <row r="4392">
          <cell r="A4392" t="str">
            <v>INSTALACOES HIDRO SANITARIAS</v>
          </cell>
          <cell r="B4392" t="str">
            <v>INHI</v>
          </cell>
          <cell r="C4392" t="str">
            <v>CONEXOES</v>
          </cell>
          <cell r="D4392" t="str">
            <v>0180</v>
          </cell>
        </row>
        <row r="4392">
          <cell r="G4392">
            <v>92933</v>
          </cell>
          <cell r="H4392" t="str">
            <v>LUVA DE REDUÇÃO, EM FERRO GALVANIZADO, 2" X 1", CONEXÃO ROSQUEADA, INSTALADO EM REDE DE ALIMENTAÇÃO PARA HIDRANTE - FORNECIMENTO E INSTALAÇÃO. AF_10/2020</v>
          </cell>
          <cell r="I4392" t="str">
            <v>UN</v>
          </cell>
          <cell r="J4392" t="str">
            <v>COEFICIENTE DE REPRESENTATIVIDADE</v>
          </cell>
          <cell r="K4392" t="str">
            <v>69,02</v>
          </cell>
        </row>
        <row r="4393">
          <cell r="A4393" t="str">
            <v>INSTALACOES HIDRO SANITARIAS</v>
          </cell>
          <cell r="B4393" t="str">
            <v>INHI</v>
          </cell>
          <cell r="C4393" t="str">
            <v>CONEXOES</v>
          </cell>
          <cell r="D4393" t="str">
            <v>0180</v>
          </cell>
        </row>
        <row r="4393">
          <cell r="G4393">
            <v>92934</v>
          </cell>
          <cell r="H4393" t="str">
            <v>LUVA DE REDUÇÃO, EM FERRO GALVANIZADO, 2 1/2" X 1 1/2", CONEXÃO ROSQUEADA, INSTALADO EM REDE DE ALIMENTAÇÃO PARA HIDRANTE - FORNECIMENTO E INSTALAÇÃO. AF_10/2020</v>
          </cell>
          <cell r="I4393" t="str">
            <v>UN</v>
          </cell>
          <cell r="J4393" t="str">
            <v>COEFICIENTE DE REPRESENTATIVIDADE</v>
          </cell>
          <cell r="K4393" t="str">
            <v>103,29</v>
          </cell>
        </row>
        <row r="4394">
          <cell r="A4394" t="str">
            <v>INSTALACOES HIDRO SANITARIAS</v>
          </cell>
          <cell r="B4394" t="str">
            <v>INHI</v>
          </cell>
          <cell r="C4394" t="str">
            <v>CONEXOES</v>
          </cell>
          <cell r="D4394" t="str">
            <v>0180</v>
          </cell>
        </row>
        <row r="4394">
          <cell r="G4394">
            <v>92935</v>
          </cell>
          <cell r="H4394" t="str">
            <v>LUVA DE REDUÇÃO, EM FERRO GALVANIZADO, 2 1/2" X 2", CONEXÃO ROSQUEADA, INSTALADO EM REDE DE ALIMENTAÇÃO PARA HIDRANTE - FORNECIMENTO E INSTALAÇÃO. AF_10/2020</v>
          </cell>
          <cell r="I4394" t="str">
            <v>UN</v>
          </cell>
          <cell r="J4394" t="str">
            <v>COEFICIENTE DE REPRESENTATIVIDADE</v>
          </cell>
          <cell r="K4394" t="str">
            <v>103,29</v>
          </cell>
        </row>
        <row r="4395">
          <cell r="A4395" t="str">
            <v>INSTALACOES HIDRO SANITARIAS</v>
          </cell>
          <cell r="B4395" t="str">
            <v>INHI</v>
          </cell>
          <cell r="C4395" t="str">
            <v>CONEXOES</v>
          </cell>
          <cell r="D4395" t="str">
            <v>0180</v>
          </cell>
        </row>
        <row r="4395">
          <cell r="G4395">
            <v>92936</v>
          </cell>
          <cell r="H4395" t="str">
            <v>LUVA DE REDUÇÃO, EM FERRO GALVANIZADO, 3" X 2 1/2", CONEXÃO ROSQUEADA, INSTALADO EM REDE DE ALIMENTAÇÃO PARA HIDRANTE - FORNECIMENTO E INSTALAÇÃO. AF_10/2020</v>
          </cell>
          <cell r="I4395" t="str">
            <v>UN</v>
          </cell>
          <cell r="J4395" t="str">
            <v>COEFICIENTE DE REPRESENTATIVIDADE</v>
          </cell>
          <cell r="K4395" t="str">
            <v>144,13</v>
          </cell>
        </row>
        <row r="4396">
          <cell r="A4396" t="str">
            <v>INSTALACOES HIDRO SANITARIAS</v>
          </cell>
          <cell r="B4396" t="str">
            <v>INHI</v>
          </cell>
          <cell r="C4396" t="str">
            <v>CONEXOES</v>
          </cell>
          <cell r="D4396" t="str">
            <v>0180</v>
          </cell>
        </row>
        <row r="4396">
          <cell r="G4396">
            <v>92937</v>
          </cell>
          <cell r="H4396" t="str">
            <v>LUVA DE REDUÇÃO, EM FERRO GALVANIZADO, 3" X 2", CONEXÃO ROSQUEADA, INSTALADO EM REDE DE ALIMENTAÇÃO PARA HIDRANTE - FORNECIMENTO E INSTALAÇÃO. AF_10/2020</v>
          </cell>
          <cell r="I4396" t="str">
            <v>UN</v>
          </cell>
          <cell r="J4396" t="str">
            <v>COEFICIENTE DE REPRESENTATIVIDADE</v>
          </cell>
          <cell r="K4396" t="str">
            <v>144,13</v>
          </cell>
        </row>
        <row r="4397">
          <cell r="A4397" t="str">
            <v>INSTALACOES HIDRO SANITARIAS</v>
          </cell>
          <cell r="B4397" t="str">
            <v>INHI</v>
          </cell>
          <cell r="C4397" t="str">
            <v>CONEXOES</v>
          </cell>
          <cell r="D4397" t="str">
            <v>0180</v>
          </cell>
        </row>
        <row r="4397">
          <cell r="G4397">
            <v>92938</v>
          </cell>
          <cell r="H4397" t="str">
            <v>LUVA DE REDUÇÃO, EM FERRO GALVANIZADO, 1" X 1/2", CONEXÃO ROSQUEADA, INSTALADO EM REDE DE ALIMENTAÇÃO PARA SPRINKLER - FORNECIMENTO E INSTALAÇÃO. AF_10/2020</v>
          </cell>
          <cell r="I4397" t="str">
            <v>UN</v>
          </cell>
          <cell r="J4397" t="str">
            <v>COEFICIENTE DE REPRESENTATIVIDADE</v>
          </cell>
          <cell r="K4397" t="str">
            <v>27,19</v>
          </cell>
        </row>
        <row r="4398">
          <cell r="A4398" t="str">
            <v>INSTALACOES HIDRO SANITARIAS</v>
          </cell>
          <cell r="B4398" t="str">
            <v>INHI</v>
          </cell>
          <cell r="C4398" t="str">
            <v>CONEXOES</v>
          </cell>
          <cell r="D4398" t="str">
            <v>0180</v>
          </cell>
        </row>
        <row r="4398">
          <cell r="G4398">
            <v>92939</v>
          </cell>
          <cell r="H4398" t="str">
            <v>LUVA DE REDUÇÃO, EM FERRO GALVANIZADO, 1" X 3/4", CONEXÃO ROSQUEADA, INSTALADO EM REDE DE ALIMENTAÇÃO PARA SPRINKLER - FORNECIMENTO E INSTALAÇÃO. AF_10/2020</v>
          </cell>
          <cell r="I4398" t="str">
            <v>UN</v>
          </cell>
          <cell r="J4398" t="str">
            <v>COEFICIENTE DE REPRESENTATIVIDADE</v>
          </cell>
          <cell r="K4398" t="str">
            <v>27,45</v>
          </cell>
        </row>
        <row r="4399">
          <cell r="A4399" t="str">
            <v>INSTALACOES HIDRO SANITARIAS</v>
          </cell>
          <cell r="B4399" t="str">
            <v>INHI</v>
          </cell>
          <cell r="C4399" t="str">
            <v>CONEXOES</v>
          </cell>
          <cell r="D4399" t="str">
            <v>0180</v>
          </cell>
        </row>
        <row r="4399">
          <cell r="G4399">
            <v>92940</v>
          </cell>
          <cell r="H4399" t="str">
            <v>LUVA DE REDUÇÃO, EM FERRO GALVANIZADO, 1 1/4" X 1", CONEXÃO ROSQUEADA, INSTALADO EM REDE DE ALIMENTAÇÃO PARA SPRINKLER - FORNECIMENTO E INSTALAÇÃO. AF_10/2020</v>
          </cell>
          <cell r="I4399" t="str">
            <v>UN</v>
          </cell>
          <cell r="J4399" t="str">
            <v>COEFICIENTE DE REPRESENTATIVIDADE</v>
          </cell>
          <cell r="K4399" t="str">
            <v>35,07</v>
          </cell>
        </row>
        <row r="4400">
          <cell r="A4400" t="str">
            <v>INSTALACOES HIDRO SANITARIAS</v>
          </cell>
          <cell r="B4400" t="str">
            <v>INHI</v>
          </cell>
          <cell r="C4400" t="str">
            <v>CONEXOES</v>
          </cell>
          <cell r="D4400" t="str">
            <v>0180</v>
          </cell>
        </row>
        <row r="4400">
          <cell r="G4400">
            <v>92941</v>
          </cell>
          <cell r="H4400" t="str">
            <v>LUVA DE REDUÇÃO, EM FERRO GALVANIZADO, 1 1/4" X 1/2", CONEXÃO ROSQUEADA, INSTALADO EM REDE DE ALIMENTAÇÃO PARA SPRINKLER - FORNECIMENTO E INSTALAÇÃO. AF_10/2020</v>
          </cell>
          <cell r="I4400" t="str">
            <v>UN</v>
          </cell>
          <cell r="J4400" t="str">
            <v>COEFICIENTE DE REPRESENTATIVIDADE</v>
          </cell>
          <cell r="K4400" t="str">
            <v>35,06</v>
          </cell>
        </row>
        <row r="4401">
          <cell r="A4401" t="str">
            <v>INSTALACOES HIDRO SANITARIAS</v>
          </cell>
          <cell r="B4401" t="str">
            <v>INHI</v>
          </cell>
          <cell r="C4401" t="str">
            <v>CONEXOES</v>
          </cell>
          <cell r="D4401" t="str">
            <v>0180</v>
          </cell>
        </row>
        <row r="4401">
          <cell r="G4401">
            <v>92942</v>
          </cell>
          <cell r="H4401" t="str">
            <v>LUVA DE REDUÇÃO, EM FERRO GALVANIZADO, 1 1/4" X 3/4", CONEXÃO ROSQUEADA, INSTALADO EM REDE DE ALIMENTAÇÃO PARA SPRINKLER - FORNECIMENTO E INSTALAÇÃO. AF_10/2020</v>
          </cell>
          <cell r="I4401" t="str">
            <v>UN</v>
          </cell>
          <cell r="J4401" t="str">
            <v>COEFICIENTE DE REPRESENTATIVIDADE</v>
          </cell>
          <cell r="K4401" t="str">
            <v>35,06</v>
          </cell>
        </row>
        <row r="4402">
          <cell r="A4402" t="str">
            <v>INSTALACOES HIDRO SANITARIAS</v>
          </cell>
          <cell r="B4402" t="str">
            <v>INHI</v>
          </cell>
          <cell r="C4402" t="str">
            <v>CONEXOES</v>
          </cell>
          <cell r="D4402" t="str">
            <v>0180</v>
          </cell>
        </row>
        <row r="4402">
          <cell r="G4402">
            <v>92943</v>
          </cell>
          <cell r="H4402" t="str">
            <v>LUVA DE REDUÇÃO, EM FERRO GALVANIZADO, 1 1/2" X 1 1/4", CONEXÃO ROSQUEADA, INSTALADO EM REDE DE ALIMENTAÇÃO PARA SPRINKLER - FORNECIMENTO E INSTALAÇÃO. AF_10/2020</v>
          </cell>
          <cell r="I4402" t="str">
            <v>UN</v>
          </cell>
          <cell r="J4402" t="str">
            <v>COEFICIENTE DE REPRESENTATIVIDADE</v>
          </cell>
          <cell r="K4402" t="str">
            <v>40,31</v>
          </cell>
        </row>
        <row r="4403">
          <cell r="A4403" t="str">
            <v>INSTALACOES HIDRO SANITARIAS</v>
          </cell>
          <cell r="B4403" t="str">
            <v>INHI</v>
          </cell>
          <cell r="C4403" t="str">
            <v>CONEXOES</v>
          </cell>
          <cell r="D4403" t="str">
            <v>0180</v>
          </cell>
        </row>
        <row r="4403">
          <cell r="G4403">
            <v>92944</v>
          </cell>
          <cell r="H4403" t="str">
            <v>LUVA DE REDUÇÃO, EM FERRO GALVANIZADO, 1 1/2" X 1", CONEXÃO ROSQUEADA, INSTALADO EM REDE DE ALIMENTAÇÃO PARA SPRINKLER - FORNECIMENTO E INSTALAÇÃO. AF_10/2020</v>
          </cell>
          <cell r="I4403" t="str">
            <v>UN</v>
          </cell>
          <cell r="J4403" t="str">
            <v>COEFICIENTE DE REPRESENTATIVIDADE</v>
          </cell>
          <cell r="K4403" t="str">
            <v>40,31</v>
          </cell>
        </row>
        <row r="4404">
          <cell r="A4404" t="str">
            <v>INSTALACOES HIDRO SANITARIAS</v>
          </cell>
          <cell r="B4404" t="str">
            <v>INHI</v>
          </cell>
          <cell r="C4404" t="str">
            <v>CONEXOES</v>
          </cell>
          <cell r="D4404" t="str">
            <v>0180</v>
          </cell>
        </row>
        <row r="4404">
          <cell r="G4404">
            <v>92945</v>
          </cell>
          <cell r="H4404" t="str">
            <v>LUVA DE REDUÇÃO, EM FERRO GALVANIZADO, 1 1/2" X 3/4", CONEXÃO ROSQUEADA, INSTALADO EM REDE DE ALIMENTAÇÃO PARA SPRINKLER - FORNECIMENTO E INSTALAÇÃO. AF_10/2020</v>
          </cell>
          <cell r="I4404" t="str">
            <v>UN</v>
          </cell>
          <cell r="J4404" t="str">
            <v>COEFICIENTE DE REPRESENTATIVIDADE</v>
          </cell>
          <cell r="K4404" t="str">
            <v>40,31</v>
          </cell>
        </row>
        <row r="4405">
          <cell r="A4405" t="str">
            <v>INSTALACOES HIDRO SANITARIAS</v>
          </cell>
          <cell r="B4405" t="str">
            <v>INHI</v>
          </cell>
          <cell r="C4405" t="str">
            <v>CONEXOES</v>
          </cell>
          <cell r="D4405" t="str">
            <v>0180</v>
          </cell>
        </row>
        <row r="4405">
          <cell r="G4405">
            <v>92946</v>
          </cell>
          <cell r="H4405" t="str">
            <v>LUVA DE REDUÇÃO, EM FERRO GALVANIZADO, 2" X 1 1/2", CONEXÃO ROSQUEADA, INSTALADO EM REDE DE ALIMENTAÇÃO PARA SPRINKLER - FORNECIMENTO E INSTALAÇÃO. AF_10/2020</v>
          </cell>
          <cell r="I4405" t="str">
            <v>UN</v>
          </cell>
          <cell r="J4405" t="str">
            <v>COEFICIENTE DE REPRESENTATIVIDADE</v>
          </cell>
          <cell r="K4405" t="str">
            <v>56,52</v>
          </cell>
        </row>
        <row r="4406">
          <cell r="A4406" t="str">
            <v>INSTALACOES HIDRO SANITARIAS</v>
          </cell>
          <cell r="B4406" t="str">
            <v>INHI</v>
          </cell>
          <cell r="C4406" t="str">
            <v>CONEXOES</v>
          </cell>
          <cell r="D4406" t="str">
            <v>0180</v>
          </cell>
        </row>
        <row r="4406">
          <cell r="G4406">
            <v>92947</v>
          </cell>
          <cell r="H4406" t="str">
            <v>LUVA DE REDUÇÃO, EM FERRO GALVANIZADO, 2" X 1 1/4", CONEXÃO ROSQUEADA, INSTALADO EM REDE DE ALIMENTAÇÃO PARA SPRINKLER - FORNECIMENTO E INSTALAÇÃO. AF_10/2020</v>
          </cell>
          <cell r="I4406" t="str">
            <v>UN</v>
          </cell>
          <cell r="J4406" t="str">
            <v>COEFICIENTE DE REPRESENTATIVIDADE</v>
          </cell>
          <cell r="K4406" t="str">
            <v>56,52</v>
          </cell>
        </row>
        <row r="4407">
          <cell r="A4407" t="str">
            <v>INSTALACOES HIDRO SANITARIAS</v>
          </cell>
          <cell r="B4407" t="str">
            <v>INHI</v>
          </cell>
          <cell r="C4407" t="str">
            <v>CONEXOES</v>
          </cell>
          <cell r="D4407" t="str">
            <v>0180</v>
          </cell>
        </row>
        <row r="4407">
          <cell r="G4407">
            <v>92948</v>
          </cell>
          <cell r="H4407" t="str">
            <v>LUVA DE REDUÇÃO, EM FERRO GALVANIZADO, 2" X 1", CONEXÃO ROSQUEADA, INSTALADO EM REDE DE ALIMENTAÇÃO PARA SPRINKLER - FORNECIMENTO E INSTALAÇÃO. AF_10/2020</v>
          </cell>
          <cell r="I4407" t="str">
            <v>UN</v>
          </cell>
          <cell r="J4407" t="str">
            <v>COEFICIENTE DE REPRESENTATIVIDADE</v>
          </cell>
          <cell r="K4407" t="str">
            <v>56,52</v>
          </cell>
        </row>
        <row r="4408">
          <cell r="A4408" t="str">
            <v>INSTALACOES HIDRO SANITARIAS</v>
          </cell>
          <cell r="B4408" t="str">
            <v>INHI</v>
          </cell>
          <cell r="C4408" t="str">
            <v>CONEXOES</v>
          </cell>
          <cell r="D4408" t="str">
            <v>0180</v>
          </cell>
        </row>
        <row r="4408">
          <cell r="G4408">
            <v>92949</v>
          </cell>
          <cell r="H4408" t="str">
            <v>LUVA DE REDUÇÃO, EM FERRO GALVANIZADO, 2 1/2" X 1 1/2", CONEXÃO ROSQUEADA, INSTALADO EM REDE DE ALIMENTAÇÃO PARA SPRINKLER - FORNECIMENTO E INSTALAÇÃO. AF_10/2020</v>
          </cell>
          <cell r="I4408" t="str">
            <v>UN</v>
          </cell>
          <cell r="J4408" t="str">
            <v>COEFICIENTE DE REPRESENTATIVIDADE</v>
          </cell>
          <cell r="K4408" t="str">
            <v>88,31</v>
          </cell>
        </row>
        <row r="4409">
          <cell r="A4409" t="str">
            <v>INSTALACOES HIDRO SANITARIAS</v>
          </cell>
          <cell r="B4409" t="str">
            <v>INHI</v>
          </cell>
          <cell r="C4409" t="str">
            <v>CONEXOES</v>
          </cell>
          <cell r="D4409" t="str">
            <v>0180</v>
          </cell>
        </row>
        <row r="4409">
          <cell r="G4409">
            <v>92950</v>
          </cell>
          <cell r="H4409" t="str">
            <v>LUVA DE REDUÇÃO, EM FERRO GALVANIZADO, 2 1/2" X 2", CONEXÃO ROSQUEADA, INSTALADO EM REDE DE ALIMENTAÇÃO PARA SPRINKLER - FORNECIMENTO E INSTALAÇÃO. AF_10/2020</v>
          </cell>
          <cell r="I4409" t="str">
            <v>UN</v>
          </cell>
          <cell r="J4409" t="str">
            <v>COEFICIENTE DE REPRESENTATIVIDADE</v>
          </cell>
          <cell r="K4409" t="str">
            <v>88,31</v>
          </cell>
        </row>
        <row r="4410">
          <cell r="A4410" t="str">
            <v>INSTALACOES HIDRO SANITARIAS</v>
          </cell>
          <cell r="B4410" t="str">
            <v>INHI</v>
          </cell>
          <cell r="C4410" t="str">
            <v>CONEXOES</v>
          </cell>
          <cell r="D4410" t="str">
            <v>0180</v>
          </cell>
        </row>
        <row r="4410">
          <cell r="G4410">
            <v>92951</v>
          </cell>
          <cell r="H4410" t="str">
            <v>LUVA DE REDUÇÃO, EM FERRO GALVANIZADO, 3" X 2 1/2", CONEXÃO ROSQUEADA, INSTALADO EM REDE DE ALIMENTAÇÃO PARA SPRINKLER - FORNECIMENTO E INSTALAÇÃO. AF_10/2020</v>
          </cell>
          <cell r="I4410" t="str">
            <v>UN</v>
          </cell>
          <cell r="J4410" t="str">
            <v>COEFICIENTE DE REPRESENTATIVIDADE</v>
          </cell>
          <cell r="K4410" t="str">
            <v>126,71</v>
          </cell>
        </row>
        <row r="4411">
          <cell r="A4411" t="str">
            <v>INSTALACOES HIDRO SANITARIAS</v>
          </cell>
          <cell r="B4411" t="str">
            <v>INHI</v>
          </cell>
          <cell r="C4411" t="str">
            <v>CONEXOES</v>
          </cell>
          <cell r="D4411" t="str">
            <v>0180</v>
          </cell>
        </row>
        <row r="4411">
          <cell r="G4411">
            <v>92952</v>
          </cell>
          <cell r="H4411" t="str">
            <v>LUVA DE REDUÇÃO, EM FERRO GALVANIZADO, 3" X 2", CONEXÃO ROSQUEADA, INSTALADO EM REDE DE ALIMENTAÇÃO PARA SPRINKLER - FORNECIMENTO E INSTALAÇÃO. AF_10/2020</v>
          </cell>
          <cell r="I4411" t="str">
            <v>UN</v>
          </cell>
          <cell r="J4411" t="str">
            <v>COEFICIENTE DE REPRESENTATIVIDADE</v>
          </cell>
          <cell r="K4411" t="str">
            <v>126,71</v>
          </cell>
        </row>
        <row r="4412">
          <cell r="A4412" t="str">
            <v>INSTALACOES HIDRO SANITARIAS</v>
          </cell>
          <cell r="B4412" t="str">
            <v>INHI</v>
          </cell>
          <cell r="C4412" t="str">
            <v>CONEXOES</v>
          </cell>
          <cell r="D4412" t="str">
            <v>0180</v>
          </cell>
        </row>
        <row r="4412">
          <cell r="G4412">
            <v>92953</v>
          </cell>
          <cell r="H4412" t="str">
            <v>LUVA DE REDUÇÃO, EM FERRO GALVANIZADO, 3/4" X 1/2", CONEXÃO ROSQUEADA, INSTALADO EM RAMAIS E SUB-RAMAIS DE GÁS - FORNECIMENTO E INSTALAÇÃO. AF_10/2020</v>
          </cell>
          <cell r="I4412" t="str">
            <v>UN</v>
          </cell>
          <cell r="J4412" t="str">
            <v>COEFICIENTE DE REPRESENTATIVIDADE</v>
          </cell>
          <cell r="K4412" t="str">
            <v>23,22</v>
          </cell>
        </row>
        <row r="4413">
          <cell r="A4413" t="str">
            <v>INSTALACOES HIDRO SANITARIAS</v>
          </cell>
          <cell r="B4413" t="str">
            <v>INHI</v>
          </cell>
          <cell r="C4413" t="str">
            <v>CONEXOES</v>
          </cell>
          <cell r="D4413" t="str">
            <v>0180</v>
          </cell>
        </row>
        <row r="4413">
          <cell r="G4413">
            <v>93050</v>
          </cell>
          <cell r="H4413" t="str">
            <v>LUVA PASSANTE EM COBRE, DN 22 MM, SEM ANEL DE SOLDA, INSTALADO EM PRUMADA DE HIDRÁULICA PREDIAL - FORNECIMENTO E INSTALAÇÃO. AF_04/2022</v>
          </cell>
          <cell r="I4413" t="str">
            <v>UN</v>
          </cell>
          <cell r="J4413" t="str">
            <v>ATRIBUÍDO SÃO PAULO</v>
          </cell>
          <cell r="K4413" t="str">
            <v>10,93</v>
          </cell>
        </row>
        <row r="4414">
          <cell r="A4414" t="str">
            <v>INSTALACOES HIDRO SANITARIAS</v>
          </cell>
          <cell r="B4414" t="str">
            <v>INHI</v>
          </cell>
          <cell r="C4414" t="str">
            <v>CONEXOES</v>
          </cell>
          <cell r="D4414" t="str">
            <v>0180</v>
          </cell>
        </row>
        <row r="4414">
          <cell r="G4414">
            <v>93052</v>
          </cell>
          <cell r="H4414" t="str">
            <v>JUNTA DE EXPANSÃO EM COBRE, DN 22 MM, PONTA X PONTA, INSTALADO EM PRUMADA DE HIDRÁULICA PREDIAL - FORNECIMENTO E INSTALAÇÃO. AF_04/2022</v>
          </cell>
          <cell r="I4414" t="str">
            <v>UN</v>
          </cell>
          <cell r="J4414" t="str">
            <v>ATRIBUÍDO SÃO PAULO</v>
          </cell>
          <cell r="K4414" t="str">
            <v>515,53</v>
          </cell>
        </row>
        <row r="4415">
          <cell r="A4415" t="str">
            <v>INSTALACOES HIDRO SANITARIAS</v>
          </cell>
          <cell r="B4415" t="str">
            <v>INHI</v>
          </cell>
          <cell r="C4415" t="str">
            <v>CONEXOES</v>
          </cell>
          <cell r="D4415" t="str">
            <v>0180</v>
          </cell>
        </row>
        <row r="4415">
          <cell r="G4415">
            <v>93054</v>
          </cell>
          <cell r="H4415" t="str">
            <v>CONECTOR EM BRONZE/LATÃO, DN 22 MM X 3/4", SEM ANEL DE SOLDA, BOLSA X ROSCA F, INSTALADO EM PRUMADA DE HIDRÁULICA PREDIAL - FORNECIMENTO E INSTALAÇÃO. AF_04/2022</v>
          </cell>
          <cell r="I4415" t="str">
            <v>UN</v>
          </cell>
          <cell r="J4415" t="str">
            <v>ATRIBUÍDO SÃO PAULO</v>
          </cell>
          <cell r="K4415" t="str">
            <v>21,89</v>
          </cell>
        </row>
        <row r="4416">
          <cell r="A4416" t="str">
            <v>INSTALACOES HIDRO SANITARIAS</v>
          </cell>
          <cell r="B4416" t="str">
            <v>INHI</v>
          </cell>
          <cell r="C4416" t="str">
            <v>CONEXOES</v>
          </cell>
          <cell r="D4416" t="str">
            <v>0180</v>
          </cell>
        </row>
        <row r="4416">
          <cell r="G4416">
            <v>93055</v>
          </cell>
          <cell r="H4416" t="str">
            <v>CURVA DE TRANSPOSIÇÃO EM BRONZE/LATÃO, DN 22 MM, SEM ANEL DE SOLDA, BOLSA X BOLSA, INSTALADO EM PRUMADA DE HIDRÁULICA PREDIAL - FORNECIMENTO E INSTALAÇÃO. AF_04/2022</v>
          </cell>
          <cell r="I4416" t="str">
            <v>UN</v>
          </cell>
          <cell r="J4416" t="str">
            <v>ATRIBUÍDO SÃO PAULO</v>
          </cell>
          <cell r="K4416" t="str">
            <v>44,35</v>
          </cell>
        </row>
        <row r="4417">
          <cell r="A4417" t="str">
            <v>INSTALACOES HIDRO SANITARIAS</v>
          </cell>
          <cell r="B4417" t="str">
            <v>INHI</v>
          </cell>
          <cell r="C4417" t="str">
            <v>CONEXOES</v>
          </cell>
          <cell r="D4417" t="str">
            <v>0180</v>
          </cell>
        </row>
        <row r="4417">
          <cell r="G4417">
            <v>93056</v>
          </cell>
          <cell r="H4417" t="str">
            <v>LUVA PASSANTE EM COBRE, DN 28 MM, SEM ANEL DE SOLDA, INSTALADO EM PRUMADA DE HIDRÁULICA PREDIAL - FORNECIMENTO E INSTALAÇÃO. AF_04/2022</v>
          </cell>
          <cell r="I4417" t="str">
            <v>UN</v>
          </cell>
          <cell r="J4417" t="str">
            <v>ATRIBUÍDO SÃO PAULO</v>
          </cell>
          <cell r="K4417" t="str">
            <v>16,39</v>
          </cell>
        </row>
        <row r="4418">
          <cell r="A4418" t="str">
            <v>INSTALACOES HIDRO SANITARIAS</v>
          </cell>
          <cell r="B4418" t="str">
            <v>INHI</v>
          </cell>
          <cell r="C4418" t="str">
            <v>CONEXOES</v>
          </cell>
          <cell r="D4418" t="str">
            <v>0180</v>
          </cell>
        </row>
        <row r="4418">
          <cell r="G4418">
            <v>93057</v>
          </cell>
          <cell r="H4418" t="str">
            <v>BUCHA DE REDUÇÃO EM COBRE, DN 28 MM X 22 MM, SEM ANEL DE SOLDA, PONTA X BOLSA, INSTALADO EM PRUMADA DE HIDRÁULICA PREDIAL - FORNECIMENTO E INSTALAÇÃO. AF_04/2022</v>
          </cell>
          <cell r="I4418" t="str">
            <v>UN</v>
          </cell>
          <cell r="J4418" t="str">
            <v>ATRIBUÍDO SÃO PAULO</v>
          </cell>
          <cell r="K4418" t="str">
            <v>13,61</v>
          </cell>
        </row>
        <row r="4419">
          <cell r="A4419" t="str">
            <v>INSTALACOES HIDRO SANITARIAS</v>
          </cell>
          <cell r="B4419" t="str">
            <v>INHI</v>
          </cell>
          <cell r="C4419" t="str">
            <v>CONEXOES</v>
          </cell>
          <cell r="D4419" t="str">
            <v>0180</v>
          </cell>
        </row>
        <row r="4419">
          <cell r="G4419">
            <v>93058</v>
          </cell>
          <cell r="H4419" t="str">
            <v>JUNTA DE EXPANSÃO EM COBRE, DN 28 MM, PONTA X PONTA, INSTALADO EM PRUMADA DE HIDRÁULICA PREDIAL - FORNECIMENTO E INSTALAÇÃO. AF_04/2022</v>
          </cell>
          <cell r="I4419" t="str">
            <v>UN</v>
          </cell>
          <cell r="J4419" t="str">
            <v>ATRIBUÍDO SÃO PAULO</v>
          </cell>
          <cell r="K4419" t="str">
            <v>567,11</v>
          </cell>
        </row>
        <row r="4420">
          <cell r="A4420" t="str">
            <v>INSTALACOES HIDRO SANITARIAS</v>
          </cell>
          <cell r="B4420" t="str">
            <v>INHI</v>
          </cell>
          <cell r="C4420" t="str">
            <v>CONEXOES</v>
          </cell>
          <cell r="D4420" t="str">
            <v>0180</v>
          </cell>
        </row>
        <row r="4420">
          <cell r="G4420">
            <v>93059</v>
          </cell>
          <cell r="H4420" t="str">
            <v>CONECTOR EM BRONZE/LATÃO, DN 28 MM X 1/2", SEM ANEL DE SOLDA, BOLSA X ROSCA F, INSTALADO EM PRUMADA DE HIDRÁULICA PREDIAL - FORNECIMENTO E INSTALAÇÃO. AF_04/2022</v>
          </cell>
          <cell r="I4420" t="str">
            <v>UN</v>
          </cell>
          <cell r="J4420" t="str">
            <v>ATRIBUÍDO SÃO PAULO</v>
          </cell>
          <cell r="K4420" t="str">
            <v>28,73</v>
          </cell>
        </row>
        <row r="4421">
          <cell r="A4421" t="str">
            <v>INSTALACOES HIDRO SANITARIAS</v>
          </cell>
          <cell r="B4421" t="str">
            <v>INHI</v>
          </cell>
          <cell r="C4421" t="str">
            <v>CONEXOES</v>
          </cell>
          <cell r="D4421" t="str">
            <v>0180</v>
          </cell>
        </row>
        <row r="4421">
          <cell r="G4421">
            <v>93060</v>
          </cell>
          <cell r="H4421" t="str">
            <v>CURVA DE TRANSPOSIÇÃO EM BRONZE/LATÃO, DN 28 MM, SEM ANEL DE SOLDA, BOLSA X BOLSA, INSTALADO EM PRUMADA DE HIDRÁULICA PREDIAL - FORNECIMENTO E INSTALAÇÃO. AF_04/2022</v>
          </cell>
          <cell r="I4421" t="str">
            <v>UN</v>
          </cell>
          <cell r="J4421" t="str">
            <v>ATRIBUÍDO SÃO PAULO</v>
          </cell>
          <cell r="K4421" t="str">
            <v>77,84</v>
          </cell>
        </row>
        <row r="4422">
          <cell r="A4422" t="str">
            <v>INSTALACOES HIDRO SANITARIAS</v>
          </cell>
          <cell r="B4422" t="str">
            <v>INHI</v>
          </cell>
          <cell r="C4422" t="str">
            <v>CONEXOES</v>
          </cell>
          <cell r="D4422" t="str">
            <v>0180</v>
          </cell>
        </row>
        <row r="4422">
          <cell r="G4422">
            <v>93061</v>
          </cell>
          <cell r="H4422" t="str">
            <v>LUVA PASSANTE EM COBRE, DN 35 MM, SEM ANEL DE SOLDA, INSTALADO EM PRUMADA DE HIDRÁULICA PREDIAL - FORNECIMENTO E INSTALAÇÃO. AF_04/2022</v>
          </cell>
          <cell r="I4422" t="str">
            <v>UN</v>
          </cell>
          <cell r="J4422" t="str">
            <v>ATRIBUÍDO SÃO PAULO</v>
          </cell>
          <cell r="K4422" t="str">
            <v>31,28</v>
          </cell>
        </row>
        <row r="4423">
          <cell r="A4423" t="str">
            <v>INSTALACOES HIDRO SANITARIAS</v>
          </cell>
          <cell r="B4423" t="str">
            <v>INHI</v>
          </cell>
          <cell r="C4423" t="str">
            <v>CONEXOES</v>
          </cell>
          <cell r="D4423" t="str">
            <v>0180</v>
          </cell>
        </row>
        <row r="4423">
          <cell r="G4423">
            <v>93062</v>
          </cell>
          <cell r="H4423" t="str">
            <v>BUCHA DE REDUÇÃO EM COBRE, DN 35 MM X 28 MM, SEM ANEL DE SOLDA, PONTA X BOLSA, INSTALADO EM PRUMADA DE HIDRÁULICA PREDIAL - FORNECIMENTO E INSTALAÇÃO. AF_04/2022</v>
          </cell>
          <cell r="I4423" t="str">
            <v>UN</v>
          </cell>
          <cell r="J4423" t="str">
            <v>ATRIBUÍDO SÃO PAULO</v>
          </cell>
          <cell r="K4423" t="str">
            <v>26,36</v>
          </cell>
        </row>
        <row r="4424">
          <cell r="A4424" t="str">
            <v>INSTALACOES HIDRO SANITARIAS</v>
          </cell>
          <cell r="B4424" t="str">
            <v>INHI</v>
          </cell>
          <cell r="C4424" t="str">
            <v>CONEXOES</v>
          </cell>
          <cell r="D4424" t="str">
            <v>0180</v>
          </cell>
        </row>
        <row r="4424">
          <cell r="G4424">
            <v>93063</v>
          </cell>
          <cell r="H4424" t="str">
            <v>JUNTA DE EXPANSÃO EM BRONZE/LATÃO, DN 35 MM, PONTA X PONTA, INSTALADO EM PRUMADA DE HIDRÁULICA PREDIAL - FORNECIMENTO E INSTALAÇÃO. AF_04/2022</v>
          </cell>
          <cell r="I4424" t="str">
            <v>UN</v>
          </cell>
          <cell r="J4424" t="str">
            <v>ATRIBUÍDO SÃO PAULO</v>
          </cell>
          <cell r="K4424" t="str">
            <v>649,82</v>
          </cell>
        </row>
        <row r="4425">
          <cell r="A4425" t="str">
            <v>INSTALACOES HIDRO SANITARIAS</v>
          </cell>
          <cell r="B4425" t="str">
            <v>INHI</v>
          </cell>
          <cell r="C4425" t="str">
            <v>CONEXOES</v>
          </cell>
          <cell r="D4425" t="str">
            <v>0180</v>
          </cell>
        </row>
        <row r="4425">
          <cell r="G4425">
            <v>93064</v>
          </cell>
          <cell r="H4425" t="str">
            <v>LUVA PASSANTE EM COBRE, DN 42 MM, SEM ANEL DE SOLDA, INSTALADO EM PRUMADA DE HIDRÁULICA PREDIAL - FORNECIMENTO E INSTALAÇÃO. AF_04/2022</v>
          </cell>
          <cell r="I4425" t="str">
            <v>UN</v>
          </cell>
          <cell r="J4425" t="str">
            <v>ATRIBUÍDO SÃO PAULO</v>
          </cell>
          <cell r="K4425" t="str">
            <v>48,16</v>
          </cell>
        </row>
        <row r="4426">
          <cell r="A4426" t="str">
            <v>INSTALACOES HIDRO SANITARIAS</v>
          </cell>
          <cell r="B4426" t="str">
            <v>INHI</v>
          </cell>
          <cell r="C4426" t="str">
            <v>CONEXOES</v>
          </cell>
          <cell r="D4426" t="str">
            <v>0180</v>
          </cell>
        </row>
        <row r="4426">
          <cell r="G4426">
            <v>93065</v>
          </cell>
          <cell r="H4426" t="str">
            <v>BUCHA DE REDUÇÃO EM COBRE, DN 42 MM X 35 MM, SEM ANEL DE SOLDA, PONTA X BOLSA, INSTALADO EM PRUMADA DE HIDRÁULICA PREDIAL - FORNECIMENTO E INSTALAÇÃO. AF_04/2022</v>
          </cell>
          <cell r="I4426" t="str">
            <v>UN</v>
          </cell>
          <cell r="J4426" t="str">
            <v>ATRIBUÍDO SÃO PAULO</v>
          </cell>
          <cell r="K4426" t="str">
            <v>43,25</v>
          </cell>
        </row>
        <row r="4427">
          <cell r="A4427" t="str">
            <v>INSTALACOES HIDRO SANITARIAS</v>
          </cell>
          <cell r="B4427" t="str">
            <v>INHI</v>
          </cell>
          <cell r="C4427" t="str">
            <v>CONEXOES</v>
          </cell>
          <cell r="D4427" t="str">
            <v>0180</v>
          </cell>
        </row>
        <row r="4427">
          <cell r="G4427">
            <v>93066</v>
          </cell>
          <cell r="H4427" t="str">
            <v>JUNTA DE EXPANSÃO EM BRONZE/LATÃO, DN 42 MM, PONTA X PONTA, INSTALADO EM PRUMADA DE HIDRÁULICA PREDIAL - FORNECIMENTO E INSTALAÇÃO. AF_04/2022</v>
          </cell>
          <cell r="I4427" t="str">
            <v>UN</v>
          </cell>
          <cell r="J4427" t="str">
            <v>ATRIBUÍDO SÃO PAULO</v>
          </cell>
          <cell r="K4427" t="str">
            <v>815,52</v>
          </cell>
        </row>
        <row r="4428">
          <cell r="A4428" t="str">
            <v>INSTALACOES HIDRO SANITARIAS</v>
          </cell>
          <cell r="B4428" t="str">
            <v>INHI</v>
          </cell>
          <cell r="C4428" t="str">
            <v>CONEXOES</v>
          </cell>
          <cell r="D4428" t="str">
            <v>0180</v>
          </cell>
        </row>
        <row r="4428">
          <cell r="G4428">
            <v>93067</v>
          </cell>
          <cell r="H4428" t="str">
            <v>LUVA PASSANTE EM COBRE, DN 54 MM, SEM ANEL DE SOLDA, INSTALADO EM PRUMADA DE HIDRÁULICA PREDIAL - FORNECIMENTO E INSTALAÇÃO. AF_04/2022</v>
          </cell>
          <cell r="I4428" t="str">
            <v>UN</v>
          </cell>
          <cell r="J4428" t="str">
            <v>ATRIBUÍDO SÃO PAULO</v>
          </cell>
          <cell r="K4428" t="str">
            <v>71,72</v>
          </cell>
        </row>
        <row r="4429">
          <cell r="A4429" t="str">
            <v>INSTALACOES HIDRO SANITARIAS</v>
          </cell>
          <cell r="B4429" t="str">
            <v>INHI</v>
          </cell>
          <cell r="C4429" t="str">
            <v>CONEXOES</v>
          </cell>
          <cell r="D4429" t="str">
            <v>0180</v>
          </cell>
        </row>
        <row r="4429">
          <cell r="G4429">
            <v>93068</v>
          </cell>
          <cell r="H4429" t="str">
            <v>BUCHA DE REDUÇÃO EM COBRE, DN 54 MM X 42 MM, SEM ANEL DE SOLDA, PONTA X BOLSA, INSTALADO EM PRUMADA DE HIDRÁULICA PREDIAL - FORNECIMENTO E INSTALAÇÃO. AF_04/2022</v>
          </cell>
          <cell r="I4429" t="str">
            <v>UN</v>
          </cell>
          <cell r="J4429" t="str">
            <v>ATRIBUÍDO SÃO PAULO</v>
          </cell>
          <cell r="K4429" t="str">
            <v>60,95</v>
          </cell>
        </row>
        <row r="4430">
          <cell r="A4430" t="str">
            <v>INSTALACOES HIDRO SANITARIAS</v>
          </cell>
          <cell r="B4430" t="str">
            <v>INHI</v>
          </cell>
          <cell r="C4430" t="str">
            <v>CONEXOES</v>
          </cell>
          <cell r="D4430" t="str">
            <v>0180</v>
          </cell>
        </row>
        <row r="4430">
          <cell r="G4430">
            <v>93069</v>
          </cell>
          <cell r="H4430" t="str">
            <v>JUNTA DE EXPANSÃO EM BRONZE/LATÃO, DN 54 MM, PONTA X PONTA, INSTALADO EM PRUMADA DE HIDRÁULICA PREDIAL - FORNECIMENTO E INSTALAÇÃO. AF_04/2022</v>
          </cell>
          <cell r="I4430" t="str">
            <v>UN</v>
          </cell>
          <cell r="J4430" t="str">
            <v>ATRIBUÍDO SÃO PAULO</v>
          </cell>
          <cell r="K4430" t="str">
            <v>1.130,48</v>
          </cell>
        </row>
        <row r="4431">
          <cell r="A4431" t="str">
            <v>INSTALACOES HIDRO SANITARIAS</v>
          </cell>
          <cell r="B4431" t="str">
            <v>INHI</v>
          </cell>
          <cell r="C4431" t="str">
            <v>CONEXOES</v>
          </cell>
          <cell r="D4431" t="str">
            <v>0180</v>
          </cell>
        </row>
        <row r="4431">
          <cell r="G4431">
            <v>93070</v>
          </cell>
          <cell r="H4431" t="str">
            <v>LUVA PASSANTE EM COBRE, DN 66 MM, SEM ANEL DE SOLDA, INSTALADO EM PRUMADA DE HIDRÁULICA PREDIAL - FORNECIMENTO E INSTALAÇÃO. AF_04/2022</v>
          </cell>
          <cell r="I4431" t="str">
            <v>UN</v>
          </cell>
          <cell r="J4431" t="str">
            <v>ATRIBUÍDO SÃO PAULO</v>
          </cell>
          <cell r="K4431" t="str">
            <v>181,84</v>
          </cell>
        </row>
        <row r="4432">
          <cell r="A4432" t="str">
            <v>INSTALACOES HIDRO SANITARIAS</v>
          </cell>
          <cell r="B4432" t="str">
            <v>INHI</v>
          </cell>
          <cell r="C4432" t="str">
            <v>CONEXOES</v>
          </cell>
          <cell r="D4432" t="str">
            <v>0180</v>
          </cell>
        </row>
        <row r="4432">
          <cell r="G4432">
            <v>93071</v>
          </cell>
          <cell r="H4432" t="str">
            <v>BUCHA DE REDUÇÃO EM COBRE, DN 66 MM X 54 MM, SEM ANEL DE SOLDA, PONTA X BOLSA, INSTALADO EM PRUMADA DE HIDRÁULICA PREDIAL - FORNECIMENTO E INSTALAÇÃO. AF_04/2022</v>
          </cell>
          <cell r="I4432" t="str">
            <v>UN</v>
          </cell>
          <cell r="J4432" t="str">
            <v>ATRIBUÍDO SÃO PAULO</v>
          </cell>
          <cell r="K4432" t="str">
            <v>167,19</v>
          </cell>
        </row>
        <row r="4433">
          <cell r="A4433" t="str">
            <v>INSTALACOES HIDRO SANITARIAS</v>
          </cell>
          <cell r="B4433" t="str">
            <v>INHI</v>
          </cell>
          <cell r="C4433" t="str">
            <v>CONEXOES</v>
          </cell>
          <cell r="D4433" t="str">
            <v>0180</v>
          </cell>
        </row>
        <row r="4433">
          <cell r="G4433">
            <v>93072</v>
          </cell>
          <cell r="H4433" t="str">
            <v>JUNTA DE EXPANSÃO EM BRONZE/LATÃO, DN 66 MM, PONTA X PONTA, INSTALADO EM PRUMADA DE HIDRÁULICA PREDIAL - FORNECIMENTO E INSTALAÇÃO. AF_04/2022</v>
          </cell>
          <cell r="I4433" t="str">
            <v>UN</v>
          </cell>
          <cell r="J4433" t="str">
            <v>ATRIBUÍDO SÃO PAULO</v>
          </cell>
          <cell r="K4433" t="str">
            <v>1.491,99</v>
          </cell>
        </row>
        <row r="4434">
          <cell r="A4434" t="str">
            <v>INSTALACOES HIDRO SANITARIAS</v>
          </cell>
          <cell r="B4434" t="str">
            <v>INHI</v>
          </cell>
          <cell r="C4434" t="str">
            <v>CONEXOES</v>
          </cell>
          <cell r="D4434" t="str">
            <v>0180</v>
          </cell>
        </row>
        <row r="4434">
          <cell r="G4434">
            <v>93074</v>
          </cell>
          <cell r="H4434" t="str">
            <v>CURVA EM COBRE, DN 15 MM, 45 GRAUS, SEM ANEL DE SOLDA, BOLSA X BOLSA, INSTALADO EM RAMAL DE DISTRIBUIÇÃO DE HIDRÁULICA PREDIAL - FORNECIMENTO E INSTALAÇÃO. AF_04/2022</v>
          </cell>
          <cell r="I4434" t="str">
            <v>UN</v>
          </cell>
          <cell r="J4434" t="str">
            <v>ATRIBUÍDO SÃO PAULO</v>
          </cell>
          <cell r="K4434" t="str">
            <v>12,65</v>
          </cell>
        </row>
        <row r="4435">
          <cell r="A4435" t="str">
            <v>INSTALACOES HIDRO SANITARIAS</v>
          </cell>
          <cell r="B4435" t="str">
            <v>INHI</v>
          </cell>
          <cell r="C4435" t="str">
            <v>CONEXOES</v>
          </cell>
          <cell r="D4435" t="str">
            <v>0180</v>
          </cell>
        </row>
        <row r="4435">
          <cell r="G4435">
            <v>93075</v>
          </cell>
          <cell r="H4435" t="str">
            <v>COTOVELO EM BRONZE/LATÃO, DN 15 MM X 1/2", 90 GRAUS, SEM ANEL DE SOLDA, BOLSA X ROSCA F, INSTALADO EM RAMAL DE DISTRIBUIÇÃO DE HIDRÁULICA PREDIAL - FORNECIMENTO E INSTALAÇÃO. AF_04/2022</v>
          </cell>
          <cell r="I4435" t="str">
            <v>UN</v>
          </cell>
          <cell r="J4435" t="str">
            <v>ATRIBUÍDO SÃO PAULO</v>
          </cell>
          <cell r="K4435" t="str">
            <v>19,07</v>
          </cell>
        </row>
        <row r="4436">
          <cell r="A4436" t="str">
            <v>INSTALACOES HIDRO SANITARIAS</v>
          </cell>
          <cell r="B4436" t="str">
            <v>INHI</v>
          </cell>
          <cell r="C4436" t="str">
            <v>CONEXOES</v>
          </cell>
          <cell r="D4436" t="str">
            <v>0180</v>
          </cell>
        </row>
        <row r="4436">
          <cell r="G4436">
            <v>93076</v>
          </cell>
          <cell r="H4436" t="str">
            <v>CURVA EM COBRE, DN 22 MM, 45 GRAUS, SEM ANEL DE SOLDA, BOLSA X BOLSA, INSTALADO EM RAMAL DE DISTRIBUIÇÃO DE HIDRÁULICA PREDIAL - FORNECIMENTO E INSTALAÇÃO. AF_04/2022</v>
          </cell>
          <cell r="I4436" t="str">
            <v>UN</v>
          </cell>
          <cell r="J4436" t="str">
            <v>ATRIBUÍDO SÃO PAULO</v>
          </cell>
          <cell r="K4436" t="str">
            <v>20,47</v>
          </cell>
        </row>
        <row r="4437">
          <cell r="A4437" t="str">
            <v>INSTALACOES HIDRO SANITARIAS</v>
          </cell>
          <cell r="B4437" t="str">
            <v>INHI</v>
          </cell>
          <cell r="C4437" t="str">
            <v>CONEXOES</v>
          </cell>
          <cell r="D4437" t="str">
            <v>0180</v>
          </cell>
        </row>
        <row r="4437">
          <cell r="G4437">
            <v>93077</v>
          </cell>
          <cell r="H4437" t="str">
            <v>COTOVELO EM BRONZE/LATÃO, DN 22 MM X 1/2", 90 GRAUS, SEM ANEL DE SOLDA, BOLSA X ROSCA F, INSTALADO EM RAMAL DE DISTRIBUIÇÃO DE HIDRÁULICA PREDIAL - FORNECIMENTO E INSTALAÇÃO. AF_04/2022</v>
          </cell>
          <cell r="I4437" t="str">
            <v>UN</v>
          </cell>
          <cell r="J4437" t="str">
            <v>ATRIBUÍDO SÃO PAULO</v>
          </cell>
          <cell r="K4437" t="str">
            <v>27,13</v>
          </cell>
        </row>
        <row r="4438">
          <cell r="A4438" t="str">
            <v>INSTALACOES HIDRO SANITARIAS</v>
          </cell>
          <cell r="B4438" t="str">
            <v>INHI</v>
          </cell>
          <cell r="C4438" t="str">
            <v>CONEXOES</v>
          </cell>
          <cell r="D4438" t="str">
            <v>0180</v>
          </cell>
        </row>
        <row r="4438">
          <cell r="G4438">
            <v>93078</v>
          </cell>
          <cell r="H4438" t="str">
            <v>COTOVELO EM BRONZE/LATÃO, DN 22 MM X 3/4", 90 GRAUS, SEM ANEL DE SOLDA, BOLSA X ROSCA F, INSTALADO EM RAMAL DE DISTRIBUIÇÃO DE HIDRÁULICA PREDIAL - FORNECIMENTO E INSTALAÇÃO. AF_04/2022</v>
          </cell>
          <cell r="I4438" t="str">
            <v>UN</v>
          </cell>
          <cell r="J4438" t="str">
            <v>ATRIBUÍDO SÃO PAULO</v>
          </cell>
          <cell r="K4438" t="str">
            <v>30,52</v>
          </cell>
        </row>
        <row r="4439">
          <cell r="A4439" t="str">
            <v>INSTALACOES HIDRO SANITARIAS</v>
          </cell>
          <cell r="B4439" t="str">
            <v>INHI</v>
          </cell>
          <cell r="C4439" t="str">
            <v>CONEXOES</v>
          </cell>
          <cell r="D4439" t="str">
            <v>0180</v>
          </cell>
        </row>
        <row r="4439">
          <cell r="G4439">
            <v>93079</v>
          </cell>
          <cell r="H4439" t="str">
            <v>CURVA EM COBRE, DN 28 MM, 45 GRAUS, SEM ANEL DE SOLDA, BOLSA X BOLSA, INSTALADO EM RAMAL DE DISTRIBUIÇÃO DE HIDRÁULICA PREDIAL - FORNECIMENTO E INSTALAÇÃO. AF_04/2022</v>
          </cell>
          <cell r="I4439" t="str">
            <v>UN</v>
          </cell>
          <cell r="J4439" t="str">
            <v>ATRIBUÍDO SÃO PAULO</v>
          </cell>
          <cell r="K4439" t="str">
            <v>28,64</v>
          </cell>
        </row>
        <row r="4440">
          <cell r="A4440" t="str">
            <v>INSTALACOES HIDRO SANITARIAS</v>
          </cell>
          <cell r="B4440" t="str">
            <v>INHI</v>
          </cell>
          <cell r="C4440" t="str">
            <v>CONEXOES</v>
          </cell>
          <cell r="D4440" t="str">
            <v>0180</v>
          </cell>
        </row>
        <row r="4440">
          <cell r="G4440">
            <v>93080</v>
          </cell>
          <cell r="H4440" t="str">
            <v>LUVA PASSANTE EM COBRE, DN 15 MM, SEM ANEL DE SOLDA, INSTALADO EM RAMAL DE DISTRIBUIÇÃO DE HIDRÁULICA PREDIAL - FORNECIMENTO E INSTALAÇÃO. AF_04/2022</v>
          </cell>
          <cell r="I4440" t="str">
            <v>UN</v>
          </cell>
          <cell r="J4440" t="str">
            <v>ATRIBUÍDO SÃO PAULO</v>
          </cell>
          <cell r="K4440" t="str">
            <v>8,23</v>
          </cell>
        </row>
        <row r="4441">
          <cell r="A4441" t="str">
            <v>INSTALACOES HIDRO SANITARIAS</v>
          </cell>
          <cell r="B4441" t="str">
            <v>INHI</v>
          </cell>
          <cell r="C4441" t="str">
            <v>CONEXOES</v>
          </cell>
          <cell r="D4441" t="str">
            <v>0180</v>
          </cell>
        </row>
        <row r="4441">
          <cell r="G4441">
            <v>93081</v>
          </cell>
          <cell r="H4441" t="str">
            <v>CONECTOR EM BRONZE/LATÃO, DN 15 MM X 1/2", SEM ANEL DE SOLDA, BOLSA X ROSCA F, INSTALADO EM RAMAL DE DISTRIBUIÇÃO DE HIDRÁULICA PREDIAL - FORNECIMENTO E INSTALAÇÃO. AF_04/2022</v>
          </cell>
          <cell r="I4441" t="str">
            <v>UN</v>
          </cell>
          <cell r="J4441" t="str">
            <v>ATRIBUÍDO SÃO PAULO</v>
          </cell>
          <cell r="K4441" t="str">
            <v>18,07</v>
          </cell>
        </row>
        <row r="4442">
          <cell r="A4442" t="str">
            <v>INSTALACOES HIDRO SANITARIAS</v>
          </cell>
          <cell r="B4442" t="str">
            <v>INHI</v>
          </cell>
          <cell r="C4442" t="str">
            <v>CONEXOES</v>
          </cell>
          <cell r="D4442" t="str">
            <v>0180</v>
          </cell>
        </row>
        <row r="4442">
          <cell r="G4442">
            <v>93082</v>
          </cell>
          <cell r="H4442" t="str">
            <v>CURVA DE TRANSPOSIÇÃO EM BRONZE/LATÃO, DN 15 MM, SEM ANEL DE SOLDA, BOLSA X BOLSA, INSTALADO EM RAMAL DE DISTRIBUIÇÃO DE HIDRÁULICA PREDIAL - FORNECIMENTO E INSTALAÇÃO. AF_04/2022</v>
          </cell>
          <cell r="I4442" t="str">
            <v>UN</v>
          </cell>
          <cell r="J4442" t="str">
            <v>ATRIBUÍDO SÃO PAULO</v>
          </cell>
          <cell r="K4442" t="str">
            <v>23,44</v>
          </cell>
        </row>
        <row r="4443">
          <cell r="A4443" t="str">
            <v>INSTALACOES HIDRO SANITARIAS</v>
          </cell>
          <cell r="B4443" t="str">
            <v>INHI</v>
          </cell>
          <cell r="C4443" t="str">
            <v>CONEXOES</v>
          </cell>
          <cell r="D4443" t="str">
            <v>0180</v>
          </cell>
        </row>
        <row r="4443">
          <cell r="G4443">
            <v>93083</v>
          </cell>
          <cell r="H4443" t="str">
            <v>JUNTA DE EXPANSÃO EM COBRE, DN 15 MM, PONTA X PONTA, INSTALADO EM RAMAL DE DISTRIBUIÇÃO DE HIDRÁULICA PREDIAL - FORNECIMENTO E INSTALAÇÃO. AF_04/2022</v>
          </cell>
          <cell r="I4443" t="str">
            <v>UN</v>
          </cell>
          <cell r="J4443" t="str">
            <v>ATRIBUÍDO SÃO PAULO</v>
          </cell>
          <cell r="K4443" t="str">
            <v>446,22</v>
          </cell>
        </row>
        <row r="4444">
          <cell r="A4444" t="str">
            <v>INSTALACOES HIDRO SANITARIAS</v>
          </cell>
          <cell r="B4444" t="str">
            <v>INHI</v>
          </cell>
          <cell r="C4444" t="str">
            <v>CONEXOES</v>
          </cell>
          <cell r="D4444" t="str">
            <v>0180</v>
          </cell>
        </row>
        <row r="4444">
          <cell r="G4444">
            <v>93084</v>
          </cell>
          <cell r="H4444" t="str">
            <v>LUVA PASSANTE EM COBRE, DN 22 MM, SEM ANEL DE SOLDA, INSTALADO EM RAMAL DE DISTRIBUIÇÃO DE HIDRÁULICA PREDIAL - FORNECIMENTO E INSTALAÇÃO. AF_04/2022</v>
          </cell>
          <cell r="I4444" t="str">
            <v>UN</v>
          </cell>
          <cell r="J4444" t="str">
            <v>ATRIBUÍDO SÃO PAULO</v>
          </cell>
          <cell r="K4444" t="str">
            <v>13,44</v>
          </cell>
        </row>
        <row r="4445">
          <cell r="A4445" t="str">
            <v>INSTALACOES HIDRO SANITARIAS</v>
          </cell>
          <cell r="B4445" t="str">
            <v>INHI</v>
          </cell>
          <cell r="C4445" t="str">
            <v>CONEXOES</v>
          </cell>
          <cell r="D4445" t="str">
            <v>0180</v>
          </cell>
        </row>
        <row r="4445">
          <cell r="G4445">
            <v>93085</v>
          </cell>
          <cell r="H4445" t="str">
            <v>BUCHA DE REDUÇÃO EM COBRE, DN 22 MM X 15 MM, SEM ANEL DE SOLDA, PONTA X BOLSA, INSTALADO EM RAMAL DE DISTRIBUIÇÃO DE HIDRÁULICA PREDIAL - FORNECIMENTO E INSTALAÇÃO. AF_04/2022</v>
          </cell>
          <cell r="I4445" t="str">
            <v>UN</v>
          </cell>
          <cell r="J4445" t="str">
            <v>ATRIBUÍDO SÃO PAULO</v>
          </cell>
          <cell r="K4445" t="str">
            <v>14,29</v>
          </cell>
        </row>
        <row r="4446">
          <cell r="A4446" t="str">
            <v>INSTALACOES HIDRO SANITARIAS</v>
          </cell>
          <cell r="B4446" t="str">
            <v>INHI</v>
          </cell>
          <cell r="C4446" t="str">
            <v>CONEXOES</v>
          </cell>
          <cell r="D4446" t="str">
            <v>0180</v>
          </cell>
        </row>
        <row r="4446">
          <cell r="G4446">
            <v>93086</v>
          </cell>
          <cell r="H4446" t="str">
            <v>JUNTA DE EXPANSÃO EM COBRE, DN 22 MM, PONTA X PONTA, INSTALADO EM RAMAL DE DISTRIBUIÇÃO DE HIDRÁULICA PREDIAL - FORNECIMENTO E INSTALAÇÃO. AF_04/2022</v>
          </cell>
          <cell r="I4446" t="str">
            <v>UN</v>
          </cell>
          <cell r="J4446" t="str">
            <v>ATRIBUÍDO SÃO PAULO</v>
          </cell>
          <cell r="K4446" t="str">
            <v>518,04</v>
          </cell>
        </row>
        <row r="4447">
          <cell r="A4447" t="str">
            <v>INSTALACOES HIDRO SANITARIAS</v>
          </cell>
          <cell r="B4447" t="str">
            <v>INHI</v>
          </cell>
          <cell r="C4447" t="str">
            <v>CONEXOES</v>
          </cell>
          <cell r="D4447" t="str">
            <v>0180</v>
          </cell>
        </row>
        <row r="4447">
          <cell r="G4447">
            <v>93087</v>
          </cell>
          <cell r="H4447" t="str">
            <v>CONECTOR EM BRONZE/LATÃO, DN 22 MM X 1/2", SEM ANEL DE SOLDA, BOLSA X ROSCA F, INSTALADO EM RAMAL DE DISTRIBUIÇÃO DE HIDRÁULICA PREDIAL - FORNECIMENTO E INSTALAÇÃO. AF_04/2022</v>
          </cell>
          <cell r="I4447" t="str">
            <v>UN</v>
          </cell>
          <cell r="J4447" t="str">
            <v>ATRIBUÍDO SÃO PAULO</v>
          </cell>
          <cell r="K4447" t="str">
            <v>18,91</v>
          </cell>
        </row>
        <row r="4448">
          <cell r="A4448" t="str">
            <v>INSTALACOES HIDRO SANITARIAS</v>
          </cell>
          <cell r="B4448" t="str">
            <v>INHI</v>
          </cell>
          <cell r="C4448" t="str">
            <v>CONEXOES</v>
          </cell>
          <cell r="D4448" t="str">
            <v>0180</v>
          </cell>
        </row>
        <row r="4448">
          <cell r="G4448">
            <v>93088</v>
          </cell>
          <cell r="H4448" t="str">
            <v>CONECTOR EM BRONZE/LATÃO, DN 22 MM X 3/4", SEM ANEL DE SOLDA, BOLSA X ROSCA F, INSTALADO EM RAMAL DE DISTRIBUIÇÃO DE HIDRÁULICA PREDIAL - FORNECIMENTO E INSTALAÇÃO. AF_04/2022</v>
          </cell>
          <cell r="I4448" t="str">
            <v>UN</v>
          </cell>
          <cell r="J4448" t="str">
            <v>ATRIBUÍDO SÃO PAULO</v>
          </cell>
          <cell r="K4448" t="str">
            <v>23,45</v>
          </cell>
        </row>
        <row r="4449">
          <cell r="A4449" t="str">
            <v>INSTALACOES HIDRO SANITARIAS</v>
          </cell>
          <cell r="B4449" t="str">
            <v>INHI</v>
          </cell>
          <cell r="C4449" t="str">
            <v>CONEXOES</v>
          </cell>
          <cell r="D4449" t="str">
            <v>0180</v>
          </cell>
        </row>
        <row r="4449">
          <cell r="G4449">
            <v>93089</v>
          </cell>
          <cell r="H4449" t="str">
            <v>CURVA DE TRANSPOSIÇÃO EM BRONZE/LATÃO, DN 22 MM, SEM ANEL DE SOLDA, BOLSA X BOLSA, INSTALADO EM RAMAL DE DISTRIBUIÇÃO DE HIDRÁULICA PREDIAL - FORNECIMENTO E INSTALAÇÃO. AF_04/2022</v>
          </cell>
          <cell r="I4449" t="str">
            <v>UN</v>
          </cell>
          <cell r="J4449" t="str">
            <v>ATRIBUÍDO SÃO PAULO</v>
          </cell>
          <cell r="K4449" t="str">
            <v>46,86</v>
          </cell>
        </row>
        <row r="4450">
          <cell r="A4450" t="str">
            <v>INSTALACOES HIDRO SANITARIAS</v>
          </cell>
          <cell r="B4450" t="str">
            <v>INHI</v>
          </cell>
          <cell r="C4450" t="str">
            <v>CONEXOES</v>
          </cell>
          <cell r="D4450" t="str">
            <v>0180</v>
          </cell>
        </row>
        <row r="4450">
          <cell r="G4450">
            <v>93090</v>
          </cell>
          <cell r="H4450" t="str">
            <v>LUVA PASSANTE EM COBRE, DN 28 MM, SEM ANEL DE SOLDA, INSTALADO EM RAMAL DE DISTRIBUIÇÃO DE HIDRÁULICA PREDIAL - FORNECIMENTO E INSTALAÇÃO. AF_04/2022</v>
          </cell>
          <cell r="I4450" t="str">
            <v>UN</v>
          </cell>
          <cell r="J4450" t="str">
            <v>ATRIBUÍDO SÃO PAULO</v>
          </cell>
          <cell r="K4450" t="str">
            <v>18,70</v>
          </cell>
        </row>
        <row r="4451">
          <cell r="A4451" t="str">
            <v>INSTALACOES HIDRO SANITARIAS</v>
          </cell>
          <cell r="B4451" t="str">
            <v>INHI</v>
          </cell>
          <cell r="C4451" t="str">
            <v>CONEXOES</v>
          </cell>
          <cell r="D4451" t="str">
            <v>0180</v>
          </cell>
        </row>
        <row r="4451">
          <cell r="G4451">
            <v>93091</v>
          </cell>
          <cell r="H4451" t="str">
            <v>BUCHA DE REDUÇÃO EM COBRE, DN 28 MM X 22 MM, SEM ANEL DE SOLDA, INSTALADO EM RAMAL DE DISTRIBUIÇÃO DE HIDRÁULICA PREDIAL - FORNECIMENTO E INSTALAÇÃO. AF_04/2022</v>
          </cell>
          <cell r="I4451" t="str">
            <v>UN</v>
          </cell>
          <cell r="J4451" t="str">
            <v>ATRIBUÍDO SÃO PAULO</v>
          </cell>
          <cell r="K4451" t="str">
            <v>16,02</v>
          </cell>
        </row>
        <row r="4452">
          <cell r="A4452" t="str">
            <v>INSTALACOES HIDRO SANITARIAS</v>
          </cell>
          <cell r="B4452" t="str">
            <v>INHI</v>
          </cell>
          <cell r="C4452" t="str">
            <v>CONEXOES</v>
          </cell>
          <cell r="D4452" t="str">
            <v>0180</v>
          </cell>
        </row>
        <row r="4452">
          <cell r="G4452">
            <v>93092</v>
          </cell>
          <cell r="H4452" t="str">
            <v>JUNTA DE EXPANSÃO EM COBRE, DN 28 MM, PONTA X PONTA, INSTALADO EM RAMAL DE DISTRIBUIÇÃO DE HIDRÁULICA PREDIAL - FORNECIMENTO E INSTALAÇÃO. AF_04/2022</v>
          </cell>
          <cell r="I4452" t="str">
            <v>UN</v>
          </cell>
          <cell r="J4452" t="str">
            <v>ATRIBUÍDO SÃO PAULO</v>
          </cell>
          <cell r="K4452" t="str">
            <v>569,42</v>
          </cell>
        </row>
        <row r="4453">
          <cell r="A4453" t="str">
            <v>INSTALACOES HIDRO SANITARIAS</v>
          </cell>
          <cell r="B4453" t="str">
            <v>INHI</v>
          </cell>
          <cell r="C4453" t="str">
            <v>CONEXOES</v>
          </cell>
          <cell r="D4453" t="str">
            <v>0180</v>
          </cell>
        </row>
        <row r="4453">
          <cell r="G4453">
            <v>93093</v>
          </cell>
          <cell r="H4453" t="str">
            <v>CONECTOR EM BRONZE/LATÃO, DN 28 MM X 1/2", SEM ANEL DE SOLDA, BOLSA X ROSCA F, INSTALADO EM RAMAL DE DISTRIBUIÇÃO DE HIDRÁULICA PREDIAL - FORNECIMENTO E INSTALAÇÃO. AF_04/2022</v>
          </cell>
          <cell r="I4453" t="str">
            <v>UN</v>
          </cell>
          <cell r="J4453" t="str">
            <v>ATRIBUÍDO SÃO PAULO</v>
          </cell>
          <cell r="K4453" t="str">
            <v>29,90</v>
          </cell>
        </row>
        <row r="4454">
          <cell r="A4454" t="str">
            <v>INSTALACOES HIDRO SANITARIAS</v>
          </cell>
          <cell r="B4454" t="str">
            <v>INHI</v>
          </cell>
          <cell r="C4454" t="str">
            <v>CONEXOES</v>
          </cell>
          <cell r="D4454" t="str">
            <v>0180</v>
          </cell>
        </row>
        <row r="4454">
          <cell r="G4454">
            <v>93094</v>
          </cell>
          <cell r="H4454" t="str">
            <v>CURVA DE TRANSPOSIÇÃO EM BRONZE/LATÃO, DN 28 MM, SEM ANEL DE SOLDA, BOLSA X BOLSA, INSTALADO EM RAMAL DE DISTRIBUIÇÃO DE HIDRÁULICA PREDIAL - FORNECIMENTO E INSTALAÇÃO. AF_04/2022</v>
          </cell>
          <cell r="I4454" t="str">
            <v>UN</v>
          </cell>
          <cell r="J4454" t="str">
            <v>ATRIBUÍDO SÃO PAULO</v>
          </cell>
          <cell r="K4454" t="str">
            <v>80,15</v>
          </cell>
        </row>
        <row r="4455">
          <cell r="A4455" t="str">
            <v>INSTALACOES HIDRO SANITARIAS</v>
          </cell>
          <cell r="B4455" t="str">
            <v>INHI</v>
          </cell>
          <cell r="C4455" t="str">
            <v>CONEXOES</v>
          </cell>
          <cell r="D4455" t="str">
            <v>0180</v>
          </cell>
        </row>
        <row r="4455">
          <cell r="G4455">
            <v>93097</v>
          </cell>
          <cell r="H4455" t="str">
            <v>CURVA EM COBRE, DN 15 MM, 45 GRAUS, SEM ANEL DE SOLDA, BOLSA X BOLSA, INSTALADO EM RAMAL E SUB-RAMAL DE HIDRÁULICA PREDIAL - FORNECIMENTO E INSTALAÇÃO. AF_04/2022</v>
          </cell>
          <cell r="I4455" t="str">
            <v>UN</v>
          </cell>
          <cell r="J4455" t="str">
            <v>ATRIBUÍDO SÃO PAULO</v>
          </cell>
          <cell r="K4455" t="str">
            <v>12,89</v>
          </cell>
        </row>
        <row r="4456">
          <cell r="A4456" t="str">
            <v>INSTALACOES HIDRO SANITARIAS</v>
          </cell>
          <cell r="B4456" t="str">
            <v>INHI</v>
          </cell>
          <cell r="C4456" t="str">
            <v>CONEXOES</v>
          </cell>
          <cell r="D4456" t="str">
            <v>0180</v>
          </cell>
        </row>
        <row r="4456">
          <cell r="G4456">
            <v>93098</v>
          </cell>
          <cell r="H4456" t="str">
            <v>COTOVELO EM BRONZE/LATÃO, DN 15 MM X 1/2", 90 GRAUS, SEM ANEL DE SOLDA, BOLSA X ROSCA F, INSTALADO EM RAMAL E SUB-RAMAL DE HIDRÁULICA PREDIAL - FORNECIMENTO E INSTALAÇÃO. AF_04/2022</v>
          </cell>
          <cell r="I4456" t="str">
            <v>UN</v>
          </cell>
          <cell r="J4456" t="str">
            <v>ATRIBUÍDO SÃO PAULO</v>
          </cell>
          <cell r="K4456" t="str">
            <v>19,18</v>
          </cell>
        </row>
        <row r="4457">
          <cell r="A4457" t="str">
            <v>INSTALACOES HIDRO SANITARIAS</v>
          </cell>
          <cell r="B4457" t="str">
            <v>INHI</v>
          </cell>
          <cell r="C4457" t="str">
            <v>CONEXOES</v>
          </cell>
          <cell r="D4457" t="str">
            <v>0180</v>
          </cell>
        </row>
        <row r="4457">
          <cell r="G4457">
            <v>93099</v>
          </cell>
          <cell r="H4457" t="str">
            <v>CURVA EM COBRE, DN 22 MM, 45 GRAUS, SEM ANEL DE SOLDA, BOLSA X BOLSA, INSTALADO EM RAMAL E SUB-RAMAL DE HIDRÁULICA PREDIAL - FORNECIMENTO E INSTALAÇÃO. AF_04/2022</v>
          </cell>
          <cell r="I4457" t="str">
            <v>UN</v>
          </cell>
          <cell r="J4457" t="str">
            <v>ATRIBUÍDO SÃO PAULO</v>
          </cell>
          <cell r="K4457" t="str">
            <v>23,25</v>
          </cell>
        </row>
        <row r="4458">
          <cell r="A4458" t="str">
            <v>INSTALACOES HIDRO SANITARIAS</v>
          </cell>
          <cell r="B4458" t="str">
            <v>INHI</v>
          </cell>
          <cell r="C4458" t="str">
            <v>CONEXOES</v>
          </cell>
          <cell r="D4458" t="str">
            <v>0180</v>
          </cell>
        </row>
        <row r="4458">
          <cell r="G4458">
            <v>93100</v>
          </cell>
          <cell r="H4458" t="str">
            <v>COTOVELO EM BRONZE/LATÃO, DN 22 MM X 1/2", 90 GRAUS, SEM ANEL DE SOLDA, BOLSA X ROSCA F, INSTALADO EM RAMAL E SUB-RAMAL DE HIDRÁULICA PREDIAL - FORNECIMENTO E INSTALAÇÃO. AF_04/2022</v>
          </cell>
          <cell r="I4458" t="str">
            <v>UN</v>
          </cell>
          <cell r="J4458" t="str">
            <v>ATRIBUÍDO SÃO PAULO</v>
          </cell>
          <cell r="K4458" t="str">
            <v>28,52</v>
          </cell>
        </row>
        <row r="4459">
          <cell r="A4459" t="str">
            <v>INSTALACOES HIDRO SANITARIAS</v>
          </cell>
          <cell r="B4459" t="str">
            <v>INHI</v>
          </cell>
          <cell r="C4459" t="str">
            <v>CONEXOES</v>
          </cell>
          <cell r="D4459" t="str">
            <v>0180</v>
          </cell>
        </row>
        <row r="4459">
          <cell r="G4459">
            <v>93101</v>
          </cell>
          <cell r="H4459" t="str">
            <v>COTOVELO EM BRONZE/LATÃO, DN 22 MM X 3/4", 90 GRAUS, SEM ANEL DE SOLDA, BOLSA X ROSCA F, INSTALADO EM RAMAL E SUB-RAMAL DE HIDRÁULICA PREDIAL - FORNECIMENTO E INSTALAÇÃO. AF_04/2022</v>
          </cell>
          <cell r="I4459" t="str">
            <v>UN</v>
          </cell>
          <cell r="J4459" t="str">
            <v>ATRIBUÍDO SÃO PAULO</v>
          </cell>
          <cell r="K4459" t="str">
            <v>31,91</v>
          </cell>
        </row>
        <row r="4460">
          <cell r="A4460" t="str">
            <v>INSTALACOES HIDRO SANITARIAS</v>
          </cell>
          <cell r="B4460" t="str">
            <v>INHI</v>
          </cell>
          <cell r="C4460" t="str">
            <v>CONEXOES</v>
          </cell>
          <cell r="D4460" t="str">
            <v>0180</v>
          </cell>
        </row>
        <row r="4460">
          <cell r="G4460">
            <v>93102</v>
          </cell>
          <cell r="H4460" t="str">
            <v>CURVA EM COBRE, DN 28 MM, 45 GRAUS, SEM ANEL DE SOLDA, BOLSA X BOLSA, INSTALADO EM RAMAL E SUB-RAMAL DE HIDRÁULICA PREDIAL - FORNECIMENTO E INSTALAÇÃO. AF_04/2022</v>
          </cell>
          <cell r="I4460" t="str">
            <v>UN</v>
          </cell>
          <cell r="J4460" t="str">
            <v>ATRIBUÍDO SÃO PAULO</v>
          </cell>
          <cell r="K4460" t="str">
            <v>33,61</v>
          </cell>
        </row>
        <row r="4461">
          <cell r="A4461" t="str">
            <v>INSTALACOES HIDRO SANITARIAS</v>
          </cell>
          <cell r="B4461" t="str">
            <v>INHI</v>
          </cell>
          <cell r="C4461" t="str">
            <v>CONEXOES</v>
          </cell>
          <cell r="D4461" t="str">
            <v>0180</v>
          </cell>
        </row>
        <row r="4461">
          <cell r="G4461">
            <v>93103</v>
          </cell>
          <cell r="H4461" t="str">
            <v>LUVA PASSANTE EM COBRE, DN 15 MM, SEM ANEL DE SOLDA, INSTALADO EM RAMAL E SUB-RAMAL DE HIDRÁULICA PREDIAL - FORNECIMENTO E INSTALAÇÃO. AF_04/2022</v>
          </cell>
          <cell r="I4461" t="str">
            <v>UN</v>
          </cell>
          <cell r="J4461" t="str">
            <v>ATRIBUÍDO SÃO PAULO</v>
          </cell>
          <cell r="K4461" t="str">
            <v>8,39</v>
          </cell>
        </row>
        <row r="4462">
          <cell r="A4462" t="str">
            <v>INSTALACOES HIDRO SANITARIAS</v>
          </cell>
          <cell r="B4462" t="str">
            <v>INHI</v>
          </cell>
          <cell r="C4462" t="str">
            <v>CONEXOES</v>
          </cell>
          <cell r="D4462" t="str">
            <v>0180</v>
          </cell>
        </row>
        <row r="4462">
          <cell r="G4462">
            <v>93104</v>
          </cell>
          <cell r="H4462" t="str">
            <v>CONECTOR EM BRONZE/LATÃO, DN 15 MM X 1/2", SEM ANEL DE SOLDA, BOLSA X ROSCA F, INSTALADO EM RAMAL E SUB-RAMAL DE HIDRÁULICA PREDIAL - FORNECIMENTO E INSTALAÇÃO. AF_04/2022</v>
          </cell>
          <cell r="I4462" t="str">
            <v>UN</v>
          </cell>
          <cell r="J4462" t="str">
            <v>ATRIBUÍDO SÃO PAULO</v>
          </cell>
          <cell r="K4462" t="str">
            <v>18,14</v>
          </cell>
        </row>
        <row r="4463">
          <cell r="A4463" t="str">
            <v>INSTALACOES HIDRO SANITARIAS</v>
          </cell>
          <cell r="B4463" t="str">
            <v>INHI</v>
          </cell>
          <cell r="C4463" t="str">
            <v>CONEXOES</v>
          </cell>
          <cell r="D4463" t="str">
            <v>0180</v>
          </cell>
        </row>
        <row r="4463">
          <cell r="G4463">
            <v>93105</v>
          </cell>
          <cell r="H4463" t="str">
            <v>CURVA DE TRANSPOSIÇÃO EM BRONZE/LATÃO, DN 15 MM, SEM ANEL DE SOLDA, BOLSA X BOLSA, INSTALADO EM RAMAL E SUB-RAMAL DE HIDRÁULICA PREDIAL - FORNECIMENTO E INSTALAÇÃO. AF_04/2022</v>
          </cell>
          <cell r="I4463" t="str">
            <v>UN</v>
          </cell>
          <cell r="J4463" t="str">
            <v>ATRIBUÍDO SÃO PAULO</v>
          </cell>
          <cell r="K4463" t="str">
            <v>23,60</v>
          </cell>
        </row>
        <row r="4464">
          <cell r="A4464" t="str">
            <v>INSTALACOES HIDRO SANITARIAS</v>
          </cell>
          <cell r="B4464" t="str">
            <v>INHI</v>
          </cell>
          <cell r="C4464" t="str">
            <v>CONEXOES</v>
          </cell>
          <cell r="D4464" t="str">
            <v>0180</v>
          </cell>
        </row>
        <row r="4464">
          <cell r="G4464">
            <v>93106</v>
          </cell>
          <cell r="H4464" t="str">
            <v>JUNTA DE EXPANSÃO EM COBRE, DN 15 MM, PONTA X PONTA, INSTALADO EM RAMAL E SUB-RAMAL DE HIDRÁULICA PREDIAL - FORNECIMENTO E INSTALAÇÃO. AF_04/2022</v>
          </cell>
          <cell r="I4464" t="str">
            <v>UN</v>
          </cell>
          <cell r="J4464" t="str">
            <v>ATRIBUÍDO SÃO PAULO</v>
          </cell>
          <cell r="K4464" t="str">
            <v>446,38</v>
          </cell>
        </row>
        <row r="4465">
          <cell r="A4465" t="str">
            <v>INSTALACOES HIDRO SANITARIAS</v>
          </cell>
          <cell r="B4465" t="str">
            <v>INHI</v>
          </cell>
          <cell r="C4465" t="str">
            <v>CONEXOES</v>
          </cell>
          <cell r="D4465" t="str">
            <v>0180</v>
          </cell>
        </row>
        <row r="4465">
          <cell r="G4465">
            <v>93107</v>
          </cell>
          <cell r="H4465" t="str">
            <v>LUVA PASSANTE EM COBRE, DN 22 MM, SEM ANEL DE SOLDA, INSTALADO EM RAMAL E SUB-RAMAL DE HIDRÁULICA PREDIAL - FORNECIMENTO E INSTALAÇÃO. AF_04/2022</v>
          </cell>
          <cell r="I4465" t="str">
            <v>UN</v>
          </cell>
          <cell r="J4465" t="str">
            <v>ATRIBUÍDO SÃO PAULO</v>
          </cell>
          <cell r="K4465" t="str">
            <v>15,31</v>
          </cell>
        </row>
        <row r="4466">
          <cell r="A4466" t="str">
            <v>INSTALACOES HIDRO SANITARIAS</v>
          </cell>
          <cell r="B4466" t="str">
            <v>INHI</v>
          </cell>
          <cell r="C4466" t="str">
            <v>CONEXOES</v>
          </cell>
          <cell r="D4466" t="str">
            <v>0180</v>
          </cell>
        </row>
        <row r="4466">
          <cell r="G4466">
            <v>93108</v>
          </cell>
          <cell r="H4466" t="str">
            <v>BUCHA DE REDUÇÃO EM COBRE, DN 22 MM X 15 MM, SEM ANEL DE SOLDA, PONTA X BOLSA, INSTALADO EM RAMAL E SUB-RAMAL DE HIDRÁULICA PREDIAL - FORNECIMENTO E INSTALAÇÃO. AF_04/2022</v>
          </cell>
          <cell r="I4466" t="str">
            <v>UN</v>
          </cell>
          <cell r="J4466" t="str">
            <v>ATRIBUÍDO SÃO PAULO</v>
          </cell>
          <cell r="K4466" t="str">
            <v>12,91</v>
          </cell>
        </row>
        <row r="4467">
          <cell r="A4467" t="str">
            <v>INSTALACOES HIDRO SANITARIAS</v>
          </cell>
          <cell r="B4467" t="str">
            <v>INHI</v>
          </cell>
          <cell r="C4467" t="str">
            <v>CONEXOES</v>
          </cell>
          <cell r="D4467" t="str">
            <v>0180</v>
          </cell>
        </row>
        <row r="4467">
          <cell r="G4467">
            <v>93109</v>
          </cell>
          <cell r="H4467" t="str">
            <v>JUNTA DE EXPANSÃO EM COBRE, DN 22 MM, PONTA X PONTA, INSTALADO EM RAMAL E SUB-RAMAL DE HIDRÁULICA PREDIAL - FORNECIMENTO E INSTALAÇÃO. AF_04/2022</v>
          </cell>
          <cell r="I4467" t="str">
            <v>UN</v>
          </cell>
          <cell r="J4467" t="str">
            <v>ATRIBUÍDO SÃO PAULO</v>
          </cell>
          <cell r="K4467" t="str">
            <v>519,91</v>
          </cell>
        </row>
        <row r="4468">
          <cell r="A4468" t="str">
            <v>INSTALACOES HIDRO SANITARIAS</v>
          </cell>
          <cell r="B4468" t="str">
            <v>INHI</v>
          </cell>
          <cell r="C4468" t="str">
            <v>CONEXOES</v>
          </cell>
          <cell r="D4468" t="str">
            <v>0180</v>
          </cell>
        </row>
        <row r="4468">
          <cell r="G4468">
            <v>93110</v>
          </cell>
          <cell r="H4468" t="str">
            <v>CONECTOR EM BRONZE/LATÃO, DN 22 MM X 1/2", SEM ANEL DE SOLDA, BOLSA X ROSCA F, INSTALADO EM RAMAL E SUB-RAMAL DE HIDRÁULICA PREDIAL - FORNECIMENTO E INSTALAÇÃO. AF_04/2022</v>
          </cell>
          <cell r="I4468" t="str">
            <v>UN</v>
          </cell>
          <cell r="J4468" t="str">
            <v>ATRIBUÍDO SÃO PAULO</v>
          </cell>
          <cell r="K4468" t="str">
            <v>19,85</v>
          </cell>
        </row>
        <row r="4469">
          <cell r="A4469" t="str">
            <v>INSTALACOES HIDRO SANITARIAS</v>
          </cell>
          <cell r="B4469" t="str">
            <v>INHI</v>
          </cell>
          <cell r="C4469" t="str">
            <v>CONEXOES</v>
          </cell>
          <cell r="D4469" t="str">
            <v>0180</v>
          </cell>
        </row>
        <row r="4469">
          <cell r="G4469">
            <v>93111</v>
          </cell>
          <cell r="H4469" t="str">
            <v>CONECTOR EM BRONZE/LATÃO, DN 22 MM X 3/4", SEM ANEL DE SOLDA, BOLSA X ROSCA F, INSTALADO EM RAMAL E SUB-RAMAL DE HIDRÁULICA PREDIAL - FORNECIMENTO E INSTALAÇÃO. AF_04/2022</v>
          </cell>
          <cell r="I4469" t="str">
            <v>UN</v>
          </cell>
          <cell r="J4469" t="str">
            <v>ATRIBUÍDO SÃO PAULO</v>
          </cell>
          <cell r="K4469" t="str">
            <v>24,08</v>
          </cell>
        </row>
        <row r="4470">
          <cell r="A4470" t="str">
            <v>INSTALACOES HIDRO SANITARIAS</v>
          </cell>
          <cell r="B4470" t="str">
            <v>INHI</v>
          </cell>
          <cell r="C4470" t="str">
            <v>CONEXOES</v>
          </cell>
          <cell r="D4470" t="str">
            <v>0180</v>
          </cell>
        </row>
        <row r="4470">
          <cell r="G4470">
            <v>93112</v>
          </cell>
          <cell r="H4470" t="str">
            <v>CURVA DE TRANSPOSIÇÃO EM BRONZE/LATÃO, DN 22 MM, SEM ANEL DE SOLDA, BOLSA X BOLSA, INSTALADO EM RAMAL E SUB-RAMAL DE HIDRÁULICA PREDIAL - FORNECIMENTO E INSTALAÇÃO. AF_04/2022</v>
          </cell>
          <cell r="I4470" t="str">
            <v>UN</v>
          </cell>
          <cell r="J4470" t="str">
            <v>ATRIBUÍDO SÃO PAULO</v>
          </cell>
          <cell r="K4470" t="str">
            <v>48,73</v>
          </cell>
        </row>
        <row r="4471">
          <cell r="A4471" t="str">
            <v>INSTALACOES HIDRO SANITARIAS</v>
          </cell>
          <cell r="B4471" t="str">
            <v>INHI</v>
          </cell>
          <cell r="C4471" t="str">
            <v>CONEXOES</v>
          </cell>
          <cell r="D4471" t="str">
            <v>0180</v>
          </cell>
        </row>
        <row r="4471">
          <cell r="G4471">
            <v>93113</v>
          </cell>
          <cell r="H4471" t="str">
            <v>LUVA PASSANTE EM COBRE, DN 28 MM, SEM ANEL DE SOLDA, INSTALADO EM RAMAL E SUB-RAMAL  DE HIDRÁULICA PREDIAL - FORNECIMENTO E INSTALAÇÃO. AF_04/2022</v>
          </cell>
          <cell r="I4471" t="str">
            <v>UN</v>
          </cell>
          <cell r="J4471" t="str">
            <v>ATRIBUÍDO SÃO PAULO</v>
          </cell>
          <cell r="K4471" t="str">
            <v>22,05</v>
          </cell>
        </row>
        <row r="4472">
          <cell r="A4472" t="str">
            <v>INSTALACOES HIDRO SANITARIAS</v>
          </cell>
          <cell r="B4472" t="str">
            <v>INHI</v>
          </cell>
          <cell r="C4472" t="str">
            <v>CONEXOES</v>
          </cell>
          <cell r="D4472" t="str">
            <v>0180</v>
          </cell>
        </row>
        <row r="4472">
          <cell r="G4472">
            <v>93114</v>
          </cell>
          <cell r="H4472" t="str">
            <v>CONECTOR EM BRONZE/LATÃO, DN 28 MM X 1/2", SEM ANEL DE SOLDA, BOLSA X ROSCA F, INSTALADO EM RAMAL E SUB-RAMAL DE HIDRÁULICA PREDIAL - FORNECIMENTO E INSTALAÇÃO. AF_04/2022</v>
          </cell>
          <cell r="I4472" t="str">
            <v>UN</v>
          </cell>
          <cell r="J4472" t="str">
            <v>ATRIBUÍDO SÃO PAULO</v>
          </cell>
          <cell r="K4472" t="str">
            <v>31,56</v>
          </cell>
        </row>
        <row r="4473">
          <cell r="A4473" t="str">
            <v>INSTALACOES HIDRO SANITARIAS</v>
          </cell>
          <cell r="B4473" t="str">
            <v>INHI</v>
          </cell>
          <cell r="C4473" t="str">
            <v>CONEXOES</v>
          </cell>
          <cell r="D4473" t="str">
            <v>0180</v>
          </cell>
        </row>
        <row r="4473">
          <cell r="G4473">
            <v>93115</v>
          </cell>
          <cell r="H4473" t="str">
            <v>CURVA DE TRANSPOSIÇÃO EM BRONZE/LATÃO, DN 28 MM, SEM ANEL DE SOLDA, BOLSA X BOLSA, INSTALADO EM RAMAL E SUB-RAMAL DE HIDRÁULICA PREDIAL - FORNECIMENTO E INSTALAÇÃO. AF_04/2022</v>
          </cell>
          <cell r="I4473" t="str">
            <v>UN</v>
          </cell>
          <cell r="J4473" t="str">
            <v>ATRIBUÍDO SÃO PAULO</v>
          </cell>
          <cell r="K4473" t="str">
            <v>83,50</v>
          </cell>
        </row>
        <row r="4474">
          <cell r="A4474" t="str">
            <v>INSTALACOES HIDRO SANITARIAS</v>
          </cell>
          <cell r="B4474" t="str">
            <v>INHI</v>
          </cell>
          <cell r="C4474" t="str">
            <v>CONEXOES</v>
          </cell>
          <cell r="D4474" t="str">
            <v>0180</v>
          </cell>
        </row>
        <row r="4474">
          <cell r="G4474">
            <v>93116</v>
          </cell>
          <cell r="H4474" t="str">
            <v>JUNTA DE EXPANSÃO EM COBRE, DN 28 MM, PONTA X PONTA, INSTALADO EM RAMAL E SUB-RAMAL DE HIDRÁULICA PREDIAL - FORNECIMENTO E INSTALAÇÃO. AF_04/2022</v>
          </cell>
          <cell r="I4474" t="str">
            <v>UN</v>
          </cell>
          <cell r="J4474" t="str">
            <v>ATRIBUÍDO SÃO PAULO</v>
          </cell>
          <cell r="K4474" t="str">
            <v>572,77</v>
          </cell>
        </row>
        <row r="4475">
          <cell r="A4475" t="str">
            <v>INSTALACOES HIDRO SANITARIAS</v>
          </cell>
          <cell r="B4475" t="str">
            <v>INHI</v>
          </cell>
          <cell r="C4475" t="str">
            <v>CONEXOES</v>
          </cell>
          <cell r="D4475" t="str">
            <v>0180</v>
          </cell>
        </row>
        <row r="4475">
          <cell r="G4475">
            <v>93117</v>
          </cell>
          <cell r="H4475" t="str">
            <v>TE DUPLA CURVA EM BRONZE/LATÃO, DN 1/2" X 15 MM X 1/2", SEM ANEL DE SOLDA, ROSCA F X BOLSA X ROSCA F, INSTALADO EM RAMAL E SUB-RAMAL DE HIDRÁULICA PREDIAL - FORNECIMENTO E INSTALAÇÃO. AF_04/2022</v>
          </cell>
          <cell r="I4475" t="str">
            <v>UN</v>
          </cell>
          <cell r="J4475" t="str">
            <v>ATRIBUÍDO SÃO PAULO</v>
          </cell>
          <cell r="K4475" t="str">
            <v>57,00</v>
          </cell>
        </row>
        <row r="4476">
          <cell r="A4476" t="str">
            <v>INSTALACOES HIDRO SANITARIAS</v>
          </cell>
          <cell r="B4476" t="str">
            <v>INHI</v>
          </cell>
          <cell r="C4476" t="str">
            <v>CONEXOES</v>
          </cell>
          <cell r="D4476" t="str">
            <v>0180</v>
          </cell>
        </row>
        <row r="4476">
          <cell r="G4476">
            <v>93118</v>
          </cell>
          <cell r="H4476" t="str">
            <v>TE DUPLA CURVA EM BRONZE/LATÃO, DN 3/4" X 22 MM X 3/4", SEM ANEL DE SOLDA, ROSCA F X BOLSA X ROSCA F, INSTALADO EM RAMAL E SUB-RAMAL DE HIDRÁULICA PREDIAL - FORNECIMENTO E INSTALAÇÃO. AF_04/2022</v>
          </cell>
          <cell r="I4476" t="str">
            <v>UN</v>
          </cell>
          <cell r="J4476" t="str">
            <v>ATRIBUÍDO SÃO PAULO</v>
          </cell>
          <cell r="K4476" t="str">
            <v>84,02</v>
          </cell>
        </row>
        <row r="4477">
          <cell r="A4477" t="str">
            <v>INSTALACOES HIDRO SANITARIAS</v>
          </cell>
          <cell r="B4477" t="str">
            <v>INHI</v>
          </cell>
          <cell r="C4477" t="str">
            <v>CONEXOES</v>
          </cell>
          <cell r="D4477" t="str">
            <v>0180</v>
          </cell>
        </row>
        <row r="4477">
          <cell r="G4477">
            <v>93119</v>
          </cell>
          <cell r="H4477" t="str">
            <v>CURVA EM COBRE, DN 22 MM, 45 GRAUS, SEM ANEL DE SOLDA, BOLSA X BOLSA, INSTALADO EM PRUMADA DE HIDRÁULICA PREDIAL - FORNECIMENTO E INSTALAÇÃO. AF_04/2022</v>
          </cell>
          <cell r="I4477" t="str">
            <v>UN</v>
          </cell>
          <cell r="J4477" t="str">
            <v>ATRIBUÍDO SÃO PAULO</v>
          </cell>
          <cell r="K4477" t="str">
            <v>16,73</v>
          </cell>
        </row>
        <row r="4478">
          <cell r="A4478" t="str">
            <v>INSTALACOES HIDRO SANITARIAS</v>
          </cell>
          <cell r="B4478" t="str">
            <v>INHI</v>
          </cell>
          <cell r="C4478" t="str">
            <v>CONEXOES</v>
          </cell>
          <cell r="D4478" t="str">
            <v>0180</v>
          </cell>
        </row>
        <row r="4478">
          <cell r="G4478">
            <v>93120</v>
          </cell>
          <cell r="H4478" t="str">
            <v>COTOVELO EM BRONZE/LATÃO, DN 22 MM X 1/2", 90 GRAUS, SEM ANEL DE SOLDA, BOLSA X ROSCA F, INSTALADO EM PRUMADA DE HIDRÁULICA PREDIAL - FORNECIMENTO E INSTALAÇÃO. AF_04/2022</v>
          </cell>
          <cell r="I4478" t="str">
            <v>UN</v>
          </cell>
          <cell r="J4478" t="str">
            <v>ATRIBUÍDO SÃO PAULO</v>
          </cell>
          <cell r="K4478" t="str">
            <v>25,26</v>
          </cell>
        </row>
        <row r="4479">
          <cell r="A4479" t="str">
            <v>INSTALACOES HIDRO SANITARIAS</v>
          </cell>
          <cell r="B4479" t="str">
            <v>INHI</v>
          </cell>
          <cell r="C4479" t="str">
            <v>CONEXOES</v>
          </cell>
          <cell r="D4479" t="str">
            <v>0180</v>
          </cell>
        </row>
        <row r="4479">
          <cell r="G4479">
            <v>93121</v>
          </cell>
          <cell r="H4479" t="str">
            <v>COTOVELO EM BRONZE/LATÃO, DN 22 MM X 3/4", 90 GRAUS, SEM ANEL DE SOLDA, BOLSA X ROSCA F, INSTALADO EM PRUMADA DE HIDRÁULICA PREDIAL - FORNECIMENTO E INSTALAÇÃO. AF_04/2022</v>
          </cell>
          <cell r="I4479" t="str">
            <v>UN</v>
          </cell>
          <cell r="J4479" t="str">
            <v>ATRIBUÍDO SÃO PAULO</v>
          </cell>
          <cell r="K4479" t="str">
            <v>28,65</v>
          </cell>
        </row>
        <row r="4480">
          <cell r="A4480" t="str">
            <v>INSTALACOES HIDRO SANITARIAS</v>
          </cell>
          <cell r="B4480" t="str">
            <v>INHI</v>
          </cell>
          <cell r="C4480" t="str">
            <v>CONEXOES</v>
          </cell>
          <cell r="D4480" t="str">
            <v>0180</v>
          </cell>
        </row>
        <row r="4480">
          <cell r="G4480">
            <v>93122</v>
          </cell>
          <cell r="H4480" t="str">
            <v>CURVA EM COBRE, DN 28 MM, 45 GRAUS, SEM ANEL DE SOLDA, BOLSA X BOLSA, INSTALADO EM PRUMADA DE HIDRÁULICA PREDIAL - FORNECIMENTO E INSTALAÇÃO. AF_04/2022</v>
          </cell>
          <cell r="I4480" t="str">
            <v>UN</v>
          </cell>
          <cell r="J4480" t="str">
            <v>ATRIBUÍDO SÃO PAULO</v>
          </cell>
          <cell r="K4480" t="str">
            <v>25,19</v>
          </cell>
        </row>
        <row r="4481">
          <cell r="A4481" t="str">
            <v>INSTALACOES HIDRO SANITARIAS</v>
          </cell>
          <cell r="B4481" t="str">
            <v>INHI</v>
          </cell>
          <cell r="C4481" t="str">
            <v>CONEXOES</v>
          </cell>
          <cell r="D4481" t="str">
            <v>0180</v>
          </cell>
        </row>
        <row r="4481">
          <cell r="G4481">
            <v>93123</v>
          </cell>
          <cell r="H4481" t="str">
            <v>CURVA EM COBRE, DN 35 MM, 45 GRAUS, SEM ANEL DE SOLDA, BOLSA X BOLSA, INSTALADO EM PRUMADA DE HIDRÁULICA PREDIAL -  FORNECIMENTO E INSTALAÇÃO. AF_04/2022</v>
          </cell>
          <cell r="I4481" t="str">
            <v>UN</v>
          </cell>
          <cell r="J4481" t="str">
            <v>ATRIBUÍDO SÃO PAULO</v>
          </cell>
          <cell r="K4481" t="str">
            <v>56,66</v>
          </cell>
        </row>
        <row r="4482">
          <cell r="A4482" t="str">
            <v>INSTALACOES HIDRO SANITARIAS</v>
          </cell>
          <cell r="B4482" t="str">
            <v>INHI</v>
          </cell>
          <cell r="C4482" t="str">
            <v>CONEXOES</v>
          </cell>
          <cell r="D4482" t="str">
            <v>0180</v>
          </cell>
        </row>
        <row r="4482">
          <cell r="G4482">
            <v>93124</v>
          </cell>
          <cell r="H4482" t="str">
            <v>CURVA EM COBRE, DN 42 MM, 45 GRAUS, SEM ANEL DE SOLDA, BOLSA X BOLSA, INSTALADO EM PRUMADA DE HIDRÁULICA PREDIAL - FORNECIMENTO E INSTALAÇÃO. AF_04/2022</v>
          </cell>
          <cell r="I4482" t="str">
            <v>UN</v>
          </cell>
          <cell r="J4482" t="str">
            <v>ATRIBUÍDO SÃO PAULO</v>
          </cell>
          <cell r="K4482" t="str">
            <v>89,21</v>
          </cell>
        </row>
        <row r="4483">
          <cell r="A4483" t="str">
            <v>INSTALACOES HIDRO SANITARIAS</v>
          </cell>
          <cell r="B4483" t="str">
            <v>INHI</v>
          </cell>
          <cell r="C4483" t="str">
            <v>CONEXOES</v>
          </cell>
          <cell r="D4483" t="str">
            <v>0180</v>
          </cell>
        </row>
        <row r="4483">
          <cell r="G4483">
            <v>93125</v>
          </cell>
          <cell r="H4483" t="str">
            <v>CURVA EM COBRE, DN 54 MM, 45 GRAUS, SEM ANEL DE SOLDA, BOLSA X BOLSA, INSTALADO EM PRUMADA DE HIDRÁULICA PREDIAL - FORNECIMENTO E INSTALAÇÃO. AF_04/2022</v>
          </cell>
          <cell r="I4483" t="str">
            <v>UN</v>
          </cell>
          <cell r="J4483" t="str">
            <v>ATRIBUÍDO SÃO PAULO</v>
          </cell>
          <cell r="K4483" t="str">
            <v>131,30</v>
          </cell>
        </row>
        <row r="4484">
          <cell r="A4484" t="str">
            <v>INSTALACOES HIDRO SANITARIAS</v>
          </cell>
          <cell r="B4484" t="str">
            <v>INHI</v>
          </cell>
          <cell r="C4484" t="str">
            <v>CONEXOES</v>
          </cell>
          <cell r="D4484" t="str">
            <v>0180</v>
          </cell>
        </row>
        <row r="4484">
          <cell r="G4484">
            <v>93126</v>
          </cell>
          <cell r="H4484" t="str">
            <v>CURVA EM COBRE, DN 66 MM, 45 GRAUS, SEM ANEL DE SOLDA, BOLSA X BOLSA, INSTALADO EM PRUMADA DE HIDRÁULICA PREDIAL - FORNECIMENTO E INSTALAÇÃO. AF_04/2022</v>
          </cell>
          <cell r="I4484" t="str">
            <v>UN</v>
          </cell>
          <cell r="J4484" t="str">
            <v>ATRIBUÍDO SÃO PAULO</v>
          </cell>
          <cell r="K4484" t="str">
            <v>291,05</v>
          </cell>
        </row>
        <row r="4485">
          <cell r="A4485" t="str">
            <v>INSTALACOES HIDRO SANITARIAS</v>
          </cell>
          <cell r="B4485" t="str">
            <v>INHI</v>
          </cell>
          <cell r="C4485" t="str">
            <v>CONEXOES</v>
          </cell>
          <cell r="D4485" t="str">
            <v>0180</v>
          </cell>
        </row>
        <row r="4485">
          <cell r="G4485">
            <v>93133</v>
          </cell>
          <cell r="H4485" t="str">
            <v>BUCHA DE REDUÇÃO EM COBRE, DN 28 MM X 22 MM, SEM ANEL DE SOLDA, INSTALADO EM RAMAL E SUB-RAMAL DE HIDRÁULICA PREDIAL - FORNECIMENTO E INSTALAÇÃO. AF_04/2022</v>
          </cell>
          <cell r="I4485" t="str">
            <v>UN</v>
          </cell>
          <cell r="J4485" t="str">
            <v>ATRIBUÍDO SÃO PAULO</v>
          </cell>
          <cell r="K4485" t="str">
            <v>18,63</v>
          </cell>
        </row>
        <row r="4486">
          <cell r="A4486" t="str">
            <v>INSTALACOES HIDRO SANITARIAS</v>
          </cell>
          <cell r="B4486" t="str">
            <v>INHI</v>
          </cell>
          <cell r="C4486" t="str">
            <v>CONEXOES</v>
          </cell>
          <cell r="D4486" t="str">
            <v>0180</v>
          </cell>
        </row>
        <row r="4486">
          <cell r="G4486">
            <v>94465</v>
          </cell>
          <cell r="H4486" t="str">
            <v>LUVA, EM FERRO GALVANIZADO, CONEXÃO ROSQUEADA, DN 50 MM (2"), INSTALADO EM RESERVAÇÃO PREDIAL DE ÁGUA - FORNECIMENTO E INSTALAÇÃO. AF_04/2024</v>
          </cell>
          <cell r="I4486" t="str">
            <v>UN</v>
          </cell>
          <cell r="J4486" t="str">
            <v>COEFICIENTE DE REPRESENTATIVIDADE</v>
          </cell>
          <cell r="K4486" t="str">
            <v>50,36</v>
          </cell>
        </row>
        <row r="4487">
          <cell r="A4487" t="str">
            <v>INSTALACOES HIDRO SANITARIAS</v>
          </cell>
          <cell r="B4487" t="str">
            <v>INHI</v>
          </cell>
          <cell r="C4487" t="str">
            <v>CONEXOES</v>
          </cell>
          <cell r="D4487" t="str">
            <v>0180</v>
          </cell>
        </row>
        <row r="4487">
          <cell r="G4487">
            <v>94466</v>
          </cell>
          <cell r="H4487" t="str">
            <v>NIPLE, EM FERRO GALVANIZADO, CONEXÃO ROSQUEADA, DN 50 MM (2"), INSTALADO EM RESERVAÇÃO PREDIAL DE ÁGUA - FORNECIMENTO E INSTALAÇÃO. AF_04/2024</v>
          </cell>
          <cell r="I4487" t="str">
            <v>UN</v>
          </cell>
          <cell r="J4487" t="str">
            <v>COEFICIENTE DE REPRESENTATIVIDADE</v>
          </cell>
          <cell r="K4487" t="str">
            <v>50,39</v>
          </cell>
        </row>
        <row r="4488">
          <cell r="A4488" t="str">
            <v>INSTALACOES HIDRO SANITARIAS</v>
          </cell>
          <cell r="B4488" t="str">
            <v>INHI</v>
          </cell>
          <cell r="C4488" t="str">
            <v>CONEXOES</v>
          </cell>
          <cell r="D4488" t="str">
            <v>0180</v>
          </cell>
        </row>
        <row r="4488">
          <cell r="G4488">
            <v>94467</v>
          </cell>
          <cell r="H4488" t="str">
            <v>LUVA, EM FERRO GALVANIZADO, CONEXÃO ROSQUEADA, DN 65 MM (2 1/2"), INSTALADO EM RESERVAÇÃO PREDIAL DE ÁGUA - FORNECIMENTO E INSTALAÇÃO. AF_04/2024</v>
          </cell>
          <cell r="I4488" t="str">
            <v>UN</v>
          </cell>
          <cell r="J4488" t="str">
            <v>COEFICIENTE DE REPRESENTATIVIDADE</v>
          </cell>
          <cell r="K4488" t="str">
            <v>82,46</v>
          </cell>
        </row>
        <row r="4489">
          <cell r="A4489" t="str">
            <v>INSTALACOES HIDRO SANITARIAS</v>
          </cell>
          <cell r="B4489" t="str">
            <v>INHI</v>
          </cell>
          <cell r="C4489" t="str">
            <v>CONEXOES</v>
          </cell>
          <cell r="D4489" t="str">
            <v>0180</v>
          </cell>
        </row>
        <row r="4489">
          <cell r="G4489">
            <v>94468</v>
          </cell>
          <cell r="H4489" t="str">
            <v>NIPLE, EM FERRO GALVANIZADO, CONEXÃO ROSQUEADA, DN 65 MM (2 1/2"), INSTALADO EM RESERVAÇÃO PREDIAL DE ÁGUA - FORNECIMENTO E INSTALAÇÃO. AF_04/2024</v>
          </cell>
          <cell r="I4489" t="str">
            <v>UN</v>
          </cell>
          <cell r="J4489" t="str">
            <v>COEFICIENTE DE REPRESENTATIVIDADE</v>
          </cell>
          <cell r="K4489" t="str">
            <v>71,96</v>
          </cell>
        </row>
        <row r="4490">
          <cell r="A4490" t="str">
            <v>INSTALACOES HIDRO SANITARIAS</v>
          </cell>
          <cell r="B4490" t="str">
            <v>INHI</v>
          </cell>
          <cell r="C4490" t="str">
            <v>CONEXOES</v>
          </cell>
          <cell r="D4490" t="str">
            <v>0180</v>
          </cell>
        </row>
        <row r="4490">
          <cell r="G4490">
            <v>94469</v>
          </cell>
          <cell r="H4490" t="str">
            <v>LUVA, EM FERRO GALVANIZADO, CONEXÃO ROSQUEADA, DN 80 MM (3"), INSTALADO EM RESERVAÇÃO PREDIAL DE ÁGUA - FORNECIMENTO E INSTALAÇÃO. AF_04/2024</v>
          </cell>
          <cell r="I4490" t="str">
            <v>UN</v>
          </cell>
          <cell r="J4490" t="str">
            <v>COEFICIENTE DE REPRESENTATIVIDADE</v>
          </cell>
          <cell r="K4490" t="str">
            <v>118,85</v>
          </cell>
        </row>
        <row r="4491">
          <cell r="A4491" t="str">
            <v>INSTALACOES HIDRO SANITARIAS</v>
          </cell>
          <cell r="B4491" t="str">
            <v>INHI</v>
          </cell>
          <cell r="C4491" t="str">
            <v>CONEXOES</v>
          </cell>
          <cell r="D4491" t="str">
            <v>0180</v>
          </cell>
        </row>
        <row r="4491">
          <cell r="G4491">
            <v>94470</v>
          </cell>
          <cell r="H4491" t="str">
            <v>NIPLE, EM FERRO GALVANIZADO, CONEXÃO ROSQUEADA, DN 80 MM (3"), INSTALADO EM RESERVAÇÃO PREDIAL DE ÁGUA - FORNECIMENTO E INSTALAÇÃO. AF_04/2024</v>
          </cell>
          <cell r="I4491" t="str">
            <v>UN</v>
          </cell>
          <cell r="J4491" t="str">
            <v>COEFICIENTE DE REPRESENTATIVIDADE</v>
          </cell>
          <cell r="K4491" t="str">
            <v>109,50</v>
          </cell>
        </row>
        <row r="4492">
          <cell r="A4492" t="str">
            <v>INSTALACOES HIDRO SANITARIAS</v>
          </cell>
          <cell r="B4492" t="str">
            <v>INHI</v>
          </cell>
          <cell r="C4492" t="str">
            <v>CONEXOES</v>
          </cell>
          <cell r="D4492" t="str">
            <v>0180</v>
          </cell>
        </row>
        <row r="4492">
          <cell r="G4492">
            <v>94471</v>
          </cell>
          <cell r="H4492" t="str">
            <v>COTOVELO 90 GRAUS, EM FERRO GALVANIZADO, CONEXÃO ROSQUEADA, DN 50 MM (2"), INSTALADO EM RESERVAÇÃO PREDIAL DE ÁGUA - FORNECIMENTO E INSTALAÇÃO. AF_04/2024</v>
          </cell>
          <cell r="I4492" t="str">
            <v>UN</v>
          </cell>
          <cell r="J4492" t="str">
            <v>COEFICIENTE DE REPRESENTATIVIDADE</v>
          </cell>
          <cell r="K4492" t="str">
            <v>72,41</v>
          </cell>
        </row>
        <row r="4493">
          <cell r="A4493" t="str">
            <v>INSTALACOES HIDRO SANITARIAS</v>
          </cell>
          <cell r="B4493" t="str">
            <v>INHI</v>
          </cell>
          <cell r="C4493" t="str">
            <v>CONEXOES</v>
          </cell>
          <cell r="D4493" t="str">
            <v>0180</v>
          </cell>
        </row>
        <row r="4493">
          <cell r="G4493">
            <v>94472</v>
          </cell>
          <cell r="H4493" t="str">
            <v>COTOVELO 45 GRAUS, EM FERRO GALVANIZADO, CONEXÃO ROSQUEADA, DN 50 MM (2"), INSTALADO EM RESERVAÇÃO PREDIAL DE ÁGUA - FORNECIMENTO E INSTALAÇÃO. AF_04/2024</v>
          </cell>
          <cell r="I4493" t="str">
            <v>UN</v>
          </cell>
          <cell r="J4493" t="str">
            <v>COEFICIENTE DE REPRESENTATIVIDADE</v>
          </cell>
          <cell r="K4493" t="str">
            <v>74,75</v>
          </cell>
        </row>
        <row r="4494">
          <cell r="A4494" t="str">
            <v>INSTALACOES HIDRO SANITARIAS</v>
          </cell>
          <cell r="B4494" t="str">
            <v>INHI</v>
          </cell>
          <cell r="C4494" t="str">
            <v>CONEXOES</v>
          </cell>
          <cell r="D4494" t="str">
            <v>0180</v>
          </cell>
        </row>
        <row r="4494">
          <cell r="G4494">
            <v>94473</v>
          </cell>
          <cell r="H4494" t="str">
            <v>COTOVELO 90 GRAUS, EM FERRO GALVANIZADO, CONEXÃO ROSQUEADA, DN 65 MM (2 1/2"), INSTALADO EM RESERVAÇÃO PREDIAL DE ÁGUA - FORNECIMENTO E INSTALAÇÃO. AF_04/2024</v>
          </cell>
          <cell r="I4494" t="str">
            <v>UN</v>
          </cell>
          <cell r="J4494" t="str">
            <v>COEFICIENTE DE REPRESENTATIVIDADE</v>
          </cell>
          <cell r="K4494" t="str">
            <v>117,90</v>
          </cell>
        </row>
        <row r="4495">
          <cell r="A4495" t="str">
            <v>INSTALACOES HIDRO SANITARIAS</v>
          </cell>
          <cell r="B4495" t="str">
            <v>INHI</v>
          </cell>
          <cell r="C4495" t="str">
            <v>CONEXOES</v>
          </cell>
          <cell r="D4495" t="str">
            <v>0180</v>
          </cell>
        </row>
        <row r="4495">
          <cell r="G4495">
            <v>94474</v>
          </cell>
          <cell r="H4495" t="str">
            <v>COTOVELO 45 GRAUS, EM FERRO GALVANIZADO, CONEXÃO ROSQUEADA, DN 65 MM (2 1/2"), INSTALADO EM RESERVAÇÃO PREDIAL DE ÁGUA - FORNECIMENTO E INSTALAÇÃO. AF_04/2024</v>
          </cell>
          <cell r="I4495" t="str">
            <v>UN</v>
          </cell>
          <cell r="J4495" t="str">
            <v>COEFICIENTE DE REPRESENTATIVIDADE</v>
          </cell>
          <cell r="K4495" t="str">
            <v>128,18</v>
          </cell>
        </row>
        <row r="4496">
          <cell r="A4496" t="str">
            <v>INSTALACOES HIDRO SANITARIAS</v>
          </cell>
          <cell r="B4496" t="str">
            <v>INHI</v>
          </cell>
          <cell r="C4496" t="str">
            <v>CONEXOES</v>
          </cell>
          <cell r="D4496" t="str">
            <v>0180</v>
          </cell>
        </row>
        <row r="4496">
          <cell r="G4496">
            <v>94475</v>
          </cell>
          <cell r="H4496" t="str">
            <v>COTOVELO 90 GRAUS, EM FERRO GALVANIZADO, CONEXÃO ROSQUEADA, DN 80 MM (3"), INSTALADO EM RESERVAÇÃO PREDIAL DE ÁGUA - FORNECIMENTO E INSTALAÇÃO. AF_04/2024</v>
          </cell>
          <cell r="I4496" t="str">
            <v>UN</v>
          </cell>
          <cell r="J4496" t="str">
            <v>COEFICIENTE DE REPRESENTATIVIDADE</v>
          </cell>
          <cell r="K4496" t="str">
            <v>160,53</v>
          </cell>
        </row>
        <row r="4497">
          <cell r="A4497" t="str">
            <v>INSTALACOES HIDRO SANITARIAS</v>
          </cell>
          <cell r="B4497" t="str">
            <v>INHI</v>
          </cell>
          <cell r="C4497" t="str">
            <v>CONEXOES</v>
          </cell>
          <cell r="D4497" t="str">
            <v>0180</v>
          </cell>
        </row>
        <row r="4497">
          <cell r="G4497">
            <v>94476</v>
          </cell>
          <cell r="H4497" t="str">
            <v>COTOVELO 45 GRAUS, EM FERRO GALVANIZADO, CONEXÃO ROSQUEADA, DN 80 MM (3"), INSTALADO EM RESERVAÇÃO PREDIAL DE ÁGUA - FORNECIMENTO E INSTALAÇÃO. AF_04/2024</v>
          </cell>
          <cell r="I4497" t="str">
            <v>UN</v>
          </cell>
          <cell r="J4497" t="str">
            <v>COEFICIENTE DE REPRESENTATIVIDADE</v>
          </cell>
          <cell r="K4497" t="str">
            <v>180,35</v>
          </cell>
        </row>
        <row r="4498">
          <cell r="A4498" t="str">
            <v>INSTALACOES HIDRO SANITARIAS</v>
          </cell>
          <cell r="B4498" t="str">
            <v>INHI</v>
          </cell>
          <cell r="C4498" t="str">
            <v>CONEXOES</v>
          </cell>
          <cell r="D4498" t="str">
            <v>0180</v>
          </cell>
        </row>
        <row r="4498">
          <cell r="G4498">
            <v>94477</v>
          </cell>
          <cell r="H4498" t="str">
            <v>TÊ, EM FERRO GALVANIZADO, CONEXÃO ROSQUEADA, DN 50 MM (2"), INSTALADO EM RESERVAÇÃO PREDIAL DE ÁGUA - FORNECIMENTO E INSTALAÇÃO. AF_04/2024</v>
          </cell>
          <cell r="I4498" t="str">
            <v>UN</v>
          </cell>
          <cell r="J4498" t="str">
            <v>COEFICIENTE DE REPRESENTATIVIDADE</v>
          </cell>
          <cell r="K4498" t="str">
            <v>96,46</v>
          </cell>
        </row>
        <row r="4499">
          <cell r="A4499" t="str">
            <v>INSTALACOES HIDRO SANITARIAS</v>
          </cell>
          <cell r="B4499" t="str">
            <v>INHI</v>
          </cell>
          <cell r="C4499" t="str">
            <v>CONEXOES</v>
          </cell>
          <cell r="D4499" t="str">
            <v>0180</v>
          </cell>
        </row>
        <row r="4499">
          <cell r="G4499">
            <v>94478</v>
          </cell>
          <cell r="H4499" t="str">
            <v>TÊ, EM FERRO GALVANIZADO, CONEXÃO ROSQUEADA, DN 65 MM (2 1/2"), INSTALADO EM RESERVAÇÃO PREDIAL DE ÁGUA - FORNECIMENTO E INSTALAÇÃO. AF_04/2024</v>
          </cell>
          <cell r="I4499" t="str">
            <v>UN</v>
          </cell>
          <cell r="J4499" t="str">
            <v>COEFICIENTE DE REPRESENTATIVIDADE</v>
          </cell>
          <cell r="K4499" t="str">
            <v>162,33</v>
          </cell>
        </row>
        <row r="4500">
          <cell r="A4500" t="str">
            <v>INSTALACOES HIDRO SANITARIAS</v>
          </cell>
          <cell r="B4500" t="str">
            <v>INHI</v>
          </cell>
          <cell r="C4500" t="str">
            <v>CONEXOES</v>
          </cell>
          <cell r="D4500" t="str">
            <v>0180</v>
          </cell>
        </row>
        <row r="4500">
          <cell r="G4500">
            <v>94479</v>
          </cell>
          <cell r="H4500" t="str">
            <v>TÊ, EM FERRO GALVANIZADO, CONEXÃO ROSQUEADA, DN 80 MM (3"), INSTALADO EM RESERVAÇÃO PREDIAL DE ÁGUA - FORNECIMENTO E INSTALAÇÃO. AF_04/2024</v>
          </cell>
          <cell r="I4500" t="str">
            <v>UN</v>
          </cell>
          <cell r="J4500" t="str">
            <v>COEFICIENTE DE REPRESENTATIVIDADE</v>
          </cell>
          <cell r="K4500" t="str">
            <v>212,08</v>
          </cell>
        </row>
        <row r="4501">
          <cell r="A4501" t="str">
            <v>INSTALACOES HIDRO SANITARIAS</v>
          </cell>
          <cell r="B4501" t="str">
            <v>INHI</v>
          </cell>
          <cell r="C4501" t="str">
            <v>CONEXOES</v>
          </cell>
          <cell r="D4501" t="str">
            <v>0180</v>
          </cell>
        </row>
        <row r="4501">
          <cell r="G4501">
            <v>94606</v>
          </cell>
          <cell r="H4501" t="str">
            <v>LUVA EM COBRE, DN 54 MM, SEM ANEL DE SOLDA, INSTALADO EM RESERVAÇÃO PREDIAL DE ÁGUA - FORNECIMENTO E INSTALAÇÃO. AF_04/2024</v>
          </cell>
          <cell r="I4501" t="str">
            <v>UN</v>
          </cell>
          <cell r="J4501" t="str">
            <v>ATRIBUÍDO SÃO PAULO</v>
          </cell>
          <cell r="K4501" t="str">
            <v>75,66</v>
          </cell>
        </row>
        <row r="4502">
          <cell r="A4502" t="str">
            <v>INSTALACOES HIDRO SANITARIAS</v>
          </cell>
          <cell r="B4502" t="str">
            <v>INHI</v>
          </cell>
          <cell r="C4502" t="str">
            <v>CONEXOES</v>
          </cell>
          <cell r="D4502" t="str">
            <v>0180</v>
          </cell>
        </row>
        <row r="4502">
          <cell r="G4502">
            <v>94608</v>
          </cell>
          <cell r="H4502" t="str">
            <v>LUVA EM COBRE, DN 66 MM, SEM ANEL DE SOLDA, INSTALADO EM RESERVAÇÃO PREDIAL DE ÁGUA - FORNECIMENTO E INSTALAÇÃO. AF_04/2024</v>
          </cell>
          <cell r="I4502" t="str">
            <v>UN</v>
          </cell>
          <cell r="J4502" t="str">
            <v>ATRIBUÍDO SÃO PAULO</v>
          </cell>
          <cell r="K4502" t="str">
            <v>192,41</v>
          </cell>
        </row>
        <row r="4503">
          <cell r="A4503" t="str">
            <v>INSTALACOES HIDRO SANITARIAS</v>
          </cell>
          <cell r="B4503" t="str">
            <v>INHI</v>
          </cell>
          <cell r="C4503" t="str">
            <v>CONEXOES</v>
          </cell>
          <cell r="D4503" t="str">
            <v>0180</v>
          </cell>
        </row>
        <row r="4503">
          <cell r="G4503">
            <v>94610</v>
          </cell>
          <cell r="H4503" t="str">
            <v>LUVA EM COBRE, DN 79 MM, SEM ANEL DE SOLDA, INSTALADO EM RESERVAÇÃO PREDIAL DE ÁGUA - FORNECIMENTO E INSTALAÇÃO. AF_04/2024</v>
          </cell>
          <cell r="I4503" t="str">
            <v>UN</v>
          </cell>
          <cell r="J4503" t="str">
            <v>ATRIBUÍDO SÃO PAULO</v>
          </cell>
          <cell r="K4503" t="str">
            <v>282,32</v>
          </cell>
        </row>
        <row r="4504">
          <cell r="A4504" t="str">
            <v>INSTALACOES HIDRO SANITARIAS</v>
          </cell>
          <cell r="B4504" t="str">
            <v>INHI</v>
          </cell>
          <cell r="C4504" t="str">
            <v>CONEXOES</v>
          </cell>
          <cell r="D4504" t="str">
            <v>0180</v>
          </cell>
        </row>
        <row r="4504">
          <cell r="G4504">
            <v>94612</v>
          </cell>
          <cell r="H4504" t="str">
            <v>LUVA DE COBRE, DN 104 MM, SEM ANEL DE SOLDA, INSTALADO EM RESERVAÇÃO PREDIAL DE ÁGUA - FORNECIMENTO E INSTALAÇÃO. AF_04/2024</v>
          </cell>
          <cell r="I4504" t="str">
            <v>UN</v>
          </cell>
          <cell r="J4504" t="str">
            <v>ATRIBUÍDO SÃO PAULO</v>
          </cell>
          <cell r="K4504" t="str">
            <v>401,93</v>
          </cell>
        </row>
        <row r="4505">
          <cell r="A4505" t="str">
            <v>INSTALACOES HIDRO SANITARIAS</v>
          </cell>
          <cell r="B4505" t="str">
            <v>INHI</v>
          </cell>
          <cell r="C4505" t="str">
            <v>CONEXOES</v>
          </cell>
          <cell r="D4505" t="str">
            <v>0180</v>
          </cell>
        </row>
        <row r="4505">
          <cell r="G4505">
            <v>94614</v>
          </cell>
          <cell r="H4505" t="str">
            <v>COTOVELO EM COBRE, DN 54 MM, 90 GRAUS, SEM ANEL DE SOLDA, INSTALADO EM RESERVAÇÃO PREDIAL DE ÁGUA - FORNECIMENTO E INSTALAÇÃO. AF_04/2024</v>
          </cell>
          <cell r="I4505" t="str">
            <v>UN</v>
          </cell>
          <cell r="J4505" t="str">
            <v>ATRIBUÍDO SÃO PAULO</v>
          </cell>
          <cell r="K4505" t="str">
            <v>129,48</v>
          </cell>
        </row>
        <row r="4506">
          <cell r="A4506" t="str">
            <v>INSTALACOES HIDRO SANITARIAS</v>
          </cell>
          <cell r="B4506" t="str">
            <v>INHI</v>
          </cell>
          <cell r="C4506" t="str">
            <v>CONEXOES</v>
          </cell>
          <cell r="D4506" t="str">
            <v>0180</v>
          </cell>
        </row>
        <row r="4506">
          <cell r="G4506">
            <v>94615</v>
          </cell>
          <cell r="H4506" t="str">
            <v>CURVA EM COBRE, DN 54 MM, 45 GRAUS, SEM ANEL DE SOLDA, BOLSA X BOLSA, INSTALADO EM RESERVAÇÃO PREDIAL DE ÁGUA - FORNECIMENTO E INSTALAÇÃO. AF_04/2024</v>
          </cell>
          <cell r="I4506" t="str">
            <v>UN</v>
          </cell>
          <cell r="J4506" t="str">
            <v>ATRIBUÍDO SÃO PAULO</v>
          </cell>
          <cell r="K4506" t="str">
            <v>147,41</v>
          </cell>
        </row>
        <row r="4507">
          <cell r="A4507" t="str">
            <v>INSTALACOES HIDRO SANITARIAS</v>
          </cell>
          <cell r="B4507" t="str">
            <v>INHI</v>
          </cell>
          <cell r="C4507" t="str">
            <v>CONEXOES</v>
          </cell>
          <cell r="D4507" t="str">
            <v>0180</v>
          </cell>
        </row>
        <row r="4507">
          <cell r="G4507">
            <v>94616</v>
          </cell>
          <cell r="H4507" t="str">
            <v>COTOVELO EM COBRE, DN 66 MM, 90 GRAUS, SEM ANEL DE SOLDA, INSTALADO EM RESERVAÇÃO PREDIAL DE ÁGUA - FORNECIMENTO E INSTALAÇÃO. AF_04/2024</v>
          </cell>
          <cell r="I4507" t="str">
            <v>UN</v>
          </cell>
          <cell r="J4507" t="str">
            <v>ATRIBUÍDO SÃO PAULO</v>
          </cell>
          <cell r="K4507" t="str">
            <v>368,02</v>
          </cell>
        </row>
        <row r="4508">
          <cell r="A4508" t="str">
            <v>INSTALACOES HIDRO SANITARIAS</v>
          </cell>
          <cell r="B4508" t="str">
            <v>INHI</v>
          </cell>
          <cell r="C4508" t="str">
            <v>CONEXOES</v>
          </cell>
          <cell r="D4508" t="str">
            <v>0180</v>
          </cell>
        </row>
        <row r="4508">
          <cell r="G4508">
            <v>94617</v>
          </cell>
          <cell r="H4508" t="str">
            <v>CURVA EM COBRE, DN 66 MM, 45 GRAUS, SEM ANEL DE SOLDA, BOLSA X BOLSA, INSTALADO EM RESERVAÇÃO PREDIAL DE ÁGUA - FORNECIMENTO E INSTALAÇÃO. AF_04/2024</v>
          </cell>
          <cell r="I4508" t="str">
            <v>UN</v>
          </cell>
          <cell r="J4508" t="str">
            <v>ATRIBUÍDO SÃO PAULO</v>
          </cell>
          <cell r="K4508" t="str">
            <v>305,70</v>
          </cell>
        </row>
        <row r="4509">
          <cell r="A4509" t="str">
            <v>INSTALACOES HIDRO SANITARIAS</v>
          </cell>
          <cell r="B4509" t="str">
            <v>INHI</v>
          </cell>
          <cell r="C4509" t="str">
            <v>CONEXOES</v>
          </cell>
          <cell r="D4509" t="str">
            <v>0180</v>
          </cell>
        </row>
        <row r="4509">
          <cell r="G4509">
            <v>94618</v>
          </cell>
          <cell r="H4509" t="str">
            <v>COTOVELO EM COBRE, DN 79 MM, 90 GRAUS, SEM ANEL DE SOLDA, INSTALADO EM RESERVAÇÃO PREDIAL DE ÁGUA - FORNECIMENTO E INSTALAÇÃO. AF_04/2024</v>
          </cell>
          <cell r="I4509" t="str">
            <v>UN</v>
          </cell>
          <cell r="J4509" t="str">
            <v>ATRIBUÍDO SÃO PAULO</v>
          </cell>
          <cell r="K4509" t="str">
            <v>357,51</v>
          </cell>
        </row>
        <row r="4510">
          <cell r="A4510" t="str">
            <v>INSTALACOES HIDRO SANITARIAS</v>
          </cell>
          <cell r="B4510" t="str">
            <v>INHI</v>
          </cell>
          <cell r="C4510" t="str">
            <v>CONEXOES</v>
          </cell>
          <cell r="D4510" t="str">
            <v>0180</v>
          </cell>
        </row>
        <row r="4510">
          <cell r="G4510">
            <v>94620</v>
          </cell>
          <cell r="H4510" t="str">
            <v>COTOVELO EM COBRE, DN 104 MM, 90 GRAUS, SEM ANEL DE SOLDA, INSTALADO EM RESERVAÇÃO PREDIAL DE ÁGUA - FORNECIMENTO E INSTALAÇÃO. AF_04/2024</v>
          </cell>
          <cell r="I4510" t="str">
            <v>UN</v>
          </cell>
          <cell r="J4510" t="str">
            <v>ATRIBUÍDO SÃO PAULO</v>
          </cell>
          <cell r="K4510" t="str">
            <v>828,88</v>
          </cell>
        </row>
        <row r="4511">
          <cell r="A4511" t="str">
            <v>INSTALACOES HIDRO SANITARIAS</v>
          </cell>
          <cell r="B4511" t="str">
            <v>INHI</v>
          </cell>
          <cell r="C4511" t="str">
            <v>CONEXOES</v>
          </cell>
          <cell r="D4511" t="str">
            <v>0180</v>
          </cell>
        </row>
        <row r="4511">
          <cell r="G4511">
            <v>94622</v>
          </cell>
          <cell r="H4511" t="str">
            <v>TE EM COBRE, DN 54 MM, SEM ANEL DE SOLDA, INSTALADO EM RESERVAÇÃO PREDIAL DE ÁGUA - FORNECIMENTO E INSTALAÇÃO. AF_04/2024</v>
          </cell>
          <cell r="I4511" t="str">
            <v>UN</v>
          </cell>
          <cell r="J4511" t="str">
            <v>ATRIBUÍDO SÃO PAULO</v>
          </cell>
          <cell r="K4511" t="str">
            <v>189,25</v>
          </cell>
        </row>
        <row r="4512">
          <cell r="A4512" t="str">
            <v>INSTALACOES HIDRO SANITARIAS</v>
          </cell>
          <cell r="B4512" t="str">
            <v>INHI</v>
          </cell>
          <cell r="C4512" t="str">
            <v>CONEXOES</v>
          </cell>
          <cell r="D4512" t="str">
            <v>0180</v>
          </cell>
        </row>
        <row r="4512">
          <cell r="G4512">
            <v>94623</v>
          </cell>
          <cell r="H4512" t="str">
            <v>TE EM COBRE, DN 66 MM, SEM ANEL DE SOLDA, INSTALADO EM RESERVAÇÃO PREDIAL DE ÁGUA - FORNECIMENTO E INSTALAÇÃO. AF_04/2024</v>
          </cell>
          <cell r="I4512" t="str">
            <v>UN</v>
          </cell>
          <cell r="J4512" t="str">
            <v>ATRIBUÍDO SÃO PAULO</v>
          </cell>
          <cell r="K4512" t="str">
            <v>455,53</v>
          </cell>
        </row>
        <row r="4513">
          <cell r="A4513" t="str">
            <v>INSTALACOES HIDRO SANITARIAS</v>
          </cell>
          <cell r="B4513" t="str">
            <v>INHI</v>
          </cell>
          <cell r="C4513" t="str">
            <v>CONEXOES</v>
          </cell>
          <cell r="D4513" t="str">
            <v>0180</v>
          </cell>
        </row>
        <row r="4513">
          <cell r="G4513">
            <v>94624</v>
          </cell>
          <cell r="H4513" t="str">
            <v>TE EM COBRE, DN 79 MM, SEM ANEL DE SOLDA, INSTALADO EM RESERVAÇÃO PREDIAL DE ÁGUA - FORNECIMENTO E INSTALAÇÃO. AF_04/2024</v>
          </cell>
          <cell r="I4513" t="str">
            <v>UN</v>
          </cell>
          <cell r="J4513" t="str">
            <v>ATRIBUÍDO SÃO PAULO</v>
          </cell>
          <cell r="K4513" t="str">
            <v>687,98</v>
          </cell>
        </row>
        <row r="4514">
          <cell r="A4514" t="str">
            <v>INSTALACOES HIDRO SANITARIAS</v>
          </cell>
          <cell r="B4514" t="str">
            <v>INHI</v>
          </cell>
          <cell r="C4514" t="str">
            <v>CONEXOES</v>
          </cell>
          <cell r="D4514" t="str">
            <v>0180</v>
          </cell>
        </row>
        <row r="4514">
          <cell r="G4514">
            <v>94625</v>
          </cell>
          <cell r="H4514" t="str">
            <v>TE EM COBRE, DN 104 MM, SEM ANEL DE SOLDA, INSTALADO EM RESERVAÇÃO PREDIAL DE ÁGUA - FORNECIMENTO E INSTALAÇÃO. AF_04/2024</v>
          </cell>
          <cell r="I4514" t="str">
            <v>UN</v>
          </cell>
          <cell r="J4514" t="str">
            <v>ATRIBUÍDO SÃO PAULO</v>
          </cell>
          <cell r="K4514" t="str">
            <v>1.445,18</v>
          </cell>
        </row>
        <row r="4515">
          <cell r="A4515" t="str">
            <v>INSTALACOES HIDRO SANITARIAS</v>
          </cell>
          <cell r="B4515" t="str">
            <v>INHI</v>
          </cell>
          <cell r="C4515" t="str">
            <v>CONEXOES</v>
          </cell>
          <cell r="D4515" t="str">
            <v>0180</v>
          </cell>
        </row>
        <row r="4515">
          <cell r="G4515">
            <v>94656</v>
          </cell>
          <cell r="H4515" t="str">
            <v>ADAPTADOR CURTO COM BOLSA E ROSCA PARA REGISTRO, PVC, SOLDÁVEL, DN  25 MM X 3/4", INSTALADO EM RESERVAÇÃO PREDIAL DE ÁGUA - FORNECIMENTO E INSTALAÇÃO. AF_04/2024</v>
          </cell>
          <cell r="I4515" t="str">
            <v>UN</v>
          </cell>
          <cell r="J4515" t="str">
            <v>COEFICIENTE DE REPRESENTATIVIDADE</v>
          </cell>
          <cell r="K4515" t="str">
            <v>3,10</v>
          </cell>
        </row>
        <row r="4516">
          <cell r="A4516" t="str">
            <v>INSTALACOES HIDRO SANITARIAS</v>
          </cell>
          <cell r="B4516" t="str">
            <v>INHI</v>
          </cell>
          <cell r="C4516" t="str">
            <v>CONEXOES</v>
          </cell>
          <cell r="D4516" t="str">
            <v>0180</v>
          </cell>
        </row>
        <row r="4516">
          <cell r="G4516">
            <v>94657</v>
          </cell>
          <cell r="H4516" t="str">
            <v>LUVA PVC, SOLDÁVEL, DN  25 MM, INSTALADO EM RESERVAÇÃO PREDIAL DE ÁGUA - FORNECIMENTO E INSTALAÇÃO. AF_04/2024</v>
          </cell>
          <cell r="I4516" t="str">
            <v>UN</v>
          </cell>
          <cell r="J4516" t="str">
            <v>COEFICIENTE DE REPRESENTATIVIDADE</v>
          </cell>
          <cell r="K4516" t="str">
            <v>3,46</v>
          </cell>
        </row>
        <row r="4517">
          <cell r="A4517" t="str">
            <v>INSTALACOES HIDRO SANITARIAS</v>
          </cell>
          <cell r="B4517" t="str">
            <v>INHI</v>
          </cell>
          <cell r="C4517" t="str">
            <v>CONEXOES</v>
          </cell>
          <cell r="D4517" t="str">
            <v>0180</v>
          </cell>
        </row>
        <row r="4517">
          <cell r="G4517">
            <v>94658</v>
          </cell>
          <cell r="H4517" t="str">
            <v>ADAPTADOR CURTO COM BOLSA E ROSCA PARA REGISTRO, PVC, SOLDÁVEL, DN 32 MM X 1", INSTALADO EM RESERVAÇÃO PREDIAL DE ÁGUA - FORNECIMENTO E INSTALAÇÃO. AF_04/2024</v>
          </cell>
          <cell r="I4517" t="str">
            <v>UN</v>
          </cell>
          <cell r="J4517" t="str">
            <v>COEFICIENTE DE REPRESENTATIVIDADE</v>
          </cell>
          <cell r="K4517" t="str">
            <v>4,67</v>
          </cell>
        </row>
        <row r="4518">
          <cell r="A4518" t="str">
            <v>INSTALACOES HIDRO SANITARIAS</v>
          </cell>
          <cell r="B4518" t="str">
            <v>INHI</v>
          </cell>
          <cell r="C4518" t="str">
            <v>CONEXOES</v>
          </cell>
          <cell r="D4518" t="str">
            <v>0180</v>
          </cell>
        </row>
        <row r="4518">
          <cell r="G4518">
            <v>94659</v>
          </cell>
          <cell r="H4518" t="str">
            <v>LUVA PVC, SOLDÁVEL, DN 32 MM, INSTALADO EM RESERVAÇÃO PREDIAL DE ÁGUA - FORNECIMENTO E INSTALAÇÃO. AF_04/2024</v>
          </cell>
          <cell r="I4518" t="str">
            <v>UN</v>
          </cell>
          <cell r="J4518" t="str">
            <v>COEFICIENTE DE REPRESENTATIVIDADE</v>
          </cell>
          <cell r="K4518" t="str">
            <v>5,45</v>
          </cell>
        </row>
        <row r="4519">
          <cell r="A4519" t="str">
            <v>INSTALACOES HIDRO SANITARIAS</v>
          </cell>
          <cell r="B4519" t="str">
            <v>INHI</v>
          </cell>
          <cell r="C4519" t="str">
            <v>CONEXOES</v>
          </cell>
          <cell r="D4519" t="str">
            <v>0180</v>
          </cell>
        </row>
        <row r="4519">
          <cell r="G4519">
            <v>94660</v>
          </cell>
          <cell r="H4519" t="str">
            <v>ADAPTADOR CURTO COM BOLSA E ROSCA PARA REGISTRO, PVC, SOLDÁVEL, DN 40 MM X 1 1/4", INSTALADO EM RESERVAÇÃO PREDIAL DE ÁGUA - FORNECIMENTO E INSTALAÇÃO. AF_04/2024</v>
          </cell>
          <cell r="I4519" t="str">
            <v>UN</v>
          </cell>
          <cell r="J4519" t="str">
            <v>COEFICIENTE DE REPRESENTATIVIDADE</v>
          </cell>
          <cell r="K4519" t="str">
            <v>7,47</v>
          </cell>
        </row>
        <row r="4520">
          <cell r="A4520" t="str">
            <v>INSTALACOES HIDRO SANITARIAS</v>
          </cell>
          <cell r="B4520" t="str">
            <v>INHI</v>
          </cell>
          <cell r="C4520" t="str">
            <v>CONEXOES</v>
          </cell>
          <cell r="D4520" t="str">
            <v>0180</v>
          </cell>
        </row>
        <row r="4520">
          <cell r="G4520">
            <v>94661</v>
          </cell>
          <cell r="H4520" t="str">
            <v>LUVA, PVC, SOLDÁVEL, DN 40 MM, INSTALADO EM RESERVAÇÃO PREDIAL DE ÁGUA - FORNECIMENTO E INSTALAÇÃO. AF_04/2024</v>
          </cell>
          <cell r="I4520" t="str">
            <v>UN</v>
          </cell>
          <cell r="J4520" t="str">
            <v>COEFICIENTE DE REPRESENTATIVIDADE</v>
          </cell>
          <cell r="K4520" t="str">
            <v>8,72</v>
          </cell>
        </row>
        <row r="4521">
          <cell r="A4521" t="str">
            <v>INSTALACOES HIDRO SANITARIAS</v>
          </cell>
          <cell r="B4521" t="str">
            <v>INHI</v>
          </cell>
          <cell r="C4521" t="str">
            <v>CONEXOES</v>
          </cell>
          <cell r="D4521" t="str">
            <v>0180</v>
          </cell>
        </row>
        <row r="4521">
          <cell r="G4521">
            <v>94662</v>
          </cell>
          <cell r="H4521" t="str">
            <v>ADAPTADOR CURTO COM BOLSA E ROSCA PARA REGISTRO, PVC, SOLDÁVEL, DN 50 MM X 1 1/2", INSTALADO EM RESERVAÇÃO PREDIAL DE ÁGUA - FORNECIMENTO E INSTALAÇÃO. AF_04/2024</v>
          </cell>
          <cell r="I4521" t="str">
            <v>UN</v>
          </cell>
          <cell r="J4521" t="str">
            <v>COEFICIENTE DE REPRESENTATIVIDADE</v>
          </cell>
          <cell r="K4521" t="str">
            <v>9,80</v>
          </cell>
        </row>
        <row r="4522">
          <cell r="A4522" t="str">
            <v>INSTALACOES HIDRO SANITARIAS</v>
          </cell>
          <cell r="B4522" t="str">
            <v>INHI</v>
          </cell>
          <cell r="C4522" t="str">
            <v>CONEXOES</v>
          </cell>
          <cell r="D4522" t="str">
            <v>0180</v>
          </cell>
        </row>
        <row r="4522">
          <cell r="G4522">
            <v>94663</v>
          </cell>
          <cell r="H4522" t="str">
            <v>LUVA, PVC, SOLDÁVEL, DN 50 MM, INSTALADO EM RESERVAÇÃO PREDIAL DE ÁGUA - FORNECIMENTO E INSTALAÇÃO. AF_04/2024</v>
          </cell>
          <cell r="I4522" t="str">
            <v>UN</v>
          </cell>
          <cell r="J4522" t="str">
            <v>COEFICIENTE DE REPRESENTATIVIDADE</v>
          </cell>
          <cell r="K4522" t="str">
            <v>10,83</v>
          </cell>
        </row>
        <row r="4523">
          <cell r="A4523" t="str">
            <v>INSTALACOES HIDRO SANITARIAS</v>
          </cell>
          <cell r="B4523" t="str">
            <v>INHI</v>
          </cell>
          <cell r="C4523" t="str">
            <v>CONEXOES</v>
          </cell>
          <cell r="D4523" t="str">
            <v>0180</v>
          </cell>
        </row>
        <row r="4523">
          <cell r="G4523">
            <v>94664</v>
          </cell>
          <cell r="H4523" t="str">
            <v>ADAPTADOR CURTO COM BOLSA E ROSCA PARA REGISTRO, PVC, SOLDÁVEL, DN 60 MM X 2", INSTALADO EM RESERVAÇÃO PREDIAL DE ÁGUA - FORNECIMENTO E INSTALAÇÃO. AF_04/2024</v>
          </cell>
          <cell r="I4523" t="str">
            <v>UN</v>
          </cell>
          <cell r="J4523" t="str">
            <v>COEFICIENTE DE REPRESENTATIVIDADE</v>
          </cell>
          <cell r="K4523" t="str">
            <v>18,13</v>
          </cell>
        </row>
        <row r="4524">
          <cell r="A4524" t="str">
            <v>INSTALACOES HIDRO SANITARIAS</v>
          </cell>
          <cell r="B4524" t="str">
            <v>INHI</v>
          </cell>
          <cell r="C4524" t="str">
            <v>CONEXOES</v>
          </cell>
          <cell r="D4524" t="str">
            <v>0180</v>
          </cell>
        </row>
        <row r="4524">
          <cell r="G4524">
            <v>94665</v>
          </cell>
          <cell r="H4524" t="str">
            <v>LUVA, PVC, SOLDÁVEL, DN 60 MM, INSTALADO EM RESERVAÇÃO PREDIAL DE ÁGUA - FORNECIMENTO E INSTALAÇÃO. AF_04/2024</v>
          </cell>
          <cell r="I4524" t="str">
            <v>UN</v>
          </cell>
          <cell r="J4524" t="str">
            <v>COEFICIENTE DE REPRESENTATIVIDADE</v>
          </cell>
          <cell r="K4524" t="str">
            <v>21,74</v>
          </cell>
        </row>
        <row r="4525">
          <cell r="A4525" t="str">
            <v>INSTALACOES HIDRO SANITARIAS</v>
          </cell>
          <cell r="B4525" t="str">
            <v>INHI</v>
          </cell>
          <cell r="C4525" t="str">
            <v>CONEXOES</v>
          </cell>
          <cell r="D4525" t="str">
            <v>0180</v>
          </cell>
        </row>
        <row r="4525">
          <cell r="G4525">
            <v>94666</v>
          </cell>
          <cell r="H4525" t="str">
            <v>ADAPTADOR CURTO COM BOLSA E ROSCA PARA REGISTRO, PVC, SOLDÁVEL, DN 75 MM X 2 1/2", INSTALADO EM RESERVAÇÃO PREDIAL DE ÁGUA - FORNECIMENTO E INSTALAÇÃO. AF_04/2024</v>
          </cell>
          <cell r="I4525" t="str">
            <v>UN</v>
          </cell>
          <cell r="J4525" t="str">
            <v>COEFICIENTE DE REPRESENTATIVIDADE</v>
          </cell>
          <cell r="K4525" t="str">
            <v>29,59</v>
          </cell>
        </row>
        <row r="4526">
          <cell r="A4526" t="str">
            <v>INSTALACOES HIDRO SANITARIAS</v>
          </cell>
          <cell r="B4526" t="str">
            <v>INHI</v>
          </cell>
          <cell r="C4526" t="str">
            <v>CONEXOES</v>
          </cell>
          <cell r="D4526" t="str">
            <v>0180</v>
          </cell>
        </row>
        <row r="4526">
          <cell r="G4526">
            <v>94667</v>
          </cell>
          <cell r="H4526" t="str">
            <v>LUVA, PVC, SOLDÁVEL, DN 75 MM, INSTALADO EM RESERVAÇÃO PREDIAL DE ÁGUA - FORNECIMENTO E INSTALAÇÃO. AF_04/2024</v>
          </cell>
          <cell r="I4526" t="str">
            <v>UN</v>
          </cell>
          <cell r="J4526" t="str">
            <v>COEFICIENTE DE REPRESENTATIVIDADE</v>
          </cell>
          <cell r="K4526" t="str">
            <v>31,99</v>
          </cell>
        </row>
        <row r="4527">
          <cell r="A4527" t="str">
            <v>INSTALACOES HIDRO SANITARIAS</v>
          </cell>
          <cell r="B4527" t="str">
            <v>INHI</v>
          </cell>
          <cell r="C4527" t="str">
            <v>CONEXOES</v>
          </cell>
          <cell r="D4527" t="str">
            <v>0180</v>
          </cell>
        </row>
        <row r="4527">
          <cell r="G4527">
            <v>94668</v>
          </cell>
          <cell r="H4527" t="str">
            <v>ADAPTADOR CURTO COM BOLSA E ROSCA PARA REGISTRO, PVC, SOLDÁVEL, DN 85 MM X 3", INSTALADO EM RESERVAÇÃO PREDIAL DE ÁGUA - FORNECIMENTO E INSTALAÇÃO. AF_04/2024</v>
          </cell>
          <cell r="I4527" t="str">
            <v>UN</v>
          </cell>
          <cell r="J4527" t="str">
            <v>COEFICIENTE DE REPRESENTATIVIDADE</v>
          </cell>
          <cell r="K4527" t="str">
            <v>39,43</v>
          </cell>
        </row>
        <row r="4528">
          <cell r="A4528" t="str">
            <v>INSTALACOES HIDRO SANITARIAS</v>
          </cell>
          <cell r="B4528" t="str">
            <v>INHI</v>
          </cell>
          <cell r="C4528" t="str">
            <v>CONEXOES</v>
          </cell>
          <cell r="D4528" t="str">
            <v>0180</v>
          </cell>
        </row>
        <row r="4528">
          <cell r="G4528">
            <v>94669</v>
          </cell>
          <cell r="H4528" t="str">
            <v>LUVA, PVC, SOLDÁVEL, DN 85 MM, INSTALADO EM RESERVAÇÃO PREDIAL DE ÁGUA - FORNECIMENTO E INSTALAÇÃO. AF_04/2024</v>
          </cell>
          <cell r="I4528" t="str">
            <v>UN</v>
          </cell>
          <cell r="J4528" t="str">
            <v>COEFICIENTE DE REPRESENTATIVIDADE</v>
          </cell>
          <cell r="K4528" t="str">
            <v>58,76</v>
          </cell>
        </row>
        <row r="4529">
          <cell r="A4529" t="str">
            <v>INSTALACOES HIDRO SANITARIAS</v>
          </cell>
          <cell r="B4529" t="str">
            <v>INHI</v>
          </cell>
          <cell r="C4529" t="str">
            <v>CONEXOES</v>
          </cell>
          <cell r="D4529" t="str">
            <v>0180</v>
          </cell>
        </row>
        <row r="4529">
          <cell r="G4529">
            <v>94670</v>
          </cell>
          <cell r="H4529" t="str">
            <v>ADAPTADOR CURTO COM BOLSA E ROSCA PARA REGISTRO, PVC, SOLDÁVEL, DN 110 MM X 4", INSTALADO EM RESERVAÇÃO PREDIAL DE ÁGUA - FORNECIMENTO E INSTALAÇÃO. AF_04/2024</v>
          </cell>
          <cell r="I4529" t="str">
            <v>UN</v>
          </cell>
          <cell r="J4529" t="str">
            <v>COEFICIENTE DE REPRESENTATIVIDADE</v>
          </cell>
          <cell r="K4529" t="str">
            <v>62,76</v>
          </cell>
        </row>
        <row r="4530">
          <cell r="A4530" t="str">
            <v>INSTALACOES HIDRO SANITARIAS</v>
          </cell>
          <cell r="B4530" t="str">
            <v>INHI</v>
          </cell>
          <cell r="C4530" t="str">
            <v>CONEXOES</v>
          </cell>
          <cell r="D4530" t="str">
            <v>0180</v>
          </cell>
        </row>
        <row r="4530">
          <cell r="G4530">
            <v>94671</v>
          </cell>
          <cell r="H4530" t="str">
            <v>LUVA, PVC, SOLDÁVEL, DN 110 MM, INSTALADO EM RESERVAÇÃO PREDIAL DE ÁGUA - FORNECIMENTO E INSTALAÇÃO. AF_04/2024</v>
          </cell>
          <cell r="I4530" t="str">
            <v>UN</v>
          </cell>
          <cell r="J4530" t="str">
            <v>COEFICIENTE DE REPRESENTATIVIDADE</v>
          </cell>
          <cell r="K4530" t="str">
            <v>96,70</v>
          </cell>
        </row>
        <row r="4531">
          <cell r="A4531" t="str">
            <v>INSTALACOES HIDRO SANITARIAS</v>
          </cell>
          <cell r="B4531" t="str">
            <v>INHI</v>
          </cell>
          <cell r="C4531" t="str">
            <v>CONEXOES</v>
          </cell>
          <cell r="D4531" t="str">
            <v>0180</v>
          </cell>
        </row>
        <row r="4531">
          <cell r="G4531">
            <v>94672</v>
          </cell>
          <cell r="H4531" t="str">
            <v>JOELHO 90 GRAUS COM BUCHA DE LATÃO, PVC, SOLDÁVEL, DN  25 MM X 3/4", INSTALADO EM RESERVAÇÃO PREDIAL DE ÁGUA - FORNECIMENTO E INSTALAÇÃO. AF_04/2024</v>
          </cell>
          <cell r="I4531" t="str">
            <v>UN</v>
          </cell>
          <cell r="J4531" t="str">
            <v>COEFICIENTE DE REPRESENTATIVIDADE</v>
          </cell>
          <cell r="K4531" t="str">
            <v>5,43</v>
          </cell>
        </row>
        <row r="4532">
          <cell r="A4532" t="str">
            <v>INSTALACOES HIDRO SANITARIAS</v>
          </cell>
          <cell r="B4532" t="str">
            <v>INHI</v>
          </cell>
          <cell r="C4532" t="str">
            <v>CONEXOES</v>
          </cell>
          <cell r="D4532" t="str">
            <v>0180</v>
          </cell>
        </row>
        <row r="4532">
          <cell r="G4532">
            <v>94673</v>
          </cell>
          <cell r="H4532" t="str">
            <v>CURVA 90 GRAUS, PVC, SOLDÁVEL, DN  25 MM, INSTALADO EM RESERVAÇÃO PREDIAL DE ÁGUA - FORNECIMENTO E INSTALAÇÃO. AF_04/2024</v>
          </cell>
          <cell r="I4532" t="str">
            <v>UN</v>
          </cell>
          <cell r="J4532" t="str">
            <v>COEFICIENTE DE REPRESENTATIVIDADE</v>
          </cell>
          <cell r="K4532" t="str">
            <v>6,39</v>
          </cell>
        </row>
        <row r="4533">
          <cell r="A4533" t="str">
            <v>INSTALACOES HIDRO SANITARIAS</v>
          </cell>
          <cell r="B4533" t="str">
            <v>INHI</v>
          </cell>
          <cell r="C4533" t="str">
            <v>CONEXOES</v>
          </cell>
          <cell r="D4533" t="str">
            <v>0180</v>
          </cell>
        </row>
        <row r="4533">
          <cell r="G4533">
            <v>94674</v>
          </cell>
          <cell r="H4533" t="str">
            <v>JOELHO 90 GRAUS, PVC, SOLDÁVEL, DN 32 MM INSTALADO EM RESERVAÇÃO PREDIAL DE ÁGUA - FORNECIMENTO E INSTALAÇÃO. AF_04/2024</v>
          </cell>
          <cell r="I4533" t="str">
            <v>UN</v>
          </cell>
          <cell r="J4533" t="str">
            <v>COEFICIENTE DE REPRESENTATIVIDADE</v>
          </cell>
          <cell r="K4533" t="str">
            <v>6,97</v>
          </cell>
        </row>
        <row r="4534">
          <cell r="A4534" t="str">
            <v>INSTALACOES HIDRO SANITARIAS</v>
          </cell>
          <cell r="B4534" t="str">
            <v>INHI</v>
          </cell>
          <cell r="C4534" t="str">
            <v>CONEXOES</v>
          </cell>
          <cell r="D4534" t="str">
            <v>0180</v>
          </cell>
        </row>
        <row r="4534">
          <cell r="G4534">
            <v>94675</v>
          </cell>
          <cell r="H4534" t="str">
            <v>CURVA 90 GRAUS, PVC, SOLDÁVEL, DN 32 MM, INSTALADO EM RESERVAÇÃO PREDIAL DE ÁGUA - FORNECIMENTO E INSTALAÇÃO. AF_04/2024</v>
          </cell>
          <cell r="I4534" t="str">
            <v>UN</v>
          </cell>
          <cell r="J4534" t="str">
            <v>COEFICIENTE DE REPRESENTATIVIDADE</v>
          </cell>
          <cell r="K4534" t="str">
            <v>10,86</v>
          </cell>
        </row>
        <row r="4535">
          <cell r="A4535" t="str">
            <v>INSTALACOES HIDRO SANITARIAS</v>
          </cell>
          <cell r="B4535" t="str">
            <v>INHI</v>
          </cell>
          <cell r="C4535" t="str">
            <v>CONEXOES</v>
          </cell>
          <cell r="D4535" t="str">
            <v>0180</v>
          </cell>
        </row>
        <row r="4535">
          <cell r="G4535">
            <v>94676</v>
          </cell>
          <cell r="H4535" t="str">
            <v>JOELHO 90 GRAUS, PVC, SOLDÁVEL, DN 40 MM INSTALADO EM RESERVAÇÃO PREDIAL DE ÁGUA - FORNECIMENTO E INSTALAÇÃO. AF_04/2024</v>
          </cell>
          <cell r="I4535" t="str">
            <v>UN</v>
          </cell>
          <cell r="J4535" t="str">
            <v>COEFICIENTE DE REPRESENTATIVIDADE</v>
          </cell>
          <cell r="K4535" t="str">
            <v>11,79</v>
          </cell>
        </row>
        <row r="4536">
          <cell r="A4536" t="str">
            <v>INSTALACOES HIDRO SANITARIAS</v>
          </cell>
          <cell r="B4536" t="str">
            <v>INHI</v>
          </cell>
          <cell r="C4536" t="str">
            <v>CONEXOES</v>
          </cell>
          <cell r="D4536" t="str">
            <v>0180</v>
          </cell>
        </row>
        <row r="4536">
          <cell r="G4536">
            <v>94677</v>
          </cell>
          <cell r="H4536" t="str">
            <v>CURVA 90 GRAUS, PVC, SOLDÁVEL, DN 40 MM, INSTALADO EM RESERVAÇÃO PREDIAL DE ÁGUA - FORNECIMENTO E INSTALAÇÃO. AF_04/2024</v>
          </cell>
          <cell r="I4536" t="str">
            <v>UN</v>
          </cell>
          <cell r="J4536" t="str">
            <v>COEFICIENTE DE REPRESENTATIVIDADE</v>
          </cell>
          <cell r="K4536" t="str">
            <v>17,69</v>
          </cell>
        </row>
        <row r="4537">
          <cell r="A4537" t="str">
            <v>INSTALACOES HIDRO SANITARIAS</v>
          </cell>
          <cell r="B4537" t="str">
            <v>INHI</v>
          </cell>
          <cell r="C4537" t="str">
            <v>CONEXOES</v>
          </cell>
          <cell r="D4537" t="str">
            <v>0180</v>
          </cell>
        </row>
        <row r="4537">
          <cell r="G4537">
            <v>94678</v>
          </cell>
          <cell r="H4537" t="str">
            <v>JOELHO 90 GRAUS, PVC, SOLDÁVEL, DN 50 MM INSTALADO EM RESERVAÇÃO PREDIAL DE ÁGUA - FORNECIMENTO E INSTALAÇÃO. AF_04/2024</v>
          </cell>
          <cell r="I4537" t="str">
            <v>UN</v>
          </cell>
          <cell r="J4537" t="str">
            <v>COEFICIENTE DE REPRESENTATIVIDADE</v>
          </cell>
          <cell r="K4537" t="str">
            <v>13,51</v>
          </cell>
        </row>
        <row r="4538">
          <cell r="A4538" t="str">
            <v>INSTALACOES HIDRO SANITARIAS</v>
          </cell>
          <cell r="B4538" t="str">
            <v>INHI</v>
          </cell>
          <cell r="C4538" t="str">
            <v>CONEXOES</v>
          </cell>
          <cell r="D4538" t="str">
            <v>0180</v>
          </cell>
        </row>
        <row r="4538">
          <cell r="G4538">
            <v>94679</v>
          </cell>
          <cell r="H4538" t="str">
            <v>CURVA 90 GRAUS, PVC, SOLDÁVEL, DN 50 MM, INSTALADO EM RESERVAÇÃO PREDIAL DE ÁGUA - FORNECIMENTO E INSTALAÇÃO. AF_04/2024</v>
          </cell>
          <cell r="I4538" t="str">
            <v>UN</v>
          </cell>
          <cell r="J4538" t="str">
            <v>COEFICIENTE DE REPRESENTATIVIDADE</v>
          </cell>
          <cell r="K4538" t="str">
            <v>21,26</v>
          </cell>
        </row>
        <row r="4539">
          <cell r="A4539" t="str">
            <v>INSTALACOES HIDRO SANITARIAS</v>
          </cell>
          <cell r="B4539" t="str">
            <v>INHI</v>
          </cell>
          <cell r="C4539" t="str">
            <v>CONEXOES</v>
          </cell>
          <cell r="D4539" t="str">
            <v>0180</v>
          </cell>
        </row>
        <row r="4539">
          <cell r="G4539">
            <v>94680</v>
          </cell>
          <cell r="H4539" t="str">
            <v>JOELHO 90 GRAUS, PVC, SOLDÁVEL, DN 60 MM INSTALADO EM RESERVAÇÃO PREDIAL DE ÁGUA - FORNECIMENTO E INSTALAÇÃO. AF_04/2024</v>
          </cell>
          <cell r="I4539" t="str">
            <v>UN</v>
          </cell>
          <cell r="J4539" t="str">
            <v>COEFICIENTE DE REPRESENTATIVIDADE</v>
          </cell>
          <cell r="K4539" t="str">
            <v>39,56</v>
          </cell>
        </row>
        <row r="4540">
          <cell r="A4540" t="str">
            <v>INSTALACOES HIDRO SANITARIAS</v>
          </cell>
          <cell r="B4540" t="str">
            <v>INHI</v>
          </cell>
          <cell r="C4540" t="str">
            <v>CONEXOES</v>
          </cell>
          <cell r="D4540" t="str">
            <v>0180</v>
          </cell>
        </row>
        <row r="4540">
          <cell r="G4540">
            <v>94681</v>
          </cell>
          <cell r="H4540" t="str">
            <v>CURVA 90 GRAUS, PVC, SOLDÁVEL, DN 60 MM, INSTALADO EM RESERVAÇÃO PREDIAL DE ÁGUA - FORNECIMENTO E INSTALAÇÃO. AF_04/2024</v>
          </cell>
          <cell r="I4540" t="str">
            <v>UN</v>
          </cell>
          <cell r="J4540" t="str">
            <v>COEFICIENTE DE REPRESENTATIVIDADE</v>
          </cell>
          <cell r="K4540" t="str">
            <v>44,52</v>
          </cell>
        </row>
        <row r="4541">
          <cell r="A4541" t="str">
            <v>INSTALACOES HIDRO SANITARIAS</v>
          </cell>
          <cell r="B4541" t="str">
            <v>INHI</v>
          </cell>
          <cell r="C4541" t="str">
            <v>CONEXOES</v>
          </cell>
          <cell r="D4541" t="str">
            <v>0180</v>
          </cell>
        </row>
        <row r="4541">
          <cell r="G4541">
            <v>94682</v>
          </cell>
          <cell r="H4541" t="str">
            <v>JOELHO 90 GRAUS, PVC, SOLDÁVEL, DN 75 MM INSTALADO EM RESERVAÇÃO PREDIAL DE ÁGUA - FORNECIMENTO E INSTALAÇÃO. AF_04/2024</v>
          </cell>
          <cell r="I4541" t="str">
            <v>UN</v>
          </cell>
          <cell r="J4541" t="str">
            <v>COEFICIENTE DE REPRESENTATIVIDADE</v>
          </cell>
          <cell r="K4541" t="str">
            <v>99,51</v>
          </cell>
        </row>
        <row r="4542">
          <cell r="A4542" t="str">
            <v>INSTALACOES HIDRO SANITARIAS</v>
          </cell>
          <cell r="B4542" t="str">
            <v>INHI</v>
          </cell>
          <cell r="C4542" t="str">
            <v>CONEXOES</v>
          </cell>
          <cell r="D4542" t="str">
            <v>0180</v>
          </cell>
        </row>
        <row r="4542">
          <cell r="G4542">
            <v>94683</v>
          </cell>
          <cell r="H4542" t="str">
            <v>CURVA 90 GRAUS, PVC, SOLDÁVEL, DN 75 MM, INSTALADO EM RESERVAÇÃO PREDIAL DE ÁGUA - FORNECIMENTO E INSTALAÇÃO. AF_04/2024</v>
          </cell>
          <cell r="I4542" t="str">
            <v>UN</v>
          </cell>
          <cell r="J4542" t="str">
            <v>COEFICIENTE DE REPRESENTATIVIDADE</v>
          </cell>
          <cell r="K4542" t="str">
            <v>67,71</v>
          </cell>
        </row>
        <row r="4543">
          <cell r="A4543" t="str">
            <v>INSTALACOES HIDRO SANITARIAS</v>
          </cell>
          <cell r="B4543" t="str">
            <v>INHI</v>
          </cell>
          <cell r="C4543" t="str">
            <v>CONEXOES</v>
          </cell>
          <cell r="D4543" t="str">
            <v>0180</v>
          </cell>
        </row>
        <row r="4543">
          <cell r="G4543">
            <v>94684</v>
          </cell>
          <cell r="H4543" t="str">
            <v>JOELHO 90 GRAUS, PVC, SOLDÁVEL, DN 85 MM INSTALADO EM RESERVAÇÃO PREDIAL DE ÁGUA - FORNECIMENTO E INSTALAÇÃO. AF_04/2024</v>
          </cell>
          <cell r="I4543" t="str">
            <v>UN</v>
          </cell>
          <cell r="J4543" t="str">
            <v>COEFICIENTE DE REPRESENTATIVIDADE</v>
          </cell>
          <cell r="K4543" t="str">
            <v>119,97</v>
          </cell>
        </row>
        <row r="4544">
          <cell r="A4544" t="str">
            <v>INSTALACOES HIDRO SANITARIAS</v>
          </cell>
          <cell r="B4544" t="str">
            <v>INHI</v>
          </cell>
          <cell r="C4544" t="str">
            <v>CONEXOES</v>
          </cell>
          <cell r="D4544" t="str">
            <v>0180</v>
          </cell>
        </row>
        <row r="4544">
          <cell r="G4544">
            <v>94685</v>
          </cell>
          <cell r="H4544" t="str">
            <v>CURVA 90 GRAUS, PVC, SOLDÁVEL, DN 85 MM, INSTALADO EM RESERVAÇÃO PREDIAL DE ÁGUA - FORNECIMENTO E INSTALAÇÃO. AF_04/2024</v>
          </cell>
          <cell r="I4544" t="str">
            <v>UN</v>
          </cell>
          <cell r="J4544" t="str">
            <v>COEFICIENTE DE REPRESENTATIVIDADE</v>
          </cell>
          <cell r="K4544" t="str">
            <v>86,26</v>
          </cell>
        </row>
        <row r="4545">
          <cell r="A4545" t="str">
            <v>INSTALACOES HIDRO SANITARIAS</v>
          </cell>
          <cell r="B4545" t="str">
            <v>INHI</v>
          </cell>
          <cell r="C4545" t="str">
            <v>CONEXOES</v>
          </cell>
          <cell r="D4545" t="str">
            <v>0180</v>
          </cell>
        </row>
        <row r="4545">
          <cell r="G4545">
            <v>94686</v>
          </cell>
          <cell r="H4545" t="str">
            <v>JOELHO 90 GRAUS, PVC, SOLDÁVEL, DN 110 MM INSTALADO EM RESERVAÇÃO PREDIAL DE ÁGUA - FORNECIMENTO E INSTALAÇÃO. AF_04/2024</v>
          </cell>
          <cell r="I4545" t="str">
            <v>UN</v>
          </cell>
          <cell r="J4545" t="str">
            <v>COEFICIENTE DE REPRESENTATIVIDADE</v>
          </cell>
          <cell r="K4545" t="str">
            <v>232,48</v>
          </cell>
        </row>
        <row r="4546">
          <cell r="A4546" t="str">
            <v>INSTALACOES HIDRO SANITARIAS</v>
          </cell>
          <cell r="B4546" t="str">
            <v>INHI</v>
          </cell>
          <cell r="C4546" t="str">
            <v>CONEXOES</v>
          </cell>
          <cell r="D4546" t="str">
            <v>0180</v>
          </cell>
        </row>
        <row r="4546">
          <cell r="G4546">
            <v>94687</v>
          </cell>
          <cell r="H4546" t="str">
            <v>CURVA 90 GRAUS, PVC, SOLDÁVEL, DN 110 MM, INSTALADO EM RESERVAÇÃO PREDIAL DE ÁGUA - FORNECIMENTO E INSTALAÇÃO. AF_04/2024</v>
          </cell>
          <cell r="I4546" t="str">
            <v>UN</v>
          </cell>
          <cell r="J4546" t="str">
            <v>COEFICIENTE DE REPRESENTATIVIDADE</v>
          </cell>
          <cell r="K4546" t="str">
            <v>210,10</v>
          </cell>
        </row>
        <row r="4547">
          <cell r="A4547" t="str">
            <v>INSTALACOES HIDRO SANITARIAS</v>
          </cell>
          <cell r="B4547" t="str">
            <v>INHI</v>
          </cell>
          <cell r="C4547" t="str">
            <v>CONEXOES</v>
          </cell>
          <cell r="D4547" t="str">
            <v>0180</v>
          </cell>
        </row>
        <row r="4547">
          <cell r="G4547">
            <v>94688</v>
          </cell>
          <cell r="H4547" t="str">
            <v>TÊ, PVC, SOLDÁVEL, DN  25 MM INSTALADO EM RESERVAÇÃO PREDIAL DE ÁGUA - FORNECIMENTO E INSTALAÇÃO. AF_04/2024</v>
          </cell>
          <cell r="I4547" t="str">
            <v>UN</v>
          </cell>
          <cell r="J4547" t="str">
            <v>COEFICIENTE DE REPRESENTATIVIDADE</v>
          </cell>
          <cell r="K4547" t="str">
            <v>6,01</v>
          </cell>
        </row>
        <row r="4548">
          <cell r="A4548" t="str">
            <v>INSTALACOES HIDRO SANITARIAS</v>
          </cell>
          <cell r="B4548" t="str">
            <v>INHI</v>
          </cell>
          <cell r="C4548" t="str">
            <v>CONEXOES</v>
          </cell>
          <cell r="D4548" t="str">
            <v>0180</v>
          </cell>
        </row>
        <row r="4548">
          <cell r="G4548">
            <v>94689</v>
          </cell>
          <cell r="H4548" t="str">
            <v>TÊ COM BUCHA DE LATÃO NA BOLSA CENTRAL, PVC, SOLDÁVEL, DN  25 MM X 3/4", INSTALADO EM RESERVAÇÃO PREDIAL DE ÁGUA - FORNECIMENTO E INSTALAÇÃO. AF_04/2024</v>
          </cell>
          <cell r="I4548" t="str">
            <v>UN</v>
          </cell>
          <cell r="J4548" t="str">
            <v>COEFICIENTE DE REPRESENTATIVIDADE</v>
          </cell>
          <cell r="K4548" t="str">
            <v>8,50</v>
          </cell>
        </row>
        <row r="4549">
          <cell r="A4549" t="str">
            <v>INSTALACOES HIDRO SANITARIAS</v>
          </cell>
          <cell r="B4549" t="str">
            <v>INHI</v>
          </cell>
          <cell r="C4549" t="str">
            <v>CONEXOES</v>
          </cell>
          <cell r="D4549" t="str">
            <v>0180</v>
          </cell>
        </row>
        <row r="4549">
          <cell r="G4549">
            <v>94690</v>
          </cell>
          <cell r="H4549" t="str">
            <v>TÊ, PVC, SOLDÁVEL, DN 32 MM INSTALADO EM RESERVAÇÃO PREDIAL DE ÁGUA - FORNECIMENTO E INSTALAÇÃO. AF_04/2024</v>
          </cell>
          <cell r="I4549" t="str">
            <v>UN</v>
          </cell>
          <cell r="J4549" t="str">
            <v>COEFICIENTE DE REPRESENTATIVIDADE</v>
          </cell>
          <cell r="K4549" t="str">
            <v>10,04</v>
          </cell>
        </row>
        <row r="4550">
          <cell r="A4550" t="str">
            <v>INSTALACOES HIDRO SANITARIAS</v>
          </cell>
          <cell r="B4550" t="str">
            <v>INHI</v>
          </cell>
          <cell r="C4550" t="str">
            <v>CONEXOES</v>
          </cell>
          <cell r="D4550" t="str">
            <v>0180</v>
          </cell>
        </row>
        <row r="4550">
          <cell r="G4550">
            <v>94691</v>
          </cell>
          <cell r="H4550" t="str">
            <v>TÊ DE REDUÇÃO, PVC, SOLDÁVEL, DN 32 MM X  25 MM, INSTALADO EM RESERVAÇÃO PREDIAL DE ÁGUA - FORNECIMENTO E INSTALAÇÃO. AF_04/2024</v>
          </cell>
          <cell r="I4550" t="str">
            <v>UN</v>
          </cell>
          <cell r="J4550" t="str">
            <v>COEFICIENTE DE REPRESENTATIVIDADE</v>
          </cell>
          <cell r="K4550" t="str">
            <v>12,25</v>
          </cell>
        </row>
        <row r="4551">
          <cell r="A4551" t="str">
            <v>INSTALACOES HIDRO SANITARIAS</v>
          </cell>
          <cell r="B4551" t="str">
            <v>INHI</v>
          </cell>
          <cell r="C4551" t="str">
            <v>CONEXOES</v>
          </cell>
          <cell r="D4551" t="str">
            <v>0180</v>
          </cell>
        </row>
        <row r="4551">
          <cell r="G4551">
            <v>94692</v>
          </cell>
          <cell r="H4551" t="str">
            <v>TÊ, PVC, SOLDÁVEL, DN 40 MM INSTALADO EM RESERVAÇÃO PREDIAL DE ÁGUA - FORNECIMENTO E INSTALAÇÃO. AF_04/2024</v>
          </cell>
          <cell r="I4551" t="str">
            <v>UN</v>
          </cell>
          <cell r="J4551" t="str">
            <v>COEFICIENTE DE REPRESENTATIVIDADE</v>
          </cell>
          <cell r="K4551" t="str">
            <v>17,30</v>
          </cell>
        </row>
        <row r="4552">
          <cell r="A4552" t="str">
            <v>INSTALACOES HIDRO SANITARIAS</v>
          </cell>
          <cell r="B4552" t="str">
            <v>INHI</v>
          </cell>
          <cell r="C4552" t="str">
            <v>CONEXOES</v>
          </cell>
          <cell r="D4552" t="str">
            <v>0180</v>
          </cell>
        </row>
        <row r="4552">
          <cell r="G4552">
            <v>94693</v>
          </cell>
          <cell r="H4552" t="str">
            <v>TÊ DE REDUÇÃO, PVC, SOLDÁVEL, DN 40 MM X 32 MM, INSTALADO EM RESERVAÇÃO PREDIAL DE ÁGUA - FORNECIMENTO E INSTALAÇÃO. AF_04/2024</v>
          </cell>
          <cell r="I4552" t="str">
            <v>UN</v>
          </cell>
          <cell r="J4552" t="str">
            <v>COEFICIENTE DE REPRESENTATIVIDADE</v>
          </cell>
          <cell r="K4552" t="str">
            <v>16,03</v>
          </cell>
        </row>
        <row r="4553">
          <cell r="A4553" t="str">
            <v>INSTALACOES HIDRO SANITARIAS</v>
          </cell>
          <cell r="B4553" t="str">
            <v>INHI</v>
          </cell>
          <cell r="C4553" t="str">
            <v>CONEXOES</v>
          </cell>
          <cell r="D4553" t="str">
            <v>0180</v>
          </cell>
        </row>
        <row r="4553">
          <cell r="G4553">
            <v>94694</v>
          </cell>
          <cell r="H4553" t="str">
            <v>TÊ, PVC, SOLDÁVEL, DN 50 MM INSTALADO EM RESERVAÇÃO PREDIAL DE ÁGUA - FORNECIMENTO E INSTALAÇÃO. AF_04/2024</v>
          </cell>
          <cell r="I4553" t="str">
            <v>UN</v>
          </cell>
          <cell r="J4553" t="str">
            <v>COEFICIENTE DE REPRESENTATIVIDADE</v>
          </cell>
          <cell r="K4553" t="str">
            <v>21,31</v>
          </cell>
        </row>
        <row r="4554">
          <cell r="A4554" t="str">
            <v>INSTALACOES HIDRO SANITARIAS</v>
          </cell>
          <cell r="B4554" t="str">
            <v>INHI</v>
          </cell>
          <cell r="C4554" t="str">
            <v>CONEXOES</v>
          </cell>
          <cell r="D4554" t="str">
            <v>0180</v>
          </cell>
        </row>
        <row r="4554">
          <cell r="G4554">
            <v>94695</v>
          </cell>
          <cell r="H4554" t="str">
            <v>TÊ DE REDUÇÃO, PVC, SOLDÁVEL, DN 50 MM X 40 MM, INSTALADO EM RESERVAÇÃO PREDIAL DE ÁGUA - FORNECIMENTO E INSTALAÇÃO. AF_04/2024</v>
          </cell>
          <cell r="I4554" t="str">
            <v>UN</v>
          </cell>
          <cell r="J4554" t="str">
            <v>COEFICIENTE DE REPRESENTATIVIDADE</v>
          </cell>
          <cell r="K4554" t="str">
            <v>28,23</v>
          </cell>
        </row>
        <row r="4555">
          <cell r="A4555" t="str">
            <v>INSTALACOES HIDRO SANITARIAS</v>
          </cell>
          <cell r="B4555" t="str">
            <v>INHI</v>
          </cell>
          <cell r="C4555" t="str">
            <v>CONEXOES</v>
          </cell>
          <cell r="D4555" t="str">
            <v>0180</v>
          </cell>
        </row>
        <row r="4555">
          <cell r="G4555">
            <v>94696</v>
          </cell>
          <cell r="H4555" t="str">
            <v>TÊ, PVC, SOLDÁVEL, DN 60 MM INSTALADO EM RESERVAÇÃO PREDIAL DE ÁGUA - FORNECIMENTO E INSTALAÇÃO. AF_04/2024</v>
          </cell>
          <cell r="I4555" t="str">
            <v>UN</v>
          </cell>
          <cell r="J4555" t="str">
            <v>COEFICIENTE DE REPRESENTATIVIDADE</v>
          </cell>
          <cell r="K4555" t="str">
            <v>45,95</v>
          </cell>
        </row>
        <row r="4556">
          <cell r="A4556" t="str">
            <v>INSTALACOES HIDRO SANITARIAS</v>
          </cell>
          <cell r="B4556" t="str">
            <v>INHI</v>
          </cell>
          <cell r="C4556" t="str">
            <v>CONEXOES</v>
          </cell>
          <cell r="D4556" t="str">
            <v>0180</v>
          </cell>
        </row>
        <row r="4556">
          <cell r="G4556">
            <v>94697</v>
          </cell>
          <cell r="H4556" t="str">
            <v>TÊ, PVC, SOLDÁVEL, DN 75 MM INSTALADO EM RESERVAÇÃO PREDIAL DE ÁGUA - FORNECIMENTO E INSTALAÇÃO. AF_04/2024</v>
          </cell>
          <cell r="I4556" t="str">
            <v>UN</v>
          </cell>
          <cell r="J4556" t="str">
            <v>COEFICIENTE DE REPRESENTATIVIDADE</v>
          </cell>
          <cell r="K4556" t="str">
            <v>79,20</v>
          </cell>
        </row>
        <row r="4557">
          <cell r="A4557" t="str">
            <v>INSTALACOES HIDRO SANITARIAS</v>
          </cell>
          <cell r="B4557" t="str">
            <v>INHI</v>
          </cell>
          <cell r="C4557" t="str">
            <v>CONEXOES</v>
          </cell>
          <cell r="D4557" t="str">
            <v>0180</v>
          </cell>
        </row>
        <row r="4557">
          <cell r="G4557">
            <v>94698</v>
          </cell>
          <cell r="H4557" t="str">
            <v>TÊ DE REDUÇÃO, PVC, SOLDÁVEL, DN 75 MM X 50 MM, INSTALADO EM RESERVAÇÃO PREDIAL DE ÁGUA - FORNECIMENTO E INSTALAÇÃO. AF_04/2024</v>
          </cell>
          <cell r="I4557" t="str">
            <v>UN</v>
          </cell>
          <cell r="J4557" t="str">
            <v>COEFICIENTE DE REPRESENTATIVIDADE</v>
          </cell>
          <cell r="K4557" t="str">
            <v>60,96</v>
          </cell>
        </row>
        <row r="4558">
          <cell r="A4558" t="str">
            <v>INSTALACOES HIDRO SANITARIAS</v>
          </cell>
          <cell r="B4558" t="str">
            <v>INHI</v>
          </cell>
          <cell r="C4558" t="str">
            <v>CONEXOES</v>
          </cell>
          <cell r="D4558" t="str">
            <v>0180</v>
          </cell>
        </row>
        <row r="4558">
          <cell r="G4558">
            <v>94699</v>
          </cell>
          <cell r="H4558" t="str">
            <v>TÊ, PVC, SOLDÁVEL, DN 85 MM INSTALADO EM RESERVAÇÃO PREDIAL DE ÁGUA - FORNECIMENTO E INSTALAÇÃO. AF_04/2024</v>
          </cell>
          <cell r="I4558" t="str">
            <v>UN</v>
          </cell>
          <cell r="J4558" t="str">
            <v>COEFICIENTE DE REPRESENTATIVIDADE</v>
          </cell>
          <cell r="K4558" t="str">
            <v>105,15</v>
          </cell>
        </row>
        <row r="4559">
          <cell r="A4559" t="str">
            <v>INSTALACOES HIDRO SANITARIAS</v>
          </cell>
          <cell r="B4559" t="str">
            <v>INHI</v>
          </cell>
          <cell r="C4559" t="str">
            <v>CONEXOES</v>
          </cell>
          <cell r="D4559" t="str">
            <v>0180</v>
          </cell>
        </row>
        <row r="4559">
          <cell r="G4559">
            <v>94700</v>
          </cell>
          <cell r="H4559" t="str">
            <v>TÊ DE REDUÇÃO, PVC, SOLDÁVEL, DN 85 MM X 60 MM, INSTALADO EM RESERVAÇÃO PREDIAL DE ÁGUA - FORNECIMENTO E INSTALAÇÃO. AF_04/2024</v>
          </cell>
          <cell r="I4559" t="str">
            <v>UN</v>
          </cell>
          <cell r="J4559" t="str">
            <v>COEFICIENTE DE REPRESENTATIVIDADE</v>
          </cell>
          <cell r="K4559" t="str">
            <v>120,12</v>
          </cell>
        </row>
        <row r="4560">
          <cell r="A4560" t="str">
            <v>INSTALACOES HIDRO SANITARIAS</v>
          </cell>
          <cell r="B4560" t="str">
            <v>INHI</v>
          </cell>
          <cell r="C4560" t="str">
            <v>CONEXOES</v>
          </cell>
          <cell r="D4560" t="str">
            <v>0180</v>
          </cell>
        </row>
        <row r="4560">
          <cell r="G4560">
            <v>94701</v>
          </cell>
          <cell r="H4560" t="str">
            <v>TÊ, PVC, SOLDÁVEL, DN 110 MM INSTALADO EM RESERVAÇÃO PREDIAL DE ÁGUA - FORNECIMENTO E INSTALAÇÃO. AF_04/2024</v>
          </cell>
          <cell r="I4560" t="str">
            <v>UN</v>
          </cell>
          <cell r="J4560" t="str">
            <v>COEFICIENTE DE REPRESENTATIVIDADE</v>
          </cell>
          <cell r="K4560" t="str">
            <v>207,27</v>
          </cell>
        </row>
        <row r="4561">
          <cell r="A4561" t="str">
            <v>INSTALACOES HIDRO SANITARIAS</v>
          </cell>
          <cell r="B4561" t="str">
            <v>INHI</v>
          </cell>
          <cell r="C4561" t="str">
            <v>CONEXOES</v>
          </cell>
          <cell r="D4561" t="str">
            <v>0180</v>
          </cell>
        </row>
        <row r="4561">
          <cell r="G4561">
            <v>94702</v>
          </cell>
          <cell r="H4561" t="str">
            <v>TÊ DE REDUÇÃO, PVC, SOLDÁVEL, DN 110 MM X 60 MM, INSTALADO EM RESERVAÇÃO PREDIAL DE ÁGUA - FORNECIMENTO E INSTALAÇÃO. AF_04/2024</v>
          </cell>
          <cell r="I4561" t="str">
            <v>UN</v>
          </cell>
          <cell r="J4561" t="str">
            <v>COEFICIENTE DE REPRESENTATIVIDADE</v>
          </cell>
          <cell r="K4561" t="str">
            <v>173,05</v>
          </cell>
        </row>
        <row r="4562">
          <cell r="A4562" t="str">
            <v>INSTALACOES HIDRO SANITARIAS</v>
          </cell>
          <cell r="B4562" t="str">
            <v>INHI</v>
          </cell>
          <cell r="C4562" t="str">
            <v>CONEXOES</v>
          </cell>
          <cell r="D4562" t="str">
            <v>0180</v>
          </cell>
        </row>
        <row r="4562">
          <cell r="G4562">
            <v>94703</v>
          </cell>
          <cell r="H4562" t="str">
            <v>ADAPTADOR COM FLANGE E ANEL DE VEDAÇÃO, PVC, SOLDÁVEL, DN  25 MM X 3/4", INSTALADO EM RESERVAÇÃO PREDIAL DE ÁGUA - FORNECIMENTO E INSTALAÇÃO. AF_04/2024</v>
          </cell>
          <cell r="I4562" t="str">
            <v>UN</v>
          </cell>
          <cell r="J4562" t="str">
            <v>COEFICIENTE DE REPRESENTATIVIDADE</v>
          </cell>
          <cell r="K4562" t="str">
            <v>18,26</v>
          </cell>
        </row>
        <row r="4563">
          <cell r="A4563" t="str">
            <v>INSTALACOES HIDRO SANITARIAS</v>
          </cell>
          <cell r="B4563" t="str">
            <v>INHI</v>
          </cell>
          <cell r="C4563" t="str">
            <v>CONEXOES</v>
          </cell>
          <cell r="D4563" t="str">
            <v>0180</v>
          </cell>
        </row>
        <row r="4563">
          <cell r="G4563">
            <v>94704</v>
          </cell>
          <cell r="H4563" t="str">
            <v>ADAPTADOR COM FLANGE E ANEL DE VEDAÇÃO, PVC, SOLDÁVEL, DN 32 MM X 1", INSTALADO EM RESERVAÇÃO PREDIAL DE ÁGUA - FORNECIMENTO E INSTALAÇÃO. AF_04/2024</v>
          </cell>
          <cell r="I4563" t="str">
            <v>UN</v>
          </cell>
          <cell r="J4563" t="str">
            <v>COEFICIENTE DE REPRESENTATIVIDADE</v>
          </cell>
          <cell r="K4563" t="str">
            <v>24,59</v>
          </cell>
        </row>
        <row r="4564">
          <cell r="A4564" t="str">
            <v>INSTALACOES HIDRO SANITARIAS</v>
          </cell>
          <cell r="B4564" t="str">
            <v>INHI</v>
          </cell>
          <cell r="C4564" t="str">
            <v>CONEXOES</v>
          </cell>
          <cell r="D4564" t="str">
            <v>0180</v>
          </cell>
        </row>
        <row r="4564">
          <cell r="G4564">
            <v>94705</v>
          </cell>
          <cell r="H4564" t="str">
            <v>ADAPTADOR COM FLANGE E ANEL DE VEDAÇÃO, PVC, SOLDÁVEL, DN 40 MM X 1 1/4", INSTALADO EM RESERVAÇÃO PREDIAL DE ÁGUA - FORNECIMENTO E INSTALAÇÃO. AF_04/2024</v>
          </cell>
          <cell r="I4564" t="str">
            <v>UN</v>
          </cell>
          <cell r="J4564" t="str">
            <v>COEFICIENTE DE REPRESENTATIVIDADE</v>
          </cell>
          <cell r="K4564" t="str">
            <v>33,83</v>
          </cell>
        </row>
        <row r="4565">
          <cell r="A4565" t="str">
            <v>INSTALACOES HIDRO SANITARIAS</v>
          </cell>
          <cell r="B4565" t="str">
            <v>INHI</v>
          </cell>
          <cell r="C4565" t="str">
            <v>CONEXOES</v>
          </cell>
          <cell r="D4565" t="str">
            <v>0180</v>
          </cell>
        </row>
        <row r="4565">
          <cell r="G4565">
            <v>94706</v>
          </cell>
          <cell r="H4565" t="str">
            <v>ADAPTADOR COM FLANGE E ANEL DE VEDAÇÃO, PVC, SOLDÁVEL, DN 50 MM X 1 1/2", INSTALADO EM RESERVAÇÃO PREDIAL DE ÁGUA - FORNECIMENTO E INSTALAÇÃO. AF_04/2024</v>
          </cell>
          <cell r="I4565" t="str">
            <v>UN</v>
          </cell>
          <cell r="J4565" t="str">
            <v>COEFICIENTE DE REPRESENTATIVIDADE</v>
          </cell>
          <cell r="K4565" t="str">
            <v>33,01</v>
          </cell>
        </row>
        <row r="4566">
          <cell r="A4566" t="str">
            <v>INSTALACOES HIDRO SANITARIAS</v>
          </cell>
          <cell r="B4566" t="str">
            <v>INHI</v>
          </cell>
          <cell r="C4566" t="str">
            <v>CONEXOES</v>
          </cell>
          <cell r="D4566" t="str">
            <v>0180</v>
          </cell>
        </row>
        <row r="4566">
          <cell r="G4566">
            <v>94707</v>
          </cell>
          <cell r="H4566" t="str">
            <v>ADAPTADOR COM FLANGE E ANEL DE VEDAÇÃO, PVC, SOLDÁVEL, DN 60 MM X 2", INSTALADO EM RESERVAÇÃO PREDIAL DE ÁGUA - FORNECIMENTO E INSTALAÇÃO. AF_04/2024</v>
          </cell>
          <cell r="I4566" t="str">
            <v>UN</v>
          </cell>
          <cell r="J4566" t="str">
            <v>COEFICIENTE DE REPRESENTATIVIDADE</v>
          </cell>
          <cell r="K4566" t="str">
            <v>52,54</v>
          </cell>
        </row>
        <row r="4567">
          <cell r="A4567" t="str">
            <v>INSTALACOES HIDRO SANITARIAS</v>
          </cell>
          <cell r="B4567" t="str">
            <v>INHI</v>
          </cell>
          <cell r="C4567" t="str">
            <v>CONEXOES</v>
          </cell>
          <cell r="D4567" t="str">
            <v>0180</v>
          </cell>
        </row>
        <row r="4567">
          <cell r="G4567">
            <v>94713</v>
          </cell>
          <cell r="H4567" t="str">
            <v>ADAPTADOR COM FLANGES LIVRES, PVC, SOLDÁVEL, DN 75 MM X 2 1/2", INSTALADO EM RESERVAÇÃO PREDIAL DE ÁGUA - FORNECIMENTO E INSTALAÇÃO. AF_04/2024</v>
          </cell>
          <cell r="I4567" t="str">
            <v>UN</v>
          </cell>
          <cell r="J4567" t="str">
            <v>COEFICIENTE DE REPRESENTATIVIDADE</v>
          </cell>
          <cell r="K4567" t="str">
            <v>220,25</v>
          </cell>
        </row>
        <row r="4568">
          <cell r="A4568" t="str">
            <v>INSTALACOES HIDRO SANITARIAS</v>
          </cell>
          <cell r="B4568" t="str">
            <v>INHI</v>
          </cell>
          <cell r="C4568" t="str">
            <v>CONEXOES</v>
          </cell>
          <cell r="D4568" t="str">
            <v>0180</v>
          </cell>
        </row>
        <row r="4568">
          <cell r="G4568">
            <v>94714</v>
          </cell>
          <cell r="H4568" t="str">
            <v>ADAPTADOR COM FLANGES LIVRES, PVC, SOLDÁVEL, DN 85 MM X 3", INSTALADO EM RESERVAÇÃO PREDIAL DE ÁGUA - FORNECIMENTO E INSTALAÇÃO. AF_04/2024</v>
          </cell>
          <cell r="I4568" t="str">
            <v>UN</v>
          </cell>
          <cell r="J4568" t="str">
            <v>COEFICIENTE DE REPRESENTATIVIDADE</v>
          </cell>
          <cell r="K4568" t="str">
            <v>309,67</v>
          </cell>
        </row>
        <row r="4569">
          <cell r="A4569" t="str">
            <v>INSTALACOES HIDRO SANITARIAS</v>
          </cell>
          <cell r="B4569" t="str">
            <v>INHI</v>
          </cell>
          <cell r="C4569" t="str">
            <v>CONEXOES</v>
          </cell>
          <cell r="D4569" t="str">
            <v>0180</v>
          </cell>
        </row>
        <row r="4569">
          <cell r="G4569">
            <v>94715</v>
          </cell>
          <cell r="H4569" t="str">
            <v>ADAPTADOR COM FLANGES LIVRES, PVC, SOLDÁVEL, DN 110 MM X 4", INSTALADO EM RESERVAÇÃO PREDIAL DE ÁGUA - FORNECIMENTO E INSTALAÇÃO. AF_04/2024</v>
          </cell>
          <cell r="I4569" t="str">
            <v>UN</v>
          </cell>
          <cell r="J4569" t="str">
            <v>COEFICIENTE DE REPRESENTATIVIDADE</v>
          </cell>
          <cell r="K4569" t="str">
            <v>274,95</v>
          </cell>
        </row>
        <row r="4570">
          <cell r="A4570" t="str">
            <v>INSTALACOES HIDRO SANITARIAS</v>
          </cell>
          <cell r="B4570" t="str">
            <v>INHI</v>
          </cell>
          <cell r="C4570" t="str">
            <v>CONEXOES</v>
          </cell>
          <cell r="D4570" t="str">
            <v>0180</v>
          </cell>
        </row>
        <row r="4570">
          <cell r="G4570">
            <v>94724</v>
          </cell>
          <cell r="H4570" t="str">
            <v>CONECTOR, CPVC, SOLDÁVEL, DN 22 MM X 3/4", INSTALADO EM RESERVAÇÃO PREDIAL DE ÁGUA - FORNECIMENTO E INSTALAÇÃO. AF_04/2024</v>
          </cell>
          <cell r="I4570" t="str">
            <v>UN</v>
          </cell>
          <cell r="J4570" t="str">
            <v>COEFICIENTE DE REPRESENTATIVIDADE</v>
          </cell>
          <cell r="K4570" t="str">
            <v>23,71</v>
          </cell>
        </row>
        <row r="4571">
          <cell r="A4571" t="str">
            <v>INSTALACOES HIDRO SANITARIAS</v>
          </cell>
          <cell r="B4571" t="str">
            <v>INHI</v>
          </cell>
          <cell r="C4571" t="str">
            <v>CONEXOES</v>
          </cell>
          <cell r="D4571" t="str">
            <v>0180</v>
          </cell>
        </row>
        <row r="4571">
          <cell r="G4571">
            <v>94725</v>
          </cell>
          <cell r="H4571" t="str">
            <v>LUVA, CPVC, SOLDÁVEL, DN 22 MM, INSTALADO EM RESERVAÇÃO PREDIAL DE ÁGUA - FORNECIMENTO E INSTALAÇÃO. AF_04/2024</v>
          </cell>
          <cell r="I4571" t="str">
            <v>UN</v>
          </cell>
          <cell r="J4571" t="str">
            <v>COEFICIENTE DE REPRESENTATIVIDADE</v>
          </cell>
          <cell r="K4571" t="str">
            <v>6,20</v>
          </cell>
        </row>
        <row r="4572">
          <cell r="A4572" t="str">
            <v>INSTALACOES HIDRO SANITARIAS</v>
          </cell>
          <cell r="B4572" t="str">
            <v>INHI</v>
          </cell>
          <cell r="C4572" t="str">
            <v>CONEXOES</v>
          </cell>
          <cell r="D4572" t="str">
            <v>0180</v>
          </cell>
        </row>
        <row r="4572">
          <cell r="G4572">
            <v>94726</v>
          </cell>
          <cell r="H4572" t="str">
            <v>CONECTOR, CPVC, SOLDÁVEL, DN 28 MM X 1", INSTALADO EM RESERVAÇÃO PREDIAL DE ÁGUA - FORNECIMENTO E INSTALAÇÃO. AF_04/2024</v>
          </cell>
          <cell r="I4572" t="str">
            <v>UN</v>
          </cell>
          <cell r="J4572" t="str">
            <v>COEFICIENTE DE REPRESENTATIVIDADE</v>
          </cell>
          <cell r="K4572" t="str">
            <v>30,55</v>
          </cell>
        </row>
        <row r="4573">
          <cell r="A4573" t="str">
            <v>INSTALACOES HIDRO SANITARIAS</v>
          </cell>
          <cell r="B4573" t="str">
            <v>INHI</v>
          </cell>
          <cell r="C4573" t="str">
            <v>CONEXOES</v>
          </cell>
          <cell r="D4573" t="str">
            <v>0180</v>
          </cell>
        </row>
        <row r="4573">
          <cell r="G4573">
            <v>94727</v>
          </cell>
          <cell r="H4573" t="str">
            <v>LUVA, CPVC, SOLDÁVEL, DN 28 MM, INSTALADO EM RESERVAÇÃO PREDIAL DE ÁGUA - FORNECIMENTO E INSTALAÇÃO. AF_04/2024</v>
          </cell>
          <cell r="I4573" t="str">
            <v>UN</v>
          </cell>
          <cell r="J4573" t="str">
            <v>COEFICIENTE DE REPRESENTATIVIDADE</v>
          </cell>
          <cell r="K4573" t="str">
            <v>10,19</v>
          </cell>
        </row>
        <row r="4574">
          <cell r="A4574" t="str">
            <v>INSTALACOES HIDRO SANITARIAS</v>
          </cell>
          <cell r="B4574" t="str">
            <v>INHI</v>
          </cell>
          <cell r="C4574" t="str">
            <v>CONEXOES</v>
          </cell>
          <cell r="D4574" t="str">
            <v>0180</v>
          </cell>
        </row>
        <row r="4574">
          <cell r="G4574">
            <v>94728</v>
          </cell>
          <cell r="H4574" t="str">
            <v>CONECTOR, CPVC, SOLDÁVEL, DN 35 MM X 1 1/4", INSTALADO EM RESERVAÇÃO PREDIAL DE ÁGUA - FORNECIMENTO E INSTALAÇÃO. AF_04/2024</v>
          </cell>
          <cell r="I4574" t="str">
            <v>UN</v>
          </cell>
          <cell r="J4574" t="str">
            <v>COEFICIENTE DE REPRESENTATIVIDADE</v>
          </cell>
          <cell r="K4574" t="str">
            <v>47,74</v>
          </cell>
        </row>
        <row r="4575">
          <cell r="A4575" t="str">
            <v>INSTALACOES HIDRO SANITARIAS</v>
          </cell>
          <cell r="B4575" t="str">
            <v>INHI</v>
          </cell>
          <cell r="C4575" t="str">
            <v>CONEXOES</v>
          </cell>
          <cell r="D4575" t="str">
            <v>0180</v>
          </cell>
        </row>
        <row r="4575">
          <cell r="G4575">
            <v>94729</v>
          </cell>
          <cell r="H4575" t="str">
            <v>LUVA, CPVC, SOLDÁVEL, DN 35 MM, INSTALADO EM RESERVAÇÃO PREDIAL DE ÁGUA - FORNECIMENTO E INSTALAÇÃO. AF_04/2024</v>
          </cell>
          <cell r="I4575" t="str">
            <v>UN</v>
          </cell>
          <cell r="J4575" t="str">
            <v>COEFICIENTE DE REPRESENTATIVIDADE</v>
          </cell>
          <cell r="K4575" t="str">
            <v>17,74</v>
          </cell>
        </row>
        <row r="4576">
          <cell r="A4576" t="str">
            <v>INSTALACOES HIDRO SANITARIAS</v>
          </cell>
          <cell r="B4576" t="str">
            <v>INHI</v>
          </cell>
          <cell r="C4576" t="str">
            <v>CONEXOES</v>
          </cell>
          <cell r="D4576" t="str">
            <v>0180</v>
          </cell>
        </row>
        <row r="4576">
          <cell r="G4576">
            <v>94730</v>
          </cell>
          <cell r="H4576" t="str">
            <v>CONECTOR, CPVC, SOLDÁVEL, DN 42 MM X 1 1/2", INSTALADO EM RESERVAÇÃO PREDIAL DE ÁGUA - FORNECIMENTO E INSTALAÇÃO. AF_04/2024</v>
          </cell>
          <cell r="I4576" t="str">
            <v>UN</v>
          </cell>
          <cell r="J4576" t="str">
            <v>COEFICIENTE DE REPRESENTATIVIDADE</v>
          </cell>
          <cell r="K4576" t="str">
            <v>58,54</v>
          </cell>
        </row>
        <row r="4577">
          <cell r="A4577" t="str">
            <v>INSTALACOES HIDRO SANITARIAS</v>
          </cell>
          <cell r="B4577" t="str">
            <v>INHI</v>
          </cell>
          <cell r="C4577" t="str">
            <v>CONEXOES</v>
          </cell>
          <cell r="D4577" t="str">
            <v>0180</v>
          </cell>
        </row>
        <row r="4577">
          <cell r="G4577">
            <v>94731</v>
          </cell>
          <cell r="H4577" t="str">
            <v>LUVA, CPVC, SOLDÁVEL, DN 42 MM, INSTALADO EM RESERVAÇÃO PREDIAL DE ÁGUA - FORNECIMENTO E INSTALAÇÃO. AF_04/2024</v>
          </cell>
          <cell r="I4577" t="str">
            <v>UN</v>
          </cell>
          <cell r="J4577" t="str">
            <v>COEFICIENTE DE REPRESENTATIVIDADE</v>
          </cell>
          <cell r="K4577" t="str">
            <v>23,56</v>
          </cell>
        </row>
        <row r="4578">
          <cell r="A4578" t="str">
            <v>INSTALACOES HIDRO SANITARIAS</v>
          </cell>
          <cell r="B4578" t="str">
            <v>INHI</v>
          </cell>
          <cell r="C4578" t="str">
            <v>CONEXOES</v>
          </cell>
          <cell r="D4578" t="str">
            <v>0180</v>
          </cell>
        </row>
        <row r="4578">
          <cell r="G4578">
            <v>94732</v>
          </cell>
          <cell r="H4578" t="str">
            <v>CONECTOR, CPVC, SOLDÁVEL, DN 54 MM X 2", INSTALADO EM RESERVAÇÃO PREDIAL DE ÁGUA - FORNECIMENTO E INSTALAÇÃO. AF_04/2024</v>
          </cell>
          <cell r="I4578" t="str">
            <v>UN</v>
          </cell>
          <cell r="J4578" t="str">
            <v>COEFICIENTE DE REPRESENTATIVIDADE</v>
          </cell>
          <cell r="K4578" t="str">
            <v>93,95</v>
          </cell>
        </row>
        <row r="4579">
          <cell r="A4579" t="str">
            <v>INSTALACOES HIDRO SANITARIAS</v>
          </cell>
          <cell r="B4579" t="str">
            <v>INHI</v>
          </cell>
          <cell r="C4579" t="str">
            <v>CONEXOES</v>
          </cell>
          <cell r="D4579" t="str">
            <v>0180</v>
          </cell>
        </row>
        <row r="4579">
          <cell r="G4579">
            <v>94733</v>
          </cell>
          <cell r="H4579" t="str">
            <v>LUVA, CPVC, SOLDÁVEL, DN 54 MM, INSTALADO EM RESERVAÇÃO PREDIAL DE ÁGUA - FORNECIMENTO E INSTALAÇÃO. AF_04/2024</v>
          </cell>
          <cell r="I4579" t="str">
            <v>UN</v>
          </cell>
          <cell r="J4579" t="str">
            <v>COEFICIENTE DE REPRESENTATIVIDADE</v>
          </cell>
          <cell r="K4579" t="str">
            <v>41,51</v>
          </cell>
        </row>
        <row r="4580">
          <cell r="A4580" t="str">
            <v>INSTALACOES HIDRO SANITARIAS</v>
          </cell>
          <cell r="B4580" t="str">
            <v>INHI</v>
          </cell>
          <cell r="C4580" t="str">
            <v>CONEXOES</v>
          </cell>
          <cell r="D4580" t="str">
            <v>0180</v>
          </cell>
        </row>
        <row r="4580">
          <cell r="G4580">
            <v>94734</v>
          </cell>
          <cell r="H4580" t="str">
            <v>CONECTOR, CPVC, SOLDÁVEL, DN 73 MM X 2 1/2", INSTALADO EM RESERVAÇÃO PREDIAL DE ÁGUA - FORNECIMENTO E INSTALAÇÃO. AF_04/2024</v>
          </cell>
          <cell r="I4580" t="str">
            <v>UN</v>
          </cell>
          <cell r="J4580" t="str">
            <v>COEFICIENTE DE REPRESENTATIVIDADE</v>
          </cell>
          <cell r="K4580" t="str">
            <v>343,74</v>
          </cell>
        </row>
        <row r="4581">
          <cell r="A4581" t="str">
            <v>INSTALACOES HIDRO SANITARIAS</v>
          </cell>
          <cell r="B4581" t="str">
            <v>INHI</v>
          </cell>
          <cell r="C4581" t="str">
            <v>CONEXOES</v>
          </cell>
          <cell r="D4581" t="str">
            <v>0180</v>
          </cell>
        </row>
        <row r="4581">
          <cell r="G4581">
            <v>94736</v>
          </cell>
          <cell r="H4581" t="str">
            <v>CONECTOR, CPVC, SOLDÁVEL, DN 89 MM X 3", INSTALADO EM RESERVAÇÃO PREDIAL DE ÁGUA - FORNECIMENTO E INSTALAÇÃO. AF_04/2024</v>
          </cell>
          <cell r="I4581" t="str">
            <v>UN</v>
          </cell>
          <cell r="J4581" t="str">
            <v>COEFICIENTE DE REPRESENTATIVIDADE</v>
          </cell>
          <cell r="K4581" t="str">
            <v>499,76</v>
          </cell>
        </row>
        <row r="4582">
          <cell r="A4582" t="str">
            <v>INSTALACOES HIDRO SANITARIAS</v>
          </cell>
          <cell r="B4582" t="str">
            <v>INHI</v>
          </cell>
          <cell r="C4582" t="str">
            <v>CONEXOES</v>
          </cell>
          <cell r="D4582" t="str">
            <v>0180</v>
          </cell>
        </row>
        <row r="4582">
          <cell r="G4582">
            <v>94737</v>
          </cell>
          <cell r="H4582" t="str">
            <v>LUVA, CPVC, SOLDÁVEL, DN 89 MM, INSTALADO EM RESERVAÇÃO PREDIAL DE ÁGUA - FORNECIMENTO E INSTALAÇÃO. AF_04/2024</v>
          </cell>
          <cell r="I4582" t="str">
            <v>UN</v>
          </cell>
          <cell r="J4582" t="str">
            <v>COEFICIENTE DE REPRESENTATIVIDADE</v>
          </cell>
          <cell r="K4582" t="str">
            <v>173,21</v>
          </cell>
        </row>
        <row r="4583">
          <cell r="A4583" t="str">
            <v>INSTALACOES HIDRO SANITARIAS</v>
          </cell>
          <cell r="B4583" t="str">
            <v>INHI</v>
          </cell>
          <cell r="C4583" t="str">
            <v>CONEXOES</v>
          </cell>
          <cell r="D4583" t="str">
            <v>0180</v>
          </cell>
        </row>
        <row r="4583">
          <cell r="G4583">
            <v>94738</v>
          </cell>
          <cell r="H4583" t="str">
            <v>CONECTOR, CPVC, SOLDÁVEL, DN 114 MM X 4", INSTALADO EM RESERVAÇÃO PREDIAL DE ÁGUA - FORNECIMENTO E INSTALAÇÃO. AF_04/2024</v>
          </cell>
          <cell r="I4583" t="str">
            <v>UN</v>
          </cell>
          <cell r="J4583" t="str">
            <v>COEFICIENTE DE REPRESENTATIVIDADE</v>
          </cell>
          <cell r="K4583" t="str">
            <v>1.506,84</v>
          </cell>
        </row>
        <row r="4584">
          <cell r="A4584" t="str">
            <v>INSTALACOES HIDRO SANITARIAS</v>
          </cell>
          <cell r="B4584" t="str">
            <v>INHI</v>
          </cell>
          <cell r="C4584" t="str">
            <v>CONEXOES</v>
          </cell>
          <cell r="D4584" t="str">
            <v>0180</v>
          </cell>
        </row>
        <row r="4584">
          <cell r="G4584">
            <v>94739</v>
          </cell>
          <cell r="H4584" t="str">
            <v>LUVA, CPVC, SOLDÁVEL, DN 114 MM, INSTALADO EM RESERVAÇÃO PREDIAL DE ÁGUA - FORNECIMENTO E INSTALAÇÃO. AF_04/2024</v>
          </cell>
          <cell r="I4584" t="str">
            <v>UN</v>
          </cell>
          <cell r="J4584" t="str">
            <v>COEFICIENTE DE REPRESENTATIVIDADE</v>
          </cell>
          <cell r="K4584" t="str">
            <v>212,36</v>
          </cell>
        </row>
        <row r="4585">
          <cell r="A4585" t="str">
            <v>INSTALACOES HIDRO SANITARIAS</v>
          </cell>
          <cell r="B4585" t="str">
            <v>INHI</v>
          </cell>
          <cell r="C4585" t="str">
            <v>CONEXOES</v>
          </cell>
          <cell r="D4585" t="str">
            <v>0180</v>
          </cell>
        </row>
        <row r="4585">
          <cell r="G4585">
            <v>94740</v>
          </cell>
          <cell r="H4585" t="str">
            <v>JOELHO 90 GRAUS, CPVC, SOLDÁVEL, DN 22 MM, INSTALADO EM RESERVAÇÃO PREDIAL DE ÁGUA - FORNECIMENTO E INSTALAÇÃO. AF_04/2024</v>
          </cell>
          <cell r="I4585" t="str">
            <v>UN</v>
          </cell>
          <cell r="J4585" t="str">
            <v>COEFICIENTE DE REPRESENTATIVIDADE</v>
          </cell>
          <cell r="K4585" t="str">
            <v>8,77</v>
          </cell>
        </row>
        <row r="4586">
          <cell r="A4586" t="str">
            <v>INSTALACOES HIDRO SANITARIAS</v>
          </cell>
          <cell r="B4586" t="str">
            <v>INHI</v>
          </cell>
          <cell r="C4586" t="str">
            <v>CONEXOES</v>
          </cell>
          <cell r="D4586" t="str">
            <v>0180</v>
          </cell>
        </row>
        <row r="4586">
          <cell r="G4586">
            <v>94741</v>
          </cell>
          <cell r="H4586" t="str">
            <v>CURVA 90 GRAUS, CPVC, SOLDÁVEL, DN 22 MM, INSTALADO EM RESERVAÇÃO PREDIAL DE ÁGUA - FORNECIMENTO E INSTALAÇÃO. AF_04/2024</v>
          </cell>
          <cell r="I4586" t="str">
            <v>UN</v>
          </cell>
          <cell r="J4586" t="str">
            <v>COEFICIENTE DE REPRESENTATIVIDADE</v>
          </cell>
          <cell r="K4586" t="str">
            <v>11,48</v>
          </cell>
        </row>
        <row r="4587">
          <cell r="A4587" t="str">
            <v>INSTALACOES HIDRO SANITARIAS</v>
          </cell>
          <cell r="B4587" t="str">
            <v>INHI</v>
          </cell>
          <cell r="C4587" t="str">
            <v>CONEXOES</v>
          </cell>
          <cell r="D4587" t="str">
            <v>0180</v>
          </cell>
        </row>
        <row r="4587">
          <cell r="G4587">
            <v>94742</v>
          </cell>
          <cell r="H4587" t="str">
            <v>JOELHO 90 GRAUS, CPVC, SOLDÁVEL, DN 28 MM, INSTALADO EM RESERVAÇÃO PREDIAL DE ÁGUA - FORNECIMENTO E INSTALAÇÃO. AF_04/2024</v>
          </cell>
          <cell r="I4587" t="str">
            <v>UN</v>
          </cell>
          <cell r="J4587" t="str">
            <v>COEFICIENTE DE REPRESENTATIVIDADE</v>
          </cell>
          <cell r="K4587" t="str">
            <v>14,79</v>
          </cell>
        </row>
        <row r="4588">
          <cell r="A4588" t="str">
            <v>INSTALACOES HIDRO SANITARIAS</v>
          </cell>
          <cell r="B4588" t="str">
            <v>INHI</v>
          </cell>
          <cell r="C4588" t="str">
            <v>CONEXOES</v>
          </cell>
          <cell r="D4588" t="str">
            <v>0180</v>
          </cell>
        </row>
        <row r="4588">
          <cell r="G4588">
            <v>94743</v>
          </cell>
          <cell r="H4588" t="str">
            <v>CURVA 90 GRAUS, CPVC, SOLDÁVEL, DN 28 MM, INSTALADO EM RESERVAÇÃO PREDIAL DE ÁGUA - FORNECIMENTO E INSTALAÇÃO. AF_04/2024</v>
          </cell>
          <cell r="I4588" t="str">
            <v>UN</v>
          </cell>
          <cell r="J4588" t="str">
            <v>COEFICIENTE DE REPRESENTATIVIDADE</v>
          </cell>
          <cell r="K4588" t="str">
            <v>18,85</v>
          </cell>
        </row>
        <row r="4589">
          <cell r="A4589" t="str">
            <v>INSTALACOES HIDRO SANITARIAS</v>
          </cell>
          <cell r="B4589" t="str">
            <v>INHI</v>
          </cell>
          <cell r="C4589" t="str">
            <v>CONEXOES</v>
          </cell>
          <cell r="D4589" t="str">
            <v>0180</v>
          </cell>
        </row>
        <row r="4589">
          <cell r="G4589">
            <v>94744</v>
          </cell>
          <cell r="H4589" t="str">
            <v>JOELHO 90 GRAUS, CPVC, SOLDÁVEL, DN 35 MM, INSTALADO EM RESERVAÇÃO PREDIAL DE ÁGUA - FORNECIMENTO E INSTALAÇÃO. AF_04/2024</v>
          </cell>
          <cell r="I4589" t="str">
            <v>UN</v>
          </cell>
          <cell r="J4589" t="str">
            <v>COEFICIENTE DE REPRESENTATIVIDADE</v>
          </cell>
          <cell r="K4589" t="str">
            <v>23,45</v>
          </cell>
        </row>
        <row r="4590">
          <cell r="A4590" t="str">
            <v>INSTALACOES HIDRO SANITARIAS</v>
          </cell>
          <cell r="B4590" t="str">
            <v>INHI</v>
          </cell>
          <cell r="C4590" t="str">
            <v>CONEXOES</v>
          </cell>
          <cell r="D4590" t="str">
            <v>0180</v>
          </cell>
        </row>
        <row r="4590">
          <cell r="G4590">
            <v>94746</v>
          </cell>
          <cell r="H4590" t="str">
            <v>JOELHO 90 GRAUS, CPVC, SOLDÁVEL, DN 42 MM, INSTALADO EM RESERVAÇÃO PREDIAL DE ÁGUA - FORNECIMENTO E INSTALAÇÃO. AF_04/2024</v>
          </cell>
          <cell r="I4590" t="str">
            <v>UN</v>
          </cell>
          <cell r="J4590" t="str">
            <v>COEFICIENTE DE REPRESENTATIVIDADE</v>
          </cell>
          <cell r="K4590" t="str">
            <v>33,77</v>
          </cell>
        </row>
        <row r="4591">
          <cell r="A4591" t="str">
            <v>INSTALACOES HIDRO SANITARIAS</v>
          </cell>
          <cell r="B4591" t="str">
            <v>INHI</v>
          </cell>
          <cell r="C4591" t="str">
            <v>CONEXOES</v>
          </cell>
          <cell r="D4591" t="str">
            <v>0180</v>
          </cell>
        </row>
        <row r="4591">
          <cell r="G4591">
            <v>94748</v>
          </cell>
          <cell r="H4591" t="str">
            <v>JOELHO 90 GRAUS, CPVC, SOLDÁVEL, DN 54 MM, INSTALADO EM RESERVAÇÃO PREDIAL DE ÁGUA - FORNECIMENTO E INSTALAÇÃO. AF_04/2024</v>
          </cell>
          <cell r="I4591" t="str">
            <v>UN</v>
          </cell>
          <cell r="J4591" t="str">
            <v>COEFICIENTE DE REPRESENTATIVIDADE</v>
          </cell>
          <cell r="K4591" t="str">
            <v>74,75</v>
          </cell>
        </row>
        <row r="4592">
          <cell r="A4592" t="str">
            <v>INSTALACOES HIDRO SANITARIAS</v>
          </cell>
          <cell r="B4592" t="str">
            <v>INHI</v>
          </cell>
          <cell r="C4592" t="str">
            <v>CONEXOES</v>
          </cell>
          <cell r="D4592" t="str">
            <v>0180</v>
          </cell>
        </row>
        <row r="4592">
          <cell r="G4592">
            <v>94750</v>
          </cell>
          <cell r="H4592" t="str">
            <v>JOELHO 90 GRAUS, CPVC, SOLDÁVEL, DN 73 MM, INSTALADO EM RESERVAÇÃO PREDIAL DE ÁGUA - FORNECIMENTO E INSTALAÇÃO. AF_04/2024</v>
          </cell>
          <cell r="I4592" t="str">
            <v>UN</v>
          </cell>
          <cell r="J4592" t="str">
            <v>COEFICIENTE DE REPRESENTATIVIDADE</v>
          </cell>
          <cell r="K4592" t="str">
            <v>151,50</v>
          </cell>
        </row>
        <row r="4593">
          <cell r="A4593" t="str">
            <v>INSTALACOES HIDRO SANITARIAS</v>
          </cell>
          <cell r="B4593" t="str">
            <v>INHI</v>
          </cell>
          <cell r="C4593" t="str">
            <v>CONEXOES</v>
          </cell>
          <cell r="D4593" t="str">
            <v>0180</v>
          </cell>
        </row>
        <row r="4593">
          <cell r="G4593">
            <v>94752</v>
          </cell>
          <cell r="H4593" t="str">
            <v>JOELHO 90 GRAUS, CPVC, SOLDÁVEL, DN 89 MM, INSTALADO EM RESERVAÇÃO PREDIAL DE ÁGUA - FORNECIMENTO E INSTALAÇÃO. AF_04/2024</v>
          </cell>
          <cell r="I4593" t="str">
            <v>UN</v>
          </cell>
          <cell r="J4593" t="str">
            <v>COEFICIENTE DE REPRESENTATIVIDADE</v>
          </cell>
          <cell r="K4593" t="str">
            <v>181,69</v>
          </cell>
        </row>
        <row r="4594">
          <cell r="A4594" t="str">
            <v>INSTALACOES HIDRO SANITARIAS</v>
          </cell>
          <cell r="B4594" t="str">
            <v>INHI</v>
          </cell>
          <cell r="C4594" t="str">
            <v>CONEXOES</v>
          </cell>
          <cell r="D4594" t="str">
            <v>0180</v>
          </cell>
        </row>
        <row r="4594">
          <cell r="G4594">
            <v>94754</v>
          </cell>
          <cell r="H4594" t="str">
            <v>JOELHO 90 GRAUS, CPVC, SOLDÁVEL, DN 114 MM, INSTALADO EM RESERVAÇÃO PREDIAL DE ÁGUA - FORNECIMENTO E INSTALAÇÃO. AF_04/2024</v>
          </cell>
          <cell r="I4594" t="str">
            <v>UN</v>
          </cell>
          <cell r="J4594" t="str">
            <v>COEFICIENTE DE REPRESENTATIVIDADE</v>
          </cell>
          <cell r="K4594" t="str">
            <v>259,90</v>
          </cell>
        </row>
        <row r="4595">
          <cell r="A4595" t="str">
            <v>INSTALACOES HIDRO SANITARIAS</v>
          </cell>
          <cell r="B4595" t="str">
            <v>INHI</v>
          </cell>
          <cell r="C4595" t="str">
            <v>CONEXOES</v>
          </cell>
          <cell r="D4595" t="str">
            <v>0180</v>
          </cell>
        </row>
        <row r="4595">
          <cell r="G4595">
            <v>94756</v>
          </cell>
          <cell r="H4595" t="str">
            <v>TE, CPVC, SOLDÁVEL, DN 22 MM, INSTALADO EM RESERVAÇÃO PREDIAL DE ÁGUA - FORNECIMENTO E INSTALAÇÃO. AF_04/2024</v>
          </cell>
          <cell r="I4595" t="str">
            <v>UN</v>
          </cell>
          <cell r="J4595" t="str">
            <v>COEFICIENTE DE REPRESENTATIVIDADE</v>
          </cell>
          <cell r="K4595" t="str">
            <v>11,27</v>
          </cell>
        </row>
        <row r="4596">
          <cell r="A4596" t="str">
            <v>INSTALACOES HIDRO SANITARIAS</v>
          </cell>
          <cell r="B4596" t="str">
            <v>INHI</v>
          </cell>
          <cell r="C4596" t="str">
            <v>CONEXOES</v>
          </cell>
          <cell r="D4596" t="str">
            <v>0180</v>
          </cell>
        </row>
        <row r="4596">
          <cell r="G4596">
            <v>94757</v>
          </cell>
          <cell r="H4596" t="str">
            <v>TE, CPVC, SOLDÁVEL, DN 28 MM, INSTALADO EM RESERVAÇÃO PREDIAL DE ÁGUA - FORNECIMENTO E INSTALAÇÃO. AF_04/2024</v>
          </cell>
          <cell r="I4596" t="str">
            <v>UN</v>
          </cell>
          <cell r="J4596" t="str">
            <v>COEFICIENTE DE REPRESENTATIVIDADE</v>
          </cell>
          <cell r="K4596" t="str">
            <v>17,91</v>
          </cell>
        </row>
        <row r="4597">
          <cell r="A4597" t="str">
            <v>INSTALACOES HIDRO SANITARIAS</v>
          </cell>
          <cell r="B4597" t="str">
            <v>INHI</v>
          </cell>
          <cell r="C4597" t="str">
            <v>CONEXOES</v>
          </cell>
          <cell r="D4597" t="str">
            <v>0180</v>
          </cell>
        </row>
        <row r="4597">
          <cell r="G4597">
            <v>94758</v>
          </cell>
          <cell r="H4597" t="str">
            <v>TE, CPVC, SOLDÁVEL, DN 35 MM, INSTALADO EM RESERVAÇÃO PREDIAL DE ÁGUA - FORNECIMENTO E INSTALAÇÃO. AF_04/2024</v>
          </cell>
          <cell r="I4597" t="str">
            <v>UN</v>
          </cell>
          <cell r="J4597" t="str">
            <v>COEFICIENTE DE REPRESENTATIVIDADE</v>
          </cell>
          <cell r="K4597" t="str">
            <v>46,18</v>
          </cell>
        </row>
        <row r="4598">
          <cell r="A4598" t="str">
            <v>INSTALACOES HIDRO SANITARIAS</v>
          </cell>
          <cell r="B4598" t="str">
            <v>INHI</v>
          </cell>
          <cell r="C4598" t="str">
            <v>CONEXOES</v>
          </cell>
          <cell r="D4598" t="str">
            <v>0180</v>
          </cell>
        </row>
        <row r="4598">
          <cell r="G4598">
            <v>94759</v>
          </cell>
          <cell r="H4598" t="str">
            <v>TE, CPVC, SOLDÁVEL, DN 42 MM, INSTALADO EM RESERVAÇÃO PREDIAL DE ÁGUA - FORNECIMENTO E INSTALAÇÃO. AF_04/2024</v>
          </cell>
          <cell r="I4598" t="str">
            <v>UN</v>
          </cell>
          <cell r="J4598" t="str">
            <v>COEFICIENTE DE REPRESENTATIVIDADE</v>
          </cell>
          <cell r="K4598" t="str">
            <v>58,81</v>
          </cell>
        </row>
        <row r="4599">
          <cell r="A4599" t="str">
            <v>INSTALACOES HIDRO SANITARIAS</v>
          </cell>
          <cell r="B4599" t="str">
            <v>INHI</v>
          </cell>
          <cell r="C4599" t="str">
            <v>CONEXOES</v>
          </cell>
          <cell r="D4599" t="str">
            <v>0180</v>
          </cell>
        </row>
        <row r="4599">
          <cell r="G4599">
            <v>94760</v>
          </cell>
          <cell r="H4599" t="str">
            <v>TE, CPVC, SOLDÁVEL, DN 54 MM, INSTALADO EM RESERVAÇÃO PREDIAL DE ÁGUA - FORNECIMENTO E INSTALAÇÃO. AF_04/2024</v>
          </cell>
          <cell r="I4599" t="str">
            <v>UN</v>
          </cell>
          <cell r="J4599" t="str">
            <v>COEFICIENTE DE REPRESENTATIVIDADE</v>
          </cell>
          <cell r="K4599" t="str">
            <v>93,88</v>
          </cell>
        </row>
        <row r="4600">
          <cell r="A4600" t="str">
            <v>INSTALACOES HIDRO SANITARIAS</v>
          </cell>
          <cell r="B4600" t="str">
            <v>INHI</v>
          </cell>
          <cell r="C4600" t="str">
            <v>CONEXOES</v>
          </cell>
          <cell r="D4600" t="str">
            <v>0180</v>
          </cell>
        </row>
        <row r="4600">
          <cell r="G4600">
            <v>94761</v>
          </cell>
          <cell r="H4600" t="str">
            <v>TE, CPVC, SOLDÁVEL, DN 73 MM, INSTALADO EM RESERVAÇÃO PREDIAL DE ÁGUA - FORNECIMENTO E INSTALAÇÃO. AF_04/2024</v>
          </cell>
          <cell r="I4600" t="str">
            <v>UN</v>
          </cell>
          <cell r="J4600" t="str">
            <v>COEFICIENTE DE REPRESENTATIVIDADE</v>
          </cell>
          <cell r="K4600" t="str">
            <v>203,79</v>
          </cell>
        </row>
        <row r="4601">
          <cell r="A4601" t="str">
            <v>INSTALACOES HIDRO SANITARIAS</v>
          </cell>
          <cell r="B4601" t="str">
            <v>INHI</v>
          </cell>
          <cell r="C4601" t="str">
            <v>CONEXOES</v>
          </cell>
          <cell r="D4601" t="str">
            <v>0180</v>
          </cell>
        </row>
        <row r="4601">
          <cell r="G4601">
            <v>94762</v>
          </cell>
          <cell r="H4601" t="str">
            <v>TE, CPVC, SOLDÁVEL, DN 89 MM, INSTALADO EM RESERVAÇÃO PREDIAL DE ÁGUA - FORNECIMENTO E INSTALAÇÃO. AF_04/2024</v>
          </cell>
          <cell r="I4601" t="str">
            <v>UN</v>
          </cell>
          <cell r="J4601" t="str">
            <v>COEFICIENTE DE REPRESENTATIVIDADE</v>
          </cell>
          <cell r="K4601" t="str">
            <v>246,73</v>
          </cell>
        </row>
        <row r="4602">
          <cell r="A4602" t="str">
            <v>INSTALACOES HIDRO SANITARIAS</v>
          </cell>
          <cell r="B4602" t="str">
            <v>INHI</v>
          </cell>
          <cell r="C4602" t="str">
            <v>CONEXOES</v>
          </cell>
          <cell r="D4602" t="str">
            <v>0180</v>
          </cell>
        </row>
        <row r="4602">
          <cell r="G4602">
            <v>94763</v>
          </cell>
          <cell r="H4602" t="str">
            <v>TE, CPVC, SOLDÁVEL, DN 114 MM, INSTALADO EM RESERVAÇÃO PREDIAL DE ÁGUA - FORNECIMENTO E INSTALAÇÃO. AF_04/2024</v>
          </cell>
          <cell r="I4602" t="str">
            <v>UN</v>
          </cell>
          <cell r="J4602" t="str">
            <v>COEFICIENTE DE REPRESENTATIVIDADE</v>
          </cell>
          <cell r="K4602" t="str">
            <v>323,46</v>
          </cell>
        </row>
        <row r="4603">
          <cell r="A4603" t="str">
            <v>INSTALACOES HIDRO SANITARIAS</v>
          </cell>
          <cell r="B4603" t="str">
            <v>INHI</v>
          </cell>
          <cell r="C4603" t="str">
            <v>CONEXOES</v>
          </cell>
          <cell r="D4603" t="str">
            <v>0180</v>
          </cell>
        </row>
        <row r="4603">
          <cell r="G4603">
            <v>94764</v>
          </cell>
          <cell r="H4603" t="str">
            <v>ADAPTADOR COM FLANGE E ANEL DE VEDAÇÃO, CPVC, ROSCÁVEL, DN 15 MM, INSTALADO EM RESERVAÇÃO PREDIAL DE ÁGUA - FORNECIMENTO E INSTALAÇÃO. AF_04/2024</v>
          </cell>
          <cell r="I4603" t="str">
            <v>UN</v>
          </cell>
          <cell r="J4603" t="str">
            <v>COEFICIENTE DE REPRESENTATIVIDADE</v>
          </cell>
          <cell r="K4603" t="str">
            <v>33,41</v>
          </cell>
        </row>
        <row r="4604">
          <cell r="A4604" t="str">
            <v>INSTALACOES HIDRO SANITARIAS</v>
          </cell>
          <cell r="B4604" t="str">
            <v>INHI</v>
          </cell>
          <cell r="C4604" t="str">
            <v>CONEXOES</v>
          </cell>
          <cell r="D4604" t="str">
            <v>0180</v>
          </cell>
        </row>
        <row r="4604">
          <cell r="G4604">
            <v>94765</v>
          </cell>
          <cell r="H4604" t="str">
            <v>ADAPTADOR COM FLANGE E ANEL DE VEDAÇÃO, CPVC, ROSCÁVEL, DN 22 MM, INSTALADO EM RESERVAÇÃO PREDIAL DE ÁGUA - FORNECIMENTO E INSTALAÇÃO. AF_04/2024</v>
          </cell>
          <cell r="I4604" t="str">
            <v>UN</v>
          </cell>
          <cell r="J4604" t="str">
            <v>COEFICIENTE DE REPRESENTATIVIDADE</v>
          </cell>
          <cell r="K4604" t="str">
            <v>36,86</v>
          </cell>
        </row>
        <row r="4605">
          <cell r="A4605" t="str">
            <v>INSTALACOES HIDRO SANITARIAS</v>
          </cell>
          <cell r="B4605" t="str">
            <v>INHI</v>
          </cell>
          <cell r="C4605" t="str">
            <v>CONEXOES</v>
          </cell>
          <cell r="D4605" t="str">
            <v>0180</v>
          </cell>
        </row>
        <row r="4605">
          <cell r="G4605">
            <v>94766</v>
          </cell>
          <cell r="H4605" t="str">
            <v>ADAPTADOR COM FLANGE E ANEL DE VEDAÇÃO, CPVC, ROSCÁVEL, DN 28 MM, INSTALADO EM RESERVAÇÃO PREDIAL DE ÁGUA - FORNECIMENTO E INSTALAÇÃO. AF_04/2024</v>
          </cell>
          <cell r="I4605" t="str">
            <v>UN</v>
          </cell>
          <cell r="J4605" t="str">
            <v>COEFICIENTE DE REPRESENTATIVIDADE</v>
          </cell>
          <cell r="K4605" t="str">
            <v>41,24</v>
          </cell>
        </row>
        <row r="4606">
          <cell r="A4606" t="str">
            <v>INSTALACOES HIDRO SANITARIAS</v>
          </cell>
          <cell r="B4606" t="str">
            <v>INHI</v>
          </cell>
          <cell r="C4606" t="str">
            <v>CONEXOES</v>
          </cell>
          <cell r="D4606" t="str">
            <v>0180</v>
          </cell>
        </row>
        <row r="4606">
          <cell r="G4606">
            <v>94767</v>
          </cell>
          <cell r="H4606" t="str">
            <v>ADAPTADOR COM FLANGE E ANEL DE VEDAÇÃO, CPVC, ROSCÁVEL, DN 35 MM, INSTALADO EM RESERVAÇÃO PREDIAL DE ÁGUA - FORNECIMENTO E INSTALAÇÃO. AF_04/2024</v>
          </cell>
          <cell r="I4606" t="str">
            <v>UN</v>
          </cell>
          <cell r="J4606" t="str">
            <v>COEFICIENTE DE REPRESENTATIVIDADE</v>
          </cell>
          <cell r="K4606" t="str">
            <v>61,44</v>
          </cell>
        </row>
        <row r="4607">
          <cell r="A4607" t="str">
            <v>INSTALACOES HIDRO SANITARIAS</v>
          </cell>
          <cell r="B4607" t="str">
            <v>INHI</v>
          </cell>
          <cell r="C4607" t="str">
            <v>CONEXOES</v>
          </cell>
          <cell r="D4607" t="str">
            <v>0180</v>
          </cell>
        </row>
        <row r="4607">
          <cell r="G4607">
            <v>94768</v>
          </cell>
          <cell r="H4607" t="str">
            <v>ADAPTADOR COM FLANGE E ANEL DE VEDAÇÃO, CPVC, ROSCÁVEL, DN 42 MM, INSTALADO EM RESERVAÇÃO PREDIAL DE ÁGUA - FORNECIMENTO E INSTALAÇÃO. AF_04/2024</v>
          </cell>
          <cell r="I4607" t="str">
            <v>UN</v>
          </cell>
          <cell r="J4607" t="str">
            <v>COEFICIENTE DE REPRESENTATIVIDADE</v>
          </cell>
          <cell r="K4607" t="str">
            <v>69,65</v>
          </cell>
        </row>
        <row r="4608">
          <cell r="A4608" t="str">
            <v>INSTALACOES HIDRO SANITARIAS</v>
          </cell>
          <cell r="B4608" t="str">
            <v>INHI</v>
          </cell>
          <cell r="C4608" t="str">
            <v>CONEXOES</v>
          </cell>
          <cell r="D4608" t="str">
            <v>0180</v>
          </cell>
        </row>
        <row r="4608">
          <cell r="G4608">
            <v>94769</v>
          </cell>
          <cell r="H4608" t="str">
            <v>ADAPTADOR COM FLANGE E ANEL DE VEDAÇÃO, CPVC, ROSCÁVEL, DN 54 MM, INSTALADO EM RESERVAÇÃO PREDIAL DE ÁGUA - FORNECIMENTO E INSTALAÇÃO. AF_04/2024</v>
          </cell>
          <cell r="I4608" t="str">
            <v>UN</v>
          </cell>
          <cell r="J4608" t="str">
            <v>COEFICIENTE DE REPRESENTATIVIDADE</v>
          </cell>
          <cell r="K4608" t="str">
            <v>93,20</v>
          </cell>
        </row>
        <row r="4609">
          <cell r="A4609" t="str">
            <v>INSTALACOES HIDRO SANITARIAS</v>
          </cell>
          <cell r="B4609" t="str">
            <v>INHI</v>
          </cell>
          <cell r="C4609" t="str">
            <v>CONEXOES</v>
          </cell>
          <cell r="D4609" t="str">
            <v>0180</v>
          </cell>
        </row>
        <row r="4609">
          <cell r="G4609">
            <v>94783</v>
          </cell>
          <cell r="H4609" t="str">
            <v>ADAPTADOR COM FLANGE E ANEL DE VEDAÇÃO, PVC, SOLDÁVEL, DN  20 MM X 1/2", INSTALADO EM RESERVAÇÃO PREDIAL DE ÁGUA - FORNECIMENTO E INSTALAÇÃO. AF_04/2024</v>
          </cell>
          <cell r="I4609" t="str">
            <v>UN</v>
          </cell>
          <cell r="J4609" t="str">
            <v>COEFICIENTE DE REPRESENTATIVIDADE</v>
          </cell>
          <cell r="K4609" t="str">
            <v>17,05</v>
          </cell>
        </row>
        <row r="4610">
          <cell r="A4610" t="str">
            <v>INSTALACOES HIDRO SANITARIAS</v>
          </cell>
          <cell r="B4610" t="str">
            <v>INHI</v>
          </cell>
          <cell r="C4610" t="str">
            <v>CONEXOES</v>
          </cell>
          <cell r="D4610" t="str">
            <v>0180</v>
          </cell>
        </row>
        <row r="4610">
          <cell r="G4610">
            <v>94863</v>
          </cell>
          <cell r="H4610" t="str">
            <v>LUVA, CPVC, SOLDÁVEL, DN 73 MM, INSTALADO EM RESERVAÇÃO PREDIAL DE ÁGUA - FORNECIMENTO E INSTALAÇÃO. AF_04/2024</v>
          </cell>
          <cell r="I4610" t="str">
            <v>UN</v>
          </cell>
          <cell r="J4610" t="str">
            <v>COEFICIENTE DE REPRESENTATIVIDADE</v>
          </cell>
          <cell r="K4610" t="str">
            <v>145,55</v>
          </cell>
        </row>
        <row r="4611">
          <cell r="A4611" t="str">
            <v>INSTALACOES HIDRO SANITARIAS</v>
          </cell>
          <cell r="B4611" t="str">
            <v>INHI</v>
          </cell>
          <cell r="C4611" t="str">
            <v>CONEXOES</v>
          </cell>
          <cell r="D4611" t="str">
            <v>0180</v>
          </cell>
        </row>
        <row r="4611">
          <cell r="G4611">
            <v>95237</v>
          </cell>
          <cell r="H4611" t="str">
            <v>LUVA COM BUCHA DE LATÃO, PVC, SOLDÁVEL, DN 32MM X 1 , INSTALADO EM RAMAL DE DISTRIBUIÇÃO DE ÁGUA   FORNECIMENTO E INSTALAÇÃO. AF_06/2022</v>
          </cell>
          <cell r="I4611" t="str">
            <v>UN</v>
          </cell>
          <cell r="J4611" t="str">
            <v>COEFICIENTE DE REPRESENTATIVIDADE</v>
          </cell>
          <cell r="K4611" t="str">
            <v>22,33</v>
          </cell>
        </row>
        <row r="4612">
          <cell r="A4612" t="str">
            <v>INSTALACOES HIDRO SANITARIAS</v>
          </cell>
          <cell r="B4612" t="str">
            <v>INHI</v>
          </cell>
          <cell r="C4612" t="str">
            <v>CONEXOES</v>
          </cell>
          <cell r="D4612" t="str">
            <v>0180</v>
          </cell>
        </row>
        <row r="4612">
          <cell r="G4612">
            <v>95693</v>
          </cell>
          <cell r="H4612" t="str">
            <v>LUVA SIMPLES, PVC, SÉRIE NORMAL, ESGOTO PREDIAL, DN 150 MM, JUNTA ELÁSTICA, FORNECIDO E INSTALADO EM SUBCOLETOR AÉREO DE ESGOTO SANITÁRIO. AF_08/2022</v>
          </cell>
          <cell r="I4612" t="str">
            <v>UN</v>
          </cell>
          <cell r="J4612" t="str">
            <v>COEFICIENTE DE REPRESENTATIVIDADE</v>
          </cell>
          <cell r="K4612" t="str">
            <v>46,68</v>
          </cell>
        </row>
        <row r="4613">
          <cell r="A4613" t="str">
            <v>INSTALACOES HIDRO SANITARIAS</v>
          </cell>
          <cell r="B4613" t="str">
            <v>INHI</v>
          </cell>
          <cell r="C4613" t="str">
            <v>CONEXOES</v>
          </cell>
          <cell r="D4613" t="str">
            <v>0180</v>
          </cell>
        </row>
        <row r="4613">
          <cell r="G4613">
            <v>95694</v>
          </cell>
          <cell r="H4613" t="str">
            <v>CURVA 90 GRAUS, PVC, SERIE R, ÁGUA PLUVIAL, DN 100 MM, JUNTA ELÁSTICA, FORNECIDO E INSTALADO EM RAMAL DE ENCAMINHAMENTO. AF_06/2022</v>
          </cell>
          <cell r="I4613" t="str">
            <v>UN</v>
          </cell>
          <cell r="J4613" t="str">
            <v>COEFICIENTE DE REPRESENTATIVIDADE</v>
          </cell>
          <cell r="K4613" t="str">
            <v>48,54</v>
          </cell>
        </row>
        <row r="4614">
          <cell r="A4614" t="str">
            <v>INSTALACOES HIDRO SANITARIAS</v>
          </cell>
          <cell r="B4614" t="str">
            <v>INHI</v>
          </cell>
          <cell r="C4614" t="str">
            <v>CONEXOES</v>
          </cell>
          <cell r="D4614" t="str">
            <v>0180</v>
          </cell>
        </row>
        <row r="4614">
          <cell r="G4614">
            <v>95695</v>
          </cell>
          <cell r="H4614" t="str">
            <v>CURVA 90 GRAUS, PVC, SERIE R, ÁGUA PLUVIAL, DN 100 MM, JUNTA ELÁSTICA, FORNECIDO E INSTALADO EM CONDUTORES VERTICAIS DE ÁGUAS PLUVIAIS. AF_06/2022</v>
          </cell>
          <cell r="I4614" t="str">
            <v>UN</v>
          </cell>
          <cell r="J4614" t="str">
            <v>COEFICIENTE DE REPRESENTATIVIDADE</v>
          </cell>
          <cell r="K4614" t="str">
            <v>54,92</v>
          </cell>
        </row>
        <row r="4615">
          <cell r="A4615" t="str">
            <v>INSTALACOES HIDRO SANITARIAS</v>
          </cell>
          <cell r="B4615" t="str">
            <v>INHI</v>
          </cell>
          <cell r="C4615" t="str">
            <v>CONEXOES</v>
          </cell>
          <cell r="D4615" t="str">
            <v>0180</v>
          </cell>
        </row>
        <row r="4615">
          <cell r="G4615">
            <v>95696</v>
          </cell>
          <cell r="H4615" t="str">
            <v>SPRINKLER TIPO PENDENTE, 68 °C, UNIÃO POR ROSCA DN 15 (1/2") - FORNECIMENTO E INSTALAÇÃO. AF_10/2020</v>
          </cell>
          <cell r="I4615" t="str">
            <v>UN</v>
          </cell>
          <cell r="J4615" t="str">
            <v>ATRIBUÍDO SÃO PAULO</v>
          </cell>
          <cell r="K4615" t="str">
            <v>36,50</v>
          </cell>
        </row>
        <row r="4616">
          <cell r="A4616" t="str">
            <v>INSTALACOES HIDRO SANITARIAS</v>
          </cell>
          <cell r="B4616" t="str">
            <v>INHI</v>
          </cell>
          <cell r="C4616" t="str">
            <v>CONEXOES</v>
          </cell>
          <cell r="D4616" t="str">
            <v>0180</v>
          </cell>
        </row>
        <row r="4616">
          <cell r="G4616">
            <v>96637</v>
          </cell>
          <cell r="H4616" t="str">
            <v>JOELHO 90 GRAUS, PPR, DN 25 MM, CLASSE PN 25, INSTALADO EM RAMAL OU SUB-RAMAL DE ÁGUA   FORNECIMENTO E INSTALAÇÃO. AF_08/2022</v>
          </cell>
          <cell r="I4616" t="str">
            <v>UN</v>
          </cell>
          <cell r="J4616" t="str">
            <v>ATRIBUÍDO SÃO PAULO</v>
          </cell>
          <cell r="K4616" t="str">
            <v>14,17</v>
          </cell>
        </row>
        <row r="4617">
          <cell r="A4617" t="str">
            <v>INSTALACOES HIDRO SANITARIAS</v>
          </cell>
          <cell r="B4617" t="str">
            <v>INHI</v>
          </cell>
          <cell r="C4617" t="str">
            <v>CONEXOES</v>
          </cell>
          <cell r="D4617" t="str">
            <v>0180</v>
          </cell>
        </row>
        <row r="4617">
          <cell r="G4617">
            <v>96638</v>
          </cell>
          <cell r="H4617" t="str">
            <v>JOELHO 45 GRAUS, PPR, DN 25 MM, CLASSE PN 25, INSTALADO EM RAMAL OU SUB-RAMAL DE ÁGUA   FORNECIMENTO E INSTALAÇÃO. AF_08/2022</v>
          </cell>
          <cell r="I4617" t="str">
            <v>UN</v>
          </cell>
          <cell r="J4617" t="str">
            <v>ATRIBUÍDO SÃO PAULO</v>
          </cell>
          <cell r="K4617" t="str">
            <v>14,56</v>
          </cell>
        </row>
        <row r="4618">
          <cell r="A4618" t="str">
            <v>INSTALACOES HIDRO SANITARIAS</v>
          </cell>
          <cell r="B4618" t="str">
            <v>INHI</v>
          </cell>
          <cell r="C4618" t="str">
            <v>CONEXOES</v>
          </cell>
          <cell r="D4618" t="str">
            <v>0180</v>
          </cell>
        </row>
        <row r="4618">
          <cell r="G4618">
            <v>96639</v>
          </cell>
          <cell r="H4618" t="str">
            <v>LUVA, PPR, DN 25 MM, CLASSE PN 25, INSTALADO EM RAMAL OU SUB-RAMAL DE ÁGUA   FORNECIMENTO E INSTALAÇÃO. AF_08/2022</v>
          </cell>
          <cell r="I4618" t="str">
            <v>UN</v>
          </cell>
          <cell r="J4618" t="str">
            <v>ATRIBUÍDO SÃO PAULO</v>
          </cell>
          <cell r="K4618" t="str">
            <v>9,92</v>
          </cell>
        </row>
        <row r="4619">
          <cell r="A4619" t="str">
            <v>INSTALACOES HIDRO SANITARIAS</v>
          </cell>
          <cell r="B4619" t="str">
            <v>INHI</v>
          </cell>
          <cell r="C4619" t="str">
            <v>CONEXOES</v>
          </cell>
          <cell r="D4619" t="str">
            <v>0180</v>
          </cell>
        </row>
        <row r="4619">
          <cell r="G4619">
            <v>96640</v>
          </cell>
          <cell r="H4619" t="str">
            <v>CONECTOR MACHO, PPR, 25 X 1/2  , CLASSE PN 25, INSTALADO EM RAMAL OU SUB-RAMAL DE ÁGUA   FORNECIMENTO E INSTALAÇÃO. AF_08/2022</v>
          </cell>
          <cell r="I4619" t="str">
            <v>UN</v>
          </cell>
          <cell r="J4619" t="str">
            <v>ATRIBUÍDO SÃO PAULO</v>
          </cell>
          <cell r="K4619" t="str">
            <v>24,64</v>
          </cell>
        </row>
        <row r="4620">
          <cell r="A4620" t="str">
            <v>INSTALACOES HIDRO SANITARIAS</v>
          </cell>
          <cell r="B4620" t="str">
            <v>INHI</v>
          </cell>
          <cell r="C4620" t="str">
            <v>CONEXOES</v>
          </cell>
          <cell r="D4620" t="str">
            <v>0180</v>
          </cell>
        </row>
        <row r="4620">
          <cell r="G4620">
            <v>96641</v>
          </cell>
          <cell r="H4620" t="str">
            <v>CONECTOR FÊMEA, PPR, 25 X 1/2  , CLASSE PN 25, INSTALADO EM RAMAL OU SUB-RAMAL DE ÁGUA   FORNECIMENTO E INSTALAÇÃO. AF_08/2022</v>
          </cell>
          <cell r="I4620" t="str">
            <v>UN</v>
          </cell>
          <cell r="J4620" t="str">
            <v>ATRIBUÍDO SÃO PAULO</v>
          </cell>
          <cell r="K4620" t="str">
            <v>16,21</v>
          </cell>
        </row>
        <row r="4621">
          <cell r="A4621" t="str">
            <v>INSTALACOES HIDRO SANITARIAS</v>
          </cell>
          <cell r="B4621" t="str">
            <v>INHI</v>
          </cell>
          <cell r="C4621" t="str">
            <v>CONEXOES</v>
          </cell>
          <cell r="D4621" t="str">
            <v>0180</v>
          </cell>
        </row>
        <row r="4621">
          <cell r="G4621">
            <v>96642</v>
          </cell>
          <cell r="H4621" t="str">
            <v>TÊ NORMAL, PPR, DN 25 MM, CLASSE PN 25, INSTALADO EM RAMAL OU SUB-RAMAL DE ÁGUA   FORNECIMENTO E INSTALAÇÃO. AF_08/2022</v>
          </cell>
          <cell r="I4621" t="str">
            <v>UN</v>
          </cell>
          <cell r="J4621" t="str">
            <v>ATRIBUÍDO SÃO PAULO</v>
          </cell>
          <cell r="K4621" t="str">
            <v>18,62</v>
          </cell>
        </row>
        <row r="4622">
          <cell r="A4622" t="str">
            <v>INSTALACOES HIDRO SANITARIAS</v>
          </cell>
          <cell r="B4622" t="str">
            <v>INHI</v>
          </cell>
          <cell r="C4622" t="str">
            <v>CONEXOES</v>
          </cell>
          <cell r="D4622" t="str">
            <v>0180</v>
          </cell>
        </row>
        <row r="4622">
          <cell r="G4622">
            <v>96643</v>
          </cell>
          <cell r="H4622" t="str">
            <v>TÊ MISTURADOR, PPR, 25 X 3/4   , CLASSE PN 25, INSTALADO EM RAMAL OU SUB-RAMAL DE ÁGUA   FORNECIMENTO E INSTALAÇÃO. AF_08/2022</v>
          </cell>
          <cell r="I4622" t="str">
            <v>UN</v>
          </cell>
          <cell r="J4622" t="str">
            <v>ATRIBUÍDO SÃO PAULO</v>
          </cell>
          <cell r="K4622" t="str">
            <v>43,04</v>
          </cell>
        </row>
        <row r="4623">
          <cell r="A4623" t="str">
            <v>INSTALACOES HIDRO SANITARIAS</v>
          </cell>
          <cell r="B4623" t="str">
            <v>INHI</v>
          </cell>
          <cell r="C4623" t="str">
            <v>CONEXOES</v>
          </cell>
          <cell r="D4623" t="str">
            <v>0180</v>
          </cell>
        </row>
        <row r="4623">
          <cell r="G4623">
            <v>96650</v>
          </cell>
          <cell r="H4623" t="str">
            <v>JOELHO 90 GRAUS, PPR, DN 25 MM, CLASSE PN 25, INSTALADO EM RAMAL DE DISTRIBUIÇÃO   FORNECIMENTO E INSTALAÇÃO. AF_08/2022</v>
          </cell>
          <cell r="I4623" t="str">
            <v>UN</v>
          </cell>
          <cell r="J4623" t="str">
            <v>ATRIBUÍDO SÃO PAULO</v>
          </cell>
          <cell r="K4623" t="str">
            <v>8,06</v>
          </cell>
        </row>
        <row r="4624">
          <cell r="A4624" t="str">
            <v>INSTALACOES HIDRO SANITARIAS</v>
          </cell>
          <cell r="B4624" t="str">
            <v>INHI</v>
          </cell>
          <cell r="C4624" t="str">
            <v>CONEXOES</v>
          </cell>
          <cell r="D4624" t="str">
            <v>0180</v>
          </cell>
        </row>
        <row r="4624">
          <cell r="G4624">
            <v>96651</v>
          </cell>
          <cell r="H4624" t="str">
            <v>JOELHO 45 GRAUS, PPR, DN 25 MM, CLASSE PN 25, INSTALADO EM RAMAL DE DISTRIBUIÇÃO DE ÁGUA   FORNECIMENTO E INSTALAÇÃO. AF_08/2022</v>
          </cell>
          <cell r="I4624" t="str">
            <v>UN</v>
          </cell>
          <cell r="J4624" t="str">
            <v>ATRIBUÍDO SÃO PAULO</v>
          </cell>
          <cell r="K4624" t="str">
            <v>8,45</v>
          </cell>
        </row>
        <row r="4625">
          <cell r="A4625" t="str">
            <v>INSTALACOES HIDRO SANITARIAS</v>
          </cell>
          <cell r="B4625" t="str">
            <v>INHI</v>
          </cell>
          <cell r="C4625" t="str">
            <v>CONEXOES</v>
          </cell>
          <cell r="D4625" t="str">
            <v>0180</v>
          </cell>
        </row>
        <row r="4625">
          <cell r="G4625">
            <v>96652</v>
          </cell>
          <cell r="H4625" t="str">
            <v>JOELHO 90 GRAUS, PPR, DN 32 MM, CLASSE PN 25, INSTALADO EM RAMAL DE DISTRIBUIÇÃO - FORNECIMENTO E INSTALAÇÃO. AF_08/2022</v>
          </cell>
          <cell r="I4625" t="str">
            <v>UN</v>
          </cell>
          <cell r="J4625" t="str">
            <v>ATRIBUÍDO SÃO PAULO</v>
          </cell>
          <cell r="K4625" t="str">
            <v>9,67</v>
          </cell>
        </row>
        <row r="4626">
          <cell r="A4626" t="str">
            <v>INSTALACOES HIDRO SANITARIAS</v>
          </cell>
          <cell r="B4626" t="str">
            <v>INHI</v>
          </cell>
          <cell r="C4626" t="str">
            <v>CONEXOES</v>
          </cell>
          <cell r="D4626" t="str">
            <v>0180</v>
          </cell>
        </row>
        <row r="4626">
          <cell r="G4626">
            <v>96653</v>
          </cell>
          <cell r="H4626" t="str">
            <v>JOELHO 45 GRAUS, PPR, DN 32 MM, CLASSE PN 25, INSTALADO EM RAMAL DE DISTRIBUIÇÃO DE ÁGUA - FORNECIMENTO E INSTALAÇÃO. AF_08/2022</v>
          </cell>
          <cell r="I4626" t="str">
            <v>UN</v>
          </cell>
          <cell r="J4626" t="str">
            <v>ATRIBUÍDO SÃO PAULO</v>
          </cell>
          <cell r="K4626" t="str">
            <v>12,94</v>
          </cell>
        </row>
        <row r="4627">
          <cell r="A4627" t="str">
            <v>INSTALACOES HIDRO SANITARIAS</v>
          </cell>
          <cell r="B4627" t="str">
            <v>INHI</v>
          </cell>
          <cell r="C4627" t="str">
            <v>CONEXOES</v>
          </cell>
          <cell r="D4627" t="str">
            <v>0180</v>
          </cell>
        </row>
        <row r="4627">
          <cell r="G4627">
            <v>96654</v>
          </cell>
          <cell r="H4627" t="str">
            <v>JOELHO 90 GRAUS, PPR, DN 40 MM, CLASSE PN 25, INSTALADO EM RAMAL DE DISTRIBUIÇÃO - FORNECIMENTO E INSTALAÇÃO. AF_08/2022</v>
          </cell>
          <cell r="I4627" t="str">
            <v>UN</v>
          </cell>
          <cell r="J4627" t="str">
            <v>ATRIBUÍDO SÃO PAULO</v>
          </cell>
          <cell r="K4627" t="str">
            <v>14,78</v>
          </cell>
        </row>
        <row r="4628">
          <cell r="A4628" t="str">
            <v>INSTALACOES HIDRO SANITARIAS</v>
          </cell>
          <cell r="B4628" t="str">
            <v>INHI</v>
          </cell>
          <cell r="C4628" t="str">
            <v>CONEXOES</v>
          </cell>
          <cell r="D4628" t="str">
            <v>0180</v>
          </cell>
        </row>
        <row r="4628">
          <cell r="G4628">
            <v>96655</v>
          </cell>
          <cell r="H4628" t="str">
            <v>JOELHO 45 GRAUS, PPR, DN 40 MM, CLASSE PN 25, INSTALADO EM RAMAL DE DISTRIBUIÇÃO DE ÁGUA - FORNECIMENTO E INSTALAÇÃO. AF_08/2022</v>
          </cell>
          <cell r="I4628" t="str">
            <v>UN</v>
          </cell>
          <cell r="J4628" t="str">
            <v>ATRIBUÍDO SÃO PAULO</v>
          </cell>
          <cell r="K4628" t="str">
            <v>20,11</v>
          </cell>
        </row>
        <row r="4629">
          <cell r="A4629" t="str">
            <v>INSTALACOES HIDRO SANITARIAS</v>
          </cell>
          <cell r="B4629" t="str">
            <v>INHI</v>
          </cell>
          <cell r="C4629" t="str">
            <v>CONEXOES</v>
          </cell>
          <cell r="D4629" t="str">
            <v>0180</v>
          </cell>
        </row>
        <row r="4629">
          <cell r="G4629">
            <v>96656</v>
          </cell>
          <cell r="H4629" t="str">
            <v>LUVA, PPR, DN 25 MM, CLASSE PN 25, INSTALADO EM RAMAL DE DISTRIBUIÇÃO DE ÁGUA   FORNECIMENTO E INSTALAÇÃO. AF_08/2022</v>
          </cell>
          <cell r="I4629" t="str">
            <v>UN</v>
          </cell>
          <cell r="J4629" t="str">
            <v>ATRIBUÍDO SÃO PAULO</v>
          </cell>
          <cell r="K4629" t="str">
            <v>5,84</v>
          </cell>
        </row>
        <row r="4630">
          <cell r="A4630" t="str">
            <v>INSTALACOES HIDRO SANITARIAS</v>
          </cell>
          <cell r="B4630" t="str">
            <v>INHI</v>
          </cell>
          <cell r="C4630" t="str">
            <v>CONEXOES</v>
          </cell>
          <cell r="D4630" t="str">
            <v>0180</v>
          </cell>
        </row>
        <row r="4630">
          <cell r="G4630">
            <v>96657</v>
          </cell>
          <cell r="H4630" t="str">
            <v>CONECTOR MACHO, PPR, 25 X 1/2, CLASSE PN 25, INSTALADO EM RAMAL DE DISTRIBUIÇÃO DE ÁGUA   FORNECIMENTO E INSTALAÇÃO. AF_08/2022</v>
          </cell>
          <cell r="I4630" t="str">
            <v>UN</v>
          </cell>
          <cell r="J4630" t="str">
            <v>ATRIBUÍDO SÃO PAULO</v>
          </cell>
          <cell r="K4630" t="str">
            <v>22,82</v>
          </cell>
        </row>
        <row r="4631">
          <cell r="A4631" t="str">
            <v>INSTALACOES HIDRO SANITARIAS</v>
          </cell>
          <cell r="B4631" t="str">
            <v>INHI</v>
          </cell>
          <cell r="C4631" t="str">
            <v>CONEXOES</v>
          </cell>
          <cell r="D4631" t="str">
            <v>0180</v>
          </cell>
        </row>
        <row r="4631">
          <cell r="G4631">
            <v>96658</v>
          </cell>
          <cell r="H4631" t="str">
            <v>CONECTOR FÊMEA, PPR, 25 X 1/2  , CLASSE PN 25, INSTALADO EM RAMAL DE DISTRIBUIÇÃO DE ÁGUA   FORNECIMENTO E INSTALAÇÃO. AF_08/2022</v>
          </cell>
          <cell r="I4631" t="str">
            <v>UN</v>
          </cell>
          <cell r="J4631" t="str">
            <v>ATRIBUÍDO SÃO PAULO</v>
          </cell>
          <cell r="K4631" t="str">
            <v>14,39</v>
          </cell>
        </row>
        <row r="4632">
          <cell r="A4632" t="str">
            <v>INSTALACOES HIDRO SANITARIAS</v>
          </cell>
          <cell r="B4632" t="str">
            <v>INHI</v>
          </cell>
          <cell r="C4632" t="str">
            <v>CONEXOES</v>
          </cell>
          <cell r="D4632" t="str">
            <v>0180</v>
          </cell>
        </row>
        <row r="4632">
          <cell r="G4632">
            <v>96659</v>
          </cell>
          <cell r="H4632" t="str">
            <v>LUVA, PPR, DN 32 MM, CLASSE PN 25, INSTALADO EM RAMAL DE DISTRIBUIÇÃO DE ÁGUA   FORNECIMENTO E INSTALAÇÃO. AF_08/2022</v>
          </cell>
          <cell r="I4632" t="str">
            <v>UN</v>
          </cell>
          <cell r="J4632" t="str">
            <v>ATRIBUÍDO SÃO PAULO</v>
          </cell>
          <cell r="K4632" t="str">
            <v>7,74</v>
          </cell>
        </row>
        <row r="4633">
          <cell r="A4633" t="str">
            <v>INSTALACOES HIDRO SANITARIAS</v>
          </cell>
          <cell r="B4633" t="str">
            <v>INHI</v>
          </cell>
          <cell r="C4633" t="str">
            <v>CONEXOES</v>
          </cell>
          <cell r="D4633" t="str">
            <v>0180</v>
          </cell>
        </row>
        <row r="4633">
          <cell r="G4633">
            <v>96660</v>
          </cell>
          <cell r="H4633" t="str">
            <v>CONECTOR MACHO, PPR, 32 X 3/4", CLASSE PN 25, INSTALADO EM RAMAL DE DISTRIBUIÇÃO DE ÁGUA   FORNECIMENTO E INSTALAÇÃO. AF_08/2022</v>
          </cell>
          <cell r="I4633" t="str">
            <v>UN</v>
          </cell>
          <cell r="J4633" t="str">
            <v>ATRIBUÍDO SÃO PAULO</v>
          </cell>
          <cell r="K4633" t="str">
            <v>31,17</v>
          </cell>
        </row>
        <row r="4634">
          <cell r="A4634" t="str">
            <v>INSTALACOES HIDRO SANITARIAS</v>
          </cell>
          <cell r="B4634" t="str">
            <v>INHI</v>
          </cell>
          <cell r="C4634" t="str">
            <v>CONEXOES</v>
          </cell>
          <cell r="D4634" t="str">
            <v>0180</v>
          </cell>
        </row>
        <row r="4634">
          <cell r="G4634">
            <v>96661</v>
          </cell>
          <cell r="H4634" t="str">
            <v>CONECTOR FÊMEA, PPR, 32 X 3/4", CLASSE PN 25, INSTALADO EM RAMAL DE DISTRIBUIÇÃO DE ÁGUA   FORNECIMENTO E INSTALAÇÃO. AF_08/2022</v>
          </cell>
          <cell r="I4634" t="str">
            <v>UN</v>
          </cell>
          <cell r="J4634" t="str">
            <v>ATRIBUÍDO SÃO PAULO</v>
          </cell>
          <cell r="K4634" t="str">
            <v>30,86</v>
          </cell>
        </row>
        <row r="4635">
          <cell r="A4635" t="str">
            <v>INSTALACOES HIDRO SANITARIAS</v>
          </cell>
          <cell r="B4635" t="str">
            <v>INHI</v>
          </cell>
          <cell r="C4635" t="str">
            <v>CONEXOES</v>
          </cell>
          <cell r="D4635" t="str">
            <v>0180</v>
          </cell>
        </row>
        <row r="4635">
          <cell r="G4635">
            <v>96662</v>
          </cell>
          <cell r="H4635" t="str">
            <v>BUCHA DE REDUÇÃO, PPR, 32 X 25, CLASSE PN 25, INSTALADO EM RAMAL DE DISTRIBUIÇÃO DE ÁGUA   FORNECIMENTO E INSTALAÇÃO. AF_08/2022</v>
          </cell>
          <cell r="I4635" t="str">
            <v>UN</v>
          </cell>
          <cell r="J4635" t="str">
            <v>ATRIBUÍDO SÃO PAULO</v>
          </cell>
          <cell r="K4635" t="str">
            <v>8,69</v>
          </cell>
        </row>
        <row r="4636">
          <cell r="A4636" t="str">
            <v>INSTALACOES HIDRO SANITARIAS</v>
          </cell>
          <cell r="B4636" t="str">
            <v>INHI</v>
          </cell>
          <cell r="C4636" t="str">
            <v>CONEXOES</v>
          </cell>
          <cell r="D4636" t="str">
            <v>0180</v>
          </cell>
        </row>
        <row r="4636">
          <cell r="G4636">
            <v>96663</v>
          </cell>
          <cell r="H4636" t="str">
            <v>LUVA, PPR, DN 40 MM, CLASSE PN 25, INSTALADO EM RAMAL DE DISTRIBUIÇÃO DE ÁGUA   FORNECIMENTO E INSTALAÇÃO. AF_08/2022</v>
          </cell>
          <cell r="I4636" t="str">
            <v>UN</v>
          </cell>
          <cell r="J4636" t="str">
            <v>ATRIBUÍDO SÃO PAULO</v>
          </cell>
          <cell r="K4636" t="str">
            <v>15,07</v>
          </cell>
        </row>
        <row r="4637">
          <cell r="A4637" t="str">
            <v>INSTALACOES HIDRO SANITARIAS</v>
          </cell>
          <cell r="B4637" t="str">
            <v>INHI</v>
          </cell>
          <cell r="C4637" t="str">
            <v>CONEXOES</v>
          </cell>
          <cell r="D4637" t="str">
            <v>0180</v>
          </cell>
        </row>
        <row r="4637">
          <cell r="G4637">
            <v>96664</v>
          </cell>
          <cell r="H4637" t="str">
            <v>BUCHA DE REDUÇÃO, PPR, 40 X 25, CLASSE PN 25, INSTALADO EM RAMAL DE DISTRIBUIÇÃO DE ÁGUA   FORNECIMENTO E INSTALAÇÃO. AF_08/2022</v>
          </cell>
          <cell r="I4637" t="str">
            <v>UN</v>
          </cell>
          <cell r="J4637" t="str">
            <v>ATRIBUÍDO SÃO PAULO</v>
          </cell>
          <cell r="K4637" t="str">
            <v>16,63</v>
          </cell>
        </row>
        <row r="4638">
          <cell r="A4638" t="str">
            <v>INSTALACOES HIDRO SANITARIAS</v>
          </cell>
          <cell r="B4638" t="str">
            <v>INHI</v>
          </cell>
          <cell r="C4638" t="str">
            <v>CONEXOES</v>
          </cell>
          <cell r="D4638" t="str">
            <v>0180</v>
          </cell>
        </row>
        <row r="4638">
          <cell r="G4638">
            <v>96665</v>
          </cell>
          <cell r="H4638" t="str">
            <v>TÊ NORMAL, PPR, DN 25 MM, CLASSE PN 25, INSTALADO EM RAMAL DE DISTRIBUIÇÃO DE ÁGUA   FORNECIMENTO E INSTALAÇÃO. AF_08/2022</v>
          </cell>
          <cell r="I4638" t="str">
            <v>UN</v>
          </cell>
          <cell r="J4638" t="str">
            <v>ATRIBUÍDO SÃO PAULO</v>
          </cell>
          <cell r="K4638" t="str">
            <v>10,47</v>
          </cell>
        </row>
        <row r="4639">
          <cell r="A4639" t="str">
            <v>INSTALACOES HIDRO SANITARIAS</v>
          </cell>
          <cell r="B4639" t="str">
            <v>INHI</v>
          </cell>
          <cell r="C4639" t="str">
            <v>CONEXOES</v>
          </cell>
          <cell r="D4639" t="str">
            <v>0180</v>
          </cell>
        </row>
        <row r="4639">
          <cell r="G4639">
            <v>96666</v>
          </cell>
          <cell r="H4639" t="str">
            <v>TÊ NORMAL, PPR, DN 32 MM, CLASSE PN 25, INSTALADO EM RAMAL DE DISTRIBUIÇÃO DE ÁGUA   FORNECIMENTO E INSTALAÇÃO. AF_08/2022</v>
          </cell>
          <cell r="I4639" t="str">
            <v>UN</v>
          </cell>
          <cell r="J4639" t="str">
            <v>ATRIBUÍDO SÃO PAULO</v>
          </cell>
          <cell r="K4639" t="str">
            <v>15,44</v>
          </cell>
        </row>
        <row r="4640">
          <cell r="A4640" t="str">
            <v>INSTALACOES HIDRO SANITARIAS</v>
          </cell>
          <cell r="B4640" t="str">
            <v>INHI</v>
          </cell>
          <cell r="C4640" t="str">
            <v>CONEXOES</v>
          </cell>
          <cell r="D4640" t="str">
            <v>0180</v>
          </cell>
        </row>
        <row r="4640">
          <cell r="G4640">
            <v>96667</v>
          </cell>
          <cell r="H4640" t="str">
            <v>TÊ NORMAL, PPR, DN 40 MM, CLASSE PN 25, INSTALADO EM RAMAL DE DISTRIBUIÇÃO DE ÁGUA   FORNECIMENTO E INSTALAÇÃO. AF_08/2022</v>
          </cell>
          <cell r="I4640" t="str">
            <v>UN</v>
          </cell>
          <cell r="J4640" t="str">
            <v>ATRIBUÍDO SÃO PAULO</v>
          </cell>
          <cell r="K4640" t="str">
            <v>22,18</v>
          </cell>
        </row>
        <row r="4641">
          <cell r="A4641" t="str">
            <v>INSTALACOES HIDRO SANITARIAS</v>
          </cell>
          <cell r="B4641" t="str">
            <v>INHI</v>
          </cell>
          <cell r="C4641" t="str">
            <v>CONEXOES</v>
          </cell>
          <cell r="D4641" t="str">
            <v>0180</v>
          </cell>
        </row>
        <row r="4641">
          <cell r="G4641">
            <v>96684</v>
          </cell>
          <cell r="H4641" t="str">
            <v>JOELHO 90 GRAUS, PPR, DN 25 MM, CLASSE PN 25, INSTALADO EM PRUMADA DE ÁGUA   FORNECIMENTO E INSTALAÇÃO . AF_08/2022</v>
          </cell>
          <cell r="I4641" t="str">
            <v>UN</v>
          </cell>
          <cell r="J4641" t="str">
            <v>ATRIBUÍDO SÃO PAULO</v>
          </cell>
          <cell r="K4641" t="str">
            <v>10,27</v>
          </cell>
        </row>
        <row r="4642">
          <cell r="A4642" t="str">
            <v>INSTALACOES HIDRO SANITARIAS</v>
          </cell>
          <cell r="B4642" t="str">
            <v>INHI</v>
          </cell>
          <cell r="C4642" t="str">
            <v>CONEXOES</v>
          </cell>
          <cell r="D4642" t="str">
            <v>0180</v>
          </cell>
        </row>
        <row r="4642">
          <cell r="G4642">
            <v>96685</v>
          </cell>
          <cell r="H4642" t="str">
            <v>JOELHO 45 GRAUS, PPR, DN 25 MM, CLASSE PN 25, INSTALADO EM PRUMADA DE ÁGUA   FORNECIMENTO E INSTALAÇÃO . AF_08/2022</v>
          </cell>
          <cell r="I4642" t="str">
            <v>UN</v>
          </cell>
          <cell r="J4642" t="str">
            <v>ATRIBUÍDO SÃO PAULO</v>
          </cell>
          <cell r="K4642" t="str">
            <v>10,66</v>
          </cell>
        </row>
        <row r="4643">
          <cell r="A4643" t="str">
            <v>INSTALACOES HIDRO SANITARIAS</v>
          </cell>
          <cell r="B4643" t="str">
            <v>INHI</v>
          </cell>
          <cell r="C4643" t="str">
            <v>CONEXOES</v>
          </cell>
          <cell r="D4643" t="str">
            <v>0180</v>
          </cell>
        </row>
        <row r="4643">
          <cell r="G4643">
            <v>96686</v>
          </cell>
          <cell r="H4643" t="str">
            <v>JOELHO 90 GRAUS, PPR, DN 32 MM, CLASSE PN 25, INSTALADO EM PRUMADA DE ÁGUA   FORNECIMENTO E INSTALAÇÃO . AF_08/2022</v>
          </cell>
          <cell r="I4643" t="str">
            <v>UN</v>
          </cell>
          <cell r="J4643" t="str">
            <v>ATRIBUÍDO SÃO PAULO</v>
          </cell>
          <cell r="K4643" t="str">
            <v>13,29</v>
          </cell>
        </row>
        <row r="4644">
          <cell r="A4644" t="str">
            <v>INSTALACOES HIDRO SANITARIAS</v>
          </cell>
          <cell r="B4644" t="str">
            <v>INHI</v>
          </cell>
          <cell r="C4644" t="str">
            <v>CONEXOES</v>
          </cell>
          <cell r="D4644" t="str">
            <v>0180</v>
          </cell>
        </row>
        <row r="4644">
          <cell r="G4644">
            <v>96687</v>
          </cell>
          <cell r="H4644" t="str">
            <v>JOELHO 45 GRAUS, PPR, DN 32 MM, CLASSE PN 25, INSTALADO EM PRUMADA DE ÁGUA   FORNECIMENTO E INSTALAÇÃO . AF_08/2022</v>
          </cell>
          <cell r="I4644" t="str">
            <v>UN</v>
          </cell>
          <cell r="J4644" t="str">
            <v>ATRIBUÍDO SÃO PAULO</v>
          </cell>
          <cell r="K4644" t="str">
            <v>16,56</v>
          </cell>
        </row>
        <row r="4645">
          <cell r="A4645" t="str">
            <v>INSTALACOES HIDRO SANITARIAS</v>
          </cell>
          <cell r="B4645" t="str">
            <v>INHI</v>
          </cell>
          <cell r="C4645" t="str">
            <v>CONEXOES</v>
          </cell>
          <cell r="D4645" t="str">
            <v>0180</v>
          </cell>
        </row>
        <row r="4645">
          <cell r="G4645">
            <v>96688</v>
          </cell>
          <cell r="H4645" t="str">
            <v>JOELHO 90 GRAUS, PPR, DN 40 MM, CLASSE PN 25, INSTALADO EM PRUMADA DE ÁGUA   FORNECIMENTO E INSTALAÇÃO . AF_08/2022</v>
          </cell>
          <cell r="I4645" t="str">
            <v>UN</v>
          </cell>
          <cell r="J4645" t="str">
            <v>ATRIBUÍDO SÃO PAULO</v>
          </cell>
          <cell r="K4645" t="str">
            <v>20,02</v>
          </cell>
        </row>
        <row r="4646">
          <cell r="A4646" t="str">
            <v>INSTALACOES HIDRO SANITARIAS</v>
          </cell>
          <cell r="B4646" t="str">
            <v>INHI</v>
          </cell>
          <cell r="C4646" t="str">
            <v>CONEXOES</v>
          </cell>
          <cell r="D4646" t="str">
            <v>0180</v>
          </cell>
        </row>
        <row r="4646">
          <cell r="G4646">
            <v>96689</v>
          </cell>
          <cell r="H4646" t="str">
            <v>JOELHO 45 GRAUS, PPR, DN 40 MM, CLASSE PN 25, INSTALADO EM PRUMADA DE ÁGUA   FORNECIMENTO E INSTALAÇÃO . AF_08/2022</v>
          </cell>
          <cell r="I4646" t="str">
            <v>UN</v>
          </cell>
          <cell r="J4646" t="str">
            <v>ATRIBUÍDO SÃO PAULO</v>
          </cell>
          <cell r="K4646" t="str">
            <v>25,35</v>
          </cell>
        </row>
        <row r="4647">
          <cell r="A4647" t="str">
            <v>INSTALACOES HIDRO SANITARIAS</v>
          </cell>
          <cell r="B4647" t="str">
            <v>INHI</v>
          </cell>
          <cell r="C4647" t="str">
            <v>CONEXOES</v>
          </cell>
          <cell r="D4647" t="str">
            <v>0180</v>
          </cell>
        </row>
        <row r="4647">
          <cell r="G4647">
            <v>96690</v>
          </cell>
          <cell r="H4647" t="str">
            <v>JOELHO 90 GRAUS, PPR, DN 50 MM, CLASSE PN 25, INSTALADO EM PRUMADA DE ÁGUA   FORNECIMENTO E INSTALAÇÃO . AF_08/2022</v>
          </cell>
          <cell r="I4647" t="str">
            <v>UN</v>
          </cell>
          <cell r="J4647" t="str">
            <v>ATRIBUÍDO SÃO PAULO</v>
          </cell>
          <cell r="K4647" t="str">
            <v>28,13</v>
          </cell>
        </row>
        <row r="4648">
          <cell r="A4648" t="str">
            <v>INSTALACOES HIDRO SANITARIAS</v>
          </cell>
          <cell r="B4648" t="str">
            <v>INHI</v>
          </cell>
          <cell r="C4648" t="str">
            <v>CONEXOES</v>
          </cell>
          <cell r="D4648" t="str">
            <v>0180</v>
          </cell>
        </row>
        <row r="4648">
          <cell r="G4648">
            <v>96691</v>
          </cell>
          <cell r="H4648" t="str">
            <v>JOELHO 45 GRAUS, PPR, DN 50 MM, CLASSE PN 25, INSTALADO EM PRUMADA DE ÁGUA   FORNECIMENTO E INSTALAÇÃO . AF_08/2022</v>
          </cell>
          <cell r="I4648" t="str">
            <v>UN</v>
          </cell>
          <cell r="J4648" t="str">
            <v>ATRIBUÍDO SÃO PAULO</v>
          </cell>
          <cell r="K4648" t="str">
            <v>36,56</v>
          </cell>
        </row>
        <row r="4649">
          <cell r="A4649" t="str">
            <v>INSTALACOES HIDRO SANITARIAS</v>
          </cell>
          <cell r="B4649" t="str">
            <v>INHI</v>
          </cell>
          <cell r="C4649" t="str">
            <v>CONEXOES</v>
          </cell>
          <cell r="D4649" t="str">
            <v>0180</v>
          </cell>
        </row>
        <row r="4649">
          <cell r="G4649">
            <v>96692</v>
          </cell>
          <cell r="H4649" t="str">
            <v>JOELHO 90 GRAUS, PPR, DN 63 MM, CLASSE PN 25, INSTALADO EM PRUMADA DE ÁGUA   FORNECIMENTO E INSTALAÇÃO . AF_08/2022</v>
          </cell>
          <cell r="I4649" t="str">
            <v>UN</v>
          </cell>
          <cell r="J4649" t="str">
            <v>ATRIBUÍDO SÃO PAULO</v>
          </cell>
          <cell r="K4649" t="str">
            <v>40,16</v>
          </cell>
        </row>
        <row r="4650">
          <cell r="A4650" t="str">
            <v>INSTALACOES HIDRO SANITARIAS</v>
          </cell>
          <cell r="B4650" t="str">
            <v>INHI</v>
          </cell>
          <cell r="C4650" t="str">
            <v>CONEXOES</v>
          </cell>
          <cell r="D4650" t="str">
            <v>0180</v>
          </cell>
        </row>
        <row r="4650">
          <cell r="G4650">
            <v>96693</v>
          </cell>
          <cell r="H4650" t="str">
            <v>JOELHO 45 GRAUS, PPR, DN 63 MM, CLASSE PN 25, INSTALADO EM PRUMADA DE ÁGUA   FORNECIMENTO E INSTALAÇÃO . AF_08/2022</v>
          </cell>
          <cell r="I4650" t="str">
            <v>UN</v>
          </cell>
          <cell r="J4650" t="str">
            <v>ATRIBUÍDO SÃO PAULO</v>
          </cell>
          <cell r="K4650" t="str">
            <v>55,22</v>
          </cell>
        </row>
        <row r="4651">
          <cell r="A4651" t="str">
            <v>INSTALACOES HIDRO SANITARIAS</v>
          </cell>
          <cell r="B4651" t="str">
            <v>INHI</v>
          </cell>
          <cell r="C4651" t="str">
            <v>CONEXOES</v>
          </cell>
          <cell r="D4651" t="str">
            <v>0180</v>
          </cell>
        </row>
        <row r="4651">
          <cell r="G4651">
            <v>96694</v>
          </cell>
          <cell r="H4651" t="str">
            <v>JOELHO 90 GRAUS, PPR, DN 75 MM, CLASSE PN 25, INSTALADO EM PRUMADA DE ÁGUA   FORNECIMENTO E INSTALAÇÃO . AF_08/2022</v>
          </cell>
          <cell r="I4651" t="str">
            <v>UN</v>
          </cell>
          <cell r="J4651" t="str">
            <v>ATRIBUÍDO SÃO PAULO</v>
          </cell>
          <cell r="K4651" t="str">
            <v>87,22</v>
          </cell>
        </row>
        <row r="4652">
          <cell r="A4652" t="str">
            <v>INSTALACOES HIDRO SANITARIAS</v>
          </cell>
          <cell r="B4652" t="str">
            <v>INHI</v>
          </cell>
          <cell r="C4652" t="str">
            <v>CONEXOES</v>
          </cell>
          <cell r="D4652" t="str">
            <v>0180</v>
          </cell>
        </row>
        <row r="4652">
          <cell r="G4652">
            <v>96695</v>
          </cell>
          <cell r="H4652" t="str">
            <v>JOELHO 45 GRAUS, PPR, DN 75 MM, CLASSE PN 25, INSTALADO EM PRUMADA DE ÁGUA   FORNECIMENTO E INSTALAÇÃO . AF_08/2022</v>
          </cell>
          <cell r="I4652" t="str">
            <v>UN</v>
          </cell>
          <cell r="J4652" t="str">
            <v>ATRIBUÍDO SÃO PAULO</v>
          </cell>
          <cell r="K4652" t="str">
            <v>96,40</v>
          </cell>
        </row>
        <row r="4653">
          <cell r="A4653" t="str">
            <v>INSTALACOES HIDRO SANITARIAS</v>
          </cell>
          <cell r="B4653" t="str">
            <v>INHI</v>
          </cell>
          <cell r="C4653" t="str">
            <v>CONEXOES</v>
          </cell>
          <cell r="D4653" t="str">
            <v>0180</v>
          </cell>
        </row>
        <row r="4653">
          <cell r="G4653">
            <v>96696</v>
          </cell>
          <cell r="H4653" t="str">
            <v>JOELHO 90 GRAUS, PPR, DN 90 MM, CLASSE PN 25, INSTALADO EM PRUMADA DE ÁGUA   FORNECIMENTO E INSTALAÇÃO . AF_08/2022</v>
          </cell>
          <cell r="I4653" t="str">
            <v>UN</v>
          </cell>
          <cell r="J4653" t="str">
            <v>ATRIBUÍDO SÃO PAULO</v>
          </cell>
          <cell r="K4653" t="str">
            <v>109,07</v>
          </cell>
        </row>
        <row r="4654">
          <cell r="A4654" t="str">
            <v>INSTALACOES HIDRO SANITARIAS</v>
          </cell>
          <cell r="B4654" t="str">
            <v>INHI</v>
          </cell>
          <cell r="C4654" t="str">
            <v>CONEXOES</v>
          </cell>
          <cell r="D4654" t="str">
            <v>0180</v>
          </cell>
        </row>
        <row r="4654">
          <cell r="G4654">
            <v>96697</v>
          </cell>
          <cell r="H4654" t="str">
            <v>JOELHO 90 GRAUS, PPR, DN 110 MM, CLASSE PN 25, INSTALADO EM PRUMADA DE ÁGUA   FORNECIMENTO E INSTALAÇÃO . AF_08/2022</v>
          </cell>
          <cell r="I4654" t="str">
            <v>UN</v>
          </cell>
          <cell r="J4654" t="str">
            <v>ATRIBUÍDO SÃO PAULO</v>
          </cell>
          <cell r="K4654" t="str">
            <v>328,09</v>
          </cell>
        </row>
        <row r="4655">
          <cell r="A4655" t="str">
            <v>INSTALACOES HIDRO SANITARIAS</v>
          </cell>
          <cell r="B4655" t="str">
            <v>INHI</v>
          </cell>
          <cell r="C4655" t="str">
            <v>CONEXOES</v>
          </cell>
          <cell r="D4655" t="str">
            <v>0180</v>
          </cell>
        </row>
        <row r="4655">
          <cell r="G4655">
            <v>96698</v>
          </cell>
          <cell r="H4655" t="str">
            <v>LUVA, PPR, DN 25 MM, CLASSE PN 25, INSTALADO EM PRUMADA DE ÁGUA   FORNECIMENTO E INSTALAÇÃO . AF_08/2022</v>
          </cell>
          <cell r="I4655" t="str">
            <v>UN</v>
          </cell>
          <cell r="J4655" t="str">
            <v>ATRIBUÍDO SÃO PAULO</v>
          </cell>
          <cell r="K4655" t="str">
            <v>7,32</v>
          </cell>
        </row>
        <row r="4656">
          <cell r="A4656" t="str">
            <v>INSTALACOES HIDRO SANITARIAS</v>
          </cell>
          <cell r="B4656" t="str">
            <v>INHI</v>
          </cell>
          <cell r="C4656" t="str">
            <v>CONEXOES</v>
          </cell>
          <cell r="D4656" t="str">
            <v>0180</v>
          </cell>
        </row>
        <row r="4656">
          <cell r="G4656">
            <v>96699</v>
          </cell>
          <cell r="H4656" t="str">
            <v>CONECTOR MACHO, PPR, 25 X 1/2", CLASSE PN 25, INSTALADO EM PRUMADA DE ÁGUA   FORNECIMENTO E INSTALAÇÃO . AF_08/2022</v>
          </cell>
          <cell r="I4656" t="str">
            <v>UN</v>
          </cell>
          <cell r="J4656" t="str">
            <v>ATRIBUÍDO SÃO PAULO</v>
          </cell>
          <cell r="K4656" t="str">
            <v>24,30</v>
          </cell>
        </row>
        <row r="4657">
          <cell r="A4657" t="str">
            <v>INSTALACOES HIDRO SANITARIAS</v>
          </cell>
          <cell r="B4657" t="str">
            <v>INHI</v>
          </cell>
          <cell r="C4657" t="str">
            <v>CONEXOES</v>
          </cell>
          <cell r="D4657" t="str">
            <v>0180</v>
          </cell>
        </row>
        <row r="4657">
          <cell r="G4657">
            <v>96700</v>
          </cell>
          <cell r="H4657" t="str">
            <v>CONECTOR FÊMEA, PPR, 25 X 1/2", CLASSE PN 25, INSTALADO EM PRUMADA DE ÁGUA   FORNECIMENTO E INSTALAÇÃO . AF_08/2022</v>
          </cell>
          <cell r="I4657" t="str">
            <v>UN</v>
          </cell>
          <cell r="J4657" t="str">
            <v>ATRIBUÍDO SÃO PAULO</v>
          </cell>
          <cell r="K4657" t="str">
            <v>15,87</v>
          </cell>
        </row>
        <row r="4658">
          <cell r="A4658" t="str">
            <v>INSTALACOES HIDRO SANITARIAS</v>
          </cell>
          <cell r="B4658" t="str">
            <v>INHI</v>
          </cell>
          <cell r="C4658" t="str">
            <v>CONEXOES</v>
          </cell>
          <cell r="D4658" t="str">
            <v>0180</v>
          </cell>
        </row>
        <row r="4658">
          <cell r="G4658">
            <v>96701</v>
          </cell>
          <cell r="H4658" t="str">
            <v>LUVA, PPR, DN 32 MM, CLASSE PN 25, INSTALADO EM PRUMADA DE ÁGUA   FORNECIMENTO E INSTALAÇÃO. AF_08/2022</v>
          </cell>
          <cell r="I4658" t="str">
            <v>UN</v>
          </cell>
          <cell r="J4658" t="str">
            <v>ATRIBUÍDO SÃO PAULO</v>
          </cell>
          <cell r="K4658" t="str">
            <v>10,16</v>
          </cell>
        </row>
        <row r="4659">
          <cell r="A4659" t="str">
            <v>INSTALACOES HIDRO SANITARIAS</v>
          </cell>
          <cell r="B4659" t="str">
            <v>INHI</v>
          </cell>
          <cell r="C4659" t="str">
            <v>CONEXOES</v>
          </cell>
          <cell r="D4659" t="str">
            <v>0180</v>
          </cell>
        </row>
        <row r="4659">
          <cell r="G4659">
            <v>96702</v>
          </cell>
          <cell r="H4659" t="str">
            <v>BUCHA DE REDUÇÃO, PPR, 32 X 25, CLASSE PN 25, INSTALADO EM PRUMADA DE ÁGUA   FORNECIMENTO E INSTALAÇÃO . AF_08/2022</v>
          </cell>
          <cell r="I4659" t="str">
            <v>UN</v>
          </cell>
          <cell r="J4659" t="str">
            <v>ATRIBUÍDO SÃO PAULO</v>
          </cell>
          <cell r="K4659" t="str">
            <v>10,63</v>
          </cell>
        </row>
        <row r="4660">
          <cell r="A4660" t="str">
            <v>INSTALACOES HIDRO SANITARIAS</v>
          </cell>
          <cell r="B4660" t="str">
            <v>INHI</v>
          </cell>
          <cell r="C4660" t="str">
            <v>CONEXOES</v>
          </cell>
          <cell r="D4660" t="str">
            <v>0180</v>
          </cell>
        </row>
        <row r="4660">
          <cell r="G4660">
            <v>96703</v>
          </cell>
          <cell r="H4660" t="str">
            <v>LUVA, PPR, DN 40 MM, CLASSE PN 25, INSTALADO EM PRUMADA DE ÁGUA   FORNECIMENTO E INSTALAÇÃO. AF_08/2022</v>
          </cell>
          <cell r="I4660" t="str">
            <v>UN</v>
          </cell>
          <cell r="J4660" t="str">
            <v>ATRIBUÍDO SÃO PAULO</v>
          </cell>
          <cell r="K4660" t="str">
            <v>18,56</v>
          </cell>
        </row>
        <row r="4661">
          <cell r="A4661" t="str">
            <v>INSTALACOES HIDRO SANITARIAS</v>
          </cell>
          <cell r="B4661" t="str">
            <v>INHI</v>
          </cell>
          <cell r="C4661" t="str">
            <v>CONEXOES</v>
          </cell>
          <cell r="D4661" t="str">
            <v>0180</v>
          </cell>
        </row>
        <row r="4661">
          <cell r="G4661">
            <v>96704</v>
          </cell>
          <cell r="H4661" t="str">
            <v>BUCHA DE REDUÇÃO, PPR, 40 X 25, CLASSE PN 25, INSTALADO EM PRUMADA DE ÁGUA   FORNECIMENTO E INSTALAÇÃO . AF_08/2022</v>
          </cell>
          <cell r="I4661" t="str">
            <v>UN</v>
          </cell>
          <cell r="J4661" t="str">
            <v>ATRIBUÍDO SÃO PAULO</v>
          </cell>
          <cell r="K4661" t="str">
            <v>19,11</v>
          </cell>
        </row>
        <row r="4662">
          <cell r="A4662" t="str">
            <v>INSTALACOES HIDRO SANITARIAS</v>
          </cell>
          <cell r="B4662" t="str">
            <v>INHI</v>
          </cell>
          <cell r="C4662" t="str">
            <v>CONEXOES</v>
          </cell>
          <cell r="D4662" t="str">
            <v>0180</v>
          </cell>
        </row>
        <row r="4662">
          <cell r="G4662">
            <v>96705</v>
          </cell>
          <cell r="H4662" t="str">
            <v>LUVA, PPR, DN 50 MM, CLASSE PN 25, INSTALADO EM PRUMADA DE ÁGUA   FORNECIMENTO E INSTALAÇÃO. AF_08/2022</v>
          </cell>
          <cell r="I4662" t="str">
            <v>UN</v>
          </cell>
          <cell r="J4662" t="str">
            <v>ATRIBUÍDO SÃO PAULO</v>
          </cell>
          <cell r="K4662" t="str">
            <v>22,52</v>
          </cell>
        </row>
        <row r="4663">
          <cell r="A4663" t="str">
            <v>INSTALACOES HIDRO SANITARIAS</v>
          </cell>
          <cell r="B4663" t="str">
            <v>INHI</v>
          </cell>
          <cell r="C4663" t="str">
            <v>CONEXOES</v>
          </cell>
          <cell r="D4663" t="str">
            <v>0180</v>
          </cell>
        </row>
        <row r="4663">
          <cell r="G4663">
            <v>96706</v>
          </cell>
          <cell r="H4663" t="str">
            <v>LUVA, PPR, DN 63 MM, CLASSE PN 25, INSTALADO EM PRUMADA DE ÁGUA   FORNECIMENTO E INSTALAÇÃO. AF_08/2022</v>
          </cell>
          <cell r="I4663" t="str">
            <v>UN</v>
          </cell>
          <cell r="J4663" t="str">
            <v>ATRIBUÍDO SÃO PAULO</v>
          </cell>
          <cell r="K4663" t="str">
            <v>33,65</v>
          </cell>
        </row>
        <row r="4664">
          <cell r="A4664" t="str">
            <v>INSTALACOES HIDRO SANITARIAS</v>
          </cell>
          <cell r="B4664" t="str">
            <v>INHI</v>
          </cell>
          <cell r="C4664" t="str">
            <v>CONEXOES</v>
          </cell>
          <cell r="D4664" t="str">
            <v>0180</v>
          </cell>
        </row>
        <row r="4664">
          <cell r="G4664">
            <v>96707</v>
          </cell>
          <cell r="H4664" t="str">
            <v>LUVA, PPR, DN 75 MM, CLASSE PN 25, INSTALADO EM PRUMADA DE ÁGUA   FORNECIMENTO E INSTALAÇÃO. AF_08/2022</v>
          </cell>
          <cell r="I4664" t="str">
            <v>UN</v>
          </cell>
          <cell r="J4664" t="str">
            <v>ATRIBUÍDO SÃO PAULO</v>
          </cell>
          <cell r="K4664" t="str">
            <v>54,74</v>
          </cell>
        </row>
        <row r="4665">
          <cell r="A4665" t="str">
            <v>INSTALACOES HIDRO SANITARIAS</v>
          </cell>
          <cell r="B4665" t="str">
            <v>INHI</v>
          </cell>
          <cell r="C4665" t="str">
            <v>CONEXOES</v>
          </cell>
          <cell r="D4665" t="str">
            <v>0180</v>
          </cell>
        </row>
        <row r="4665">
          <cell r="G4665">
            <v>96708</v>
          </cell>
          <cell r="H4665" t="str">
            <v>LUVA, PPR, DN 90 MM, CLASSE PN 25, INSTALADO EM PRUMADA DE ÁGUA   FORNECIMENTO E INSTALAÇÃO. AF_08/2022</v>
          </cell>
          <cell r="I4665" t="str">
            <v>UN</v>
          </cell>
          <cell r="J4665" t="str">
            <v>ATRIBUÍDO SÃO PAULO</v>
          </cell>
          <cell r="K4665" t="str">
            <v>83,53</v>
          </cell>
        </row>
        <row r="4666">
          <cell r="A4666" t="str">
            <v>INSTALACOES HIDRO SANITARIAS</v>
          </cell>
          <cell r="B4666" t="str">
            <v>INHI</v>
          </cell>
          <cell r="C4666" t="str">
            <v>CONEXOES</v>
          </cell>
          <cell r="D4666" t="str">
            <v>0180</v>
          </cell>
        </row>
        <row r="4666">
          <cell r="G4666">
            <v>96709</v>
          </cell>
          <cell r="H4666" t="str">
            <v>LUVA, PPR, DN 110 MM, CLASSE PN 25, INSTALADO EM PRUMADA DE ÁGUA   FORNECIMENTO E INSTALAÇÃO. AF_08/2022</v>
          </cell>
          <cell r="I4666" t="str">
            <v>UN</v>
          </cell>
          <cell r="J4666" t="str">
            <v>ATRIBUÍDO SÃO PAULO</v>
          </cell>
          <cell r="K4666" t="str">
            <v>106,73</v>
          </cell>
        </row>
        <row r="4667">
          <cell r="A4667" t="str">
            <v>INSTALACOES HIDRO SANITARIAS</v>
          </cell>
          <cell r="B4667" t="str">
            <v>INHI</v>
          </cell>
          <cell r="C4667" t="str">
            <v>CONEXOES</v>
          </cell>
          <cell r="D4667" t="str">
            <v>0180</v>
          </cell>
        </row>
        <row r="4667">
          <cell r="G4667">
            <v>96710</v>
          </cell>
          <cell r="H4667" t="str">
            <v>TÊ NORMAL, PPR, DN 25 MM, CLASSE PN 25, INSTALADO EM PRUMADA DE ÁGUA   FORNECIMENTO E INSTALAÇÃO . AF_08/2022</v>
          </cell>
          <cell r="I4667" t="str">
            <v>UN</v>
          </cell>
          <cell r="J4667" t="str">
            <v>ATRIBUÍDO SÃO PAULO</v>
          </cell>
          <cell r="K4667" t="str">
            <v>13,41</v>
          </cell>
        </row>
        <row r="4668">
          <cell r="A4668" t="str">
            <v>INSTALACOES HIDRO SANITARIAS</v>
          </cell>
          <cell r="B4668" t="str">
            <v>INHI</v>
          </cell>
          <cell r="C4668" t="str">
            <v>CONEXOES</v>
          </cell>
          <cell r="D4668" t="str">
            <v>0180</v>
          </cell>
        </row>
        <row r="4668">
          <cell r="G4668">
            <v>96711</v>
          </cell>
          <cell r="H4668" t="str">
            <v>TÊ NORMAL, PPR, DN 32 MM, CLASSE PN 25, INSTALADO EM PRUMADA DE ÁGUA   FORNECIMENTO E INSTALAÇÃO . AF_08/2022</v>
          </cell>
          <cell r="I4668" t="str">
            <v>UN</v>
          </cell>
          <cell r="J4668" t="str">
            <v>ATRIBUÍDO SÃO PAULO</v>
          </cell>
          <cell r="K4668" t="str">
            <v>20,28</v>
          </cell>
        </row>
        <row r="4669">
          <cell r="A4669" t="str">
            <v>INSTALACOES HIDRO SANITARIAS</v>
          </cell>
          <cell r="B4669" t="str">
            <v>INHI</v>
          </cell>
          <cell r="C4669" t="str">
            <v>CONEXOES</v>
          </cell>
          <cell r="D4669" t="str">
            <v>0180</v>
          </cell>
        </row>
        <row r="4669">
          <cell r="G4669">
            <v>96712</v>
          </cell>
          <cell r="H4669" t="str">
            <v>TÊ NORMAL, PPR, DN 40 MM, CLASSE PN 25, INSTALADO EM PRUMADA DE ÁGUA   FORNECIMENTO E INSTALAÇÃO . AF_08/2022</v>
          </cell>
          <cell r="I4669" t="str">
            <v>UN</v>
          </cell>
          <cell r="J4669" t="str">
            <v>ATRIBUÍDO SÃO PAULO</v>
          </cell>
          <cell r="K4669" t="str">
            <v>29,16</v>
          </cell>
        </row>
        <row r="4670">
          <cell r="A4670" t="str">
            <v>INSTALACOES HIDRO SANITARIAS</v>
          </cell>
          <cell r="B4670" t="str">
            <v>INHI</v>
          </cell>
          <cell r="C4670" t="str">
            <v>CONEXOES</v>
          </cell>
          <cell r="D4670" t="str">
            <v>0180</v>
          </cell>
        </row>
        <row r="4670">
          <cell r="G4670">
            <v>96713</v>
          </cell>
          <cell r="H4670" t="str">
            <v>TÊ NORMAL, PPR, DN 50 MM, CLASSE PN 25, INSTALADO EM PRUMADA DE ÁGUA   FORNECIMENTO E INSTALAÇÃO . AF_08/2022</v>
          </cell>
          <cell r="I4670" t="str">
            <v>UN</v>
          </cell>
          <cell r="J4670" t="str">
            <v>ATRIBUÍDO SÃO PAULO</v>
          </cell>
          <cell r="K4670" t="str">
            <v>45,34</v>
          </cell>
        </row>
        <row r="4671">
          <cell r="A4671" t="str">
            <v>INSTALACOES HIDRO SANITARIAS</v>
          </cell>
          <cell r="B4671" t="str">
            <v>INHI</v>
          </cell>
          <cell r="C4671" t="str">
            <v>CONEXOES</v>
          </cell>
          <cell r="D4671" t="str">
            <v>0180</v>
          </cell>
        </row>
        <row r="4671">
          <cell r="G4671">
            <v>96714</v>
          </cell>
          <cell r="H4671" t="str">
            <v>TÊ NORMAL, PPR, DN 63 MM, CLASSE PN 25, INSTALADO EM PRUMADA DE ÁGUA   FORNECIMENTO E INSTALAÇÃO . AF_08/2022</v>
          </cell>
          <cell r="I4671" t="str">
            <v>UN</v>
          </cell>
          <cell r="J4671" t="str">
            <v>ATRIBUÍDO SÃO PAULO</v>
          </cell>
          <cell r="K4671" t="str">
            <v>64,92</v>
          </cell>
        </row>
        <row r="4672">
          <cell r="A4672" t="str">
            <v>INSTALACOES HIDRO SANITARIAS</v>
          </cell>
          <cell r="B4672" t="str">
            <v>INHI</v>
          </cell>
          <cell r="C4672" t="str">
            <v>CONEXOES</v>
          </cell>
          <cell r="D4672" t="str">
            <v>0180</v>
          </cell>
        </row>
        <row r="4672">
          <cell r="G4672">
            <v>96715</v>
          </cell>
          <cell r="H4672" t="str">
            <v>TÊ NORMAL, PPR, DN 75 MM, CLASSE PN 25, INSTALADO EM PRUMADA DE ÁGUA   FORNECIMENTO E INSTALAÇÃO . AF_08/2022</v>
          </cell>
          <cell r="I4672" t="str">
            <v>UN</v>
          </cell>
          <cell r="J4672" t="str">
            <v>ATRIBUÍDO SÃO PAULO</v>
          </cell>
          <cell r="K4672" t="str">
            <v>117,33</v>
          </cell>
        </row>
        <row r="4673">
          <cell r="A4673" t="str">
            <v>INSTALACOES HIDRO SANITARIAS</v>
          </cell>
          <cell r="B4673" t="str">
            <v>INHI</v>
          </cell>
          <cell r="C4673" t="str">
            <v>CONEXOES</v>
          </cell>
          <cell r="D4673" t="str">
            <v>0180</v>
          </cell>
        </row>
        <row r="4673">
          <cell r="G4673">
            <v>96716</v>
          </cell>
          <cell r="H4673" t="str">
            <v>TÊ NORMAL, PPR, DN 90 MM, CLASSE PN 25, INSTALADO EM PRUMADA DE ÁGUA   FORNECIMENTO E INSTALAÇÃO . AF_08/2022</v>
          </cell>
          <cell r="I4673" t="str">
            <v>UN</v>
          </cell>
          <cell r="J4673" t="str">
            <v>ATRIBUÍDO SÃO PAULO</v>
          </cell>
          <cell r="K4673" t="str">
            <v>153,21</v>
          </cell>
        </row>
        <row r="4674">
          <cell r="A4674" t="str">
            <v>INSTALACOES HIDRO SANITARIAS</v>
          </cell>
          <cell r="B4674" t="str">
            <v>INHI</v>
          </cell>
          <cell r="C4674" t="str">
            <v>CONEXOES</v>
          </cell>
          <cell r="D4674" t="str">
            <v>0180</v>
          </cell>
        </row>
        <row r="4674">
          <cell r="G4674">
            <v>96717</v>
          </cell>
          <cell r="H4674" t="str">
            <v>TÊ NORMAL, PPR, DN 110 MM, CLASSE PN 25, INSTALADO EM PRUMADA DE ÁGUA   FORNECIMENTO E INSTALAÇÃO . AF_08/2022</v>
          </cell>
          <cell r="I4674" t="str">
            <v>UN</v>
          </cell>
          <cell r="J4674" t="str">
            <v>ATRIBUÍDO SÃO PAULO</v>
          </cell>
          <cell r="K4674" t="str">
            <v>297,02</v>
          </cell>
        </row>
        <row r="4675">
          <cell r="A4675" t="str">
            <v>INSTALACOES HIDRO SANITARIAS</v>
          </cell>
          <cell r="B4675" t="str">
            <v>INHI</v>
          </cell>
          <cell r="C4675" t="str">
            <v>CONEXOES</v>
          </cell>
          <cell r="D4675" t="str">
            <v>0180</v>
          </cell>
        </row>
        <row r="4675">
          <cell r="G4675">
            <v>96736</v>
          </cell>
          <cell r="H4675" t="str">
            <v>LUVA, PPR, DN 20 MM, INSTALADO EM RESERVAÇÃO PREDIAL DE ÁGUA - FORNECIMENTO E INSTALAÇÃO. AF_04/2024</v>
          </cell>
          <cell r="I4675" t="str">
            <v>UN</v>
          </cell>
          <cell r="J4675" t="str">
            <v>ATRIBUÍDO SÃO PAULO</v>
          </cell>
          <cell r="K4675" t="str">
            <v>5,36</v>
          </cell>
        </row>
        <row r="4676">
          <cell r="A4676" t="str">
            <v>INSTALACOES HIDRO SANITARIAS</v>
          </cell>
          <cell r="B4676" t="str">
            <v>INHI</v>
          </cell>
          <cell r="C4676" t="str">
            <v>CONEXOES</v>
          </cell>
          <cell r="D4676" t="str">
            <v>0180</v>
          </cell>
        </row>
        <row r="4676">
          <cell r="G4676">
            <v>96737</v>
          </cell>
          <cell r="H4676" t="str">
            <v>LUVA, PPR, DN 25 MM, INSTALADO EM RESERVAÇÃO PREDIAL DE ÁGUA - FORNECIMENTO E INSTALAÇÃO. AF_04/2024</v>
          </cell>
          <cell r="I4676" t="str">
            <v>UN</v>
          </cell>
          <cell r="J4676" t="str">
            <v>ATRIBUÍDO SÃO PAULO</v>
          </cell>
          <cell r="K4676" t="str">
            <v>5,44</v>
          </cell>
        </row>
        <row r="4677">
          <cell r="A4677" t="str">
            <v>INSTALACOES HIDRO SANITARIAS</v>
          </cell>
          <cell r="B4677" t="str">
            <v>INHI</v>
          </cell>
          <cell r="C4677" t="str">
            <v>CONEXOES</v>
          </cell>
          <cell r="D4677" t="str">
            <v>0180</v>
          </cell>
        </row>
        <row r="4677">
          <cell r="G4677">
            <v>96738</v>
          </cell>
          <cell r="H4677" t="str">
            <v>CONECTOR MACHO, PPR, 25 MM X 1/2'', INSTALADO EM RESERVAÇÃO PREDIAL DE ÁGUA - FORNECIMENTO E INSTALAÇÃO. AF_04/2024</v>
          </cell>
          <cell r="I4677" t="str">
            <v>UN</v>
          </cell>
          <cell r="J4677" t="str">
            <v>ATRIBUÍDO SÃO PAULO</v>
          </cell>
          <cell r="K4677" t="str">
            <v>22,45</v>
          </cell>
        </row>
        <row r="4678">
          <cell r="A4678" t="str">
            <v>INSTALACOES HIDRO SANITARIAS</v>
          </cell>
          <cell r="B4678" t="str">
            <v>INHI</v>
          </cell>
          <cell r="C4678" t="str">
            <v>CONEXOES</v>
          </cell>
          <cell r="D4678" t="str">
            <v>0180</v>
          </cell>
        </row>
        <row r="4678">
          <cell r="G4678">
            <v>96739</v>
          </cell>
          <cell r="H4678" t="str">
            <v>LUVA, PPR, DN 32 MM, CLASSE PN 25, INSTALADO EM RESERVAÇÃO PREDIAL DE ÁGUA - FORNECIMENTO E INSTALAÇÃO. AF_04/2024</v>
          </cell>
          <cell r="I4678" t="str">
            <v>UN</v>
          </cell>
          <cell r="J4678" t="str">
            <v>ATRIBUÍDO SÃO PAULO</v>
          </cell>
          <cell r="K4678" t="str">
            <v>7,67</v>
          </cell>
        </row>
        <row r="4679">
          <cell r="A4679" t="str">
            <v>INSTALACOES HIDRO SANITARIAS</v>
          </cell>
          <cell r="B4679" t="str">
            <v>INHI</v>
          </cell>
          <cell r="C4679" t="str">
            <v>CONEXOES</v>
          </cell>
          <cell r="D4679" t="str">
            <v>0180</v>
          </cell>
        </row>
        <row r="4679">
          <cell r="G4679">
            <v>96740</v>
          </cell>
          <cell r="H4679" t="str">
            <v>CONECTOR MACHO, PPR, 32 MM X 3/4'', INSTALADO EM RESERVAÇÃO PREDIAL DE ÁGUA - FORNECIMENTO E INSTALAÇÃO. AF_04/2024</v>
          </cell>
          <cell r="I4679" t="str">
            <v>UN</v>
          </cell>
          <cell r="J4679" t="str">
            <v>ATRIBUÍDO SÃO PAULO</v>
          </cell>
          <cell r="K4679" t="str">
            <v>31,24</v>
          </cell>
        </row>
        <row r="4680">
          <cell r="A4680" t="str">
            <v>INSTALACOES HIDRO SANITARIAS</v>
          </cell>
          <cell r="B4680" t="str">
            <v>INHI</v>
          </cell>
          <cell r="C4680" t="str">
            <v>CONEXOES</v>
          </cell>
          <cell r="D4680" t="str">
            <v>0180</v>
          </cell>
        </row>
        <row r="4680">
          <cell r="G4680">
            <v>96741</v>
          </cell>
          <cell r="H4680" t="str">
            <v>LUVA, PPR, DN 40 MM, CLASSE PN 25, INSTALADO EM RESERVAÇÃO PREDIAL DE ÁGUA - FORNECIMENTO E INSTALAÇÃO. AF_04/2024</v>
          </cell>
          <cell r="I4680" t="str">
            <v>UN</v>
          </cell>
          <cell r="J4680" t="str">
            <v>ATRIBUÍDO SÃO PAULO</v>
          </cell>
          <cell r="K4680" t="str">
            <v>15,53</v>
          </cell>
        </row>
        <row r="4681">
          <cell r="A4681" t="str">
            <v>INSTALACOES HIDRO SANITARIAS</v>
          </cell>
          <cell r="B4681" t="str">
            <v>INHI</v>
          </cell>
          <cell r="C4681" t="str">
            <v>CONEXOES</v>
          </cell>
          <cell r="D4681" t="str">
            <v>0180</v>
          </cell>
        </row>
        <row r="4681">
          <cell r="G4681">
            <v>96742</v>
          </cell>
          <cell r="H4681" t="str">
            <v>LUVA, PPR, DN 50 MM, CLASSE PN 25, INSTALADO EM RESERVAÇÃO PREDIAL DE ÁGUA - FORNECIMENTO E INSTALAÇÃO. AF_04/2024</v>
          </cell>
          <cell r="I4681" t="str">
            <v>UN</v>
          </cell>
          <cell r="J4681" t="str">
            <v>ATRIBUÍDO SÃO PAULO</v>
          </cell>
          <cell r="K4681" t="str">
            <v>19,05</v>
          </cell>
        </row>
        <row r="4682">
          <cell r="A4682" t="str">
            <v>INSTALACOES HIDRO SANITARIAS</v>
          </cell>
          <cell r="B4682" t="str">
            <v>INHI</v>
          </cell>
          <cell r="C4682" t="str">
            <v>CONEXOES</v>
          </cell>
          <cell r="D4682" t="str">
            <v>0180</v>
          </cell>
        </row>
        <row r="4682">
          <cell r="G4682">
            <v>96743</v>
          </cell>
          <cell r="H4682" t="str">
            <v>LUVA, PPR, DN 63 MM, CLASSE PN 25, INSTALADO EM RESERVAÇÃO PREDIAL DE ÁGUA - FORNECIMENTO E INSTALAÇÃO. AF_04/2024</v>
          </cell>
          <cell r="I4682" t="str">
            <v>UN</v>
          </cell>
          <cell r="J4682" t="str">
            <v>ATRIBUÍDO SÃO PAULO</v>
          </cell>
          <cell r="K4682" t="str">
            <v>30,02</v>
          </cell>
        </row>
        <row r="4683">
          <cell r="A4683" t="str">
            <v>INSTALACOES HIDRO SANITARIAS</v>
          </cell>
          <cell r="B4683" t="str">
            <v>INHI</v>
          </cell>
          <cell r="C4683" t="str">
            <v>CONEXOES</v>
          </cell>
          <cell r="D4683" t="str">
            <v>0180</v>
          </cell>
        </row>
        <row r="4683">
          <cell r="G4683">
            <v>96744</v>
          </cell>
          <cell r="H4683" t="str">
            <v>LUVA, PPR, DN 75 MM, CLASSE PN 25, INSTALADO EM RESERVAÇÃO PREDIAL DE ÁGUA - FORNECIMENTO E INSTALAÇÃO. AF_04/2024</v>
          </cell>
          <cell r="I4683" t="str">
            <v>UN</v>
          </cell>
          <cell r="J4683" t="str">
            <v>ATRIBUÍDO SÃO PAULO</v>
          </cell>
          <cell r="K4683" t="str">
            <v>51,32</v>
          </cell>
        </row>
        <row r="4684">
          <cell r="A4684" t="str">
            <v>INSTALACOES HIDRO SANITARIAS</v>
          </cell>
          <cell r="B4684" t="str">
            <v>INHI</v>
          </cell>
          <cell r="C4684" t="str">
            <v>CONEXOES</v>
          </cell>
          <cell r="D4684" t="str">
            <v>0180</v>
          </cell>
        </row>
        <row r="4684">
          <cell r="G4684">
            <v>96745</v>
          </cell>
          <cell r="H4684" t="str">
            <v>LUVA, PPR, DN 90 MM, CLASSE PN 25, INSTALADO EM RESERVAÇÃO PREDIAL DE ÁGUA - FORNECIMENTO E INSTALAÇÃO. AF_04/2024</v>
          </cell>
          <cell r="I4684" t="str">
            <v>UN</v>
          </cell>
          <cell r="J4684" t="str">
            <v>ATRIBUÍDO SÃO PAULO</v>
          </cell>
          <cell r="K4684" t="str">
            <v>80,94</v>
          </cell>
        </row>
        <row r="4685">
          <cell r="A4685" t="str">
            <v>INSTALACOES HIDRO SANITARIAS</v>
          </cell>
          <cell r="B4685" t="str">
            <v>INHI</v>
          </cell>
          <cell r="C4685" t="str">
            <v>CONEXOES</v>
          </cell>
          <cell r="D4685" t="str">
            <v>0180</v>
          </cell>
        </row>
        <row r="4685">
          <cell r="G4685">
            <v>96746</v>
          </cell>
          <cell r="H4685" t="str">
            <v>LUVA, PPR, DN 110 MM, CLASSE PN 25, INSTALADO EM RESERVAÇÃO PREDIAL DE ÁGUA - FORNECIMENTO E INSTALAÇÃO. AF_04/2024</v>
          </cell>
          <cell r="I4685" t="str">
            <v>UN</v>
          </cell>
          <cell r="J4685" t="str">
            <v>ATRIBUÍDO SÃO PAULO</v>
          </cell>
          <cell r="K4685" t="str">
            <v>106,17</v>
          </cell>
        </row>
        <row r="4686">
          <cell r="A4686" t="str">
            <v>INSTALACOES HIDRO SANITARIAS</v>
          </cell>
          <cell r="B4686" t="str">
            <v>INHI</v>
          </cell>
          <cell r="C4686" t="str">
            <v>CONEXOES</v>
          </cell>
          <cell r="D4686" t="str">
            <v>0180</v>
          </cell>
        </row>
        <row r="4686">
          <cell r="G4686">
            <v>96747</v>
          </cell>
          <cell r="H4686" t="str">
            <v>JOELHO 90 GRAUS, PPR, DN 20 MM, INSTALADO EM RESERVAÇÃO PREDIAL DE ÁGUA - FORNECIMENTO E INSTALAÇÃO. AF_04/2024</v>
          </cell>
          <cell r="I4686" t="str">
            <v>UN</v>
          </cell>
          <cell r="J4686" t="str">
            <v>ATRIBUÍDO SÃO PAULO</v>
          </cell>
          <cell r="K4686" t="str">
            <v>6,38</v>
          </cell>
        </row>
        <row r="4687">
          <cell r="A4687" t="str">
            <v>INSTALACOES HIDRO SANITARIAS</v>
          </cell>
          <cell r="B4687" t="str">
            <v>INHI</v>
          </cell>
          <cell r="C4687" t="str">
            <v>CONEXOES</v>
          </cell>
          <cell r="D4687" t="str">
            <v>0180</v>
          </cell>
        </row>
        <row r="4687">
          <cell r="G4687">
            <v>96748</v>
          </cell>
          <cell r="H4687" t="str">
            <v>JOELHO 90 GRAUS, PPR, DN 25 MM, INSTALADO EM RESERVAÇÃO PREDIAL DE ÁGUA - FORNECIMENTO E INSTALAÇÃO. AF_04/2024</v>
          </cell>
          <cell r="I4687" t="str">
            <v>UN</v>
          </cell>
          <cell r="J4687" t="str">
            <v>ATRIBUÍDO SÃO PAULO</v>
          </cell>
          <cell r="K4687" t="str">
            <v>7,46</v>
          </cell>
        </row>
        <row r="4688">
          <cell r="A4688" t="str">
            <v>INSTALACOES HIDRO SANITARIAS</v>
          </cell>
          <cell r="B4688" t="str">
            <v>INHI</v>
          </cell>
          <cell r="C4688" t="str">
            <v>CONEXOES</v>
          </cell>
          <cell r="D4688" t="str">
            <v>0180</v>
          </cell>
        </row>
        <row r="4688">
          <cell r="G4688">
            <v>96749</v>
          </cell>
          <cell r="H4688" t="str">
            <v>JOELHO 90 GRAUS, PPR, DN 32 MM, INSTALADO EM RESERVAÇÃO PREDIAL DE ÁGUA - FORNECIMENTO E INSTALAÇÃO. AF_04/2024</v>
          </cell>
          <cell r="I4688" t="str">
            <v>UN</v>
          </cell>
          <cell r="J4688" t="str">
            <v>ATRIBUÍDO SÃO PAULO</v>
          </cell>
          <cell r="K4688" t="str">
            <v>9,57</v>
          </cell>
        </row>
        <row r="4689">
          <cell r="A4689" t="str">
            <v>INSTALACOES HIDRO SANITARIAS</v>
          </cell>
          <cell r="B4689" t="str">
            <v>INHI</v>
          </cell>
          <cell r="C4689" t="str">
            <v>CONEXOES</v>
          </cell>
          <cell r="D4689" t="str">
            <v>0180</v>
          </cell>
        </row>
        <row r="4689">
          <cell r="G4689">
            <v>96750</v>
          </cell>
          <cell r="H4689" t="str">
            <v>JOELHO 90 GRAUS, PPR, DN 40 MM, INSTALADO EM RESERVAÇÃO PREDIAL DE ÁGUA - FORNECIMENTO E INSTALAÇÃO. AF_04/2024</v>
          </cell>
          <cell r="I4689" t="str">
            <v>UN</v>
          </cell>
          <cell r="J4689" t="str">
            <v>ATRIBUÍDO SÃO PAULO</v>
          </cell>
          <cell r="K4689" t="str">
            <v>15,49</v>
          </cell>
        </row>
        <row r="4690">
          <cell r="A4690" t="str">
            <v>INSTALACOES HIDRO SANITARIAS</v>
          </cell>
          <cell r="B4690" t="str">
            <v>INHI</v>
          </cell>
          <cell r="C4690" t="str">
            <v>CONEXOES</v>
          </cell>
          <cell r="D4690" t="str">
            <v>0180</v>
          </cell>
        </row>
        <row r="4690">
          <cell r="G4690">
            <v>96751</v>
          </cell>
          <cell r="H4690" t="str">
            <v>JOELHO 90 GRAUS, PPR, DN 50 MM, INSTALADO EM RESERVAÇÃO PREDIAL DE ÁGUA - FORNECIMENTO E INSTALAÇÃO. AF_04/2024</v>
          </cell>
          <cell r="I4690" t="str">
            <v>UN</v>
          </cell>
          <cell r="J4690" t="str">
            <v>ATRIBUÍDO SÃO PAULO</v>
          </cell>
          <cell r="K4690" t="str">
            <v>22,94</v>
          </cell>
        </row>
        <row r="4691">
          <cell r="A4691" t="str">
            <v>INSTALACOES HIDRO SANITARIAS</v>
          </cell>
          <cell r="B4691" t="str">
            <v>INHI</v>
          </cell>
          <cell r="C4691" t="str">
            <v>CONEXOES</v>
          </cell>
          <cell r="D4691" t="str">
            <v>0180</v>
          </cell>
        </row>
        <row r="4691">
          <cell r="G4691">
            <v>96752</v>
          </cell>
          <cell r="H4691" t="str">
            <v>JOELHO 90 GRAUS, PPR, DN 63 MM, INSTALADO EM RESERVAÇÃO PREDIAL DE ÁGUA - FORNECIMENTO E INSTALAÇÃO. AF_04/2024</v>
          </cell>
          <cell r="I4691" t="str">
            <v>UN</v>
          </cell>
          <cell r="J4691" t="str">
            <v>ATRIBUÍDO SÃO PAULO</v>
          </cell>
          <cell r="K4691" t="str">
            <v>34,72</v>
          </cell>
        </row>
        <row r="4692">
          <cell r="A4692" t="str">
            <v>INSTALACOES HIDRO SANITARIAS</v>
          </cell>
          <cell r="B4692" t="str">
            <v>INHI</v>
          </cell>
          <cell r="C4692" t="str">
            <v>CONEXOES</v>
          </cell>
          <cell r="D4692" t="str">
            <v>0180</v>
          </cell>
        </row>
        <row r="4692">
          <cell r="G4692">
            <v>96753</v>
          </cell>
          <cell r="H4692" t="str">
            <v>JOELHO 90 GRAUS, PPR, DN 75 MM, INSTALADO EM RESERVAÇÃO PREDIAL DE ÁGUA - FORNECIMENTO E INSTALAÇÃO. AF_04/2024</v>
          </cell>
          <cell r="I4692" t="str">
            <v>UN</v>
          </cell>
          <cell r="J4692" t="str">
            <v>ATRIBUÍDO SÃO PAULO</v>
          </cell>
          <cell r="K4692" t="str">
            <v>82,08</v>
          </cell>
        </row>
        <row r="4693">
          <cell r="A4693" t="str">
            <v>INSTALACOES HIDRO SANITARIAS</v>
          </cell>
          <cell r="B4693" t="str">
            <v>INHI</v>
          </cell>
          <cell r="C4693" t="str">
            <v>CONEXOES</v>
          </cell>
          <cell r="D4693" t="str">
            <v>0180</v>
          </cell>
        </row>
        <row r="4693">
          <cell r="G4693">
            <v>96754</v>
          </cell>
          <cell r="H4693" t="str">
            <v>JOELHO 90 GRAUS, PPR, DN 90 MM, INSTALADO EM RESERVAÇÃO PREDIAL DE ÁGUA - FORNECIMENTO E INSTALAÇÃO. AF_04/2024</v>
          </cell>
          <cell r="I4693" t="str">
            <v>UN</v>
          </cell>
          <cell r="J4693" t="str">
            <v>ATRIBUÍDO SÃO PAULO</v>
          </cell>
          <cell r="K4693" t="str">
            <v>105,19</v>
          </cell>
        </row>
        <row r="4694">
          <cell r="A4694" t="str">
            <v>INSTALACOES HIDRO SANITARIAS</v>
          </cell>
          <cell r="B4694" t="str">
            <v>INHI</v>
          </cell>
          <cell r="C4694" t="str">
            <v>CONEXOES</v>
          </cell>
          <cell r="D4694" t="str">
            <v>0180</v>
          </cell>
        </row>
        <row r="4694">
          <cell r="G4694">
            <v>96755</v>
          </cell>
          <cell r="H4694" t="str">
            <v>JOELHO 90 GRAUS, PPR, DN 110 MM, INSTALADO EM RESERVAÇÃO PREDIAL DE ÁGUA - FORNECIMENTO E INSTALAÇÃO. AF_04/2024</v>
          </cell>
          <cell r="I4694" t="str">
            <v>UN</v>
          </cell>
          <cell r="J4694" t="str">
            <v>ATRIBUÍDO SÃO PAULO</v>
          </cell>
          <cell r="K4694" t="str">
            <v>327,25</v>
          </cell>
        </row>
        <row r="4695">
          <cell r="A4695" t="str">
            <v>INSTALACOES HIDRO SANITARIAS</v>
          </cell>
          <cell r="B4695" t="str">
            <v>INHI</v>
          </cell>
          <cell r="C4695" t="str">
            <v>CONEXOES</v>
          </cell>
          <cell r="D4695" t="str">
            <v>0180</v>
          </cell>
        </row>
        <row r="4695">
          <cell r="G4695">
            <v>96758</v>
          </cell>
          <cell r="H4695" t="str">
            <v>TÊ, PPR, DN 32 MM, INSTALADO EM RESERVAÇÃO PREDIAL DE ÁGUA - FORNECIMENTO E INSTALAÇÃO. AF_04/2024</v>
          </cell>
          <cell r="I4695" t="str">
            <v>UN</v>
          </cell>
          <cell r="J4695" t="str">
            <v>ATRIBUÍDO SÃO PAULO</v>
          </cell>
          <cell r="K4695" t="str">
            <v>15,32</v>
          </cell>
        </row>
        <row r="4696">
          <cell r="A4696" t="str">
            <v>INSTALACOES HIDRO SANITARIAS</v>
          </cell>
          <cell r="B4696" t="str">
            <v>INHI</v>
          </cell>
          <cell r="C4696" t="str">
            <v>CONEXOES</v>
          </cell>
          <cell r="D4696" t="str">
            <v>0180</v>
          </cell>
        </row>
        <row r="4696">
          <cell r="G4696">
            <v>96759</v>
          </cell>
          <cell r="H4696" t="str">
            <v>TÊ, PPR, DN 40 MM, INSTALADO EM RESERVAÇÃO PREDIAL DE ÁGUA - FORNECIMENTO E INSTALAÇÃO. AF_04/2024</v>
          </cell>
          <cell r="I4696" t="str">
            <v>UN</v>
          </cell>
          <cell r="J4696" t="str">
            <v>ATRIBUÍDO SÃO PAULO</v>
          </cell>
          <cell r="K4696" t="str">
            <v>23,14</v>
          </cell>
        </row>
        <row r="4697">
          <cell r="A4697" t="str">
            <v>INSTALACOES HIDRO SANITARIAS</v>
          </cell>
          <cell r="B4697" t="str">
            <v>INHI</v>
          </cell>
          <cell r="C4697" t="str">
            <v>CONEXOES</v>
          </cell>
          <cell r="D4697" t="str">
            <v>0180</v>
          </cell>
        </row>
        <row r="4697">
          <cell r="G4697">
            <v>96760</v>
          </cell>
          <cell r="H4697" t="str">
            <v>TÊ, PPR, DN 50 MM, INSTALADO EM RESERVAÇÃO PREDIAL DE ÁGUA - FORNECIMENTO E INSTALAÇÃO. AF_04/2024</v>
          </cell>
          <cell r="I4697" t="str">
            <v>UN</v>
          </cell>
          <cell r="J4697" t="str">
            <v>ATRIBUÍDO SÃO PAULO</v>
          </cell>
          <cell r="K4697" t="str">
            <v>38,41</v>
          </cell>
        </row>
        <row r="4698">
          <cell r="A4698" t="str">
            <v>INSTALACOES HIDRO SANITARIAS</v>
          </cell>
          <cell r="B4698" t="str">
            <v>INHI</v>
          </cell>
          <cell r="C4698" t="str">
            <v>CONEXOES</v>
          </cell>
          <cell r="D4698" t="str">
            <v>0180</v>
          </cell>
        </row>
        <row r="4698">
          <cell r="G4698">
            <v>96761</v>
          </cell>
          <cell r="H4698" t="str">
            <v>TÊ, PPR, DN 63 MM, INSTALADO EM RESERVAÇÃO PREDIAL DE ÁGUA - FORNECIMENTO E INSTALAÇÃO. AF_04/2024</v>
          </cell>
          <cell r="I4698" t="str">
            <v>UN</v>
          </cell>
          <cell r="J4698" t="str">
            <v>ATRIBUÍDO SÃO PAULO</v>
          </cell>
          <cell r="K4698" t="str">
            <v>57,65</v>
          </cell>
        </row>
        <row r="4699">
          <cell r="A4699" t="str">
            <v>INSTALACOES HIDRO SANITARIAS</v>
          </cell>
          <cell r="B4699" t="str">
            <v>INHI</v>
          </cell>
          <cell r="C4699" t="str">
            <v>CONEXOES</v>
          </cell>
          <cell r="D4699" t="str">
            <v>0180</v>
          </cell>
        </row>
        <row r="4699">
          <cell r="G4699">
            <v>96762</v>
          </cell>
          <cell r="H4699" t="str">
            <v>TÊ, PPR, DN 75 MM, INSTALADO EM RESERVAÇÃO PREDIAL DE ÁGUA - FORNECIMENTO E INSTALAÇÃO. AF_04/2024</v>
          </cell>
          <cell r="I4699" t="str">
            <v>UN</v>
          </cell>
          <cell r="J4699" t="str">
            <v>ATRIBUÍDO SÃO PAULO</v>
          </cell>
          <cell r="K4699" t="str">
            <v>110,50</v>
          </cell>
        </row>
        <row r="4700">
          <cell r="A4700" t="str">
            <v>INSTALACOES HIDRO SANITARIAS</v>
          </cell>
          <cell r="B4700" t="str">
            <v>INHI</v>
          </cell>
          <cell r="C4700" t="str">
            <v>CONEXOES</v>
          </cell>
          <cell r="D4700" t="str">
            <v>0180</v>
          </cell>
        </row>
        <row r="4700">
          <cell r="G4700">
            <v>96763</v>
          </cell>
          <cell r="H4700" t="str">
            <v>TÊ, PPR, DN 90 MM, INSTALADO EM RESERVAÇÃO PREDIAL DE ÁGUA - FORNECIMENTO E INSTALAÇÃO. AF_04/2024</v>
          </cell>
          <cell r="I4700" t="str">
            <v>UN</v>
          </cell>
          <cell r="J4700" t="str">
            <v>ATRIBUÍDO SÃO PAULO</v>
          </cell>
          <cell r="K4700" t="str">
            <v>148,03</v>
          </cell>
        </row>
        <row r="4701">
          <cell r="A4701" t="str">
            <v>INSTALACOES HIDRO SANITARIAS</v>
          </cell>
          <cell r="B4701" t="str">
            <v>INHI</v>
          </cell>
          <cell r="C4701" t="str">
            <v>CONEXOES</v>
          </cell>
          <cell r="D4701" t="str">
            <v>0180</v>
          </cell>
        </row>
        <row r="4701">
          <cell r="G4701">
            <v>96764</v>
          </cell>
          <cell r="H4701" t="str">
            <v>TÊ, PPR, DN 110 MM, INSTALADO EM RESERVAÇÃO PREDIAL DE ÁGUA - FORNECIMENTO E INSTALAÇÃO. AF_04/2024</v>
          </cell>
          <cell r="I4701" t="str">
            <v>UN</v>
          </cell>
          <cell r="J4701" t="str">
            <v>ATRIBUÍDO SÃO PAULO</v>
          </cell>
          <cell r="K4701" t="str">
            <v>295,90</v>
          </cell>
        </row>
        <row r="4702">
          <cell r="A4702" t="str">
            <v>INSTALACOES HIDRO SANITARIAS</v>
          </cell>
          <cell r="B4702" t="str">
            <v>INHI</v>
          </cell>
          <cell r="C4702" t="str">
            <v>CONEXOES</v>
          </cell>
          <cell r="D4702" t="str">
            <v>0180</v>
          </cell>
        </row>
        <row r="4702">
          <cell r="G4702">
            <v>96802</v>
          </cell>
          <cell r="H4702" t="str">
            <v>KIT CHASSI PEX, PRÉ-FABRICADO, PARA CHUVEIRO, INCLUSO QUADRO METÁLICO, TUBOS, REGISTROS DE PRESSÃO E CONEXÕES POR CRIMPAGEM - FORNECIMENTO E INSTALAÇÃO. AF_02/2023</v>
          </cell>
          <cell r="I4702" t="str">
            <v>UN</v>
          </cell>
          <cell r="J4702" t="str">
            <v>ATRIBUÍDO SÃO PAULO</v>
          </cell>
          <cell r="K4702" t="str">
            <v>402,96</v>
          </cell>
        </row>
        <row r="4703">
          <cell r="A4703" t="str">
            <v>INSTALACOES HIDRO SANITARIAS</v>
          </cell>
          <cell r="B4703" t="str">
            <v>INHI</v>
          </cell>
          <cell r="C4703" t="str">
            <v>CONEXOES</v>
          </cell>
          <cell r="D4703" t="str">
            <v>0180</v>
          </cell>
        </row>
        <row r="4703">
          <cell r="G4703">
            <v>96803</v>
          </cell>
          <cell r="H4703" t="str">
            <v>KIT CHASSI PEX, PRÉ-FABRICADO, PARA COZINHA COM CUBA SIMPLES, INCLUSO QUADRO METÁLICO, TUBOS E CONEXÕES POR CRIMPAGEM - FORNECIMENTO E INSTALAÇÃO. AF_02/2023</v>
          </cell>
          <cell r="I4703" t="str">
            <v>UN</v>
          </cell>
          <cell r="J4703" t="str">
            <v>ATRIBUÍDO SÃO PAULO</v>
          </cell>
          <cell r="K4703" t="str">
            <v>71,57</v>
          </cell>
        </row>
        <row r="4704">
          <cell r="A4704" t="str">
            <v>INSTALACOES HIDRO SANITARIAS</v>
          </cell>
          <cell r="B4704" t="str">
            <v>INHI</v>
          </cell>
          <cell r="C4704" t="str">
            <v>CONEXOES</v>
          </cell>
          <cell r="D4704" t="str">
            <v>0180</v>
          </cell>
        </row>
        <row r="4704">
          <cell r="G4704">
            <v>96804</v>
          </cell>
          <cell r="H4704" t="str">
            <v>KIT CHASSI PEX, PRÉ-FABRICADO, PARA ÁREA DE SERVIÇO COM TANQUE E MÁQUINA DE LAVAR ROUPA, INCLUSO QUADRO METÁLICO, TUBOS E CONEXÕES POR CRIMPAGEM - FORNECIMENTO E INSTALAÇÃO. AF_02/2023</v>
          </cell>
          <cell r="I4704" t="str">
            <v>UN</v>
          </cell>
          <cell r="J4704" t="str">
            <v>ATRIBUÍDO SÃO PAULO</v>
          </cell>
          <cell r="K4704" t="str">
            <v>113,49</v>
          </cell>
        </row>
        <row r="4705">
          <cell r="A4705" t="str">
            <v>INSTALACOES HIDRO SANITARIAS</v>
          </cell>
          <cell r="B4705" t="str">
            <v>INHI</v>
          </cell>
          <cell r="C4705" t="str">
            <v>CONEXOES</v>
          </cell>
          <cell r="D4705" t="str">
            <v>0180</v>
          </cell>
        </row>
        <row r="4705">
          <cell r="G4705">
            <v>96805</v>
          </cell>
          <cell r="H4705" t="str">
            <v>KIT CHASSI PEX, PRÉ-FABRICADO, PARA CHUVEIRO, INCLUSO QUADRO METÁLICO, TUBOS, REGISTROS DE PRESSÃO E CONEXÕES POR ANEL DESLIZANTE - FORNECIMENTO E INSTALAÇÃO. AF_02/2023</v>
          </cell>
          <cell r="I4705" t="str">
            <v>UN</v>
          </cell>
          <cell r="J4705" t="str">
            <v>ATRIBUÍDO SÃO PAULO</v>
          </cell>
          <cell r="K4705" t="str">
            <v>205,96</v>
          </cell>
        </row>
        <row r="4706">
          <cell r="A4706" t="str">
            <v>INSTALACOES HIDRO SANITARIAS</v>
          </cell>
          <cell r="B4706" t="str">
            <v>INHI</v>
          </cell>
          <cell r="C4706" t="str">
            <v>CONEXOES</v>
          </cell>
          <cell r="D4706" t="str">
            <v>0180</v>
          </cell>
        </row>
        <row r="4706">
          <cell r="G4706">
            <v>96806</v>
          </cell>
          <cell r="H4706" t="str">
            <v>KIT CHASSI PEX, PRÉ-FABRICADO, PARA COZINHA COM CUBA SIMPLES, INCLUSO QUADRO METÁLICO, TUBOS E CONEXÕES POR ANEL DESLIZANTE - FORNECIMENTO E INSTALAÇÃO. AF_02/2023</v>
          </cell>
          <cell r="I4706" t="str">
            <v>UN</v>
          </cell>
          <cell r="J4706" t="str">
            <v>ATRIBUÍDO SÃO PAULO</v>
          </cell>
          <cell r="K4706" t="str">
            <v>77,43</v>
          </cell>
        </row>
        <row r="4707">
          <cell r="A4707" t="str">
            <v>INSTALACOES HIDRO SANITARIAS</v>
          </cell>
          <cell r="B4707" t="str">
            <v>INHI</v>
          </cell>
          <cell r="C4707" t="str">
            <v>CONEXOES</v>
          </cell>
          <cell r="D4707" t="str">
            <v>0180</v>
          </cell>
        </row>
        <row r="4707">
          <cell r="G4707">
            <v>96807</v>
          </cell>
          <cell r="H4707" t="str">
            <v>KIT CHASSI PEX, PRÉ-FABRICADO, PARA ÁREA DE SERVIÇO COM TANQUE E MÁQUINA DE LAVAR ROUPA, INCLUSO QUADRO METÁLICO, TUBOS E CONEXÕES POR ANEL DESLIZANTE - FORNECIMENTO E INSTALAÇÃO. AF_02/2023</v>
          </cell>
          <cell r="I4707" t="str">
            <v>UN</v>
          </cell>
          <cell r="J4707" t="str">
            <v>ATRIBUÍDO SÃO PAULO</v>
          </cell>
          <cell r="K4707" t="str">
            <v>123,16</v>
          </cell>
        </row>
        <row r="4708">
          <cell r="A4708" t="str">
            <v>INSTALACOES HIDRO SANITARIAS</v>
          </cell>
          <cell r="B4708" t="str">
            <v>INHI</v>
          </cell>
          <cell r="C4708" t="str">
            <v>CONEXOES</v>
          </cell>
          <cell r="D4708" t="str">
            <v>0180</v>
          </cell>
        </row>
        <row r="4708">
          <cell r="G4708">
            <v>96808</v>
          </cell>
          <cell r="H4708" t="str">
            <v>UNIÃO METÁLICA PARA INSTALAÇÕES EM PEX ÁGUA, DN 16 MM, COM ANEL DESLIZANTE - FORNECIMENTO E INSTALAÇÃO. AF_02/2023</v>
          </cell>
          <cell r="I4708" t="str">
            <v>UN</v>
          </cell>
          <cell r="J4708" t="str">
            <v>ATRIBUÍDO SÃO PAULO</v>
          </cell>
          <cell r="K4708" t="str">
            <v>15,28</v>
          </cell>
        </row>
        <row r="4709">
          <cell r="A4709" t="str">
            <v>INSTALACOES HIDRO SANITARIAS</v>
          </cell>
          <cell r="B4709" t="str">
            <v>INHI</v>
          </cell>
          <cell r="C4709" t="str">
            <v>CONEXOES</v>
          </cell>
          <cell r="D4709" t="str">
            <v>0180</v>
          </cell>
        </row>
        <row r="4709">
          <cell r="G4709">
            <v>96809</v>
          </cell>
          <cell r="H4709" t="str">
            <v>CONEXÃO FIXA, ROSCA FÊMEA, METÁLICA, PARA INSTALAÇÕES EM PEX ÁGUA, DN 16 MM X 1/2", COM ANEL DESLIZANTE. FORNECIMENTO E INSTALAÇÃO. AF_02/2023</v>
          </cell>
          <cell r="I4709" t="str">
            <v>UN</v>
          </cell>
          <cell r="J4709" t="str">
            <v>ATRIBUÍDO SÃO PAULO</v>
          </cell>
          <cell r="K4709" t="str">
            <v>16,99</v>
          </cell>
        </row>
        <row r="4710">
          <cell r="A4710" t="str">
            <v>INSTALACOES HIDRO SANITARIAS</v>
          </cell>
          <cell r="B4710" t="str">
            <v>INHI</v>
          </cell>
          <cell r="C4710" t="str">
            <v>CONEXOES</v>
          </cell>
          <cell r="D4710" t="str">
            <v>0180</v>
          </cell>
        </row>
        <row r="4710">
          <cell r="G4710">
            <v>96810</v>
          </cell>
          <cell r="H4710" t="str">
            <v>CONEXÃO MÓVEL, ROSCA FÊMEA, METÁLICA, PARA INSTALAÇÕES EM PEX ÁGUA, DN 16 MM X 3/4", COM ANEL DESLIZANTE. FORNECIMENTO E INSTALAÇÃO. AF_02/2023</v>
          </cell>
          <cell r="I4710" t="str">
            <v>UN</v>
          </cell>
          <cell r="J4710" t="str">
            <v>ATRIBUÍDO SÃO PAULO</v>
          </cell>
          <cell r="K4710" t="str">
            <v>18,42</v>
          </cell>
        </row>
        <row r="4711">
          <cell r="A4711" t="str">
            <v>INSTALACOES HIDRO SANITARIAS</v>
          </cell>
          <cell r="B4711" t="str">
            <v>INHI</v>
          </cell>
          <cell r="C4711" t="str">
            <v>CONEXOES</v>
          </cell>
          <cell r="D4711" t="str">
            <v>0180</v>
          </cell>
        </row>
        <row r="4711">
          <cell r="G4711">
            <v>96811</v>
          </cell>
          <cell r="H4711" t="str">
            <v>UNIÃO METÁLICA PARA INSTALAÇÕES EM PEX ÁGUA, DN 20 MM, COM ANEL DESLIZANTE - FORNECIMENTO E INSTALAÇÃO. AF_02/2023</v>
          </cell>
          <cell r="I4711" t="str">
            <v>UN</v>
          </cell>
          <cell r="J4711" t="str">
            <v>ATRIBUÍDO SÃO PAULO</v>
          </cell>
          <cell r="K4711" t="str">
            <v>19,41</v>
          </cell>
        </row>
        <row r="4712">
          <cell r="A4712" t="str">
            <v>INSTALACOES HIDRO SANITARIAS</v>
          </cell>
          <cell r="B4712" t="str">
            <v>INHI</v>
          </cell>
          <cell r="C4712" t="str">
            <v>CONEXOES</v>
          </cell>
          <cell r="D4712" t="str">
            <v>0180</v>
          </cell>
        </row>
        <row r="4712">
          <cell r="G4712">
            <v>96812</v>
          </cell>
          <cell r="H4712" t="str">
            <v>CONEXÃO FIXA, ROSCA FÊMEA, METÁLICA, PARA INSTALAÇÕES EM PEX ÁGUA, DN 20 MM X 1/2", COM ANEL DESLIZANTE. FORNECIMENTO E INSTALAÇÃO. AF_02/2023</v>
          </cell>
          <cell r="I4712" t="str">
            <v>UN</v>
          </cell>
          <cell r="J4712" t="str">
            <v>ATRIBUÍDO SÃO PAULO</v>
          </cell>
          <cell r="K4712" t="str">
            <v>17,68</v>
          </cell>
        </row>
        <row r="4713">
          <cell r="A4713" t="str">
            <v>INSTALACOES HIDRO SANITARIAS</v>
          </cell>
          <cell r="B4713" t="str">
            <v>INHI</v>
          </cell>
          <cell r="C4713" t="str">
            <v>CONEXOES</v>
          </cell>
          <cell r="D4713" t="str">
            <v>0180</v>
          </cell>
        </row>
        <row r="4713">
          <cell r="G4713">
            <v>96813</v>
          </cell>
          <cell r="H4713" t="str">
            <v>CONEXÃO FIXA, ROSCA FÊMEA, METÁLICA, PARA INSTALAÇÕES EM PEX ÁGUA, DN 20 MM X 3/4", COM ANEL DESLIZANTE. FORNECIMENTO E INSTALAÇÃO. AF_02/2023</v>
          </cell>
          <cell r="I4713" t="str">
            <v>UN</v>
          </cell>
          <cell r="J4713" t="str">
            <v>ATRIBUÍDO SÃO PAULO</v>
          </cell>
          <cell r="K4713" t="str">
            <v>20,20</v>
          </cell>
        </row>
        <row r="4714">
          <cell r="A4714" t="str">
            <v>INSTALACOES HIDRO SANITARIAS</v>
          </cell>
          <cell r="B4714" t="str">
            <v>INHI</v>
          </cell>
          <cell r="C4714" t="str">
            <v>CONEXOES</v>
          </cell>
          <cell r="D4714" t="str">
            <v>0180</v>
          </cell>
        </row>
        <row r="4714">
          <cell r="G4714">
            <v>96814</v>
          </cell>
          <cell r="H4714" t="str">
            <v>UNIÃO DE REDUÇÃO, METÁLICA, PARA INSTALAÇÕES EM PEX ÁGUA, DN 20 X 16 MM, CONEXÃO POR ANEL DESLIZANTE - FORNECIMENTO E INSTALAÇÃO. AF_02/2023</v>
          </cell>
          <cell r="I4714" t="str">
            <v>UN</v>
          </cell>
          <cell r="J4714" t="str">
            <v>ATRIBUÍDO SÃO PAULO</v>
          </cell>
          <cell r="K4714" t="str">
            <v>14,58</v>
          </cell>
        </row>
        <row r="4715">
          <cell r="A4715" t="str">
            <v>INSTALACOES HIDRO SANITARIAS</v>
          </cell>
          <cell r="B4715" t="str">
            <v>INHI</v>
          </cell>
          <cell r="C4715" t="str">
            <v>CONEXOES</v>
          </cell>
          <cell r="D4715" t="str">
            <v>0180</v>
          </cell>
        </row>
        <row r="4715">
          <cell r="G4715">
            <v>96815</v>
          </cell>
          <cell r="H4715" t="str">
            <v>UNIÃO METÁLICA PARA INSTALAÇÕES EM PEX ÁGUA, DN 25 MM, COM ANEL DESLIZANTE - FORNECIMENTO E INSTALAÇÃO. AF_02/2023</v>
          </cell>
          <cell r="I4715" t="str">
            <v>UN</v>
          </cell>
          <cell r="J4715" t="str">
            <v>ATRIBUÍDO SÃO PAULO</v>
          </cell>
          <cell r="K4715" t="str">
            <v>30,66</v>
          </cell>
        </row>
        <row r="4716">
          <cell r="A4716" t="str">
            <v>INSTALACOES HIDRO SANITARIAS</v>
          </cell>
          <cell r="B4716" t="str">
            <v>INHI</v>
          </cell>
          <cell r="C4716" t="str">
            <v>CONEXOES</v>
          </cell>
          <cell r="D4716" t="str">
            <v>0180</v>
          </cell>
        </row>
        <row r="4716">
          <cell r="G4716">
            <v>96816</v>
          </cell>
          <cell r="H4716" t="str">
            <v>CONEXÃO FIXA, ROSCA FÊMEA, METÁLICA, PARA INSTALAÇÕES EM PEX ÁGUA, DN 25 MM X 3/4", COM ANEL DESLIZANTE - FORNECIMENTO E INSTALAÇÃO. AF_02/2023</v>
          </cell>
          <cell r="I4716" t="str">
            <v>UN</v>
          </cell>
          <cell r="J4716" t="str">
            <v>ATRIBUÍDO SÃO PAULO</v>
          </cell>
          <cell r="K4716" t="str">
            <v>22,91</v>
          </cell>
        </row>
        <row r="4717">
          <cell r="A4717" t="str">
            <v>INSTALACOES HIDRO SANITARIAS</v>
          </cell>
          <cell r="B4717" t="str">
            <v>INHI</v>
          </cell>
          <cell r="C4717" t="str">
            <v>CONEXOES</v>
          </cell>
          <cell r="D4717" t="str">
            <v>0180</v>
          </cell>
        </row>
        <row r="4717">
          <cell r="G4717">
            <v>96817</v>
          </cell>
          <cell r="H4717" t="str">
            <v>CONEXÃO FIXA, ROSCA FÊMEA, METÁLICA, PARA INSTALAÇÕES EM PEX ÁGUA, DN 25 MM X 1", COM ANEL DESLIZANTE - FORNECIMENTO E INSTALAÇÃO. AF_02/2023</v>
          </cell>
          <cell r="I4717" t="str">
            <v>UN</v>
          </cell>
          <cell r="J4717" t="str">
            <v>ATRIBUÍDO SÃO PAULO</v>
          </cell>
          <cell r="K4717" t="str">
            <v>30,91</v>
          </cell>
        </row>
        <row r="4718">
          <cell r="A4718" t="str">
            <v>INSTALACOES HIDRO SANITARIAS</v>
          </cell>
          <cell r="B4718" t="str">
            <v>INHI</v>
          </cell>
          <cell r="C4718" t="str">
            <v>CONEXOES</v>
          </cell>
          <cell r="D4718" t="str">
            <v>0180</v>
          </cell>
        </row>
        <row r="4718">
          <cell r="G4718">
            <v>96818</v>
          </cell>
          <cell r="H4718" t="str">
            <v>UNIÃO DE REDUÇÃO, METÁLICA, PARA INSTALAÇÕES EM PEX ÁGUA, DN 25 X 16 MM, CONEXÃO POR ANEL DESLIZANTE - FORNECIMENTO E INSTALAÇÃO. AF_02/2023</v>
          </cell>
          <cell r="I4718" t="str">
            <v>UN</v>
          </cell>
          <cell r="J4718" t="str">
            <v>ATRIBUÍDO SÃO PAULO</v>
          </cell>
          <cell r="K4718" t="str">
            <v>19,84</v>
          </cell>
        </row>
        <row r="4719">
          <cell r="A4719" t="str">
            <v>INSTALACOES HIDRO SANITARIAS</v>
          </cell>
          <cell r="B4719" t="str">
            <v>INHI</v>
          </cell>
          <cell r="C4719" t="str">
            <v>CONEXOES</v>
          </cell>
          <cell r="D4719" t="str">
            <v>0180</v>
          </cell>
        </row>
        <row r="4719">
          <cell r="G4719">
            <v>96819</v>
          </cell>
          <cell r="H4719" t="str">
            <v>UNIÃO DE REDUÇÃO, METÁLICA, PARA INSTALAÇÕES EM PEX ÁGUA, DN 25 X 20 MM, CONEXÃO POR ANEL DESLIZANTE - FORNECIMENTO E INSTALAÇÃO. AF_02/2023</v>
          </cell>
          <cell r="I4719" t="str">
            <v>UN</v>
          </cell>
          <cell r="J4719" t="str">
            <v>ATRIBUÍDO SÃO PAULO</v>
          </cell>
          <cell r="K4719" t="str">
            <v>21,27</v>
          </cell>
        </row>
        <row r="4720">
          <cell r="A4720" t="str">
            <v>INSTALACOES HIDRO SANITARIAS</v>
          </cell>
          <cell r="B4720" t="str">
            <v>INHI</v>
          </cell>
          <cell r="C4720" t="str">
            <v>CONEXOES</v>
          </cell>
          <cell r="D4720" t="str">
            <v>0180</v>
          </cell>
        </row>
        <row r="4720">
          <cell r="G4720">
            <v>96820</v>
          </cell>
          <cell r="H4720" t="str">
            <v>UNIÃO METÁLICA PARA INSTALAÇÕES EM PEX ÁGUA, DN 32 MM, COM ANEL DESLIZANTE - FORNECIMENTO E INSTALAÇÃO. AF_02/2023</v>
          </cell>
          <cell r="I4720" t="str">
            <v>UN</v>
          </cell>
          <cell r="J4720" t="str">
            <v>ATRIBUÍDO SÃO PAULO</v>
          </cell>
          <cell r="K4720" t="str">
            <v>36,81</v>
          </cell>
        </row>
        <row r="4721">
          <cell r="A4721" t="str">
            <v>INSTALACOES HIDRO SANITARIAS</v>
          </cell>
          <cell r="B4721" t="str">
            <v>INHI</v>
          </cell>
          <cell r="C4721" t="str">
            <v>CONEXOES</v>
          </cell>
          <cell r="D4721" t="str">
            <v>0180</v>
          </cell>
        </row>
        <row r="4721">
          <cell r="G4721">
            <v>96821</v>
          </cell>
          <cell r="H4721" t="str">
            <v>CONEXÃO FIXA, ROSCA FÊMEA, METÁLICA, PARA INSTALAÇÕES EM PEX ÁGUA, DN 32 MM X 1", COM ANEL DESLIZANTE - FORNECIMENTO E INSTALAÇÃO. AF_02/2023</v>
          </cell>
          <cell r="I4721" t="str">
            <v>UN</v>
          </cell>
          <cell r="J4721" t="str">
            <v>ATRIBUÍDO SÃO PAULO</v>
          </cell>
          <cell r="K4721" t="str">
            <v>34,47</v>
          </cell>
        </row>
        <row r="4722">
          <cell r="A4722" t="str">
            <v>INSTALACOES HIDRO SANITARIAS</v>
          </cell>
          <cell r="B4722" t="str">
            <v>INHI</v>
          </cell>
          <cell r="C4722" t="str">
            <v>CONEXOES</v>
          </cell>
          <cell r="D4722" t="str">
            <v>0180</v>
          </cell>
        </row>
        <row r="4722">
          <cell r="G4722">
            <v>96822</v>
          </cell>
          <cell r="H4722" t="str">
            <v>UNIÃO DE REDUÇÃO, METÁLICA, PARA INSTALAÇÕES EM PEX ÁGUA, DN 32 X 25 MM, CONEXÃO POR ANEL DESLIZANTE - FORNECIMENTO E INSTALAÇÃO. AF_02/2023</v>
          </cell>
          <cell r="I4722" t="str">
            <v>UN</v>
          </cell>
          <cell r="J4722" t="str">
            <v>ATRIBUÍDO SÃO PAULO</v>
          </cell>
          <cell r="K4722" t="str">
            <v>28,05</v>
          </cell>
        </row>
        <row r="4723">
          <cell r="A4723" t="str">
            <v>INSTALACOES HIDRO SANITARIAS</v>
          </cell>
          <cell r="B4723" t="str">
            <v>INHI</v>
          </cell>
          <cell r="C4723" t="str">
            <v>CONEXOES</v>
          </cell>
          <cell r="D4723" t="str">
            <v>0180</v>
          </cell>
        </row>
        <row r="4723">
          <cell r="G4723">
            <v>96823</v>
          </cell>
          <cell r="H4723" t="str">
            <v>LUVA PARA INSTALAÇÕES EM PEX ÁGUA, DN 16 MM, CONEXÃO POR CRIMPAGEM - FORNECIMENTO E INSTALAÇÃO. AF_02/2023</v>
          </cell>
          <cell r="I4723" t="str">
            <v>UN</v>
          </cell>
          <cell r="J4723" t="str">
            <v>ATRIBUÍDO SÃO PAULO</v>
          </cell>
          <cell r="K4723" t="str">
            <v>10,32</v>
          </cell>
        </row>
        <row r="4724">
          <cell r="A4724" t="str">
            <v>INSTALACOES HIDRO SANITARIAS</v>
          </cell>
          <cell r="B4724" t="str">
            <v>INHI</v>
          </cell>
          <cell r="C4724" t="str">
            <v>CONEXOES</v>
          </cell>
          <cell r="D4724" t="str">
            <v>0180</v>
          </cell>
        </row>
        <row r="4724">
          <cell r="G4724">
            <v>96824</v>
          </cell>
          <cell r="H4724" t="str">
            <v>CONEXÃO FIXA, ROSCA FÊMEA, PARA INSTALAÇÕES EM PEX ÁGUA, DN 16MM X 1/2", CONEXÃO POR CRIMPAGEM - FORNECIMENTO E INSTALAÇÃO. AF_02/2023</v>
          </cell>
          <cell r="I4724" t="str">
            <v>UN</v>
          </cell>
          <cell r="J4724" t="str">
            <v>ATRIBUÍDO SÃO PAULO</v>
          </cell>
          <cell r="K4724" t="str">
            <v>15,99</v>
          </cell>
        </row>
        <row r="4725">
          <cell r="A4725" t="str">
            <v>INSTALACOES HIDRO SANITARIAS</v>
          </cell>
          <cell r="B4725" t="str">
            <v>INHI</v>
          </cell>
          <cell r="C4725" t="str">
            <v>CONEXOES</v>
          </cell>
          <cell r="D4725" t="str">
            <v>0180</v>
          </cell>
        </row>
        <row r="4725">
          <cell r="G4725">
            <v>96826</v>
          </cell>
          <cell r="H4725" t="str">
            <v>LUVA PARA INSTALAÇÕES EM PEX ÁGUA, DN 20 MM, CONEXÃO POR CRIMPAGEM - FORNECIMENTO E INSTALAÇÃO. AF_02/2023</v>
          </cell>
          <cell r="I4725" t="str">
            <v>UN</v>
          </cell>
          <cell r="J4725" t="str">
            <v>ATRIBUÍDO SÃO PAULO</v>
          </cell>
          <cell r="K4725" t="str">
            <v>11,95</v>
          </cell>
        </row>
        <row r="4726">
          <cell r="A4726" t="str">
            <v>INSTALACOES HIDRO SANITARIAS</v>
          </cell>
          <cell r="B4726" t="str">
            <v>INHI</v>
          </cell>
          <cell r="C4726" t="str">
            <v>CONEXOES</v>
          </cell>
          <cell r="D4726" t="str">
            <v>0180</v>
          </cell>
        </row>
        <row r="4726">
          <cell r="G4726">
            <v>96827</v>
          </cell>
          <cell r="H4726" t="str">
            <v>CONEXÃO FIXA, ROSCA FÊMEA, PARA INSTALAÇÕES EM PEX ÁGUA, DN 20MM X 1/2", CONEXÃO POR CRIMPAGEM - FORNECIMENTO E INSTALAÇÃO. AF_02/2023</v>
          </cell>
          <cell r="I4726" t="str">
            <v>UN</v>
          </cell>
          <cell r="J4726" t="str">
            <v>ATRIBUÍDO SÃO PAULO</v>
          </cell>
          <cell r="K4726" t="str">
            <v>17,46</v>
          </cell>
        </row>
        <row r="4727">
          <cell r="A4727" t="str">
            <v>INSTALACOES HIDRO SANITARIAS</v>
          </cell>
          <cell r="B4727" t="str">
            <v>INHI</v>
          </cell>
          <cell r="C4727" t="str">
            <v>CONEXOES</v>
          </cell>
          <cell r="D4727" t="str">
            <v>0180</v>
          </cell>
        </row>
        <row r="4727">
          <cell r="G4727">
            <v>96828</v>
          </cell>
          <cell r="H4727" t="str">
            <v>CONEXÃO FIXA, ROSCA FÊMEA, PARA INSTALAÇÕES EM PEX ÁGUA, DN 20MM X 3/4", CONEXÃO POR CRIMPAGEM - FORNECIMENTO E INSTALAÇÃO. AF_02/2023</v>
          </cell>
          <cell r="I4727" t="str">
            <v>UN</v>
          </cell>
          <cell r="J4727" t="str">
            <v>ATRIBUÍDO SÃO PAULO</v>
          </cell>
          <cell r="K4727" t="str">
            <v>21,67</v>
          </cell>
        </row>
        <row r="4728">
          <cell r="A4728" t="str">
            <v>INSTALACOES HIDRO SANITARIAS</v>
          </cell>
          <cell r="B4728" t="str">
            <v>INHI</v>
          </cell>
          <cell r="C4728" t="str">
            <v>CONEXOES</v>
          </cell>
          <cell r="D4728" t="str">
            <v>0180</v>
          </cell>
        </row>
        <row r="4728">
          <cell r="G4728">
            <v>96829</v>
          </cell>
          <cell r="H4728" t="str">
            <v>LUVA DE REDUÇÃO PARA INSTALAÇÕES EM PEX ÁGUA, DN 20 X 16 MM, CONEXÃO POR CRIMPAGEM - FORNECIMENTO E INSTALAÇÃO. AF_02/2023</v>
          </cell>
          <cell r="I4728" t="str">
            <v>UN</v>
          </cell>
          <cell r="J4728" t="str">
            <v>ATRIBUÍDO SÃO PAULO</v>
          </cell>
          <cell r="K4728" t="str">
            <v>17,12</v>
          </cell>
        </row>
        <row r="4729">
          <cell r="A4729" t="str">
            <v>INSTALACOES HIDRO SANITARIAS</v>
          </cell>
          <cell r="B4729" t="str">
            <v>INHI</v>
          </cell>
          <cell r="C4729" t="str">
            <v>CONEXOES</v>
          </cell>
          <cell r="D4729" t="str">
            <v>0180</v>
          </cell>
        </row>
        <row r="4729">
          <cell r="G4729">
            <v>96830</v>
          </cell>
          <cell r="H4729" t="str">
            <v>LUVA PARA INSTALAÇÕES EM PEX ÁGUA, DN 25 MM, CONEXÃO POR CRIMPAGEM - FORNECIMENTO E INSTALAÇÃO. AF_02/2023</v>
          </cell>
          <cell r="I4729" t="str">
            <v>UN</v>
          </cell>
          <cell r="J4729" t="str">
            <v>ATRIBUÍDO SÃO PAULO</v>
          </cell>
          <cell r="K4729" t="str">
            <v>19,12</v>
          </cell>
        </row>
        <row r="4730">
          <cell r="A4730" t="str">
            <v>INSTALACOES HIDRO SANITARIAS</v>
          </cell>
          <cell r="B4730" t="str">
            <v>INHI</v>
          </cell>
          <cell r="C4730" t="str">
            <v>CONEXOES</v>
          </cell>
          <cell r="D4730" t="str">
            <v>0180</v>
          </cell>
        </row>
        <row r="4730">
          <cell r="G4730">
            <v>96832</v>
          </cell>
          <cell r="H4730" t="str">
            <v>CONEXÃO FIXA, ROSCA FÊMEA, PARA INSTALAÇÕES EM PEX ÁGUA, DN 25MM X 3/4", CONEXÃO POR CRIMPAGEM - FORNECIMENTO E INSTALAÇÃO. AF_02/2023</v>
          </cell>
          <cell r="I4730" t="str">
            <v>UN</v>
          </cell>
          <cell r="J4730" t="str">
            <v>ATRIBUÍDO SÃO PAULO</v>
          </cell>
          <cell r="K4730" t="str">
            <v>27,51</v>
          </cell>
        </row>
        <row r="4731">
          <cell r="A4731" t="str">
            <v>INSTALACOES HIDRO SANITARIAS</v>
          </cell>
          <cell r="B4731" t="str">
            <v>INHI</v>
          </cell>
          <cell r="C4731" t="str">
            <v>CONEXOES</v>
          </cell>
          <cell r="D4731" t="str">
            <v>0180</v>
          </cell>
        </row>
        <row r="4731">
          <cell r="G4731">
            <v>96833</v>
          </cell>
          <cell r="H4731" t="str">
            <v>LUVA DE REDUÇÃO PARA INSTALAÇÕES EM PEX ÁGUA, DN 25 X 16 MM, CONEXÃO POR CRIMPAGEM - FORNECIMENTO E INSTALAÇÃO. AF_02/2023</v>
          </cell>
          <cell r="I4731" t="str">
            <v>UN</v>
          </cell>
          <cell r="J4731" t="str">
            <v>ATRIBUÍDO SÃO PAULO</v>
          </cell>
          <cell r="K4731" t="str">
            <v>21,95</v>
          </cell>
        </row>
        <row r="4732">
          <cell r="A4732" t="str">
            <v>INSTALACOES HIDRO SANITARIAS</v>
          </cell>
          <cell r="B4732" t="str">
            <v>INHI</v>
          </cell>
          <cell r="C4732" t="str">
            <v>CONEXOES</v>
          </cell>
          <cell r="D4732" t="str">
            <v>0180</v>
          </cell>
        </row>
        <row r="4732">
          <cell r="G4732">
            <v>96834</v>
          </cell>
          <cell r="H4732" t="str">
            <v>LUVA PARA INSTALAÇÕES EM PEX ÁGUA, DN 32 MM, CONEXÃO POR CRIMPAGEM - FORNECIMENTO E INSTALAÇÃO. AF_02/2023</v>
          </cell>
          <cell r="I4732" t="str">
            <v>UN</v>
          </cell>
          <cell r="J4732" t="str">
            <v>ATRIBUÍDO SÃO PAULO</v>
          </cell>
          <cell r="K4732" t="str">
            <v>26,03</v>
          </cell>
        </row>
        <row r="4733">
          <cell r="A4733" t="str">
            <v>INSTALACOES HIDRO SANITARIAS</v>
          </cell>
          <cell r="B4733" t="str">
            <v>INHI</v>
          </cell>
          <cell r="C4733" t="str">
            <v>CONEXOES</v>
          </cell>
          <cell r="D4733" t="str">
            <v>0180</v>
          </cell>
        </row>
        <row r="4733">
          <cell r="G4733">
            <v>96836</v>
          </cell>
          <cell r="H4733" t="str">
            <v>LUVA DE REDUÇÃO PARA INSTALAÇÕES EM PEX ÁGUA, DN 32 X 25 MM, CONEXÃO POR CRIMPAGEM - FORNECIMENTO E INSTALAÇÃO. AF_02/2023</v>
          </cell>
          <cell r="I4733" t="str">
            <v>UN</v>
          </cell>
          <cell r="J4733" t="str">
            <v>ATRIBUÍDO SÃO PAULO</v>
          </cell>
          <cell r="K4733" t="str">
            <v>31,52</v>
          </cell>
        </row>
        <row r="4734">
          <cell r="A4734" t="str">
            <v>INSTALACOES HIDRO SANITARIAS</v>
          </cell>
          <cell r="B4734" t="str">
            <v>INHI</v>
          </cell>
          <cell r="C4734" t="str">
            <v>CONEXOES</v>
          </cell>
          <cell r="D4734" t="str">
            <v>0180</v>
          </cell>
        </row>
        <row r="4734">
          <cell r="G4734">
            <v>96837</v>
          </cell>
          <cell r="H4734" t="str">
            <v>JOELHO 90 GRAUS, METÁLICO, PARA INSTALAÇÕES EM PEX ÁGUA, DN 16 MM, CONEXÃO POR ANEL DESLIZANTE - FORNECIMENTO E INSTALAÇÃO. AF_02/2023</v>
          </cell>
          <cell r="I4734" t="str">
            <v>UN</v>
          </cell>
          <cell r="J4734" t="str">
            <v>ATRIBUÍDO SÃO PAULO</v>
          </cell>
          <cell r="K4734" t="str">
            <v>18,93</v>
          </cell>
        </row>
        <row r="4735">
          <cell r="A4735" t="str">
            <v>INSTALACOES HIDRO SANITARIAS</v>
          </cell>
          <cell r="B4735" t="str">
            <v>INHI</v>
          </cell>
          <cell r="C4735" t="str">
            <v>CONEXOES</v>
          </cell>
          <cell r="D4735" t="str">
            <v>0180</v>
          </cell>
        </row>
        <row r="4735">
          <cell r="G4735">
            <v>96838</v>
          </cell>
          <cell r="H4735" t="str">
            <v>JOELHO 90 GRAUS, ROSCA FÊMEA TERMINAL, METÁLICO, PARA INSTALAÇÕES EM PEX ÁGUA, DN 16MM X 1/2", CONEXÃO POR ANEL DESLIZANTE - FORNECIMENTO E INSTALAÇÃO. AF_02/2023</v>
          </cell>
          <cell r="I4735" t="str">
            <v>UN</v>
          </cell>
          <cell r="J4735" t="str">
            <v>ATRIBUÍDO SÃO PAULO</v>
          </cell>
          <cell r="K4735" t="str">
            <v>22,60</v>
          </cell>
        </row>
        <row r="4736">
          <cell r="A4736" t="str">
            <v>INSTALACOES HIDRO SANITARIAS</v>
          </cell>
          <cell r="B4736" t="str">
            <v>INHI</v>
          </cell>
          <cell r="C4736" t="str">
            <v>CONEXOES</v>
          </cell>
          <cell r="D4736" t="str">
            <v>0180</v>
          </cell>
        </row>
        <row r="4736">
          <cell r="G4736">
            <v>96839</v>
          </cell>
          <cell r="H4736" t="str">
            <v>JOELHO, ROSCA FÊMEA, COM BASE FIXA, METÁLICO, PARA INSTALAÇÕES EM PEX ÁGUA, DN 16MM X 1/2", CONEXÃO POR ANEL DESLIZANTE - FORNECIMENTO E INSTALAÇÃO. AF_02/2023</v>
          </cell>
          <cell r="I4736" t="str">
            <v>UN</v>
          </cell>
          <cell r="J4736" t="str">
            <v>ATRIBUÍDO SÃO PAULO</v>
          </cell>
          <cell r="K4736" t="str">
            <v>23,43</v>
          </cell>
        </row>
        <row r="4737">
          <cell r="A4737" t="str">
            <v>INSTALACOES HIDRO SANITARIAS</v>
          </cell>
          <cell r="B4737" t="str">
            <v>INHI</v>
          </cell>
          <cell r="C4737" t="str">
            <v>CONEXOES</v>
          </cell>
          <cell r="D4737" t="str">
            <v>0180</v>
          </cell>
        </row>
        <row r="4737">
          <cell r="G4737">
            <v>96840</v>
          </cell>
          <cell r="H4737" t="str">
            <v>JOELHO 90 GRAUS, METÁLICO, PARA INSTALAÇÕES EM PEX ÁGUA, DN 20 MM, CONEXÃO POR ANEL DESLIZANTE - FORNECIMENTO E INSTALAÇÃO. AF_02/2023</v>
          </cell>
          <cell r="I4737" t="str">
            <v>UN</v>
          </cell>
          <cell r="J4737" t="str">
            <v>ATRIBUÍDO SÃO PAULO</v>
          </cell>
          <cell r="K4737" t="str">
            <v>22,89</v>
          </cell>
        </row>
        <row r="4738">
          <cell r="A4738" t="str">
            <v>INSTALACOES HIDRO SANITARIAS</v>
          </cell>
          <cell r="B4738" t="str">
            <v>INHI</v>
          </cell>
          <cell r="C4738" t="str">
            <v>CONEXOES</v>
          </cell>
          <cell r="D4738" t="str">
            <v>0180</v>
          </cell>
        </row>
        <row r="4738">
          <cell r="G4738">
            <v>96841</v>
          </cell>
          <cell r="H4738" t="str">
            <v>JOELHO 90 GRAUS, ROSCA FÊMEA TERMINAL, METÁLICO, PARA INSTALAÇÕES EM PEX ÁGUA, DN 20 MM X 1/2", CONEXÃO POR ANEL DESLIZANTE - FORNECIMENTO E INSTALAÇÃO. AF_02/2023</v>
          </cell>
          <cell r="I4738" t="str">
            <v>UN</v>
          </cell>
          <cell r="J4738" t="str">
            <v>ATRIBUÍDO SÃO PAULO</v>
          </cell>
          <cell r="K4738" t="str">
            <v>25,16</v>
          </cell>
        </row>
        <row r="4739">
          <cell r="A4739" t="str">
            <v>INSTALACOES HIDRO SANITARIAS</v>
          </cell>
          <cell r="B4739" t="str">
            <v>INHI</v>
          </cell>
          <cell r="C4739" t="str">
            <v>CONEXOES</v>
          </cell>
          <cell r="D4739" t="str">
            <v>0180</v>
          </cell>
        </row>
        <row r="4739">
          <cell r="G4739">
            <v>96842</v>
          </cell>
          <cell r="H4739" t="str">
            <v>JOELHO 90 GRAUS, ROSCA FÊMEA TERMINAL, METÁLICO, PARA INSTALAÇÕES EM PEX ÁGUA, DN 20 MM X 3/4", CONEXÃO POR ANEL DESLIZANTE - FORNECIMENTO E INSTALAÇÃO. AF_02/2023</v>
          </cell>
          <cell r="I4739" t="str">
            <v>UN</v>
          </cell>
          <cell r="J4739" t="str">
            <v>ATRIBUÍDO SÃO PAULO</v>
          </cell>
          <cell r="K4739" t="str">
            <v>28,90</v>
          </cell>
        </row>
        <row r="4740">
          <cell r="A4740" t="str">
            <v>INSTALACOES HIDRO SANITARIAS</v>
          </cell>
          <cell r="B4740" t="str">
            <v>INHI</v>
          </cell>
          <cell r="C4740" t="str">
            <v>CONEXOES</v>
          </cell>
          <cell r="D4740" t="str">
            <v>0180</v>
          </cell>
        </row>
        <row r="4740">
          <cell r="G4740">
            <v>96843</v>
          </cell>
          <cell r="H4740" t="str">
            <v>JOELHO ROSCA FÊMEA, COM BASE FIXA, METÁLICO, PARA INSTALAÇÕES EM PEX ÁGUA, DN 20MM X 1/2", CONEXÃO POR ANEL DESLIZANTE - FORNECIMENTO E INSTALAÇÃO. AF_02/2023</v>
          </cell>
          <cell r="I4740" t="str">
            <v>UN</v>
          </cell>
          <cell r="J4740" t="str">
            <v>ATRIBUÍDO SÃO PAULO</v>
          </cell>
          <cell r="K4740" t="str">
            <v>26,29</v>
          </cell>
        </row>
        <row r="4741">
          <cell r="A4741" t="str">
            <v>INSTALACOES HIDRO SANITARIAS</v>
          </cell>
          <cell r="B4741" t="str">
            <v>INHI</v>
          </cell>
          <cell r="C4741" t="str">
            <v>CONEXOES</v>
          </cell>
          <cell r="D4741" t="str">
            <v>0180</v>
          </cell>
        </row>
        <row r="4741">
          <cell r="G4741">
            <v>96844</v>
          </cell>
          <cell r="H4741" t="str">
            <v>JOELHO ROSCA FÊMEA, MÓVEL, METÁLICO, PARA INSTALAÇÕES EM PEX ÁGUA, DN 20MM X 3/4", CONEXÃO POR ANEL DESLIZANTE - FORNECIMENTO E INSTALAÇÃO. AF_02/2023</v>
          </cell>
          <cell r="I4741" t="str">
            <v>UN</v>
          </cell>
          <cell r="J4741" t="str">
            <v>ATRIBUÍDO SÃO PAULO</v>
          </cell>
          <cell r="K4741" t="str">
            <v>30,35</v>
          </cell>
        </row>
        <row r="4742">
          <cell r="A4742" t="str">
            <v>INSTALACOES HIDRO SANITARIAS</v>
          </cell>
          <cell r="B4742" t="str">
            <v>INHI</v>
          </cell>
          <cell r="C4742" t="str">
            <v>CONEXOES</v>
          </cell>
          <cell r="D4742" t="str">
            <v>0180</v>
          </cell>
        </row>
        <row r="4742">
          <cell r="G4742">
            <v>96845</v>
          </cell>
          <cell r="H4742" t="str">
            <v>JOELHO 90 GRAUS, METÁLICO, PARA INSTALAÇÕES EM PEX ÁGUA, DN 25 MM, CONEXÃO POR ANEL DESLIZANTE - FORNECIMENTO E INSTALAÇÃO. AF_02/2023</v>
          </cell>
          <cell r="I4742" t="str">
            <v>UN</v>
          </cell>
          <cell r="J4742" t="str">
            <v>ATRIBUÍDO SÃO PAULO</v>
          </cell>
          <cell r="K4742" t="str">
            <v>36,64</v>
          </cell>
        </row>
        <row r="4743">
          <cell r="A4743" t="str">
            <v>INSTALACOES HIDRO SANITARIAS</v>
          </cell>
          <cell r="B4743" t="str">
            <v>INHI</v>
          </cell>
          <cell r="C4743" t="str">
            <v>CONEXOES</v>
          </cell>
          <cell r="D4743" t="str">
            <v>0180</v>
          </cell>
        </row>
        <row r="4743">
          <cell r="G4743">
            <v>96846</v>
          </cell>
          <cell r="H4743" t="str">
            <v>JOELHO 90 GRAUS, ROSCA FÊMEA TERMINAL, METÁLICO, PARA INSTALAÇÕES EM PEX ÁGUA, DN 25 MM X 3/4", CONEXÃO POR ANEL DESLIZANTE - FORNECIMENTO E INSTALAÇÃO. AF_02/2023</v>
          </cell>
          <cell r="I4743" t="str">
            <v>UN</v>
          </cell>
          <cell r="J4743" t="str">
            <v>ATRIBUÍDO SÃO PAULO</v>
          </cell>
          <cell r="K4743" t="str">
            <v>33,90</v>
          </cell>
        </row>
        <row r="4744">
          <cell r="A4744" t="str">
            <v>INSTALACOES HIDRO SANITARIAS</v>
          </cell>
          <cell r="B4744" t="str">
            <v>INHI</v>
          </cell>
          <cell r="C4744" t="str">
            <v>CONEXOES</v>
          </cell>
          <cell r="D4744" t="str">
            <v>0180</v>
          </cell>
        </row>
        <row r="4744">
          <cell r="G4744">
            <v>96847</v>
          </cell>
          <cell r="H4744" t="str">
            <v>JOELHO ROSCA FÊMEA, COM BASE FIXA, METÁLICO, PARA INSTALAÇÕES EM PEX ÁGUA, DN 25MM X 3/4", CONEXÃO POR ANEL DESLIZANTE - FORNECIMENTO E INSTALAÇÃO. AF_02/2023</v>
          </cell>
          <cell r="I4744" t="str">
            <v>UN</v>
          </cell>
          <cell r="J4744" t="str">
            <v>ATRIBUÍDO SÃO PAULO</v>
          </cell>
          <cell r="K4744" t="str">
            <v>33,40</v>
          </cell>
        </row>
        <row r="4745">
          <cell r="A4745" t="str">
            <v>INSTALACOES HIDRO SANITARIAS</v>
          </cell>
          <cell r="B4745" t="str">
            <v>INHI</v>
          </cell>
          <cell r="C4745" t="str">
            <v>CONEXOES</v>
          </cell>
          <cell r="D4745" t="str">
            <v>0180</v>
          </cell>
        </row>
        <row r="4745">
          <cell r="G4745">
            <v>96848</v>
          </cell>
          <cell r="H4745" t="str">
            <v>JOELHO 90 GRAUS, METÁLICO, PARA INSTALAÇÕES EM PEX ÁGUA, DN 32 MM, CONEXÃO POR ANEL DESLIZANTE - FORNECIMENTO E INSTALAÇÃO. AF_02/2023</v>
          </cell>
          <cell r="I4745" t="str">
            <v>UN</v>
          </cell>
          <cell r="J4745" t="str">
            <v>ATRIBUÍDO SÃO PAULO</v>
          </cell>
          <cell r="K4745" t="str">
            <v>48,83</v>
          </cell>
        </row>
        <row r="4746">
          <cell r="A4746" t="str">
            <v>INSTALACOES HIDRO SANITARIAS</v>
          </cell>
          <cell r="B4746" t="str">
            <v>INHI</v>
          </cell>
          <cell r="C4746" t="str">
            <v>CONEXOES</v>
          </cell>
          <cell r="D4746" t="str">
            <v>0180</v>
          </cell>
        </row>
        <row r="4746">
          <cell r="G4746">
            <v>96849</v>
          </cell>
          <cell r="H4746" t="str">
            <v>JOELHO 90 GRAUS, PARA INSTALAÇÕES EM PEX ÁGUA, DN 16 MM, CONEXÃO POR CRIMPAGEM - FORNECIMENTO E INSTALAÇÃO. AF_02/2023</v>
          </cell>
          <cell r="I4746" t="str">
            <v>UN</v>
          </cell>
          <cell r="J4746" t="str">
            <v>ATRIBUÍDO SÃO PAULO</v>
          </cell>
          <cell r="K4746" t="str">
            <v>15,22</v>
          </cell>
        </row>
        <row r="4747">
          <cell r="A4747" t="str">
            <v>INSTALACOES HIDRO SANITARIAS</v>
          </cell>
          <cell r="B4747" t="str">
            <v>INHI</v>
          </cell>
          <cell r="C4747" t="str">
            <v>CONEXOES</v>
          </cell>
          <cell r="D4747" t="str">
            <v>0180</v>
          </cell>
        </row>
        <row r="4747">
          <cell r="G4747">
            <v>96850</v>
          </cell>
          <cell r="H4747" t="str">
            <v>JOELHO 90 GRAUS, ROSCA FÊMEA TERMINAL, PARA INSTALAÇÕES EM PEX ÁGUA, DN 16MM X 1/2", CONEXÃO POR CRIMPAGEM - FORNECIMENTO E INSTALAÇÃO. AF_02/2023</v>
          </cell>
          <cell r="I4747" t="str">
            <v>UN</v>
          </cell>
          <cell r="J4747" t="str">
            <v>ATRIBUÍDO SÃO PAULO</v>
          </cell>
          <cell r="K4747" t="str">
            <v>21,16</v>
          </cell>
        </row>
        <row r="4748">
          <cell r="A4748" t="str">
            <v>INSTALACOES HIDRO SANITARIAS</v>
          </cell>
          <cell r="B4748" t="str">
            <v>INHI</v>
          </cell>
          <cell r="C4748" t="str">
            <v>CONEXOES</v>
          </cell>
          <cell r="D4748" t="str">
            <v>0180</v>
          </cell>
        </row>
        <row r="4748">
          <cell r="G4748">
            <v>96852</v>
          </cell>
          <cell r="H4748" t="str">
            <v>JOELHO 90 GRAUS, PARA INSTALAÇÕES EM PEX ÁGUA, DN 20 MM, CONEXÃO POR CRIMPAGEM - FORNECIMENTO E INSTALAÇÃO. AF_02/2023</v>
          </cell>
          <cell r="I4748" t="str">
            <v>UN</v>
          </cell>
          <cell r="J4748" t="str">
            <v>ATRIBUÍDO SÃO PAULO</v>
          </cell>
          <cell r="K4748" t="str">
            <v>19,46</v>
          </cell>
        </row>
        <row r="4749">
          <cell r="A4749" t="str">
            <v>INSTALACOES HIDRO SANITARIAS</v>
          </cell>
          <cell r="B4749" t="str">
            <v>INHI</v>
          </cell>
          <cell r="C4749" t="str">
            <v>CONEXOES</v>
          </cell>
          <cell r="D4749" t="str">
            <v>0180</v>
          </cell>
        </row>
        <row r="4749">
          <cell r="G4749">
            <v>96853</v>
          </cell>
          <cell r="H4749" t="str">
            <v>JOELHO 90 GRAUS, ROSCA FÊMEA TERMINAL, PARA INSTALAÇÕES EM PEX ÁGUA, DN 20MM X 1/2", CONEXÃO POR CRIMPAGEM - FORNECIMENTO E INSTALAÇÃO. AF_02/2023</v>
          </cell>
          <cell r="I4749" t="str">
            <v>UN</v>
          </cell>
          <cell r="J4749" t="str">
            <v>ATRIBUÍDO SÃO PAULO</v>
          </cell>
          <cell r="K4749" t="str">
            <v>22,76</v>
          </cell>
        </row>
        <row r="4750">
          <cell r="A4750" t="str">
            <v>INSTALACOES HIDRO SANITARIAS</v>
          </cell>
          <cell r="B4750" t="str">
            <v>INHI</v>
          </cell>
          <cell r="C4750" t="str">
            <v>CONEXOES</v>
          </cell>
          <cell r="D4750" t="str">
            <v>0180</v>
          </cell>
        </row>
        <row r="4750">
          <cell r="G4750">
            <v>96854</v>
          </cell>
          <cell r="H4750" t="str">
            <v>JOELHO 90 GRAUS, ROSCA FÊMEA TERMINAL, PARA INSTALAÇÕES EM PEX ÁGUA, DN 20MM X 3/4", CONEXÃO POR CRIMPAGEM - FORNECIMENTO E INSTALAÇÃO. AF_02/2023</v>
          </cell>
          <cell r="I4750" t="str">
            <v>UN</v>
          </cell>
          <cell r="J4750" t="str">
            <v>ATRIBUÍDO SÃO PAULO</v>
          </cell>
          <cell r="K4750" t="str">
            <v>28,23</v>
          </cell>
        </row>
        <row r="4751">
          <cell r="A4751" t="str">
            <v>INSTALACOES HIDRO SANITARIAS</v>
          </cell>
          <cell r="B4751" t="str">
            <v>INHI</v>
          </cell>
          <cell r="C4751" t="str">
            <v>CONEXOES</v>
          </cell>
          <cell r="D4751" t="str">
            <v>0180</v>
          </cell>
        </row>
        <row r="4751">
          <cell r="G4751">
            <v>96855</v>
          </cell>
          <cell r="H4751" t="str">
            <v>JOELHO 90 GRAUS, PARA INSTALAÇÕES EM PEX ÁGUA, DN 25 MM, CONEXÃO POR CRIMPAGEM - FORNECIMENTO E INSTALAÇÃO. AF_02/2023</v>
          </cell>
          <cell r="I4751" t="str">
            <v>UN</v>
          </cell>
          <cell r="J4751" t="str">
            <v>ATRIBUÍDO SÃO PAULO</v>
          </cell>
          <cell r="K4751" t="str">
            <v>30,96</v>
          </cell>
        </row>
        <row r="4752">
          <cell r="A4752" t="str">
            <v>INSTALACOES HIDRO SANITARIAS</v>
          </cell>
          <cell r="B4752" t="str">
            <v>INHI</v>
          </cell>
          <cell r="C4752" t="str">
            <v>CONEXOES</v>
          </cell>
          <cell r="D4752" t="str">
            <v>0180</v>
          </cell>
        </row>
        <row r="4752">
          <cell r="G4752">
            <v>96856</v>
          </cell>
          <cell r="H4752" t="str">
            <v>JOELHO 90 GRAUS, ROSCA FÊMEA TERMINAL, PARA INSTALAÇÕES EM PEX ÁGUA, DN 25MM X 1/2", CONEXÃO POR CRIMPAGEM - FORNECIMENTO E INSTALAÇÃO. AF_02/2023</v>
          </cell>
          <cell r="I4752" t="str">
            <v>UN</v>
          </cell>
          <cell r="J4752" t="str">
            <v>ATRIBUÍDO SÃO PAULO</v>
          </cell>
          <cell r="K4752" t="str">
            <v>32,77</v>
          </cell>
        </row>
        <row r="4753">
          <cell r="A4753" t="str">
            <v>INSTALACOES HIDRO SANITARIAS</v>
          </cell>
          <cell r="B4753" t="str">
            <v>INHI</v>
          </cell>
          <cell r="C4753" t="str">
            <v>CONEXOES</v>
          </cell>
          <cell r="D4753" t="str">
            <v>0180</v>
          </cell>
        </row>
        <row r="4753">
          <cell r="G4753">
            <v>96860</v>
          </cell>
          <cell r="H4753" t="str">
            <v>TÊ, METÁLICO, PARA INSTALAÇÕES EM PEX ÁGUA, DN 16 MM, CONEXÃO POR ANEL DESLIZANTE - FORNECIMENTO E INSTALAÇÃO. AF_02/2023</v>
          </cell>
          <cell r="I4753" t="str">
            <v>UN</v>
          </cell>
          <cell r="J4753" t="str">
            <v>ATRIBUÍDO SÃO PAULO</v>
          </cell>
          <cell r="K4753" t="str">
            <v>27,22</v>
          </cell>
        </row>
        <row r="4754">
          <cell r="A4754" t="str">
            <v>INSTALACOES HIDRO SANITARIAS</v>
          </cell>
          <cell r="B4754" t="str">
            <v>INHI</v>
          </cell>
          <cell r="C4754" t="str">
            <v>CONEXOES</v>
          </cell>
          <cell r="D4754" t="str">
            <v>0180</v>
          </cell>
        </row>
        <row r="4754">
          <cell r="G4754">
            <v>96861</v>
          </cell>
          <cell r="H4754" t="str">
            <v>TÊ, ROSCA FÊMEA, METÁLICO, PARA INSTALAÇÕES EM PEX ÁGUA, DN 16 MM X ½", CONEXÃO POR ANEL DESLIZANTE - FORNECIMENTO E INSTALAÇÃO. AF_02/2023</v>
          </cell>
          <cell r="I4754" t="str">
            <v>UN</v>
          </cell>
          <cell r="J4754" t="str">
            <v>ATRIBUÍDO SÃO PAULO</v>
          </cell>
          <cell r="K4754" t="str">
            <v>34,45</v>
          </cell>
        </row>
        <row r="4755">
          <cell r="A4755" t="str">
            <v>INSTALACOES HIDRO SANITARIAS</v>
          </cell>
          <cell r="B4755" t="str">
            <v>INHI</v>
          </cell>
          <cell r="C4755" t="str">
            <v>CONEXOES</v>
          </cell>
          <cell r="D4755" t="str">
            <v>0180</v>
          </cell>
        </row>
        <row r="4755">
          <cell r="G4755">
            <v>96862</v>
          </cell>
          <cell r="H4755" t="str">
            <v>TÊ, METÁLICO, PARA INSTALAÇÕES EM PEX ÁGUA, DN 20 MM, CONEXÃO POR ANEL DESLIZANTE - FORNECIMENTO E INSTALAÇÃO. AF_02/2023</v>
          </cell>
          <cell r="I4755" t="str">
            <v>UN</v>
          </cell>
          <cell r="J4755" t="str">
            <v>ATRIBUÍDO SÃO PAULO</v>
          </cell>
          <cell r="K4755" t="str">
            <v>33,53</v>
          </cell>
        </row>
        <row r="4756">
          <cell r="A4756" t="str">
            <v>INSTALACOES HIDRO SANITARIAS</v>
          </cell>
          <cell r="B4756" t="str">
            <v>INHI</v>
          </cell>
          <cell r="C4756" t="str">
            <v>CONEXOES</v>
          </cell>
          <cell r="D4756" t="str">
            <v>0180</v>
          </cell>
        </row>
        <row r="4756">
          <cell r="G4756">
            <v>96863</v>
          </cell>
          <cell r="H4756" t="str">
            <v>TÊ, ROSCA FÊMEA, METÁLICO, PARA INSTALAÇÕES EM PEX ÁGUA, DN 20 MM X 1/2", CONEXÃO POR ANEL DESLIZANTE - FORNECIMENTO E INSTALAÇÃO. AF_02/2023</v>
          </cell>
          <cell r="I4756" t="str">
            <v>UN</v>
          </cell>
          <cell r="J4756" t="str">
            <v>ATRIBUÍDO SÃO PAULO</v>
          </cell>
          <cell r="K4756" t="str">
            <v>35,13</v>
          </cell>
        </row>
        <row r="4757">
          <cell r="A4757" t="str">
            <v>INSTALACOES HIDRO SANITARIAS</v>
          </cell>
          <cell r="B4757" t="str">
            <v>INHI</v>
          </cell>
          <cell r="C4757" t="str">
            <v>CONEXOES</v>
          </cell>
          <cell r="D4757" t="str">
            <v>0180</v>
          </cell>
        </row>
        <row r="4757">
          <cell r="G4757">
            <v>96864</v>
          </cell>
          <cell r="H4757" t="str">
            <v>TÊ, METÁLICO, PARA INSTALAÇÕES EM PEX ÁGUA, DN 25 MM, CONEXÃO POR ANEL DESLIZANTE - FORNECIMENTO E INSTALAÇÃO. AF_02/2023</v>
          </cell>
          <cell r="I4757" t="str">
            <v>UN</v>
          </cell>
          <cell r="J4757" t="str">
            <v>ATRIBUÍDO SÃO PAULO</v>
          </cell>
          <cell r="K4757" t="str">
            <v>47,83</v>
          </cell>
        </row>
        <row r="4758">
          <cell r="A4758" t="str">
            <v>INSTALACOES HIDRO SANITARIAS</v>
          </cell>
          <cell r="B4758" t="str">
            <v>INHI</v>
          </cell>
          <cell r="C4758" t="str">
            <v>CONEXOES</v>
          </cell>
          <cell r="D4758" t="str">
            <v>0180</v>
          </cell>
        </row>
        <row r="4758">
          <cell r="G4758">
            <v>96865</v>
          </cell>
          <cell r="H4758" t="str">
            <v>TÊ, ROSCA FÊMEA, METÁLICO, PARA INSTALAÇÕES EM PEX ÁGUA, DN 25 MM X 3/4", CONEXÃO POR ANEL DESLIZANTE - FORNECIMENTO E INSTALAÇÃO. AF_02/2023</v>
          </cell>
          <cell r="I4758" t="str">
            <v>UN</v>
          </cell>
          <cell r="J4758" t="str">
            <v>ATRIBUÍDO SÃO PAULO</v>
          </cell>
          <cell r="K4758" t="str">
            <v>41,44</v>
          </cell>
        </row>
        <row r="4759">
          <cell r="A4759" t="str">
            <v>INSTALACOES HIDRO SANITARIAS</v>
          </cell>
          <cell r="B4759" t="str">
            <v>INHI</v>
          </cell>
          <cell r="C4759" t="str">
            <v>CONEXOES</v>
          </cell>
          <cell r="D4759" t="str">
            <v>0180</v>
          </cell>
        </row>
        <row r="4759">
          <cell r="G4759">
            <v>96866</v>
          </cell>
          <cell r="H4759" t="str">
            <v>TÊ, METÁLICO, PARA INSTALAÇÕES EM PEX ÁGUA, DN 32 MM, CONEXÃO POR ANEL DESLIZANTE - FORNECIMENTO E INSTALAÇÃO. AF_02/2023</v>
          </cell>
          <cell r="I4759" t="str">
            <v>UN</v>
          </cell>
          <cell r="J4759" t="str">
            <v>ATRIBUÍDO SÃO PAULO</v>
          </cell>
          <cell r="K4759" t="str">
            <v>62,43</v>
          </cell>
        </row>
        <row r="4760">
          <cell r="A4760" t="str">
            <v>INSTALACOES HIDRO SANITARIAS</v>
          </cell>
          <cell r="B4760" t="str">
            <v>INHI</v>
          </cell>
          <cell r="C4760" t="str">
            <v>CONEXOES</v>
          </cell>
          <cell r="D4760" t="str">
            <v>0180</v>
          </cell>
        </row>
        <row r="4760">
          <cell r="G4760">
            <v>96868</v>
          </cell>
          <cell r="H4760" t="str">
            <v>TÊ, PARA INSTALAÇÕES EM PEX ÁGUA, DN 16 MM, CONEXÃO POR CRIMPAGEM - FORNECIMENTO E INSTALAÇÃO. AF_02/2023</v>
          </cell>
          <cell r="I4760" t="str">
            <v>UN</v>
          </cell>
          <cell r="J4760" t="str">
            <v>ATRIBUÍDO SÃO PAULO</v>
          </cell>
          <cell r="K4760" t="str">
            <v>17,69</v>
          </cell>
        </row>
        <row r="4761">
          <cell r="A4761" t="str">
            <v>INSTALACOES HIDRO SANITARIAS</v>
          </cell>
          <cell r="B4761" t="str">
            <v>INHI</v>
          </cell>
          <cell r="C4761" t="str">
            <v>CONEXOES</v>
          </cell>
          <cell r="D4761" t="str">
            <v>0180</v>
          </cell>
        </row>
        <row r="4761">
          <cell r="G4761">
            <v>96869</v>
          </cell>
          <cell r="H4761" t="str">
            <v>TÊ, PARA INSTALAÇÕES EM PEX ÁGUA, DN 20 MM, CONEXÃO POR CRIMPAGEM - FORNECIMENTO E INSTALAÇÃO. AF_02/2023</v>
          </cell>
          <cell r="I4761" t="str">
            <v>UN</v>
          </cell>
          <cell r="J4761" t="str">
            <v>ATRIBUÍDO SÃO PAULO</v>
          </cell>
          <cell r="K4761" t="str">
            <v>27,55</v>
          </cell>
        </row>
        <row r="4762">
          <cell r="A4762" t="str">
            <v>INSTALACOES HIDRO SANITARIAS</v>
          </cell>
          <cell r="B4762" t="str">
            <v>INHI</v>
          </cell>
          <cell r="C4762" t="str">
            <v>CONEXOES</v>
          </cell>
          <cell r="D4762" t="str">
            <v>0180</v>
          </cell>
        </row>
        <row r="4762">
          <cell r="G4762">
            <v>96870</v>
          </cell>
          <cell r="H4762" t="str">
            <v>TÊ, PARA INSTALAÇÕES EM PEX ÁGUA, DN 25 MM, CONEXÃO POR CRIMPAGEM - FORNECIMENTO E INSTALAÇÃO. AF_02/2023</v>
          </cell>
          <cell r="I4762" t="str">
            <v>UN</v>
          </cell>
          <cell r="J4762" t="str">
            <v>ATRIBUÍDO SÃO PAULO</v>
          </cell>
          <cell r="K4762" t="str">
            <v>41,83</v>
          </cell>
        </row>
        <row r="4763">
          <cell r="A4763" t="str">
            <v>INSTALACOES HIDRO SANITARIAS</v>
          </cell>
          <cell r="B4763" t="str">
            <v>INHI</v>
          </cell>
          <cell r="C4763" t="str">
            <v>CONEXOES</v>
          </cell>
          <cell r="D4763" t="str">
            <v>0180</v>
          </cell>
        </row>
        <row r="4763">
          <cell r="G4763">
            <v>96871</v>
          </cell>
          <cell r="H4763" t="str">
            <v>TÊ, PARA INSTALAÇÕES EM PEX ÁGUA, DN 32 MM, CONEXÃO POR CRIMPAGEM - FORNECIMENTO E INSTALAÇÃO. AF_02/2023</v>
          </cell>
          <cell r="I4763" t="str">
            <v>UN</v>
          </cell>
          <cell r="J4763" t="str">
            <v>ATRIBUÍDO SÃO PAULO</v>
          </cell>
          <cell r="K4763" t="str">
            <v>47,66</v>
          </cell>
        </row>
        <row r="4764">
          <cell r="A4764" t="str">
            <v>INSTALACOES HIDRO SANITARIAS</v>
          </cell>
          <cell r="B4764" t="str">
            <v>INHI</v>
          </cell>
          <cell r="C4764" t="str">
            <v>CONEXOES</v>
          </cell>
          <cell r="D4764" t="str">
            <v>0180</v>
          </cell>
        </row>
        <row r="4764">
          <cell r="G4764">
            <v>96872</v>
          </cell>
          <cell r="H4764" t="str">
            <v>DISTRIBUIDOR 2 SAÍDAS, METÁLICO, PARA INSTALAÇÕES EM PEX ÁGUA, ENTRADA DE 3/4" X 2 SAÍDAS DE 1/2", CONEXÃO POR ANEL DESLIZANTE - FORNECIMENTO E INSTALAÇÃO. AF_02/2023</v>
          </cell>
          <cell r="I4764" t="str">
            <v>UN</v>
          </cell>
          <cell r="J4764" t="str">
            <v>ATRIBUÍDO SÃO PAULO</v>
          </cell>
          <cell r="K4764" t="str">
            <v>43,67</v>
          </cell>
        </row>
        <row r="4765">
          <cell r="A4765" t="str">
            <v>INSTALACOES HIDRO SANITARIAS</v>
          </cell>
          <cell r="B4765" t="str">
            <v>INHI</v>
          </cell>
          <cell r="C4765" t="str">
            <v>CONEXOES</v>
          </cell>
          <cell r="D4765" t="str">
            <v>0180</v>
          </cell>
        </row>
        <row r="4765">
          <cell r="G4765">
            <v>96873</v>
          </cell>
          <cell r="H4765" t="str">
            <v>DISTRIBUIDOR 2 SAÍDAS, METÁLICO, PARA INSTALAÇÕES EM PEX ÁGUA, ENTRADA DE 1" X 2 SAÍDAS DE 1/2", CONEXÃO POR ANEL DESLIZANTE - FORNECIMENTO E INSTALAÇÃO. AF_02/2023</v>
          </cell>
          <cell r="I4765" t="str">
            <v>UN</v>
          </cell>
          <cell r="J4765" t="str">
            <v>ATRIBUÍDO SÃO PAULO</v>
          </cell>
          <cell r="K4765" t="str">
            <v>58,71</v>
          </cell>
        </row>
        <row r="4766">
          <cell r="A4766" t="str">
            <v>INSTALACOES HIDRO SANITARIAS</v>
          </cell>
          <cell r="B4766" t="str">
            <v>INHI</v>
          </cell>
          <cell r="C4766" t="str">
            <v>CONEXOES</v>
          </cell>
          <cell r="D4766" t="str">
            <v>0180</v>
          </cell>
        </row>
        <row r="4766">
          <cell r="G4766">
            <v>96874</v>
          </cell>
          <cell r="H4766" t="str">
            <v>DISTRIBUIDOR 3 SAÍDAS, METÁLICO, PARA INSTALAÇÕES EM PEX ÁGUA, ENTRADA DE 3/4" X 3 SAÍDAS DE 1/2", CONEXÃO POR ANEL DESLIZANTE - FORNECIMENTO E INSTALAÇÃO. AF_02/2023</v>
          </cell>
          <cell r="I4766" t="str">
            <v>UN</v>
          </cell>
          <cell r="J4766" t="str">
            <v>ATRIBUÍDO SÃO PAULO</v>
          </cell>
          <cell r="K4766" t="str">
            <v>53,21</v>
          </cell>
        </row>
        <row r="4767">
          <cell r="A4767" t="str">
            <v>INSTALACOES HIDRO SANITARIAS</v>
          </cell>
          <cell r="B4767" t="str">
            <v>INHI</v>
          </cell>
          <cell r="C4767" t="str">
            <v>CONEXOES</v>
          </cell>
          <cell r="D4767" t="str">
            <v>0180</v>
          </cell>
        </row>
        <row r="4767">
          <cell r="G4767">
            <v>96875</v>
          </cell>
          <cell r="H4767" t="str">
            <v>DISTRIBUIDOR 3 SAÍDAS, METÁLICO, PARA INSTALAÇÕES EM PEX ÁGUA, ENTRADA DE 1" X 3 SAÍDAS DE 1/2", CONEXÃO POR ANEL DESLIZANTE - FORNECIMENTO E INSTALAÇÃO. AF_02/2023</v>
          </cell>
          <cell r="I4767" t="str">
            <v>UN</v>
          </cell>
          <cell r="J4767" t="str">
            <v>ATRIBUÍDO SÃO PAULO</v>
          </cell>
          <cell r="K4767" t="str">
            <v>70,45</v>
          </cell>
        </row>
        <row r="4768">
          <cell r="A4768" t="str">
            <v>INSTALACOES HIDRO SANITARIAS</v>
          </cell>
          <cell r="B4768" t="str">
            <v>INHI</v>
          </cell>
          <cell r="C4768" t="str">
            <v>CONEXOES</v>
          </cell>
          <cell r="D4768" t="str">
            <v>0180</v>
          </cell>
        </row>
        <row r="4768">
          <cell r="G4768">
            <v>96876</v>
          </cell>
          <cell r="H4768" t="str">
            <v>DISTRIBUIDOR 2 SAÍDAS, PARA INSTALAÇÕES EM PEX ÁGUA, ENTRADA DE 32 MM X 2 SAÍDAS DE 16 MM, CONEXÃO POR CRIMPAGEM FORNECIMENTO E INSTALAÇÃO. AF_02/2023</v>
          </cell>
          <cell r="I4768" t="str">
            <v>UN</v>
          </cell>
          <cell r="J4768" t="str">
            <v>ATRIBUÍDO SÃO PAULO</v>
          </cell>
          <cell r="K4768" t="str">
            <v>168,63</v>
          </cell>
        </row>
        <row r="4769">
          <cell r="A4769" t="str">
            <v>INSTALACOES HIDRO SANITARIAS</v>
          </cell>
          <cell r="B4769" t="str">
            <v>INHI</v>
          </cell>
          <cell r="C4769" t="str">
            <v>CONEXOES</v>
          </cell>
          <cell r="D4769" t="str">
            <v>0180</v>
          </cell>
        </row>
        <row r="4769">
          <cell r="G4769">
            <v>96878</v>
          </cell>
          <cell r="H4769" t="str">
            <v>DISTRIBUIDOR 2 SAÍDAS, PARA INSTALAÇÕES EM PEX ÁGUA, ENTRADA DE 32 MM X 2 SAÍDAS DE 25 MM, CONEXÃO POR CRIMPAGEM - FORNECIMENTO E INSTALAÇÃO. AF_02/2023</v>
          </cell>
          <cell r="I4769" t="str">
            <v>UN</v>
          </cell>
          <cell r="J4769" t="str">
            <v>ATRIBUÍDO SÃO PAULO</v>
          </cell>
          <cell r="K4769" t="str">
            <v>189,38</v>
          </cell>
        </row>
        <row r="4770">
          <cell r="A4770" t="str">
            <v>INSTALACOES HIDRO SANITARIAS</v>
          </cell>
          <cell r="B4770" t="str">
            <v>INHI</v>
          </cell>
          <cell r="C4770" t="str">
            <v>CONEXOES</v>
          </cell>
          <cell r="D4770" t="str">
            <v>0180</v>
          </cell>
        </row>
        <row r="4770">
          <cell r="G4770">
            <v>96879</v>
          </cell>
          <cell r="H4770" t="str">
            <v>DISTRIBUIDOR 3 SAÍDAS, PARA INSTALAÇÕES EM PEX ÁGUA, ENTRADA DE 32 MM X 3 SAÍDAS DE 16 MM, CONEXÃO POR CRIMPAGEM - FORNECIMENTO E INSTALAÇÃO. AF_02/2023</v>
          </cell>
          <cell r="I4770" t="str">
            <v>UN</v>
          </cell>
          <cell r="J4770" t="str">
            <v>ATRIBUÍDO SÃO PAULO</v>
          </cell>
          <cell r="K4770" t="str">
            <v>183,38</v>
          </cell>
        </row>
        <row r="4771">
          <cell r="A4771" t="str">
            <v>INSTALACOES HIDRO SANITARIAS</v>
          </cell>
          <cell r="B4771" t="str">
            <v>INHI</v>
          </cell>
          <cell r="C4771" t="str">
            <v>CONEXOES</v>
          </cell>
          <cell r="D4771" t="str">
            <v>0180</v>
          </cell>
        </row>
        <row r="4771">
          <cell r="G4771">
            <v>96881</v>
          </cell>
          <cell r="H4771" t="str">
            <v>DISTRIBUIDOR 3 SAÍDAS, PARA INSTALAÇÕES EM PEX ÁGUA, ENTRADA DE 32 MM X 3 SAÍDAS DE 25 MM, CONEXÃO POR CRIMPAGEM - FORNECIMENTO E INSTALAÇÃO. AF_02/2023</v>
          </cell>
          <cell r="I4771" t="str">
            <v>UN</v>
          </cell>
          <cell r="J4771" t="str">
            <v>ATRIBUÍDO SÃO PAULO</v>
          </cell>
          <cell r="K4771" t="str">
            <v>217,65</v>
          </cell>
        </row>
        <row r="4772">
          <cell r="A4772" t="str">
            <v>INSTALACOES HIDRO SANITARIAS</v>
          </cell>
          <cell r="B4772" t="str">
            <v>INHI</v>
          </cell>
          <cell r="C4772" t="str">
            <v>CONEXOES</v>
          </cell>
          <cell r="D4772" t="str">
            <v>0180</v>
          </cell>
        </row>
        <row r="4772">
          <cell r="G4772">
            <v>97430</v>
          </cell>
          <cell r="H4772" t="str">
            <v>ACOPLAMENTO RÍGIDO EM AÇO, CONEXÃO RANHURADA, DN 50 (2"), INSTALADO EM PRUMADAS - FORNECIMENTO E INSTALAÇÃO. AF_10/2020</v>
          </cell>
          <cell r="I4772" t="str">
            <v>UN</v>
          </cell>
          <cell r="J4772" t="str">
            <v>ATRIBUÍDO SÃO PAULO</v>
          </cell>
          <cell r="K4772" t="str">
            <v>35,21</v>
          </cell>
        </row>
        <row r="4773">
          <cell r="A4773" t="str">
            <v>INSTALACOES HIDRO SANITARIAS</v>
          </cell>
          <cell r="B4773" t="str">
            <v>INHI</v>
          </cell>
          <cell r="C4773" t="str">
            <v>CONEXOES</v>
          </cell>
          <cell r="D4773" t="str">
            <v>0180</v>
          </cell>
        </row>
        <row r="4773">
          <cell r="G4773">
            <v>97431</v>
          </cell>
          <cell r="H4773" t="str">
            <v>ACOPLAMENTO RÍGIDO EM AÇO, CONEXÃO RANHURADA, DN 65 (2 1/2"), INSTALADO EM PRUMADAS - FORNECIMENTO E INSTALAÇÃO. AF_10/2020</v>
          </cell>
          <cell r="I4773" t="str">
            <v>UN</v>
          </cell>
          <cell r="J4773" t="str">
            <v>ATRIBUÍDO SÃO PAULO</v>
          </cell>
          <cell r="K4773" t="str">
            <v>39,34</v>
          </cell>
        </row>
        <row r="4774">
          <cell r="A4774" t="str">
            <v>INSTALACOES HIDRO SANITARIAS</v>
          </cell>
          <cell r="B4774" t="str">
            <v>INHI</v>
          </cell>
          <cell r="C4774" t="str">
            <v>CONEXOES</v>
          </cell>
          <cell r="D4774" t="str">
            <v>0180</v>
          </cell>
        </row>
        <row r="4774">
          <cell r="G4774">
            <v>97432</v>
          </cell>
          <cell r="H4774" t="str">
            <v>ACOPLAMENTO RÍGIDO EM AÇO, CONEXÃO RANHURADA, DN 80 (3"), INSTALADO EM PRUMADAS - FORNECIMENTO E INSTALAÇÃO. AF_10/2020</v>
          </cell>
          <cell r="I4774" t="str">
            <v>UN</v>
          </cell>
          <cell r="J4774" t="str">
            <v>ATRIBUÍDO SÃO PAULO</v>
          </cell>
          <cell r="K4774" t="str">
            <v>44,39</v>
          </cell>
        </row>
        <row r="4775">
          <cell r="A4775" t="str">
            <v>INSTALACOES HIDRO SANITARIAS</v>
          </cell>
          <cell r="B4775" t="str">
            <v>INHI</v>
          </cell>
          <cell r="C4775" t="str">
            <v>CONEXOES</v>
          </cell>
          <cell r="D4775" t="str">
            <v>0180</v>
          </cell>
        </row>
        <row r="4775">
          <cell r="G4775">
            <v>97433</v>
          </cell>
          <cell r="H4775" t="str">
            <v>CURVA 45 GRAUS, EM AÇO, CONEXÃO RANHURADA, DN 50 (2"), INSTALADO EM PRUMADAS - FORNECIMENTO E INSTALAÇÃO. AF_10/2020</v>
          </cell>
          <cell r="I4775" t="str">
            <v>UN</v>
          </cell>
          <cell r="J4775" t="str">
            <v>ATRIBUÍDO SÃO PAULO</v>
          </cell>
          <cell r="K4775" t="str">
            <v>79,31</v>
          </cell>
        </row>
        <row r="4776">
          <cell r="A4776" t="str">
            <v>INSTALACOES HIDRO SANITARIAS</v>
          </cell>
          <cell r="B4776" t="str">
            <v>INHI</v>
          </cell>
          <cell r="C4776" t="str">
            <v>CONEXOES</v>
          </cell>
          <cell r="D4776" t="str">
            <v>0180</v>
          </cell>
        </row>
        <row r="4776">
          <cell r="G4776">
            <v>97434</v>
          </cell>
          <cell r="H4776" t="str">
            <v>CURVA 90 GRAUS, EM AÇO, CONEXÃO RANHURADA, DN 50 (2"), INSTALADO EM PRUMADAS - FORNECIMENTO E INSTALAÇÃO. AF_10/2020</v>
          </cell>
          <cell r="I4776" t="str">
            <v>UN</v>
          </cell>
          <cell r="J4776" t="str">
            <v>ATRIBUÍDO SÃO PAULO</v>
          </cell>
          <cell r="K4776" t="str">
            <v>80,76</v>
          </cell>
        </row>
        <row r="4777">
          <cell r="A4777" t="str">
            <v>INSTALACOES HIDRO SANITARIAS</v>
          </cell>
          <cell r="B4777" t="str">
            <v>INHI</v>
          </cell>
          <cell r="C4777" t="str">
            <v>CONEXOES</v>
          </cell>
          <cell r="D4777" t="str">
            <v>0180</v>
          </cell>
        </row>
        <row r="4777">
          <cell r="G4777">
            <v>97435</v>
          </cell>
          <cell r="H4777" t="str">
            <v>CURVA 45 GRAUS, EM AÇO, CONEXÃO RANHURADA, DN 65 (2 1/2"), INSTALADO EM PRUMADAS - FORNECIMENTO E INSTALAÇÃO. AF_10/2020</v>
          </cell>
          <cell r="I4777" t="str">
            <v>UN</v>
          </cell>
          <cell r="J4777" t="str">
            <v>ATRIBUÍDO SÃO PAULO</v>
          </cell>
          <cell r="K4777" t="str">
            <v>92,73</v>
          </cell>
        </row>
        <row r="4778">
          <cell r="A4778" t="str">
            <v>INSTALACOES HIDRO SANITARIAS</v>
          </cell>
          <cell r="B4778" t="str">
            <v>INHI</v>
          </cell>
          <cell r="C4778" t="str">
            <v>CONEXOES</v>
          </cell>
          <cell r="D4778" t="str">
            <v>0180</v>
          </cell>
        </row>
        <row r="4778">
          <cell r="G4778">
            <v>97436</v>
          </cell>
          <cell r="H4778" t="str">
            <v>CURVA 90 GRAUS, EM AÇO, CONEXÃO RANHURADA, DN 65 (2 1/2"), INSTALADO EM PRUMADAS - FORNECIMENTO E INSTALAÇÃO. AF_10/2020</v>
          </cell>
          <cell r="I4778" t="str">
            <v>UN</v>
          </cell>
          <cell r="J4778" t="str">
            <v>ATRIBUÍDO SÃO PAULO</v>
          </cell>
          <cell r="K4778" t="str">
            <v>95,51</v>
          </cell>
        </row>
        <row r="4779">
          <cell r="A4779" t="str">
            <v>INSTALACOES HIDRO SANITARIAS</v>
          </cell>
          <cell r="B4779" t="str">
            <v>INHI</v>
          </cell>
          <cell r="C4779" t="str">
            <v>CONEXOES</v>
          </cell>
          <cell r="D4779" t="str">
            <v>0180</v>
          </cell>
        </row>
        <row r="4779">
          <cell r="G4779">
            <v>97437</v>
          </cell>
          <cell r="H4779" t="str">
            <v>CURVA 45 GRAUS, EM AÇO, CONEXÃO RANHURADA, DN 80 (3"), INSTALADO EM PRUMADAS - FORNECIMENTO E INSTALAÇÃO. AF_10/2020</v>
          </cell>
          <cell r="I4779" t="str">
            <v>UN</v>
          </cell>
          <cell r="J4779" t="str">
            <v>ATRIBUÍDO SÃO PAULO</v>
          </cell>
          <cell r="K4779" t="str">
            <v>106,12</v>
          </cell>
        </row>
        <row r="4780">
          <cell r="A4780" t="str">
            <v>INSTALACOES HIDRO SANITARIAS</v>
          </cell>
          <cell r="B4780" t="str">
            <v>INHI</v>
          </cell>
          <cell r="C4780" t="str">
            <v>CONEXOES</v>
          </cell>
          <cell r="D4780" t="str">
            <v>0180</v>
          </cell>
        </row>
        <row r="4780">
          <cell r="G4780">
            <v>97438</v>
          </cell>
          <cell r="H4780" t="str">
            <v>CURVA 90 GRAUS, EM AÇO, CONEXÃO RANHURADA, DN 80 (3"), INSTALADO EM PRUMADAS - FORNECIMENTO E INSTALAÇÃO. AF_10/2020</v>
          </cell>
          <cell r="I4780" t="str">
            <v>UN</v>
          </cell>
          <cell r="J4780" t="str">
            <v>ATRIBUÍDO SÃO PAULO</v>
          </cell>
          <cell r="K4780" t="str">
            <v>109,10</v>
          </cell>
        </row>
        <row r="4781">
          <cell r="A4781" t="str">
            <v>INSTALACOES HIDRO SANITARIAS</v>
          </cell>
          <cell r="B4781" t="str">
            <v>INHI</v>
          </cell>
          <cell r="C4781" t="str">
            <v>CONEXOES</v>
          </cell>
          <cell r="D4781" t="str">
            <v>0180</v>
          </cell>
        </row>
        <row r="4781">
          <cell r="G4781">
            <v>97439</v>
          </cell>
          <cell r="H4781" t="str">
            <v>TÊ, EM AÇO, CONEXÃO RANHURADA, DN 50 (2"), INSTALADO EM PRUMADAS - FORNECIMENTO E INSTALAÇÃO. AF_10/2020</v>
          </cell>
          <cell r="I4781" t="str">
            <v>UN</v>
          </cell>
          <cell r="J4781" t="str">
            <v>ATRIBUÍDO SÃO PAULO</v>
          </cell>
          <cell r="K4781" t="str">
            <v>119,63</v>
          </cell>
        </row>
        <row r="4782">
          <cell r="A4782" t="str">
            <v>INSTALACOES HIDRO SANITARIAS</v>
          </cell>
          <cell r="B4782" t="str">
            <v>INHI</v>
          </cell>
          <cell r="C4782" t="str">
            <v>CONEXOES</v>
          </cell>
          <cell r="D4782" t="str">
            <v>0180</v>
          </cell>
        </row>
        <row r="4782">
          <cell r="G4782">
            <v>97440</v>
          </cell>
          <cell r="H4782" t="str">
            <v>TÊ, EM AÇO, CONEXÃO RANHURADA, DN 65 (2 1/2"), INSTALADO EM PRUMADAS - FORNECIMENTO E INSTALAÇÃO. AF_10/2020</v>
          </cell>
          <cell r="I4782" t="str">
            <v>UN</v>
          </cell>
          <cell r="J4782" t="str">
            <v>ATRIBUÍDO SÃO PAULO</v>
          </cell>
          <cell r="K4782" t="str">
            <v>143,30</v>
          </cell>
        </row>
        <row r="4783">
          <cell r="A4783" t="str">
            <v>INSTALACOES HIDRO SANITARIAS</v>
          </cell>
          <cell r="B4783" t="str">
            <v>INHI</v>
          </cell>
          <cell r="C4783" t="str">
            <v>CONEXOES</v>
          </cell>
          <cell r="D4783" t="str">
            <v>0180</v>
          </cell>
        </row>
        <row r="4783">
          <cell r="G4783">
            <v>97442</v>
          </cell>
          <cell r="H4783" t="str">
            <v>TÊ, EM AÇO, CONEXÃO RANHURADA, DN 80 (3"), INSTALADO EM PRUMADAS - FORNECIMENTO E INSTALAÇÃO. AF_10/2020</v>
          </cell>
          <cell r="I4783" t="str">
            <v>UN</v>
          </cell>
          <cell r="J4783" t="str">
            <v>ATRIBUÍDO SÃO PAULO</v>
          </cell>
          <cell r="K4783" t="str">
            <v>158,35</v>
          </cell>
        </row>
        <row r="4784">
          <cell r="A4784" t="str">
            <v>INSTALACOES HIDRO SANITARIAS</v>
          </cell>
          <cell r="B4784" t="str">
            <v>INHI</v>
          </cell>
          <cell r="C4784" t="str">
            <v>CONEXOES</v>
          </cell>
          <cell r="D4784" t="str">
            <v>0180</v>
          </cell>
        </row>
        <row r="4784">
          <cell r="G4784">
            <v>97443</v>
          </cell>
          <cell r="H4784" t="str">
            <v>LUVA, EM AÇO, CONEXÃO SOLDADA, DN 50 (2"), INSTALADO EM PRUMADAS - FORNECIMENTO E INSTALAÇÃO. AF_10/2020</v>
          </cell>
          <cell r="I4784" t="str">
            <v>UN</v>
          </cell>
          <cell r="J4784" t="str">
            <v>ATRIBUÍDO SÃO PAULO</v>
          </cell>
          <cell r="K4784" t="str">
            <v>111,06</v>
          </cell>
        </row>
        <row r="4785">
          <cell r="A4785" t="str">
            <v>INSTALACOES HIDRO SANITARIAS</v>
          </cell>
          <cell r="B4785" t="str">
            <v>INHI</v>
          </cell>
          <cell r="C4785" t="str">
            <v>CONEXOES</v>
          </cell>
          <cell r="D4785" t="str">
            <v>0180</v>
          </cell>
        </row>
        <row r="4785">
          <cell r="G4785">
            <v>97444</v>
          </cell>
          <cell r="H4785" t="str">
            <v>LUVA COM REDUÇÃO, EM AÇO, CONEXÃO SOLDADA, DN 50 X 40 MM (2  X 1 1/2"), INSTALADO EM PRUMADAS - FORNECIMENTO E INSTALAÇÃO. AF_10/2020</v>
          </cell>
          <cell r="I4785" t="str">
            <v>UN</v>
          </cell>
          <cell r="J4785" t="str">
            <v>ATRIBUÍDO SÃO PAULO</v>
          </cell>
          <cell r="K4785" t="str">
            <v>131,45</v>
          </cell>
        </row>
        <row r="4786">
          <cell r="A4786" t="str">
            <v>INSTALACOES HIDRO SANITARIAS</v>
          </cell>
          <cell r="B4786" t="str">
            <v>INHI</v>
          </cell>
          <cell r="C4786" t="str">
            <v>CONEXOES</v>
          </cell>
          <cell r="D4786" t="str">
            <v>0180</v>
          </cell>
        </row>
        <row r="4786">
          <cell r="G4786">
            <v>97446</v>
          </cell>
          <cell r="H4786" t="str">
            <v>LUVA, EM AÇO, CONEXÃO SOLDADA, DN 65 (2 1/2"), INSTALADO EM PRUMADAS - FORNECIMENTO E INSTALAÇÃO. AF_10/2020</v>
          </cell>
          <cell r="I4786" t="str">
            <v>UN</v>
          </cell>
          <cell r="J4786" t="str">
            <v>ATRIBUÍDO SÃO PAULO</v>
          </cell>
          <cell r="K4786" t="str">
            <v>230,50</v>
          </cell>
        </row>
        <row r="4787">
          <cell r="A4787" t="str">
            <v>INSTALACOES HIDRO SANITARIAS</v>
          </cell>
          <cell r="B4787" t="str">
            <v>INHI</v>
          </cell>
          <cell r="C4787" t="str">
            <v>CONEXOES</v>
          </cell>
          <cell r="D4787" t="str">
            <v>0180</v>
          </cell>
        </row>
        <row r="4787">
          <cell r="G4787">
            <v>97447</v>
          </cell>
          <cell r="H4787" t="str">
            <v>LUVA COM REDUÇÃO, EM AÇO, CONEXÃO SOLDADA, DN 65 X 50 MM (2 1/2" X 2"), INSTALADO EM PRUMADAS - FORNECIMENTO E INSTALAÇÃO. AF_10/2020</v>
          </cell>
          <cell r="I4787" t="str">
            <v>UN</v>
          </cell>
          <cell r="J4787" t="str">
            <v>ATRIBUÍDO SÃO PAULO</v>
          </cell>
          <cell r="K4787" t="str">
            <v>230,50</v>
          </cell>
        </row>
        <row r="4788">
          <cell r="A4788" t="str">
            <v>INSTALACOES HIDRO SANITARIAS</v>
          </cell>
          <cell r="B4788" t="str">
            <v>INHI</v>
          </cell>
          <cell r="C4788" t="str">
            <v>CONEXOES</v>
          </cell>
          <cell r="D4788" t="str">
            <v>0180</v>
          </cell>
        </row>
        <row r="4788">
          <cell r="G4788">
            <v>97449</v>
          </cell>
          <cell r="H4788" t="str">
            <v>LUVA, EM AÇO, CONEXÃO SOLDADA, DN 80 (3"), INSTALADO EM PRUMADAS - FORNECIMENTO E INSTALAÇÃO. AF_10/2020</v>
          </cell>
          <cell r="I4788" t="str">
            <v>UN</v>
          </cell>
          <cell r="J4788" t="str">
            <v>ATRIBUÍDO SÃO PAULO</v>
          </cell>
          <cell r="K4788" t="str">
            <v>245,74</v>
          </cell>
        </row>
        <row r="4789">
          <cell r="A4789" t="str">
            <v>INSTALACOES HIDRO SANITARIAS</v>
          </cell>
          <cell r="B4789" t="str">
            <v>INHI</v>
          </cell>
          <cell r="C4789" t="str">
            <v>CONEXOES</v>
          </cell>
          <cell r="D4789" t="str">
            <v>0180</v>
          </cell>
        </row>
        <row r="4789">
          <cell r="G4789">
            <v>97450</v>
          </cell>
          <cell r="H4789" t="str">
            <v>LUVA COM REDUÇÃO, EM AÇO, CONEXÃO SOLDADA, DN 80 X 65 MM (3" X 2 1/2"), INSTALADO EM PRUMADAS - FORNECIMENTO E INSTALAÇÃO. AF_10/2020</v>
          </cell>
          <cell r="I4789" t="str">
            <v>UN</v>
          </cell>
          <cell r="J4789" t="str">
            <v>ATRIBUÍDO SÃO PAULO</v>
          </cell>
          <cell r="K4789" t="str">
            <v>301,26</v>
          </cell>
        </row>
        <row r="4790">
          <cell r="A4790" t="str">
            <v>INSTALACOES HIDRO SANITARIAS</v>
          </cell>
          <cell r="B4790" t="str">
            <v>INHI</v>
          </cell>
          <cell r="C4790" t="str">
            <v>CONEXOES</v>
          </cell>
          <cell r="D4790" t="str">
            <v>0180</v>
          </cell>
        </row>
        <row r="4790">
          <cell r="G4790">
            <v>97452</v>
          </cell>
          <cell r="H4790" t="str">
            <v>CURVA 45 GRAUS, EM AÇO, CONEXÃO SOLDADA, DN 50 (2"), INSTALADO EM PRUMADAS - FORNECIMENTO E INSTALAÇÃO. AF_10/2020</v>
          </cell>
          <cell r="I4790" t="str">
            <v>UN</v>
          </cell>
          <cell r="J4790" t="str">
            <v>ATRIBUÍDO SÃO PAULO</v>
          </cell>
          <cell r="K4790" t="str">
            <v>182,83</v>
          </cell>
        </row>
        <row r="4791">
          <cell r="A4791" t="str">
            <v>INSTALACOES HIDRO SANITARIAS</v>
          </cell>
          <cell r="B4791" t="str">
            <v>INHI</v>
          </cell>
          <cell r="C4791" t="str">
            <v>CONEXOES</v>
          </cell>
          <cell r="D4791" t="str">
            <v>0180</v>
          </cell>
        </row>
        <row r="4791">
          <cell r="G4791">
            <v>97453</v>
          </cell>
          <cell r="H4791" t="str">
            <v>CURVA 90 GRAUS, EM AÇO, CONEXÃO SOLDADA, DN 50 (2"), INSTALADO EM PRUMADAS - FORNECIMENTO E INSTALAÇÃO. AF_10/2020</v>
          </cell>
          <cell r="I4791" t="str">
            <v>UN</v>
          </cell>
          <cell r="J4791" t="str">
            <v>ATRIBUÍDO SÃO PAULO</v>
          </cell>
          <cell r="K4791" t="str">
            <v>194,47</v>
          </cell>
        </row>
        <row r="4792">
          <cell r="A4792" t="str">
            <v>INSTALACOES HIDRO SANITARIAS</v>
          </cell>
          <cell r="B4792" t="str">
            <v>INHI</v>
          </cell>
          <cell r="C4792" t="str">
            <v>CONEXOES</v>
          </cell>
          <cell r="D4792" t="str">
            <v>0180</v>
          </cell>
        </row>
        <row r="4792">
          <cell r="G4792">
            <v>97454</v>
          </cell>
          <cell r="H4792" t="str">
            <v>CURVA 45 GRAUS, EM AÇO, CONEXÃO SOLDADA, DN 65 (2 1/2"), INSTALADO EM PRUMADAS - FORNECIMENTO E INSTALAÇÃO. AF_10/2020</v>
          </cell>
          <cell r="I4792" t="str">
            <v>UN</v>
          </cell>
          <cell r="J4792" t="str">
            <v>ATRIBUÍDO SÃO PAULO</v>
          </cell>
          <cell r="K4792" t="str">
            <v>315,55</v>
          </cell>
        </row>
        <row r="4793">
          <cell r="A4793" t="str">
            <v>INSTALACOES HIDRO SANITARIAS</v>
          </cell>
          <cell r="B4793" t="str">
            <v>INHI</v>
          </cell>
          <cell r="C4793" t="str">
            <v>CONEXOES</v>
          </cell>
          <cell r="D4793" t="str">
            <v>0180</v>
          </cell>
        </row>
        <row r="4793">
          <cell r="G4793">
            <v>97455</v>
          </cell>
          <cell r="H4793" t="str">
            <v>CURVA 90 GRAUS, EM AÇO, CONEXÃO SOLDADA, DN 65 (2 1/2"), INSTALADO EM PRUMADAS - FORNECIMENTO E INSTALAÇÃO. AF_10/2020</v>
          </cell>
          <cell r="I4793" t="str">
            <v>UN</v>
          </cell>
          <cell r="J4793" t="str">
            <v>ATRIBUÍDO SÃO PAULO</v>
          </cell>
          <cell r="K4793" t="str">
            <v>334,16</v>
          </cell>
        </row>
        <row r="4794">
          <cell r="A4794" t="str">
            <v>INSTALACOES HIDRO SANITARIAS</v>
          </cell>
          <cell r="B4794" t="str">
            <v>INHI</v>
          </cell>
          <cell r="C4794" t="str">
            <v>CONEXOES</v>
          </cell>
          <cell r="D4794" t="str">
            <v>0180</v>
          </cell>
        </row>
        <row r="4794">
          <cell r="G4794">
            <v>97456</v>
          </cell>
          <cell r="H4794" t="str">
            <v>CURVA 45 GRAUS, EM AÇO, CONEXÃO SOLDADA, DN 80 (3"), INSTALADO EM PRUMADAS - FORNECIMENTO E INSTALAÇÃO. AF_10/2020</v>
          </cell>
          <cell r="I4794" t="str">
            <v>UN</v>
          </cell>
          <cell r="J4794" t="str">
            <v>ATRIBUÍDO SÃO PAULO</v>
          </cell>
          <cell r="K4794" t="str">
            <v>722,71</v>
          </cell>
        </row>
        <row r="4795">
          <cell r="A4795" t="str">
            <v>INSTALACOES HIDRO SANITARIAS</v>
          </cell>
          <cell r="B4795" t="str">
            <v>INHI</v>
          </cell>
          <cell r="C4795" t="str">
            <v>CONEXOES</v>
          </cell>
          <cell r="D4795" t="str">
            <v>0180</v>
          </cell>
        </row>
        <row r="4795">
          <cell r="G4795">
            <v>97457</v>
          </cell>
          <cell r="H4795" t="str">
            <v>CURVA 90 GRAUS, EM AÇO, CONEXÃO SOLDADA, DN 80 (3"), INSTALADO EM PRUMADAS - FORNECIMENTO E INSTALAÇÃO. AF_10/2020</v>
          </cell>
          <cell r="I4795" t="str">
            <v>UN</v>
          </cell>
          <cell r="J4795" t="str">
            <v>ATRIBUÍDO SÃO PAULO</v>
          </cell>
          <cell r="K4795" t="str">
            <v>639,22</v>
          </cell>
        </row>
        <row r="4796">
          <cell r="A4796" t="str">
            <v>INSTALACOES HIDRO SANITARIAS</v>
          </cell>
          <cell r="B4796" t="str">
            <v>INHI</v>
          </cell>
          <cell r="C4796" t="str">
            <v>CONEXOES</v>
          </cell>
          <cell r="D4796" t="str">
            <v>0180</v>
          </cell>
        </row>
        <row r="4796">
          <cell r="G4796">
            <v>97458</v>
          </cell>
          <cell r="H4796" t="str">
            <v>TÊ, EM AÇO, CONEXÃO SOLDADA, DN 50 (2"), INSTALADO EM PRUMADAS - FORNECIMENTO E INSTALAÇÃO. AF_10/2020</v>
          </cell>
          <cell r="I4796" t="str">
            <v>UN</v>
          </cell>
          <cell r="J4796" t="str">
            <v>ATRIBUÍDO SÃO PAULO</v>
          </cell>
          <cell r="K4796" t="str">
            <v>290,68</v>
          </cell>
        </row>
        <row r="4797">
          <cell r="A4797" t="str">
            <v>INSTALACOES HIDRO SANITARIAS</v>
          </cell>
          <cell r="B4797" t="str">
            <v>INHI</v>
          </cell>
          <cell r="C4797" t="str">
            <v>CONEXOES</v>
          </cell>
          <cell r="D4797" t="str">
            <v>0180</v>
          </cell>
        </row>
        <row r="4797">
          <cell r="G4797">
            <v>97459</v>
          </cell>
          <cell r="H4797" t="str">
            <v>TÊ, EM AÇO, CONEXÃO SOLDADA, DN 65 (2 1/2"), INSTALADO EM PRUMADAS - FORNECIMENTO E INSTALAÇÃO. AF_10/2020</v>
          </cell>
          <cell r="I4797" t="str">
            <v>UN</v>
          </cell>
          <cell r="J4797" t="str">
            <v>ATRIBUÍDO SÃO PAULO</v>
          </cell>
          <cell r="K4797" t="str">
            <v>504,62</v>
          </cell>
        </row>
        <row r="4798">
          <cell r="A4798" t="str">
            <v>INSTALACOES HIDRO SANITARIAS</v>
          </cell>
          <cell r="B4798" t="str">
            <v>INHI</v>
          </cell>
          <cell r="C4798" t="str">
            <v>CONEXOES</v>
          </cell>
          <cell r="D4798" t="str">
            <v>0180</v>
          </cell>
        </row>
        <row r="4798">
          <cell r="G4798">
            <v>97460</v>
          </cell>
          <cell r="H4798" t="str">
            <v>TÊ, EM AÇO, CONEXÃO SOLDADA, DN 80 (3"), INSTALADO EM PRUMADAS - FORNECIMENTO E INSTALAÇÃO. AF_10/2020</v>
          </cell>
          <cell r="I4798" t="str">
            <v>UN</v>
          </cell>
          <cell r="J4798" t="str">
            <v>ATRIBUÍDO SÃO PAULO</v>
          </cell>
          <cell r="K4798" t="str">
            <v>779,79</v>
          </cell>
        </row>
        <row r="4799">
          <cell r="A4799" t="str">
            <v>INSTALACOES HIDRO SANITARIAS</v>
          </cell>
          <cell r="B4799" t="str">
            <v>INHI</v>
          </cell>
          <cell r="C4799" t="str">
            <v>CONEXOES</v>
          </cell>
          <cell r="D4799" t="str">
            <v>0180</v>
          </cell>
        </row>
        <row r="4799">
          <cell r="G4799">
            <v>97461</v>
          </cell>
          <cell r="H4799" t="str">
            <v>LUVA, EM AÇO, CONEXÃO SOLDADA, DN 25 (1"), INSTALADO EM REDE DE ALIMENTAÇÃO PARA HIDRANTE - FORNECIMENTO E INSTALAÇÃO. AF_10/2020</v>
          </cell>
          <cell r="I4799" t="str">
            <v>UN</v>
          </cell>
          <cell r="J4799" t="str">
            <v>ATRIBUÍDO SÃO PAULO</v>
          </cell>
          <cell r="K4799" t="str">
            <v>35,26</v>
          </cell>
        </row>
        <row r="4800">
          <cell r="A4800" t="str">
            <v>INSTALACOES HIDRO SANITARIAS</v>
          </cell>
          <cell r="B4800" t="str">
            <v>INHI</v>
          </cell>
          <cell r="C4800" t="str">
            <v>CONEXOES</v>
          </cell>
          <cell r="D4800" t="str">
            <v>0180</v>
          </cell>
        </row>
        <row r="4800">
          <cell r="G4800">
            <v>97462</v>
          </cell>
          <cell r="H4800" t="str">
            <v>LUVA COM REDUÇÃO, EM AÇO, CONEXÃO SOLDADA, DN 25 X 20 MM (1  X 3/4"), INSTALADO EM REDE DE ALIMENTAÇÃO PARA HIDRANTE - FORNECIMENTO E INSTALAÇÃO. AF_10/2020</v>
          </cell>
          <cell r="I4800" t="str">
            <v>UN</v>
          </cell>
          <cell r="J4800" t="str">
            <v>ATRIBUÍDO SÃO PAULO</v>
          </cell>
          <cell r="K4800" t="str">
            <v>29,29</v>
          </cell>
        </row>
        <row r="4801">
          <cell r="A4801" t="str">
            <v>INSTALACOES HIDRO SANITARIAS</v>
          </cell>
          <cell r="B4801" t="str">
            <v>INHI</v>
          </cell>
          <cell r="C4801" t="str">
            <v>CONEXOES</v>
          </cell>
          <cell r="D4801" t="str">
            <v>0180</v>
          </cell>
        </row>
        <row r="4801">
          <cell r="G4801">
            <v>97464</v>
          </cell>
          <cell r="H4801" t="str">
            <v>LUVA, EM AÇO, CONEXÃO SOLDADA, DN 32 (1 1/4"), INSTALADO EM REDE DE ALIMENTAÇÃO PARA HIDRANTE - FORNECIMENTO E INSTALAÇÃO. AF_10/2020</v>
          </cell>
          <cell r="I4801" t="str">
            <v>UN</v>
          </cell>
          <cell r="J4801" t="str">
            <v>ATRIBUÍDO SÃO PAULO</v>
          </cell>
          <cell r="K4801" t="str">
            <v>50,94</v>
          </cell>
        </row>
        <row r="4802">
          <cell r="A4802" t="str">
            <v>INSTALACOES HIDRO SANITARIAS</v>
          </cell>
          <cell r="B4802" t="str">
            <v>INHI</v>
          </cell>
          <cell r="C4802" t="str">
            <v>CONEXOES</v>
          </cell>
          <cell r="D4802" t="str">
            <v>0180</v>
          </cell>
        </row>
        <row r="4802">
          <cell r="G4802">
            <v>97465</v>
          </cell>
          <cell r="H4802" t="str">
            <v>LUVA COM REDUÇÃO, EM AÇO, CONEXÃO SOLDADA, DN 32 X 25 MM (1 1/4"  X 1"), INSTALADO EM REDE DE ALIMENTAÇÃO PARA HIDRANTE - FORNECIMENTO E INSTALAÇÃO. AF_10/2020</v>
          </cell>
          <cell r="I4802" t="str">
            <v>UN</v>
          </cell>
          <cell r="J4802" t="str">
            <v>ATRIBUÍDO SÃO PAULO</v>
          </cell>
          <cell r="K4802" t="str">
            <v>61,01</v>
          </cell>
        </row>
        <row r="4803">
          <cell r="A4803" t="str">
            <v>INSTALACOES HIDRO SANITARIAS</v>
          </cell>
          <cell r="B4803" t="str">
            <v>INHI</v>
          </cell>
          <cell r="C4803" t="str">
            <v>CONEXOES</v>
          </cell>
          <cell r="D4803" t="str">
            <v>0180</v>
          </cell>
        </row>
        <row r="4803">
          <cell r="G4803">
            <v>97467</v>
          </cell>
          <cell r="H4803" t="str">
            <v>LUVA, EM AÇO, CONEXÃO SOLDADA, DN 40 (1 1/2"), INSTALADO EM REDE DE ALIMENTAÇÃO PARA HIDRANTE - FORNECIMENTO E INSTALAÇÃO. AF_10/2020</v>
          </cell>
          <cell r="I4803" t="str">
            <v>UN</v>
          </cell>
          <cell r="J4803" t="str">
            <v>ATRIBUÍDO SÃO PAULO</v>
          </cell>
          <cell r="K4803" t="str">
            <v>64,65</v>
          </cell>
        </row>
        <row r="4804">
          <cell r="A4804" t="str">
            <v>INSTALACOES HIDRO SANITARIAS</v>
          </cell>
          <cell r="B4804" t="str">
            <v>INHI</v>
          </cell>
          <cell r="C4804" t="str">
            <v>CONEXOES</v>
          </cell>
          <cell r="D4804" t="str">
            <v>0180</v>
          </cell>
        </row>
        <row r="4804">
          <cell r="G4804">
            <v>97468</v>
          </cell>
          <cell r="H4804" t="str">
            <v>LUVA COM REDUÇÃO, EM AÇO, CONEXÃO SOLDADA, DN 40  X 32 MM (1 1/2" X 1 1/4"), INSTALADO EM REDE DE ALIMENTAÇÃO PARA HIDRANTE - FORNECIMENTO E INSTALAÇÃO. AF_10/2020</v>
          </cell>
          <cell r="I4804" t="str">
            <v>UN</v>
          </cell>
          <cell r="J4804" t="str">
            <v>ATRIBUÍDO SÃO PAULO</v>
          </cell>
          <cell r="K4804" t="str">
            <v>77,55</v>
          </cell>
        </row>
        <row r="4805">
          <cell r="A4805" t="str">
            <v>INSTALACOES HIDRO SANITARIAS</v>
          </cell>
          <cell r="B4805" t="str">
            <v>INHI</v>
          </cell>
          <cell r="C4805" t="str">
            <v>CONEXOES</v>
          </cell>
          <cell r="D4805" t="str">
            <v>0180</v>
          </cell>
        </row>
        <row r="4805">
          <cell r="G4805">
            <v>97470</v>
          </cell>
          <cell r="H4805" t="str">
            <v>LUVA, EM AÇO, CONEXÃO SOLDADA, DN 50 (2"), INSTALADO EM REDE DE ALIMENTAÇÃO PARA HIDRANTE - FORNECIMENTO E INSTALAÇÃO. AF_10/2020</v>
          </cell>
          <cell r="I4805" t="str">
            <v>UN</v>
          </cell>
          <cell r="J4805" t="str">
            <v>ATRIBUÍDO SÃO PAULO</v>
          </cell>
          <cell r="K4805" t="str">
            <v>95,89</v>
          </cell>
        </row>
        <row r="4806">
          <cell r="A4806" t="str">
            <v>INSTALACOES HIDRO SANITARIAS</v>
          </cell>
          <cell r="B4806" t="str">
            <v>INHI</v>
          </cell>
          <cell r="C4806" t="str">
            <v>CONEXOES</v>
          </cell>
          <cell r="D4806" t="str">
            <v>0180</v>
          </cell>
        </row>
        <row r="4806">
          <cell r="G4806">
            <v>97471</v>
          </cell>
          <cell r="H4806" t="str">
            <v>LUVA COM REDUÇÃO, EM AÇO, CONEXÃO SOLDADA, DN 50 X 40 MM (2" X 1 1/2"), INSTALADO EM REDE DE ALIMENTAÇÃO PARA HIDRANTE - FORNECIMENTO E INSTALAÇÃO. AF_10/2020</v>
          </cell>
          <cell r="I4806" t="str">
            <v>UN</v>
          </cell>
          <cell r="J4806" t="str">
            <v>ATRIBUÍDO SÃO PAULO</v>
          </cell>
          <cell r="K4806" t="str">
            <v>116,28</v>
          </cell>
        </row>
        <row r="4807">
          <cell r="A4807" t="str">
            <v>INSTALACOES HIDRO SANITARIAS</v>
          </cell>
          <cell r="B4807" t="str">
            <v>INHI</v>
          </cell>
          <cell r="C4807" t="str">
            <v>CONEXOES</v>
          </cell>
          <cell r="D4807" t="str">
            <v>0180</v>
          </cell>
        </row>
        <row r="4807">
          <cell r="G4807">
            <v>97474</v>
          </cell>
          <cell r="H4807" t="str">
            <v>LUVA, EM AÇO, CONEXÃO SOLDADA, DN 65 (2 1/2"), INSTALADO EM REDE DE ALIMENTAÇÃO PARA HIDRANTE - FORNECIMENTO E INSTALAÇÃO. AF_10/2020</v>
          </cell>
          <cell r="I4807" t="str">
            <v>UN</v>
          </cell>
          <cell r="J4807" t="str">
            <v>ATRIBUÍDO SÃO PAULO</v>
          </cell>
          <cell r="K4807" t="str">
            <v>176,70</v>
          </cell>
        </row>
        <row r="4808">
          <cell r="A4808" t="str">
            <v>INSTALACOES HIDRO SANITARIAS</v>
          </cell>
          <cell r="B4808" t="str">
            <v>INHI</v>
          </cell>
          <cell r="C4808" t="str">
            <v>CONEXOES</v>
          </cell>
          <cell r="D4808" t="str">
            <v>0180</v>
          </cell>
        </row>
        <row r="4808">
          <cell r="G4808">
            <v>97475</v>
          </cell>
          <cell r="H4808" t="str">
            <v>LUVA COM REDUÇÃO, EM AÇO, CONEXÃO SOLDADA, DN 65 X 50 MM (2 1/2" X 2"), INSTALADO EM REDE DE ALIMENTAÇÃO PARA HIDRANTE - FORNECIMENTO E INSTALAÇÃO. AF_10/2020</v>
          </cell>
          <cell r="I4808" t="str">
            <v>UN</v>
          </cell>
          <cell r="J4808" t="str">
            <v>ATRIBUÍDO SÃO PAULO</v>
          </cell>
          <cell r="K4808" t="str">
            <v>217,91</v>
          </cell>
        </row>
        <row r="4809">
          <cell r="A4809" t="str">
            <v>INSTALACOES HIDRO SANITARIAS</v>
          </cell>
          <cell r="B4809" t="str">
            <v>INHI</v>
          </cell>
          <cell r="C4809" t="str">
            <v>CONEXOES</v>
          </cell>
          <cell r="D4809" t="str">
            <v>0180</v>
          </cell>
        </row>
        <row r="4809">
          <cell r="G4809">
            <v>97477</v>
          </cell>
          <cell r="H4809" t="str">
            <v>LUVA, EM AÇO, CONEXÃO SOLDADA, DN 80 (3"), INSTALADO EM REDE DE ALIMENTAÇÃO PARA HIDRANTE - FORNECIMENTO E INSTALAÇÃO. AF_10/2020</v>
          </cell>
          <cell r="I4809" t="str">
            <v>UN</v>
          </cell>
          <cell r="J4809" t="str">
            <v>ATRIBUÍDO SÃO PAULO</v>
          </cell>
          <cell r="K4809" t="str">
            <v>235,74</v>
          </cell>
        </row>
        <row r="4810">
          <cell r="A4810" t="str">
            <v>INSTALACOES HIDRO SANITARIAS</v>
          </cell>
          <cell r="B4810" t="str">
            <v>INHI</v>
          </cell>
          <cell r="C4810" t="str">
            <v>CONEXOES</v>
          </cell>
          <cell r="D4810" t="str">
            <v>0180</v>
          </cell>
        </row>
        <row r="4810">
          <cell r="G4810">
            <v>97478</v>
          </cell>
          <cell r="H4810" t="str">
            <v>LUVA COM REDUÇÃO, EM AÇO, CONEXÃO SOLDADA, DN 80 X 65 MM (3" X 2 1/2"), INSTALADO EM REDE DE ALIMENTAÇÃO PARA HIDRANTE - FORNECIMENTO E INSTALAÇÃO. AF_10/2020</v>
          </cell>
          <cell r="I4810" t="str">
            <v>UN</v>
          </cell>
          <cell r="J4810" t="str">
            <v>ATRIBUÍDO SÃO PAULO</v>
          </cell>
          <cell r="K4810" t="str">
            <v>291,26</v>
          </cell>
        </row>
        <row r="4811">
          <cell r="A4811" t="str">
            <v>INSTALACOES HIDRO SANITARIAS</v>
          </cell>
          <cell r="B4811" t="str">
            <v>INHI</v>
          </cell>
          <cell r="C4811" t="str">
            <v>CONEXOES</v>
          </cell>
          <cell r="D4811" t="str">
            <v>0180</v>
          </cell>
        </row>
        <row r="4811">
          <cell r="G4811">
            <v>97479</v>
          </cell>
          <cell r="H4811" t="str">
            <v>CURVA 45 GRAUS, EM AÇO, CONEXÃO SOLDADA, DN 25 (1"), INSTALADO EM REDE DE ALIMENTAÇÃO PARA HIDRANTE - FORNECIMENTO E INSTALAÇÃO. AF_10/2020</v>
          </cell>
          <cell r="I4811" t="str">
            <v>UN</v>
          </cell>
          <cell r="J4811" t="str">
            <v>ATRIBUÍDO SÃO PAULO</v>
          </cell>
          <cell r="K4811" t="str">
            <v>56,74</v>
          </cell>
        </row>
        <row r="4812">
          <cell r="A4812" t="str">
            <v>INSTALACOES HIDRO SANITARIAS</v>
          </cell>
          <cell r="B4812" t="str">
            <v>INHI</v>
          </cell>
          <cell r="C4812" t="str">
            <v>CONEXOES</v>
          </cell>
          <cell r="D4812" t="str">
            <v>0180</v>
          </cell>
        </row>
        <row r="4812">
          <cell r="G4812">
            <v>97480</v>
          </cell>
          <cell r="H4812" t="str">
            <v>CURVA 90 GRAUS, EM AÇO, CONEXÃO SOLDADA, DN 25 (1"), INSTALADO EM REDE DE ALIMENTAÇÃO PARA HIDRANTE - FORNECIMENTO E INSTALAÇÃO. AF_10/2020</v>
          </cell>
          <cell r="I4812" t="str">
            <v>UN</v>
          </cell>
          <cell r="J4812" t="str">
            <v>ATRIBUÍDO SÃO PAULO</v>
          </cell>
          <cell r="K4812" t="str">
            <v>56,74</v>
          </cell>
        </row>
        <row r="4813">
          <cell r="A4813" t="str">
            <v>INSTALACOES HIDRO SANITARIAS</v>
          </cell>
          <cell r="B4813" t="str">
            <v>INHI</v>
          </cell>
          <cell r="C4813" t="str">
            <v>CONEXOES</v>
          </cell>
          <cell r="D4813" t="str">
            <v>0180</v>
          </cell>
        </row>
        <row r="4813">
          <cell r="G4813">
            <v>97481</v>
          </cell>
          <cell r="H4813" t="str">
            <v>CURVA 45 GRAUS, EM AÇO, CONEXÃO SOLDADA, DN 32 (1 1/4"), INSTALADO EM REDE DE ALIMENTAÇÃO PARA HIDRANTE - FORNECIMENTO E INSTALAÇÃO. AF_10/2020</v>
          </cell>
          <cell r="I4813" t="str">
            <v>UN</v>
          </cell>
          <cell r="J4813" t="str">
            <v>ATRIBUÍDO SÃO PAULO</v>
          </cell>
          <cell r="K4813" t="str">
            <v>82,50</v>
          </cell>
        </row>
        <row r="4814">
          <cell r="A4814" t="str">
            <v>INSTALACOES HIDRO SANITARIAS</v>
          </cell>
          <cell r="B4814" t="str">
            <v>INHI</v>
          </cell>
          <cell r="C4814" t="str">
            <v>CONEXOES</v>
          </cell>
          <cell r="D4814" t="str">
            <v>0180</v>
          </cell>
        </row>
        <row r="4814">
          <cell r="G4814">
            <v>97482</v>
          </cell>
          <cell r="H4814" t="str">
            <v>CURVA 90 GRAUS, EM AÇO, CONEXÃO SOLDADA, DN 32 (1 1/4"), INSTALADO EM REDE DE ALIMENTAÇÃO PARA HIDRANTE - FORNECIMENTO E INSTALAÇÃO. AF_10/2020</v>
          </cell>
          <cell r="I4814" t="str">
            <v>UN</v>
          </cell>
          <cell r="J4814" t="str">
            <v>ATRIBUÍDO SÃO PAULO</v>
          </cell>
          <cell r="K4814" t="str">
            <v>82,50</v>
          </cell>
        </row>
        <row r="4815">
          <cell r="A4815" t="str">
            <v>INSTALACOES HIDRO SANITARIAS</v>
          </cell>
          <cell r="B4815" t="str">
            <v>INHI</v>
          </cell>
          <cell r="C4815" t="str">
            <v>CONEXOES</v>
          </cell>
          <cell r="D4815" t="str">
            <v>0180</v>
          </cell>
        </row>
        <row r="4815">
          <cell r="G4815">
            <v>97483</v>
          </cell>
          <cell r="H4815" t="str">
            <v>CURVA 45 GRAUS, EM AÇO, CONEXÃO SOLDADA, DN 40 (1 1/2"), INSTALADO EM REDE DE ALIMENTAÇÃO PARA HIDRANTE - FORNECIMENTO E INSTALAÇÃO. AF_10/2020</v>
          </cell>
          <cell r="I4815" t="str">
            <v>UN</v>
          </cell>
          <cell r="J4815" t="str">
            <v>ATRIBUÍDO SÃO PAULO</v>
          </cell>
          <cell r="K4815" t="str">
            <v>115,82</v>
          </cell>
        </row>
        <row r="4816">
          <cell r="A4816" t="str">
            <v>INSTALACOES HIDRO SANITARIAS</v>
          </cell>
          <cell r="B4816" t="str">
            <v>INHI</v>
          </cell>
          <cell r="C4816" t="str">
            <v>CONEXOES</v>
          </cell>
          <cell r="D4816" t="str">
            <v>0180</v>
          </cell>
        </row>
        <row r="4816">
          <cell r="G4816">
            <v>97484</v>
          </cell>
          <cell r="H4816" t="str">
            <v>CURVA 90 GRAUS, EM AÇO, CONEXÃO SOLDADA, DN 40 (1 1/2"), INSTALADO EM REDE DE ALIMENTAÇÃO PARA HIDRANTE - FORNECIMENTO E INSTALAÇÃO. AF_10/2020</v>
          </cell>
          <cell r="I4816" t="str">
            <v>UN</v>
          </cell>
          <cell r="J4816" t="str">
            <v>ATRIBUÍDO SÃO PAULO</v>
          </cell>
          <cell r="K4816" t="str">
            <v>115,82</v>
          </cell>
        </row>
        <row r="4817">
          <cell r="A4817" t="str">
            <v>INSTALACOES HIDRO SANITARIAS</v>
          </cell>
          <cell r="B4817" t="str">
            <v>INHI</v>
          </cell>
          <cell r="C4817" t="str">
            <v>CONEXOES</v>
          </cell>
          <cell r="D4817" t="str">
            <v>0180</v>
          </cell>
        </row>
        <row r="4817">
          <cell r="G4817">
            <v>97485</v>
          </cell>
          <cell r="H4817" t="str">
            <v>CURVA 45 GRAUS, EM AÇO, CONEXÃO SOLDADA, DN 50 (2"), INSTALADO EM REDE DE ALIMENTAÇÃO PARA HIDRANTE - FORNECIMENTO E INSTALAÇÃO. AF_10/2020</v>
          </cell>
          <cell r="I4817" t="str">
            <v>UN</v>
          </cell>
          <cell r="J4817" t="str">
            <v>ATRIBUÍDO SÃO PAULO</v>
          </cell>
          <cell r="K4817" t="str">
            <v>160,09</v>
          </cell>
        </row>
        <row r="4818">
          <cell r="A4818" t="str">
            <v>INSTALACOES HIDRO SANITARIAS</v>
          </cell>
          <cell r="B4818" t="str">
            <v>INHI</v>
          </cell>
          <cell r="C4818" t="str">
            <v>CONEXOES</v>
          </cell>
          <cell r="D4818" t="str">
            <v>0180</v>
          </cell>
        </row>
        <row r="4818">
          <cell r="G4818">
            <v>97486</v>
          </cell>
          <cell r="H4818" t="str">
            <v>CURVA 90 GRAUS, EM AÇO, CONEXÃO SOLDADA, DN 50 (2"), INSTALADO EM REDE DE ALIMENTAÇÃO PARA HIDRANTE - FORNECIMENTO E INSTALAÇÃO. AF_10/2020</v>
          </cell>
          <cell r="I4818" t="str">
            <v>UN</v>
          </cell>
          <cell r="J4818" t="str">
            <v>ATRIBUÍDO SÃO PAULO</v>
          </cell>
          <cell r="K4818" t="str">
            <v>171,73</v>
          </cell>
        </row>
        <row r="4819">
          <cell r="A4819" t="str">
            <v>INSTALACOES HIDRO SANITARIAS</v>
          </cell>
          <cell r="B4819" t="str">
            <v>INHI</v>
          </cell>
          <cell r="C4819" t="str">
            <v>CONEXOES</v>
          </cell>
          <cell r="D4819" t="str">
            <v>0180</v>
          </cell>
        </row>
        <row r="4819">
          <cell r="G4819">
            <v>97487</v>
          </cell>
          <cell r="H4819" t="str">
            <v>CURVA 45 GRAUS, EM AÇO, CONEXÃO SOLDADA, DN 65 (2 1/2"), INSTALADO EM REDE DE ALIMENTAÇÃO PARA HIDRANTE - FORNECIMENTO E INSTALAÇÃO. AF_10/2020</v>
          </cell>
          <cell r="I4819" t="str">
            <v>UN</v>
          </cell>
          <cell r="J4819" t="str">
            <v>ATRIBUÍDO SÃO PAULO</v>
          </cell>
          <cell r="K4819" t="str">
            <v>296,71</v>
          </cell>
        </row>
        <row r="4820">
          <cell r="A4820" t="str">
            <v>INSTALACOES HIDRO SANITARIAS</v>
          </cell>
          <cell r="B4820" t="str">
            <v>INHI</v>
          </cell>
          <cell r="C4820" t="str">
            <v>CONEXOES</v>
          </cell>
          <cell r="D4820" t="str">
            <v>0180</v>
          </cell>
        </row>
        <row r="4820">
          <cell r="G4820">
            <v>97488</v>
          </cell>
          <cell r="H4820" t="str">
            <v>CURVA 90 GRAUS, EM AÇO, CONEXÃO SOLDADA, DN 65 (2 1/2"), INSTALADO EM REDE DE ALIMENTAÇÃO PARA HIDRANTE - FORNECIMENTO E INSTALAÇÃO. AF_10/2020</v>
          </cell>
          <cell r="I4820" t="str">
            <v>UN</v>
          </cell>
          <cell r="J4820" t="str">
            <v>ATRIBUÍDO SÃO PAULO</v>
          </cell>
          <cell r="K4820" t="str">
            <v>315,32</v>
          </cell>
        </row>
        <row r="4821">
          <cell r="A4821" t="str">
            <v>INSTALACOES HIDRO SANITARIAS</v>
          </cell>
          <cell r="B4821" t="str">
            <v>INHI</v>
          </cell>
          <cell r="C4821" t="str">
            <v>CONEXOES</v>
          </cell>
          <cell r="D4821" t="str">
            <v>0180</v>
          </cell>
        </row>
        <row r="4821">
          <cell r="G4821">
            <v>97489</v>
          </cell>
          <cell r="H4821" t="str">
            <v>CURVA 45 GRAUS, EM AÇO, CONEXÃO SOLDADA, DN 80 (3"), INSTALADO EM REDE DE ALIMENTAÇÃO PARA HIDRANTE - FORNECIMENTO E INSTALAÇÃO. AF_10/2020</v>
          </cell>
          <cell r="I4821" t="str">
            <v>UN</v>
          </cell>
          <cell r="J4821" t="str">
            <v>ATRIBUÍDO SÃO PAULO</v>
          </cell>
          <cell r="K4821" t="str">
            <v>707,68</v>
          </cell>
        </row>
        <row r="4822">
          <cell r="A4822" t="str">
            <v>INSTALACOES HIDRO SANITARIAS</v>
          </cell>
          <cell r="B4822" t="str">
            <v>INHI</v>
          </cell>
          <cell r="C4822" t="str">
            <v>CONEXOES</v>
          </cell>
          <cell r="D4822" t="str">
            <v>0180</v>
          </cell>
        </row>
        <row r="4822">
          <cell r="G4822">
            <v>97490</v>
          </cell>
          <cell r="H4822" t="str">
            <v>CURVA 90 GRAUS, EM AÇO, CONEXÃO SOLDADA, DN 80 (3"), INSTALADO EM REDE DE ALIMENTAÇÃO PARA HIDRANTE - FORNECIMENTO E INSTALAÇÃO. AF_10/2020</v>
          </cell>
          <cell r="I4822" t="str">
            <v>UN</v>
          </cell>
          <cell r="J4822" t="str">
            <v>ATRIBUÍDO SÃO PAULO</v>
          </cell>
          <cell r="K4822" t="str">
            <v>624,19</v>
          </cell>
        </row>
        <row r="4823">
          <cell r="A4823" t="str">
            <v>INSTALACOES HIDRO SANITARIAS</v>
          </cell>
          <cell r="B4823" t="str">
            <v>INHI</v>
          </cell>
          <cell r="C4823" t="str">
            <v>CONEXOES</v>
          </cell>
          <cell r="D4823" t="str">
            <v>0180</v>
          </cell>
        </row>
        <row r="4823">
          <cell r="G4823">
            <v>97491</v>
          </cell>
          <cell r="H4823" t="str">
            <v>TÊ, EM AÇO, CONEXÃO SOLDADA, DN 25 (1"), INSTALADO EM REDE DE ALIMENTAÇÃO PARA HIDRANTE - FORNECIMENTO E INSTALAÇÃO. AF_10/2020</v>
          </cell>
          <cell r="I4823" t="str">
            <v>UN</v>
          </cell>
          <cell r="J4823" t="str">
            <v>ATRIBUÍDO SÃO PAULO</v>
          </cell>
          <cell r="K4823" t="str">
            <v>88,06</v>
          </cell>
        </row>
        <row r="4824">
          <cell r="A4824" t="str">
            <v>INSTALACOES HIDRO SANITARIAS</v>
          </cell>
          <cell r="B4824" t="str">
            <v>INHI</v>
          </cell>
          <cell r="C4824" t="str">
            <v>CONEXOES</v>
          </cell>
          <cell r="D4824" t="str">
            <v>0180</v>
          </cell>
        </row>
        <row r="4824">
          <cell r="G4824">
            <v>97492</v>
          </cell>
          <cell r="H4824" t="str">
            <v>TÊ, EM AÇO, CONEXÃO SOLDADA, DN 32 (1 1/4"), INSTALADO EM REDE DE ALIMENTAÇÃO PARA HIDRANTE - FORNECIMENTO E INSTALAÇÃO. AF_10/2020</v>
          </cell>
          <cell r="I4824" t="str">
            <v>UN</v>
          </cell>
          <cell r="J4824" t="str">
            <v>ATRIBUÍDO SÃO PAULO</v>
          </cell>
          <cell r="K4824" t="str">
            <v>129,60</v>
          </cell>
        </row>
        <row r="4825">
          <cell r="A4825" t="str">
            <v>INSTALACOES HIDRO SANITARIAS</v>
          </cell>
          <cell r="B4825" t="str">
            <v>INHI</v>
          </cell>
          <cell r="C4825" t="str">
            <v>CONEXOES</v>
          </cell>
          <cell r="D4825" t="str">
            <v>0180</v>
          </cell>
        </row>
        <row r="4825">
          <cell r="G4825">
            <v>97493</v>
          </cell>
          <cell r="H4825" t="str">
            <v>TÊ, EM AÇO, CONEXÃO SOLDADA, DN 40 (1 1/2"), INSTALADO EM REDE DE ALIMENTAÇÃO PARA HIDRANTE - FORNECIMENTO E INSTALAÇÃO. AF_10/2020</v>
          </cell>
          <cell r="I4825" t="str">
            <v>UN</v>
          </cell>
          <cell r="J4825" t="str">
            <v>ATRIBUÍDO SÃO PAULO</v>
          </cell>
          <cell r="K4825" t="str">
            <v>167,17</v>
          </cell>
        </row>
        <row r="4826">
          <cell r="A4826" t="str">
            <v>INSTALACOES HIDRO SANITARIAS</v>
          </cell>
          <cell r="B4826" t="str">
            <v>INHI</v>
          </cell>
          <cell r="C4826" t="str">
            <v>CONEXOES</v>
          </cell>
          <cell r="D4826" t="str">
            <v>0180</v>
          </cell>
        </row>
        <row r="4826">
          <cell r="G4826">
            <v>97494</v>
          </cell>
          <cell r="H4826" t="str">
            <v>TÊ, EM AÇO, CONEXÃO SOLDADA, DN 50 (2"), INSTALADO EM REDE DE ALIMENTAÇÃO PARA HIDRANTE - FORNECIMENTO E INSTALAÇÃO. AF_10/2020</v>
          </cell>
          <cell r="I4826" t="str">
            <v>UN</v>
          </cell>
          <cell r="J4826" t="str">
            <v>ATRIBUÍDO SÃO PAULO</v>
          </cell>
          <cell r="K4826" t="str">
            <v>260,34</v>
          </cell>
        </row>
        <row r="4827">
          <cell r="A4827" t="str">
            <v>INSTALACOES HIDRO SANITARIAS</v>
          </cell>
          <cell r="B4827" t="str">
            <v>INHI</v>
          </cell>
          <cell r="C4827" t="str">
            <v>CONEXOES</v>
          </cell>
          <cell r="D4827" t="str">
            <v>0180</v>
          </cell>
        </row>
        <row r="4827">
          <cell r="G4827">
            <v>97495</v>
          </cell>
          <cell r="H4827" t="str">
            <v>TÊ, EM AÇO, CONEXÃO SOLDADA, DN 65 (2 1/2"), INSTALADO EM REDE DE ALIMENTAÇÃO PARA HIDRANTE - FORNECIMENTO E INSTALAÇÃO. AF_10/2020</v>
          </cell>
          <cell r="I4827" t="str">
            <v>UN</v>
          </cell>
          <cell r="J4827" t="str">
            <v>ATRIBUÍDO SÃO PAULO</v>
          </cell>
          <cell r="K4827" t="str">
            <v>479,44</v>
          </cell>
        </row>
        <row r="4828">
          <cell r="A4828" t="str">
            <v>INSTALACOES HIDRO SANITARIAS</v>
          </cell>
          <cell r="B4828" t="str">
            <v>INHI</v>
          </cell>
          <cell r="C4828" t="str">
            <v>CONEXOES</v>
          </cell>
          <cell r="D4828" t="str">
            <v>0180</v>
          </cell>
        </row>
        <row r="4828">
          <cell r="G4828">
            <v>97496</v>
          </cell>
          <cell r="H4828" t="str">
            <v>TÊ, EM AÇO, CONEXÃO SOLDADA, DN 80 (3"), INSTALADO EM REDE DE ALIMENTAÇÃO PARA HIDRANTE - FORNECIMENTO E INSTALAÇÃO. AF_10/2020</v>
          </cell>
          <cell r="I4828" t="str">
            <v>UN</v>
          </cell>
          <cell r="J4828" t="str">
            <v>ATRIBUÍDO SÃO PAULO</v>
          </cell>
          <cell r="K4828" t="str">
            <v>759,79</v>
          </cell>
        </row>
        <row r="4829">
          <cell r="A4829" t="str">
            <v>INSTALACOES HIDRO SANITARIAS</v>
          </cell>
          <cell r="B4829" t="str">
            <v>INHI</v>
          </cell>
          <cell r="C4829" t="str">
            <v>CONEXOES</v>
          </cell>
          <cell r="D4829" t="str">
            <v>0180</v>
          </cell>
        </row>
        <row r="4829">
          <cell r="G4829">
            <v>97499</v>
          </cell>
          <cell r="H4829" t="str">
            <v>LUVA, EM AÇO, CONEXÃO SOLDADA, DN 25 (1"), INSTALADO EM REDE DE ALIMENTAÇÃO PARA SPRINKLER - FORNECIMENTO E INSTALAÇÃO. AF_10/2020</v>
          </cell>
          <cell r="I4829" t="str">
            <v>UN</v>
          </cell>
          <cell r="J4829" t="str">
            <v>ATRIBUÍDO SÃO PAULO</v>
          </cell>
          <cell r="K4829" t="str">
            <v>32,81</v>
          </cell>
        </row>
        <row r="4830">
          <cell r="A4830" t="str">
            <v>INSTALACOES HIDRO SANITARIAS</v>
          </cell>
          <cell r="B4830" t="str">
            <v>INHI</v>
          </cell>
          <cell r="C4830" t="str">
            <v>CONEXOES</v>
          </cell>
          <cell r="D4830" t="str">
            <v>0180</v>
          </cell>
        </row>
        <row r="4830">
          <cell r="G4830">
            <v>97500</v>
          </cell>
          <cell r="H4830" t="str">
            <v>LUVA COM REDUÇÃO, EM AÇO, CONEXÃO SOLDADA, DN 25 X 20 MM (1" X 3/4"), INSTALADO EM REDE DE ALIMENTAÇÃO PARA SPRINKLER - FORNECIMENTO E INSTALAÇÃO. AF_10/2020</v>
          </cell>
          <cell r="I4830" t="str">
            <v>UN</v>
          </cell>
          <cell r="J4830" t="str">
            <v>ATRIBUÍDO SÃO PAULO</v>
          </cell>
          <cell r="K4830" t="str">
            <v>26,84</v>
          </cell>
        </row>
        <row r="4831">
          <cell r="A4831" t="str">
            <v>INSTALACOES HIDRO SANITARIAS</v>
          </cell>
          <cell r="B4831" t="str">
            <v>INHI</v>
          </cell>
          <cell r="C4831" t="str">
            <v>CONEXOES</v>
          </cell>
          <cell r="D4831" t="str">
            <v>0180</v>
          </cell>
        </row>
        <row r="4831">
          <cell r="G4831">
            <v>97502</v>
          </cell>
          <cell r="H4831" t="str">
            <v>LUVA, EM AÇO, CONEXÃO SOLDADA, DN 32 (1 1/4"), INSTALADO EM REDE DE ALIMENTAÇÃO PARA SPRINKLER - FORNECIMENTO E INSTALAÇÃO. AF_10/2020</v>
          </cell>
          <cell r="I4831" t="str">
            <v>UN</v>
          </cell>
          <cell r="J4831" t="str">
            <v>ATRIBUÍDO SÃO PAULO</v>
          </cell>
          <cell r="K4831" t="str">
            <v>46,41</v>
          </cell>
        </row>
        <row r="4832">
          <cell r="A4832" t="str">
            <v>INSTALACOES HIDRO SANITARIAS</v>
          </cell>
          <cell r="B4832" t="str">
            <v>INHI</v>
          </cell>
          <cell r="C4832" t="str">
            <v>CONEXOES</v>
          </cell>
          <cell r="D4832" t="str">
            <v>0180</v>
          </cell>
        </row>
        <row r="4832">
          <cell r="G4832">
            <v>97503</v>
          </cell>
          <cell r="H4832" t="str">
            <v>LUVA COM REDUÇÃO, EM AÇO, CONEXÃO SOLDADA, DN 32 X 25 MM (1 1/4"  X 1"), INSTALADO EM REDE DE ALIMENTAÇÃO PARA SPRINKLER - FORNECIMENTO E INSTALAÇÃO. AF_10/2020</v>
          </cell>
          <cell r="I4832" t="str">
            <v>UN</v>
          </cell>
          <cell r="J4832" t="str">
            <v>ATRIBUÍDO SÃO PAULO</v>
          </cell>
          <cell r="K4832" t="str">
            <v>56,70</v>
          </cell>
        </row>
        <row r="4833">
          <cell r="A4833" t="str">
            <v>INSTALACOES HIDRO SANITARIAS</v>
          </cell>
          <cell r="B4833" t="str">
            <v>INHI</v>
          </cell>
          <cell r="C4833" t="str">
            <v>CONEXOES</v>
          </cell>
          <cell r="D4833" t="str">
            <v>0180</v>
          </cell>
        </row>
        <row r="4833">
          <cell r="G4833">
            <v>97505</v>
          </cell>
          <cell r="H4833" t="str">
            <v>LUVA, EM AÇO, CONEXÃO SOLDADA, DN 40 (1 1/2"), INSTALADO EM REDE DE ALIMENTAÇÃO PARA SPRINKLER - FORNECIMENTO E INSTALAÇÃO. AF_10/2020</v>
          </cell>
          <cell r="I4833" t="str">
            <v>UN</v>
          </cell>
          <cell r="J4833" t="str">
            <v>ATRIBUÍDO SÃO PAULO</v>
          </cell>
          <cell r="K4833" t="str">
            <v>58,25</v>
          </cell>
        </row>
        <row r="4834">
          <cell r="A4834" t="str">
            <v>INSTALACOES HIDRO SANITARIAS</v>
          </cell>
          <cell r="B4834" t="str">
            <v>INHI</v>
          </cell>
          <cell r="C4834" t="str">
            <v>CONEXOES</v>
          </cell>
          <cell r="D4834" t="str">
            <v>0180</v>
          </cell>
        </row>
        <row r="4834">
          <cell r="G4834">
            <v>97506</v>
          </cell>
          <cell r="H4834" t="str">
            <v>LUVA COM REDUÇÃO, EM AÇO, CONEXÃO SOLDADA, DN 40  X 32 MM (1 1/2" X 1 1/4"), INSTALADO EM REDE DE ALIMENTAÇÃO PARA SPRINKLER - FORNECIMENTO E INSTALAÇÃO. AF_10/2020</v>
          </cell>
          <cell r="I4834" t="str">
            <v>UN</v>
          </cell>
          <cell r="J4834" t="str">
            <v>ATRIBUÍDO SÃO PAULO</v>
          </cell>
          <cell r="K4834" t="str">
            <v>71,15</v>
          </cell>
        </row>
        <row r="4835">
          <cell r="A4835" t="str">
            <v>INSTALACOES HIDRO SANITARIAS</v>
          </cell>
          <cell r="B4835" t="str">
            <v>INHI</v>
          </cell>
          <cell r="C4835" t="str">
            <v>CONEXOES</v>
          </cell>
          <cell r="D4835" t="str">
            <v>0180</v>
          </cell>
        </row>
        <row r="4835">
          <cell r="G4835">
            <v>97508</v>
          </cell>
          <cell r="H4835" t="str">
            <v>LUVA, EM AÇO, CONEXÃO SOLDADA, DN 50 (2"), INSTALADO EM REDE DE ALIMENTAÇÃO PARA SPRINKLER - FORNECIMENTO E INSTALAÇÃO. AF_10/2020</v>
          </cell>
          <cell r="I4835" t="str">
            <v>UN</v>
          </cell>
          <cell r="J4835" t="str">
            <v>ATRIBUÍDO SÃO PAULO</v>
          </cell>
          <cell r="K4835" t="str">
            <v>86,82</v>
          </cell>
        </row>
        <row r="4836">
          <cell r="A4836" t="str">
            <v>INSTALACOES HIDRO SANITARIAS</v>
          </cell>
          <cell r="B4836" t="str">
            <v>INHI</v>
          </cell>
          <cell r="C4836" t="str">
            <v>CONEXOES</v>
          </cell>
          <cell r="D4836" t="str">
            <v>0180</v>
          </cell>
        </row>
        <row r="4836">
          <cell r="G4836">
            <v>97509</v>
          </cell>
          <cell r="H4836" t="str">
            <v>LUVA COM REDUÇÃO, EM AÇO, CONEXÃO SOLDADA, DN 50 X 40 MM (2" X 1 1/2"), INSTALADO EM REDE DE ALIMENTAÇÃO PARA SPRINKLER - FORNECIMENTO E INSTALAÇÃO. AF_10/2020</v>
          </cell>
          <cell r="I4836" t="str">
            <v>UN</v>
          </cell>
          <cell r="J4836" t="str">
            <v>ATRIBUÍDO SÃO PAULO</v>
          </cell>
          <cell r="K4836" t="str">
            <v>107,21</v>
          </cell>
        </row>
        <row r="4837">
          <cell r="A4837" t="str">
            <v>INSTALACOES HIDRO SANITARIAS</v>
          </cell>
          <cell r="B4837" t="str">
            <v>INHI</v>
          </cell>
          <cell r="C4837" t="str">
            <v>CONEXOES</v>
          </cell>
          <cell r="D4837" t="str">
            <v>0180</v>
          </cell>
        </row>
        <row r="4837">
          <cell r="G4837">
            <v>97511</v>
          </cell>
          <cell r="H4837" t="str">
            <v>LUVA, EM AÇO, CONEXÃO SOLDADA, DN 65 (2 1/2"), INSTALADO EM REDE DE ALIMENTAÇÃO PARA SPRINKLER - FORNECIMENTO E INSTALAÇÃO. AF_10/2020</v>
          </cell>
          <cell r="I4837" t="str">
            <v>UN</v>
          </cell>
          <cell r="J4837" t="str">
            <v>ATRIBUÍDO SÃO PAULO</v>
          </cell>
          <cell r="K4837" t="str">
            <v>163,69</v>
          </cell>
        </row>
        <row r="4838">
          <cell r="A4838" t="str">
            <v>INSTALACOES HIDRO SANITARIAS</v>
          </cell>
          <cell r="B4838" t="str">
            <v>INHI</v>
          </cell>
          <cell r="C4838" t="str">
            <v>CONEXOES</v>
          </cell>
          <cell r="D4838" t="str">
            <v>0180</v>
          </cell>
        </row>
        <row r="4838">
          <cell r="G4838">
            <v>97512</v>
          </cell>
          <cell r="H4838" t="str">
            <v>LUVA COM REDUÇÃO, EM AÇO, CONEXÃO SOLDADA, DN 65 X 50 MM (2 1/2" X 2"), INSTALADO EM REDE DE ALIMENTAÇÃO PARA SPRINKLER - FORNECIMENTO E INSTALAÇÃO. AF_10/2020</v>
          </cell>
          <cell r="I4838" t="str">
            <v>UN</v>
          </cell>
          <cell r="J4838" t="str">
            <v>ATRIBUÍDO SÃO PAULO</v>
          </cell>
          <cell r="K4838" t="str">
            <v>204,90</v>
          </cell>
        </row>
        <row r="4839">
          <cell r="A4839" t="str">
            <v>INSTALACOES HIDRO SANITARIAS</v>
          </cell>
          <cell r="B4839" t="str">
            <v>INHI</v>
          </cell>
          <cell r="C4839" t="str">
            <v>CONEXOES</v>
          </cell>
          <cell r="D4839" t="str">
            <v>0180</v>
          </cell>
        </row>
        <row r="4839">
          <cell r="G4839">
            <v>97514</v>
          </cell>
          <cell r="H4839" t="str">
            <v>LUVA, EM AÇO, CONEXÃO SOLDADA, DN 80 (3"), INSTALADO EM REDE DE ALIMENTAÇÃO PARA SPRINKLER - FORNECIMENTO E INSTALAÇÃO. AF_10/2020</v>
          </cell>
          <cell r="I4839" t="str">
            <v>UN</v>
          </cell>
          <cell r="J4839" t="str">
            <v>ATRIBUÍDO SÃO PAULO</v>
          </cell>
          <cell r="K4839" t="str">
            <v>218,62</v>
          </cell>
        </row>
        <row r="4840">
          <cell r="A4840" t="str">
            <v>INSTALACOES HIDRO SANITARIAS</v>
          </cell>
          <cell r="B4840" t="str">
            <v>INHI</v>
          </cell>
          <cell r="C4840" t="str">
            <v>CONEXOES</v>
          </cell>
          <cell r="D4840" t="str">
            <v>0180</v>
          </cell>
        </row>
        <row r="4840">
          <cell r="G4840">
            <v>97515</v>
          </cell>
          <cell r="H4840" t="str">
            <v>LUVA COM REDUÇÃO, EM AÇO, CONEXÃO SOLDADA, DN 80 X 65 MM (3" X 2 1/2"), INSTALADO EM REDE DE ALIMENTAÇÃO PARA SPRINKLER - FORNECIMENTO E INSTALAÇÃO. AF_10/2020</v>
          </cell>
          <cell r="I4840" t="str">
            <v>UN</v>
          </cell>
          <cell r="J4840" t="str">
            <v>ATRIBUÍDO SÃO PAULO</v>
          </cell>
          <cell r="K4840" t="str">
            <v>274,14</v>
          </cell>
        </row>
        <row r="4841">
          <cell r="A4841" t="str">
            <v>INSTALACOES HIDRO SANITARIAS</v>
          </cell>
          <cell r="B4841" t="str">
            <v>INHI</v>
          </cell>
          <cell r="C4841" t="str">
            <v>CONEXOES</v>
          </cell>
          <cell r="D4841" t="str">
            <v>0180</v>
          </cell>
        </row>
        <row r="4841">
          <cell r="G4841">
            <v>97517</v>
          </cell>
          <cell r="H4841" t="str">
            <v>CURVA 45 GRAUS, EM AÇO, CONEXÃO SOLDADA, DN 25 (1"), INSTALADO EM REDE DE ALIMENTAÇÃO PARA SPRINKLER - FORNECIMENTO E INSTALAÇÃO. AF_10/2020</v>
          </cell>
          <cell r="I4841" t="str">
            <v>UN</v>
          </cell>
          <cell r="J4841" t="str">
            <v>ATRIBUÍDO SÃO PAULO</v>
          </cell>
          <cell r="K4841" t="str">
            <v>53,07</v>
          </cell>
        </row>
        <row r="4842">
          <cell r="A4842" t="str">
            <v>INSTALACOES HIDRO SANITARIAS</v>
          </cell>
          <cell r="B4842" t="str">
            <v>INHI</v>
          </cell>
          <cell r="C4842" t="str">
            <v>CONEXOES</v>
          </cell>
          <cell r="D4842" t="str">
            <v>0180</v>
          </cell>
        </row>
        <row r="4842">
          <cell r="G4842">
            <v>97518</v>
          </cell>
          <cell r="H4842" t="str">
            <v>CURVA 90 GRAUS, EM AÇO, CONEXÃO SOLDADA, DN 25 (1"), INSTALADO EM REDE DE ALIMENTAÇÃO PARA SPRINKLER - FORNECIMENTO E INSTALAÇÃO. AF_10/2020</v>
          </cell>
          <cell r="I4842" t="str">
            <v>UN</v>
          </cell>
          <cell r="J4842" t="str">
            <v>ATRIBUÍDO SÃO PAULO</v>
          </cell>
          <cell r="K4842" t="str">
            <v>53,07</v>
          </cell>
        </row>
        <row r="4843">
          <cell r="A4843" t="str">
            <v>INSTALACOES HIDRO SANITARIAS</v>
          </cell>
          <cell r="B4843" t="str">
            <v>INHI</v>
          </cell>
          <cell r="C4843" t="str">
            <v>CONEXOES</v>
          </cell>
          <cell r="D4843" t="str">
            <v>0180</v>
          </cell>
        </row>
        <row r="4843">
          <cell r="G4843">
            <v>97519</v>
          </cell>
          <cell r="H4843" t="str">
            <v>CURVA 45 GRAUS, EM AÇO, CONEXÃO SOLDADA, DN 32 (1 1/4"), INSTALADO EM REDE DE ALIMENTAÇÃO PARA SPRINKLER - FORNECIMENTO E INSTALAÇÃO. AF_10/2020</v>
          </cell>
          <cell r="I4843" t="str">
            <v>UN</v>
          </cell>
          <cell r="J4843" t="str">
            <v>ATRIBUÍDO SÃO PAULO</v>
          </cell>
          <cell r="K4843" t="str">
            <v>76,04</v>
          </cell>
        </row>
        <row r="4844">
          <cell r="A4844" t="str">
            <v>INSTALACOES HIDRO SANITARIAS</v>
          </cell>
          <cell r="B4844" t="str">
            <v>INHI</v>
          </cell>
          <cell r="C4844" t="str">
            <v>CONEXOES</v>
          </cell>
          <cell r="D4844" t="str">
            <v>0180</v>
          </cell>
        </row>
        <row r="4844">
          <cell r="G4844">
            <v>97520</v>
          </cell>
          <cell r="H4844" t="str">
            <v>CURVA 90 GRAUS, EM AÇO, CONEXÃO SOLDADA, DN 32 (1 1/4"), INSTALADO EM REDE DE ALIMENTAÇÃO PARA SPRINKLER - FORNECIMENTO E INSTALAÇÃO. AF_10/2020</v>
          </cell>
          <cell r="I4844" t="str">
            <v>UN</v>
          </cell>
          <cell r="J4844" t="str">
            <v>ATRIBUÍDO SÃO PAULO</v>
          </cell>
          <cell r="K4844" t="str">
            <v>76,04</v>
          </cell>
        </row>
        <row r="4845">
          <cell r="A4845" t="str">
            <v>INSTALACOES HIDRO SANITARIAS</v>
          </cell>
          <cell r="B4845" t="str">
            <v>INHI</v>
          </cell>
          <cell r="C4845" t="str">
            <v>CONEXOES</v>
          </cell>
          <cell r="D4845" t="str">
            <v>0180</v>
          </cell>
        </row>
        <row r="4845">
          <cell r="G4845">
            <v>97521</v>
          </cell>
          <cell r="H4845" t="str">
            <v>CURVA 45 GRAUS, EM AÇO, CONEXÃO SOLDADA, DN 40 (1 1/2"), INSTALADO EM REDE DE ALIMENTAÇÃO PARA SPRINKLER - FORNECIMENTO E INSTALAÇÃO. AF_10/2020</v>
          </cell>
          <cell r="I4845" t="str">
            <v>UN</v>
          </cell>
          <cell r="J4845" t="str">
            <v>ATRIBUÍDO SÃO PAULO</v>
          </cell>
          <cell r="K4845" t="str">
            <v>106,17</v>
          </cell>
        </row>
        <row r="4846">
          <cell r="A4846" t="str">
            <v>INSTALACOES HIDRO SANITARIAS</v>
          </cell>
          <cell r="B4846" t="str">
            <v>INHI</v>
          </cell>
          <cell r="C4846" t="str">
            <v>CONEXOES</v>
          </cell>
          <cell r="D4846" t="str">
            <v>0180</v>
          </cell>
        </row>
        <row r="4846">
          <cell r="G4846">
            <v>97522</v>
          </cell>
          <cell r="H4846" t="str">
            <v>CURVA 90 GRAUS, EM AÇO, CONEXÃO SOLDADA, DN 40 (1 1/2"), INSTALADO EM REDE DE ALIMENTAÇÃO PARA SPRINKLER - FORNECIMENTO E INSTALAÇÃO. AF_10/2020</v>
          </cell>
          <cell r="I4846" t="str">
            <v>UN</v>
          </cell>
          <cell r="J4846" t="str">
            <v>ATRIBUÍDO SÃO PAULO</v>
          </cell>
          <cell r="K4846" t="str">
            <v>106,17</v>
          </cell>
        </row>
        <row r="4847">
          <cell r="A4847" t="str">
            <v>INSTALACOES HIDRO SANITARIAS</v>
          </cell>
          <cell r="B4847" t="str">
            <v>INHI</v>
          </cell>
          <cell r="C4847" t="str">
            <v>CONEXOES</v>
          </cell>
          <cell r="D4847" t="str">
            <v>0180</v>
          </cell>
        </row>
        <row r="4847">
          <cell r="G4847">
            <v>97523</v>
          </cell>
          <cell r="H4847" t="str">
            <v>CURVA 45 GRAUS, EM AÇO, CONEXÃO SOLDADA, DN 50 (2"), INSTALADO EM REDE DE ALIMENTAÇÃO PARA SPRINKLER - FORNECIMENTO E INSTALAÇÃO. AF_10/2020</v>
          </cell>
          <cell r="I4847" t="str">
            <v>UN</v>
          </cell>
          <cell r="J4847" t="str">
            <v>ATRIBUÍDO SÃO PAULO</v>
          </cell>
          <cell r="K4847" t="str">
            <v>146,50</v>
          </cell>
        </row>
        <row r="4848">
          <cell r="A4848" t="str">
            <v>INSTALACOES HIDRO SANITARIAS</v>
          </cell>
          <cell r="B4848" t="str">
            <v>INHI</v>
          </cell>
          <cell r="C4848" t="str">
            <v>CONEXOES</v>
          </cell>
          <cell r="D4848" t="str">
            <v>0180</v>
          </cell>
        </row>
        <row r="4848">
          <cell r="G4848">
            <v>97524</v>
          </cell>
          <cell r="H4848" t="str">
            <v>CURVA 90 GRAUS, EM AÇO, CONEXÃO SOLDADA, DN 50 (2"), INSTALADO EM REDE DE ALIMENTAÇÃO PARA SPRINKLER - FORNECIMENTO E INSTALAÇÃO. AF_10/2020</v>
          </cell>
          <cell r="I4848" t="str">
            <v>UN</v>
          </cell>
          <cell r="J4848" t="str">
            <v>ATRIBUÍDO SÃO PAULO</v>
          </cell>
          <cell r="K4848" t="str">
            <v>158,14</v>
          </cell>
        </row>
        <row r="4849">
          <cell r="A4849" t="str">
            <v>INSTALACOES HIDRO SANITARIAS</v>
          </cell>
          <cell r="B4849" t="str">
            <v>INHI</v>
          </cell>
          <cell r="C4849" t="str">
            <v>CONEXOES</v>
          </cell>
          <cell r="D4849" t="str">
            <v>0180</v>
          </cell>
        </row>
        <row r="4849">
          <cell r="G4849">
            <v>97525</v>
          </cell>
          <cell r="H4849" t="str">
            <v>CURVA 45 GRAUS, EM AÇO, CONEXÃO SOLDADA, DN 65 (2 1/2"), INSTALADO EM REDE DE ALIMENTAÇÃO PARA SPRINKLER - FORNECIMENTO E INSTALAÇÃO. AF_10/2020</v>
          </cell>
          <cell r="I4849" t="str">
            <v>UN</v>
          </cell>
          <cell r="J4849" t="str">
            <v>ATRIBUÍDO SÃO PAULO</v>
          </cell>
          <cell r="K4849" t="str">
            <v>277,07</v>
          </cell>
        </row>
        <row r="4850">
          <cell r="A4850" t="str">
            <v>INSTALACOES HIDRO SANITARIAS</v>
          </cell>
          <cell r="B4850" t="str">
            <v>INHI</v>
          </cell>
          <cell r="C4850" t="str">
            <v>CONEXOES</v>
          </cell>
          <cell r="D4850" t="str">
            <v>0180</v>
          </cell>
        </row>
        <row r="4850">
          <cell r="G4850">
            <v>97526</v>
          </cell>
          <cell r="H4850" t="str">
            <v>CURVA 90 GRAUS, EM AÇO, CONEXÃO SOLDADA, DN 65 (2 1/2"), INSTALADO EM REDE DE ALIMENTAÇÃO PARA SPRINKLER - FORNECIMENTO E INSTALAÇÃO. AF_10/2020</v>
          </cell>
          <cell r="I4850" t="str">
            <v>UN</v>
          </cell>
          <cell r="J4850" t="str">
            <v>ATRIBUÍDO SÃO PAULO</v>
          </cell>
          <cell r="K4850" t="str">
            <v>295,68</v>
          </cell>
        </row>
        <row r="4851">
          <cell r="A4851" t="str">
            <v>INSTALACOES HIDRO SANITARIAS</v>
          </cell>
          <cell r="B4851" t="str">
            <v>INHI</v>
          </cell>
          <cell r="C4851" t="str">
            <v>CONEXOES</v>
          </cell>
          <cell r="D4851" t="str">
            <v>0180</v>
          </cell>
        </row>
        <row r="4851">
          <cell r="G4851">
            <v>97527</v>
          </cell>
          <cell r="H4851" t="str">
            <v>CURVA 45 GRAUS, EM AÇO, CONEXÃO SOLDADA, DN 80 (3"), INSTALADO EM REDE DE ALIMENTAÇÃO PARA SPRINKLER - FORNECIMENTO E INSTALAÇÃO. AF_10/2020</v>
          </cell>
          <cell r="I4851" t="str">
            <v>UN</v>
          </cell>
          <cell r="J4851" t="str">
            <v>ATRIBUÍDO SÃO PAULO</v>
          </cell>
          <cell r="K4851" t="str">
            <v>682,07</v>
          </cell>
        </row>
        <row r="4852">
          <cell r="A4852" t="str">
            <v>INSTALACOES HIDRO SANITARIAS</v>
          </cell>
          <cell r="B4852" t="str">
            <v>INHI</v>
          </cell>
          <cell r="C4852" t="str">
            <v>CONEXOES</v>
          </cell>
          <cell r="D4852" t="str">
            <v>0180</v>
          </cell>
        </row>
        <row r="4852">
          <cell r="G4852">
            <v>97528</v>
          </cell>
          <cell r="H4852" t="str">
            <v>CURVA 90 GRAUS, EM AÇO, CONEXÃO SOLDADA, DN 80 (3"), INSTALADO EM REDE DE ALIMENTAÇÃO PARA SPRINKLER - FORNECIMENTO E INSTALAÇÃO. AF_10/2020</v>
          </cell>
          <cell r="I4852" t="str">
            <v>UN</v>
          </cell>
          <cell r="J4852" t="str">
            <v>ATRIBUÍDO SÃO PAULO</v>
          </cell>
          <cell r="K4852" t="str">
            <v>598,58</v>
          </cell>
        </row>
        <row r="4853">
          <cell r="A4853" t="str">
            <v>INSTALACOES HIDRO SANITARIAS</v>
          </cell>
          <cell r="B4853" t="str">
            <v>INHI</v>
          </cell>
          <cell r="C4853" t="str">
            <v>CONEXOES</v>
          </cell>
          <cell r="D4853" t="str">
            <v>0180</v>
          </cell>
        </row>
        <row r="4853">
          <cell r="G4853">
            <v>97529</v>
          </cell>
          <cell r="H4853" t="str">
            <v>TÊ, EM AÇO, CONEXÃO SOLDADA, DN 25 (1"), INSTALADO EM REDE DE ALIMENTAÇÃO PARA SPRINKLER - FORNECIMENTO E INSTALAÇÃO. AF_10/2020</v>
          </cell>
          <cell r="I4853" t="str">
            <v>UN</v>
          </cell>
          <cell r="J4853" t="str">
            <v>ATRIBUÍDO SÃO PAULO</v>
          </cell>
          <cell r="K4853" t="str">
            <v>83,24</v>
          </cell>
        </row>
        <row r="4854">
          <cell r="A4854" t="str">
            <v>INSTALACOES HIDRO SANITARIAS</v>
          </cell>
          <cell r="B4854" t="str">
            <v>INHI</v>
          </cell>
          <cell r="C4854" t="str">
            <v>CONEXOES</v>
          </cell>
          <cell r="D4854" t="str">
            <v>0180</v>
          </cell>
        </row>
        <row r="4854">
          <cell r="G4854">
            <v>97530</v>
          </cell>
          <cell r="H4854" t="str">
            <v>TÊ, EM AÇO, CONEXÃO SOLDADA, DN 32 (1 1/4"), INSTALADO EM REDE DE ALIMENTAÇÃO PARA SPRINKLER - FORNECIMENTO E INSTALAÇÃO. AF_10/2020</v>
          </cell>
          <cell r="I4854" t="str">
            <v>UN</v>
          </cell>
          <cell r="J4854" t="str">
            <v>ATRIBUÍDO SÃO PAULO</v>
          </cell>
          <cell r="K4854" t="str">
            <v>120,97</v>
          </cell>
        </row>
        <row r="4855">
          <cell r="A4855" t="str">
            <v>INSTALACOES HIDRO SANITARIAS</v>
          </cell>
          <cell r="B4855" t="str">
            <v>INHI</v>
          </cell>
          <cell r="C4855" t="str">
            <v>CONEXOES</v>
          </cell>
          <cell r="D4855" t="str">
            <v>0180</v>
          </cell>
        </row>
        <row r="4855">
          <cell r="G4855">
            <v>97531</v>
          </cell>
          <cell r="H4855" t="str">
            <v>TÊ, EM AÇO, CONEXÃO SOLDADA, DN 40 (1 1/2"), INSTALADO EM REDE DE ALIMENTAÇÃO PARA SPRINKLER - FORNECIMENTO E INSTALAÇÃO. AF_10/2020</v>
          </cell>
          <cell r="I4855" t="str">
            <v>UN</v>
          </cell>
          <cell r="J4855" t="str">
            <v>ATRIBUÍDO SÃO PAULO</v>
          </cell>
          <cell r="K4855" t="str">
            <v>154,29</v>
          </cell>
        </row>
        <row r="4856">
          <cell r="A4856" t="str">
            <v>INSTALACOES HIDRO SANITARIAS</v>
          </cell>
          <cell r="B4856" t="str">
            <v>INHI</v>
          </cell>
          <cell r="C4856" t="str">
            <v>CONEXOES</v>
          </cell>
          <cell r="D4856" t="str">
            <v>0180</v>
          </cell>
        </row>
        <row r="4856">
          <cell r="G4856">
            <v>97532</v>
          </cell>
          <cell r="H4856" t="str">
            <v>TÊ, EM AÇO, CONEXÃO SOLDADA, DN 50 (2"), INSTALADO EM REDE DE ALIMENTAÇÃO PARA SPRINKLER - FORNECIMENTO E INSTALAÇÃO. AF_10/2020</v>
          </cell>
          <cell r="I4856" t="str">
            <v>UN</v>
          </cell>
          <cell r="J4856" t="str">
            <v>ATRIBUÍDO SÃO PAULO</v>
          </cell>
          <cell r="K4856" t="str">
            <v>242,20</v>
          </cell>
        </row>
        <row r="4857">
          <cell r="A4857" t="str">
            <v>INSTALACOES HIDRO SANITARIAS</v>
          </cell>
          <cell r="B4857" t="str">
            <v>INHI</v>
          </cell>
          <cell r="C4857" t="str">
            <v>CONEXOES</v>
          </cell>
          <cell r="D4857" t="str">
            <v>0180</v>
          </cell>
        </row>
        <row r="4857">
          <cell r="G4857">
            <v>97533</v>
          </cell>
          <cell r="H4857" t="str">
            <v>TÊ, EM AÇO, CONEXÃO SOLDADA, DN 65 (2 1/2"), INSTALADO EM REDE DE ALIMENTAÇÃO PARA SPRINKLER - FORNECIMENTO E INSTALAÇÃO. AF_10/2020</v>
          </cell>
          <cell r="I4857" t="str">
            <v>UN</v>
          </cell>
          <cell r="J4857" t="str">
            <v>ATRIBUÍDO SÃO PAULO</v>
          </cell>
          <cell r="K4857" t="str">
            <v>457,14</v>
          </cell>
        </row>
        <row r="4858">
          <cell r="A4858" t="str">
            <v>INSTALACOES HIDRO SANITARIAS</v>
          </cell>
          <cell r="B4858" t="str">
            <v>INHI</v>
          </cell>
          <cell r="C4858" t="str">
            <v>CONEXOES</v>
          </cell>
          <cell r="D4858" t="str">
            <v>0180</v>
          </cell>
        </row>
        <row r="4858">
          <cell r="G4858">
            <v>97534</v>
          </cell>
          <cell r="H4858" t="str">
            <v>TÊ, EM AÇO, CONEXÃO SOLDADA, DN 80 (3"), INSTALADO EM REDE DE ALIMENTAÇÃO PARA SPRINKLER - FORNECIMENTO E INSTALAÇÃO. AF_10/2020</v>
          </cell>
          <cell r="I4858" t="str">
            <v>UN</v>
          </cell>
          <cell r="J4858" t="str">
            <v>ATRIBUÍDO SÃO PAULO</v>
          </cell>
          <cell r="K4858" t="str">
            <v>725,63</v>
          </cell>
        </row>
        <row r="4859">
          <cell r="A4859" t="str">
            <v>INSTALACOES HIDRO SANITARIAS</v>
          </cell>
          <cell r="B4859" t="str">
            <v>INHI</v>
          </cell>
          <cell r="C4859" t="str">
            <v>CONEXOES</v>
          </cell>
          <cell r="D4859" t="str">
            <v>0180</v>
          </cell>
        </row>
        <row r="4859">
          <cell r="G4859">
            <v>97537</v>
          </cell>
          <cell r="H4859" t="str">
            <v>LUVA, EM AÇO, CONEXÃO SOLDADA, DN 15 (1/2"), INSTALADO EM RAMAIS E SUB-RAMAIS DE GÁS - FORNECIMENTO E INSTALAÇÃO. AF_10/2020</v>
          </cell>
          <cell r="I4859" t="str">
            <v>UN</v>
          </cell>
          <cell r="J4859" t="str">
            <v>ATRIBUÍDO SÃO PAULO</v>
          </cell>
          <cell r="K4859" t="str">
            <v>24,27</v>
          </cell>
        </row>
        <row r="4860">
          <cell r="A4860" t="str">
            <v>INSTALACOES HIDRO SANITARIAS</v>
          </cell>
          <cell r="B4860" t="str">
            <v>INHI</v>
          </cell>
          <cell r="C4860" t="str">
            <v>CONEXOES</v>
          </cell>
          <cell r="D4860" t="str">
            <v>0180</v>
          </cell>
        </row>
        <row r="4860">
          <cell r="G4860">
            <v>97540</v>
          </cell>
          <cell r="H4860" t="str">
            <v>LUVA, EM AÇO, CONEXÃO SOLDADA, DN 20 (3/4"), INSTALADO EM RAMAIS E SUB-RAMAIS DE GÁS - FORNECIMENTO E INSTALAÇÃO. AF_10/2020</v>
          </cell>
          <cell r="I4860" t="str">
            <v>UN</v>
          </cell>
          <cell r="J4860" t="str">
            <v>ATRIBUÍDO SÃO PAULO</v>
          </cell>
          <cell r="K4860" t="str">
            <v>32,24</v>
          </cell>
        </row>
        <row r="4861">
          <cell r="A4861" t="str">
            <v>INSTALACOES HIDRO SANITARIAS</v>
          </cell>
          <cell r="B4861" t="str">
            <v>INHI</v>
          </cell>
          <cell r="C4861" t="str">
            <v>CONEXOES</v>
          </cell>
          <cell r="D4861" t="str">
            <v>0180</v>
          </cell>
        </row>
        <row r="4861">
          <cell r="G4861">
            <v>97541</v>
          </cell>
          <cell r="H4861" t="str">
            <v>LUVA COM REDUÇÃO, EM AÇO, CONEXÃO SOLDADA, DN 20 X 15 MM (3/4" X 1/2"), INSTALADO EM RAMAIS E SUB-RAMAIS DE GÁS - FORNECIMENTO E INSTALAÇÃO. AF_10/2020</v>
          </cell>
          <cell r="I4861" t="str">
            <v>UN</v>
          </cell>
          <cell r="J4861" t="str">
            <v>ATRIBUÍDO SÃO PAULO</v>
          </cell>
          <cell r="K4861" t="str">
            <v>27,28</v>
          </cell>
        </row>
        <row r="4862">
          <cell r="A4862" t="str">
            <v>INSTALACOES HIDRO SANITARIAS</v>
          </cell>
          <cell r="B4862" t="str">
            <v>INHI</v>
          </cell>
          <cell r="C4862" t="str">
            <v>CONEXOES</v>
          </cell>
          <cell r="D4862" t="str">
            <v>0180</v>
          </cell>
        </row>
        <row r="4862">
          <cell r="G4862">
            <v>97543</v>
          </cell>
          <cell r="H4862" t="str">
            <v>LUVA, EM AÇO, CONEXÃO SOLDADA, DN 25 (1"), INSTALADO EM RAMAIS E SUB-RAMAIS DE GÁS - FORNECIMENTO E INSTALAÇÃO. AF_10/2020</v>
          </cell>
          <cell r="I4862" t="str">
            <v>UN</v>
          </cell>
          <cell r="J4862" t="str">
            <v>ATRIBUÍDO SÃO PAULO</v>
          </cell>
          <cell r="K4862" t="str">
            <v>51,87</v>
          </cell>
        </row>
        <row r="4863">
          <cell r="A4863" t="str">
            <v>INSTALACOES HIDRO SANITARIAS</v>
          </cell>
          <cell r="B4863" t="str">
            <v>INHI</v>
          </cell>
          <cell r="C4863" t="str">
            <v>CONEXOES</v>
          </cell>
          <cell r="D4863" t="str">
            <v>0180</v>
          </cell>
        </row>
        <row r="4863">
          <cell r="G4863">
            <v>97544</v>
          </cell>
          <cell r="H4863" t="str">
            <v>LUVA COM REDUÇÃO, EM AÇO, CONEXÃO SOLDADA, DN 25 X 20 MM (1" X 3/4"), INSTALADO EM RAMAIS E SUB-RAMAIS DE GÁS - FORNECIMENTO E INSTALAÇÃO. AF_10/2020</v>
          </cell>
          <cell r="I4863" t="str">
            <v>UN</v>
          </cell>
          <cell r="J4863" t="str">
            <v>ATRIBUÍDO SÃO PAULO</v>
          </cell>
          <cell r="K4863" t="str">
            <v>45,90</v>
          </cell>
        </row>
        <row r="4864">
          <cell r="A4864" t="str">
            <v>INSTALACOES HIDRO SANITARIAS</v>
          </cell>
          <cell r="B4864" t="str">
            <v>INHI</v>
          </cell>
          <cell r="C4864" t="str">
            <v>CONEXOES</v>
          </cell>
          <cell r="D4864" t="str">
            <v>0180</v>
          </cell>
        </row>
        <row r="4864">
          <cell r="G4864">
            <v>97546</v>
          </cell>
          <cell r="H4864" t="str">
            <v>CURVA 45 GRAUS, EM AÇO, CONEXÃO SOLDADA, DN 15 (1/2"), INSTALADO EM RAMAIS E SUB-RAMAIS DE GÁS - FORNECIMENTO E INSTALAÇÃO. AF_10/2020</v>
          </cell>
          <cell r="I4864" t="str">
            <v>UN</v>
          </cell>
          <cell r="J4864" t="str">
            <v>ATRIBUÍDO SÃO PAULO</v>
          </cell>
          <cell r="K4864" t="str">
            <v>33,76</v>
          </cell>
        </row>
        <row r="4865">
          <cell r="A4865" t="str">
            <v>INSTALACOES HIDRO SANITARIAS</v>
          </cell>
          <cell r="B4865" t="str">
            <v>INHI</v>
          </cell>
          <cell r="C4865" t="str">
            <v>CONEXOES</v>
          </cell>
          <cell r="D4865" t="str">
            <v>0180</v>
          </cell>
        </row>
        <row r="4865">
          <cell r="G4865">
            <v>97547</v>
          </cell>
          <cell r="H4865" t="str">
            <v>CURVA 90 GRAUS, EM AÇO, CONEXÃO SOLDADA, DN 15 (1/2"), INSTALADO EM RAMAIS E SUB-RAMAIS DE GÁS - FORNECIMENTO E INSTALAÇÃO. AF_10/2020</v>
          </cell>
          <cell r="I4865" t="str">
            <v>UN</v>
          </cell>
          <cell r="J4865" t="str">
            <v>ATRIBUÍDO SÃO PAULO</v>
          </cell>
          <cell r="K4865" t="str">
            <v>33,76</v>
          </cell>
        </row>
        <row r="4866">
          <cell r="A4866" t="str">
            <v>INSTALACOES HIDRO SANITARIAS</v>
          </cell>
          <cell r="B4866" t="str">
            <v>INHI</v>
          </cell>
          <cell r="C4866" t="str">
            <v>CONEXOES</v>
          </cell>
          <cell r="D4866" t="str">
            <v>0180</v>
          </cell>
        </row>
        <row r="4866">
          <cell r="G4866">
            <v>97548</v>
          </cell>
          <cell r="H4866" t="str">
            <v>CURVA 45 GRAUS, EM AÇO, CONEXÃO SOLDADA, DN 20 (3/4"), INSTALADO EM RAMAIS E SUB-RAMAIS DE GÁS - FORNECIMENTO E INSTALAÇÃO. AF_10/2020</v>
          </cell>
          <cell r="I4866" t="str">
            <v>UN</v>
          </cell>
          <cell r="J4866" t="str">
            <v>ATRIBUÍDO SÃO PAULO</v>
          </cell>
          <cell r="K4866" t="str">
            <v>49,67</v>
          </cell>
        </row>
        <row r="4867">
          <cell r="A4867" t="str">
            <v>INSTALACOES HIDRO SANITARIAS</v>
          </cell>
          <cell r="B4867" t="str">
            <v>INHI</v>
          </cell>
          <cell r="C4867" t="str">
            <v>CONEXOES</v>
          </cell>
          <cell r="D4867" t="str">
            <v>0180</v>
          </cell>
        </row>
        <row r="4867">
          <cell r="G4867">
            <v>97549</v>
          </cell>
          <cell r="H4867" t="str">
            <v>CURVA 90 GRAUS, EM AÇO, CONEXÃO SOLDADA, DN 20 (3/4"), INSTALADO EM RAMAIS E SUB-RAMAIS DE GÁS - FORNECIMENTO E INSTALAÇÃO. AF_10/2020</v>
          </cell>
          <cell r="I4867" t="str">
            <v>UN</v>
          </cell>
          <cell r="J4867" t="str">
            <v>ATRIBUÍDO SÃO PAULO</v>
          </cell>
          <cell r="K4867" t="str">
            <v>49,67</v>
          </cell>
        </row>
        <row r="4868">
          <cell r="A4868" t="str">
            <v>INSTALACOES HIDRO SANITARIAS</v>
          </cell>
          <cell r="B4868" t="str">
            <v>INHI</v>
          </cell>
          <cell r="C4868" t="str">
            <v>CONEXOES</v>
          </cell>
          <cell r="D4868" t="str">
            <v>0180</v>
          </cell>
        </row>
        <row r="4868">
          <cell r="G4868">
            <v>97550</v>
          </cell>
          <cell r="H4868" t="str">
            <v>CURVA 45 GRAUS, EM AÇO, CONEXÃO SOLDADA, DN 25 (1"), INSTALADO EM RAMAIS E SUB-RAMAIS DE GÁS - FORNECIMENTO E INSTALAÇÃO. AF_10/2020</v>
          </cell>
          <cell r="I4868" t="str">
            <v>UN</v>
          </cell>
          <cell r="J4868" t="str">
            <v>ATRIBUÍDO SÃO PAULO</v>
          </cell>
          <cell r="K4868" t="str">
            <v>81,69</v>
          </cell>
        </row>
        <row r="4869">
          <cell r="A4869" t="str">
            <v>INSTALACOES HIDRO SANITARIAS</v>
          </cell>
          <cell r="B4869" t="str">
            <v>INHI</v>
          </cell>
          <cell r="C4869" t="str">
            <v>CONEXOES</v>
          </cell>
          <cell r="D4869" t="str">
            <v>0180</v>
          </cell>
        </row>
        <row r="4869">
          <cell r="G4869">
            <v>97551</v>
          </cell>
          <cell r="H4869" t="str">
            <v>CURVA 90 GRAUS, EM AÇO, CONEXÃO SOLDADA, DN 25 (1"), INSTALADO EM RAMAIS E SUB-RAMAIS DE GÁS - FORNECIMENTO E INSTALAÇÃO. AF_10/2020</v>
          </cell>
          <cell r="I4869" t="str">
            <v>UN</v>
          </cell>
          <cell r="J4869" t="str">
            <v>ATRIBUÍDO SÃO PAULO</v>
          </cell>
          <cell r="K4869" t="str">
            <v>81,69</v>
          </cell>
        </row>
        <row r="4870">
          <cell r="A4870" t="str">
            <v>INSTALACOES HIDRO SANITARIAS</v>
          </cell>
          <cell r="B4870" t="str">
            <v>INHI</v>
          </cell>
          <cell r="C4870" t="str">
            <v>CONEXOES</v>
          </cell>
          <cell r="D4870" t="str">
            <v>0180</v>
          </cell>
        </row>
        <row r="4870">
          <cell r="G4870">
            <v>97552</v>
          </cell>
          <cell r="H4870" t="str">
            <v>TÊ, EM AÇO, CONEXÃO SOLDADA, DN 15 (1/2"), INSTALADO EM RAMAIS E SUB-RAMAIS DE GÁS - FORNECIMENTO E INSTALAÇÃO. AF_10/2020</v>
          </cell>
          <cell r="I4870" t="str">
            <v>UN</v>
          </cell>
          <cell r="J4870" t="str">
            <v>ATRIBUÍDO SÃO PAULO</v>
          </cell>
          <cell r="K4870" t="str">
            <v>49,40</v>
          </cell>
        </row>
        <row r="4871">
          <cell r="A4871" t="str">
            <v>INSTALACOES HIDRO SANITARIAS</v>
          </cell>
          <cell r="B4871" t="str">
            <v>INHI</v>
          </cell>
          <cell r="C4871" t="str">
            <v>CONEXOES</v>
          </cell>
          <cell r="D4871" t="str">
            <v>0180</v>
          </cell>
        </row>
        <row r="4871">
          <cell r="G4871">
            <v>97553</v>
          </cell>
          <cell r="H4871" t="str">
            <v>TÊ, EM AÇO, CONEXÃO SOLDADA, DN 20 (3/4"), INSTALADO EM RAMAIS E SUB-RAMAIS DE GÁS - FORNECIMENTO E INSTALAÇÃO. AF_10/2020</v>
          </cell>
          <cell r="I4871" t="str">
            <v>UN</v>
          </cell>
          <cell r="J4871" t="str">
            <v>ATRIBUÍDO SÃO PAULO</v>
          </cell>
          <cell r="K4871" t="str">
            <v>70,59</v>
          </cell>
        </row>
        <row r="4872">
          <cell r="A4872" t="str">
            <v>INSTALACOES HIDRO SANITARIAS</v>
          </cell>
          <cell r="B4872" t="str">
            <v>INHI</v>
          </cell>
          <cell r="C4872" t="str">
            <v>CONEXOES</v>
          </cell>
          <cell r="D4872" t="str">
            <v>0180</v>
          </cell>
        </row>
        <row r="4872">
          <cell r="G4872">
            <v>97554</v>
          </cell>
          <cell r="H4872" t="str">
            <v>TÊ, EM AÇO, CONEXÃO SOLDADA, DN 25 (1"), INSTALADO EM RAMAIS E SUB-RAMAIS DE GÁS - FORNECIMENTO E INSTALAÇÃO. AF_10/2020</v>
          </cell>
          <cell r="I4872" t="str">
            <v>UN</v>
          </cell>
          <cell r="J4872" t="str">
            <v>ATRIBUÍDO SÃO PAULO</v>
          </cell>
          <cell r="K4872" t="str">
            <v>121,44</v>
          </cell>
        </row>
        <row r="4873">
          <cell r="A4873" t="str">
            <v>INSTALACOES HIDRO SANITARIAS</v>
          </cell>
          <cell r="B4873" t="str">
            <v>INHI</v>
          </cell>
          <cell r="C4873" t="str">
            <v>CONEXOES</v>
          </cell>
          <cell r="D4873" t="str">
            <v>0180</v>
          </cell>
        </row>
        <row r="4873">
          <cell r="G4873">
            <v>98602</v>
          </cell>
          <cell r="H4873" t="str">
            <v>CONECTOR EM BRONZE/LATÃO, DN 22 MM X 1/2", SEM ANEL DE SOLDA, BOLSA X ROSCA F, INSTALADO EM PRUMADA DE HIDRÁULICA PREDIAL - FORNECIMENTO E INSTALAÇÃO. AF_04/2022</v>
          </cell>
          <cell r="I4873" t="str">
            <v>UN</v>
          </cell>
          <cell r="J4873" t="str">
            <v>ATRIBUÍDO SÃO PAULO</v>
          </cell>
          <cell r="K4873" t="str">
            <v>17,66</v>
          </cell>
        </row>
        <row r="4874">
          <cell r="A4874" t="str">
            <v>INSTALACOES HIDRO SANITARIAS</v>
          </cell>
          <cell r="B4874" t="str">
            <v>INHI</v>
          </cell>
          <cell r="C4874" t="str">
            <v>CONEXOES</v>
          </cell>
          <cell r="D4874" t="str">
            <v>0180</v>
          </cell>
        </row>
        <row r="4874">
          <cell r="G4874">
            <v>103805</v>
          </cell>
          <cell r="H4874" t="str">
            <v>COTOVELO EM COBRE, DN 15 MM, 90 GRAUS, SEM ANEL DE SOLDA, INSTALADO EM RAMAL E SUB-RAMAL DE GÁS COMBUSTÍVEL - FORNECIMENTO E INSTALAÇÃO. AF_04/2022</v>
          </cell>
          <cell r="I4874" t="str">
            <v>UN</v>
          </cell>
          <cell r="J4874" t="str">
            <v>ATRIBUÍDO SÃO PAULO</v>
          </cell>
          <cell r="K4874" t="str">
            <v>16,91</v>
          </cell>
        </row>
        <row r="4875">
          <cell r="A4875" t="str">
            <v>INSTALACOES HIDRO SANITARIAS</v>
          </cell>
          <cell r="B4875" t="str">
            <v>INHI</v>
          </cell>
          <cell r="C4875" t="str">
            <v>CONEXOES</v>
          </cell>
          <cell r="D4875" t="str">
            <v>0180</v>
          </cell>
        </row>
        <row r="4875">
          <cell r="G4875">
            <v>103806</v>
          </cell>
          <cell r="H4875" t="str">
            <v>CURVA EM COBRE, DN 15 MM, 45 GRAUS, SEM ANEL DE SOLDA, BOLSA X BOLSA, INSTALADO EM RAMAL E SUB-RAMAL DE GÁS COMBUSTÍVEL - FORNECIMENTO E INSTALAÇÃO. AF_04/2022</v>
          </cell>
          <cell r="I4875" t="str">
            <v>UN</v>
          </cell>
          <cell r="J4875" t="str">
            <v>ATRIBUÍDO SÃO PAULO</v>
          </cell>
          <cell r="K4875" t="str">
            <v>16,88</v>
          </cell>
        </row>
        <row r="4876">
          <cell r="A4876" t="str">
            <v>INSTALACOES HIDRO SANITARIAS</v>
          </cell>
          <cell r="B4876" t="str">
            <v>INHI</v>
          </cell>
          <cell r="C4876" t="str">
            <v>CONEXOES</v>
          </cell>
          <cell r="D4876" t="str">
            <v>0180</v>
          </cell>
        </row>
        <row r="4876">
          <cell r="G4876">
            <v>103807</v>
          </cell>
          <cell r="H4876" t="str">
            <v>COTOVELO EM BRONZE/LATÃO, DN 15 MM X 1/2", 90 GRAUS, SEM ANEL DE SOLDA, BOLSA X ROSCA F, INSTALADO EM RAMAL E SUB-RAMAL DE GÁS COMBUSTÍVEL - FORNECIMENTO E INSTALAÇÃO. AF_04/2022</v>
          </cell>
          <cell r="I4876" t="str">
            <v>UN</v>
          </cell>
          <cell r="J4876" t="str">
            <v>ATRIBUÍDO SÃO PAULO</v>
          </cell>
          <cell r="K4876" t="str">
            <v>21,17</v>
          </cell>
        </row>
        <row r="4877">
          <cell r="A4877" t="str">
            <v>INSTALACOES HIDRO SANITARIAS</v>
          </cell>
          <cell r="B4877" t="str">
            <v>INHI</v>
          </cell>
          <cell r="C4877" t="str">
            <v>CONEXOES</v>
          </cell>
          <cell r="D4877" t="str">
            <v>0180</v>
          </cell>
        </row>
        <row r="4877">
          <cell r="G4877">
            <v>103808</v>
          </cell>
          <cell r="H4877" t="str">
            <v>COTOVELO EM COBRE, DN 22 MM, 90 GRAUS, SEM ANEL DE SOLDA, INSTALADO EM RAMAL E SUB-RAMAL DE GÁS COMBUSTÍVEL - FORNECIMENTO E INSTALAÇÃO. AF_04/2022</v>
          </cell>
          <cell r="I4877" t="str">
            <v>UN</v>
          </cell>
          <cell r="J4877" t="str">
            <v>ATRIBUÍDO SÃO PAULO</v>
          </cell>
          <cell r="K4877" t="str">
            <v>31,79</v>
          </cell>
        </row>
        <row r="4878">
          <cell r="A4878" t="str">
            <v>INSTALACOES HIDRO SANITARIAS</v>
          </cell>
          <cell r="B4878" t="str">
            <v>INHI</v>
          </cell>
          <cell r="C4878" t="str">
            <v>CONEXOES</v>
          </cell>
          <cell r="D4878" t="str">
            <v>0180</v>
          </cell>
        </row>
        <row r="4878">
          <cell r="G4878">
            <v>103809</v>
          </cell>
          <cell r="H4878" t="str">
            <v>CURVA EM COBRE, DN 22 MM, 45 GRAUS, SEM ANEL DE SOLDA, BOLSA X BOLSA, INSTALADO EM RAMAL E SUB-RAMAL DE GÁS COMBUSTÍVEL - FORNECIMENTO E INSTALAÇÃO. AF_04/2022</v>
          </cell>
          <cell r="I4878" t="str">
            <v>UN</v>
          </cell>
          <cell r="J4878" t="str">
            <v>ATRIBUÍDO SÃO PAULO</v>
          </cell>
          <cell r="K4878" t="str">
            <v>31,50</v>
          </cell>
        </row>
        <row r="4879">
          <cell r="A4879" t="str">
            <v>INSTALACOES HIDRO SANITARIAS</v>
          </cell>
          <cell r="B4879" t="str">
            <v>INHI</v>
          </cell>
          <cell r="C4879" t="str">
            <v>CONEXOES</v>
          </cell>
          <cell r="D4879" t="str">
            <v>0180</v>
          </cell>
        </row>
        <row r="4879">
          <cell r="G4879">
            <v>103810</v>
          </cell>
          <cell r="H4879" t="str">
            <v>COTOVELO EM BRONZE/LATÃO, DN 22 MM X 1/2", 90 GRAUS, SEM ANEL DE SOLDA, BOLSA X ROSCA F, INSTALADO EM RAMAL E SUB-RAMAL DE GÁS COMBUSTÍVEL - FORNECIMENTO E INSTALAÇÃO. AF_04/2022</v>
          </cell>
          <cell r="I4879" t="str">
            <v>UN</v>
          </cell>
          <cell r="J4879" t="str">
            <v>ATRIBUÍDO SÃO PAULO</v>
          </cell>
          <cell r="K4879" t="str">
            <v>32,64</v>
          </cell>
        </row>
        <row r="4880">
          <cell r="A4880" t="str">
            <v>INSTALACOES HIDRO SANITARIAS</v>
          </cell>
          <cell r="B4880" t="str">
            <v>INHI</v>
          </cell>
          <cell r="C4880" t="str">
            <v>CONEXOES</v>
          </cell>
          <cell r="D4880" t="str">
            <v>0180</v>
          </cell>
        </row>
        <row r="4880">
          <cell r="G4880">
            <v>103811</v>
          </cell>
          <cell r="H4880" t="str">
            <v>COTOVELO EM BRONZE/LATÃO, DN 22 MM X 3/4", 90 GRAUS, SEM ANEL DE SOLDA, BOLSA X ROSCA F, INSTALADO EM RAMAL E SUB-RAMAL DE GÁS COMBUSTÍVEL - FORNECIMENTO E INSTALAÇÃO. AF_04/2022</v>
          </cell>
          <cell r="I4880" t="str">
            <v>UN</v>
          </cell>
          <cell r="J4880" t="str">
            <v>ATRIBUÍDO SÃO PAULO</v>
          </cell>
          <cell r="K4880" t="str">
            <v>36,03</v>
          </cell>
        </row>
        <row r="4881">
          <cell r="A4881" t="str">
            <v>INSTALACOES HIDRO SANITARIAS</v>
          </cell>
          <cell r="B4881" t="str">
            <v>INHI</v>
          </cell>
          <cell r="C4881" t="str">
            <v>CONEXOES</v>
          </cell>
          <cell r="D4881" t="str">
            <v>0180</v>
          </cell>
        </row>
        <row r="4881">
          <cell r="G4881">
            <v>103812</v>
          </cell>
          <cell r="H4881" t="str">
            <v>COTOVELO EM COBRE, DN 28 MM, 90 GRAUS, SEM ANEL DE SOLDA, INSTALADO EM RAMAL E SUB-RAMAL DE GÁS COMBUSTÍVEL - FORNECIMENTO E INSTALAÇÃO. AF_04/2022</v>
          </cell>
          <cell r="I4881" t="str">
            <v>UN</v>
          </cell>
          <cell r="J4881" t="str">
            <v>ATRIBUÍDO SÃO PAULO</v>
          </cell>
          <cell r="K4881" t="str">
            <v>47,26</v>
          </cell>
        </row>
        <row r="4882">
          <cell r="A4882" t="str">
            <v>INSTALACOES HIDRO SANITARIAS</v>
          </cell>
          <cell r="B4882" t="str">
            <v>INHI</v>
          </cell>
          <cell r="C4882" t="str">
            <v>CONEXOES</v>
          </cell>
          <cell r="D4882" t="str">
            <v>0180</v>
          </cell>
        </row>
        <row r="4882">
          <cell r="G4882">
            <v>103813</v>
          </cell>
          <cell r="H4882" t="str">
            <v>CURVA EM COBRE, DN 28 MM, 45 GRAUS, SEM ANEL DE SOLDA, BOLSA X BOLSA, INSTALADO EM RAMAL E SUB-RAMAL DE GÁS COMBUSTÍVEL - FORNECIMENTO E INSTALAÇÃO. AF_04/2022</v>
          </cell>
          <cell r="I4882" t="str">
            <v>UN</v>
          </cell>
          <cell r="J4882" t="str">
            <v>ATRIBUÍDO SÃO PAULO</v>
          </cell>
          <cell r="K4882" t="str">
            <v>45,50</v>
          </cell>
        </row>
        <row r="4883">
          <cell r="A4883" t="str">
            <v>INSTALACOES HIDRO SANITARIAS</v>
          </cell>
          <cell r="B4883" t="str">
            <v>INHI</v>
          </cell>
          <cell r="C4883" t="str">
            <v>CONEXOES</v>
          </cell>
          <cell r="D4883" t="str">
            <v>0180</v>
          </cell>
        </row>
        <row r="4883">
          <cell r="G4883">
            <v>103814</v>
          </cell>
          <cell r="H4883" t="str">
            <v>LUVA EM COBRE, DN 15 MM, SEM ANEL DE SOLDA, INSTALADO EM RAMAL E SUB-RAMAL DE GÁS COMBUSTÍVEL - FORNECIMENTO E INSTALAÇÃO. AF_04/2022</v>
          </cell>
          <cell r="I4883" t="str">
            <v>UN</v>
          </cell>
          <cell r="J4883" t="str">
            <v>ATRIBUÍDO SÃO PAULO</v>
          </cell>
          <cell r="K4883" t="str">
            <v>11,04</v>
          </cell>
        </row>
        <row r="4884">
          <cell r="A4884" t="str">
            <v>INSTALACOES HIDRO SANITARIAS</v>
          </cell>
          <cell r="B4884" t="str">
            <v>INHI</v>
          </cell>
          <cell r="C4884" t="str">
            <v>CONEXOES</v>
          </cell>
          <cell r="D4884" t="str">
            <v>0180</v>
          </cell>
        </row>
        <row r="4884">
          <cell r="G4884">
            <v>103815</v>
          </cell>
          <cell r="H4884" t="str">
            <v>LUVA PASSANTE EM COBRE, DN 15 MM, SEM ANEL DE SOLDA, INSTALADO EM RAMAL E SUB-RAMAL DE GÁS COMBUSTÍVEL - FORNECIMENTO E INSTALAÇÃO. AF_04/2022</v>
          </cell>
          <cell r="I4884" t="str">
            <v>UN</v>
          </cell>
          <cell r="J4884" t="str">
            <v>ATRIBUÍDO SÃO PAULO</v>
          </cell>
          <cell r="K4884" t="str">
            <v>11,07</v>
          </cell>
        </row>
        <row r="4885">
          <cell r="A4885" t="str">
            <v>INSTALACOES HIDRO SANITARIAS</v>
          </cell>
          <cell r="B4885" t="str">
            <v>INHI</v>
          </cell>
          <cell r="C4885" t="str">
            <v>CONEXOES</v>
          </cell>
          <cell r="D4885" t="str">
            <v>0180</v>
          </cell>
        </row>
        <row r="4885">
          <cell r="G4885">
            <v>103816</v>
          </cell>
          <cell r="H4885" t="str">
            <v>CURVA DE TRANSPOSIÇÃO EM BRONZE/LATÃO, DN 15 MM, SEM ANEL DE SOLDA, BOLSA X BOLSA, INSTALADO EM RAMAL E SUB-RAMAL DE GÁS COMBUSTÍVEL - FORNECIMENTO E INSTALAÇÃO. AF_04/2022</v>
          </cell>
          <cell r="I4885" t="str">
            <v>UN</v>
          </cell>
          <cell r="J4885" t="str">
            <v>ATRIBUÍDO SÃO PAULO</v>
          </cell>
          <cell r="K4885" t="str">
            <v>26,28</v>
          </cell>
        </row>
        <row r="4886">
          <cell r="A4886" t="str">
            <v>INSTALACOES HIDRO SANITARIAS</v>
          </cell>
          <cell r="B4886" t="str">
            <v>INHI</v>
          </cell>
          <cell r="C4886" t="str">
            <v>CONEXOES</v>
          </cell>
          <cell r="D4886" t="str">
            <v>0180</v>
          </cell>
        </row>
        <row r="4886">
          <cell r="G4886">
            <v>103817</v>
          </cell>
          <cell r="H4886" t="str">
            <v>JUNTA DE EXPANSÃO EM COBRE, DN 15 MM, PONTA X PONTA, INSTALADO EM RAMAL E SUB-RAMAL DE GÁS COMBUSTÍVEL - FORNECIMENTO E INSTALAÇÃO. AF_04/2022</v>
          </cell>
          <cell r="I4886" t="str">
            <v>UN</v>
          </cell>
          <cell r="J4886" t="str">
            <v>ATRIBUÍDO SÃO PAULO</v>
          </cell>
          <cell r="K4886" t="str">
            <v>449,06</v>
          </cell>
        </row>
        <row r="4887">
          <cell r="A4887" t="str">
            <v>INSTALACOES HIDRO SANITARIAS</v>
          </cell>
          <cell r="B4887" t="str">
            <v>INHI</v>
          </cell>
          <cell r="C4887" t="str">
            <v>CONEXOES</v>
          </cell>
          <cell r="D4887" t="str">
            <v>0180</v>
          </cell>
        </row>
        <row r="4887">
          <cell r="G4887">
            <v>103818</v>
          </cell>
          <cell r="H4887" t="str">
            <v>CONECTOR EM BRONZE/LATÃO, DN 15 MM X 1/2", SEM ANEL DE SOLDA, BOLSA X ROSCA F, INSTALADO EM RAMAL E SUB-RAMAL DE GÁS COMBUSTÍVEL - FORNECIMENTO E INSTALAÇÃO. AF_04/2022</v>
          </cell>
          <cell r="I4887" t="str">
            <v>UN</v>
          </cell>
          <cell r="J4887" t="str">
            <v>ATRIBUÍDO SÃO PAULO</v>
          </cell>
          <cell r="K4887" t="str">
            <v>19,48</v>
          </cell>
        </row>
        <row r="4888">
          <cell r="A4888" t="str">
            <v>INSTALACOES HIDRO SANITARIAS</v>
          </cell>
          <cell r="B4888" t="str">
            <v>INHI</v>
          </cell>
          <cell r="C4888" t="str">
            <v>CONEXOES</v>
          </cell>
          <cell r="D4888" t="str">
            <v>0180</v>
          </cell>
        </row>
        <row r="4888">
          <cell r="G4888">
            <v>103819</v>
          </cell>
          <cell r="H4888" t="str">
            <v>LUVA EM COBRE, DN 22 MM, SEM ANEL DE SOLDA, INSTALADO EM RAMAL E SUB-RAMAL DE GÁS COMBUSTÍVEL - FORNECIMENTO E INSTALAÇÃO. AF_04/2022</v>
          </cell>
          <cell r="I4888" t="str">
            <v>UN</v>
          </cell>
          <cell r="J4888" t="str">
            <v>ATRIBUÍDO SÃO PAULO</v>
          </cell>
          <cell r="K4888" t="str">
            <v>19,56</v>
          </cell>
        </row>
        <row r="4889">
          <cell r="A4889" t="str">
            <v>INSTALACOES HIDRO SANITARIAS</v>
          </cell>
          <cell r="B4889" t="str">
            <v>INHI</v>
          </cell>
          <cell r="C4889" t="str">
            <v>CONEXOES</v>
          </cell>
          <cell r="D4889" t="str">
            <v>0180</v>
          </cell>
        </row>
        <row r="4889">
          <cell r="G4889">
            <v>103820</v>
          </cell>
          <cell r="H4889" t="str">
            <v>LUVA PASSANTE EM COBRE, DN 22 MM, SEM ANEL DE SOLDA, INSTALADO EM RAMAL E SUB-RAMAL DE GÁS COMBUSTÍVEL - FORNECIMENTO E INSTALAÇÃO. AF_04/2022</v>
          </cell>
          <cell r="I4889" t="str">
            <v>UN</v>
          </cell>
          <cell r="J4889" t="str">
            <v>ATRIBUÍDO SÃO PAULO</v>
          </cell>
          <cell r="K4889" t="str">
            <v>20,87</v>
          </cell>
        </row>
        <row r="4890">
          <cell r="A4890" t="str">
            <v>INSTALACOES HIDRO SANITARIAS</v>
          </cell>
          <cell r="B4890" t="str">
            <v>INHI</v>
          </cell>
          <cell r="C4890" t="str">
            <v>CONEXOES</v>
          </cell>
          <cell r="D4890" t="str">
            <v>0180</v>
          </cell>
        </row>
        <row r="4890">
          <cell r="G4890">
            <v>103821</v>
          </cell>
          <cell r="H4890" t="str">
            <v>JUNTA DE EXPANSÃO EM COBRE, DN 22 MM, PONTA X PONTA, INSTALADO EM RAMAL E SUB-RAMAL DE GÁS COMBUSTÍVEL - FORNECIMENTO E INSTALAÇÃO. AF_04/2022</v>
          </cell>
          <cell r="I4890" t="str">
            <v>UN</v>
          </cell>
          <cell r="J4890" t="str">
            <v>ATRIBUÍDO SÃO PAULO</v>
          </cell>
          <cell r="K4890" t="str">
            <v>525,47</v>
          </cell>
        </row>
        <row r="4891">
          <cell r="A4891" t="str">
            <v>INSTALACOES HIDRO SANITARIAS</v>
          </cell>
          <cell r="B4891" t="str">
            <v>INHI</v>
          </cell>
          <cell r="C4891" t="str">
            <v>CONEXOES</v>
          </cell>
          <cell r="D4891" t="str">
            <v>0180</v>
          </cell>
        </row>
        <row r="4891">
          <cell r="G4891">
            <v>103822</v>
          </cell>
          <cell r="H4891" t="str">
            <v>CURVA DE TRANSPOSIÇÃO EM BRONZE/LATÃO, DN 22 MM, SEM ANEL DE SOLDA, BOLSA X BOLSA, INSTALADO EM RAMAL E SUB-RAMAL DE GÁS COMBUSTÍVEL - FORNECIMENTO E INSTALAÇÃO. AF_04/2022</v>
          </cell>
          <cell r="I4891" t="str">
            <v>UN</v>
          </cell>
          <cell r="J4891" t="str">
            <v>ATRIBUÍDO SÃO PAULO</v>
          </cell>
          <cell r="K4891" t="str">
            <v>54,29</v>
          </cell>
        </row>
        <row r="4892">
          <cell r="A4892" t="str">
            <v>INSTALACOES HIDRO SANITARIAS</v>
          </cell>
          <cell r="B4892" t="str">
            <v>INHI</v>
          </cell>
          <cell r="C4892" t="str">
            <v>CONEXOES</v>
          </cell>
          <cell r="D4892" t="str">
            <v>0180</v>
          </cell>
        </row>
        <row r="4892">
          <cell r="G4892">
            <v>103823</v>
          </cell>
          <cell r="H4892" t="str">
            <v>BUCHA DE REDUÇÃO EM COBRE, DN 22 MM X 15 MM, SEM ANEL DE SOLDA, PONTA X BOLSA, INSTALADO EM RAMAL E SUB-RAMAL DE GÁS COMBUSTÍVEL - FORNECIMENTO E INSTALAÇÃO. AF_04/2022</v>
          </cell>
          <cell r="I4892" t="str">
            <v>UN</v>
          </cell>
          <cell r="J4892" t="str">
            <v>ATRIBUÍDO SÃO PAULO</v>
          </cell>
          <cell r="K4892" t="str">
            <v>17,03</v>
          </cell>
        </row>
        <row r="4893">
          <cell r="A4893" t="str">
            <v>INSTALACOES HIDRO SANITARIAS</v>
          </cell>
          <cell r="B4893" t="str">
            <v>INHI</v>
          </cell>
          <cell r="C4893" t="str">
            <v>CONEXOES</v>
          </cell>
          <cell r="D4893" t="str">
            <v>0180</v>
          </cell>
        </row>
        <row r="4893">
          <cell r="G4893">
            <v>103824</v>
          </cell>
          <cell r="H4893" t="str">
            <v>CONECTOR EM BRONZE/LATÃO, DN 22 MM X 1/2", SEM ANEL DE SOLDA, BOLSA X ROSCA F, INSTALADO EM RAMAL E SUB-RAMAL DE GÁS COMBUSTÍVEL - FORNECIMENTO E INSTALAÇÃO. AF_04/2022</v>
          </cell>
          <cell r="I4893" t="str">
            <v>UN</v>
          </cell>
          <cell r="J4893" t="str">
            <v>ATRIBUÍDO SÃO PAULO</v>
          </cell>
          <cell r="K4893" t="str">
            <v>22,63</v>
          </cell>
        </row>
        <row r="4894">
          <cell r="A4894" t="str">
            <v>INSTALACOES HIDRO SANITARIAS</v>
          </cell>
          <cell r="B4894" t="str">
            <v>INHI</v>
          </cell>
          <cell r="C4894" t="str">
            <v>CONEXOES</v>
          </cell>
          <cell r="D4894" t="str">
            <v>0180</v>
          </cell>
        </row>
        <row r="4894">
          <cell r="G4894">
            <v>103825</v>
          </cell>
          <cell r="H4894" t="str">
            <v>CONECTOR EM BRONZE/LATÃO, DN 22 MM X 3/4", SEM ANEL DE SOLDA, BOLSA X ROSCA F, INSTALADO EM RAMAL E SUB-RAMAL DE GÁS COMBUSTÍVEL - FORNECIMENTO E INSTALAÇÃO. AF_04/2022</v>
          </cell>
          <cell r="I4894" t="str">
            <v>UN</v>
          </cell>
          <cell r="J4894" t="str">
            <v>ATRIBUÍDO SÃO PAULO</v>
          </cell>
          <cell r="K4894" t="str">
            <v>26,86</v>
          </cell>
        </row>
        <row r="4895">
          <cell r="A4895" t="str">
            <v>INSTALACOES HIDRO SANITARIAS</v>
          </cell>
          <cell r="B4895" t="str">
            <v>INHI</v>
          </cell>
          <cell r="C4895" t="str">
            <v>CONEXOES</v>
          </cell>
          <cell r="D4895" t="str">
            <v>0180</v>
          </cell>
        </row>
        <row r="4895">
          <cell r="G4895">
            <v>103826</v>
          </cell>
          <cell r="H4895" t="str">
            <v>LUVA EM COBRE, DN 28 MM, SEM ANEL DE SOLDA, INSTALADO EM RAMAL E SUB-RAMAL DE GÁS COMBUSTÍVEL - FORNECIMENTO E INSTALAÇÃO. AF_04/2022</v>
          </cell>
          <cell r="I4895" t="str">
            <v>UN</v>
          </cell>
          <cell r="J4895" t="str">
            <v>ATRIBUÍDO SÃO PAULO</v>
          </cell>
          <cell r="K4895" t="str">
            <v>29,58</v>
          </cell>
        </row>
        <row r="4896">
          <cell r="A4896" t="str">
            <v>INSTALACOES HIDRO SANITARIAS</v>
          </cell>
          <cell r="B4896" t="str">
            <v>INHI</v>
          </cell>
          <cell r="C4896" t="str">
            <v>CONEXOES</v>
          </cell>
          <cell r="D4896" t="str">
            <v>0180</v>
          </cell>
        </row>
        <row r="4896">
          <cell r="G4896">
            <v>103827</v>
          </cell>
          <cell r="H4896" t="str">
            <v>LUVA PASSANTE EM COBRE, DN 28 MM, SEM ANEL DE SOLDA, INSTALADO EM RAMAL E SUB-RAMAL DE GÁS COMBUSTÍVEL - FORNECIMENTO E INSTALAÇÃO. AF_04/2022</v>
          </cell>
          <cell r="I4896" t="str">
            <v>UN</v>
          </cell>
          <cell r="J4896" t="str">
            <v>ATRIBUÍDO SÃO PAULO</v>
          </cell>
          <cell r="K4896" t="str">
            <v>29,58</v>
          </cell>
        </row>
        <row r="4897">
          <cell r="A4897" t="str">
            <v>INSTALACOES HIDRO SANITARIAS</v>
          </cell>
          <cell r="B4897" t="str">
            <v>INHI</v>
          </cell>
          <cell r="C4897" t="str">
            <v>CONEXOES</v>
          </cell>
          <cell r="D4897" t="str">
            <v>0180</v>
          </cell>
        </row>
        <row r="4897">
          <cell r="G4897">
            <v>103828</v>
          </cell>
          <cell r="H4897" t="str">
            <v>CURVA DE TRANSPOSIÇÃO EM BRONZE/LATÃO, DN 28 MM, SEM ANEL DE SOLDA, BOLSA X BOLSA, INSTALADO EM RAMAL E SUB-RAMAL DE GÁS COMBUSTÍVEL - FORNECIMENTO E INSTALAÇÃO. AF_04/2022</v>
          </cell>
          <cell r="I4897" t="str">
            <v>UN</v>
          </cell>
          <cell r="J4897" t="str">
            <v>ATRIBUÍDO SÃO PAULO</v>
          </cell>
          <cell r="K4897" t="str">
            <v>91,03</v>
          </cell>
        </row>
        <row r="4898">
          <cell r="A4898" t="str">
            <v>INSTALACOES HIDRO SANITARIAS</v>
          </cell>
          <cell r="B4898" t="str">
            <v>INHI</v>
          </cell>
          <cell r="C4898" t="str">
            <v>CONEXOES</v>
          </cell>
          <cell r="D4898" t="str">
            <v>0180</v>
          </cell>
        </row>
        <row r="4898">
          <cell r="G4898">
            <v>103829</v>
          </cell>
          <cell r="H4898" t="str">
            <v>JUNTA DE EXPANSÃO EM COBRE, DN 28 MM, PONTA X PONTA, INSTALADO EM RAMAL E SUB-RAMAL DE GÁS COMBUSTÍVEL - FORNECIMENTO E INSTALAÇÃO. AF_04/2022</v>
          </cell>
          <cell r="I4898" t="str">
            <v>UN</v>
          </cell>
          <cell r="J4898" t="str">
            <v>ATRIBUÍDO SÃO PAULO</v>
          </cell>
          <cell r="K4898" t="str">
            <v>580,30</v>
          </cell>
        </row>
        <row r="4899">
          <cell r="A4899" t="str">
            <v>INSTALACOES HIDRO SANITARIAS</v>
          </cell>
          <cell r="B4899" t="str">
            <v>INHI</v>
          </cell>
          <cell r="C4899" t="str">
            <v>CONEXOES</v>
          </cell>
          <cell r="D4899" t="str">
            <v>0180</v>
          </cell>
        </row>
        <row r="4899">
          <cell r="G4899">
            <v>103830</v>
          </cell>
          <cell r="H4899" t="str">
            <v>CONECTOR EM BRONZE/LATÃO, DN 28 MM X 1/2", SEM ANEL DE SOLDA, BOLSA X ROSCA F, INSTALADO EM RAMAL E SUB-RAMAL DE GÁS COMBUSTÍVEL - FORNECIMENTO E INSTALAÇÃO. AF_04/2022</v>
          </cell>
          <cell r="I4899" t="str">
            <v>UN</v>
          </cell>
          <cell r="J4899" t="str">
            <v>ATRIBUÍDO SÃO PAULO</v>
          </cell>
          <cell r="K4899" t="str">
            <v>35,32</v>
          </cell>
        </row>
        <row r="4900">
          <cell r="A4900" t="str">
            <v>INSTALACOES HIDRO SANITARIAS</v>
          </cell>
          <cell r="B4900" t="str">
            <v>INHI</v>
          </cell>
          <cell r="C4900" t="str">
            <v>CONEXOES</v>
          </cell>
          <cell r="D4900" t="str">
            <v>0180</v>
          </cell>
        </row>
        <row r="4900">
          <cell r="G4900">
            <v>103831</v>
          </cell>
          <cell r="H4900" t="str">
            <v>BUCHA DE REDUÇÃO EM COBRE, DN 28 MM X 22 MM, SEM ANEL DE SOLDA, INSTALADO EM RAMAL E SUB-RAMAL DE GÁS COMBUSTÍVEL - FORNECIMENTO E INSTALAÇÃO. AF_04/2022</v>
          </cell>
          <cell r="I4900" t="str">
            <v>UN</v>
          </cell>
          <cell r="J4900" t="str">
            <v>ATRIBUÍDO SÃO PAULO</v>
          </cell>
          <cell r="K4900" t="str">
            <v>25,41</v>
          </cell>
        </row>
        <row r="4901">
          <cell r="A4901" t="str">
            <v>INSTALACOES HIDRO SANITARIAS</v>
          </cell>
          <cell r="B4901" t="str">
            <v>INHI</v>
          </cell>
          <cell r="C4901" t="str">
            <v>CONEXOES</v>
          </cell>
          <cell r="D4901" t="str">
            <v>0180</v>
          </cell>
        </row>
        <row r="4901">
          <cell r="G4901">
            <v>103832</v>
          </cell>
          <cell r="H4901" t="str">
            <v>TÊ EM COBRE, DN 15 MM, SEM ANEL DE SOLDA, INSTALADO EM RAMAL E SUB-RAMAL DE GÁS COMBUSTÍVEL - FORNECIMENTO E INSTALAÇÃO. AF_04/2022</v>
          </cell>
          <cell r="I4901" t="str">
            <v>UN</v>
          </cell>
          <cell r="J4901" t="str">
            <v>ATRIBUÍDO SÃO PAULO</v>
          </cell>
          <cell r="K4901" t="str">
            <v>22,85</v>
          </cell>
        </row>
        <row r="4902">
          <cell r="A4902" t="str">
            <v>INSTALACOES HIDRO SANITARIAS</v>
          </cell>
          <cell r="B4902" t="str">
            <v>INHI</v>
          </cell>
          <cell r="C4902" t="str">
            <v>CONEXOES</v>
          </cell>
          <cell r="D4902" t="str">
            <v>0180</v>
          </cell>
        </row>
        <row r="4902">
          <cell r="G4902">
            <v>103833</v>
          </cell>
          <cell r="H4902" t="str">
            <v>TE EM COBRE, DN 22 MM, SEM ANEL DE SOLDA, INSTALADO EM RAMAL E SUB-RAMAL DE GÁS COMBUSTÍVEL - FORNECIMENTO E INSTALAÇÃO. AF_04/2022</v>
          </cell>
          <cell r="I4902" t="str">
            <v>UN</v>
          </cell>
          <cell r="J4902" t="str">
            <v>ATRIBUÍDO SÃO PAULO</v>
          </cell>
          <cell r="K4902" t="str">
            <v>42,12</v>
          </cell>
        </row>
        <row r="4903">
          <cell r="A4903" t="str">
            <v>INSTALACOES HIDRO SANITARIAS</v>
          </cell>
          <cell r="B4903" t="str">
            <v>INHI</v>
          </cell>
          <cell r="C4903" t="str">
            <v>CONEXOES</v>
          </cell>
          <cell r="D4903" t="str">
            <v>0180</v>
          </cell>
        </row>
        <row r="4903">
          <cell r="G4903">
            <v>103834</v>
          </cell>
          <cell r="H4903" t="str">
            <v>TÊ EM COBRE, DN 28 MM, SEM ANEL DE SOLDA, INSTALADO EM RAMAL E SUB-RAMAL DE GÁS COMBUSTÍVEL - FORNECIMENTO E INSTALAÇÃO. AF_04/2022</v>
          </cell>
          <cell r="I4903" t="str">
            <v>UN</v>
          </cell>
          <cell r="J4903" t="str">
            <v>ATRIBUÍDO SÃO PAULO</v>
          </cell>
          <cell r="K4903" t="str">
            <v>61,37</v>
          </cell>
        </row>
        <row r="4904">
          <cell r="A4904" t="str">
            <v>INSTALACOES HIDRO SANITARIAS</v>
          </cell>
          <cell r="B4904" t="str">
            <v>INHI</v>
          </cell>
          <cell r="C4904" t="str">
            <v>CONEXOES</v>
          </cell>
          <cell r="D4904" t="str">
            <v>0180</v>
          </cell>
        </row>
        <row r="4904">
          <cell r="G4904">
            <v>103838</v>
          </cell>
          <cell r="H4904" t="str">
            <v>COTOVELO EM COBRE, DN 15 MM, 90 GRAUS, SEM ANEL DE SOLDA, INSTALADO EM RAMAL E SUB-RAMAL DE GÁS MEDICINAL - FORNECIMENTO E INSTALAÇÃO. AF_04/2022</v>
          </cell>
          <cell r="I4904" t="str">
            <v>UN</v>
          </cell>
          <cell r="J4904" t="str">
            <v>ATRIBUÍDO SÃO PAULO</v>
          </cell>
          <cell r="K4904" t="str">
            <v>16,26</v>
          </cell>
        </row>
        <row r="4905">
          <cell r="A4905" t="str">
            <v>INSTALACOES HIDRO SANITARIAS</v>
          </cell>
          <cell r="B4905" t="str">
            <v>INHI</v>
          </cell>
          <cell r="C4905" t="str">
            <v>CONEXOES</v>
          </cell>
          <cell r="D4905" t="str">
            <v>0180</v>
          </cell>
        </row>
        <row r="4905">
          <cell r="G4905">
            <v>103839</v>
          </cell>
          <cell r="H4905" t="str">
            <v>CURVA EM COBRE, DN 15 MM, 45 GRAUS, SEM ANEL DE SOLDA, BOLSA X BOLSA, INSTALADO EM RAMAL E SUB-RAMAL DE GÁS MEDICINAL - FORNECIMENTO E INSTALAÇÃO. AF_04/2022</v>
          </cell>
          <cell r="I4905" t="str">
            <v>UN</v>
          </cell>
          <cell r="J4905" t="str">
            <v>ATRIBUÍDO SÃO PAULO</v>
          </cell>
          <cell r="K4905" t="str">
            <v>16,23</v>
          </cell>
        </row>
        <row r="4906">
          <cell r="A4906" t="str">
            <v>INSTALACOES HIDRO SANITARIAS</v>
          </cell>
          <cell r="B4906" t="str">
            <v>INHI</v>
          </cell>
          <cell r="C4906" t="str">
            <v>CONEXOES</v>
          </cell>
          <cell r="D4906" t="str">
            <v>0180</v>
          </cell>
        </row>
        <row r="4906">
          <cell r="G4906">
            <v>103840</v>
          </cell>
          <cell r="H4906" t="str">
            <v>COTOVELO EM BRONZE/LATÃO, DN 15 MM X 1/2", 90 GRAUS, SEM ANEL DE SOLDA, BOLSA X ROSCA F, INSTALADO EM RAMAL E SUB-RAMAL DE GÁS MEDICINAL - FORNECIMENTO E INSTALAÇÃO. AF_04/2022</v>
          </cell>
          <cell r="I4906" t="str">
            <v>UN</v>
          </cell>
          <cell r="J4906" t="str">
            <v>ATRIBUÍDO SÃO PAULO</v>
          </cell>
          <cell r="K4906" t="str">
            <v>20,85</v>
          </cell>
        </row>
        <row r="4907">
          <cell r="A4907" t="str">
            <v>INSTALACOES HIDRO SANITARIAS</v>
          </cell>
          <cell r="B4907" t="str">
            <v>INHI</v>
          </cell>
          <cell r="C4907" t="str">
            <v>CONEXOES</v>
          </cell>
          <cell r="D4907" t="str">
            <v>0180</v>
          </cell>
        </row>
        <row r="4907">
          <cell r="G4907">
            <v>103841</v>
          </cell>
          <cell r="H4907" t="str">
            <v>COTOVELO EM COBRE, DN 22 MM, 90 GRAUS, SEM ANEL DE SOLDA, INSTALADO EM RAMAL E SUB-RAMAL DE GÁS MEDICINAL - FORNECIMENTO E INSTALAÇÃO. AF_04/2022</v>
          </cell>
          <cell r="I4907" t="str">
            <v>UN</v>
          </cell>
          <cell r="J4907" t="str">
            <v>ATRIBUÍDO SÃO PAULO</v>
          </cell>
          <cell r="K4907" t="str">
            <v>26,73</v>
          </cell>
        </row>
        <row r="4908">
          <cell r="A4908" t="str">
            <v>INSTALACOES HIDRO SANITARIAS</v>
          </cell>
          <cell r="B4908" t="str">
            <v>INHI</v>
          </cell>
          <cell r="C4908" t="str">
            <v>CONEXOES</v>
          </cell>
          <cell r="D4908" t="str">
            <v>0180</v>
          </cell>
        </row>
        <row r="4908">
          <cell r="G4908">
            <v>103842</v>
          </cell>
          <cell r="H4908" t="str">
            <v>CURVA EM COBRE, DN 22 MM, 45 GRAUS, SEM ANEL DE SOLDA, BOLSA X BOLSA, INSTALADO EM RAMAL E SUB-RAMAL DE GÁS MEDICINAL - FORNECIMENTO E INSTALAÇÃO. AF_04/2022</v>
          </cell>
          <cell r="I4908" t="str">
            <v>UN</v>
          </cell>
          <cell r="J4908" t="str">
            <v>ATRIBUÍDO SÃO PAULO</v>
          </cell>
          <cell r="K4908" t="str">
            <v>26,44</v>
          </cell>
        </row>
        <row r="4909">
          <cell r="A4909" t="str">
            <v>INSTALACOES HIDRO SANITARIAS</v>
          </cell>
          <cell r="B4909" t="str">
            <v>INHI</v>
          </cell>
          <cell r="C4909" t="str">
            <v>CONEXOES</v>
          </cell>
          <cell r="D4909" t="str">
            <v>0180</v>
          </cell>
        </row>
        <row r="4909">
          <cell r="G4909">
            <v>103843</v>
          </cell>
          <cell r="H4909" t="str">
            <v>COTOVELO EM BRONZE/LATÃO, DN 22 MM X 1/2", 90 GRAUS, SEM ANEL DE SOLDA, BOLSA X ROSCA F, INSTALADO EM RAMAL E SUB-RAMAL DE GÁS MEDICINAL - FORNECIMENTO E INSTALAÇÃO. AF_04/2022</v>
          </cell>
          <cell r="I4909" t="str">
            <v>UN</v>
          </cell>
          <cell r="J4909" t="str">
            <v>ATRIBUÍDO SÃO PAULO</v>
          </cell>
          <cell r="K4909" t="str">
            <v>30,12</v>
          </cell>
        </row>
        <row r="4910">
          <cell r="A4910" t="str">
            <v>INSTALACOES HIDRO SANITARIAS</v>
          </cell>
          <cell r="B4910" t="str">
            <v>INHI</v>
          </cell>
          <cell r="C4910" t="str">
            <v>CONEXOES</v>
          </cell>
          <cell r="D4910" t="str">
            <v>0180</v>
          </cell>
        </row>
        <row r="4910">
          <cell r="G4910">
            <v>103844</v>
          </cell>
          <cell r="H4910" t="str">
            <v>COTOVELO EM BRONZE/LATÃO, DN 22 MM X 3/4", 90 GRAUS, SEM ANEL DE SOLDA, BOLSA X ROSCA F, INSTALADO EM RAMAL E SUB-RAMAL DE GÁS MEDICINAL - FORNECIMENTO E INSTALAÇÃO. AF_04/2022</v>
          </cell>
          <cell r="I4910" t="str">
            <v>UN</v>
          </cell>
          <cell r="J4910" t="str">
            <v>ATRIBUÍDO SÃO PAULO</v>
          </cell>
          <cell r="K4910" t="str">
            <v>33,51</v>
          </cell>
        </row>
        <row r="4911">
          <cell r="A4911" t="str">
            <v>INSTALACOES HIDRO SANITARIAS</v>
          </cell>
          <cell r="B4911" t="str">
            <v>INHI</v>
          </cell>
          <cell r="C4911" t="str">
            <v>CONEXOES</v>
          </cell>
          <cell r="D4911" t="str">
            <v>0180</v>
          </cell>
        </row>
        <row r="4911">
          <cell r="G4911">
            <v>103845</v>
          </cell>
          <cell r="H4911" t="str">
            <v>COTOVELO EM COBRE, DN 28 MM, 90 GRAUS, SEM ANEL DE SOLDA, INSTALADO EM RAMAL E SUB-RAMAL DE GÁS MEDICINAL - FORNECIMENTO E INSTALAÇÃO. AF_04/2022</v>
          </cell>
          <cell r="I4911" t="str">
            <v>UN</v>
          </cell>
          <cell r="J4911" t="str">
            <v>ATRIBUÍDO SÃO PAULO</v>
          </cell>
          <cell r="K4911" t="str">
            <v>38,44</v>
          </cell>
        </row>
        <row r="4912">
          <cell r="A4912" t="str">
            <v>INSTALACOES HIDRO SANITARIAS</v>
          </cell>
          <cell r="B4912" t="str">
            <v>INHI</v>
          </cell>
          <cell r="C4912" t="str">
            <v>CONEXOES</v>
          </cell>
          <cell r="D4912" t="str">
            <v>0180</v>
          </cell>
        </row>
        <row r="4912">
          <cell r="G4912">
            <v>103846</v>
          </cell>
          <cell r="H4912" t="str">
            <v>CURVA EM COBRE, DN 28 MM, 45 GRAUS, SEM ANEL DE SOLDA, BOLSA X BOLSA, INSTALADO EM RAMAL E SUB-RAMAL DE GÁS MEDICINAL - FORNECIMENTO E INSTALAÇÃO. AF_04/2022</v>
          </cell>
          <cell r="I4912" t="str">
            <v>UN</v>
          </cell>
          <cell r="J4912" t="str">
            <v>ATRIBUÍDO SÃO PAULO</v>
          </cell>
          <cell r="K4912" t="str">
            <v>36,68</v>
          </cell>
        </row>
        <row r="4913">
          <cell r="A4913" t="str">
            <v>INSTALACOES HIDRO SANITARIAS</v>
          </cell>
          <cell r="B4913" t="str">
            <v>INHI</v>
          </cell>
          <cell r="C4913" t="str">
            <v>CONEXOES</v>
          </cell>
          <cell r="D4913" t="str">
            <v>0180</v>
          </cell>
        </row>
        <row r="4913">
          <cell r="G4913">
            <v>103847</v>
          </cell>
          <cell r="H4913" t="str">
            <v>LUVA EM COBRE, DN 15 MM, SEM ANEL DE SOLDA, INSTALADO EM RAMAL E SUB-RAMAL DE GÁS MEDICINAL - FORNECIMENTO E INSTALAÇÃO. AF_04/2022</v>
          </cell>
          <cell r="I4913" t="str">
            <v>UN</v>
          </cell>
          <cell r="J4913" t="str">
            <v>ATRIBUÍDO SÃO PAULO</v>
          </cell>
          <cell r="K4913" t="str">
            <v>10,61</v>
          </cell>
        </row>
        <row r="4914">
          <cell r="A4914" t="str">
            <v>INSTALACOES HIDRO SANITARIAS</v>
          </cell>
          <cell r="B4914" t="str">
            <v>INHI</v>
          </cell>
          <cell r="C4914" t="str">
            <v>CONEXOES</v>
          </cell>
          <cell r="D4914" t="str">
            <v>0180</v>
          </cell>
        </row>
        <row r="4914">
          <cell r="G4914">
            <v>103848</v>
          </cell>
          <cell r="H4914" t="str">
            <v>LUVA PASSANTE EM COBRE, DN 15 MM, SEM ANEL DE SOLDA, INSTALADO EM RAMAL E SUB-RAMAL DE GÁS MEDICINAL - FORNECIMENTO E INSTALAÇÃO. AF_04/2022</v>
          </cell>
          <cell r="I4914" t="str">
            <v>UN</v>
          </cell>
          <cell r="J4914" t="str">
            <v>ATRIBUÍDO SÃO PAULO</v>
          </cell>
          <cell r="K4914" t="str">
            <v>10,64</v>
          </cell>
        </row>
        <row r="4915">
          <cell r="A4915" t="str">
            <v>INSTALACOES HIDRO SANITARIAS</v>
          </cell>
          <cell r="B4915" t="str">
            <v>INHI</v>
          </cell>
          <cell r="C4915" t="str">
            <v>CONEXOES</v>
          </cell>
          <cell r="D4915" t="str">
            <v>0180</v>
          </cell>
        </row>
        <row r="4915">
          <cell r="G4915">
            <v>103849</v>
          </cell>
          <cell r="H4915" t="str">
            <v>CURVA DE TRANSPOSIÇÃO EM BRONZE/LATÃO, DN 15 MM, SEM ANEL DE SOLDA, BOLSA X BOLSA, INSTALADO EM RAMAL E SUB-RAMAL DE GÁS MEDICINAL - FORNECIMENTO E INSTALAÇÃO. AF_04/2022</v>
          </cell>
          <cell r="I4915" t="str">
            <v>UN</v>
          </cell>
          <cell r="J4915" t="str">
            <v>ATRIBUÍDO SÃO PAULO</v>
          </cell>
          <cell r="K4915" t="str">
            <v>25,85</v>
          </cell>
        </row>
        <row r="4916">
          <cell r="A4916" t="str">
            <v>INSTALACOES HIDRO SANITARIAS</v>
          </cell>
          <cell r="B4916" t="str">
            <v>INHI</v>
          </cell>
          <cell r="C4916" t="str">
            <v>CONEXOES</v>
          </cell>
          <cell r="D4916" t="str">
            <v>0180</v>
          </cell>
        </row>
        <row r="4916">
          <cell r="G4916">
            <v>103850</v>
          </cell>
          <cell r="H4916" t="str">
            <v>JUNTA DE EXPANSÃO EM COBRE, DN 15 MM, PONTA X PONTA, INSTALADO EM RAMAL E SUB-RAMAL DE GÁS MEDICINAL - FORNECIMENTO E INSTALAÇÃO. AF_04/2022</v>
          </cell>
          <cell r="I4916" t="str">
            <v>UN</v>
          </cell>
          <cell r="J4916" t="str">
            <v>ATRIBUÍDO SÃO PAULO</v>
          </cell>
          <cell r="K4916" t="str">
            <v>448,63</v>
          </cell>
        </row>
        <row r="4917">
          <cell r="A4917" t="str">
            <v>INSTALACOES HIDRO SANITARIAS</v>
          </cell>
          <cell r="B4917" t="str">
            <v>INHI</v>
          </cell>
          <cell r="C4917" t="str">
            <v>CONEXOES</v>
          </cell>
          <cell r="D4917" t="str">
            <v>0180</v>
          </cell>
        </row>
        <row r="4917">
          <cell r="G4917">
            <v>103851</v>
          </cell>
          <cell r="H4917" t="str">
            <v>CONECTOR EM BRONZE/LATÃO, DN 15 MM X 1/2", SEM ANEL DE SOLDA, BOLSA X ROSCA F, INSTALADO EM RAMAL E SUB-RAMAL DE GÁS MEDICINAL - FORNECIMENTO E INSTALAÇÃO. AF_04/2022</v>
          </cell>
          <cell r="I4917" t="str">
            <v>UN</v>
          </cell>
          <cell r="J4917" t="str">
            <v>ATRIBUÍDO SÃO PAULO</v>
          </cell>
          <cell r="K4917" t="str">
            <v>19,27</v>
          </cell>
        </row>
        <row r="4918">
          <cell r="A4918" t="str">
            <v>INSTALACOES HIDRO SANITARIAS</v>
          </cell>
          <cell r="B4918" t="str">
            <v>INHI</v>
          </cell>
          <cell r="C4918" t="str">
            <v>CONEXOES</v>
          </cell>
          <cell r="D4918" t="str">
            <v>0180</v>
          </cell>
        </row>
        <row r="4918">
          <cell r="G4918">
            <v>103852</v>
          </cell>
          <cell r="H4918" t="str">
            <v>LUVA EM COBRE, DN 22 MM, SEM ANEL DE SOLDA, INSTALADO EM RAMAL E SUB-RAMAL DE GÁS MEDICINAL - FORNECIMENTO E INSTALAÇÃO. AF_04/2022</v>
          </cell>
          <cell r="I4918" t="str">
            <v>UN</v>
          </cell>
          <cell r="J4918" t="str">
            <v>ATRIBUÍDO SÃO PAULO</v>
          </cell>
          <cell r="K4918" t="str">
            <v>16,15</v>
          </cell>
        </row>
        <row r="4919">
          <cell r="A4919" t="str">
            <v>INSTALACOES HIDRO SANITARIAS</v>
          </cell>
          <cell r="B4919" t="str">
            <v>INHI</v>
          </cell>
          <cell r="C4919" t="str">
            <v>CONEXOES</v>
          </cell>
          <cell r="D4919" t="str">
            <v>0180</v>
          </cell>
        </row>
        <row r="4919">
          <cell r="G4919">
            <v>103853</v>
          </cell>
          <cell r="H4919" t="str">
            <v>LUVA PASSANTE EM COBRE, DN 22 MM, SEM ANEL DE SOLDA, INSTALADO EM RAMAL E SUB-RAMAL DE GÁS MEDICINAL - FORNECIMENTO E INSTALAÇÃO. AF_04/2022</v>
          </cell>
          <cell r="I4919" t="str">
            <v>UN</v>
          </cell>
          <cell r="J4919" t="str">
            <v>ATRIBUÍDO SÃO PAULO</v>
          </cell>
          <cell r="K4919" t="str">
            <v>17,46</v>
          </cell>
        </row>
        <row r="4920">
          <cell r="A4920" t="str">
            <v>INSTALACOES HIDRO SANITARIAS</v>
          </cell>
          <cell r="B4920" t="str">
            <v>INHI</v>
          </cell>
          <cell r="C4920" t="str">
            <v>CONEXOES</v>
          </cell>
          <cell r="D4920" t="str">
            <v>0180</v>
          </cell>
        </row>
        <row r="4920">
          <cell r="G4920">
            <v>103854</v>
          </cell>
          <cell r="H4920" t="str">
            <v>JUNTA DE EXPANSÃO EM COBRE, DN 22 MM, PONTA X PONTA, INSTALADO EM RAMAL E SUB-RAMAL DE GÁS MEDICINAL - FORNECIMENTO E INSTALAÇÃO. AF_04/2022</v>
          </cell>
          <cell r="I4920" t="str">
            <v>UN</v>
          </cell>
          <cell r="J4920" t="str">
            <v>ATRIBUÍDO SÃO PAULO</v>
          </cell>
          <cell r="K4920" t="str">
            <v>522,06</v>
          </cell>
        </row>
        <row r="4921">
          <cell r="A4921" t="str">
            <v>INSTALACOES HIDRO SANITARIAS</v>
          </cell>
          <cell r="B4921" t="str">
            <v>INHI</v>
          </cell>
          <cell r="C4921" t="str">
            <v>CONEXOES</v>
          </cell>
          <cell r="D4921" t="str">
            <v>0180</v>
          </cell>
        </row>
        <row r="4921">
          <cell r="G4921">
            <v>103855</v>
          </cell>
          <cell r="H4921" t="str">
            <v>CURVA DE TRANSPOSIÇÃO EM BRONZE/LATÃO, DN 22 MM, SEM ANEL DE SOLDA, BOLSA X BOLSA, INSTALADO EM RAMAL E SUB-RAMAL DE GÁS MEDICINAL - FORNECIMENTO E INSTALAÇÃO. AF_04/2022</v>
          </cell>
          <cell r="I4921" t="str">
            <v>UN</v>
          </cell>
          <cell r="J4921" t="str">
            <v>ATRIBUÍDO SÃO PAULO</v>
          </cell>
          <cell r="K4921" t="str">
            <v>50,88</v>
          </cell>
        </row>
        <row r="4922">
          <cell r="A4922" t="str">
            <v>INSTALACOES HIDRO SANITARIAS</v>
          </cell>
          <cell r="B4922" t="str">
            <v>INHI</v>
          </cell>
          <cell r="C4922" t="str">
            <v>CONEXOES</v>
          </cell>
          <cell r="D4922" t="str">
            <v>0180</v>
          </cell>
        </row>
        <row r="4922">
          <cell r="G4922">
            <v>103856</v>
          </cell>
          <cell r="H4922" t="str">
            <v>BUCHA DE REDUÇÃO EM COBRE, DN 22 MM X 15 MM, SEM ANEL DE SOLDA, PONTA X BOLSA, INSTALADO EM RAMAL E SUB-RAMAL DE GÁS MEDICINAL - FORNECIMENTO E INSTALAÇÃO. AF_04/2022</v>
          </cell>
          <cell r="I4922" t="str">
            <v>UN</v>
          </cell>
          <cell r="J4922" t="str">
            <v>ATRIBUÍDO SÃO PAULO</v>
          </cell>
          <cell r="K4922" t="str">
            <v>15,23</v>
          </cell>
        </row>
        <row r="4923">
          <cell r="A4923" t="str">
            <v>INSTALACOES HIDRO SANITARIAS</v>
          </cell>
          <cell r="B4923" t="str">
            <v>INHI</v>
          </cell>
          <cell r="C4923" t="str">
            <v>CONEXOES</v>
          </cell>
          <cell r="D4923" t="str">
            <v>0180</v>
          </cell>
        </row>
        <row r="4923">
          <cell r="G4923">
            <v>103857</v>
          </cell>
          <cell r="H4923" t="str">
            <v>CONECTOR EM BRONZE/LATÃO, DN 22 MM X 1/2", SEM ANEL DE SOLDA, BOLSA X ROSCA F, INSTALADO EM RAMAL E SUB-RAMAL DE GÁS MEDICINAL - FORNECIMENTO E INSTALAÇÃO. AF_04/2022</v>
          </cell>
          <cell r="I4923" t="str">
            <v>UN</v>
          </cell>
          <cell r="J4923" t="str">
            <v>ATRIBUÍDO SÃO PAULO</v>
          </cell>
          <cell r="K4923" t="str">
            <v>20,93</v>
          </cell>
        </row>
        <row r="4924">
          <cell r="A4924" t="str">
            <v>INSTALACOES HIDRO SANITARIAS</v>
          </cell>
          <cell r="B4924" t="str">
            <v>INHI</v>
          </cell>
          <cell r="C4924" t="str">
            <v>CONEXOES</v>
          </cell>
          <cell r="D4924" t="str">
            <v>0180</v>
          </cell>
        </row>
        <row r="4924">
          <cell r="G4924">
            <v>103858</v>
          </cell>
          <cell r="H4924" t="str">
            <v>CONECTOR EM BRONZE/LATÃO, DN 22 MM X 3/4", SEM ANEL DE SOLDA, BOLSA X ROSCA F, INSTALADO EM RAMAL E SUB-RAMAL DE GÁS MEDICINAL - FORNECIMENTO E INSTALAÇÃO. AF_04/2022</v>
          </cell>
          <cell r="I4924" t="str">
            <v>UN</v>
          </cell>
          <cell r="J4924" t="str">
            <v>ATRIBUÍDO SÃO PAULO</v>
          </cell>
          <cell r="K4924" t="str">
            <v>25,16</v>
          </cell>
        </row>
        <row r="4925">
          <cell r="A4925" t="str">
            <v>INSTALACOES HIDRO SANITARIAS</v>
          </cell>
          <cell r="B4925" t="str">
            <v>INHI</v>
          </cell>
          <cell r="C4925" t="str">
            <v>CONEXOES</v>
          </cell>
          <cell r="D4925" t="str">
            <v>0180</v>
          </cell>
        </row>
        <row r="4925">
          <cell r="G4925">
            <v>103859</v>
          </cell>
          <cell r="H4925" t="str">
            <v>LUVA EM COBRE, DN 28 MM, SEM ANEL DE SOLDA, INSTALADO EM RAMAL E SUB-RAMAL DE GÁS MEDICINAL - FORNECIMENTO E INSTALAÇÃO. AF_04/2022</v>
          </cell>
          <cell r="I4925" t="str">
            <v>UN</v>
          </cell>
          <cell r="J4925" t="str">
            <v>ATRIBUÍDO SÃO PAULO</v>
          </cell>
          <cell r="K4925" t="str">
            <v>24,12</v>
          </cell>
        </row>
        <row r="4926">
          <cell r="A4926" t="str">
            <v>INSTALACOES HIDRO SANITARIAS</v>
          </cell>
          <cell r="B4926" t="str">
            <v>INHI</v>
          </cell>
          <cell r="C4926" t="str">
            <v>CONEXOES</v>
          </cell>
          <cell r="D4926" t="str">
            <v>0180</v>
          </cell>
        </row>
        <row r="4926">
          <cell r="G4926">
            <v>103860</v>
          </cell>
          <cell r="H4926" t="str">
            <v>LUVA PASSANTE EM COBRE, DN 28 MM, SEM ANEL DE SOLDA, INSTALADO EM RAMAL E SUB-RAMAL DE GÁS MEDICINAL - FORNECIMENTO E INSTALAÇÃO. AF_04/2022</v>
          </cell>
          <cell r="I4926" t="str">
            <v>UN</v>
          </cell>
          <cell r="J4926" t="str">
            <v>ATRIBUÍDO SÃO PAULO</v>
          </cell>
          <cell r="K4926" t="str">
            <v>24,12</v>
          </cell>
        </row>
        <row r="4927">
          <cell r="A4927" t="str">
            <v>INSTALACOES HIDRO SANITARIAS</v>
          </cell>
          <cell r="B4927" t="str">
            <v>INHI</v>
          </cell>
          <cell r="C4927" t="str">
            <v>CONEXOES</v>
          </cell>
          <cell r="D4927" t="str">
            <v>0180</v>
          </cell>
        </row>
        <row r="4927">
          <cell r="G4927">
            <v>103861</v>
          </cell>
          <cell r="H4927" t="str">
            <v>CURVA DE TRANSPOSIÇÃO EM BRONZE/LATÃO, DN 28 MM, SEM ANEL DE SOLDA, BOLSA X BOLSA, INSTALADO EM RAMAL E SUB-RAMAL DE GÁS MEDICINAL - FORNECIMENTO E INSTALAÇÃO. AF_04/2022</v>
          </cell>
          <cell r="I4927" t="str">
            <v>UN</v>
          </cell>
          <cell r="J4927" t="str">
            <v>ATRIBUÍDO SÃO PAULO</v>
          </cell>
          <cell r="K4927" t="str">
            <v>85,57</v>
          </cell>
        </row>
        <row r="4928">
          <cell r="A4928" t="str">
            <v>INSTALACOES HIDRO SANITARIAS</v>
          </cell>
          <cell r="B4928" t="str">
            <v>INHI</v>
          </cell>
          <cell r="C4928" t="str">
            <v>CONEXOES</v>
          </cell>
          <cell r="D4928" t="str">
            <v>0180</v>
          </cell>
        </row>
        <row r="4928">
          <cell r="G4928">
            <v>103862</v>
          </cell>
          <cell r="H4928" t="str">
            <v>JUNTA DE EXPANSÃO EM COBRE, DN 28 MM, PONTA X PONTA, INSTALADO EM RAMAL E SUB-RAMAL DE GÁS MEDICINAL - FORNECIMENTO E INSTALAÇÃO. AF_04/2022</v>
          </cell>
          <cell r="I4928" t="str">
            <v>UN</v>
          </cell>
          <cell r="J4928" t="str">
            <v>ATRIBUÍDO SÃO PAULO</v>
          </cell>
          <cell r="K4928" t="str">
            <v>574,84</v>
          </cell>
        </row>
        <row r="4929">
          <cell r="A4929" t="str">
            <v>INSTALACOES HIDRO SANITARIAS</v>
          </cell>
          <cell r="B4929" t="str">
            <v>INHI</v>
          </cell>
          <cell r="C4929" t="str">
            <v>CONEXOES</v>
          </cell>
          <cell r="D4929" t="str">
            <v>0180</v>
          </cell>
        </row>
        <row r="4929">
          <cell r="G4929">
            <v>103863</v>
          </cell>
          <cell r="H4929" t="str">
            <v>CONECTOR EM BRONZE/LATÃO, DN 28 MM X 1/2", SEM ANEL DE SOLDA, BOLSA X ROSCA F, INSTALADO EM RAMAL E SUB-RAMAL DE GÁS MEDICINAL - FORNECIMENTO E INSTALAÇÃO. AF_04/2022</v>
          </cell>
          <cell r="I4929" t="str">
            <v>UN</v>
          </cell>
          <cell r="J4929" t="str">
            <v>ATRIBUÍDO SÃO PAULO</v>
          </cell>
          <cell r="K4929" t="str">
            <v>32,60</v>
          </cell>
        </row>
        <row r="4930">
          <cell r="A4930" t="str">
            <v>INSTALACOES HIDRO SANITARIAS</v>
          </cell>
          <cell r="B4930" t="str">
            <v>INHI</v>
          </cell>
          <cell r="C4930" t="str">
            <v>CONEXOES</v>
          </cell>
          <cell r="D4930" t="str">
            <v>0180</v>
          </cell>
        </row>
        <row r="4930">
          <cell r="G4930">
            <v>103864</v>
          </cell>
          <cell r="H4930" t="str">
            <v>BUCHA DE REDUÇÃO EM COBRE, DN 28 MM X 22 MM, SEM ANEL DE SOLDA, INSTALADO EM RAMAL E SUB-RAMAL DE GÁS MEDICINAL - FORNECIMENTO E INSTALAÇÃO. AF_04/2022</v>
          </cell>
          <cell r="I4930" t="str">
            <v>UN</v>
          </cell>
          <cell r="J4930" t="str">
            <v>ATRIBUÍDO SÃO PAULO</v>
          </cell>
          <cell r="K4930" t="str">
            <v>20,89</v>
          </cell>
        </row>
        <row r="4931">
          <cell r="A4931" t="str">
            <v>INSTALACOES HIDRO SANITARIAS</v>
          </cell>
          <cell r="B4931" t="str">
            <v>INHI</v>
          </cell>
          <cell r="C4931" t="str">
            <v>CONEXOES</v>
          </cell>
          <cell r="D4931" t="str">
            <v>0180</v>
          </cell>
        </row>
        <row r="4931">
          <cell r="G4931">
            <v>103865</v>
          </cell>
          <cell r="H4931" t="str">
            <v>TÊ EM COBRE, DN 15 MM, SEM ANEL DE SOLDA, INSTALADO EM RAMAL E SUB-RAMAL DE GÁS MEDICINAL - FORNECIMENTO E INSTALAÇÃO. AF_04/2022</v>
          </cell>
          <cell r="I4931" t="str">
            <v>UN</v>
          </cell>
          <cell r="J4931" t="str">
            <v>ATRIBUÍDO SÃO PAULO</v>
          </cell>
          <cell r="K4931" t="str">
            <v>21,98</v>
          </cell>
        </row>
        <row r="4932">
          <cell r="A4932" t="str">
            <v>INSTALACOES HIDRO SANITARIAS</v>
          </cell>
          <cell r="B4932" t="str">
            <v>INHI</v>
          </cell>
          <cell r="C4932" t="str">
            <v>CONEXOES</v>
          </cell>
          <cell r="D4932" t="str">
            <v>0180</v>
          </cell>
        </row>
        <row r="4932">
          <cell r="G4932">
            <v>103866</v>
          </cell>
          <cell r="H4932" t="str">
            <v>TÊ EM COBRE, DN 22 MM, SEM ANEL DE SOLDA, INSTALADO EM RAMAL E SUB-RAMAL DE GÁS MEDICINAL - FORNECIMENTO E INSTALAÇÃO. AF_04/2022</v>
          </cell>
          <cell r="I4932" t="str">
            <v>UN</v>
          </cell>
          <cell r="J4932" t="str">
            <v>ATRIBUÍDO SÃO PAULO</v>
          </cell>
          <cell r="K4932" t="str">
            <v>35,36</v>
          </cell>
        </row>
        <row r="4933">
          <cell r="A4933" t="str">
            <v>INSTALACOES HIDRO SANITARIAS</v>
          </cell>
          <cell r="B4933" t="str">
            <v>INHI</v>
          </cell>
          <cell r="C4933" t="str">
            <v>CONEXOES</v>
          </cell>
          <cell r="D4933" t="str">
            <v>0180</v>
          </cell>
        </row>
        <row r="4933">
          <cell r="G4933">
            <v>103867</v>
          </cell>
          <cell r="H4933" t="str">
            <v>TÊ EM COBRE, DN 28 MM, SEM ANEL DE SOLDA, INSTALADO EM RAMAL E SUB-RAMAL DE GÁS MEDICINAL - FORNECIMENTO E INSTALAÇÃO. AF_04/2022</v>
          </cell>
          <cell r="I4933" t="str">
            <v>UN</v>
          </cell>
          <cell r="J4933" t="str">
            <v>ATRIBUÍDO SÃO PAULO</v>
          </cell>
          <cell r="K4933" t="str">
            <v>49,59</v>
          </cell>
        </row>
        <row r="4934">
          <cell r="A4934" t="str">
            <v>INSTALACOES HIDRO SANITARIAS</v>
          </cell>
          <cell r="B4934" t="str">
            <v>INHI</v>
          </cell>
          <cell r="C4934" t="str">
            <v>CONEXOES</v>
          </cell>
          <cell r="D4934" t="str">
            <v>0180</v>
          </cell>
        </row>
        <row r="4934">
          <cell r="G4934">
            <v>103874</v>
          </cell>
          <cell r="H4934" t="str">
            <v>COTOVELO EM COBRE, DN 15 MM, 90 GRAUS, SEM ANEL DE SOLDA, INSTALADO EM RAMAL E SUB-RAMAL DE AQUECIMENTO SOLAR - FORNECIMENTO E INSTALAÇÃO. AF_04/2022</v>
          </cell>
          <cell r="I4934" t="str">
            <v>UN</v>
          </cell>
          <cell r="J4934" t="str">
            <v>ATRIBUÍDO SÃO PAULO</v>
          </cell>
          <cell r="K4934" t="str">
            <v>16,93</v>
          </cell>
        </row>
        <row r="4935">
          <cell r="A4935" t="str">
            <v>INSTALACOES HIDRO SANITARIAS</v>
          </cell>
          <cell r="B4935" t="str">
            <v>INHI</v>
          </cell>
          <cell r="C4935" t="str">
            <v>CONEXOES</v>
          </cell>
          <cell r="D4935" t="str">
            <v>0180</v>
          </cell>
        </row>
        <row r="4935">
          <cell r="G4935">
            <v>103875</v>
          </cell>
          <cell r="H4935" t="str">
            <v>CURVA EM COBRE, DN 15 MM, 45 GRAUS, SEM ANEL DE SOLDA, BOLSA X BOLSA, INSTALADO EM RAMAL E SUB-RAMAL DE AQUECIMENTO SOLAR - FORNECIMENTO E INSTALAÇÃO. AF_04/2022</v>
          </cell>
          <cell r="I4935" t="str">
            <v>UN</v>
          </cell>
          <cell r="J4935" t="str">
            <v>ATRIBUÍDO SÃO PAULO</v>
          </cell>
          <cell r="K4935" t="str">
            <v>16,90</v>
          </cell>
        </row>
        <row r="4936">
          <cell r="A4936" t="str">
            <v>INSTALACOES HIDRO SANITARIAS</v>
          </cell>
          <cell r="B4936" t="str">
            <v>INHI</v>
          </cell>
          <cell r="C4936" t="str">
            <v>CONEXOES</v>
          </cell>
          <cell r="D4936" t="str">
            <v>0180</v>
          </cell>
        </row>
        <row r="4936">
          <cell r="G4936">
            <v>103876</v>
          </cell>
          <cell r="H4936" t="str">
            <v>COTOVELO EM BRONZE/LATÃO, DN 15 MM X 1/2", 90 GRAUS, SEM ANEL DE SOLDA, BOLSA X ROSCA F, INSTALADO EM RAMAL E SUB-RAMAL DE AQUECIMENTO SOLAR - FORNECIMENTO E INSTALAÇÃO. AF_04/2022</v>
          </cell>
          <cell r="I4936" t="str">
            <v>UN</v>
          </cell>
          <cell r="J4936" t="str">
            <v>ATRIBUÍDO SÃO PAULO</v>
          </cell>
          <cell r="K4936" t="str">
            <v>21,20</v>
          </cell>
        </row>
        <row r="4937">
          <cell r="A4937" t="str">
            <v>INSTALACOES HIDRO SANITARIAS</v>
          </cell>
          <cell r="B4937" t="str">
            <v>INHI</v>
          </cell>
          <cell r="C4937" t="str">
            <v>CONEXOES</v>
          </cell>
          <cell r="D4937" t="str">
            <v>0180</v>
          </cell>
        </row>
        <row r="4937">
          <cell r="G4937">
            <v>103877</v>
          </cell>
          <cell r="H4937" t="str">
            <v>COTOVELO EM COBRE, DN 22 MM, 90 GRAUS, SEM ANEL DE SOLDA, INSTALADO EM RAMAL E SUB-RAMAL DE AQUECIMENTO SOLAR - FORNECIMENTO E INSTALAÇÃO. AF_04/2022</v>
          </cell>
          <cell r="I4937" t="str">
            <v>UN</v>
          </cell>
          <cell r="J4937" t="str">
            <v>ATRIBUÍDO SÃO PAULO</v>
          </cell>
          <cell r="K4937" t="str">
            <v>25,96</v>
          </cell>
        </row>
        <row r="4938">
          <cell r="A4938" t="str">
            <v>INSTALACOES HIDRO SANITARIAS</v>
          </cell>
          <cell r="B4938" t="str">
            <v>INHI</v>
          </cell>
          <cell r="C4938" t="str">
            <v>CONEXOES</v>
          </cell>
          <cell r="D4938" t="str">
            <v>0180</v>
          </cell>
        </row>
        <row r="4938">
          <cell r="G4938">
            <v>103878</v>
          </cell>
          <cell r="H4938" t="str">
            <v>CURVA EM COBRE, DN 22 MM, 45 GRAUS, SEM ANEL DE SOLDA, BOLSA X BOLSA, INSTALADO EM RAMAL E SUB-RAMAL DE AQUECIMENTO SOLAR - FORNECIMENTO E INSTALAÇÃO. AF_04/2022</v>
          </cell>
          <cell r="I4938" t="str">
            <v>UN</v>
          </cell>
          <cell r="J4938" t="str">
            <v>ATRIBUÍDO SÃO PAULO</v>
          </cell>
          <cell r="K4938" t="str">
            <v>25,67</v>
          </cell>
        </row>
        <row r="4939">
          <cell r="A4939" t="str">
            <v>INSTALACOES HIDRO SANITARIAS</v>
          </cell>
          <cell r="B4939" t="str">
            <v>INHI</v>
          </cell>
          <cell r="C4939" t="str">
            <v>CONEXOES</v>
          </cell>
          <cell r="D4939" t="str">
            <v>0180</v>
          </cell>
        </row>
        <row r="4939">
          <cell r="G4939">
            <v>103879</v>
          </cell>
          <cell r="H4939" t="str">
            <v>COTOVELO EM BRONZE/LATÃO, DN 22 MM X 1/2", 90 GRAUS, SEM ANEL DE SOLDA, BOLSA X ROSCA F, INSTALADO EM RAMAL E SUB-RAMAL DE AQUECIMENTO SOLAR - FORNECIMENTO E INSTALAÇÃO. AF_04/2022</v>
          </cell>
          <cell r="I4939" t="str">
            <v>UN</v>
          </cell>
          <cell r="J4939" t="str">
            <v>ATRIBUÍDO SÃO PAULO</v>
          </cell>
          <cell r="K4939" t="str">
            <v>29,74</v>
          </cell>
        </row>
        <row r="4940">
          <cell r="A4940" t="str">
            <v>INSTALACOES HIDRO SANITARIAS</v>
          </cell>
          <cell r="B4940" t="str">
            <v>INHI</v>
          </cell>
          <cell r="C4940" t="str">
            <v>CONEXOES</v>
          </cell>
          <cell r="D4940" t="str">
            <v>0180</v>
          </cell>
        </row>
        <row r="4940">
          <cell r="G4940">
            <v>103880</v>
          </cell>
          <cell r="H4940" t="str">
            <v>COTOVELO EM BRONZE/LATÃO, DN 22 MM X 3/4", 90 GRAUS, SEM ANEL DE SOLDA, BOLSA X ROSCA F, INSTALADO EM RAMAL E SUB-RAMAL DE AQUECIMENTO SOLAR - FORNECIMENTO E INSTALAÇÃO. AF_04/2022</v>
          </cell>
          <cell r="I4940" t="str">
            <v>UN</v>
          </cell>
          <cell r="J4940" t="str">
            <v>ATRIBUÍDO SÃO PAULO</v>
          </cell>
          <cell r="K4940" t="str">
            <v>33,12</v>
          </cell>
        </row>
        <row r="4941">
          <cell r="A4941" t="str">
            <v>INSTALACOES HIDRO SANITARIAS</v>
          </cell>
          <cell r="B4941" t="str">
            <v>INHI</v>
          </cell>
          <cell r="C4941" t="str">
            <v>CONEXOES</v>
          </cell>
          <cell r="D4941" t="str">
            <v>0180</v>
          </cell>
        </row>
        <row r="4941">
          <cell r="G4941">
            <v>103881</v>
          </cell>
          <cell r="H4941" t="str">
            <v>COTOVELO EM COBRE, DN 28 MM, 90 GRAUS, SEM ANEL DE SOLDA, INSTALADO EM RAMAL E SUB-RAMAL DE AQUECIMENTO SOLAR - FORNECIMENTO E INSTALAÇÃO. AF_04/2022</v>
          </cell>
          <cell r="I4941" t="str">
            <v>UN</v>
          </cell>
          <cell r="J4941" t="str">
            <v>ATRIBUÍDO SÃO PAULO</v>
          </cell>
          <cell r="K4941" t="str">
            <v>36,45</v>
          </cell>
        </row>
        <row r="4942">
          <cell r="A4942" t="str">
            <v>INSTALACOES HIDRO SANITARIAS</v>
          </cell>
          <cell r="B4942" t="str">
            <v>INHI</v>
          </cell>
          <cell r="C4942" t="str">
            <v>CONEXOES</v>
          </cell>
          <cell r="D4942" t="str">
            <v>0180</v>
          </cell>
        </row>
        <row r="4942">
          <cell r="G4942">
            <v>103882</v>
          </cell>
          <cell r="H4942" t="str">
            <v>CURVA EM COBRE, DN 28 MM, 45 GRAUS, SEM ANEL DE SOLDA, BOLSA X BOLSA, INSTALADO EM RAMAL E SUB-RAMAL DE AQUECIMENTO SOLAR - FORNECIMENTO E INSTALAÇÃO. AF_04/2022</v>
          </cell>
          <cell r="I4942" t="str">
            <v>UN</v>
          </cell>
          <cell r="J4942" t="str">
            <v>ATRIBUÍDO SÃO PAULO</v>
          </cell>
          <cell r="K4942" t="str">
            <v>34,69</v>
          </cell>
        </row>
        <row r="4943">
          <cell r="A4943" t="str">
            <v>INSTALACOES HIDRO SANITARIAS</v>
          </cell>
          <cell r="B4943" t="str">
            <v>INHI</v>
          </cell>
          <cell r="C4943" t="str">
            <v>CONEXOES</v>
          </cell>
          <cell r="D4943" t="str">
            <v>0180</v>
          </cell>
        </row>
        <row r="4943">
          <cell r="G4943">
            <v>103883</v>
          </cell>
          <cell r="H4943" t="str">
            <v>LUVA EM COBRE, DN 15 MM, SEM ANEL DE SOLDA, INSTALADO EM RAMAL E SUB-RAMAL DE AQUECIMENTO SOLAR - FORNECIMENTO E INSTALAÇÃO. AF_04/2022</v>
          </cell>
          <cell r="I4943" t="str">
            <v>UN</v>
          </cell>
          <cell r="J4943" t="str">
            <v>ATRIBUÍDO SÃO PAULO</v>
          </cell>
          <cell r="K4943" t="str">
            <v>11,05</v>
          </cell>
        </row>
        <row r="4944">
          <cell r="A4944" t="str">
            <v>INSTALACOES HIDRO SANITARIAS</v>
          </cell>
          <cell r="B4944" t="str">
            <v>INHI</v>
          </cell>
          <cell r="C4944" t="str">
            <v>CONEXOES</v>
          </cell>
          <cell r="D4944" t="str">
            <v>0180</v>
          </cell>
        </row>
        <row r="4944">
          <cell r="G4944">
            <v>103884</v>
          </cell>
          <cell r="H4944" t="str">
            <v>LUVA PASSANTE EM COBRE, DN 15 MM, SEM ANEL DE SOLDA, INSTALADO EM RAMAL E SUB-RAMAL DE AQUECIMENTO SOLAR - FORNECIMENTO E INSTALAÇÃO. AF_04/2022</v>
          </cell>
          <cell r="I4944" t="str">
            <v>UN</v>
          </cell>
          <cell r="J4944" t="str">
            <v>ATRIBUÍDO SÃO PAULO</v>
          </cell>
          <cell r="K4944" t="str">
            <v>11,08</v>
          </cell>
        </row>
        <row r="4945">
          <cell r="A4945" t="str">
            <v>INSTALACOES HIDRO SANITARIAS</v>
          </cell>
          <cell r="B4945" t="str">
            <v>INHI</v>
          </cell>
          <cell r="C4945" t="str">
            <v>CONEXOES</v>
          </cell>
          <cell r="D4945" t="str">
            <v>0180</v>
          </cell>
        </row>
        <row r="4945">
          <cell r="G4945">
            <v>103885</v>
          </cell>
          <cell r="H4945" t="str">
            <v>CURVA DE TRANSPOSIÇÃO EM BRONZE/LATÃO, DN 15 MM, SEM ANEL DE SOLDA, BOLSA X BOLSA, INSTALADO EM RAMAL E SUB-RAMAL DE AQUECIMENTO SOLAR - FORNECIMENTO E INSTALAÇÃO. AF_04/2022</v>
          </cell>
          <cell r="I4945" t="str">
            <v>UN</v>
          </cell>
          <cell r="J4945" t="str">
            <v>ATRIBUÍDO SÃO PAULO</v>
          </cell>
          <cell r="K4945" t="str">
            <v>26,29</v>
          </cell>
        </row>
        <row r="4946">
          <cell r="A4946" t="str">
            <v>INSTALACOES HIDRO SANITARIAS</v>
          </cell>
          <cell r="B4946" t="str">
            <v>INHI</v>
          </cell>
          <cell r="C4946" t="str">
            <v>CONEXOES</v>
          </cell>
          <cell r="D4946" t="str">
            <v>0180</v>
          </cell>
        </row>
        <row r="4946">
          <cell r="G4946">
            <v>103886</v>
          </cell>
          <cell r="H4946" t="str">
            <v>JUNTA DE EXPANSÃO EM COBRE, DN 15 MM, PONTA X PONTA, INSTALADO EM RAMAL E SUB-RAMAL DE AQUECIMENTO SOLAR - FORNECIMENTO E INSTALAÇÃO. AF_04/2022</v>
          </cell>
          <cell r="I4946" t="str">
            <v>UN</v>
          </cell>
          <cell r="J4946" t="str">
            <v>ATRIBUÍDO SÃO PAULO</v>
          </cell>
          <cell r="K4946" t="str">
            <v>449,07</v>
          </cell>
        </row>
        <row r="4947">
          <cell r="A4947" t="str">
            <v>INSTALACOES HIDRO SANITARIAS</v>
          </cell>
          <cell r="B4947" t="str">
            <v>INHI</v>
          </cell>
          <cell r="C4947" t="str">
            <v>CONEXOES</v>
          </cell>
          <cell r="D4947" t="str">
            <v>0180</v>
          </cell>
        </row>
        <row r="4947">
          <cell r="G4947">
            <v>103887</v>
          </cell>
          <cell r="H4947" t="str">
            <v>CONECTOR EM BRONZE/LATÃO, DN 15 MM X 1/2", SEM ANEL DE SOLDA, BOLSA X ROSCA F, INSTALADO EM RAMAL E SUB-RAMAL DE AQUECIMENTO SOLAR - FORNECIMENTO E INSTALAÇÃO. AF_04/2022</v>
          </cell>
          <cell r="I4947" t="str">
            <v>UN</v>
          </cell>
          <cell r="J4947" t="str">
            <v>ATRIBUÍDO SÃO PAULO</v>
          </cell>
          <cell r="K4947" t="str">
            <v>19,49</v>
          </cell>
        </row>
        <row r="4948">
          <cell r="A4948" t="str">
            <v>INSTALACOES HIDRO SANITARIAS</v>
          </cell>
          <cell r="B4948" t="str">
            <v>INHI</v>
          </cell>
          <cell r="C4948" t="str">
            <v>CONEXOES</v>
          </cell>
          <cell r="D4948" t="str">
            <v>0180</v>
          </cell>
        </row>
        <row r="4948">
          <cell r="G4948">
            <v>103888</v>
          </cell>
          <cell r="H4948" t="str">
            <v>LUVA EM COBRE, DN 22 MM, SEM ANEL DE SOLDA, INSTALADO EM RAMAL E SUB-RAMAL DE AQUECIMENTO SOLAR - FORNECIMENTO E INSTALAÇÃO. AF_04/2022</v>
          </cell>
          <cell r="I4948" t="str">
            <v>UN</v>
          </cell>
          <cell r="J4948" t="str">
            <v>ATRIBUÍDO SÃO PAULO</v>
          </cell>
          <cell r="K4948" t="str">
            <v>15,61</v>
          </cell>
        </row>
        <row r="4949">
          <cell r="A4949" t="str">
            <v>INSTALACOES HIDRO SANITARIAS</v>
          </cell>
          <cell r="B4949" t="str">
            <v>INHI</v>
          </cell>
          <cell r="C4949" t="str">
            <v>CONEXOES</v>
          </cell>
          <cell r="D4949" t="str">
            <v>0180</v>
          </cell>
        </row>
        <row r="4949">
          <cell r="G4949">
            <v>103889</v>
          </cell>
          <cell r="H4949" t="str">
            <v>LUVA PASSANTE EM COBRE, DN 22 MM, SEM ANEL DE SOLDA, INSTALADO EM RAMAL E SUB-RAMAL DE AQUECIMENTO SOLAR - FORNECIMENTO E INSTALAÇÃO. AF_04/2022</v>
          </cell>
          <cell r="I4949" t="str">
            <v>UN</v>
          </cell>
          <cell r="J4949" t="str">
            <v>ATRIBUÍDO SÃO PAULO</v>
          </cell>
          <cell r="K4949" t="str">
            <v>16,92</v>
          </cell>
        </row>
        <row r="4950">
          <cell r="A4950" t="str">
            <v>INSTALACOES HIDRO SANITARIAS</v>
          </cell>
          <cell r="B4950" t="str">
            <v>INHI</v>
          </cell>
          <cell r="C4950" t="str">
            <v>CONEXOES</v>
          </cell>
          <cell r="D4950" t="str">
            <v>0180</v>
          </cell>
        </row>
        <row r="4950">
          <cell r="G4950">
            <v>103890</v>
          </cell>
          <cell r="H4950" t="str">
            <v>JUNTA DE EXPANSÃO EM COBRE, DN 22 MM, PONTA X PONTA, INSTALADO EM RAMAL E SUB-RAMAL DE AQUECIMENTO SOLAR - FORNECIMENTO E INSTALAÇÃO. AF_04/2022</v>
          </cell>
          <cell r="I4950" t="str">
            <v>UN</v>
          </cell>
          <cell r="J4950" t="str">
            <v>ATRIBUÍDO SÃO PAULO</v>
          </cell>
          <cell r="K4950" t="str">
            <v>521,52</v>
          </cell>
        </row>
        <row r="4951">
          <cell r="A4951" t="str">
            <v>INSTALACOES HIDRO SANITARIAS</v>
          </cell>
          <cell r="B4951" t="str">
            <v>INHI</v>
          </cell>
          <cell r="C4951" t="str">
            <v>CONEXOES</v>
          </cell>
          <cell r="D4951" t="str">
            <v>0180</v>
          </cell>
        </row>
        <row r="4951">
          <cell r="G4951">
            <v>103891</v>
          </cell>
          <cell r="H4951" t="str">
            <v>CURVA DE TRANSPOSIÇÃO EM BRONZE/LATÃO, DN 22 MM, SEM ANEL DE SOLDA, BOLSA X BOLSA, INSTALADO EM RAMAL E SUB-RAMAL DE AQUECIMENTO SOLAR - FORNECIMENTO E INSTALAÇÃO. AF_04/2022</v>
          </cell>
          <cell r="I4951" t="str">
            <v>UN</v>
          </cell>
          <cell r="J4951" t="str">
            <v>ATRIBUÍDO SÃO PAULO</v>
          </cell>
          <cell r="K4951" t="str">
            <v>50,34</v>
          </cell>
        </row>
        <row r="4952">
          <cell r="A4952" t="str">
            <v>INSTALACOES HIDRO SANITARIAS</v>
          </cell>
          <cell r="B4952" t="str">
            <v>INHI</v>
          </cell>
          <cell r="C4952" t="str">
            <v>CONEXOES</v>
          </cell>
          <cell r="D4952" t="str">
            <v>0180</v>
          </cell>
        </row>
        <row r="4952">
          <cell r="G4952">
            <v>103892</v>
          </cell>
          <cell r="H4952" t="str">
            <v>BUCHA DE REDUÇÃO EM COBRE, DN 22 MM X 15 MM, SEM ANEL DE SOLDA, PONTA X BOLSA, INSTALADO EM RAMAL E SUB-RAMAL DE AQUECIMENTO SOLAR - FORNECIMENTO E INSTALAÇÃO. AF_04/2022</v>
          </cell>
          <cell r="I4952" t="str">
            <v>UN</v>
          </cell>
          <cell r="J4952" t="str">
            <v>ATRIBUÍDO SÃO PAULO</v>
          </cell>
          <cell r="K4952" t="str">
            <v>15,22</v>
          </cell>
        </row>
        <row r="4953">
          <cell r="A4953" t="str">
            <v>INSTALACOES HIDRO SANITARIAS</v>
          </cell>
          <cell r="B4953" t="str">
            <v>INHI</v>
          </cell>
          <cell r="C4953" t="str">
            <v>CONEXOES</v>
          </cell>
          <cell r="D4953" t="str">
            <v>0180</v>
          </cell>
        </row>
        <row r="4953">
          <cell r="G4953">
            <v>103893</v>
          </cell>
          <cell r="H4953" t="str">
            <v>CONECTOR EM BRONZE/LATÃO, DN 22 MM X 1/2", SEM ANEL DE SOLDA, BOLSA X ROSCA F, INSTALADO EM RAMAL E SUB-RAMAL DE AQUECIMENTO SOLAR - FORNECIMENTO E INSTALAÇÃO. AF_04/2022</v>
          </cell>
          <cell r="I4953" t="str">
            <v>UN</v>
          </cell>
          <cell r="J4953" t="str">
            <v>ATRIBUÍDO SÃO PAULO</v>
          </cell>
          <cell r="K4953" t="str">
            <v>20,65</v>
          </cell>
        </row>
        <row r="4954">
          <cell r="A4954" t="str">
            <v>INSTALACOES HIDRO SANITARIAS</v>
          </cell>
          <cell r="B4954" t="str">
            <v>INHI</v>
          </cell>
          <cell r="C4954" t="str">
            <v>CONEXOES</v>
          </cell>
          <cell r="D4954" t="str">
            <v>0180</v>
          </cell>
        </row>
        <row r="4954">
          <cell r="G4954">
            <v>103894</v>
          </cell>
          <cell r="H4954" t="str">
            <v>CONECTOR EM BRONZE/LATÃO, DN 22 MM X 3/4", SEM ANEL DE SOLDA, BOLSA X ROSCA F, INSTALADO EM RAMAL E SUB-RAMAL DE AQUECIMENTO SOLAR - FORNECIMENTO E INSTALAÇÃO. AF_04/2022</v>
          </cell>
          <cell r="I4954" t="str">
            <v>UN</v>
          </cell>
          <cell r="J4954" t="str">
            <v>ATRIBUÍDO SÃO PAULO</v>
          </cell>
          <cell r="K4954" t="str">
            <v>24,88</v>
          </cell>
        </row>
        <row r="4955">
          <cell r="A4955" t="str">
            <v>INSTALACOES HIDRO SANITARIAS</v>
          </cell>
          <cell r="B4955" t="str">
            <v>INHI</v>
          </cell>
          <cell r="C4955" t="str">
            <v>CONEXOES</v>
          </cell>
          <cell r="D4955" t="str">
            <v>0180</v>
          </cell>
        </row>
        <row r="4955">
          <cell r="G4955">
            <v>103895</v>
          </cell>
          <cell r="H4955" t="str">
            <v>LUVA EM COBRE, DN 28 MM, SEM ANEL DE SOLDA, INSTALADO EM RAMAL E SUB-RAMAL DE AQUECIMENTO SOLAR - FORNECIMENTO E INSTALAÇÃO. AF_04/2022</v>
          </cell>
          <cell r="I4955" t="str">
            <v>UN</v>
          </cell>
          <cell r="J4955" t="str">
            <v>ATRIBUÍDO SÃO PAULO</v>
          </cell>
          <cell r="K4955" t="str">
            <v>22,74</v>
          </cell>
        </row>
        <row r="4956">
          <cell r="A4956" t="str">
            <v>INSTALACOES HIDRO SANITARIAS</v>
          </cell>
          <cell r="B4956" t="str">
            <v>INHI</v>
          </cell>
          <cell r="C4956" t="str">
            <v>CONEXOES</v>
          </cell>
          <cell r="D4956" t="str">
            <v>0180</v>
          </cell>
        </row>
        <row r="4956">
          <cell r="G4956">
            <v>103896</v>
          </cell>
          <cell r="H4956" t="str">
            <v>LUVA PASSANTE EM COBRE, DN 28 MM, SEM ANEL DE SOLDA, INSTALADO EM RAMAL E SUB-RAMAL DE AQUECIMENTO SOLAR - FORNECIMENTO E INSTALAÇÃO. AF_04/2022</v>
          </cell>
          <cell r="I4956" t="str">
            <v>UN</v>
          </cell>
          <cell r="J4956" t="str">
            <v>ATRIBUÍDO SÃO PAULO</v>
          </cell>
          <cell r="K4956" t="str">
            <v>22,74</v>
          </cell>
        </row>
        <row r="4957">
          <cell r="A4957" t="str">
            <v>INSTALACOES HIDRO SANITARIAS</v>
          </cell>
          <cell r="B4957" t="str">
            <v>INHI</v>
          </cell>
          <cell r="C4957" t="str">
            <v>CONEXOES</v>
          </cell>
          <cell r="D4957" t="str">
            <v>0180</v>
          </cell>
        </row>
        <row r="4957">
          <cell r="G4957">
            <v>103897</v>
          </cell>
          <cell r="H4957" t="str">
            <v>CURVA DE TRANSPOSIÇÃO EM BRONZE/LATÃO, DN 28 MM, SEM ANEL DE SOLDA, BOLSA X BOLSA, INSTALADO EM RAMAL E SUB-RAMAL DE AQUECIMENTO SOLAR - FORNECIMENTO E INSTALAÇÃO. AF_04/2022</v>
          </cell>
          <cell r="I4957" t="str">
            <v>UN</v>
          </cell>
          <cell r="J4957" t="str">
            <v>ATRIBUÍDO SÃO PAULO</v>
          </cell>
          <cell r="K4957" t="str">
            <v>84,19</v>
          </cell>
        </row>
        <row r="4958">
          <cell r="A4958" t="str">
            <v>INSTALACOES HIDRO SANITARIAS</v>
          </cell>
          <cell r="B4958" t="str">
            <v>INHI</v>
          </cell>
          <cell r="C4958" t="str">
            <v>CONEXOES</v>
          </cell>
          <cell r="D4958" t="str">
            <v>0180</v>
          </cell>
        </row>
        <row r="4958">
          <cell r="G4958">
            <v>103898</v>
          </cell>
          <cell r="H4958" t="str">
            <v>JUNTA DE EXPANSÃO EM COBRE, DN 28 MM, PONTA X PONTA, INSTALADO EM RAMAL E SUB-RAMAL DE AQUECIMENTO SOLAR - FORNECIMENTO E INSTALAÇÃO. AF_04/2022</v>
          </cell>
          <cell r="I4958" t="str">
            <v>UN</v>
          </cell>
          <cell r="J4958" t="str">
            <v>ATRIBUÍDO SÃO PAULO</v>
          </cell>
          <cell r="K4958" t="str">
            <v>573,46</v>
          </cell>
        </row>
        <row r="4959">
          <cell r="A4959" t="str">
            <v>INSTALACOES HIDRO SANITARIAS</v>
          </cell>
          <cell r="B4959" t="str">
            <v>INHI</v>
          </cell>
          <cell r="C4959" t="str">
            <v>CONEXOES</v>
          </cell>
          <cell r="D4959" t="str">
            <v>0180</v>
          </cell>
        </row>
        <row r="4959">
          <cell r="G4959">
            <v>103899</v>
          </cell>
          <cell r="H4959" t="str">
            <v>CONECTOR EM BRONZE/LATÃO, DN 28 MM X 1/2", SEM ANEL DE SOLDA, BOLSA X ROSCA F, INSTALADO EM RAMAL E SUB-RAMAL DE AQUECIMENTO SOLAR - FORNECIMENTO E INSTALAÇÃO. AF_04/2022</v>
          </cell>
          <cell r="I4959" t="str">
            <v>UN</v>
          </cell>
          <cell r="J4959" t="str">
            <v>ATRIBUÍDO SÃO PAULO</v>
          </cell>
          <cell r="K4959" t="str">
            <v>31,90</v>
          </cell>
        </row>
        <row r="4960">
          <cell r="A4960" t="str">
            <v>INSTALACOES HIDRO SANITARIAS</v>
          </cell>
          <cell r="B4960" t="str">
            <v>INHI</v>
          </cell>
          <cell r="C4960" t="str">
            <v>CONEXOES</v>
          </cell>
          <cell r="D4960" t="str">
            <v>0180</v>
          </cell>
        </row>
        <row r="4960">
          <cell r="G4960">
            <v>103900</v>
          </cell>
          <cell r="H4960" t="str">
            <v>BUCHA DE REDUÇÃO EM COBRE, DN 28 MM X 22 MM, SEM ANEL DE SOLDA, INSTALADO EM RAMAL E SUB-RAMAL DE AQUECIMENTO SOLAR - FORNECIMENTO E INSTALAÇÃO. AF_04/2022</v>
          </cell>
          <cell r="I4960" t="str">
            <v>UN</v>
          </cell>
          <cell r="J4960" t="str">
            <v>ATRIBUÍDO SÃO PAULO</v>
          </cell>
          <cell r="K4960" t="str">
            <v>19,78</v>
          </cell>
        </row>
        <row r="4961">
          <cell r="A4961" t="str">
            <v>INSTALACOES HIDRO SANITARIAS</v>
          </cell>
          <cell r="B4961" t="str">
            <v>INHI</v>
          </cell>
          <cell r="C4961" t="str">
            <v>CONEXOES</v>
          </cell>
          <cell r="D4961" t="str">
            <v>0180</v>
          </cell>
        </row>
        <row r="4961">
          <cell r="G4961">
            <v>103901</v>
          </cell>
          <cell r="H4961" t="str">
            <v>TÊ EM COBRE, DN 15 MM, SEM ANEL DE SOLDA, INSTALADO EM RAMAL E SUB-RAMAL DE AQUECIMENTO SOLAR - FORNECIMENTO E INSTALAÇÃO. AF_04/2022</v>
          </cell>
          <cell r="I4961" t="str">
            <v>UN</v>
          </cell>
          <cell r="J4961" t="str">
            <v>ATRIBUÍDO SÃO PAULO</v>
          </cell>
          <cell r="K4961" t="str">
            <v>22,89</v>
          </cell>
        </row>
        <row r="4962">
          <cell r="A4962" t="str">
            <v>INSTALACOES HIDRO SANITARIAS</v>
          </cell>
          <cell r="B4962" t="str">
            <v>INHI</v>
          </cell>
          <cell r="C4962" t="str">
            <v>CONEXOES</v>
          </cell>
          <cell r="D4962" t="str">
            <v>0180</v>
          </cell>
        </row>
        <row r="4962">
          <cell r="G4962">
            <v>103902</v>
          </cell>
          <cell r="H4962" t="str">
            <v>TÊ EM COBRE, DN 22 MM, SEM ANEL DE SOLDA, INSTALADO EM RAMAL E SUB-RAMAL DE AQUECIMENTO SOLAR - FORNECIMENTO E INSTALAÇÃO. AF_04/2022</v>
          </cell>
          <cell r="I4962" t="str">
            <v>UN</v>
          </cell>
          <cell r="J4962" t="str">
            <v>ATRIBUÍDO SÃO PAULO</v>
          </cell>
          <cell r="K4962" t="str">
            <v>34,34</v>
          </cell>
        </row>
        <row r="4963">
          <cell r="A4963" t="str">
            <v>INSTALACOES HIDRO SANITARIAS</v>
          </cell>
          <cell r="B4963" t="str">
            <v>INHI</v>
          </cell>
          <cell r="C4963" t="str">
            <v>CONEXOES</v>
          </cell>
          <cell r="D4963" t="str">
            <v>0180</v>
          </cell>
        </row>
        <row r="4963">
          <cell r="G4963">
            <v>103903</v>
          </cell>
          <cell r="H4963" t="str">
            <v>TÊ EM COBRE, DN 28 MM, SEM ANEL DE SOLDA, INSTALADO EM RAMAL E SUB-RAMAL DE AQUECIMENTO SOLAR - FORNECIMENTO E INSTALAÇÃO. AF_04/2022</v>
          </cell>
          <cell r="I4963" t="str">
            <v>UN</v>
          </cell>
          <cell r="J4963" t="str">
            <v>ATRIBUÍDO SÃO PAULO</v>
          </cell>
          <cell r="K4963" t="str">
            <v>46,89</v>
          </cell>
        </row>
        <row r="4964">
          <cell r="A4964" t="str">
            <v>INSTALACOES HIDRO SANITARIAS</v>
          </cell>
          <cell r="B4964" t="str">
            <v>INHI</v>
          </cell>
          <cell r="C4964" t="str">
            <v>CONEXOES</v>
          </cell>
          <cell r="D4964" t="str">
            <v>0180</v>
          </cell>
        </row>
        <row r="4964">
          <cell r="G4964">
            <v>103947</v>
          </cell>
          <cell r="H4964" t="str">
            <v>BUCHA DE REDUÇÃO, CURTA, PVC, SOLDÁVEL, DN 25 X 20 MM, INSTALADO EM RAMAL OU SUB-RAMAL DE ÁGUA - FORNECIMENTO E INSTALAÇÃO. AF_06/2022</v>
          </cell>
          <cell r="I4964" t="str">
            <v>UN</v>
          </cell>
          <cell r="J4964" t="str">
            <v>COEFICIENTE DE REPRESENTATIVIDADE</v>
          </cell>
          <cell r="K4964" t="str">
            <v>5,65</v>
          </cell>
        </row>
        <row r="4965">
          <cell r="A4965" t="str">
            <v>INSTALACOES HIDRO SANITARIAS</v>
          </cell>
          <cell r="B4965" t="str">
            <v>INHI</v>
          </cell>
          <cell r="C4965" t="str">
            <v>CONEXOES</v>
          </cell>
          <cell r="D4965" t="str">
            <v>0180</v>
          </cell>
        </row>
        <row r="4965">
          <cell r="G4965">
            <v>103948</v>
          </cell>
          <cell r="H4965" t="str">
            <v>BUCHA DE REDUÇÃO, CURTA, PVC, SOLDÁVEL, DN 32 X 25 MM, INSTALADO EM RAMAL OU SUB-RAMAL DE ÁGUA - FORNECIMENTO E INSTALAÇÃO. AF_06/2022</v>
          </cell>
          <cell r="I4965" t="str">
            <v>UN</v>
          </cell>
          <cell r="J4965" t="str">
            <v>COEFICIENTE DE REPRESENTATIVIDADE</v>
          </cell>
          <cell r="K4965" t="str">
            <v>7,05</v>
          </cell>
        </row>
        <row r="4966">
          <cell r="A4966" t="str">
            <v>INSTALACOES HIDRO SANITARIAS</v>
          </cell>
          <cell r="B4966" t="str">
            <v>INHI</v>
          </cell>
          <cell r="C4966" t="str">
            <v>CONEXOES</v>
          </cell>
          <cell r="D4966" t="str">
            <v>0180</v>
          </cell>
        </row>
        <row r="4966">
          <cell r="G4966">
            <v>103949</v>
          </cell>
          <cell r="H4966" t="str">
            <v>BUCHA DE REDUÇÃO, LONGA, PVC, SOLDÁVEL, DN 32 X 20 MM, INSTALADO EM RAMAL OU SUB-RAMAL DE ÁGUA - FORNECIMENTO E INSTALAÇÃO. AF_06/2022</v>
          </cell>
          <cell r="I4966" t="str">
            <v>UN</v>
          </cell>
          <cell r="J4966" t="str">
            <v>COEFICIENTE DE REPRESENTATIVIDADE</v>
          </cell>
          <cell r="K4966" t="str">
            <v>8,40</v>
          </cell>
        </row>
        <row r="4967">
          <cell r="A4967" t="str">
            <v>INSTALACOES HIDRO SANITARIAS</v>
          </cell>
          <cell r="B4967" t="str">
            <v>INHI</v>
          </cell>
          <cell r="C4967" t="str">
            <v>CONEXOES</v>
          </cell>
          <cell r="D4967" t="str">
            <v>0180</v>
          </cell>
        </row>
        <row r="4967">
          <cell r="G4967">
            <v>103950</v>
          </cell>
          <cell r="H4967" t="str">
            <v>JOELHO DE REDUÇÃO, 90 GRAUS, PVC, SOLDÁVEL, DN 25 MM X 20 MM, INSTALADO EM RAMAL OU SUB-RAMAL DE ÁGUA - FORNECIMENTO E INSTALAÇÃO. AF_06/2022</v>
          </cell>
          <cell r="I4967" t="str">
            <v>UN</v>
          </cell>
          <cell r="J4967" t="str">
            <v>COEFICIENTE DE REPRESENTATIVIDADE</v>
          </cell>
          <cell r="K4967" t="str">
            <v>9,80</v>
          </cell>
        </row>
        <row r="4968">
          <cell r="A4968" t="str">
            <v>INSTALACOES HIDRO SANITARIAS</v>
          </cell>
          <cell r="B4968" t="str">
            <v>INHI</v>
          </cell>
          <cell r="C4968" t="str">
            <v>CONEXOES</v>
          </cell>
          <cell r="D4968" t="str">
            <v>0180</v>
          </cell>
        </row>
        <row r="4968">
          <cell r="G4968">
            <v>103951</v>
          </cell>
          <cell r="H4968" t="str">
            <v>JOELHO DE REDUÇÃO, 90 GRAUS, PVC, SOLDÁVEL, DN 32 MM X 25 MM, INSTALADO EM RAMAL OU SUB-RAMAL DE ÁGUA - FORNECIMENTO E INSTALAÇÃO. AF_06/2022</v>
          </cell>
          <cell r="I4968" t="str">
            <v>UN</v>
          </cell>
          <cell r="J4968" t="str">
            <v>COEFICIENTE DE REPRESENTATIVIDADE</v>
          </cell>
          <cell r="K4968" t="str">
            <v>13,58</v>
          </cell>
        </row>
        <row r="4969">
          <cell r="A4969" t="str">
            <v>INSTALACOES HIDRO SANITARIAS</v>
          </cell>
          <cell r="B4969" t="str">
            <v>INHI</v>
          </cell>
          <cell r="C4969" t="str">
            <v>CONEXOES</v>
          </cell>
          <cell r="D4969" t="str">
            <v>0180</v>
          </cell>
        </row>
        <row r="4969">
          <cell r="G4969">
            <v>103952</v>
          </cell>
          <cell r="H4969" t="str">
            <v>BUCHA DE REDUÇÃO, CURTA, PVC, SOLDÁVEL, DN 25 X 20 MM, INSTALADO EM RAMAL DE DISTRIBUIÇÃO DE ÁGUA - FORNECIMENTO E INSTALAÇÃO. AF_06/2022</v>
          </cell>
          <cell r="I4969" t="str">
            <v>UN</v>
          </cell>
          <cell r="J4969" t="str">
            <v>COEFICIENTE DE REPRESENTATIVIDADE</v>
          </cell>
          <cell r="K4969" t="str">
            <v>5,19</v>
          </cell>
        </row>
        <row r="4970">
          <cell r="A4970" t="str">
            <v>INSTALACOES HIDRO SANITARIAS</v>
          </cell>
          <cell r="B4970" t="str">
            <v>INHI</v>
          </cell>
          <cell r="C4970" t="str">
            <v>CONEXOES</v>
          </cell>
          <cell r="D4970" t="str">
            <v>0180</v>
          </cell>
        </row>
        <row r="4970">
          <cell r="G4970">
            <v>103953</v>
          </cell>
          <cell r="H4970" t="str">
            <v>BUCHA DE REDUÇÃO, CURTA, PVC, SOLDÁVEL, DN 32 X 25 MM, INSTALADO EM RAMAL DE DISTRIBUIÇÃO DE ÁGUA - FORNECIMENTO E INSTALAÇÃO. AF_06/2022</v>
          </cell>
          <cell r="I4970" t="str">
            <v>UN</v>
          </cell>
          <cell r="J4970" t="str">
            <v>COEFICIENTE DE REPRESENTATIVIDADE</v>
          </cell>
          <cell r="K4970" t="str">
            <v>6,52</v>
          </cell>
        </row>
        <row r="4971">
          <cell r="A4971" t="str">
            <v>INSTALACOES HIDRO SANITARIAS</v>
          </cell>
          <cell r="B4971" t="str">
            <v>INHI</v>
          </cell>
          <cell r="C4971" t="str">
            <v>CONEXOES</v>
          </cell>
          <cell r="D4971" t="str">
            <v>0180</v>
          </cell>
        </row>
        <row r="4971">
          <cell r="G4971">
            <v>103954</v>
          </cell>
          <cell r="H4971" t="str">
            <v>BUCHA DE REDUÇÃO, LONGA, PVC, SOLDÁVEL, DN 32 X 20 MM, INSTALADO EM RAMAL DE DISTRIBUIÇÃO DE ÁGUA - FORNECIMENTO E INSTALAÇÃO. AF_06/2022</v>
          </cell>
          <cell r="I4971" t="str">
            <v>UN</v>
          </cell>
          <cell r="J4971" t="str">
            <v>COEFICIENTE DE REPRESENTATIVIDADE</v>
          </cell>
          <cell r="K4971" t="str">
            <v>7,89</v>
          </cell>
        </row>
        <row r="4972">
          <cell r="A4972" t="str">
            <v>INSTALACOES HIDRO SANITARIAS</v>
          </cell>
          <cell r="B4972" t="str">
            <v>INHI</v>
          </cell>
          <cell r="C4972" t="str">
            <v>CONEXOES</v>
          </cell>
          <cell r="D4972" t="str">
            <v>0180</v>
          </cell>
        </row>
        <row r="4972">
          <cell r="G4972">
            <v>103955</v>
          </cell>
          <cell r="H4972" t="str">
            <v>JOELHO DE REDUÇÃO, 90 GRAUS, PVC, SOLDÁVEL, DN 25 MM X 20 MM, INSTALADO EM RAMAL DE DISTRIBUIÇÃO DE ÁGUA - FORNECIMENTO E INSTALAÇÃO. AF_06/2022</v>
          </cell>
          <cell r="I4972" t="str">
            <v>UN</v>
          </cell>
          <cell r="J4972" t="str">
            <v>COEFICIENTE DE REPRESENTATIVIDADE</v>
          </cell>
          <cell r="K4972" t="str">
            <v>9,12</v>
          </cell>
        </row>
        <row r="4973">
          <cell r="A4973" t="str">
            <v>INSTALACOES HIDRO SANITARIAS</v>
          </cell>
          <cell r="B4973" t="str">
            <v>INHI</v>
          </cell>
          <cell r="C4973" t="str">
            <v>CONEXOES</v>
          </cell>
          <cell r="D4973" t="str">
            <v>0180</v>
          </cell>
        </row>
        <row r="4973">
          <cell r="G4973">
            <v>103956</v>
          </cell>
          <cell r="H4973" t="str">
            <v>JOELHO DE REDUÇÃO, 90 GRAUS, PVC, SOLDÁVEL, DN 32 MM X 25 MM, INSTALADO EM RAMAL DE DISTRIBUIÇÃO DE ÁGUA - FORNECIMENTO E INSTALAÇÃO. AF_06/2022</v>
          </cell>
          <cell r="I4973" t="str">
            <v>UN</v>
          </cell>
          <cell r="J4973" t="str">
            <v>COEFICIENTE DE REPRESENTATIVIDADE</v>
          </cell>
          <cell r="K4973" t="str">
            <v>12,79</v>
          </cell>
        </row>
        <row r="4974">
          <cell r="A4974" t="str">
            <v>INSTALACOES HIDRO SANITARIAS</v>
          </cell>
          <cell r="B4974" t="str">
            <v>INHI</v>
          </cell>
          <cell r="C4974" t="str">
            <v>CONEXOES</v>
          </cell>
          <cell r="D4974" t="str">
            <v>0180</v>
          </cell>
        </row>
        <row r="4974">
          <cell r="G4974">
            <v>103957</v>
          </cell>
          <cell r="H4974" t="str">
            <v>BUCHA DE REDUÇÃO, CURTA, PVC, SOLDÁVEL, DN 32 X 25 MM, INSTALADO EM PRUMADA DE ÁGUA - FORNECIMENTO E INSTALAÇÃO. AF_06/2022</v>
          </cell>
          <cell r="I4974" t="str">
            <v>UN</v>
          </cell>
          <cell r="J4974" t="str">
            <v>COEFICIENTE DE REPRESENTATIVIDADE</v>
          </cell>
          <cell r="K4974" t="str">
            <v>4,38</v>
          </cell>
        </row>
        <row r="4975">
          <cell r="A4975" t="str">
            <v>INSTALACOES HIDRO SANITARIAS</v>
          </cell>
          <cell r="B4975" t="str">
            <v>INHI</v>
          </cell>
          <cell r="C4975" t="str">
            <v>CONEXOES</v>
          </cell>
          <cell r="D4975" t="str">
            <v>0180</v>
          </cell>
        </row>
        <row r="4975">
          <cell r="G4975">
            <v>103958</v>
          </cell>
          <cell r="H4975" t="str">
            <v>BUCHA DE REDUÇÃO, CURTA, PVC, SOLDÁVEL, DN 50 X 40 MM, INSTALADO EM PRUMADA DE ÁGUA - FORNECIMENTO E INSTALAÇÃO. AF_06/2022</v>
          </cell>
          <cell r="I4975" t="str">
            <v>UN</v>
          </cell>
          <cell r="J4975" t="str">
            <v>COEFICIENTE DE REPRESENTATIVIDADE</v>
          </cell>
          <cell r="K4975" t="str">
            <v>9,01</v>
          </cell>
        </row>
        <row r="4976">
          <cell r="A4976" t="str">
            <v>INSTALACOES HIDRO SANITARIAS</v>
          </cell>
          <cell r="B4976" t="str">
            <v>INHI</v>
          </cell>
          <cell r="C4976" t="str">
            <v>CONEXOES</v>
          </cell>
          <cell r="D4976" t="str">
            <v>0180</v>
          </cell>
        </row>
        <row r="4976">
          <cell r="G4976">
            <v>103959</v>
          </cell>
          <cell r="H4976" t="str">
            <v>BUCHA DE REDUÇÃO, CURTA, PVC, SOLDÁVEL, DN 60 X 50 MM, INSTALADO EM PRUMADA DE ÁGUA - FORNECIMENTO E INSTALAÇÃO. AF_06/2022</v>
          </cell>
          <cell r="I4976" t="str">
            <v>UN</v>
          </cell>
          <cell r="J4976" t="str">
            <v>COEFICIENTE DE REPRESENTATIVIDADE</v>
          </cell>
          <cell r="K4976" t="str">
            <v>13,58</v>
          </cell>
        </row>
        <row r="4977">
          <cell r="A4977" t="str">
            <v>INSTALACOES HIDRO SANITARIAS</v>
          </cell>
          <cell r="B4977" t="str">
            <v>INHI</v>
          </cell>
          <cell r="C4977" t="str">
            <v>CONEXOES</v>
          </cell>
          <cell r="D4977" t="str">
            <v>0180</v>
          </cell>
        </row>
        <row r="4977">
          <cell r="G4977">
            <v>103962</v>
          </cell>
          <cell r="H4977" t="str">
            <v>BUCHA DE REDUÇÃO, LONGA, PVC, SOLDÁVEL, DN 32 X 20 MM, INSTALADO EM PRUMADA DE ÁGUA - FORNECIMENTO E INSTALAÇÃO. AF_06/2022</v>
          </cell>
          <cell r="I4977" t="str">
            <v>UN</v>
          </cell>
          <cell r="J4977" t="str">
            <v>COEFICIENTE DE REPRESENTATIVIDADE</v>
          </cell>
          <cell r="K4977" t="str">
            <v>5,83</v>
          </cell>
        </row>
        <row r="4978">
          <cell r="A4978" t="str">
            <v>INSTALACOES HIDRO SANITARIAS</v>
          </cell>
          <cell r="B4978" t="str">
            <v>INHI</v>
          </cell>
          <cell r="C4978" t="str">
            <v>CONEXOES</v>
          </cell>
          <cell r="D4978" t="str">
            <v>0180</v>
          </cell>
        </row>
        <row r="4978">
          <cell r="G4978">
            <v>103964</v>
          </cell>
          <cell r="H4978" t="str">
            <v>BUCHA DE REDUÇÃO, LONGA, PVC, SOLDÁVEL, DN 40 X 25 MM, INSTALADO EM PRUMADA DE ÁGUA - FORNECIMENTO E INSTALAÇÃO. AF_06/2022</v>
          </cell>
          <cell r="I4978" t="str">
            <v>UN</v>
          </cell>
          <cell r="J4978" t="str">
            <v>COEFICIENTE DE REPRESENTATIVIDADE</v>
          </cell>
          <cell r="K4978" t="str">
            <v>7,41</v>
          </cell>
        </row>
        <row r="4979">
          <cell r="A4979" t="str">
            <v>INSTALACOES HIDRO SANITARIAS</v>
          </cell>
          <cell r="B4979" t="str">
            <v>INHI</v>
          </cell>
          <cell r="C4979" t="str">
            <v>CONEXOES</v>
          </cell>
          <cell r="D4979" t="str">
            <v>0180</v>
          </cell>
        </row>
        <row r="4979">
          <cell r="G4979">
            <v>103966</v>
          </cell>
          <cell r="H4979" t="str">
            <v>BUCHA DE REDUÇÃO, LONGA, PVC, SOLDÁVEL, DN 50 X 25 MM, INSTALADO EM PRUMADA DE ÁGUA - FORNECIMENTO E INSTALAÇÃO. AF_06/2022</v>
          </cell>
          <cell r="I4979" t="str">
            <v>UN</v>
          </cell>
          <cell r="J4979" t="str">
            <v>COEFICIENTE DE REPRESENTATIVIDADE</v>
          </cell>
          <cell r="K4979" t="str">
            <v>8,73</v>
          </cell>
        </row>
        <row r="4980">
          <cell r="A4980" t="str">
            <v>INSTALACOES HIDRO SANITARIAS</v>
          </cell>
          <cell r="B4980" t="str">
            <v>INHI</v>
          </cell>
          <cell r="C4980" t="str">
            <v>CONEXOES</v>
          </cell>
          <cell r="D4980" t="str">
            <v>0180</v>
          </cell>
        </row>
        <row r="4980">
          <cell r="G4980">
            <v>103967</v>
          </cell>
          <cell r="H4980" t="str">
            <v>BUCHA DE REDUÇÃO , LONGA, PVC, SOLDÁVEL, DN 50 X 32 MM, INSTALADO EM PRUMADA DE ÁGUA - FORNECIMENTO E INSTALAÇÃO. AF_06/2022</v>
          </cell>
          <cell r="I4980" t="str">
            <v>UN</v>
          </cell>
          <cell r="J4980" t="str">
            <v>COEFICIENTE DE REPRESENTATIVIDADE</v>
          </cell>
          <cell r="K4980" t="str">
            <v>10,56</v>
          </cell>
        </row>
        <row r="4981">
          <cell r="A4981" t="str">
            <v>INSTALACOES HIDRO SANITARIAS</v>
          </cell>
          <cell r="B4981" t="str">
            <v>INHI</v>
          </cell>
          <cell r="C4981" t="str">
            <v>CONEXOES</v>
          </cell>
          <cell r="D4981" t="str">
            <v>0180</v>
          </cell>
        </row>
        <row r="4981">
          <cell r="G4981">
            <v>103968</v>
          </cell>
          <cell r="H4981" t="str">
            <v>BUCHA DE REDUÇÃO, LONGA, PVC, SOLDÁVEL, DN 60 X 25 MM, INSTALADO EM PRUMADA DE ÁGUA - FORNECIMENTO E INSTALAÇÃO. AF_06/2022</v>
          </cell>
          <cell r="I4981" t="str">
            <v>UN</v>
          </cell>
          <cell r="J4981" t="str">
            <v>COEFICIENTE DE REPRESENTATIVIDADE</v>
          </cell>
          <cell r="K4981" t="str">
            <v>15,21</v>
          </cell>
        </row>
        <row r="4982">
          <cell r="A4982" t="str">
            <v>INSTALACOES HIDRO SANITARIAS</v>
          </cell>
          <cell r="B4982" t="str">
            <v>INHI</v>
          </cell>
          <cell r="C4982" t="str">
            <v>CONEXOES</v>
          </cell>
          <cell r="D4982" t="str">
            <v>0180</v>
          </cell>
        </row>
        <row r="4982">
          <cell r="G4982">
            <v>103969</v>
          </cell>
          <cell r="H4982" t="str">
            <v>BUCHA DE REDUÇÃO, LONGA, PVC, SOLDÁVEL, DN 60 X 32 MM, INSTALADO EM PRUMADA DE ÁGUA - FORNECIMENTO E INSTALAÇÃO. AF_06/2022</v>
          </cell>
          <cell r="I4982" t="str">
            <v>UN</v>
          </cell>
          <cell r="J4982" t="str">
            <v>COEFICIENTE DE REPRESENTATIVIDADE</v>
          </cell>
          <cell r="K4982" t="str">
            <v>17,99</v>
          </cell>
        </row>
        <row r="4983">
          <cell r="A4983" t="str">
            <v>INSTALACOES HIDRO SANITARIAS</v>
          </cell>
          <cell r="B4983" t="str">
            <v>INHI</v>
          </cell>
          <cell r="C4983" t="str">
            <v>CONEXOES</v>
          </cell>
          <cell r="D4983" t="str">
            <v>0180</v>
          </cell>
        </row>
        <row r="4983">
          <cell r="G4983">
            <v>103971</v>
          </cell>
          <cell r="H4983" t="str">
            <v>BUCHA DE REDUÇÃO, LONGA, PVC, SOLDÁVEL, DN 60 X 50 MM, INSTALADO EM PRUMADA DE ÁGUA - FORNECIMENTO E INSTALAÇÃO. AF_06/2022</v>
          </cell>
          <cell r="I4983" t="str">
            <v>UN</v>
          </cell>
          <cell r="J4983" t="str">
            <v>COEFICIENTE DE REPRESENTATIVIDADE</v>
          </cell>
          <cell r="K4983" t="str">
            <v>22,90</v>
          </cell>
        </row>
        <row r="4984">
          <cell r="A4984" t="str">
            <v>INSTALACOES HIDRO SANITARIAS</v>
          </cell>
          <cell r="B4984" t="str">
            <v>INHI</v>
          </cell>
          <cell r="C4984" t="str">
            <v>CONEXOES</v>
          </cell>
          <cell r="D4984" t="str">
            <v>0180</v>
          </cell>
        </row>
        <row r="4984">
          <cell r="G4984">
            <v>103972</v>
          </cell>
          <cell r="H4984" t="str">
            <v>BUCHA DE REDUÇÃO, LONGA, PVC, SOLDÁVEL, DN 75 X 50 MM, INSTALADO EM PRUMADA DE ÁGUA - FORNECIMENTO E INSTALAÇÃO. AF_06/2022</v>
          </cell>
          <cell r="I4984" t="str">
            <v>UN</v>
          </cell>
          <cell r="J4984" t="str">
            <v>COEFICIENTE DE REPRESENTATIVIDADE</v>
          </cell>
          <cell r="K4984" t="str">
            <v>26,51</v>
          </cell>
        </row>
        <row r="4985">
          <cell r="A4985" t="str">
            <v>INSTALACOES HIDRO SANITARIAS</v>
          </cell>
          <cell r="B4985" t="str">
            <v>INHI</v>
          </cell>
          <cell r="C4985" t="str">
            <v>CONEXOES</v>
          </cell>
          <cell r="D4985" t="str">
            <v>0180</v>
          </cell>
        </row>
        <row r="4985">
          <cell r="G4985">
            <v>103974</v>
          </cell>
          <cell r="H4985" t="str">
            <v>JOELHO DE REDUÇÃO, 90 GRAUS, PVC, SOLDÁVEL, DN 32 MM X 25 MM, INSTALADO EM PRUMADA DE ÁGUA - FORNECIMENTO E INSTALAÇÃO. AF_06/2022</v>
          </cell>
          <cell r="I4985" t="str">
            <v>UN</v>
          </cell>
          <cell r="J4985" t="str">
            <v>COEFICIENTE DE REPRESENTATIVIDADE</v>
          </cell>
          <cell r="K4985" t="str">
            <v>9,59</v>
          </cell>
        </row>
        <row r="4986">
          <cell r="A4986" t="str">
            <v>INSTALACOES HIDRO SANITARIAS</v>
          </cell>
          <cell r="B4986" t="str">
            <v>INHI</v>
          </cell>
          <cell r="C4986" t="str">
            <v>CONEXOES</v>
          </cell>
          <cell r="D4986" t="str">
            <v>0180</v>
          </cell>
        </row>
        <row r="4986">
          <cell r="G4986">
            <v>103975</v>
          </cell>
          <cell r="H4986" t="str">
            <v>TE DE REDUÇÃO, 90 GRAUS, PVC, SOLDÁVEL, DN 50 MM X 20 MM, INSTALADO EM PRUMADA DE ÁGUA - FORNECIMENTO E INSTALAÇÃO. AF_06/2022</v>
          </cell>
          <cell r="I4986" t="str">
            <v>UN</v>
          </cell>
          <cell r="J4986" t="str">
            <v>COEFICIENTE DE REPRESENTATIVIDADE</v>
          </cell>
          <cell r="K4986" t="str">
            <v>16,14</v>
          </cell>
        </row>
        <row r="4987">
          <cell r="A4987" t="str">
            <v>INSTALACOES HIDRO SANITARIAS</v>
          </cell>
          <cell r="B4987" t="str">
            <v>INHI</v>
          </cell>
          <cell r="C4987" t="str">
            <v>CONEXOES</v>
          </cell>
          <cell r="D4987" t="str">
            <v>0180</v>
          </cell>
        </row>
        <row r="4987">
          <cell r="G4987">
            <v>103976</v>
          </cell>
          <cell r="H4987" t="str">
            <v>TE DE REDUÇÃO, 90 GRAUS, PVC, SOLDÁVEL, DN 50 MM X 32 MM, INSTALADO EM PRUMADA DE ÁGUA - FORNECIMENTO E INSTALAÇÃO. AF_06/2022</v>
          </cell>
          <cell r="I4987" t="str">
            <v>UN</v>
          </cell>
          <cell r="J4987" t="str">
            <v>COEFICIENTE DE REPRESENTATIVIDADE</v>
          </cell>
          <cell r="K4987" t="str">
            <v>23,43</v>
          </cell>
        </row>
        <row r="4988">
          <cell r="A4988" t="str">
            <v>INSTALACOES HIDRO SANITARIAS</v>
          </cell>
          <cell r="B4988" t="str">
            <v>INHI</v>
          </cell>
          <cell r="C4988" t="str">
            <v>CONEXOES</v>
          </cell>
          <cell r="D4988" t="str">
            <v>0180</v>
          </cell>
        </row>
        <row r="4988">
          <cell r="G4988">
            <v>103980</v>
          </cell>
          <cell r="H4988" t="str">
            <v>JOELHO 90 GRAUS, PVC, SOLDÁVEL, DN 40MM, INSTALADO EM RAMAL DE DISTRIBUIÇÃO DE ÁGUA - FORNECIMENTO E INSTALAÇÃO. AF_06/2022</v>
          </cell>
          <cell r="I4988" t="str">
            <v>UN</v>
          </cell>
          <cell r="J4988" t="str">
            <v>COEFICIENTE DE REPRESENTATIVIDADE</v>
          </cell>
          <cell r="K4988" t="str">
            <v>15,93</v>
          </cell>
        </row>
        <row r="4989">
          <cell r="A4989" t="str">
            <v>INSTALACOES HIDRO SANITARIAS</v>
          </cell>
          <cell r="B4989" t="str">
            <v>INHI</v>
          </cell>
          <cell r="C4989" t="str">
            <v>CONEXOES</v>
          </cell>
          <cell r="D4989" t="str">
            <v>0180</v>
          </cell>
        </row>
        <row r="4989">
          <cell r="G4989">
            <v>103981</v>
          </cell>
          <cell r="H4989" t="str">
            <v>JOELHO 45 GRAUS, PVC, SOLDÁVEL, DN 40MM, INSTALADO EM RAMAL DE DISTRIBUIÇÃO DE ÁGUA - FORNECIMENTO E INSTALAÇÃO. AF_06/2022</v>
          </cell>
          <cell r="I4989" t="str">
            <v>UN</v>
          </cell>
          <cell r="J4989" t="str">
            <v>COEFICIENTE DE REPRESENTATIVIDADE</v>
          </cell>
          <cell r="K4989" t="str">
            <v>15,99</v>
          </cell>
        </row>
        <row r="4990">
          <cell r="A4990" t="str">
            <v>INSTALACOES HIDRO SANITARIAS</v>
          </cell>
          <cell r="B4990" t="str">
            <v>INHI</v>
          </cell>
          <cell r="C4990" t="str">
            <v>CONEXOES</v>
          </cell>
          <cell r="D4990" t="str">
            <v>0180</v>
          </cell>
        </row>
        <row r="4990">
          <cell r="G4990">
            <v>103982</v>
          </cell>
          <cell r="H4990" t="str">
            <v>CURVA 90 GRAUS, PVC, SOLDÁVEL, DN 40MM, INSTALADO EM RAMAL DE DISTRIBUIÇÃO DE ÁGUA - FORNECIMENTO E INSTALAÇÃO. AF_06/2022</v>
          </cell>
          <cell r="I4990" t="str">
            <v>UN</v>
          </cell>
          <cell r="J4990" t="str">
            <v>COEFICIENTE DE REPRESENTATIVIDADE</v>
          </cell>
          <cell r="K4990" t="str">
            <v>21,83</v>
          </cell>
        </row>
        <row r="4991">
          <cell r="A4991" t="str">
            <v>INSTALACOES HIDRO SANITARIAS</v>
          </cell>
          <cell r="B4991" t="str">
            <v>INHI</v>
          </cell>
          <cell r="C4991" t="str">
            <v>CONEXOES</v>
          </cell>
          <cell r="D4991" t="str">
            <v>0180</v>
          </cell>
        </row>
        <row r="4991">
          <cell r="G4991">
            <v>103983</v>
          </cell>
          <cell r="H4991" t="str">
            <v>CURVA 45 GRAUS, PVC, SOLDÁVEL, DN 40MM, INSTALADO EM RAMAL DE DISTRIBUIÇÃO DE ÁGUA - FORNECIMENTO E INSTALAÇÃO. AF_06/2022</v>
          </cell>
          <cell r="I4991" t="str">
            <v>UN</v>
          </cell>
          <cell r="J4991" t="str">
            <v>COEFICIENTE DE REPRESENTATIVIDADE</v>
          </cell>
          <cell r="K4991" t="str">
            <v>15,47</v>
          </cell>
        </row>
        <row r="4992">
          <cell r="A4992" t="str">
            <v>INSTALACOES HIDRO SANITARIAS</v>
          </cell>
          <cell r="B4992" t="str">
            <v>INHI</v>
          </cell>
          <cell r="C4992" t="str">
            <v>CONEXOES</v>
          </cell>
          <cell r="D4992" t="str">
            <v>0180</v>
          </cell>
        </row>
        <row r="4992">
          <cell r="G4992">
            <v>103984</v>
          </cell>
          <cell r="H4992" t="str">
            <v>JOELHO 90 GRAUS, PVC, SOLDÁVEL, DN 50MM, INSTALADO EM RAMAL DE DISTRIBUIÇÃO DE ÁGUA - FORNECIMENTO E INSTALAÇÃO. AF_06/2022</v>
          </cell>
          <cell r="I4992" t="str">
            <v>UN</v>
          </cell>
          <cell r="J4992" t="str">
            <v>COEFICIENTE DE REPRESENTATIVIDADE</v>
          </cell>
          <cell r="K4992" t="str">
            <v>17,56</v>
          </cell>
        </row>
        <row r="4993">
          <cell r="A4993" t="str">
            <v>INSTALACOES HIDRO SANITARIAS</v>
          </cell>
          <cell r="B4993" t="str">
            <v>INHI</v>
          </cell>
          <cell r="C4993" t="str">
            <v>CONEXOES</v>
          </cell>
          <cell r="D4993" t="str">
            <v>0180</v>
          </cell>
        </row>
        <row r="4993">
          <cell r="G4993">
            <v>103985</v>
          </cell>
          <cell r="H4993" t="str">
            <v>JOELHO 45 GRAUS, PVC, SOLDÁVEL, DN 50MM, INSTALADO EM RAMAL DE DISTRIBUIÇÃO DE ÁGUA - FORNECIMENTO E INSTALAÇÃO. AF_06/2022</v>
          </cell>
          <cell r="I4993" t="str">
            <v>UN</v>
          </cell>
          <cell r="J4993" t="str">
            <v>COEFICIENTE DE REPRESENTATIVIDADE</v>
          </cell>
          <cell r="K4993" t="str">
            <v>19,96</v>
          </cell>
        </row>
        <row r="4994">
          <cell r="A4994" t="str">
            <v>INSTALACOES HIDRO SANITARIAS</v>
          </cell>
          <cell r="B4994" t="str">
            <v>INHI</v>
          </cell>
          <cell r="C4994" t="str">
            <v>CONEXOES</v>
          </cell>
          <cell r="D4994" t="str">
            <v>0180</v>
          </cell>
        </row>
        <row r="4994">
          <cell r="G4994">
            <v>103986</v>
          </cell>
          <cell r="H4994" t="str">
            <v>CURVA 90 GRAUS, PVC, SOLDÁVEL, DN 50MM, INSTALADO EM RAMAL DE DISTRIBUIÇÃO DE ÁGUA - FORNECIMENTO E INSTALAÇÃO. AF_06/2022</v>
          </cell>
          <cell r="I4994" t="str">
            <v>UN</v>
          </cell>
          <cell r="J4994" t="str">
            <v>COEFICIENTE DE REPRESENTATIVIDADE</v>
          </cell>
          <cell r="K4994" t="str">
            <v>25,31</v>
          </cell>
        </row>
        <row r="4995">
          <cell r="A4995" t="str">
            <v>INSTALACOES HIDRO SANITARIAS</v>
          </cell>
          <cell r="B4995" t="str">
            <v>INHI</v>
          </cell>
          <cell r="C4995" t="str">
            <v>CONEXOES</v>
          </cell>
          <cell r="D4995" t="str">
            <v>0180</v>
          </cell>
        </row>
        <row r="4995">
          <cell r="G4995">
            <v>103987</v>
          </cell>
          <cell r="H4995" t="str">
            <v>CURVA 45 GRAUS, PVC, SOLDÁVEL, DN 50MM, INSTALADO EM RAMAL DE DISTRIBUIÇÃO DE ÁGUA - FORNECIMENTO E INSTALAÇÃO. AF_06/2022</v>
          </cell>
          <cell r="I4995" t="str">
            <v>UN</v>
          </cell>
          <cell r="J4995" t="str">
            <v>COEFICIENTE DE REPRESENTATIVIDADE</v>
          </cell>
          <cell r="K4995" t="str">
            <v>21,68</v>
          </cell>
        </row>
        <row r="4996">
          <cell r="A4996" t="str">
            <v>INSTALACOES HIDRO SANITARIAS</v>
          </cell>
          <cell r="B4996" t="str">
            <v>INHI</v>
          </cell>
          <cell r="C4996" t="str">
            <v>CONEXOES</v>
          </cell>
          <cell r="D4996" t="str">
            <v>0180</v>
          </cell>
        </row>
        <row r="4996">
          <cell r="G4996">
            <v>103988</v>
          </cell>
          <cell r="H4996" t="str">
            <v>LUVA, PVC, SOLDÁVEL, DN 40MM, INSTALADO EM RAMAL DE DISTRIBUIÇÃO DE ÁGUA - FORNECIMENTO E INSTALAÇÃO. AF_06/2022</v>
          </cell>
          <cell r="I4996" t="str">
            <v>UN</v>
          </cell>
          <cell r="J4996" t="str">
            <v>COEFICIENTE DE REPRESENTATIVIDADE</v>
          </cell>
          <cell r="K4996" t="str">
            <v>11,51</v>
          </cell>
        </row>
        <row r="4997">
          <cell r="A4997" t="str">
            <v>INSTALACOES HIDRO SANITARIAS</v>
          </cell>
          <cell r="B4997" t="str">
            <v>INHI</v>
          </cell>
          <cell r="C4997" t="str">
            <v>CONEXOES</v>
          </cell>
          <cell r="D4997" t="str">
            <v>0180</v>
          </cell>
        </row>
        <row r="4997">
          <cell r="G4997">
            <v>103990</v>
          </cell>
          <cell r="H4997" t="str">
            <v>UNIÃO, PVC, SOLDÁVEL, DN 40MM, INSTALADO EM RAMAL DE DISTRIBUIÇÃO DE ÁGUA - FORNECIMENTO E INSTALAÇÃO. AF_06/2022</v>
          </cell>
          <cell r="I4997" t="str">
            <v>UN</v>
          </cell>
          <cell r="J4997" t="str">
            <v>COEFICIENTE DE REPRESENTATIVIDADE</v>
          </cell>
          <cell r="K4997" t="str">
            <v>32,33</v>
          </cell>
        </row>
        <row r="4998">
          <cell r="A4998" t="str">
            <v>INSTALACOES HIDRO SANITARIAS</v>
          </cell>
          <cell r="B4998" t="str">
            <v>INHI</v>
          </cell>
          <cell r="C4998" t="str">
            <v>CONEXOES</v>
          </cell>
          <cell r="D4998" t="str">
            <v>0180</v>
          </cell>
        </row>
        <row r="4998">
          <cell r="G4998">
            <v>103991</v>
          </cell>
          <cell r="H4998" t="str">
            <v>LUVA COM ROSCA, PVC, SOLDÁVEL, DN 40MM X 1.1/4", INSTALADO EM RAMAL DE DISTRIBUIÇÃO DE ÁGUA - FORNECIMENTO E INSTALAÇÃO. AF_06/2022</v>
          </cell>
          <cell r="I4998" t="str">
            <v>UN</v>
          </cell>
          <cell r="J4998" t="str">
            <v>COEFICIENTE DE REPRESENTATIVIDADE</v>
          </cell>
          <cell r="K4998" t="str">
            <v>16,74</v>
          </cell>
        </row>
        <row r="4999">
          <cell r="A4999" t="str">
            <v>INSTALACOES HIDRO SANITARIAS</v>
          </cell>
          <cell r="B4999" t="str">
            <v>INHI</v>
          </cell>
          <cell r="C4999" t="str">
            <v>CONEXOES</v>
          </cell>
          <cell r="D4999" t="str">
            <v>0180</v>
          </cell>
        </row>
        <row r="4999">
          <cell r="G4999">
            <v>103992</v>
          </cell>
          <cell r="H4999" t="str">
            <v>ADAPTADOR CURTO COM BOLSA E ROSCA PARA REGISTRO, PVC, SOLDÁVEL, DN 40MM X 1.1/4", INSTALADO EM RAMAL DE DISTRIBUIÇÃO DE ÁGUA - FORNECIMENTO E INSTALAÇÃO. AF_06/2022</v>
          </cell>
          <cell r="I4999" t="str">
            <v>UN</v>
          </cell>
          <cell r="J4999" t="str">
            <v>COEFICIENTE DE REPRESENTATIVIDADE</v>
          </cell>
          <cell r="K4999" t="str">
            <v>10,37</v>
          </cell>
        </row>
        <row r="5000">
          <cell r="A5000" t="str">
            <v>INSTALACOES HIDRO SANITARIAS</v>
          </cell>
          <cell r="B5000" t="str">
            <v>INHI</v>
          </cell>
          <cell r="C5000" t="str">
            <v>CONEXOES</v>
          </cell>
          <cell r="D5000" t="str">
            <v>0180</v>
          </cell>
        </row>
        <row r="5000">
          <cell r="G5000">
            <v>103993</v>
          </cell>
          <cell r="H5000" t="str">
            <v>BUCHA DE REDUÇÃO, PVC, SOLDÁVEL, DN 40MM X 32MM, INSTALADO EM RAMAL DE DISTRIBUIÇÃO DE ÁGUA - FORNECIMENTO E INSTALAÇÃO. AF_06/2022</v>
          </cell>
          <cell r="I5000" t="str">
            <v>UN</v>
          </cell>
          <cell r="J5000" t="str">
            <v>COEFICIENTE DE REPRESENTATIVIDADE</v>
          </cell>
          <cell r="K5000" t="str">
            <v>8,83</v>
          </cell>
        </row>
        <row r="5001">
          <cell r="A5001" t="str">
            <v>INSTALACOES HIDRO SANITARIAS</v>
          </cell>
          <cell r="B5001" t="str">
            <v>INHI</v>
          </cell>
          <cell r="C5001" t="str">
            <v>CONEXOES</v>
          </cell>
          <cell r="D5001" t="str">
            <v>0180</v>
          </cell>
        </row>
        <row r="5001">
          <cell r="G5001">
            <v>103994</v>
          </cell>
          <cell r="H5001" t="str">
            <v>ADAPTADOR CURTO COM BOLSA E ROSCA PARA REGISTRO, PVC, SOLDÁVEL, DN 40MM X 1.1/2", INSTALADO EM RAMAL DE DISTRIBUIÇÃO DE ÁGUA - FORNECIMENTO E INSTALAÇÃO. AF_06/2022</v>
          </cell>
          <cell r="I5001" t="str">
            <v>UN</v>
          </cell>
          <cell r="J5001" t="str">
            <v>COEFICIENTE DE REPRESENTATIVIDADE</v>
          </cell>
          <cell r="K5001" t="str">
            <v>12,85</v>
          </cell>
        </row>
        <row r="5002">
          <cell r="A5002" t="str">
            <v>INSTALACOES HIDRO SANITARIAS</v>
          </cell>
          <cell r="B5002" t="str">
            <v>INHI</v>
          </cell>
          <cell r="C5002" t="str">
            <v>CONEXOES</v>
          </cell>
          <cell r="D5002" t="str">
            <v>0180</v>
          </cell>
        </row>
        <row r="5002">
          <cell r="G5002">
            <v>103995</v>
          </cell>
          <cell r="H5002" t="str">
            <v>LUVA, PVC, SOLDÁVEL, DN 50MM, INSTALADO EM RAMAL DE DISTRIBUIÇÃO DE ÁGUA - FORNECIMENTO E INSTALAÇÃO. AF_06/2022</v>
          </cell>
          <cell r="I5002" t="str">
            <v>UN</v>
          </cell>
          <cell r="J5002" t="str">
            <v>COEFICIENTE DE REPRESENTATIVIDADE</v>
          </cell>
          <cell r="K5002" t="str">
            <v>13,57</v>
          </cell>
        </row>
        <row r="5003">
          <cell r="A5003" t="str">
            <v>INSTALACOES HIDRO SANITARIAS</v>
          </cell>
          <cell r="B5003" t="str">
            <v>INHI</v>
          </cell>
          <cell r="C5003" t="str">
            <v>CONEXOES</v>
          </cell>
          <cell r="D5003" t="str">
            <v>0180</v>
          </cell>
        </row>
        <row r="5003">
          <cell r="G5003">
            <v>103996</v>
          </cell>
          <cell r="H5003" t="str">
            <v>LUVA DE CORRER, PVC, SOLDÁVEL, DN 50MM, INSTALADO EM RAMAL DE DISTRIBUIÇÃO DE ÁGUA - FORNECIMENTO E INSTALAÇÃO. AF_06/2022</v>
          </cell>
          <cell r="I5003" t="str">
            <v>UN</v>
          </cell>
          <cell r="J5003" t="str">
            <v>COEFICIENTE DE REPRESENTATIVIDADE</v>
          </cell>
          <cell r="K5003" t="str">
            <v>36,88</v>
          </cell>
        </row>
        <row r="5004">
          <cell r="A5004" t="str">
            <v>INSTALACOES HIDRO SANITARIAS</v>
          </cell>
          <cell r="B5004" t="str">
            <v>INHI</v>
          </cell>
          <cell r="C5004" t="str">
            <v>CONEXOES</v>
          </cell>
          <cell r="D5004" t="str">
            <v>0180</v>
          </cell>
        </row>
        <row r="5004">
          <cell r="G5004">
            <v>103997</v>
          </cell>
          <cell r="H5004" t="str">
            <v>UNIÃO, PVC, SOLDÁVEL, DN 50MM, INSTALADO EM RAMAL DE DISTRIBUIÇÃO DE ÁGUA - FORNECIMENTO E INSTALAÇÃO. AF_06/2022</v>
          </cell>
          <cell r="I5004" t="str">
            <v>UN</v>
          </cell>
          <cell r="J5004" t="str">
            <v>COEFICIENTE DE REPRESENTATIVIDADE</v>
          </cell>
          <cell r="K5004" t="str">
            <v>35,98</v>
          </cell>
        </row>
        <row r="5005">
          <cell r="A5005" t="str">
            <v>INSTALACOES HIDRO SANITARIAS</v>
          </cell>
          <cell r="B5005" t="str">
            <v>INHI</v>
          </cell>
          <cell r="C5005" t="str">
            <v>CONEXOES</v>
          </cell>
          <cell r="D5005" t="str">
            <v>0180</v>
          </cell>
        </row>
        <row r="5005">
          <cell r="G5005">
            <v>103998</v>
          </cell>
          <cell r="H5005" t="str">
            <v>LUVA DE REDUÇÃO, PVC, SOLDÁVEL, DN 50MM X 25MM, INSTALADO EM RAMAL DE DISTRIBUIÇÃO DE ÁGUA   FORNECIMENTO E INSTALAÇÃO. AF_06/2022</v>
          </cell>
          <cell r="I5005" t="str">
            <v>UN</v>
          </cell>
          <cell r="J5005" t="str">
            <v>COEFICIENTE DE REPRESENTATIVIDADE</v>
          </cell>
          <cell r="K5005" t="str">
            <v>13,19</v>
          </cell>
        </row>
        <row r="5006">
          <cell r="A5006" t="str">
            <v>INSTALACOES HIDRO SANITARIAS</v>
          </cell>
          <cell r="B5006" t="str">
            <v>INHI</v>
          </cell>
          <cell r="C5006" t="str">
            <v>CONEXOES</v>
          </cell>
          <cell r="D5006" t="str">
            <v>0180</v>
          </cell>
        </row>
        <row r="5006">
          <cell r="G5006">
            <v>103999</v>
          </cell>
          <cell r="H5006" t="str">
            <v>BUCHA DE REDUÇÃO, LONGA, PVC, SOLDÁVEL, DN 50 X 25 MM, INSTALADO EM RAMAL DE DISTRIBUIÇÃO DE ÁGUA - FORNECIMENTO E INSTALAÇÃO. AF_06/2022</v>
          </cell>
          <cell r="I5006" t="str">
            <v>UN</v>
          </cell>
          <cell r="J5006" t="str">
            <v>COEFICIENTE DE REPRESENTATIVIDADE</v>
          </cell>
          <cell r="K5006" t="str">
            <v>11,28</v>
          </cell>
        </row>
        <row r="5007">
          <cell r="A5007" t="str">
            <v>INSTALACOES HIDRO SANITARIAS</v>
          </cell>
          <cell r="B5007" t="str">
            <v>INHI</v>
          </cell>
          <cell r="C5007" t="str">
            <v>CONEXOES</v>
          </cell>
          <cell r="D5007" t="str">
            <v>0180</v>
          </cell>
        </row>
        <row r="5007">
          <cell r="G5007">
            <v>104000</v>
          </cell>
          <cell r="H5007" t="str">
            <v>LUVA COM ROSCA, PVC, SOLDÁVEL, DN 50MM X 1.1/2", INSTALADO EM RAMAL DE DISTRIBUIÇÃO DE ÁGUA - FORNECIMENTO E INSTALAÇÃO. AF_06/2022</v>
          </cell>
          <cell r="I5007" t="str">
            <v>UN</v>
          </cell>
          <cell r="J5007" t="str">
            <v>COEFICIENTE DE REPRESENTATIVIDADE</v>
          </cell>
          <cell r="K5007" t="str">
            <v>25,72</v>
          </cell>
        </row>
        <row r="5008">
          <cell r="A5008" t="str">
            <v>INSTALACOES HIDRO SANITARIAS</v>
          </cell>
          <cell r="B5008" t="str">
            <v>INHI</v>
          </cell>
          <cell r="C5008" t="str">
            <v>CONEXOES</v>
          </cell>
          <cell r="D5008" t="str">
            <v>0180</v>
          </cell>
        </row>
        <row r="5008">
          <cell r="G5008">
            <v>104001</v>
          </cell>
          <cell r="H5008" t="str">
            <v>ADAPTADOR CURTO COM BOLSA E ROSCA PARA REGISTRO, PVC, SOLDÁVEL, DN 50MM X 1.1/2", INSTALADO EM RAMAL DE DISTRIBUIÇÃO DE ÁGUA - FORNECIMENTO E INSTALAÇÃO. AF_06/2022</v>
          </cell>
          <cell r="I5008" t="str">
            <v>UN</v>
          </cell>
          <cell r="J5008" t="str">
            <v>COEFICIENTE DE REPRESENTATIVIDADE</v>
          </cell>
          <cell r="K5008" t="str">
            <v>12,42</v>
          </cell>
        </row>
        <row r="5009">
          <cell r="A5009" t="str">
            <v>INSTALACOES HIDRO SANITARIAS</v>
          </cell>
          <cell r="B5009" t="str">
            <v>INHI</v>
          </cell>
          <cell r="C5009" t="str">
            <v>CONEXOES</v>
          </cell>
          <cell r="D5009" t="str">
            <v>0180</v>
          </cell>
        </row>
        <row r="5009">
          <cell r="G5009">
            <v>104002</v>
          </cell>
          <cell r="H5009" t="str">
            <v>ADAPTADOR CURTO COM BOLSA E ROSCA PARA REGISTRO, PVC, SOLDÁVEL, DN 50MM X 1.1/4", INSTALADO EM RAMAL DE DISTRIBUIÇÃO DE ÁGUA - FORNECIMENTO E INSTALAÇÃO. AF_06/2022</v>
          </cell>
          <cell r="I5009" t="str">
            <v>UN</v>
          </cell>
          <cell r="J5009" t="str">
            <v>COEFICIENTE DE REPRESENTATIVIDADE</v>
          </cell>
          <cell r="K5009" t="str">
            <v>15,87</v>
          </cell>
        </row>
        <row r="5010">
          <cell r="A5010" t="str">
            <v>INSTALACOES HIDRO SANITARIAS</v>
          </cell>
          <cell r="B5010" t="str">
            <v>INHI</v>
          </cell>
          <cell r="C5010" t="str">
            <v>CONEXOES</v>
          </cell>
          <cell r="D5010" t="str">
            <v>0180</v>
          </cell>
        </row>
        <row r="5010">
          <cell r="G5010">
            <v>104003</v>
          </cell>
          <cell r="H5010" t="str">
            <v>BUCHA DE REDUÇÃO , LONGA, PVC, SOLDÁVEL, DN 50 X 32 MM, INSTALADO EM RAMAL DE DISTRIBUIÇÃO DE ÁGUA - FORNECIMENTO E INSTALAÇÃO. AF_06/2022</v>
          </cell>
          <cell r="I5010" t="str">
            <v>UN</v>
          </cell>
          <cell r="J5010" t="str">
            <v>COEFICIENTE DE REPRESENTATIVIDADE</v>
          </cell>
          <cell r="K5010" t="str">
            <v>13,26</v>
          </cell>
        </row>
        <row r="5011">
          <cell r="A5011" t="str">
            <v>INSTALACOES HIDRO SANITARIAS</v>
          </cell>
          <cell r="B5011" t="str">
            <v>INHI</v>
          </cell>
          <cell r="C5011" t="str">
            <v>CONEXOES</v>
          </cell>
          <cell r="D5011" t="str">
            <v>0180</v>
          </cell>
        </row>
        <row r="5011">
          <cell r="G5011">
            <v>104004</v>
          </cell>
          <cell r="H5011" t="str">
            <v>TE, PVC, SOLDÁVEL, DN 50MM, INSTALADO EM RAMAL DE DISTRIBUIÇÃO DE ÁGUA - FORNECIMENTO E INSTALAÇÃO. AF_06/2022</v>
          </cell>
          <cell r="I5011" t="str">
            <v>UN</v>
          </cell>
          <cell r="J5011" t="str">
            <v>COEFICIENTE DE REPRESENTATIVIDADE</v>
          </cell>
          <cell r="K5011" t="str">
            <v>26,72</v>
          </cell>
        </row>
        <row r="5012">
          <cell r="A5012" t="str">
            <v>INSTALACOES HIDRO SANITARIAS</v>
          </cell>
          <cell r="B5012" t="str">
            <v>INHI</v>
          </cell>
          <cell r="C5012" t="str">
            <v>CONEXOES</v>
          </cell>
          <cell r="D5012" t="str">
            <v>0180</v>
          </cell>
        </row>
        <row r="5012">
          <cell r="G5012">
            <v>104005</v>
          </cell>
          <cell r="H5012" t="str">
            <v>TÊ DE REDUÇÃO, PVC, SOLDÁVEL, DN 50MM X 40MM, INSTALADO EM RAMAL DE DISTRIBUIÇÃO DE ÁGUA - FORNECIMENTO E INSTALAÇÃO. AF_06/2022</v>
          </cell>
          <cell r="I5012" t="str">
            <v>UN</v>
          </cell>
          <cell r="J5012" t="str">
            <v>COEFICIENTE DE REPRESENTATIVIDADE</v>
          </cell>
          <cell r="K5012" t="str">
            <v>33,12</v>
          </cell>
        </row>
        <row r="5013">
          <cell r="A5013" t="str">
            <v>INSTALACOES HIDRO SANITARIAS</v>
          </cell>
          <cell r="B5013" t="str">
            <v>INHI</v>
          </cell>
          <cell r="C5013" t="str">
            <v>CONEXOES</v>
          </cell>
          <cell r="D5013" t="str">
            <v>0180</v>
          </cell>
        </row>
        <row r="5013">
          <cell r="G5013">
            <v>104006</v>
          </cell>
          <cell r="H5013" t="str">
            <v>TÊ DE REDUÇÃO, PVC, SOLDÁVEL, DN 50MM X 25MM, INSTALADO EM RAMAL DE DISTRIBUIÇÃO DE ÁGUA - FORNECIMENTO E INSTALAÇÃO. AF_06/2022</v>
          </cell>
          <cell r="I5013" t="str">
            <v>UN</v>
          </cell>
          <cell r="J5013" t="str">
            <v>COEFICIENTE DE REPRESENTATIVIDADE</v>
          </cell>
          <cell r="K5013" t="str">
            <v>22,77</v>
          </cell>
        </row>
        <row r="5014">
          <cell r="A5014" t="str">
            <v>INSTALACOES HIDRO SANITARIAS</v>
          </cell>
          <cell r="B5014" t="str">
            <v>INHI</v>
          </cell>
          <cell r="C5014" t="str">
            <v>CONEXOES</v>
          </cell>
          <cell r="D5014" t="str">
            <v>0180</v>
          </cell>
        </row>
        <row r="5014">
          <cell r="G5014">
            <v>104007</v>
          </cell>
          <cell r="H5014" t="str">
            <v>TE DE REDUÇÃO, 90 GRAUS, PVC, SOLDÁVEL, DN 50 MM X 20 MM, INSTALADO EM RAMAL DE DISTRIBUIÇÃO DE ÁGUA - FORNECIMENTO E INSTALAÇÃO. AF_06/2022</v>
          </cell>
          <cell r="I5014" t="str">
            <v>UN</v>
          </cell>
          <cell r="J5014" t="str">
            <v>COEFICIENTE DE REPRESENTATIVIDADE</v>
          </cell>
          <cell r="K5014" t="str">
            <v>19,90</v>
          </cell>
        </row>
        <row r="5015">
          <cell r="A5015" t="str">
            <v>INSTALACOES HIDRO SANITARIAS</v>
          </cell>
          <cell r="B5015" t="str">
            <v>INHI</v>
          </cell>
          <cell r="C5015" t="str">
            <v>CONEXOES</v>
          </cell>
          <cell r="D5015" t="str">
            <v>0180</v>
          </cell>
        </row>
        <row r="5015">
          <cell r="G5015">
            <v>104008</v>
          </cell>
          <cell r="H5015" t="str">
            <v>TE DE REDUÇÃO, 90 GRAUS, PVC, SOLDÁVEL, DN 50 MM X 32 MM, INSTALADO EM RAMAL DE DISTRIBUIÇÃO DE ÁGUA - FORNECIMENTO E INSTALAÇÃO. AF_06/2022</v>
          </cell>
          <cell r="I5015" t="str">
            <v>UN</v>
          </cell>
          <cell r="J5015" t="str">
            <v>COEFICIENTE DE REPRESENTATIVIDADE</v>
          </cell>
          <cell r="K5015" t="str">
            <v>28,80</v>
          </cell>
        </row>
        <row r="5016">
          <cell r="A5016" t="str">
            <v>INSTALACOES HIDRO SANITARIAS</v>
          </cell>
          <cell r="B5016" t="str">
            <v>INHI</v>
          </cell>
          <cell r="C5016" t="str">
            <v>CONEXOES</v>
          </cell>
          <cell r="D5016" t="str">
            <v>0180</v>
          </cell>
        </row>
        <row r="5016">
          <cell r="G5016">
            <v>104009</v>
          </cell>
          <cell r="H5016" t="str">
            <v>BUCHA DE REDUÇÃO, CURTA, PVC, SOLDÁVEL, DN 50 X 40 MM, INSTALADO EM RAMAL DE DISTRIBUIÇÃO DE ÁGUA - FORNECIMENTO E INSTALAÇÃO. AF_06/2022</v>
          </cell>
          <cell r="I5016" t="str">
            <v>UN</v>
          </cell>
          <cell r="J5016" t="str">
            <v>COEFICIENTE DE REPRESENTATIVIDADE</v>
          </cell>
          <cell r="K5016" t="str">
            <v>11,91</v>
          </cell>
        </row>
        <row r="5017">
          <cell r="A5017" t="str">
            <v>INSTALACOES HIDRO SANITARIAS</v>
          </cell>
          <cell r="B5017" t="str">
            <v>INHI</v>
          </cell>
          <cell r="C5017" t="str">
            <v>CONEXOES</v>
          </cell>
          <cell r="D5017" t="str">
            <v>0180</v>
          </cell>
        </row>
        <row r="5017">
          <cell r="G5017">
            <v>104011</v>
          </cell>
          <cell r="H5017" t="str">
            <v>TE, PVC, SOLDÁVEL, DN 40MM, INSTALADO EM RAMAL DE DISTRIBUIÇÃO DE ÁGUA - FORNECIMENTO E INSTALAÇÃO. AF_06/2022</v>
          </cell>
          <cell r="I5017" t="str">
            <v>UN</v>
          </cell>
          <cell r="J5017" t="str">
            <v>COEFICIENTE DE REPRESENTATIVIDADE</v>
          </cell>
          <cell r="K5017" t="str">
            <v>22,83</v>
          </cell>
        </row>
        <row r="5018">
          <cell r="A5018" t="str">
            <v>INSTALACOES HIDRO SANITARIAS</v>
          </cell>
          <cell r="B5018" t="str">
            <v>INHI</v>
          </cell>
          <cell r="C5018" t="str">
            <v>CONEXOES</v>
          </cell>
          <cell r="D5018" t="str">
            <v>0180</v>
          </cell>
        </row>
        <row r="5018">
          <cell r="G5018">
            <v>104012</v>
          </cell>
          <cell r="H5018" t="str">
            <v>TÊ DE REDUÇÃO, PVC, SOLDÁVEL, DN 40MM X 32MM, INSTALADO EM RAMAL DE DISTRIBUIÇÃO DE ÁGUA - FORNECIMENTO E INSTALAÇÃO. AF_06/2022</v>
          </cell>
          <cell r="I5018" t="str">
            <v>UN</v>
          </cell>
          <cell r="J5018" t="str">
            <v>COEFICIENTE DE REPRESENTATIVIDADE</v>
          </cell>
          <cell r="K5018" t="str">
            <v>21,16</v>
          </cell>
        </row>
        <row r="5019">
          <cell r="A5019" t="str">
            <v>INSTALACOES HIDRO SANITARIAS</v>
          </cell>
          <cell r="B5019" t="str">
            <v>INHI</v>
          </cell>
          <cell r="C5019" t="str">
            <v>CONEXOES</v>
          </cell>
          <cell r="D5019" t="str">
            <v>0180</v>
          </cell>
        </row>
        <row r="5019">
          <cell r="G5019">
            <v>104014</v>
          </cell>
          <cell r="H5019" t="str">
            <v>BUCHA DE REDUÇÃO, LONGA, PVC, SOLDÁVEL, DN 40 X 25 MM, INSTALADO EM RAMAL DE DISTRIBUIÇÃO DE ÁGUA - FORNECIMENTO E INSTALAÇÃO. AF_06/2022</v>
          </cell>
          <cell r="I5019" t="str">
            <v>UN</v>
          </cell>
          <cell r="J5019" t="str">
            <v>COEFICIENTE DE REPRESENTATIVIDADE</v>
          </cell>
          <cell r="K5019" t="str">
            <v>9,73</v>
          </cell>
        </row>
        <row r="5020">
          <cell r="A5020" t="str">
            <v>INSTALACOES HIDRO SANITARIAS</v>
          </cell>
          <cell r="B5020" t="str">
            <v>INHI</v>
          </cell>
          <cell r="C5020" t="str">
            <v>CONEXOES</v>
          </cell>
          <cell r="D5020" t="str">
            <v>0180</v>
          </cell>
        </row>
        <row r="5020">
          <cell r="G5020">
            <v>104015</v>
          </cell>
          <cell r="H5020" t="str">
            <v>TE DE REDUÇÃO, CPVC, SOLDÁVEL, DN 22 X 15 MM, INSTALADO EM RAMAL OU SUB-RAMAL DE ÁGUA - FORNECIMENTO E INSTALAÇÃO. AF_06/2022</v>
          </cell>
          <cell r="I5020" t="str">
            <v>UN</v>
          </cell>
          <cell r="J5020" t="str">
            <v>COEFICIENTE DE REPRESENTATIVIDADE</v>
          </cell>
          <cell r="K5020" t="str">
            <v>15,23</v>
          </cell>
        </row>
        <row r="5021">
          <cell r="A5021" t="str">
            <v>INSTALACOES HIDRO SANITARIAS</v>
          </cell>
          <cell r="B5021" t="str">
            <v>INHI</v>
          </cell>
          <cell r="C5021" t="str">
            <v>CONEXOES</v>
          </cell>
          <cell r="D5021" t="str">
            <v>0180</v>
          </cell>
        </row>
        <row r="5021">
          <cell r="G5021">
            <v>104016</v>
          </cell>
          <cell r="H5021" t="str">
            <v>TE DE REDUÇÃO, CPVC, SOLDÁVEL, DN 28 X 22 MM, INSTALADO EM RAMAL OU SUB-RAMAL DE ÁGUA - FORNECIMENTO E INSTALAÇÃO. AF_06/2022</v>
          </cell>
          <cell r="I5021" t="str">
            <v>UN</v>
          </cell>
          <cell r="J5021" t="str">
            <v>COEFICIENTE DE REPRESENTATIVIDADE</v>
          </cell>
          <cell r="K5021" t="str">
            <v>20,49</v>
          </cell>
        </row>
        <row r="5022">
          <cell r="A5022" t="str">
            <v>INSTALACOES HIDRO SANITARIAS</v>
          </cell>
          <cell r="B5022" t="str">
            <v>INHI</v>
          </cell>
          <cell r="C5022" t="str">
            <v>CONEXOES</v>
          </cell>
          <cell r="D5022" t="str">
            <v>0180</v>
          </cell>
        </row>
        <row r="5022">
          <cell r="G5022">
            <v>104017</v>
          </cell>
          <cell r="H5022" t="str">
            <v>TE DE REDUÇÃO, CPVC, SOLDÁVEL, DN 35 X 28 MM, INSTALADO EM RAMAL OU SUB-RAMAL DE ÁGUA - FORNECIMENTO E INSTALAÇÃO. AF_06/2022</v>
          </cell>
          <cell r="I5022" t="str">
            <v>UN</v>
          </cell>
          <cell r="J5022" t="str">
            <v>COEFICIENTE DE REPRESENTATIVIDADE</v>
          </cell>
          <cell r="K5022" t="str">
            <v>42,06</v>
          </cell>
        </row>
        <row r="5023">
          <cell r="A5023" t="str">
            <v>INSTALACOES HIDRO SANITARIAS</v>
          </cell>
          <cell r="B5023" t="str">
            <v>INHI</v>
          </cell>
          <cell r="C5023" t="str">
            <v>CONEXOES</v>
          </cell>
          <cell r="D5023" t="str">
            <v>0180</v>
          </cell>
        </row>
        <row r="5023">
          <cell r="G5023">
            <v>104018</v>
          </cell>
          <cell r="H5023" t="str">
            <v>TE DE REDUÇÃO, CPVC, SOLDÁVEL, DN 28 X 22 MM, INSTALADO EM RAMAL DE DISTRIBUIÇÃO DE ÁGUA - FORNECIMENTO E INSTALAÇÃO. AF_06/2022</v>
          </cell>
          <cell r="I5023" t="str">
            <v>UN</v>
          </cell>
          <cell r="J5023" t="str">
            <v>COEFICIENTE DE REPRESENTATIVIDADE</v>
          </cell>
          <cell r="K5023" t="str">
            <v>19,55</v>
          </cell>
        </row>
        <row r="5024">
          <cell r="A5024" t="str">
            <v>INSTALACOES HIDRO SANITARIAS</v>
          </cell>
          <cell r="B5024" t="str">
            <v>INHI</v>
          </cell>
          <cell r="C5024" t="str">
            <v>CONEXOES</v>
          </cell>
          <cell r="D5024" t="str">
            <v>0180</v>
          </cell>
        </row>
        <row r="5024">
          <cell r="G5024">
            <v>104019</v>
          </cell>
          <cell r="H5024" t="str">
            <v>TE DE REDUÇÃO, CPVC, SOLDÁVEL, DN 35 X 28 MM, INSTALADO EM RAMAL DE DISTRIBUIÇÃO DE ÁGUA - FORNECIMENTO E INSTALAÇÃO. AF_06/2022</v>
          </cell>
          <cell r="I5024" t="str">
            <v>UN</v>
          </cell>
          <cell r="J5024" t="str">
            <v>COEFICIENTE DE REPRESENTATIVIDADE</v>
          </cell>
          <cell r="K5024" t="str">
            <v>40,94</v>
          </cell>
        </row>
        <row r="5025">
          <cell r="A5025" t="str">
            <v>INSTALACOES HIDRO SANITARIAS</v>
          </cell>
          <cell r="B5025" t="str">
            <v>INHI</v>
          </cell>
          <cell r="C5025" t="str">
            <v>CONEXOES</v>
          </cell>
          <cell r="D5025" t="str">
            <v>0180</v>
          </cell>
        </row>
        <row r="5025">
          <cell r="G5025">
            <v>104020</v>
          </cell>
          <cell r="H5025" t="str">
            <v>TE DE REDUÇÃO, CPVC, SOLDÁVEL, DN 42 X 35 MM, INSTALADO EM PRUMADA DE ÁGUA - FORNECIMENTO E INSTALAÇÃO. AF_06/2022</v>
          </cell>
          <cell r="I5025" t="str">
            <v>UN</v>
          </cell>
          <cell r="J5025" t="str">
            <v>COEFICIENTE DE REPRESENTATIVIDADE</v>
          </cell>
          <cell r="K5025" t="str">
            <v>51,90</v>
          </cell>
        </row>
        <row r="5026">
          <cell r="A5026" t="str">
            <v>INSTALACOES HIDRO SANITARIAS</v>
          </cell>
          <cell r="B5026" t="str">
            <v>INHI</v>
          </cell>
          <cell r="C5026" t="str">
            <v>CONEXOES</v>
          </cell>
          <cell r="D5026" t="str">
            <v>0180</v>
          </cell>
        </row>
        <row r="5026">
          <cell r="G5026">
            <v>104022</v>
          </cell>
          <cell r="H5026" t="str">
            <v>TE, CPVC, SOLDÁVEL, DN  42MM, INSTALADO EM RAMAL DE DISTRIBUIÇÃO DE ÁGUA - FORNECIMENTO E INSTALAÇÃO. AF_06/2022</v>
          </cell>
          <cell r="I5026" t="str">
            <v>UN</v>
          </cell>
          <cell r="J5026" t="str">
            <v>COEFICIENTE DE REPRESENTATIVIDADE</v>
          </cell>
          <cell r="K5026" t="str">
            <v>64,24</v>
          </cell>
        </row>
        <row r="5027">
          <cell r="A5027" t="str">
            <v>INSTALACOES HIDRO SANITARIAS</v>
          </cell>
          <cell r="B5027" t="str">
            <v>INHI</v>
          </cell>
          <cell r="C5027" t="str">
            <v>CONEXOES</v>
          </cell>
          <cell r="D5027" t="str">
            <v>0180</v>
          </cell>
        </row>
        <row r="5027">
          <cell r="G5027">
            <v>104023</v>
          </cell>
          <cell r="H5027" t="str">
            <v>JOELHO 90 GRAUS, CPVC, SOLDÁVEL, DN 42MM, INSTALADO EM RAMAL DE DISTRIBUIÇÃO DE ÁGUA - FORNECIMENTO E INSTALAÇÃO. AF_06/2022</v>
          </cell>
          <cell r="I5027" t="str">
            <v>UN</v>
          </cell>
          <cell r="J5027" t="str">
            <v>COEFICIENTE DE REPRESENTATIVIDADE</v>
          </cell>
          <cell r="K5027" t="str">
            <v>37,84</v>
          </cell>
        </row>
        <row r="5028">
          <cell r="A5028" t="str">
            <v>INSTALACOES HIDRO SANITARIAS</v>
          </cell>
          <cell r="B5028" t="str">
            <v>INHI</v>
          </cell>
          <cell r="C5028" t="str">
            <v>CONEXOES</v>
          </cell>
          <cell r="D5028" t="str">
            <v>0180</v>
          </cell>
        </row>
        <row r="5028">
          <cell r="G5028">
            <v>104024</v>
          </cell>
          <cell r="H5028" t="str">
            <v>JOELHO 45 GRAUS, CPVC, SOLDÁVEL, DN 42MM, INSTALADO EM RAMAL DE DISTRIBUIÇÃO DE ÁGUA - FORNECIMENTO E INSTALAÇÃO. AF_06/2022</v>
          </cell>
          <cell r="I5028" t="str">
            <v>UN</v>
          </cell>
          <cell r="J5028" t="str">
            <v>COEFICIENTE DE REPRESENTATIVIDADE</v>
          </cell>
          <cell r="K5028" t="str">
            <v>37,46</v>
          </cell>
        </row>
        <row r="5029">
          <cell r="A5029" t="str">
            <v>INSTALACOES HIDRO SANITARIAS</v>
          </cell>
          <cell r="B5029" t="str">
            <v>INHI</v>
          </cell>
          <cell r="C5029" t="str">
            <v>CONEXOES</v>
          </cell>
          <cell r="D5029" t="str">
            <v>0180</v>
          </cell>
        </row>
        <row r="5029">
          <cell r="G5029">
            <v>104025</v>
          </cell>
          <cell r="H5029" t="str">
            <v>LUVA, CPVC, SOLDÁVEL, DN 42MM, INSTALADO EM RAMAL DE DISTRIBUIÇÃO DE ÁGUA - FORNECIMENTO E INSTALAÇÃO. AF_06/2022</v>
          </cell>
          <cell r="I5029" t="str">
            <v>UN</v>
          </cell>
          <cell r="J5029" t="str">
            <v>COEFICIENTE DE REPRESENTATIVIDADE</v>
          </cell>
          <cell r="K5029" t="str">
            <v>26,27</v>
          </cell>
        </row>
        <row r="5030">
          <cell r="A5030" t="str">
            <v>INSTALACOES HIDRO SANITARIAS</v>
          </cell>
          <cell r="B5030" t="str">
            <v>INHI</v>
          </cell>
          <cell r="C5030" t="str">
            <v>CONEXOES</v>
          </cell>
          <cell r="D5030" t="str">
            <v>0180</v>
          </cell>
        </row>
        <row r="5030">
          <cell r="G5030">
            <v>104026</v>
          </cell>
          <cell r="H5030" t="str">
            <v>LUVA DE CORRER, CPVC, SOLDÁVEL, DN 42MM, INSTALADO EM RAMAL DE DISTRIBUIÇÃO DE ÁGUA - FORNECIMENTO E INSTALAÇÃO. AF_06/2022</v>
          </cell>
          <cell r="I5030" t="str">
            <v>UN</v>
          </cell>
          <cell r="J5030" t="str">
            <v>COEFICIENTE DE REPRESENTATIVIDADE</v>
          </cell>
          <cell r="K5030" t="str">
            <v>38,71</v>
          </cell>
        </row>
        <row r="5031">
          <cell r="A5031" t="str">
            <v>INSTALACOES HIDRO SANITARIAS</v>
          </cell>
          <cell r="B5031" t="str">
            <v>INHI</v>
          </cell>
          <cell r="C5031" t="str">
            <v>CONEXOES</v>
          </cell>
          <cell r="D5031" t="str">
            <v>0180</v>
          </cell>
        </row>
        <row r="5031">
          <cell r="G5031">
            <v>104027</v>
          </cell>
          <cell r="H5031" t="str">
            <v>UNIÃO, CPVC, SOLDÁVEL, DN 42MM, INSTALADO EM RAMAL DE DISTRIBUIÇÃO DE ÁGUA   FORNECIMENTO E INSTALAÇÃO. AF_06/2022</v>
          </cell>
          <cell r="I5031" t="str">
            <v>UN</v>
          </cell>
          <cell r="J5031" t="str">
            <v>COEFICIENTE DE REPRESENTATIVIDADE</v>
          </cell>
          <cell r="K5031" t="str">
            <v>58,99</v>
          </cell>
        </row>
        <row r="5032">
          <cell r="A5032" t="str">
            <v>INSTALACOES HIDRO SANITARIAS</v>
          </cell>
          <cell r="B5032" t="str">
            <v>INHI</v>
          </cell>
          <cell r="C5032" t="str">
            <v>CONEXOES</v>
          </cell>
          <cell r="D5032" t="str">
            <v>0180</v>
          </cell>
        </row>
        <row r="5032">
          <cell r="G5032">
            <v>104028</v>
          </cell>
          <cell r="H5032" t="str">
            <v>LUVA DE TRANSIÇÃO, CPVC, SOLDÁVEL, DN42MM X 1.1/2", INSTALADO EM RAMAL DE DISTRIBUIÇÃO DE ÁGUA - FORNECIMENTO E INSTALAÇÃO. AF_06/2022</v>
          </cell>
          <cell r="I5032" t="str">
            <v>UN</v>
          </cell>
          <cell r="J5032" t="str">
            <v>COEFICIENTE DE REPRESENTATIVIDADE</v>
          </cell>
          <cell r="K5032" t="str">
            <v>121,11</v>
          </cell>
        </row>
        <row r="5033">
          <cell r="A5033" t="str">
            <v>INSTALACOES HIDRO SANITARIAS</v>
          </cell>
          <cell r="B5033" t="str">
            <v>INHI</v>
          </cell>
          <cell r="C5033" t="str">
            <v>CONEXOES</v>
          </cell>
          <cell r="D5033" t="str">
            <v>0180</v>
          </cell>
        </row>
        <row r="5033">
          <cell r="G5033">
            <v>104029</v>
          </cell>
          <cell r="H5033" t="str">
            <v>CONECTOR, CPVC, SOLDÁVEL, DN 42MM X 1.1/2", INSTALADO EM RAMAL DE DISTRIBUIÇÃO DE ÁGUA - FORNECIMENTO E INSTALAÇÃO. AF_06/2022</v>
          </cell>
          <cell r="I5033" t="str">
            <v>UN</v>
          </cell>
          <cell r="J5033" t="str">
            <v>COEFICIENTE DE REPRESENTATIVIDADE</v>
          </cell>
          <cell r="K5033" t="str">
            <v>62,78</v>
          </cell>
        </row>
        <row r="5034">
          <cell r="A5034" t="str">
            <v>INSTALACOES HIDRO SANITARIAS</v>
          </cell>
          <cell r="B5034" t="str">
            <v>INHI</v>
          </cell>
          <cell r="C5034" t="str">
            <v>CONEXOES</v>
          </cell>
          <cell r="D5034" t="str">
            <v>0180</v>
          </cell>
        </row>
        <row r="5034">
          <cell r="G5034">
            <v>104030</v>
          </cell>
          <cell r="H5034" t="str">
            <v>TE DE REDUÇÃO, CPVC, SOLDÁVEL, DN 42 X 35 MM, INSTALADO EM RAMAL DE DISTRIBUIÇÃO DE ÁGUA - FORNECIMENTO E INSTALAÇÃO. AF_06/2022</v>
          </cell>
          <cell r="I5034" t="str">
            <v>UN</v>
          </cell>
          <cell r="J5034" t="str">
            <v>COEFICIENTE DE REPRESENTATIVIDADE</v>
          </cell>
          <cell r="K5034" t="str">
            <v>56,92</v>
          </cell>
        </row>
        <row r="5035">
          <cell r="A5035" t="str">
            <v>INSTALACOES HIDRO SANITARIAS</v>
          </cell>
          <cell r="B5035" t="str">
            <v>INHI</v>
          </cell>
          <cell r="C5035" t="str">
            <v>CONEXOES</v>
          </cell>
          <cell r="D5035" t="str">
            <v>0180</v>
          </cell>
        </row>
        <row r="5035">
          <cell r="G5035">
            <v>104159</v>
          </cell>
          <cell r="H5035" t="str">
            <v>LUVA DE CORRER, PVC, SOLDÁVEL, DN 40MM, INSTALADO EM RAMAL DE DISTRIBUIÇÃO DE ÁGUA - FORNECIMENTO E INSTALAÇÃO. AF_06/2022</v>
          </cell>
          <cell r="I5035" t="str">
            <v>UN</v>
          </cell>
          <cell r="J5035" t="str">
            <v>COEFICIENTE DE REPRESENTATIVIDADE</v>
          </cell>
          <cell r="K5035" t="str">
            <v>34,69</v>
          </cell>
        </row>
        <row r="5036">
          <cell r="A5036" t="str">
            <v>INSTALACOES HIDRO SANITARIAS</v>
          </cell>
          <cell r="B5036" t="str">
            <v>INHI</v>
          </cell>
          <cell r="C5036" t="str">
            <v>CONEXOES</v>
          </cell>
          <cell r="D5036" t="str">
            <v>0180</v>
          </cell>
        </row>
        <row r="5036">
          <cell r="G5036">
            <v>104167</v>
          </cell>
          <cell r="H5036" t="str">
            <v>JOELHO 90 GRAUS, PVC, SERIE R, ÁGUA PLUVIAL, DN 150 MM, JUNTA ELÁSTICA, FORNECIDO E INSTALADO EM RAMAL DE ENCAMINHAMENTO. AF_06/2022</v>
          </cell>
          <cell r="I5036" t="str">
            <v>UN</v>
          </cell>
          <cell r="J5036" t="str">
            <v>COEFICIENTE DE REPRESENTATIVIDADE</v>
          </cell>
          <cell r="K5036" t="str">
            <v>111,41</v>
          </cell>
        </row>
        <row r="5037">
          <cell r="A5037" t="str">
            <v>INSTALACOES HIDRO SANITARIAS</v>
          </cell>
          <cell r="B5037" t="str">
            <v>INHI</v>
          </cell>
          <cell r="C5037" t="str">
            <v>CONEXOES</v>
          </cell>
          <cell r="D5037" t="str">
            <v>0180</v>
          </cell>
        </row>
        <row r="5037">
          <cell r="G5037">
            <v>104168</v>
          </cell>
          <cell r="H5037" t="str">
            <v>JOELHO 45 GRAUS, PVC, SERIE R, ÁGUA PLUVIAL, DN 150 MM, JUNTA ELÁSTICA, FORNECIDO E INSTALADO EM RAMAL DE ENCAMINHAMENTO. AF_06/2022</v>
          </cell>
          <cell r="I5037" t="str">
            <v>UN</v>
          </cell>
          <cell r="J5037" t="str">
            <v>COEFICIENTE DE REPRESENTATIVIDADE</v>
          </cell>
          <cell r="K5037" t="str">
            <v>108,46</v>
          </cell>
        </row>
        <row r="5038">
          <cell r="A5038" t="str">
            <v>INSTALACOES HIDRO SANITARIAS</v>
          </cell>
          <cell r="B5038" t="str">
            <v>INHI</v>
          </cell>
          <cell r="C5038" t="str">
            <v>CONEXOES</v>
          </cell>
          <cell r="D5038" t="str">
            <v>0180</v>
          </cell>
        </row>
        <row r="5038">
          <cell r="G5038">
            <v>104169</v>
          </cell>
          <cell r="H5038" t="str">
            <v>CURVA 87 GRAUS E 30 MINUTOS, PVC, SERIE R, ÁGUA PLUVIAL, DN 150 MM, JUNTA ELÁSTICA, FORNECIDO E INSTALADO EM RAMAL DE ENCAMINHAMENTO. AF_06/2022</v>
          </cell>
          <cell r="I5038" t="str">
            <v>UN</v>
          </cell>
          <cell r="J5038" t="str">
            <v>COEFICIENTE DE REPRESENTATIVIDADE</v>
          </cell>
          <cell r="K5038" t="str">
            <v>134,37</v>
          </cell>
        </row>
        <row r="5039">
          <cell r="A5039" t="str">
            <v>INSTALACOES HIDRO SANITARIAS</v>
          </cell>
          <cell r="B5039" t="str">
            <v>INHI</v>
          </cell>
          <cell r="C5039" t="str">
            <v>CONEXOES</v>
          </cell>
          <cell r="D5039" t="str">
            <v>0180</v>
          </cell>
        </row>
        <row r="5039">
          <cell r="G5039">
            <v>104170</v>
          </cell>
          <cell r="H5039" t="str">
            <v>LUVA SIMPLES, PVC, SERIE R, ÁGUA PLUVIAL, DN 150 MM, JUNTA ELÁSTICA, FORNECIDO E INSTALADO EM RAMAL DE ENCAMINHAMENTO. AF_06/2022</v>
          </cell>
          <cell r="I5039" t="str">
            <v>UN</v>
          </cell>
          <cell r="J5039" t="str">
            <v>COEFICIENTE DE REPRESENTATIVIDADE</v>
          </cell>
          <cell r="K5039" t="str">
            <v>63,38</v>
          </cell>
        </row>
        <row r="5040">
          <cell r="A5040" t="str">
            <v>INSTALACOES HIDRO SANITARIAS</v>
          </cell>
          <cell r="B5040" t="str">
            <v>INHI</v>
          </cell>
          <cell r="C5040" t="str">
            <v>CONEXOES</v>
          </cell>
          <cell r="D5040" t="str">
            <v>0180</v>
          </cell>
        </row>
        <row r="5040">
          <cell r="G5040">
            <v>104171</v>
          </cell>
          <cell r="H5040" t="str">
            <v>LUVA DE CORRER, PVC, SERIE R, ÁGUA PLUVIAL, DN 150 MM, JUNTA ELÁSTICA, FORNECIDO E INSTALADO EM RAMAL DE ENCAMINHAMENTO. AF_06/2022</v>
          </cell>
          <cell r="I5040" t="str">
            <v>UN</v>
          </cell>
          <cell r="J5040" t="str">
            <v>COEFICIENTE DE REPRESENTATIVIDADE</v>
          </cell>
          <cell r="K5040" t="str">
            <v>87,54</v>
          </cell>
        </row>
        <row r="5041">
          <cell r="A5041" t="str">
            <v>INSTALACOES HIDRO SANITARIAS</v>
          </cell>
          <cell r="B5041" t="str">
            <v>INHI</v>
          </cell>
          <cell r="C5041" t="str">
            <v>CONEXOES</v>
          </cell>
          <cell r="D5041" t="str">
            <v>0180</v>
          </cell>
        </row>
        <row r="5041">
          <cell r="G5041">
            <v>104172</v>
          </cell>
          <cell r="H5041" t="str">
            <v>TÊ DE INSPEÇÃO, PVC, SERIE R, ÁGUA PLUVIAL, DN 150 MM, JUNTA ELÁSTICA, FORNECIDO E INSTALADO EM RAMAL DE ENCAMINHAMENTO. AF_06/2022</v>
          </cell>
          <cell r="I5041" t="str">
            <v>UN</v>
          </cell>
          <cell r="J5041" t="str">
            <v>COEFICIENTE DE REPRESENTATIVIDADE</v>
          </cell>
          <cell r="K5041" t="str">
            <v>250,80</v>
          </cell>
        </row>
        <row r="5042">
          <cell r="A5042" t="str">
            <v>INSTALACOES HIDRO SANITARIAS</v>
          </cell>
          <cell r="B5042" t="str">
            <v>INHI</v>
          </cell>
          <cell r="C5042" t="str">
            <v>CONEXOES</v>
          </cell>
          <cell r="D5042" t="str">
            <v>0180</v>
          </cell>
        </row>
        <row r="5042">
          <cell r="G5042">
            <v>104173</v>
          </cell>
          <cell r="H5042" t="str">
            <v>REDUÇÃO EXCÊNTRICA, PVC, SERIE R, ÁGUA PLUVIAL, DN 150 X 100 MM, JUNTA ELÁSTICA, FORNECIDO E INSTALADO EM RAMAL DE ENCAMINHAMENTO. AF_06/2022</v>
          </cell>
          <cell r="I5042" t="str">
            <v>UN</v>
          </cell>
          <cell r="J5042" t="str">
            <v>COEFICIENTE DE REPRESENTATIVIDADE</v>
          </cell>
          <cell r="K5042" t="str">
            <v>77,13</v>
          </cell>
        </row>
        <row r="5043">
          <cell r="A5043" t="str">
            <v>INSTALACOES HIDRO SANITARIAS</v>
          </cell>
          <cell r="B5043" t="str">
            <v>INHI</v>
          </cell>
          <cell r="C5043" t="str">
            <v>CONEXOES</v>
          </cell>
          <cell r="D5043" t="str">
            <v>0180</v>
          </cell>
        </row>
        <row r="5043">
          <cell r="G5043">
            <v>104174</v>
          </cell>
          <cell r="H5043" t="str">
            <v>JUNÇÃO SIMPLES, PVC, SERIE R, ÁGUA PLUVIAL, DN 150 X 100 MM, JUNTA ELÁSTICA, FORNECIDO E INSTALADO EM RAMAL DE ENCAMINHAMENTO. AF_06/2022</v>
          </cell>
          <cell r="I5043" t="str">
            <v>UN</v>
          </cell>
          <cell r="J5043" t="str">
            <v>COEFICIENTE DE REPRESENTATIVIDADE</v>
          </cell>
          <cell r="K5043" t="str">
            <v>171,97</v>
          </cell>
        </row>
        <row r="5044">
          <cell r="A5044" t="str">
            <v>INSTALACOES HIDRO SANITARIAS</v>
          </cell>
          <cell r="B5044" t="str">
            <v>INHI</v>
          </cell>
          <cell r="C5044" t="str">
            <v>CONEXOES</v>
          </cell>
          <cell r="D5044" t="str">
            <v>0180</v>
          </cell>
        </row>
        <row r="5044">
          <cell r="G5044">
            <v>104175</v>
          </cell>
          <cell r="H5044" t="str">
            <v>TÊ, PVC, SERIE R, ÁGUA PLUVIAL, DN 150 X 100 MM, JUNTA ELÁSTICA, FORNECIDO E INSTALADO EM RAMAL DE ENCAMINHAMENTO. AF_06/2022</v>
          </cell>
          <cell r="I5044" t="str">
            <v>UN</v>
          </cell>
          <cell r="J5044" t="str">
            <v>COEFICIENTE DE REPRESENTATIVIDADE</v>
          </cell>
          <cell r="K5044" t="str">
            <v>127,69</v>
          </cell>
        </row>
        <row r="5045">
          <cell r="A5045" t="str">
            <v>INSTALACOES HIDRO SANITARIAS</v>
          </cell>
          <cell r="B5045" t="str">
            <v>INHI</v>
          </cell>
          <cell r="C5045" t="str">
            <v>CONEXOES</v>
          </cell>
          <cell r="D5045" t="str">
            <v>0180</v>
          </cell>
        </row>
        <row r="5045">
          <cell r="G5045">
            <v>104176</v>
          </cell>
          <cell r="H5045" t="str">
            <v>JUNÇÃO SIMPLES, PVC, SERIE R, ÁGUA PLUVIAL, DN 150 X 150 MM, JUNTA ELÁSTICA, FORNECIDO E INSTALADO EM RAMAL DE ENCAMINHAMENTO. AF_06/2022</v>
          </cell>
          <cell r="I5045" t="str">
            <v>UN</v>
          </cell>
          <cell r="J5045" t="str">
            <v>COEFICIENTE DE REPRESENTATIVIDADE</v>
          </cell>
          <cell r="K5045" t="str">
            <v>228,35</v>
          </cell>
        </row>
        <row r="5046">
          <cell r="A5046" t="str">
            <v>INSTALACOES HIDRO SANITARIAS</v>
          </cell>
          <cell r="B5046" t="str">
            <v>INHI</v>
          </cell>
          <cell r="C5046" t="str">
            <v>CONEXOES</v>
          </cell>
          <cell r="D5046" t="str">
            <v>0180</v>
          </cell>
        </row>
        <row r="5046">
          <cell r="G5046">
            <v>104177</v>
          </cell>
          <cell r="H5046" t="str">
            <v>TÊ, PVC, SERIE R, ÁGUA PLUVIAL, DN 150 X 150 MM, JUNTA ELÁSTICA, FORNECIDO E INSTALADO EM RAMAL DE ENCAMINHAMENTO. AF_06/2022</v>
          </cell>
          <cell r="I5046" t="str">
            <v>UN</v>
          </cell>
          <cell r="J5046" t="str">
            <v>COEFICIENTE DE REPRESENTATIVIDADE</v>
          </cell>
          <cell r="K5046" t="str">
            <v>165,53</v>
          </cell>
        </row>
        <row r="5047">
          <cell r="A5047" t="str">
            <v>INSTALACOES HIDRO SANITARIAS</v>
          </cell>
          <cell r="B5047" t="str">
            <v>INHI</v>
          </cell>
          <cell r="C5047" t="str">
            <v>CONEXOES</v>
          </cell>
          <cell r="D5047" t="str">
            <v>0180</v>
          </cell>
        </row>
        <row r="5047">
          <cell r="G5047">
            <v>104178</v>
          </cell>
          <cell r="H5047" t="str">
            <v>CAP, PVC, SERIE R, ÁGUA PLUVIAL, DN 100 MM, JUNTA ELÁSTICA, FORNECIDO E INSTALADO EM RAMAL DE ENCAMINHAMENTO. AF_06/2022</v>
          </cell>
          <cell r="I5047" t="str">
            <v>UN</v>
          </cell>
          <cell r="J5047" t="str">
            <v>COEFICIENTE DE REPRESENTATIVIDADE</v>
          </cell>
          <cell r="K5047" t="str">
            <v>19,70</v>
          </cell>
        </row>
        <row r="5048">
          <cell r="A5048" t="str">
            <v>INSTALACOES HIDRO SANITARIAS</v>
          </cell>
          <cell r="B5048" t="str">
            <v>INHI</v>
          </cell>
          <cell r="C5048" t="str">
            <v>CONEXOES</v>
          </cell>
          <cell r="D5048" t="str">
            <v>0180</v>
          </cell>
        </row>
        <row r="5048">
          <cell r="G5048">
            <v>104179</v>
          </cell>
          <cell r="H5048" t="str">
            <v>CAP, PVC, SERIE R, ÁGUA PLUVIAL, DN 150 MM, JUNTA ELÁSTICA, FORNECIDO E INSTALADO EM RAMAL DE ENCAMINHAMENTO. AF_06/2022</v>
          </cell>
          <cell r="I5048" t="str">
            <v>UN</v>
          </cell>
          <cell r="J5048" t="str">
            <v>COEFICIENTE DE REPRESENTATIVIDADE</v>
          </cell>
          <cell r="K5048" t="str">
            <v>76,01</v>
          </cell>
        </row>
        <row r="5049">
          <cell r="A5049" t="str">
            <v>INSTALACOES HIDRO SANITARIAS</v>
          </cell>
          <cell r="B5049" t="str">
            <v>INHI</v>
          </cell>
          <cell r="C5049" t="str">
            <v>CONEXOES</v>
          </cell>
          <cell r="D5049" t="str">
            <v>0180</v>
          </cell>
        </row>
        <row r="5049">
          <cell r="G5049">
            <v>104191</v>
          </cell>
          <cell r="H5049" t="str">
            <v>BUCHA DE REDUÇÃO, PPR, DN 25 X 20 MM, INSTALADO EM RAMAL OU SUB-RAMAL DE ÁGUA - FORNECIMENTO E INSTALAÇÃO. AF_08/2022</v>
          </cell>
          <cell r="I5049" t="str">
            <v>UN</v>
          </cell>
          <cell r="J5049" t="str">
            <v>ATRIBUÍDO SÃO PAULO</v>
          </cell>
          <cell r="K5049" t="str">
            <v>9,54</v>
          </cell>
        </row>
        <row r="5050">
          <cell r="A5050" t="str">
            <v>INSTALACOES HIDRO SANITARIAS</v>
          </cell>
          <cell r="B5050" t="str">
            <v>INHI</v>
          </cell>
          <cell r="C5050" t="str">
            <v>CONEXOES</v>
          </cell>
          <cell r="D5050" t="str">
            <v>0180</v>
          </cell>
        </row>
        <row r="5050">
          <cell r="G5050">
            <v>104192</v>
          </cell>
          <cell r="H5050" t="str">
            <v>TÊ MISTURADOR, PPR, F M M, DN 25 X 25 MM, INSTALADO EM RAMAL OU SUB-RAMAL DE ÁGUA - FORNECIMENTO E INSTALAÇÃO. AF_08/2022</v>
          </cell>
          <cell r="I5050" t="str">
            <v>UN</v>
          </cell>
          <cell r="J5050" t="str">
            <v>ATRIBUÍDO SÃO PAULO</v>
          </cell>
          <cell r="K5050" t="str">
            <v>27,10</v>
          </cell>
        </row>
        <row r="5051">
          <cell r="A5051" t="str">
            <v>INSTALACOES HIDRO SANITARIAS</v>
          </cell>
          <cell r="B5051" t="str">
            <v>INHI</v>
          </cell>
          <cell r="C5051" t="str">
            <v>CONEXOES</v>
          </cell>
          <cell r="D5051" t="str">
            <v>0180</v>
          </cell>
        </row>
        <row r="5051">
          <cell r="G5051">
            <v>104193</v>
          </cell>
          <cell r="H5051" t="str">
            <v>JOELHO 45 GRAUS, PPR, F/ F, DN 90 MM, INSTALADO EM PRUMADA DE ÁGUA - FORNECIMENTO E INSTALAÇÃO. AF_08/2022</v>
          </cell>
          <cell r="I5051" t="str">
            <v>UN</v>
          </cell>
          <cell r="J5051" t="str">
            <v>ATRIBUÍDO SÃO PAULO</v>
          </cell>
          <cell r="K5051" t="str">
            <v>161,12</v>
          </cell>
        </row>
        <row r="5052">
          <cell r="A5052" t="str">
            <v>INSTALACOES HIDRO SANITARIAS</v>
          </cell>
          <cell r="B5052" t="str">
            <v>INHI</v>
          </cell>
          <cell r="C5052" t="str">
            <v>CONEXOES</v>
          </cell>
          <cell r="D5052" t="str">
            <v>0180</v>
          </cell>
        </row>
        <row r="5052">
          <cell r="G5052">
            <v>104196</v>
          </cell>
          <cell r="H5052" t="str">
            <v>CURVA 90 GRAUS, PPR, DN 20 MM, INSTALADO EM RAMAL OU SUB-RAMAL DE ÁGUA - FORNECIMENTO E INSTALAÇÃO. AF_08/2022</v>
          </cell>
          <cell r="I5052" t="str">
            <v>UN</v>
          </cell>
          <cell r="J5052" t="str">
            <v>ATRIBUÍDO SÃO PAULO</v>
          </cell>
          <cell r="K5052" t="str">
            <v>15,04</v>
          </cell>
        </row>
        <row r="5053">
          <cell r="A5053" t="str">
            <v>INSTALACOES HIDRO SANITARIAS</v>
          </cell>
          <cell r="B5053" t="str">
            <v>INHI</v>
          </cell>
          <cell r="C5053" t="str">
            <v>CONEXOES</v>
          </cell>
          <cell r="D5053" t="str">
            <v>0180</v>
          </cell>
        </row>
        <row r="5053">
          <cell r="G5053">
            <v>104197</v>
          </cell>
          <cell r="H5053" t="str">
            <v>CURVA 90 GRAUS, PPR, DN 25 MM, INSTALADO EM RAMAL OU SUB-RAMAL DE ÁGUA - FORNECIMENTO E INSTALAÇÃO. AF_08/2022</v>
          </cell>
          <cell r="I5053" t="str">
            <v>UN</v>
          </cell>
          <cell r="J5053" t="str">
            <v>ATRIBUÍDO SÃO PAULO</v>
          </cell>
          <cell r="K5053" t="str">
            <v>28,00</v>
          </cell>
        </row>
        <row r="5054">
          <cell r="A5054" t="str">
            <v>INSTALACOES HIDRO SANITARIAS</v>
          </cell>
          <cell r="B5054" t="str">
            <v>INHI</v>
          </cell>
          <cell r="C5054" t="str">
            <v>CONEXOES</v>
          </cell>
          <cell r="D5054" t="str">
            <v>0180</v>
          </cell>
        </row>
        <row r="5054">
          <cell r="G5054">
            <v>104198</v>
          </cell>
          <cell r="H5054" t="str">
            <v>JOELHO 45 GRAUS, PPR, DN 20 MM, INSTALADO EM RAMAL OU SUB-RAMAL DE ÁGUA - FORNECIMENTO E INSTALAÇÃO. AF_08/2022</v>
          </cell>
          <cell r="I5054" t="str">
            <v>UN</v>
          </cell>
          <cell r="J5054" t="str">
            <v>ATRIBUÍDO SÃO PAULO</v>
          </cell>
          <cell r="K5054" t="str">
            <v>6,98</v>
          </cell>
        </row>
        <row r="5055">
          <cell r="A5055" t="str">
            <v>INSTALACOES HIDRO SANITARIAS</v>
          </cell>
          <cell r="B5055" t="str">
            <v>INHI</v>
          </cell>
          <cell r="C5055" t="str">
            <v>CONEXOES</v>
          </cell>
          <cell r="D5055" t="str">
            <v>0180</v>
          </cell>
        </row>
        <row r="5055">
          <cell r="G5055">
            <v>104199</v>
          </cell>
          <cell r="H5055" t="str">
            <v>JOELHO 90 GRAUS, PPR, DN 20 MM, INSTALADO EM RAMAL OU SUB-RAMAL DE ÁGUA - FORNECIMENTO E INSTALAÇÃO. AF_08/2022</v>
          </cell>
          <cell r="I5055" t="str">
            <v>UN</v>
          </cell>
          <cell r="J5055" t="str">
            <v>ATRIBUÍDO SÃO PAULO</v>
          </cell>
          <cell r="K5055" t="str">
            <v>6,75</v>
          </cell>
        </row>
        <row r="5056">
          <cell r="A5056" t="str">
            <v>INSTALACOES HIDRO SANITARIAS</v>
          </cell>
          <cell r="B5056" t="str">
            <v>INHI</v>
          </cell>
          <cell r="C5056" t="str">
            <v>CONEXOES</v>
          </cell>
          <cell r="D5056" t="str">
            <v>0180</v>
          </cell>
        </row>
        <row r="5056">
          <cell r="G5056">
            <v>104200</v>
          </cell>
          <cell r="H5056" t="str">
            <v>LUVA, PPR, DN 20 MM, INSTALADO EM RAMAL OU SUB-RAMAL DE ÁGUA - FORNECIMENTO E INSTALAÇÃO. AF_08/2022</v>
          </cell>
          <cell r="I5056" t="str">
            <v>UN</v>
          </cell>
          <cell r="J5056" t="str">
            <v>ATRIBUÍDO SÃO PAULO</v>
          </cell>
          <cell r="K5056" t="str">
            <v>5,61</v>
          </cell>
        </row>
        <row r="5057">
          <cell r="A5057" t="str">
            <v>INSTALACOES HIDRO SANITARIAS</v>
          </cell>
          <cell r="B5057" t="str">
            <v>INHI</v>
          </cell>
          <cell r="C5057" t="str">
            <v>CONEXOES</v>
          </cell>
          <cell r="D5057" t="str">
            <v>0180</v>
          </cell>
        </row>
        <row r="5057">
          <cell r="G5057">
            <v>104201</v>
          </cell>
          <cell r="H5057" t="str">
            <v>TÊ MISTURADOR, PPR, F M M, DN 20 X 20 MM, INSTALADO EM RAMAL OU SUB-RAMAL DE ÁGUA - FORNECIMENTO E INSTALAÇÃO. AF_08/2022</v>
          </cell>
          <cell r="I5057" t="str">
            <v>UN</v>
          </cell>
          <cell r="J5057" t="str">
            <v>ATRIBUÍDO SÃO PAULO</v>
          </cell>
          <cell r="K5057" t="str">
            <v>18,51</v>
          </cell>
        </row>
        <row r="5058">
          <cell r="A5058" t="str">
            <v>INSTALACOES HIDRO SANITARIAS</v>
          </cell>
          <cell r="B5058" t="str">
            <v>INHI</v>
          </cell>
          <cell r="C5058" t="str">
            <v>CONEXOES</v>
          </cell>
          <cell r="D5058" t="str">
            <v>0180</v>
          </cell>
        </row>
        <row r="5058">
          <cell r="G5058">
            <v>104202</v>
          </cell>
          <cell r="H5058" t="str">
            <v>TÊ NORMAL, PPR, 90 GRAUS, DN 20 X 20 X 20 MM, INSTALADO EM RAMAL OU SUB-RAMAL DE ÁGUA - FORNECIMENTO E INSTALAÇÃO. AF_08/2022</v>
          </cell>
          <cell r="I5058" t="str">
            <v>UN</v>
          </cell>
          <cell r="J5058" t="str">
            <v>ATRIBUÍDO SÃO PAULO</v>
          </cell>
          <cell r="K5058" t="str">
            <v>10,09</v>
          </cell>
        </row>
        <row r="5059">
          <cell r="A5059" t="str">
            <v>INSTALACOES HIDRO SANITARIAS</v>
          </cell>
          <cell r="B5059" t="str">
            <v>INHI</v>
          </cell>
          <cell r="C5059" t="str">
            <v>CONEXOES</v>
          </cell>
          <cell r="D5059" t="str">
            <v>0180</v>
          </cell>
        </row>
        <row r="5059">
          <cell r="G5059">
            <v>104317</v>
          </cell>
          <cell r="H5059" t="str">
            <v>JOELHO 90 GRAUS, PVC, SOLDÁVEL, DN 20 MM, INSTALADO EM DRENO DE AR CONDICIONADO - FORNECIMENTO E INSTALAÇÃO. AF_08/2022</v>
          </cell>
          <cell r="I5059" t="str">
            <v>UN</v>
          </cell>
          <cell r="J5059" t="str">
            <v>COEFICIENTE DE REPRESENTATIVIDADE</v>
          </cell>
          <cell r="K5059" t="str">
            <v>5,98</v>
          </cell>
        </row>
        <row r="5060">
          <cell r="A5060" t="str">
            <v>INSTALACOES HIDRO SANITARIAS</v>
          </cell>
          <cell r="B5060" t="str">
            <v>INHI</v>
          </cell>
          <cell r="C5060" t="str">
            <v>CONEXOES</v>
          </cell>
          <cell r="D5060" t="str">
            <v>0180</v>
          </cell>
        </row>
        <row r="5060">
          <cell r="G5060">
            <v>104318</v>
          </cell>
          <cell r="H5060" t="str">
            <v>JOELHO 45 GRAUS, PVC, SOLDÁVEL, DN 20 MM, INSTALADO EM DRENO DE AR CONDICIONADO - FORNECIMENTO E INSTALAÇÃO. AF_08/2022</v>
          </cell>
          <cell r="I5060" t="str">
            <v>UN</v>
          </cell>
          <cell r="J5060" t="str">
            <v>COEFICIENTE DE REPRESENTATIVIDADE</v>
          </cell>
          <cell r="K5060" t="str">
            <v>6,50</v>
          </cell>
        </row>
        <row r="5061">
          <cell r="A5061" t="str">
            <v>INSTALACOES HIDRO SANITARIAS</v>
          </cell>
          <cell r="B5061" t="str">
            <v>INHI</v>
          </cell>
          <cell r="C5061" t="str">
            <v>CONEXOES</v>
          </cell>
          <cell r="D5061" t="str">
            <v>0180</v>
          </cell>
        </row>
        <row r="5061">
          <cell r="G5061">
            <v>104319</v>
          </cell>
          <cell r="H5061" t="str">
            <v>JOELHO 90 GRAUS, PVC, SOLDÁVEL, DN 32 MM, INSTALADO EM DRENO DE AR CONDICIONADO - FORNECIMENTO E INSTALAÇÃO. AF_08/2022</v>
          </cell>
          <cell r="I5061" t="str">
            <v>UN</v>
          </cell>
          <cell r="J5061" t="str">
            <v>COEFICIENTE DE REPRESENTATIVIDADE</v>
          </cell>
          <cell r="K5061" t="str">
            <v>8,87</v>
          </cell>
        </row>
        <row r="5062">
          <cell r="A5062" t="str">
            <v>INSTALACOES HIDRO SANITARIAS</v>
          </cell>
          <cell r="B5062" t="str">
            <v>INHI</v>
          </cell>
          <cell r="C5062" t="str">
            <v>CONEXOES</v>
          </cell>
          <cell r="D5062" t="str">
            <v>0180</v>
          </cell>
        </row>
        <row r="5062">
          <cell r="G5062">
            <v>104320</v>
          </cell>
          <cell r="H5062" t="str">
            <v>JOELHO 45 GRAUS, PVC, SOLDÁVEL, DN 32 MM, INSTALADO EM DRENO DE AR CONDICIONADO - FORNECIMENTO E INSTALAÇÃO. AF_08/2022</v>
          </cell>
          <cell r="I5062" t="str">
            <v>UN</v>
          </cell>
          <cell r="J5062" t="str">
            <v>COEFICIENTE DE REPRESENTATIVIDADE</v>
          </cell>
          <cell r="K5062" t="str">
            <v>10,53</v>
          </cell>
        </row>
        <row r="5063">
          <cell r="A5063" t="str">
            <v>INSTALACOES HIDRO SANITARIAS</v>
          </cell>
          <cell r="B5063" t="str">
            <v>INHI</v>
          </cell>
          <cell r="C5063" t="str">
            <v>CONEXOES</v>
          </cell>
          <cell r="D5063" t="str">
            <v>0180</v>
          </cell>
        </row>
        <row r="5063">
          <cell r="G5063">
            <v>104321</v>
          </cell>
          <cell r="H5063" t="str">
            <v>LUVA, PVC, SOLDÁVEL, DN 20 MM, INSTALADO EM DRENO DE AR CONDICIONADO - FORNECIMENTO E INSTALAÇÃO. AF_08/2022</v>
          </cell>
          <cell r="I5063" t="str">
            <v>UN</v>
          </cell>
          <cell r="J5063" t="str">
            <v>COEFICIENTE DE REPRESENTATIVIDADE</v>
          </cell>
          <cell r="K5063" t="str">
            <v>4,59</v>
          </cell>
        </row>
        <row r="5064">
          <cell r="A5064" t="str">
            <v>INSTALACOES HIDRO SANITARIAS</v>
          </cell>
          <cell r="B5064" t="str">
            <v>INHI</v>
          </cell>
          <cell r="C5064" t="str">
            <v>CONEXOES</v>
          </cell>
          <cell r="D5064" t="str">
            <v>0180</v>
          </cell>
        </row>
        <row r="5064">
          <cell r="G5064">
            <v>104322</v>
          </cell>
          <cell r="H5064" t="str">
            <v>LUVA, PVC, SOLDÁVEL, DN 32 MM, INSTALADO EM DRENO DE AR CONDICIONADO - FORNECIMENTO E INSTALAÇÃO. AF_08/2022</v>
          </cell>
          <cell r="I5064" t="str">
            <v>UN</v>
          </cell>
          <cell r="J5064" t="str">
            <v>COEFICIENTE DE REPRESENTATIVIDADE</v>
          </cell>
          <cell r="K5064" t="str">
            <v>6,72</v>
          </cell>
        </row>
        <row r="5065">
          <cell r="A5065" t="str">
            <v>INSTALACOES HIDRO SANITARIAS</v>
          </cell>
          <cell r="B5065" t="str">
            <v>INHI</v>
          </cell>
          <cell r="C5065" t="str">
            <v>CONEXOES</v>
          </cell>
          <cell r="D5065" t="str">
            <v>0180</v>
          </cell>
        </row>
        <row r="5065">
          <cell r="G5065">
            <v>104323</v>
          </cell>
          <cell r="H5065" t="str">
            <v>TE, PVC, SOLDÁVEL, DN 20 MM, INSTALADO EM DRENO DE AR CONDICIONADO - FORNECIMENTO E INSTALAÇÃO. AF_08/2022</v>
          </cell>
          <cell r="I5065" t="str">
            <v>UN</v>
          </cell>
          <cell r="J5065" t="str">
            <v>COEFICIENTE DE REPRESENTATIVIDADE</v>
          </cell>
          <cell r="K5065" t="str">
            <v>8,36</v>
          </cell>
        </row>
        <row r="5066">
          <cell r="A5066" t="str">
            <v>INSTALACOES HIDRO SANITARIAS</v>
          </cell>
          <cell r="B5066" t="str">
            <v>INHI</v>
          </cell>
          <cell r="C5066" t="str">
            <v>CONEXOES</v>
          </cell>
          <cell r="D5066" t="str">
            <v>0180</v>
          </cell>
        </row>
        <row r="5066">
          <cell r="G5066">
            <v>104324</v>
          </cell>
          <cell r="H5066" t="str">
            <v>TE, PVC, SOLDÁVEL, DN 32 MM, INSTALADO EM DRENO DE AR CONDICIONADO - FORNECIMENTO E INSTALAÇÃO. AF_08/2022</v>
          </cell>
          <cell r="I5066" t="str">
            <v>UN</v>
          </cell>
          <cell r="J5066" t="str">
            <v>COEFICIENTE DE REPRESENTATIVIDADE</v>
          </cell>
          <cell r="K5066" t="str">
            <v>12,58</v>
          </cell>
        </row>
        <row r="5067">
          <cell r="A5067" t="str">
            <v>INSTALACOES HIDRO SANITARIAS</v>
          </cell>
          <cell r="B5067" t="str">
            <v>INHI</v>
          </cell>
          <cell r="C5067" t="str">
            <v>CONEXOES</v>
          </cell>
          <cell r="D5067" t="str">
            <v>0180</v>
          </cell>
        </row>
        <row r="5067">
          <cell r="G5067">
            <v>104341</v>
          </cell>
          <cell r="H5067" t="str">
            <v>BUCHA DE REDUÇÃO LONGA, PVC, SÉRIE NORMAL, ESGOTO PREDIAL, DN 50 X 40 MM, JUNTA SOLDÁVEL E ELÁSTICA, FORNECIDO E INSTALADO EM RAMAL DE DESCARGA OU RAMAL DE ESGOTO SANITÁRIO. AF_08/2022</v>
          </cell>
          <cell r="I5067" t="str">
            <v>UN</v>
          </cell>
          <cell r="J5067" t="str">
            <v>COEFICIENTE DE REPRESENTATIVIDADE</v>
          </cell>
          <cell r="K5067" t="str">
            <v>9,82</v>
          </cell>
        </row>
        <row r="5068">
          <cell r="A5068" t="str">
            <v>INSTALACOES HIDRO SANITARIAS</v>
          </cell>
          <cell r="B5068" t="str">
            <v>INHI</v>
          </cell>
          <cell r="C5068" t="str">
            <v>CONEXOES</v>
          </cell>
          <cell r="D5068" t="str">
            <v>0180</v>
          </cell>
        </row>
        <row r="5068">
          <cell r="G5068">
            <v>104343</v>
          </cell>
          <cell r="H5068" t="str">
            <v>JUNÇÃO DE REDUÇÃO INVERTIDA, PVC, SÉRIE NORMAL, ESGOTO PREDIAL, DN 75 X 50 MM, JUNTA ELÁSTICA, FORNECIDO E INSTALADO EM RAMAL DE DESCARGA OU RAMAL DE ESGOTO SANITÁRIO. AF_08/2022</v>
          </cell>
          <cell r="I5068" t="str">
            <v>UN</v>
          </cell>
          <cell r="J5068" t="str">
            <v>COEFICIENTE DE REPRESENTATIVIDADE</v>
          </cell>
          <cell r="K5068" t="str">
            <v>30,83</v>
          </cell>
        </row>
        <row r="5069">
          <cell r="A5069" t="str">
            <v>INSTALACOES HIDRO SANITARIAS</v>
          </cell>
          <cell r="B5069" t="str">
            <v>INHI</v>
          </cell>
          <cell r="C5069" t="str">
            <v>CONEXOES</v>
          </cell>
          <cell r="D5069" t="str">
            <v>0180</v>
          </cell>
        </row>
        <row r="5069">
          <cell r="G5069">
            <v>104344</v>
          </cell>
          <cell r="H5069" t="str">
            <v>TE, PVC, SÉRIE NORMAL, ESGOTO PREDIAL, DN 100 X 50 MM, JUNTA ELÁSTICA, FORNECIDO E INSTALADO EM RAMAL DE DESCARGA OU RAMAL DE ESGOTO SANITÁRIO. AF_08/2022</v>
          </cell>
          <cell r="I5069" t="str">
            <v>UN</v>
          </cell>
          <cell r="J5069" t="str">
            <v>COEFICIENTE DE REPRESENTATIVIDADE</v>
          </cell>
          <cell r="K5069" t="str">
            <v>37,03</v>
          </cell>
        </row>
        <row r="5070">
          <cell r="A5070" t="str">
            <v>INSTALACOES HIDRO SANITARIAS</v>
          </cell>
          <cell r="B5070" t="str">
            <v>INHI</v>
          </cell>
          <cell r="C5070" t="str">
            <v>CONEXOES</v>
          </cell>
          <cell r="D5070" t="str">
            <v>0180</v>
          </cell>
        </row>
        <row r="5070">
          <cell r="G5070">
            <v>104345</v>
          </cell>
          <cell r="H5070" t="str">
            <v>JUNÇÃO DE REDUÇÃO INVERTIDA, PVC, SÉRIE NORMAL, ESGOTO PREDIAL, DN 100 X 50 MM, JUNTA ELÁSTICA, FORNECIDO E INSTALADO EM RAMAL DE DESCARGA OU RAMAL DE ESGOTO SANITÁRIO. AF_08/2022</v>
          </cell>
          <cell r="I5070" t="str">
            <v>UN</v>
          </cell>
          <cell r="J5070" t="str">
            <v>COEFICIENTE DE REPRESENTATIVIDADE</v>
          </cell>
          <cell r="K5070" t="str">
            <v>38,97</v>
          </cell>
        </row>
        <row r="5071">
          <cell r="A5071" t="str">
            <v>INSTALACOES HIDRO SANITARIAS</v>
          </cell>
          <cell r="B5071" t="str">
            <v>INHI</v>
          </cell>
          <cell r="C5071" t="str">
            <v>CONEXOES</v>
          </cell>
          <cell r="D5071" t="str">
            <v>0180</v>
          </cell>
        </row>
        <row r="5071">
          <cell r="G5071">
            <v>104346</v>
          </cell>
          <cell r="H5071" t="str">
            <v>TE, PVC, SÉRIE NORMAL, ESGOTO PREDIAL, DN 100 X 75 MM, JUNTA ELÁSTICA, FORNECIDO E INSTALADO EM RAMAL DE DESCARGA OU RAMAL DE ESGOTO SANITÁRIO. AF_08/2022</v>
          </cell>
          <cell r="I5071" t="str">
            <v>UN</v>
          </cell>
          <cell r="J5071" t="str">
            <v>COEFICIENTE DE REPRESENTATIVIDADE</v>
          </cell>
          <cell r="K5071" t="str">
            <v>40,99</v>
          </cell>
        </row>
        <row r="5072">
          <cell r="A5072" t="str">
            <v>INSTALACOES HIDRO SANITARIAS</v>
          </cell>
          <cell r="B5072" t="str">
            <v>INHI</v>
          </cell>
          <cell r="C5072" t="str">
            <v>CONEXOES</v>
          </cell>
          <cell r="D5072" t="str">
            <v>0180</v>
          </cell>
        </row>
        <row r="5072">
          <cell r="G5072">
            <v>104347</v>
          </cell>
          <cell r="H5072" t="str">
            <v>JUNÇÃO DE REDUCAO INVERTIDA, PVC, SÉRIE NORMAL, ESGOTO PREDIAL, DN 100 X 75 MM, JUNTA ELÁSTICA, FORNECIDO E INSTALADO EM RAMAL DE DESCARGA OU RAMAL DE ESGOTO SANITÁRIO. AF_08/2022</v>
          </cell>
          <cell r="I5072" t="str">
            <v>UN</v>
          </cell>
          <cell r="J5072" t="str">
            <v>COEFICIENTE DE REPRESENTATIVIDADE</v>
          </cell>
          <cell r="K5072" t="str">
            <v>43,50</v>
          </cell>
        </row>
        <row r="5073">
          <cell r="A5073" t="str">
            <v>INSTALACOES HIDRO SANITARIAS</v>
          </cell>
          <cell r="B5073" t="str">
            <v>INHI</v>
          </cell>
          <cell r="C5073" t="str">
            <v>CONEXOES</v>
          </cell>
          <cell r="D5073" t="str">
            <v>0180</v>
          </cell>
        </row>
        <row r="5073">
          <cell r="G5073">
            <v>104348</v>
          </cell>
          <cell r="H5073" t="str">
            <v>TERMINAL DE VENTILAÇÃO, PVC, SÉRIE NORMAL, ESGOTO PREDIAL, DN 50 MM, JUNTA SOLDÁVEL, FORNECIDO E INSTALADO EM PRUMADA DE ESGOTO SANITÁRIO OU VENTILAÇÃO. AF_08/2022</v>
          </cell>
          <cell r="I5073" t="str">
            <v>UN</v>
          </cell>
          <cell r="J5073" t="str">
            <v>COEFICIENTE DE REPRESENTATIVIDADE</v>
          </cell>
          <cell r="K5073" t="str">
            <v>10,26</v>
          </cell>
        </row>
        <row r="5074">
          <cell r="A5074" t="str">
            <v>INSTALACOES HIDRO SANITARIAS</v>
          </cell>
          <cell r="B5074" t="str">
            <v>INHI</v>
          </cell>
          <cell r="C5074" t="str">
            <v>CONEXOES</v>
          </cell>
          <cell r="D5074" t="str">
            <v>0180</v>
          </cell>
        </row>
        <row r="5074">
          <cell r="G5074">
            <v>104350</v>
          </cell>
          <cell r="H5074" t="str">
            <v>JUNÇÃO DE REDUÇÃO INVERTIDA, PVC, SÉRIE NORMAL, ESGOTO PREDIAL, DN 75 X 50 MM, JUNTA ELÁSTICA, FORNECIDO E INSTALADO EM PRUMADA DE ESGOTO SANITÁRIO OU VENTILAÇÃO. AF_08/2022</v>
          </cell>
          <cell r="I5074" t="str">
            <v>UN</v>
          </cell>
          <cell r="J5074" t="str">
            <v>COEFICIENTE DE REPRESENTATIVIDADE</v>
          </cell>
          <cell r="K5074" t="str">
            <v>27,23</v>
          </cell>
        </row>
        <row r="5075">
          <cell r="A5075" t="str">
            <v>INSTALACOES HIDRO SANITARIAS</v>
          </cell>
          <cell r="B5075" t="str">
            <v>INHI</v>
          </cell>
          <cell r="C5075" t="str">
            <v>CONEXOES</v>
          </cell>
          <cell r="D5075" t="str">
            <v>0180</v>
          </cell>
        </row>
        <row r="5075">
          <cell r="G5075">
            <v>104351</v>
          </cell>
          <cell r="H5075" t="str">
            <v>TERMINAL DE VENTILAÇÃO, PVC, SÉRIE NORMAL, ESGOTO PREDIAL, DN 75 MM, JUNTA SOLDÁVEL, FORNECIDO E INSTALADO EM PRUMADA DE ESGOTO SANITÁRIO OU VENTILAÇÃO. AF_08/2022</v>
          </cell>
          <cell r="I5075" t="str">
            <v>UN</v>
          </cell>
          <cell r="J5075" t="str">
            <v>COEFICIENTE DE REPRESENTATIVIDADE</v>
          </cell>
          <cell r="K5075" t="str">
            <v>21,16</v>
          </cell>
        </row>
        <row r="5076">
          <cell r="A5076" t="str">
            <v>INSTALACOES HIDRO SANITARIAS</v>
          </cell>
          <cell r="B5076" t="str">
            <v>INHI</v>
          </cell>
          <cell r="C5076" t="str">
            <v>CONEXOES</v>
          </cell>
          <cell r="D5076" t="str">
            <v>0180</v>
          </cell>
        </row>
        <row r="5076">
          <cell r="G5076">
            <v>104352</v>
          </cell>
          <cell r="H5076" t="str">
            <v>TE, PVC, SÉRIE NORMAL, ESGOTO PREDIAL, DN 100 X 50 MM, JUNTA ELÁSTICA, FORNECIDO E INSTALADO EM PRUMADA DE ESGOTO SANITÁRIO OU VENTILAÇÃO. AF_08/2022</v>
          </cell>
          <cell r="I5076" t="str">
            <v>UN</v>
          </cell>
          <cell r="J5076" t="str">
            <v>COEFICIENTE DE REPRESENTATIVIDADE</v>
          </cell>
          <cell r="K5076" t="str">
            <v>35,96</v>
          </cell>
        </row>
        <row r="5077">
          <cell r="A5077" t="str">
            <v>INSTALACOES HIDRO SANITARIAS</v>
          </cell>
          <cell r="B5077" t="str">
            <v>INHI</v>
          </cell>
          <cell r="C5077" t="str">
            <v>CONEXOES</v>
          </cell>
          <cell r="D5077" t="str">
            <v>0180</v>
          </cell>
        </row>
        <row r="5077">
          <cell r="G5077">
            <v>104353</v>
          </cell>
          <cell r="H5077" t="str">
            <v>JUNÇÃO DE REDUÇÃO INVERTIDA, PVC, SÉRIE NORMAL, ESGOTO PREDIAL, DN 100 X 50 MM, JUNTA ELÁSTICA, FORNECIDO E INSTALADO EM PRUMADA DE ESGOTO SANITÁRIO OU VENTILAÇÃO. AF_08/2022</v>
          </cell>
          <cell r="I5077" t="str">
            <v>UN</v>
          </cell>
          <cell r="J5077" t="str">
            <v>COEFICIENTE DE REPRESENTATIVIDADE</v>
          </cell>
          <cell r="K5077" t="str">
            <v>37,90</v>
          </cell>
        </row>
        <row r="5078">
          <cell r="A5078" t="str">
            <v>INSTALACOES HIDRO SANITARIAS</v>
          </cell>
          <cell r="B5078" t="str">
            <v>INHI</v>
          </cell>
          <cell r="C5078" t="str">
            <v>CONEXOES</v>
          </cell>
          <cell r="D5078" t="str">
            <v>0180</v>
          </cell>
        </row>
        <row r="5078">
          <cell r="G5078">
            <v>104354</v>
          </cell>
          <cell r="H5078" t="str">
            <v>TE, PVC, SÉRIE NORMAL, ESGOTO PREDIAL, DN 100 X 75 MM, JUNTA ELÁSTICA, FORNECIDO E INSTALADO EM PRUMADA DE ESGOTO SANITÁRIO OU VENTILAÇÃO. AF_08/2022</v>
          </cell>
          <cell r="I5078" t="str">
            <v>UN</v>
          </cell>
          <cell r="J5078" t="str">
            <v>COEFICIENTE DE REPRESENTATIVIDADE</v>
          </cell>
          <cell r="K5078" t="str">
            <v>41,19</v>
          </cell>
        </row>
        <row r="5079">
          <cell r="A5079" t="str">
            <v>INSTALACOES HIDRO SANITARIAS</v>
          </cell>
          <cell r="B5079" t="str">
            <v>INHI</v>
          </cell>
          <cell r="C5079" t="str">
            <v>CONEXOES</v>
          </cell>
          <cell r="D5079" t="str">
            <v>0180</v>
          </cell>
        </row>
        <row r="5079">
          <cell r="G5079">
            <v>104355</v>
          </cell>
          <cell r="H5079" t="str">
            <v>JUNÇÃO DE REDUCAO INVERTIDA, PVC, SÉRIE NORMAL, ESGOTO PREDIAL, DN 100 X 75 MM, JUNTA ELÁSTICA, FORNECIDO E INSTALADO EM PRUMADA DE ESGOTO SANITÁRIO OU VENTILAÇÃO. AF_08/2022</v>
          </cell>
          <cell r="I5079" t="str">
            <v>UN</v>
          </cell>
          <cell r="J5079" t="str">
            <v>COEFICIENTE DE REPRESENTATIVIDADE</v>
          </cell>
          <cell r="K5079" t="str">
            <v>43,70</v>
          </cell>
        </row>
        <row r="5080">
          <cell r="A5080" t="str">
            <v>INSTALACOES HIDRO SANITARIAS</v>
          </cell>
          <cell r="B5080" t="str">
            <v>INHI</v>
          </cell>
          <cell r="C5080" t="str">
            <v>CONEXOES</v>
          </cell>
          <cell r="D5080" t="str">
            <v>0180</v>
          </cell>
        </row>
        <row r="5080">
          <cell r="G5080">
            <v>104356</v>
          </cell>
          <cell r="H5080" t="str">
            <v>TERMINAL DE VENTILAÇÃO, PVC, SÉRIE NORMAL, ESGOTO PREDIAL, DN 100 MM, JUNTA SOLDÁVEL, FORNECIDO E INSTALADO EM PRUMADA DE ESGOTO SANITÁRIO OU VENTILAÇÃO. AF_08/2022</v>
          </cell>
          <cell r="I5080" t="str">
            <v>UN</v>
          </cell>
          <cell r="J5080" t="str">
            <v>COEFICIENTE DE REPRESENTATIVIDADE</v>
          </cell>
          <cell r="K5080" t="str">
            <v>27,98</v>
          </cell>
        </row>
        <row r="5081">
          <cell r="A5081" t="str">
            <v>INSTALACOES HIDRO SANITARIAS</v>
          </cell>
          <cell r="B5081" t="str">
            <v>INHI</v>
          </cell>
          <cell r="C5081" t="str">
            <v>CONEXOES</v>
          </cell>
          <cell r="D5081" t="str">
            <v>0180</v>
          </cell>
        </row>
        <row r="5081">
          <cell r="G5081">
            <v>104357</v>
          </cell>
          <cell r="H5081" t="str">
            <v>CAP, PVC, SÉRIE NORMAL, ESGOTO PREDIAL, DN 100 MM, JUNTA ELÁSTICA, FORNECIDO E INSTALADO EM SUBCOLETOR AÉREO DE ESGOTO SANITÁRIO. AF_08/2022</v>
          </cell>
          <cell r="I5081" t="str">
            <v>UN</v>
          </cell>
          <cell r="J5081" t="str">
            <v>COEFICIENTE DE REPRESENTATIVIDADE</v>
          </cell>
          <cell r="K5081" t="str">
            <v>17,43</v>
          </cell>
        </row>
        <row r="5082">
          <cell r="A5082" t="str">
            <v>INSTALACOES HIDRO SANITARIAS</v>
          </cell>
          <cell r="B5082" t="str">
            <v>INHI</v>
          </cell>
          <cell r="C5082" t="str">
            <v>CONEXOES</v>
          </cell>
          <cell r="D5082" t="str">
            <v>0180</v>
          </cell>
        </row>
        <row r="5082">
          <cell r="G5082">
            <v>104576</v>
          </cell>
          <cell r="H5082" t="str">
            <v>LUVA DE REDUÇÃO, PARA INSTALAÇÕES EM PEX ÁGUA, DN 20 X 16 MM, COM ANEL DESLIZANTE - FORNECIMENTO E INSTALAÇÃO. AF_02/2023</v>
          </cell>
          <cell r="I5082" t="str">
            <v>UN</v>
          </cell>
          <cell r="J5082" t="str">
            <v>ATRIBUÍDO SÃO PAULO</v>
          </cell>
          <cell r="K5082" t="str">
            <v>14,58</v>
          </cell>
        </row>
        <row r="5083">
          <cell r="A5083" t="str">
            <v>INSTALACOES HIDRO SANITARIAS</v>
          </cell>
          <cell r="B5083" t="str">
            <v>INHI</v>
          </cell>
          <cell r="C5083" t="str">
            <v>CONEXOES</v>
          </cell>
          <cell r="D5083" t="str">
            <v>0180</v>
          </cell>
        </row>
        <row r="5083">
          <cell r="G5083">
            <v>104577</v>
          </cell>
          <cell r="H5083" t="str">
            <v>LUVA DE REDUÇÃO, PARA INSTALAÇÕES EM PEX ÁGUA, DN 25 X 16 MM, COM ANEL DESLIZANTE - FORNECIMENTO E INSTALAÇÃO. AF_02/2023</v>
          </cell>
          <cell r="I5083" t="str">
            <v>UN</v>
          </cell>
          <cell r="J5083" t="str">
            <v>ATRIBUÍDO SÃO PAULO</v>
          </cell>
          <cell r="K5083" t="str">
            <v>19,84</v>
          </cell>
        </row>
        <row r="5084">
          <cell r="A5084" t="str">
            <v>INSTALACOES HIDRO SANITARIAS</v>
          </cell>
          <cell r="B5084" t="str">
            <v>INHI</v>
          </cell>
          <cell r="C5084" t="str">
            <v>CONEXOES</v>
          </cell>
          <cell r="D5084" t="str">
            <v>0180</v>
          </cell>
        </row>
        <row r="5084">
          <cell r="G5084">
            <v>104578</v>
          </cell>
          <cell r="H5084" t="str">
            <v>LUVA DE REDUÇÃO, PARA INSTALAÇÕES EM PEX ÁGUA, DN 25 X 20 MM, COM ANEL DESLIZANTE - FORNECIMENTO E INSTALAÇÃO. AF_02/2023</v>
          </cell>
          <cell r="I5084" t="str">
            <v>UN</v>
          </cell>
          <cell r="J5084" t="str">
            <v>ATRIBUÍDO SÃO PAULO</v>
          </cell>
          <cell r="K5084" t="str">
            <v>21,27</v>
          </cell>
        </row>
        <row r="5085">
          <cell r="A5085" t="str">
            <v>INSTALACOES HIDRO SANITARIAS</v>
          </cell>
          <cell r="B5085" t="str">
            <v>INHI</v>
          </cell>
          <cell r="C5085" t="str">
            <v>CONEXOES</v>
          </cell>
          <cell r="D5085" t="str">
            <v>0180</v>
          </cell>
        </row>
        <row r="5085">
          <cell r="G5085">
            <v>104579</v>
          </cell>
          <cell r="H5085" t="str">
            <v>LUVA DE REDUÇÃO, PARA INSTALAÇÕES EM PEX ÁGUA, DN 32 X 25 MM, COM ANEL DESLIZANTE - FORNECIMENTO E INSTALAÇÃO. AF_02/2023</v>
          </cell>
          <cell r="I5085" t="str">
            <v>UN</v>
          </cell>
          <cell r="J5085" t="str">
            <v>ATRIBUÍDO SÃO PAULO</v>
          </cell>
          <cell r="K5085" t="str">
            <v>28,05</v>
          </cell>
        </row>
        <row r="5086">
          <cell r="A5086" t="str">
            <v>INSTALACOES HIDRO SANITARIAS</v>
          </cell>
          <cell r="B5086" t="str">
            <v>INHI</v>
          </cell>
          <cell r="C5086" t="str">
            <v>CONEXOES</v>
          </cell>
          <cell r="D5086" t="str">
            <v>0180</v>
          </cell>
        </row>
        <row r="5086">
          <cell r="G5086">
            <v>104581</v>
          </cell>
          <cell r="H5086" t="str">
            <v>LUVA , PARA INSTALAÇÕES EM PEX ÁGUA, DN 16 MM, COM ANEL DESLIZANTE - FORNECIMENTO E INSTALAÇÃO. AF_02/2023</v>
          </cell>
          <cell r="I5086" t="str">
            <v>UN</v>
          </cell>
          <cell r="J5086" t="str">
            <v>ATRIBUÍDO SÃO PAULO</v>
          </cell>
          <cell r="K5086" t="str">
            <v>13,32</v>
          </cell>
        </row>
        <row r="5087">
          <cell r="A5087" t="str">
            <v>INSTALACOES HIDRO SANITARIAS</v>
          </cell>
          <cell r="B5087" t="str">
            <v>INHI</v>
          </cell>
          <cell r="C5087" t="str">
            <v>CONEXOES</v>
          </cell>
          <cell r="D5087" t="str">
            <v>0180</v>
          </cell>
        </row>
        <row r="5087">
          <cell r="G5087">
            <v>104582</v>
          </cell>
          <cell r="H5087" t="str">
            <v>LUVA , PARA INSTALAÇÕES EM PEX ÁGUA, DN 20 MM, COM ANEL DESLIZANTE - FORNECIMENTO E INSTALAÇÃO. AF_02/2023</v>
          </cell>
          <cell r="I5087" t="str">
            <v>UN</v>
          </cell>
          <cell r="J5087" t="str">
            <v>ATRIBUÍDO SÃO PAULO</v>
          </cell>
          <cell r="K5087" t="str">
            <v>17,08</v>
          </cell>
        </row>
        <row r="5088">
          <cell r="A5088" t="str">
            <v>INSTALACOES HIDRO SANITARIAS</v>
          </cell>
          <cell r="B5088" t="str">
            <v>INHI</v>
          </cell>
          <cell r="C5088" t="str">
            <v>CONEXOES</v>
          </cell>
          <cell r="D5088" t="str">
            <v>0180</v>
          </cell>
        </row>
        <row r="5088">
          <cell r="G5088">
            <v>104583</v>
          </cell>
          <cell r="H5088" t="str">
            <v>LUVA , PARA INSTALAÇÕES EM PEX ÁGUA, DN 25 MM, COM ANEL DESLIZANTE - FORNECIMENTO E INSTALAÇÃO. AF_02/2023</v>
          </cell>
          <cell r="I5088" t="str">
            <v>UN</v>
          </cell>
          <cell r="J5088" t="str">
            <v>ATRIBUÍDO SÃO PAULO</v>
          </cell>
          <cell r="K5088" t="str">
            <v>27,86</v>
          </cell>
        </row>
        <row r="5089">
          <cell r="A5089" t="str">
            <v>INSTALACOES HIDRO SANITARIAS</v>
          </cell>
          <cell r="B5089" t="str">
            <v>INHI</v>
          </cell>
          <cell r="C5089" t="str">
            <v>CONEXOES</v>
          </cell>
          <cell r="D5089" t="str">
            <v>0180</v>
          </cell>
        </row>
        <row r="5089">
          <cell r="G5089">
            <v>104584</v>
          </cell>
          <cell r="H5089" t="str">
            <v>LUVA , PARA INSTALAÇÕES EM PEX ÁGUA, DN 32 MM, COM ANEL DESLIZANTE - FORNECIMENTO E INSTALAÇÃO. AF_02/2023</v>
          </cell>
          <cell r="I5089" t="str">
            <v>UN</v>
          </cell>
          <cell r="J5089" t="str">
            <v>ATRIBUÍDO SÃO PAULO</v>
          </cell>
          <cell r="K5089" t="str">
            <v>33,38</v>
          </cell>
        </row>
        <row r="5090">
          <cell r="A5090" t="str">
            <v>INSTALACOES HIDRO SANITARIAS</v>
          </cell>
          <cell r="B5090" t="str">
            <v>INHI</v>
          </cell>
          <cell r="C5090" t="str">
            <v>CONEXOES</v>
          </cell>
          <cell r="D5090" t="str">
            <v>0180</v>
          </cell>
        </row>
        <row r="5090">
          <cell r="G5090">
            <v>105146</v>
          </cell>
          <cell r="H5090" t="str">
            <v>BUCHA DE REDUÇÃO, PPR, DN 50 X 32 MM, INSTALADO EM RESERVAÇÃO PREDIAL DE ÁGUA - FORNECIMENTO E INSTALAÇÃO. AF_04/2024</v>
          </cell>
          <cell r="I5090" t="str">
            <v>UN</v>
          </cell>
          <cell r="J5090" t="str">
            <v>ATRIBUÍDO SÃO PAULO</v>
          </cell>
          <cell r="K5090" t="str">
            <v>21,38</v>
          </cell>
        </row>
        <row r="5091">
          <cell r="A5091" t="str">
            <v>INSTALACOES HIDRO SANITARIAS</v>
          </cell>
          <cell r="B5091" t="str">
            <v>INHI</v>
          </cell>
          <cell r="C5091" t="str">
            <v>CONEXOES</v>
          </cell>
          <cell r="D5091" t="str">
            <v>0180</v>
          </cell>
        </row>
        <row r="5091">
          <cell r="G5091">
            <v>105147</v>
          </cell>
          <cell r="H5091" t="str">
            <v>CURVA PPR 90 GRAUS, DN 20 MM, INSTALADO EM RESERVAÇÃO PREDIAL DE ÁGUA - FORNECIMENTO E INSTALAÇÃO. AF_04/2024</v>
          </cell>
          <cell r="I5091" t="str">
            <v>UN</v>
          </cell>
          <cell r="J5091" t="str">
            <v>ATRIBUÍDO SÃO PAULO</v>
          </cell>
          <cell r="K5091" t="str">
            <v>14,67</v>
          </cell>
        </row>
        <row r="5092">
          <cell r="A5092" t="str">
            <v>INSTALACOES HIDRO SANITARIAS</v>
          </cell>
          <cell r="B5092" t="str">
            <v>INHI</v>
          </cell>
          <cell r="C5092" t="str">
            <v>CONEXOES</v>
          </cell>
          <cell r="D5092" t="str">
            <v>0180</v>
          </cell>
        </row>
        <row r="5092">
          <cell r="G5092">
            <v>105148</v>
          </cell>
          <cell r="H5092" t="str">
            <v>CURVA PPR 90 GRAUS, DN 25 MM, INSTALADO EM RESERVAÇÃO PREDIAL DE ÁGUA - FORNECIMENTO E INSTALAÇÃO. AF_04/2024</v>
          </cell>
          <cell r="I5092" t="str">
            <v>UN</v>
          </cell>
          <cell r="J5092" t="str">
            <v>ATRIBUÍDO SÃO PAULO</v>
          </cell>
          <cell r="K5092" t="str">
            <v>21,29</v>
          </cell>
        </row>
        <row r="5093">
          <cell r="A5093" t="str">
            <v>INSTALACOES HIDRO SANITARIAS</v>
          </cell>
          <cell r="B5093" t="str">
            <v>INHI</v>
          </cell>
          <cell r="C5093" t="str">
            <v>CONEXOES</v>
          </cell>
          <cell r="D5093" t="str">
            <v>0180</v>
          </cell>
        </row>
        <row r="5093">
          <cell r="G5093">
            <v>105149</v>
          </cell>
          <cell r="H5093" t="str">
            <v>JOELHO PPR 45 GRAUS, SOLDÁVEL, DN 20 MM, INSTALADO EM RESERVAÇÃO PREDIAL DE ÁGUA - FORNECIMENTO E INSTALAÇÃO. AF_04/2024</v>
          </cell>
          <cell r="I5093" t="str">
            <v>UN</v>
          </cell>
          <cell r="J5093" t="str">
            <v>ATRIBUÍDO SÃO PAULO</v>
          </cell>
          <cell r="K5093" t="str">
            <v>6,61</v>
          </cell>
        </row>
        <row r="5094">
          <cell r="A5094" t="str">
            <v>INSTALACOES HIDRO SANITARIAS</v>
          </cell>
          <cell r="B5094" t="str">
            <v>INHI</v>
          </cell>
          <cell r="C5094" t="str">
            <v>CONEXOES</v>
          </cell>
          <cell r="D5094" t="str">
            <v>0180</v>
          </cell>
        </row>
        <row r="5094">
          <cell r="G5094">
            <v>105150</v>
          </cell>
          <cell r="H5094" t="str">
            <v>JOELHO PPR 45 GRAUS, SOLDÁVEL, DN 25 MM, INSTALADO EM RESERVAÇÃO PREDIAL DE ÁGUA - FORNECIMENTO E INSTALAÇÃO. AF_04/2024</v>
          </cell>
          <cell r="I5094" t="str">
            <v>UN</v>
          </cell>
          <cell r="J5094" t="str">
            <v>ATRIBUÍDO SÃO PAULO</v>
          </cell>
          <cell r="K5094" t="str">
            <v>7,85</v>
          </cell>
        </row>
        <row r="5095">
          <cell r="A5095" t="str">
            <v>INSTALACOES HIDRO SANITARIAS</v>
          </cell>
          <cell r="B5095" t="str">
            <v>INHI</v>
          </cell>
          <cell r="C5095" t="str">
            <v>CONEXOES</v>
          </cell>
          <cell r="D5095" t="str">
            <v>0180</v>
          </cell>
        </row>
        <row r="5095">
          <cell r="G5095">
            <v>105151</v>
          </cell>
          <cell r="H5095" t="str">
            <v>JOELHO PPR 45 GRAUS, SOLDÁVEL, DN 40 MM, INSTALADO EM RESERVAÇÃO PREDIAL DE ÁGUA - FORNECIMENTO E INSTALAÇÃO. AF_04/2024</v>
          </cell>
          <cell r="I5095" t="str">
            <v>UN</v>
          </cell>
          <cell r="J5095" t="str">
            <v>ATRIBUÍDO SÃO PAULO</v>
          </cell>
          <cell r="K5095" t="str">
            <v>20,82</v>
          </cell>
        </row>
        <row r="5096">
          <cell r="A5096" t="str">
            <v>INSTALACOES HIDRO SANITARIAS</v>
          </cell>
          <cell r="B5096" t="str">
            <v>INHI</v>
          </cell>
          <cell r="C5096" t="str">
            <v>CONEXOES</v>
          </cell>
          <cell r="D5096" t="str">
            <v>0180</v>
          </cell>
        </row>
        <row r="5096">
          <cell r="G5096">
            <v>105152</v>
          </cell>
          <cell r="H5096" t="str">
            <v>JOELHO PPR 45 GRAUS, SOLDÁVEL, DN 50 MM, INSTALADO EM RESERVAÇÃO PREDIAL DE ÁGUA - FORNECIMENTO E INSTALAÇÃO. AF_04/2024</v>
          </cell>
          <cell r="I5096" t="str">
            <v>UN</v>
          </cell>
          <cell r="J5096" t="str">
            <v>ATRIBUÍDO SÃO PAULO</v>
          </cell>
          <cell r="K5096" t="str">
            <v>31,37</v>
          </cell>
        </row>
        <row r="5097">
          <cell r="A5097" t="str">
            <v>INSTALACOES HIDRO SANITARIAS</v>
          </cell>
          <cell r="B5097" t="str">
            <v>INHI</v>
          </cell>
          <cell r="C5097" t="str">
            <v>CONEXOES</v>
          </cell>
          <cell r="D5097" t="str">
            <v>0180</v>
          </cell>
        </row>
        <row r="5097">
          <cell r="G5097">
            <v>105154</v>
          </cell>
          <cell r="H5097" t="str">
            <v>CURVA PVC 45 GRAUS, SOLDÁVEL, DN 25 MM, INSTALADO EM RESERVAÇÃO PREDIAL DE ÁGUA - FORNECIMENTO E INSTALAÇÃO. AF_04/2024</v>
          </cell>
          <cell r="I5097" t="str">
            <v>UN</v>
          </cell>
          <cell r="J5097" t="str">
            <v>COEFICIENTE DE REPRESENTATIVIDADE</v>
          </cell>
          <cell r="K5097" t="str">
            <v>5,88</v>
          </cell>
        </row>
        <row r="5098">
          <cell r="A5098" t="str">
            <v>INSTALACOES HIDRO SANITARIAS</v>
          </cell>
          <cell r="B5098" t="str">
            <v>INHI</v>
          </cell>
          <cell r="C5098" t="str">
            <v>CONEXOES</v>
          </cell>
          <cell r="D5098" t="str">
            <v>0180</v>
          </cell>
        </row>
        <row r="5098">
          <cell r="G5098">
            <v>105155</v>
          </cell>
          <cell r="H5098" t="str">
            <v>CURVA PVC 45 GRAUS, SOLDÁVEL, DN 32 MM, INSTALADO EM RESERVAÇÃO PREDIAL DE ÁGUA - FORNECIMENTO E INSTALAÇÃO. AF_04/2024</v>
          </cell>
          <cell r="I5098" t="str">
            <v>UN</v>
          </cell>
          <cell r="J5098" t="str">
            <v>COEFICIENTE DE REPRESENTATIVIDADE</v>
          </cell>
          <cell r="K5098" t="str">
            <v>8,94</v>
          </cell>
        </row>
        <row r="5099">
          <cell r="A5099" t="str">
            <v>INSTALACOES HIDRO SANITARIAS</v>
          </cell>
          <cell r="B5099" t="str">
            <v>INHI</v>
          </cell>
          <cell r="C5099" t="str">
            <v>CONEXOES</v>
          </cell>
          <cell r="D5099" t="str">
            <v>0180</v>
          </cell>
        </row>
        <row r="5099">
          <cell r="G5099">
            <v>105156</v>
          </cell>
          <cell r="H5099" t="str">
            <v>CURVA PVC 45 GRAUS, SOLDÁVEL, DN 40 MM, INSTALADO EM RESERVAÇÃO PREDIAL DE ÁGUA - FORNECIMENTO E INSTALAÇÃO. AF_04/2024</v>
          </cell>
          <cell r="I5099" t="str">
            <v>UN</v>
          </cell>
          <cell r="J5099" t="str">
            <v>COEFICIENTE DE REPRESENTATIVIDADE</v>
          </cell>
          <cell r="K5099" t="str">
            <v>11,33</v>
          </cell>
        </row>
        <row r="5100">
          <cell r="A5100" t="str">
            <v>INSTALACOES HIDRO SANITARIAS</v>
          </cell>
          <cell r="B5100" t="str">
            <v>INHI</v>
          </cell>
          <cell r="C5100" t="str">
            <v>CONEXOES</v>
          </cell>
          <cell r="D5100" t="str">
            <v>0180</v>
          </cell>
        </row>
        <row r="5100">
          <cell r="G5100">
            <v>105157</v>
          </cell>
          <cell r="H5100" t="str">
            <v>CURVA PVC 45 GRAUS, SOLDÁVEL, DN 50 MM, INSTALADO EM RESERVAÇÃO PREDIAL DE ÁGUA - FORNECIMENTO E INSTALAÇÃO. AF_04/2024</v>
          </cell>
          <cell r="I5100" t="str">
            <v>UN</v>
          </cell>
          <cell r="J5100" t="str">
            <v>COEFICIENTE DE REPRESENTATIVIDADE</v>
          </cell>
          <cell r="K5100" t="str">
            <v>17,63</v>
          </cell>
        </row>
        <row r="5101">
          <cell r="A5101" t="str">
            <v>INSTALACOES HIDRO SANITARIAS</v>
          </cell>
          <cell r="B5101" t="str">
            <v>INHI</v>
          </cell>
          <cell r="C5101" t="str">
            <v>CONEXOES</v>
          </cell>
          <cell r="D5101" t="str">
            <v>0180</v>
          </cell>
        </row>
        <row r="5101">
          <cell r="G5101">
            <v>105158</v>
          </cell>
          <cell r="H5101" t="str">
            <v>CURVA PVC 45 GRAUS, SOLDÁVEL, DN 60 MM, INSTALADO EM RESERVAÇÃO PREDIAL DE ÁGUA - FORNECIMENTO E INSTALAÇÃO. AF_04/2024</v>
          </cell>
          <cell r="I5101" t="str">
            <v>UN</v>
          </cell>
          <cell r="J5101" t="str">
            <v>COEFICIENTE DE REPRESENTATIVIDADE</v>
          </cell>
          <cell r="K5101" t="str">
            <v>26,10</v>
          </cell>
        </row>
        <row r="5102">
          <cell r="A5102" t="str">
            <v>INSTALACOES HIDRO SANITARIAS</v>
          </cell>
          <cell r="B5102" t="str">
            <v>INHI</v>
          </cell>
          <cell r="C5102" t="str">
            <v>CONEXOES</v>
          </cell>
          <cell r="D5102" t="str">
            <v>0180</v>
          </cell>
        </row>
        <row r="5102">
          <cell r="G5102">
            <v>105159</v>
          </cell>
          <cell r="H5102" t="str">
            <v>CURVA PVC 45 GRAUS, SOLDÁVEL, DN 75 MM, INSTALADO EM RESERVAÇÃO PREDIAL DE ÁGUA - FORNECIMENTO E INSTALAÇÃO. AF_04/2024</v>
          </cell>
          <cell r="I5102" t="str">
            <v>UN</v>
          </cell>
          <cell r="J5102" t="str">
            <v>COEFICIENTE DE REPRESENTATIVIDADE</v>
          </cell>
          <cell r="K5102" t="str">
            <v>47,10</v>
          </cell>
        </row>
        <row r="5103">
          <cell r="A5103" t="str">
            <v>INSTALACOES HIDRO SANITARIAS</v>
          </cell>
          <cell r="B5103" t="str">
            <v>INHI</v>
          </cell>
          <cell r="C5103" t="str">
            <v>CONEXOES</v>
          </cell>
          <cell r="D5103" t="str">
            <v>0180</v>
          </cell>
        </row>
        <row r="5103">
          <cell r="G5103">
            <v>105160</v>
          </cell>
          <cell r="H5103" t="str">
            <v>CURVA PVC 45 GRAUS, SOLDÁVEL, DN 85 MM, INSTALADO EM RESERVAÇÃO PREDIAL DE ÁGUA - FORNECIMENTO E INSTALAÇÃO. AF_04/2024</v>
          </cell>
          <cell r="I5103" t="str">
            <v>UN</v>
          </cell>
          <cell r="J5103" t="str">
            <v>COEFICIENTE DE REPRESENTATIVIDADE</v>
          </cell>
          <cell r="K5103" t="str">
            <v>58,06</v>
          </cell>
        </row>
        <row r="5104">
          <cell r="A5104" t="str">
            <v>INSTALACOES HIDRO SANITARIAS</v>
          </cell>
          <cell r="B5104" t="str">
            <v>INHI</v>
          </cell>
          <cell r="C5104" t="str">
            <v>CONEXOES</v>
          </cell>
          <cell r="D5104" t="str">
            <v>0180</v>
          </cell>
        </row>
        <row r="5104">
          <cell r="G5104">
            <v>105161</v>
          </cell>
          <cell r="H5104" t="str">
            <v>JOELHO PPR 45 GRAUS, SOLDÁVEL, DN 75 MM, INSTALADO EM RESERVAÇÃO PREDIAL DE ÁGUA - FORNECIMENTO E INSTALAÇÃO. AF_04/2024</v>
          </cell>
          <cell r="I5104" t="str">
            <v>UN</v>
          </cell>
          <cell r="J5104" t="str">
            <v>ATRIBUÍDO SÃO PAULO</v>
          </cell>
          <cell r="K5104" t="str">
            <v>91,26</v>
          </cell>
        </row>
        <row r="5105">
          <cell r="A5105" t="str">
            <v>INSTALACOES HIDRO SANITARIAS</v>
          </cell>
          <cell r="B5105" t="str">
            <v>INHI</v>
          </cell>
          <cell r="C5105" t="str">
            <v>CONEXOES</v>
          </cell>
          <cell r="D5105" t="str">
            <v>0180</v>
          </cell>
        </row>
        <row r="5105">
          <cell r="G5105">
            <v>105162</v>
          </cell>
          <cell r="H5105" t="str">
            <v>JOELHO PPR 45 GRAUS, SOLDÁVEL, DN 90 MM, INSTALADO EM RESERVAÇÃO PREDIAL DE ÁGUA - FORNECIMENTO E INSTALAÇÃO. AF_04/2024</v>
          </cell>
          <cell r="I5105" t="str">
            <v>UN</v>
          </cell>
          <cell r="J5105" t="str">
            <v>ATRIBUÍDO SÃO PAULO</v>
          </cell>
          <cell r="K5105" t="str">
            <v>157,24</v>
          </cell>
        </row>
        <row r="5106">
          <cell r="A5106" t="str">
            <v>INSTALACOES HIDRO SANITARIAS</v>
          </cell>
          <cell r="B5106" t="str">
            <v>INHI</v>
          </cell>
          <cell r="C5106" t="str">
            <v>CONEXOES</v>
          </cell>
          <cell r="D5106" t="str">
            <v>0180</v>
          </cell>
        </row>
        <row r="5106">
          <cell r="G5106">
            <v>105163</v>
          </cell>
          <cell r="H5106" t="str">
            <v>JOELHO PPR, 45 GRAUS, SOLDÁVEL, DN 32 MM, INSTALADO EM RESERVAÇÃO PREDIAL DE ÁGUA - FORNECIMENTO E INSTALAÇÃO. AF_04/2024</v>
          </cell>
          <cell r="I5106" t="str">
            <v>UN</v>
          </cell>
          <cell r="J5106" t="str">
            <v>ATRIBUÍDO SÃO PAULO</v>
          </cell>
          <cell r="K5106" t="str">
            <v>12,84</v>
          </cell>
        </row>
        <row r="5107">
          <cell r="A5107" t="str">
            <v>INSTALACOES HIDRO SANITARIAS</v>
          </cell>
          <cell r="B5107" t="str">
            <v>INHI</v>
          </cell>
          <cell r="C5107" t="str">
            <v>CONEXOES</v>
          </cell>
          <cell r="D5107" t="str">
            <v>0180</v>
          </cell>
        </row>
        <row r="5107">
          <cell r="G5107">
            <v>105164</v>
          </cell>
          <cell r="H5107" t="str">
            <v>TÊ, PPR, DN 20 MM, INSTALADO EM RESERVAÇÃO PREDIAL DE ÁGUA - FORNECIMENTO E INSTALAÇÃO. AF_04/2024</v>
          </cell>
          <cell r="I5107" t="str">
            <v>UN</v>
          </cell>
          <cell r="J5107" t="str">
            <v>ATRIBUÍDO SÃO PAULO</v>
          </cell>
          <cell r="K5107" t="str">
            <v>9,59</v>
          </cell>
        </row>
        <row r="5108">
          <cell r="A5108" t="str">
            <v>INSTALACOES HIDRO SANITARIAS</v>
          </cell>
          <cell r="B5108" t="str">
            <v>INHI</v>
          </cell>
          <cell r="C5108" t="str">
            <v>CONEXOES</v>
          </cell>
          <cell r="D5108" t="str">
            <v>0180</v>
          </cell>
        </row>
        <row r="5108">
          <cell r="G5108">
            <v>105165</v>
          </cell>
          <cell r="H5108" t="str">
            <v>TÊ, PPR, DN 25 MM, INSTALADO EM RESERVAÇÃO PREDIAL DE ÁGUA - FORNECIMENTO E INSTALAÇÃO. AF_04/2024</v>
          </cell>
          <cell r="I5108" t="str">
            <v>UN</v>
          </cell>
          <cell r="J5108" t="str">
            <v>ATRIBUÍDO SÃO PAULO</v>
          </cell>
          <cell r="K5108" t="str">
            <v>9,68</v>
          </cell>
        </row>
        <row r="5109">
          <cell r="A5109" t="str">
            <v>INSTALACOES HIDRO SANITARIAS</v>
          </cell>
          <cell r="B5109" t="str">
            <v>INHI</v>
          </cell>
          <cell r="C5109" t="str">
            <v>CONEXOES</v>
          </cell>
          <cell r="D5109" t="str">
            <v>0180</v>
          </cell>
        </row>
        <row r="5109">
          <cell r="G5109">
            <v>105166</v>
          </cell>
          <cell r="H5109" t="str">
            <v>JOELHO CPVC, SOLDÁVEL, 45 GRAUS, DN 42 MM, INSTALADO EM RESERVAÇÃO PREDIAL DE ÁGUA - FORNECIMENTO E INSTALAÇÃO. AF_04/2024</v>
          </cell>
          <cell r="I5109" t="str">
            <v>UN</v>
          </cell>
          <cell r="J5109" t="str">
            <v>COEFICIENTE DE REPRESENTATIVIDADE</v>
          </cell>
          <cell r="K5109" t="str">
            <v>33,39</v>
          </cell>
        </row>
        <row r="5110">
          <cell r="A5110" t="str">
            <v>INSTALACOES HIDRO SANITARIAS</v>
          </cell>
          <cell r="B5110" t="str">
            <v>INHI</v>
          </cell>
          <cell r="C5110" t="str">
            <v>CONEXOES</v>
          </cell>
          <cell r="D5110" t="str">
            <v>0180</v>
          </cell>
        </row>
        <row r="5110">
          <cell r="G5110">
            <v>105167</v>
          </cell>
          <cell r="H5110" t="str">
            <v>UNIÃO FLANGE, PPR, COM PARAFUSOS, DN 40 MM, INSTALADO EM RESERVAÇÃO PREDIAL DE ÁGUA - FORNECIMENTO E INSTALAÇÃO. AF_04/2024</v>
          </cell>
          <cell r="I5110" t="str">
            <v>UN</v>
          </cell>
          <cell r="J5110" t="str">
            <v>ATRIBUÍDO SÃO PAULO</v>
          </cell>
          <cell r="K5110" t="str">
            <v>202,02</v>
          </cell>
        </row>
        <row r="5111">
          <cell r="A5111" t="str">
            <v>INSTALACOES HIDRO SANITARIAS</v>
          </cell>
          <cell r="B5111" t="str">
            <v>INHI</v>
          </cell>
          <cell r="C5111" t="str">
            <v>CONEXOES</v>
          </cell>
          <cell r="D5111" t="str">
            <v>0180</v>
          </cell>
        </row>
        <row r="5111">
          <cell r="G5111">
            <v>105169</v>
          </cell>
          <cell r="H5111" t="str">
            <v>BUCHA DE REDUÇÃO, EM FERRO GALVANIZADO, CONEXÃO ROSQUEADA, DN 80 MM X 65 MM (3" X 2 1/2"), INSTALADO EM RESERVAÇÃO PREDIAL DE ÁGUA - FORNECIMENTO E INSTALAÇÃO. AF_04/2024</v>
          </cell>
          <cell r="I5111" t="str">
            <v>UN</v>
          </cell>
          <cell r="J5111" t="str">
            <v>COEFICIENTE DE REPRESENTATIVIDADE</v>
          </cell>
          <cell r="K5111" t="str">
            <v>84,29</v>
          </cell>
        </row>
        <row r="5112">
          <cell r="A5112" t="str">
            <v>INSTALACOES HIDRO SANITARIAS</v>
          </cell>
          <cell r="B5112" t="str">
            <v>INHI</v>
          </cell>
          <cell r="C5112" t="str">
            <v>CONEXOES</v>
          </cell>
          <cell r="D5112" t="str">
            <v>0180</v>
          </cell>
        </row>
        <row r="5112">
          <cell r="G5112">
            <v>105170</v>
          </cell>
          <cell r="H5112" t="str">
            <v>JOELHO PVC, SOLDÁVEL, 45 GRAUS, DN 25 MM, INSTALADO EM RESERVAÇÃO PREDIAL DE ÁGUA - FORNECIMENTO E INSTALAÇÃO. AF_04/2024</v>
          </cell>
          <cell r="I5112" t="str">
            <v>UN</v>
          </cell>
          <cell r="J5112" t="str">
            <v>COEFICIENTE DE REPRESENTATIVIDADE</v>
          </cell>
          <cell r="K5112" t="str">
            <v>4,96</v>
          </cell>
        </row>
        <row r="5113">
          <cell r="A5113" t="str">
            <v>INSTALACOES HIDRO SANITARIAS</v>
          </cell>
          <cell r="B5113" t="str">
            <v>INHI</v>
          </cell>
          <cell r="C5113" t="str">
            <v>CONEXOES</v>
          </cell>
          <cell r="D5113" t="str">
            <v>0180</v>
          </cell>
        </row>
        <row r="5113">
          <cell r="G5113">
            <v>105172</v>
          </cell>
          <cell r="H5113" t="str">
            <v>BUCHA DE REDUÇÃO, EM FERRO GALVANIZADO, CONEXÃO ROSQUEADA, DN 80 MM X 50 MM (3" X 2"), INSTALADO EM RESERVAÇÃO PREDIAL DE ÁGUA - FORNECIMENTO E INSTALAÇÃO. AF_04/2024</v>
          </cell>
          <cell r="I5113" t="str">
            <v>UN</v>
          </cell>
          <cell r="J5113" t="str">
            <v>COEFICIENTE DE REPRESENTATIVIDADE</v>
          </cell>
          <cell r="K5113" t="str">
            <v>84,60</v>
          </cell>
        </row>
        <row r="5114">
          <cell r="A5114" t="str">
            <v>INSTALACOES HIDRO SANITARIAS</v>
          </cell>
          <cell r="B5114" t="str">
            <v>INHI</v>
          </cell>
          <cell r="C5114" t="str">
            <v>CONEXOES</v>
          </cell>
          <cell r="D5114" t="str">
            <v>0180</v>
          </cell>
        </row>
        <row r="5114">
          <cell r="G5114">
            <v>105173</v>
          </cell>
          <cell r="H5114" t="str">
            <v>LUVA DE REDUÇÃO, EM FERRO GALVANIZADO, CONEXÃO ROSQUEADA, DN 65 MM X 50 MM (2 1/2" X 2"), INSTALADO EM RESERVAÇÃO PREDIAL DE ÁGUA - FORNECIMENTO E INSTALAÇÃO. AF_04/2024</v>
          </cell>
          <cell r="I5114" t="str">
            <v>UN</v>
          </cell>
          <cell r="J5114" t="str">
            <v>COEFICIENTE DE REPRESENTATIVIDADE</v>
          </cell>
          <cell r="K5114" t="str">
            <v>85,66</v>
          </cell>
        </row>
        <row r="5115">
          <cell r="A5115" t="str">
            <v>INSTALACOES HIDRO SANITARIAS</v>
          </cell>
          <cell r="B5115" t="str">
            <v>INHI</v>
          </cell>
          <cell r="C5115" t="str">
            <v>CONEXOES</v>
          </cell>
          <cell r="D5115" t="str">
            <v>0180</v>
          </cell>
        </row>
        <row r="5115">
          <cell r="G5115">
            <v>105174</v>
          </cell>
          <cell r="H5115" t="str">
            <v>LUVA DE REDUÇÃO, EM FERRO GALVANIZADO, CONEXÃO ROSQUEADA, DN 80 MM X 65 MM (3" X 2 1/2"), INSTALADO EM RESERVAÇÃO PREDIAL DE ÁGUA - FORNECIMENTO E INSTALAÇÃO. AF_04/2024</v>
          </cell>
          <cell r="I5115" t="str">
            <v>UN</v>
          </cell>
          <cell r="J5115" t="str">
            <v>COEFICIENTE DE REPRESENTATIVIDADE</v>
          </cell>
          <cell r="K5115" t="str">
            <v>125,06</v>
          </cell>
        </row>
        <row r="5116">
          <cell r="A5116" t="str">
            <v>INSTALACOES HIDRO SANITARIAS</v>
          </cell>
          <cell r="B5116" t="str">
            <v>INHI</v>
          </cell>
          <cell r="C5116" t="str">
            <v>CONEXOES</v>
          </cell>
          <cell r="D5116" t="str">
            <v>0180</v>
          </cell>
        </row>
        <row r="5116">
          <cell r="G5116">
            <v>105175</v>
          </cell>
          <cell r="H5116" t="str">
            <v>LUVA DE REDUÇÃO, EM FERRO GALVANIZADO, CONEXÃO ROSQUEADA, DN 80 MM X 50 MM (3" X 2"), INSTALADO EM RESERVAÇÃO PREDIAL DE ÁGUA - FORNECIMENTO E INSTALAÇÃO. AF_04/2024</v>
          </cell>
          <cell r="I5116" t="str">
            <v>UN</v>
          </cell>
          <cell r="J5116" t="str">
            <v>COEFICIENTE DE REPRESENTATIVIDADE</v>
          </cell>
          <cell r="K5116" t="str">
            <v>123,82</v>
          </cell>
        </row>
        <row r="5117">
          <cell r="A5117" t="str">
            <v>INSTALACOES HIDRO SANITARIAS</v>
          </cell>
          <cell r="B5117" t="str">
            <v>INHI</v>
          </cell>
          <cell r="C5117" t="str">
            <v>CONEXOES</v>
          </cell>
          <cell r="D5117" t="str">
            <v>0180</v>
          </cell>
        </row>
        <row r="5117">
          <cell r="G5117">
            <v>105176</v>
          </cell>
          <cell r="H5117" t="str">
            <v>NIPLE DE REDUÇÃO, EM FERRO GALVANIZADO, CONEXÃO ROSQUEADA, DN 80 MM X 65 MM (3" X 2 1/2"), INSTALADO EM RESERVAÇÃO PREDIAL DE ÁGUA - FORNECIMENTO E INSTALAÇÃO. AF_04/2024</v>
          </cell>
          <cell r="I5117" t="str">
            <v>UN</v>
          </cell>
          <cell r="J5117" t="str">
            <v>COEFICIENTE DE REPRESENTATIVIDADE</v>
          </cell>
          <cell r="K5117" t="str">
            <v>157,62</v>
          </cell>
        </row>
        <row r="5118">
          <cell r="A5118" t="str">
            <v>INSTALACOES HIDRO SANITARIAS</v>
          </cell>
          <cell r="B5118" t="str">
            <v>INHI</v>
          </cell>
          <cell r="C5118" t="str">
            <v>CONEXOES</v>
          </cell>
          <cell r="D5118" t="str">
            <v>0180</v>
          </cell>
        </row>
        <row r="5118">
          <cell r="G5118">
            <v>105177</v>
          </cell>
          <cell r="H5118" t="str">
            <v>NIPLE DE REDUÇÃO, EM FERRO GALVANIZADO, CONEXÃO ROSQUEADA, DN 80 MM X 50 MM (3" X 2"), INSTALADO EM RESERVAÇÃO PREDIAL DE ÁGUA - FORNECIMENTO E INSTALAÇÃO. AF_04/2024</v>
          </cell>
          <cell r="I5118" t="str">
            <v>UN</v>
          </cell>
          <cell r="J5118" t="str">
            <v>COEFICIENTE DE REPRESENTATIVIDADE</v>
          </cell>
          <cell r="K5118" t="str">
            <v>140,13</v>
          </cell>
        </row>
        <row r="5119">
          <cell r="A5119" t="str">
            <v>INSTALACOES HIDRO SANITARIAS</v>
          </cell>
          <cell r="B5119" t="str">
            <v>INHI</v>
          </cell>
          <cell r="C5119" t="str">
            <v>CONEXOES</v>
          </cell>
          <cell r="D5119" t="str">
            <v>0180</v>
          </cell>
        </row>
        <row r="5119">
          <cell r="G5119">
            <v>105178</v>
          </cell>
          <cell r="H5119" t="str">
            <v>COTOVELO DE REDUÇÃO, 90 GRAUS, EM FERRO GALVANIZADO, CONEXÃO ROSQUEADA, DN 65 MM X 50 MM (2 1/2" X 2"), INSTALADO EM RESERVAÇÃO PREDIAL DE ÁGUA - FORNECIMENTO E INSTALAÇÃO. AF_04/2024</v>
          </cell>
          <cell r="I5119" t="str">
            <v>UN</v>
          </cell>
          <cell r="J5119" t="str">
            <v>COEFICIENTE DE REPRESENTATIVIDADE</v>
          </cell>
          <cell r="K5119" t="str">
            <v>133,42</v>
          </cell>
        </row>
        <row r="5120">
          <cell r="A5120" t="str">
            <v>INSTALACOES HIDRO SANITARIAS</v>
          </cell>
          <cell r="B5120" t="str">
            <v>INHI</v>
          </cell>
          <cell r="C5120" t="str">
            <v>CONEXOES</v>
          </cell>
          <cell r="D5120" t="str">
            <v>0180</v>
          </cell>
        </row>
        <row r="5120">
          <cell r="G5120">
            <v>105179</v>
          </cell>
          <cell r="H5120" t="str">
            <v>JOELHO PVC, SOLDÁVEL, 45 GRAUS, DN 32 MM, INSTALADO EM RESERVAÇÃO PREDIAL DE ÁGUA - FORNECIMENTO E INSTALAÇÃO. AF_04/2024</v>
          </cell>
          <cell r="I5120" t="str">
            <v>UN</v>
          </cell>
          <cell r="J5120" t="str">
            <v>COEFICIENTE DE REPRESENTATIVIDADE</v>
          </cell>
          <cell r="K5120" t="str">
            <v>8,63</v>
          </cell>
        </row>
        <row r="5121">
          <cell r="A5121" t="str">
            <v>INSTALACOES HIDRO SANITARIAS</v>
          </cell>
          <cell r="B5121" t="str">
            <v>INHI</v>
          </cell>
          <cell r="C5121" t="str">
            <v>CONEXOES</v>
          </cell>
          <cell r="D5121" t="str">
            <v>0180</v>
          </cell>
        </row>
        <row r="5121">
          <cell r="G5121">
            <v>105180</v>
          </cell>
          <cell r="H5121" t="str">
            <v>JOELHO PVC, SOLDÁVEL, 45 GRAUS, DN 40 MM, INSTALADO EM RESERVAÇÃO PREDIAL DE ÁGUA - FORNECIMENTO E INSTALAÇÃO. AF_04/2024</v>
          </cell>
          <cell r="I5121" t="str">
            <v>UN</v>
          </cell>
          <cell r="J5121" t="str">
            <v>COEFICIENTE DE REPRESENTATIVIDADE</v>
          </cell>
          <cell r="K5121" t="str">
            <v>11,85</v>
          </cell>
        </row>
        <row r="5122">
          <cell r="A5122" t="str">
            <v>INSTALACOES HIDRO SANITARIAS</v>
          </cell>
          <cell r="B5122" t="str">
            <v>INHI</v>
          </cell>
          <cell r="C5122" t="str">
            <v>CONEXOES</v>
          </cell>
          <cell r="D5122" t="str">
            <v>0180</v>
          </cell>
        </row>
        <row r="5122">
          <cell r="G5122">
            <v>105181</v>
          </cell>
          <cell r="H5122" t="str">
            <v>JOELHO PVC, SOLDÁVEL, 45 GRAUS, DN 50 MM, INSTALADO EM RESERVAÇÃO PREDIAL DE ÁGUA - FORNECIMENTO E INSTALAÇÃO. AF_04/2024</v>
          </cell>
          <cell r="I5122" t="str">
            <v>UN</v>
          </cell>
          <cell r="J5122" t="str">
            <v>COEFICIENTE DE REPRESENTATIVIDADE</v>
          </cell>
          <cell r="K5122" t="str">
            <v>15,91</v>
          </cell>
        </row>
        <row r="5123">
          <cell r="A5123" t="str">
            <v>INSTALACOES HIDRO SANITARIAS</v>
          </cell>
          <cell r="B5123" t="str">
            <v>INHI</v>
          </cell>
          <cell r="C5123" t="str">
            <v>CONEXOES</v>
          </cell>
          <cell r="D5123" t="str">
            <v>0180</v>
          </cell>
        </row>
        <row r="5123">
          <cell r="G5123">
            <v>105182</v>
          </cell>
          <cell r="H5123" t="str">
            <v>JOELHO PVC, SOLDÁVEL, 45 GRAUS, DN 60 MM, INSTALADO EM RESERVAÇÃO PREDIAL DE ÁGUA - FORNECIMENTO E INSTALAÇÃO. AF_04/2024</v>
          </cell>
          <cell r="I5123" t="str">
            <v>UN</v>
          </cell>
          <cell r="J5123" t="str">
            <v>COEFICIENTE DE REPRESENTATIVIDADE</v>
          </cell>
          <cell r="K5123" t="str">
            <v>37,88</v>
          </cell>
        </row>
        <row r="5124">
          <cell r="A5124" t="str">
            <v>INSTALACOES HIDRO SANITARIAS</v>
          </cell>
          <cell r="B5124" t="str">
            <v>INHI</v>
          </cell>
          <cell r="C5124" t="str">
            <v>CONEXOES</v>
          </cell>
          <cell r="D5124" t="str">
            <v>0180</v>
          </cell>
        </row>
        <row r="5124">
          <cell r="G5124">
            <v>105183</v>
          </cell>
          <cell r="H5124" t="str">
            <v>JOELHO PVC, SOLDÁVEL, 45 GRAUS, DN 75 MM, INSTALADO EM RESERVAÇÃO PREDIAL DE ÁGUA - FORNECIMENTO E INSTALAÇÃO. AF_04/2024</v>
          </cell>
          <cell r="I5124" t="str">
            <v>UN</v>
          </cell>
          <cell r="J5124" t="str">
            <v>COEFICIENTE DE REPRESENTATIVIDADE</v>
          </cell>
          <cell r="K5124" t="str">
            <v>80,10</v>
          </cell>
        </row>
        <row r="5125">
          <cell r="A5125" t="str">
            <v>INSTALACOES HIDRO SANITARIAS</v>
          </cell>
          <cell r="B5125" t="str">
            <v>INHI</v>
          </cell>
          <cell r="C5125" t="str">
            <v>CONEXOES</v>
          </cell>
          <cell r="D5125" t="str">
            <v>0180</v>
          </cell>
        </row>
        <row r="5125">
          <cell r="G5125">
            <v>105184</v>
          </cell>
          <cell r="H5125" t="str">
            <v>JOELHO PVC, SOLDÁVEL, 45 GRAUS, DN 85 MM, INSTALADO EM RESERVAÇÃO PREDIAL DE ÁGUA - FORNECIMENTO E INSTALAÇÃO. AF_04/2024</v>
          </cell>
          <cell r="I5125" t="str">
            <v>UN</v>
          </cell>
          <cell r="J5125" t="str">
            <v>COEFICIENTE DE REPRESENTATIVIDADE</v>
          </cell>
          <cell r="K5125" t="str">
            <v>99,18</v>
          </cell>
        </row>
        <row r="5126">
          <cell r="A5126" t="str">
            <v>INSTALACOES HIDRO SANITARIAS</v>
          </cell>
          <cell r="B5126" t="str">
            <v>INHI</v>
          </cell>
          <cell r="C5126" t="str">
            <v>CONEXOES</v>
          </cell>
          <cell r="D5126" t="str">
            <v>0180</v>
          </cell>
        </row>
        <row r="5126">
          <cell r="G5126">
            <v>105189</v>
          </cell>
          <cell r="H5126" t="str">
            <v>TE DE REDUÇÃO, PVC, SOLDÁVEL, 90 GRAUS, DN 50 MM X 25 MM, INSTALADO EM RESERVAÇÃO PREDIAL DE ÁGUA - FORNECIMENTO E INSTALAÇÃO. AF_04/2024</v>
          </cell>
          <cell r="I5126" t="str">
            <v>UN</v>
          </cell>
          <cell r="J5126" t="str">
            <v>COEFICIENTE DE REPRESENTATIVIDADE</v>
          </cell>
          <cell r="K5126" t="str">
            <v>19,42</v>
          </cell>
        </row>
        <row r="5127">
          <cell r="A5127" t="str">
            <v>INSTALACOES HIDRO SANITARIAS</v>
          </cell>
          <cell r="B5127" t="str">
            <v>INHI</v>
          </cell>
          <cell r="C5127" t="str">
            <v>CONEXOES</v>
          </cell>
          <cell r="D5127" t="str">
            <v>0180</v>
          </cell>
        </row>
        <row r="5127">
          <cell r="G5127">
            <v>105190</v>
          </cell>
          <cell r="H5127" t="str">
            <v>TE DE REDUÇÃO, PVC, SOLDÁVEL, 90 GRAUS, DN 50 MM X 32 MM, INSTALADO EM RESERVAÇÃO PREDIAL DE ÁGUA - FORNECIMENTO E INSTALAÇÃO. AF_04/2024</v>
          </cell>
          <cell r="I5127" t="str">
            <v>UN</v>
          </cell>
          <cell r="J5127" t="str">
            <v>COEFICIENTE DE REPRESENTATIVIDADE</v>
          </cell>
          <cell r="K5127" t="str">
            <v>24,39</v>
          </cell>
        </row>
        <row r="5128">
          <cell r="A5128" t="str">
            <v>INSTALACOES HIDRO SANITARIAS</v>
          </cell>
          <cell r="B5128" t="str">
            <v>INHI</v>
          </cell>
          <cell r="C5128" t="str">
            <v>CONEXOES</v>
          </cell>
          <cell r="D5128" t="str">
            <v>0180</v>
          </cell>
        </row>
        <row r="5128">
          <cell r="G5128">
            <v>105193</v>
          </cell>
          <cell r="H5128" t="str">
            <v>COTOVELO, 90 GRAUS, EM FERRO GALVANIZADO, MACHO/FÊMEA, CONEXÃO ROSQUEADA, DN 65 MM (2 1/2"), INSTALADO EM RESERVAÇÃO PREDIAL DE ÁGUA - FORNECIMENTO E INSTALAÇÃO. AF_04/2024</v>
          </cell>
          <cell r="I5128" t="str">
            <v>UN</v>
          </cell>
          <cell r="J5128" t="str">
            <v>COEFICIENTE DE REPRESENTATIVIDADE</v>
          </cell>
          <cell r="K5128" t="str">
            <v>146,13</v>
          </cell>
        </row>
        <row r="5129">
          <cell r="A5129" t="str">
            <v>INSTALACOES HIDRO SANITARIAS</v>
          </cell>
          <cell r="B5129" t="str">
            <v>INHI</v>
          </cell>
          <cell r="C5129" t="str">
            <v>CONEXOES</v>
          </cell>
          <cell r="D5129" t="str">
            <v>0180</v>
          </cell>
        </row>
        <row r="5129">
          <cell r="G5129">
            <v>105194</v>
          </cell>
          <cell r="H5129" t="str">
            <v>COTOVELO 90 GRAUS, EM FERRO GALVANIZADO, MACHO/FÊMEA, CONEXÃO ROSQUEADA, DN 50 MM (2"), INSTALADO EM RESERVAÇÃO PREDIAL DE ÁGUA - FORNECIMENTO E INSTALAÇÃO. AF_04/2024</v>
          </cell>
          <cell r="I5129" t="str">
            <v>UN</v>
          </cell>
          <cell r="J5129" t="str">
            <v>COEFICIENTE DE REPRESENTATIVIDADE</v>
          </cell>
          <cell r="K5129" t="str">
            <v>81,16</v>
          </cell>
        </row>
        <row r="5130">
          <cell r="A5130" t="str">
            <v>INSTALACOES HIDRO SANITARIAS</v>
          </cell>
          <cell r="B5130" t="str">
            <v>INHI</v>
          </cell>
          <cell r="C5130" t="str">
            <v>CONEXOES</v>
          </cell>
          <cell r="D5130" t="str">
            <v>0180</v>
          </cell>
        </row>
        <row r="5130">
          <cell r="G5130">
            <v>105195</v>
          </cell>
          <cell r="H5130" t="str">
            <v>COTOVELO 90 GRAUS, EM FERRO GALVANIZADO, MACHO/FÊMEA, CONEXÃO ROSQUEADA, DN 80 MM (3"), INSTALADO EM RESERVAÇÃO PREDIAL DE ÁGUA - FORNECIMENTO E INSTALAÇÃO. AF_04/2024</v>
          </cell>
          <cell r="I5130" t="str">
            <v>UN</v>
          </cell>
          <cell r="J5130" t="str">
            <v>COEFICIENTE DE REPRESENTATIVIDADE</v>
          </cell>
          <cell r="K5130" t="str">
            <v>213,73</v>
          </cell>
        </row>
        <row r="5131">
          <cell r="A5131" t="str">
            <v>INSTALACOES HIDRO SANITARIAS</v>
          </cell>
          <cell r="B5131" t="str">
            <v>INHI</v>
          </cell>
          <cell r="C5131" t="str">
            <v>CONEXOES</v>
          </cell>
          <cell r="D5131" t="str">
            <v>0180</v>
          </cell>
        </row>
        <row r="5131">
          <cell r="G5131">
            <v>105196</v>
          </cell>
          <cell r="H5131" t="str">
            <v>CURVA 45 GRAUS, EM FERRO GALVANIZADO, FÊMEA, CONEXÃO ROSQUEADA, DN 65 MM (2 1/2"), INSTALADO EM RESERVAÇÃO PREDIAL DE ÁGUA - FORNECIMENTO E INSTALAÇÃO. AF_04/2024</v>
          </cell>
          <cell r="I5131" t="str">
            <v>UN</v>
          </cell>
          <cell r="J5131" t="str">
            <v>COEFICIENTE DE REPRESENTATIVIDADE</v>
          </cell>
          <cell r="K5131" t="str">
            <v>229,69</v>
          </cell>
        </row>
        <row r="5132">
          <cell r="A5132" t="str">
            <v>INSTALACOES HIDRO SANITARIAS</v>
          </cell>
          <cell r="B5132" t="str">
            <v>INHI</v>
          </cell>
          <cell r="C5132" t="str">
            <v>CONEXOES</v>
          </cell>
          <cell r="D5132" t="str">
            <v>0180</v>
          </cell>
        </row>
        <row r="5132">
          <cell r="G5132">
            <v>105197</v>
          </cell>
          <cell r="H5132" t="str">
            <v>CURVA 45 GRAUS, EM FERRO GALVANIZADO, FÊMEA, CONEXÃO ROSQUEADA, DN 50 MM (2"), INSTALADO EM RESERVAÇÃO PREDIAL DE ÁGUA - FORNECIMENTO E INSTALAÇÃO. AF_04/2024</v>
          </cell>
          <cell r="I5132" t="str">
            <v>UN</v>
          </cell>
          <cell r="J5132" t="str">
            <v>COEFICIENTE DE REPRESENTATIVIDADE</v>
          </cell>
          <cell r="K5132" t="str">
            <v>157,23</v>
          </cell>
        </row>
        <row r="5133">
          <cell r="A5133" t="str">
            <v>INSTALACOES HIDRO SANITARIAS</v>
          </cell>
          <cell r="B5133" t="str">
            <v>INHI</v>
          </cell>
          <cell r="C5133" t="str">
            <v>CONEXOES</v>
          </cell>
          <cell r="D5133" t="str">
            <v>0180</v>
          </cell>
        </row>
        <row r="5133">
          <cell r="G5133">
            <v>105198</v>
          </cell>
          <cell r="H5133" t="str">
            <v>CURVA 45 GRAUS, EM FERRO GALVANIZADO, FÊMEA, CONEXÃO ROSQUEADA, DN 80 MM (3"), INSTALADO EM RESERVAÇÃO PREDIAL DE ÁGUA - FORNECIMENTO E INSTALAÇÃO. AF_04/2024</v>
          </cell>
          <cell r="I5133" t="str">
            <v>UN</v>
          </cell>
          <cell r="J5133" t="str">
            <v>COEFICIENTE DE REPRESENTATIVIDADE</v>
          </cell>
          <cell r="K5133" t="str">
            <v>327,19</v>
          </cell>
        </row>
        <row r="5134">
          <cell r="A5134" t="str">
            <v>INSTALACOES HIDRO SANITARIAS</v>
          </cell>
          <cell r="B5134" t="str">
            <v>INHI</v>
          </cell>
          <cell r="C5134" t="str">
            <v>CONEXOES</v>
          </cell>
          <cell r="D5134" t="str">
            <v>0180</v>
          </cell>
        </row>
        <row r="5134">
          <cell r="G5134">
            <v>105199</v>
          </cell>
          <cell r="H5134" t="str">
            <v>CURVA 45 GRAUS, EM FERRO GALVANIZADO, MACHO/FÊMEA, CONEXÃO ROSQUEADA, DN 65 MM (2 1/2"), INSTALADO EM RESERVAÇÃO PREDIAL DE ÁGUA - FORNECIMENTO E INSTALAÇÃO. AF_04/2024</v>
          </cell>
          <cell r="I5134" t="str">
            <v>UN</v>
          </cell>
          <cell r="J5134" t="str">
            <v>COEFICIENTE DE REPRESENTATIVIDADE</v>
          </cell>
          <cell r="K5134" t="str">
            <v>208,24</v>
          </cell>
        </row>
        <row r="5135">
          <cell r="A5135" t="str">
            <v>INSTALACOES HIDRO SANITARIAS</v>
          </cell>
          <cell r="B5135" t="str">
            <v>INHI</v>
          </cell>
          <cell r="C5135" t="str">
            <v>CONEXOES</v>
          </cell>
          <cell r="D5135" t="str">
            <v>0180</v>
          </cell>
        </row>
        <row r="5135">
          <cell r="G5135">
            <v>105200</v>
          </cell>
          <cell r="H5135" t="str">
            <v>CURVA 45 GRAUS, EM FERRO GALVANIZADO, MACHO/FÊMEA, CONEXÃO ROSQUEADA, DN 50 MM (2"), INSTALADO EM RESERVAÇÃO PREDIAL DE ÁGUA - FORNECIMENTO E INSTALAÇÃO. AF_04/2024</v>
          </cell>
          <cell r="I5135" t="str">
            <v>UN</v>
          </cell>
          <cell r="J5135" t="str">
            <v>COEFICIENTE DE REPRESENTATIVIDADE</v>
          </cell>
          <cell r="K5135" t="str">
            <v>123,00</v>
          </cell>
        </row>
        <row r="5136">
          <cell r="A5136" t="str">
            <v>INSTALACOES HIDRO SANITARIAS</v>
          </cell>
          <cell r="B5136" t="str">
            <v>INHI</v>
          </cell>
          <cell r="C5136" t="str">
            <v>CONEXOES</v>
          </cell>
          <cell r="D5136" t="str">
            <v>0180</v>
          </cell>
        </row>
        <row r="5136">
          <cell r="G5136">
            <v>105201</v>
          </cell>
          <cell r="H5136" t="str">
            <v>CURVA 45 GRAUS, EM FERRO GALVANIZADO, MACHO/FÊMEA, CONEXÃO ROSQUEADA, DN 80 MM (3"), INSTALADO EM RESERVAÇÃO PREDIAL DE ÁGUA - FORNECIMENTO E INSTALAÇÃO. AF_04/2024</v>
          </cell>
          <cell r="I5136" t="str">
            <v>UN</v>
          </cell>
          <cell r="J5136" t="str">
            <v>COEFICIENTE DE REPRESENTATIVIDADE</v>
          </cell>
          <cell r="K5136" t="str">
            <v>286,06</v>
          </cell>
        </row>
        <row r="5137">
          <cell r="A5137" t="str">
            <v>INSTALACOES HIDRO SANITARIAS</v>
          </cell>
          <cell r="B5137" t="str">
            <v>INHI</v>
          </cell>
          <cell r="C5137" t="str">
            <v>CONEXOES</v>
          </cell>
          <cell r="D5137" t="str">
            <v>0180</v>
          </cell>
        </row>
        <row r="5137">
          <cell r="G5137">
            <v>105202</v>
          </cell>
          <cell r="H5137" t="str">
            <v>CURVA 90 GRAUS, EM FERRO GALVANIZADO, FÊMEA, CONEXÃO ROSQUEADA, DN 65 MM (2 1/2"), INSTALADO EM RESERVAÇÃO PREDIAL DE ÁGUA - FORNECIMENTO E INSTALAÇÃO. AF_04/2024</v>
          </cell>
          <cell r="I5137" t="str">
            <v>UN</v>
          </cell>
          <cell r="J5137" t="str">
            <v>COEFICIENTE DE REPRESENTATIVIDADE</v>
          </cell>
          <cell r="K5137" t="str">
            <v>259,56</v>
          </cell>
        </row>
        <row r="5138">
          <cell r="A5138" t="str">
            <v>INSTALACOES HIDRO SANITARIAS</v>
          </cell>
          <cell r="B5138" t="str">
            <v>INHI</v>
          </cell>
          <cell r="C5138" t="str">
            <v>CONEXOES</v>
          </cell>
          <cell r="D5138" t="str">
            <v>0180</v>
          </cell>
        </row>
        <row r="5138">
          <cell r="G5138">
            <v>105203</v>
          </cell>
          <cell r="H5138" t="str">
            <v>CURVA 90 GRAUS, EM FERRO GALVANIZADO, FÊMEA, CONEXÃO ROSQUEADA, DN 50 MM (2"), INSTALADO EM RESERVAÇÃO PREDIAL DE ÁGUA - FORNECIMENTO E INSTALAÇÃO. AF_04/2024</v>
          </cell>
          <cell r="I5138" t="str">
            <v>UN</v>
          </cell>
          <cell r="J5138" t="str">
            <v>COEFICIENTE DE REPRESENTATIVIDADE</v>
          </cell>
          <cell r="K5138" t="str">
            <v>156,53</v>
          </cell>
        </row>
        <row r="5139">
          <cell r="A5139" t="str">
            <v>INSTALACOES HIDRO SANITARIAS</v>
          </cell>
          <cell r="B5139" t="str">
            <v>INHI</v>
          </cell>
          <cell r="C5139" t="str">
            <v>CONEXOES</v>
          </cell>
          <cell r="D5139" t="str">
            <v>0180</v>
          </cell>
        </row>
        <row r="5139">
          <cell r="G5139">
            <v>105204</v>
          </cell>
          <cell r="H5139" t="str">
            <v>CURVA 90 GRAUS, EM FERRO GALVANIZADO, FÊMEA, CONEXÃO ROSQUEADA, DN 80 (3"), INSTALADO EM RESERVAÇÃO PREDIAL DE ÁGUA - FORNECIMENTO E INSTALAÇÃO. AF_04/2024</v>
          </cell>
          <cell r="I5139" t="str">
            <v>UN</v>
          </cell>
          <cell r="J5139" t="str">
            <v>COEFICIENTE DE REPRESENTATIVIDADE</v>
          </cell>
          <cell r="K5139" t="str">
            <v>346,11</v>
          </cell>
        </row>
        <row r="5140">
          <cell r="A5140" t="str">
            <v>INSTALACOES HIDRO SANITARIAS</v>
          </cell>
          <cell r="B5140" t="str">
            <v>INHI</v>
          </cell>
          <cell r="C5140" t="str">
            <v>CONEXOES</v>
          </cell>
          <cell r="D5140" t="str">
            <v>0180</v>
          </cell>
        </row>
        <row r="5140">
          <cell r="G5140">
            <v>105205</v>
          </cell>
          <cell r="H5140" t="str">
            <v>CURVA 90 GRAUS, EM FERRO GALVANIZADO, MACHO/FÊMEA, CONEXÃO ROSQUEADA, DN 65 MM (2 1/2"), INSTALADO EM RESERVAÇÃO PREDIAL DE ÁGUA - FORNECIMENTO E INSTALAÇÃO. AF_04/2024</v>
          </cell>
          <cell r="I5140" t="str">
            <v>UN</v>
          </cell>
          <cell r="J5140" t="str">
            <v>COEFICIENTE DE REPRESENTATIVIDADE</v>
          </cell>
          <cell r="K5140" t="str">
            <v>239,31</v>
          </cell>
        </row>
        <row r="5141">
          <cell r="A5141" t="str">
            <v>INSTALACOES HIDRO SANITARIAS</v>
          </cell>
          <cell r="B5141" t="str">
            <v>INHI</v>
          </cell>
          <cell r="C5141" t="str">
            <v>CONEXOES</v>
          </cell>
          <cell r="D5141" t="str">
            <v>0180</v>
          </cell>
        </row>
        <row r="5141">
          <cell r="G5141">
            <v>105206</v>
          </cell>
          <cell r="H5141" t="str">
            <v>CURVA 90 GRAUS, EM FERRO GALVANIZADO, MACHO/FÊMEA, CONEXÃO ROSQUEADA, DN 50 MM (2"), INSTALADO EM RESERVAÇÃO PREDIAL DE ÁGUA - FORNECIMENTO E INSTALAÇÃO. AF_04/2024</v>
          </cell>
          <cell r="I5141" t="str">
            <v>UN</v>
          </cell>
          <cell r="J5141" t="str">
            <v>COEFICIENTE DE REPRESENTATIVIDADE</v>
          </cell>
          <cell r="K5141" t="str">
            <v>148,92</v>
          </cell>
        </row>
        <row r="5142">
          <cell r="A5142" t="str">
            <v>INSTALACOES HIDRO SANITARIAS</v>
          </cell>
          <cell r="B5142" t="str">
            <v>INHI</v>
          </cell>
          <cell r="C5142" t="str">
            <v>CONEXOES</v>
          </cell>
          <cell r="D5142" t="str">
            <v>0180</v>
          </cell>
        </row>
        <row r="5142">
          <cell r="G5142">
            <v>105207</v>
          </cell>
          <cell r="H5142" t="str">
            <v>CURVA 90 GRAUS, EM FERRO GALVANIZADO, MACHO/FÊMEA, CONEXÃO ROSQUEADA, DN 80 MM (3"), INSTALADO EM RESERVAÇÃO PREDIAL DE ÁGUA - FORNECIMENTO E INSTALAÇÃO. AF_04/2024</v>
          </cell>
          <cell r="I5142" t="str">
            <v>UN</v>
          </cell>
          <cell r="J5142" t="str">
            <v>COEFICIENTE DE REPRESENTATIVIDADE</v>
          </cell>
          <cell r="K5142" t="str">
            <v>335,99</v>
          </cell>
        </row>
        <row r="5143">
          <cell r="A5143" t="str">
            <v>INSTALACOES HIDRO SANITARIAS</v>
          </cell>
          <cell r="B5143" t="str">
            <v>INHI</v>
          </cell>
          <cell r="C5143" t="str">
            <v>CONEXOES</v>
          </cell>
          <cell r="D5143" t="str">
            <v>0180</v>
          </cell>
        </row>
        <row r="5143">
          <cell r="G5143">
            <v>105208</v>
          </cell>
          <cell r="H5143" t="str">
            <v>CURVA 90 GRAUS, EM FERRO GALVANIZADO, CONEXÃO ROSQUEADA, DN 65 MM (2 1/2"), INSTALADO EM RESERVAÇÃO PREDIAL DE ÁGUA - FORNECIMENTO E INSTALAÇÃO. AF_04/2024</v>
          </cell>
          <cell r="I5143" t="str">
            <v>UN</v>
          </cell>
          <cell r="J5143" t="str">
            <v>COEFICIENTE DE REPRESENTATIVIDADE</v>
          </cell>
          <cell r="K5143" t="str">
            <v>317,18</v>
          </cell>
        </row>
        <row r="5144">
          <cell r="A5144" t="str">
            <v>INSTALACOES HIDRO SANITARIAS</v>
          </cell>
          <cell r="B5144" t="str">
            <v>INHI</v>
          </cell>
          <cell r="C5144" t="str">
            <v>CONEXOES</v>
          </cell>
          <cell r="D5144" t="str">
            <v>0180</v>
          </cell>
        </row>
        <row r="5144">
          <cell r="G5144">
            <v>105209</v>
          </cell>
          <cell r="H5144" t="str">
            <v>CURVA 90 GRAUS, EM FERRO GALVANIZADO, CONEXÃO ROSQUEADA, DN 50 MM (2"), INSTALADO EM RESERVAÇÃO PREDIAL DE ÁGUA - FORNECIMENTO E INSTALAÇÃO. AF_04/2024</v>
          </cell>
          <cell r="I5144" t="str">
            <v>UN</v>
          </cell>
          <cell r="J5144" t="str">
            <v>COEFICIENTE DE REPRESENTATIVIDADE</v>
          </cell>
          <cell r="K5144" t="str">
            <v>152,11</v>
          </cell>
        </row>
        <row r="5145">
          <cell r="A5145" t="str">
            <v>INSTALACOES HIDRO SANITARIAS</v>
          </cell>
          <cell r="B5145" t="str">
            <v>INHI</v>
          </cell>
          <cell r="C5145" t="str">
            <v>CONEXOES</v>
          </cell>
          <cell r="D5145" t="str">
            <v>0180</v>
          </cell>
        </row>
        <row r="5145">
          <cell r="G5145">
            <v>105210</v>
          </cell>
          <cell r="H5145" t="str">
            <v>CURVA 90 GRAUS, EM FERRO GALVANIZADO, CONEXÃO ROSQUEADA, DN 80 MM (3"), INSTALADO EM RESERVAÇÃO PREDIAL DE ÁGUA - FORNECIMENTO E INSTALAÇÃO. AF_04/2024</v>
          </cell>
          <cell r="I5145" t="str">
            <v>UN</v>
          </cell>
          <cell r="J5145" t="str">
            <v>COEFICIENTE DE REPRESENTATIVIDADE</v>
          </cell>
          <cell r="K5145" t="str">
            <v>410,04</v>
          </cell>
        </row>
        <row r="5146">
          <cell r="A5146" t="str">
            <v>INSTALACOES HIDRO SANITARIAS</v>
          </cell>
          <cell r="B5146" t="str">
            <v>INHI</v>
          </cell>
          <cell r="C5146" t="str">
            <v>CONEXOES</v>
          </cell>
          <cell r="D5146" t="str">
            <v>0180</v>
          </cell>
        </row>
        <row r="5146">
          <cell r="G5146">
            <v>105211</v>
          </cell>
          <cell r="H5146" t="str">
            <v>TE DE REDUÇÃO, EM FERRO GALVANIZADO, CONEXÃO ROSQUEADA, DN 80 MM X 65 MM (3" X 2 1/2"), INSTALADO EM RESERVAÇÃO PREDIAL DE ÁGUA - FORNECIMENTO E INSTALAÇÃO. AF_04/2024</v>
          </cell>
          <cell r="I5146" t="str">
            <v>UN</v>
          </cell>
          <cell r="J5146" t="str">
            <v>COEFICIENTE DE REPRESENTATIVIDADE</v>
          </cell>
          <cell r="K5146" t="str">
            <v>237,80</v>
          </cell>
        </row>
        <row r="5147">
          <cell r="A5147" t="str">
            <v>INSTALACOES HIDRO SANITARIAS</v>
          </cell>
          <cell r="B5147" t="str">
            <v>INHI</v>
          </cell>
          <cell r="C5147" t="str">
            <v>CONEXOES</v>
          </cell>
          <cell r="D5147" t="str">
            <v>0180</v>
          </cell>
        </row>
        <row r="5147">
          <cell r="G5147">
            <v>105212</v>
          </cell>
          <cell r="H5147" t="str">
            <v>TE DE REDUÇÃO, EM FERRO GALVANIZADO, CONEXÃO ROSQUEADA, DN 80 MM X 50 MM (3" X 2"), INSTALADO EM RESERVAÇÃO PREDIAL DE ÁGUA - FORNECIMENTO E INSTALAÇÃO. AF_04/2024</v>
          </cell>
          <cell r="I5147" t="str">
            <v>UN</v>
          </cell>
          <cell r="J5147" t="str">
            <v>COEFICIENTE DE REPRESENTATIVIDADE</v>
          </cell>
          <cell r="K5147" t="str">
            <v>236,17</v>
          </cell>
        </row>
        <row r="5148">
          <cell r="A5148" t="str">
            <v>INSTALACOES HIDRO SANITARIAS</v>
          </cell>
          <cell r="B5148" t="str">
            <v>INHI</v>
          </cell>
          <cell r="C5148" t="str">
            <v>CONEXOES</v>
          </cell>
          <cell r="D5148" t="str">
            <v>0180</v>
          </cell>
        </row>
        <row r="5148">
          <cell r="G5148">
            <v>105213</v>
          </cell>
          <cell r="H5148" t="str">
            <v>BUCHA DE REDUÇÃO EM COBRE, PONTA X BOLSA, 66 X 54 MM, INSTALADO EM RESERVAÇÃO PREDIAL DE ÁGUA - FORNECIMENTO E INSTALAÇÃO. AF_04/2024</v>
          </cell>
          <cell r="I5148" t="str">
            <v>UN</v>
          </cell>
          <cell r="J5148" t="str">
            <v>ATRIBUÍDO SÃO PAULO</v>
          </cell>
          <cell r="K5148" t="str">
            <v>178,17</v>
          </cell>
        </row>
        <row r="5149">
          <cell r="A5149" t="str">
            <v>INSTALACOES HIDRO SANITARIAS</v>
          </cell>
          <cell r="B5149" t="str">
            <v>INHI</v>
          </cell>
          <cell r="C5149" t="str">
            <v>CONEXOES</v>
          </cell>
          <cell r="D5149" t="str">
            <v>0180</v>
          </cell>
        </row>
        <row r="5149">
          <cell r="G5149">
            <v>105214</v>
          </cell>
          <cell r="H5149" t="str">
            <v>BUCHA DE REDUÇÃO CPVC, SOLDÁVEL, DN 54 X 28 MM, INSTALADO EM RESERVAÇÃO PREDIAL DE ÁGUA - FORNECIMENTO E INSTALAÇÃO. AF_04/2024</v>
          </cell>
          <cell r="I5149" t="str">
            <v>UN</v>
          </cell>
          <cell r="J5149" t="str">
            <v>COEFICIENTE DE REPRESENTATIVIDADE</v>
          </cell>
          <cell r="K5149" t="str">
            <v>37,71</v>
          </cell>
        </row>
        <row r="5150">
          <cell r="A5150" t="str">
            <v>INSTALACOES HIDRO SANITARIAS</v>
          </cell>
          <cell r="B5150" t="str">
            <v>INHI</v>
          </cell>
          <cell r="C5150" t="str">
            <v>CONEXOES</v>
          </cell>
          <cell r="D5150" t="str">
            <v>0180</v>
          </cell>
        </row>
        <row r="5150">
          <cell r="G5150">
            <v>105215</v>
          </cell>
          <cell r="H5150" t="str">
            <v>BUCHA DE REDUÇÃO CPVC, SOLDÁVEL, DN 28 X 22 MM, INSTALADO EM RESERVAÇÃO PREDIAL DE ÁGUA - FORNECIMENTO E INSTALAÇÃO. AF_04/2024</v>
          </cell>
          <cell r="I5150" t="str">
            <v>UN</v>
          </cell>
          <cell r="J5150" t="str">
            <v>COEFICIENTE DE REPRESENTATIVIDADE</v>
          </cell>
          <cell r="K5150" t="str">
            <v>8,39</v>
          </cell>
        </row>
        <row r="5151">
          <cell r="A5151" t="str">
            <v>INSTALACOES HIDRO SANITARIAS</v>
          </cell>
          <cell r="B5151" t="str">
            <v>INHI</v>
          </cell>
          <cell r="C5151" t="str">
            <v>CONEXOES</v>
          </cell>
          <cell r="D5151" t="str">
            <v>0180</v>
          </cell>
        </row>
        <row r="5151">
          <cell r="G5151">
            <v>105216</v>
          </cell>
          <cell r="H5151" t="str">
            <v>BUCHA DE REDUÇÃO CPVC, SOLDÁVEL, DN 35 X 28 MM, INSTALADO EM RESERVAÇÃO PREDIAL DE ÁGUA - FORNECIMENTO E INSTALAÇÃO. AF_04/2024</v>
          </cell>
          <cell r="I5151" t="str">
            <v>UN</v>
          </cell>
          <cell r="J5151" t="str">
            <v>COEFICIENTE DE REPRESENTATIVIDADE</v>
          </cell>
          <cell r="K5151" t="str">
            <v>32,06</v>
          </cell>
        </row>
        <row r="5152">
          <cell r="A5152" t="str">
            <v>INSTALACOES HIDRO SANITARIAS</v>
          </cell>
          <cell r="B5152" t="str">
            <v>INHI</v>
          </cell>
          <cell r="C5152" t="str">
            <v>CONEXOES</v>
          </cell>
          <cell r="D5152" t="str">
            <v>0180</v>
          </cell>
        </row>
        <row r="5152">
          <cell r="G5152">
            <v>105217</v>
          </cell>
          <cell r="H5152" t="str">
            <v>BUCHA DE REDUÇÃO CPVC, SOLDÁVEL, DN 42 X 22 MM, INSTALADO EM RESERVAÇÃO PREDIAL DE ÁGUA - FORNECIMENTO E INSTALAÇÃO. AF_04/2024</v>
          </cell>
          <cell r="I5152" t="str">
            <v>UN</v>
          </cell>
          <cell r="J5152" t="str">
            <v>COEFICIENTE DE REPRESENTATIVIDADE</v>
          </cell>
          <cell r="K5152" t="str">
            <v>36,15</v>
          </cell>
        </row>
        <row r="5153">
          <cell r="A5153" t="str">
            <v>INSTALACOES HIDRO SANITARIAS</v>
          </cell>
          <cell r="B5153" t="str">
            <v>INHI</v>
          </cell>
          <cell r="C5153" t="str">
            <v>CONEXOES</v>
          </cell>
          <cell r="D5153" t="str">
            <v>0180</v>
          </cell>
        </row>
        <row r="5153">
          <cell r="G5153">
            <v>105218</v>
          </cell>
          <cell r="H5153" t="str">
            <v>BUCHA DE REDUÇÃO CPVC, SOLDÁVEL, DN 54 X 35 MM, INSTALADO EM RESERVAÇÃO PREDIAL DE ÁGUA - FORNECIMENTO E INSTALAÇÃO. AF_04/2024</v>
          </cell>
          <cell r="I5153" t="str">
            <v>UN</v>
          </cell>
          <cell r="J5153" t="str">
            <v>COEFICIENTE DE REPRESENTATIVIDADE</v>
          </cell>
          <cell r="K5153" t="str">
            <v>62,79</v>
          </cell>
        </row>
        <row r="5154">
          <cell r="A5154" t="str">
            <v>INSTALACOES HIDRO SANITARIAS</v>
          </cell>
          <cell r="B5154" t="str">
            <v>INHI</v>
          </cell>
          <cell r="C5154" t="str">
            <v>CONEXOES</v>
          </cell>
          <cell r="D5154" t="str">
            <v>0180</v>
          </cell>
        </row>
        <row r="5154">
          <cell r="G5154">
            <v>105219</v>
          </cell>
          <cell r="H5154" t="str">
            <v>JOELHO CPVC, SOLDÁVEL, 45 GRAUS, DN 22 MM, INSTALADO EM RESERVAÇÃO PREDIAL DE ÁGUA - FORNECIMENTO E INSTALAÇÃO. AF_04/2024</v>
          </cell>
          <cell r="I5154" t="str">
            <v>UN</v>
          </cell>
          <cell r="J5154" t="str">
            <v>COEFICIENTE DE REPRESENTATIVIDADE</v>
          </cell>
          <cell r="K5154" t="str">
            <v>10,28</v>
          </cell>
        </row>
        <row r="5155">
          <cell r="A5155" t="str">
            <v>INSTALACOES HIDRO SANITARIAS</v>
          </cell>
          <cell r="B5155" t="str">
            <v>INHI</v>
          </cell>
          <cell r="C5155" t="str">
            <v>CONEXOES</v>
          </cell>
          <cell r="D5155" t="str">
            <v>0180</v>
          </cell>
        </row>
        <row r="5155">
          <cell r="G5155">
            <v>105220</v>
          </cell>
          <cell r="H5155" t="str">
            <v>JOELHO CPVC, SOLDÁVEL, 45 GRAUS, DN 28 MM, INSTALADO EM RESERVAÇÃO PREDIAL DE ÁGUA - FORNECIMENTO E INSTALAÇÃO. AF_04/2024</v>
          </cell>
          <cell r="I5155" t="str">
            <v>UN</v>
          </cell>
          <cell r="J5155" t="str">
            <v>COEFICIENTE DE REPRESENTATIVIDADE</v>
          </cell>
          <cell r="K5155" t="str">
            <v>14,17</v>
          </cell>
        </row>
        <row r="5156">
          <cell r="A5156" t="str">
            <v>INSTALACOES HIDRO SANITARIAS</v>
          </cell>
          <cell r="B5156" t="str">
            <v>INHI</v>
          </cell>
          <cell r="C5156" t="str">
            <v>CONEXOES</v>
          </cell>
          <cell r="D5156" t="str">
            <v>0180</v>
          </cell>
        </row>
        <row r="5156">
          <cell r="G5156">
            <v>105221</v>
          </cell>
          <cell r="H5156" t="str">
            <v>JOELHO CPVC, SOLDÁVEL, 45 GRAUS, DN 35 MM, INSTALADO EM RESERVAÇÃO PREDIAL DE ÁGUA - FORNECIMENTO E INSTALAÇÃO. AF_04/2024</v>
          </cell>
          <cell r="I5156" t="str">
            <v>UN</v>
          </cell>
          <cell r="J5156" t="str">
            <v>COEFICIENTE DE REPRESENTATIVIDADE</v>
          </cell>
          <cell r="K5156" t="str">
            <v>21,91</v>
          </cell>
        </row>
        <row r="5157">
          <cell r="A5157" t="str">
            <v>INSTALACOES HIDRO SANITARIAS</v>
          </cell>
          <cell r="B5157" t="str">
            <v>INHI</v>
          </cell>
          <cell r="C5157" t="str">
            <v>CONEXOES</v>
          </cell>
          <cell r="D5157" t="str">
            <v>0180</v>
          </cell>
        </row>
        <row r="5157">
          <cell r="G5157">
            <v>105222</v>
          </cell>
          <cell r="H5157" t="str">
            <v>JOELHO CPVC, SOLDÁVEL, 45 GRAUS, DN 54 MM, INSTALADO EM RESERVAÇÃO PREDIAL DE ÁGUA - FORNECIMENTO E INSTALAÇÃO. AF_04/2024</v>
          </cell>
          <cell r="I5157" t="str">
            <v>UN</v>
          </cell>
          <cell r="J5157" t="str">
            <v>COEFICIENTE DE REPRESENTATIVIDADE</v>
          </cell>
          <cell r="K5157" t="str">
            <v>63,53</v>
          </cell>
        </row>
        <row r="5158">
          <cell r="A5158" t="str">
            <v>INSTALACOES HIDRO SANITARIAS</v>
          </cell>
          <cell r="B5158" t="str">
            <v>INHI</v>
          </cell>
          <cell r="C5158" t="str">
            <v>CONEXOES</v>
          </cell>
          <cell r="D5158" t="str">
            <v>0180</v>
          </cell>
        </row>
        <row r="5158">
          <cell r="G5158">
            <v>105223</v>
          </cell>
          <cell r="H5158" t="str">
            <v>JOELHO CPVC, SOLDÁVEL, 45 GRAUS, DN 73 MM, INSTALADO EM RESERVAÇÃO PREDIAL DE ÁGUA - FORNECIMENTO E INSTALAÇÃO. AF_04/2024</v>
          </cell>
          <cell r="I5158" t="str">
            <v>UN</v>
          </cell>
          <cell r="J5158" t="str">
            <v>COEFICIENTE DE REPRESENTATIVIDADE</v>
          </cell>
          <cell r="K5158" t="str">
            <v>146,42</v>
          </cell>
        </row>
        <row r="5159">
          <cell r="A5159" t="str">
            <v>INSTALACOES HIDRO SANITARIAS</v>
          </cell>
          <cell r="B5159" t="str">
            <v>INHI</v>
          </cell>
          <cell r="C5159" t="str">
            <v>CONEXOES</v>
          </cell>
          <cell r="D5159" t="str">
            <v>0180</v>
          </cell>
        </row>
        <row r="5159">
          <cell r="G5159">
            <v>105224</v>
          </cell>
          <cell r="H5159" t="str">
            <v>JOELHO CPVC, SOLDÁVEL, 45 GRAUS, DN 89 MM, INSTALADO EM RESERVAÇÃO PREDIAL DE ÁGUA - FORNECIMENTO E INSTALAÇÃO. AF_04/2024</v>
          </cell>
          <cell r="I5159" t="str">
            <v>UN</v>
          </cell>
          <cell r="J5159" t="str">
            <v>COEFICIENTE DE REPRESENTATIVIDADE</v>
          </cell>
          <cell r="K5159" t="str">
            <v>213,27</v>
          </cell>
        </row>
        <row r="5160">
          <cell r="A5160" t="str">
            <v>INSTALACOES HIDRO SANITARIAS</v>
          </cell>
          <cell r="B5160" t="str">
            <v>INHI</v>
          </cell>
          <cell r="C5160" t="str">
            <v>CONEXOES</v>
          </cell>
          <cell r="D5160" t="str">
            <v>0180</v>
          </cell>
        </row>
        <row r="5160">
          <cell r="G5160">
            <v>105225</v>
          </cell>
          <cell r="H5160" t="str">
            <v>TE DE REDUÇÃO, CPVC, DN 28 X 22 MM, INSTALADO EM RESERVAÇÃO PREDIAL DE ÁGUA - FORNECIMENTO E INSTALAÇÃO. AF_04/2024</v>
          </cell>
          <cell r="I5160" t="str">
            <v>UN</v>
          </cell>
          <cell r="J5160" t="str">
            <v>COEFICIENTE DE REPRESENTATIVIDADE</v>
          </cell>
          <cell r="K5160" t="str">
            <v>15,26</v>
          </cell>
        </row>
        <row r="5161">
          <cell r="A5161" t="str">
            <v>INSTALACOES HIDRO SANITARIAS</v>
          </cell>
          <cell r="B5161" t="str">
            <v>INHI</v>
          </cell>
          <cell r="C5161" t="str">
            <v>CONEXOES</v>
          </cell>
          <cell r="D5161" t="str">
            <v>0180</v>
          </cell>
        </row>
        <row r="5161">
          <cell r="G5161">
            <v>105226</v>
          </cell>
          <cell r="H5161" t="str">
            <v>TE DE REDUÇÃO, CPVC, DN 35 X 28 MM, INSTALADO EM RESERVAÇÃO PREDIAL DE ÁGUA - FORNECIMENTO E INSTALAÇÃO. AF_04/2024</v>
          </cell>
          <cell r="I5161" t="str">
            <v>UN</v>
          </cell>
          <cell r="J5161" t="str">
            <v>COEFICIENTE DE REPRESENTATIVIDADE</v>
          </cell>
          <cell r="K5161" t="str">
            <v>36,25</v>
          </cell>
        </row>
        <row r="5162">
          <cell r="A5162" t="str">
            <v>INSTALACOES HIDRO SANITARIAS</v>
          </cell>
          <cell r="B5162" t="str">
            <v>INHI</v>
          </cell>
          <cell r="C5162" t="str">
            <v>CONEXOES</v>
          </cell>
          <cell r="D5162" t="str">
            <v>0180</v>
          </cell>
        </row>
        <row r="5162">
          <cell r="G5162">
            <v>105227</v>
          </cell>
          <cell r="H5162" t="str">
            <v>TE DE REDUÇÃO, CPVC, DN 42 X 35 MM, INSTALADO EM RESERVAÇÃO PREDIAL DE ÁGUA - FORNECIMENTO E INSTALAÇÃO. AF_04/2024</v>
          </cell>
          <cell r="I5162" t="str">
            <v>UN</v>
          </cell>
          <cell r="J5162" t="str">
            <v>COEFICIENTE DE REPRESENTATIVIDADE</v>
          </cell>
          <cell r="K5162" t="str">
            <v>52,00</v>
          </cell>
        </row>
        <row r="5163">
          <cell r="A5163" t="str">
            <v>INSTALACOES HIDRO SANITARIAS</v>
          </cell>
          <cell r="B5163" t="str">
            <v>INHI</v>
          </cell>
          <cell r="C5163" t="str">
            <v>CONEXOES</v>
          </cell>
          <cell r="D5163" t="str">
            <v>0180</v>
          </cell>
        </row>
        <row r="5163">
          <cell r="G5163">
            <v>105228</v>
          </cell>
          <cell r="H5163" t="str">
            <v>BUCHA DE REDUÇÃO PVC, SOLDÁVEL, LONGA, DN 50 X 32 MM, INSTALADO EM RESERVAÇÃO PREDIAL DE ÁGUA - FORNECIMENTO E INSTALAÇÃO. AF_04/2024</v>
          </cell>
          <cell r="I5163" t="str">
            <v>UN</v>
          </cell>
          <cell r="J5163" t="str">
            <v>COEFICIENTE DE REPRESENTATIVIDADE</v>
          </cell>
          <cell r="K5163" t="str">
            <v>10,58</v>
          </cell>
        </row>
        <row r="5164">
          <cell r="A5164" t="str">
            <v>INSTALACOES HIDRO SANITARIAS</v>
          </cell>
          <cell r="B5164" t="str">
            <v>INHI</v>
          </cell>
          <cell r="C5164" t="str">
            <v>CONEXOES</v>
          </cell>
          <cell r="D5164" t="str">
            <v>0180</v>
          </cell>
        </row>
        <row r="5164">
          <cell r="G5164">
            <v>105229</v>
          </cell>
          <cell r="H5164" t="str">
            <v>BUCHA DE REDUÇÃO, PPR, DN 50 X 25 MM, INSTALADO EM RESERVAÇÃO PREDIAL DE ÁGUA - FORNECIMENTO E INSTALAÇÃO. AF_04/2024</v>
          </cell>
          <cell r="I5164" t="str">
            <v>UN</v>
          </cell>
          <cell r="J5164" t="str">
            <v>ATRIBUÍDO SÃO PAULO</v>
          </cell>
          <cell r="K5164" t="str">
            <v>26,73</v>
          </cell>
        </row>
        <row r="5165">
          <cell r="A5165" t="str">
            <v>INSTALACOES HIDRO SANITARIAS</v>
          </cell>
          <cell r="B5165" t="str">
            <v>INHI</v>
          </cell>
          <cell r="C5165" t="str">
            <v>CONEXOES</v>
          </cell>
          <cell r="D5165" t="str">
            <v>0180</v>
          </cell>
        </row>
        <row r="5165">
          <cell r="G5165">
            <v>105230</v>
          </cell>
          <cell r="H5165" t="str">
            <v>BUCHA DE REDUÇÃO, PPR, DN 25 X 20 MM, INSTALADO EM RESERVAÇÃO PREDIAL DE ÁGUA - FORNECIMENTO E INSTALAÇÃO. AF_04/2024</v>
          </cell>
          <cell r="I5165" t="str">
            <v>UN</v>
          </cell>
          <cell r="J5165" t="str">
            <v>ATRIBUÍDO SÃO PAULO</v>
          </cell>
          <cell r="K5165" t="str">
            <v>7,17</v>
          </cell>
        </row>
        <row r="5166">
          <cell r="A5166" t="str">
            <v>INSTALACOES HIDRO SANITARIAS</v>
          </cell>
          <cell r="B5166" t="str">
            <v>INHI</v>
          </cell>
          <cell r="C5166" t="str">
            <v>CONEXOES</v>
          </cell>
          <cell r="D5166" t="str">
            <v>0180</v>
          </cell>
        </row>
        <row r="5166">
          <cell r="G5166">
            <v>105231</v>
          </cell>
          <cell r="H5166" t="str">
            <v>BUCHA DE REDUÇÃO, PPR, DN 32 X 25 MM, INSTALADO EM RESERVAÇÃO PREDIAL DE ÁGUA - FORNECIMENTO E INSTALAÇÃO. AF_04/2024</v>
          </cell>
          <cell r="I5166" t="str">
            <v>UN</v>
          </cell>
          <cell r="J5166" t="str">
            <v>ATRIBUÍDO SÃO PAULO</v>
          </cell>
          <cell r="K5166" t="str">
            <v>8,45</v>
          </cell>
        </row>
        <row r="5167">
          <cell r="A5167" t="str">
            <v>INSTALACOES HIDRO SANITARIAS</v>
          </cell>
          <cell r="B5167" t="str">
            <v>INHI</v>
          </cell>
          <cell r="C5167" t="str">
            <v>CONEXOES</v>
          </cell>
          <cell r="D5167" t="str">
            <v>0180</v>
          </cell>
        </row>
        <row r="5167">
          <cell r="G5167">
            <v>105232</v>
          </cell>
          <cell r="H5167" t="str">
            <v>BUCHA DE REDUÇÃO, PPR, DN 40 X 25 MM, INSTALADO EM RESERVAÇÃO PREDIAL DE ÁGUA - FORNECIMENTO E INSTALAÇÃO. AF_04/2024</v>
          </cell>
          <cell r="I5167" t="str">
            <v>UN</v>
          </cell>
          <cell r="J5167" t="str">
            <v>ATRIBUÍDO SÃO PAULO</v>
          </cell>
          <cell r="K5167" t="str">
            <v>16,66</v>
          </cell>
        </row>
        <row r="5168">
          <cell r="A5168" t="str">
            <v>INSTALACOES HIDRO SANITARIAS</v>
          </cell>
          <cell r="B5168" t="str">
            <v>INHI</v>
          </cell>
          <cell r="C5168" t="str">
            <v>CONEXOES</v>
          </cell>
          <cell r="D5168" t="str">
            <v>0180</v>
          </cell>
        </row>
        <row r="5168">
          <cell r="G5168">
            <v>105233</v>
          </cell>
          <cell r="H5168" t="str">
            <v>BUCHA DE REDUÇÃO PVC, SOLDÁVEL, LONGA, DN 40 X 25 MM, INSTALADO EM RESERVAÇÃO PREDIAL DE ÁGUA - FORNECIMENTO E INSTALAÇÃO. AF_04/2024</v>
          </cell>
          <cell r="I5168" t="str">
            <v>UN</v>
          </cell>
          <cell r="J5168" t="str">
            <v>COEFICIENTE DE REPRESENTATIVIDADE</v>
          </cell>
          <cell r="K5168" t="str">
            <v>7,16</v>
          </cell>
        </row>
        <row r="5169">
          <cell r="A5169" t="str">
            <v>INSTALACOES HIDRO SANITARIAS</v>
          </cell>
          <cell r="B5169" t="str">
            <v>INHI</v>
          </cell>
          <cell r="C5169" t="str">
            <v>CONEXOES</v>
          </cell>
          <cell r="D5169" t="str">
            <v>0180</v>
          </cell>
        </row>
        <row r="5169">
          <cell r="G5169">
            <v>105234</v>
          </cell>
          <cell r="H5169" t="str">
            <v>BUCHA DE REDUÇÃO PVC, SOLDÁVEL, LONGA, DN 50 X 25 MM, INSTALADO EM RESERVAÇÃO PREDIAL DE ÁGUA - FORNECIMENTO E INSTALAÇÃO. AF_04/2024</v>
          </cell>
          <cell r="I5169" t="str">
            <v>UN</v>
          </cell>
          <cell r="J5169" t="str">
            <v>COEFICIENTE DE REPRESENTATIVIDADE</v>
          </cell>
          <cell r="K5169" t="str">
            <v>8,72</v>
          </cell>
        </row>
        <row r="5170">
          <cell r="A5170" t="str">
            <v>INSTALACOES HIDRO SANITARIAS</v>
          </cell>
          <cell r="B5170" t="str">
            <v>INHI</v>
          </cell>
          <cell r="C5170" t="str">
            <v>CAIXAS D'DAGUA, DE INSPECAO E DE GORDURA</v>
          </cell>
          <cell r="D5170" t="str">
            <v>0181</v>
          </cell>
        </row>
        <row r="5170">
          <cell r="G5170">
            <v>97895</v>
          </cell>
          <cell r="H5170" t="str">
            <v>CAIXA ENTERRADA HIDRÁULICA RETANGULAR, EM CONCRETO PRÉ-MOLDADO, DIMENSÕES INTERNAS: 0,3X0,3X0,3 M. AF_12/2020</v>
          </cell>
          <cell r="I5170" t="str">
            <v>UN</v>
          </cell>
          <cell r="J5170" t="str">
            <v>COEFICIENTE DE REPRESENTATIVIDADE</v>
          </cell>
          <cell r="K5170" t="str">
            <v>176,51</v>
          </cell>
        </row>
        <row r="5171">
          <cell r="A5171" t="str">
            <v>INSTALACOES HIDRO SANITARIAS</v>
          </cell>
          <cell r="B5171" t="str">
            <v>INHI</v>
          </cell>
          <cell r="C5171" t="str">
            <v>CAIXAS D'DAGUA, DE INSPECAO E DE GORDURA</v>
          </cell>
          <cell r="D5171" t="str">
            <v>0181</v>
          </cell>
        </row>
        <row r="5171">
          <cell r="G5171">
            <v>97896</v>
          </cell>
          <cell r="H5171" t="str">
            <v>CAIXA ENTERRADA HIDRÁULICA RETANGULAR, EM CONCRETO PRÉ-MOLDADO, DIMENSÕES INTERNAS: 0,4X0,4X0,4 M. AF_12/2020</v>
          </cell>
          <cell r="I5171" t="str">
            <v>UN</v>
          </cell>
          <cell r="J5171" t="str">
            <v>COEFICIENTE DE REPRESENTATIVIDADE</v>
          </cell>
          <cell r="K5171" t="str">
            <v>327,29</v>
          </cell>
        </row>
        <row r="5172">
          <cell r="A5172" t="str">
            <v>INSTALACOES HIDRO SANITARIAS</v>
          </cell>
          <cell r="B5172" t="str">
            <v>INHI</v>
          </cell>
          <cell r="C5172" t="str">
            <v>CAIXAS D'DAGUA, DE INSPECAO E DE GORDURA</v>
          </cell>
          <cell r="D5172" t="str">
            <v>0181</v>
          </cell>
        </row>
        <row r="5172">
          <cell r="G5172">
            <v>97897</v>
          </cell>
          <cell r="H5172" t="str">
            <v>CAIXA ENTERRADA HIDRÁULICA RETANGULAR, EM CONCRETO PRÉ-MOLDADO, DIMENSÕES INTERNAS: 0,6X0,6X0,5 M. AF_12/2020</v>
          </cell>
          <cell r="I5172" t="str">
            <v>UN</v>
          </cell>
          <cell r="J5172" t="str">
            <v>COEFICIENTE DE REPRESENTATIVIDADE</v>
          </cell>
          <cell r="K5172" t="str">
            <v>424,83</v>
          </cell>
        </row>
        <row r="5173">
          <cell r="A5173" t="str">
            <v>INSTALACOES HIDRO SANITARIAS</v>
          </cell>
          <cell r="B5173" t="str">
            <v>INHI</v>
          </cell>
          <cell r="C5173" t="str">
            <v>CAIXAS D'DAGUA, DE INSPECAO E DE GORDURA</v>
          </cell>
          <cell r="D5173" t="str">
            <v>0181</v>
          </cell>
        </row>
        <row r="5173">
          <cell r="G5173">
            <v>97898</v>
          </cell>
          <cell r="H5173" t="str">
            <v>CAIXA ENTERRADA HIDRÁULICA RETANGULAR, EM CONCRETO PRÉ-MOLDADO, DIMENSÕES INTERNAS: 0,8X0,8X0,5 M. AF_12/2020</v>
          </cell>
          <cell r="I5173" t="str">
            <v>UN</v>
          </cell>
          <cell r="J5173" t="str">
            <v>ATRIBUÍDO SÃO PAULO</v>
          </cell>
          <cell r="K5173" t="str">
            <v>815,15</v>
          </cell>
        </row>
        <row r="5174">
          <cell r="A5174" t="str">
            <v>INSTALACOES HIDRO SANITARIAS</v>
          </cell>
          <cell r="B5174" t="str">
            <v>INHI</v>
          </cell>
          <cell r="C5174" t="str">
            <v>CAIXAS D'DAGUA, DE INSPECAO E DE GORDURA</v>
          </cell>
          <cell r="D5174" t="str">
            <v>0181</v>
          </cell>
        </row>
        <row r="5174">
          <cell r="G5174">
            <v>97900</v>
          </cell>
          <cell r="H5174" t="str">
            <v>CAIXA ENTERRADA HIDRÁULICA RETANGULAR EM ALVENARIA COM TIJOLOS CERÂMICOS MACIÇOS, DIMENSÕES INTERNAS: 0,3X0,3X0,3 M PARA REDE DE ESGOTO. AF_12/2020</v>
          </cell>
          <cell r="I5174" t="str">
            <v>UN</v>
          </cell>
          <cell r="J5174" t="str">
            <v>ATRIBUÍDO SÃO PAULO</v>
          </cell>
          <cell r="K5174" t="str">
            <v>177,87</v>
          </cell>
        </row>
        <row r="5175">
          <cell r="A5175" t="str">
            <v>INSTALACOES HIDRO SANITARIAS</v>
          </cell>
          <cell r="B5175" t="str">
            <v>INHI</v>
          </cell>
          <cell r="C5175" t="str">
            <v>CAIXAS D'DAGUA, DE INSPECAO E DE GORDURA</v>
          </cell>
          <cell r="D5175" t="str">
            <v>0181</v>
          </cell>
        </row>
        <row r="5175">
          <cell r="G5175">
            <v>97901</v>
          </cell>
          <cell r="H5175" t="str">
            <v>CAIXA ENTERRADA HIDRÁULICA RETANGULAR EM ALVENARIA COM TIJOLOS CERÂMICOS MACIÇOS, DIMENSÕES INTERNAS: 0,4X0,4X0,4 M PARA REDE DE ESGOTO. AF_12/2020</v>
          </cell>
          <cell r="I5175" t="str">
            <v>UN</v>
          </cell>
          <cell r="J5175" t="str">
            <v>ATRIBUÍDO SÃO PAULO</v>
          </cell>
          <cell r="K5175" t="str">
            <v>278,57</v>
          </cell>
        </row>
        <row r="5176">
          <cell r="A5176" t="str">
            <v>INSTALACOES HIDRO SANITARIAS</v>
          </cell>
          <cell r="B5176" t="str">
            <v>INHI</v>
          </cell>
          <cell r="C5176" t="str">
            <v>CAIXAS D'DAGUA, DE INSPECAO E DE GORDURA</v>
          </cell>
          <cell r="D5176" t="str">
            <v>0181</v>
          </cell>
        </row>
        <row r="5176">
          <cell r="G5176">
            <v>97902</v>
          </cell>
          <cell r="H5176" t="str">
            <v>CAIXA ENTERRADA HIDRÁULICA RETANGULAR EM ALVENARIA COM TIJOLOS CERÂMICOS MACIÇOS, DIMENSÕES INTERNAS: 0,6X0,6X0,6 M PARA REDE DE ESGOTO. AF_12/2020</v>
          </cell>
          <cell r="I5176" t="str">
            <v>UN</v>
          </cell>
          <cell r="J5176" t="str">
            <v>ATRIBUÍDO SÃO PAULO</v>
          </cell>
          <cell r="K5176" t="str">
            <v>540,77</v>
          </cell>
        </row>
        <row r="5177">
          <cell r="A5177" t="str">
            <v>INSTALACOES HIDRO SANITARIAS</v>
          </cell>
          <cell r="B5177" t="str">
            <v>INHI</v>
          </cell>
          <cell r="C5177" t="str">
            <v>CAIXAS D'DAGUA, DE INSPECAO E DE GORDURA</v>
          </cell>
          <cell r="D5177" t="str">
            <v>0181</v>
          </cell>
        </row>
        <row r="5177">
          <cell r="G5177">
            <v>97903</v>
          </cell>
          <cell r="H5177" t="str">
            <v>CAIXA ENTERRADA HIDRÁULICA RETANGULAR EM ALVENARIA COM TIJOLOS CERÂMICOS MACIÇOS, DIMENSÕES INTERNAS: 0,8X0,8X0,6 M PARA REDE DE ESGOTO. AF_12/2020</v>
          </cell>
          <cell r="I5177" t="str">
            <v>UN</v>
          </cell>
          <cell r="J5177" t="str">
            <v>ATRIBUÍDO SÃO PAULO</v>
          </cell>
          <cell r="K5177" t="str">
            <v>751,92</v>
          </cell>
        </row>
        <row r="5178">
          <cell r="A5178" t="str">
            <v>INSTALACOES HIDRO SANITARIAS</v>
          </cell>
          <cell r="B5178" t="str">
            <v>INHI</v>
          </cell>
          <cell r="C5178" t="str">
            <v>CAIXAS D'DAGUA, DE INSPECAO E DE GORDURA</v>
          </cell>
          <cell r="D5178" t="str">
            <v>0181</v>
          </cell>
        </row>
        <row r="5178">
          <cell r="G5178">
            <v>97904</v>
          </cell>
          <cell r="H5178" t="str">
            <v>CAIXA ENTERRADA HIDRÁULICA RETANGULAR EM ALVENARIA COM TIJOLOS CERÂMICOS MACIÇOS, DIMENSÕES INTERNAS: 1X1X0,6 M PARA REDE DE ESGOTO. AF_12/2020</v>
          </cell>
          <cell r="I5178" t="str">
            <v>UN</v>
          </cell>
          <cell r="J5178" t="str">
            <v>ATRIBUÍDO SÃO PAULO</v>
          </cell>
          <cell r="K5178" t="str">
            <v>888,12</v>
          </cell>
        </row>
        <row r="5179">
          <cell r="A5179" t="str">
            <v>INSTALACOES HIDRO SANITARIAS</v>
          </cell>
          <cell r="B5179" t="str">
            <v>INHI</v>
          </cell>
          <cell r="C5179" t="str">
            <v>CAIXAS D'DAGUA, DE INSPECAO E DE GORDURA</v>
          </cell>
          <cell r="D5179" t="str">
            <v>0181</v>
          </cell>
        </row>
        <row r="5179">
          <cell r="G5179">
            <v>97905</v>
          </cell>
          <cell r="H5179" t="str">
            <v>CAIXA ENTERRADA HIDRÁULICA RETANGULAR, EM ALVENARIA COM BLOCOS DE CONCRETO, DIMENSÕES INTERNAS: 0,4X0,4X0,4 M PARA REDE DE ESGOTO. AF_12/2020</v>
          </cell>
          <cell r="I5179" t="str">
            <v>UN</v>
          </cell>
          <cell r="J5179" t="str">
            <v>ATRIBUÍDO SÃO PAULO</v>
          </cell>
          <cell r="K5179" t="str">
            <v>228,44</v>
          </cell>
        </row>
        <row r="5180">
          <cell r="A5180" t="str">
            <v>INSTALACOES HIDRO SANITARIAS</v>
          </cell>
          <cell r="B5180" t="str">
            <v>INHI</v>
          </cell>
          <cell r="C5180" t="str">
            <v>CAIXAS D'DAGUA, DE INSPECAO E DE GORDURA</v>
          </cell>
          <cell r="D5180" t="str">
            <v>0181</v>
          </cell>
        </row>
        <row r="5180">
          <cell r="G5180">
            <v>97906</v>
          </cell>
          <cell r="H5180" t="str">
            <v>CAIXA ENTERRADA HIDRÁULICA RETANGULAR, EM ALVENARIA COM BLOCOS DE CONCRETO, DIMENSÕES INTERNAS: 0,6X0,6X0,6 M PARA REDE DE ESGOTO. AF_12/2020</v>
          </cell>
          <cell r="I5180" t="str">
            <v>UN</v>
          </cell>
          <cell r="J5180" t="str">
            <v>ATRIBUÍDO SÃO PAULO</v>
          </cell>
          <cell r="K5180" t="str">
            <v>424,21</v>
          </cell>
        </row>
        <row r="5181">
          <cell r="A5181" t="str">
            <v>INSTALACOES HIDRO SANITARIAS</v>
          </cell>
          <cell r="B5181" t="str">
            <v>INHI</v>
          </cell>
          <cell r="C5181" t="str">
            <v>CAIXAS D'DAGUA, DE INSPECAO E DE GORDURA</v>
          </cell>
          <cell r="D5181" t="str">
            <v>0181</v>
          </cell>
        </row>
        <row r="5181">
          <cell r="G5181">
            <v>97907</v>
          </cell>
          <cell r="H5181" t="str">
            <v>CAIXA ENTERRADA HIDRÁULICA RETANGULAR, EM ALVENARIA COM BLOCOS DE CONCRETO, DIMENSÕES INTERNAS: 0,8X0,8X0,6 M PARA REDE DE ESGOTO. AF_12/2020</v>
          </cell>
          <cell r="I5181" t="str">
            <v>UN</v>
          </cell>
          <cell r="J5181" t="str">
            <v>ATRIBUÍDO SÃO PAULO</v>
          </cell>
          <cell r="K5181" t="str">
            <v>603,18</v>
          </cell>
        </row>
        <row r="5182">
          <cell r="A5182" t="str">
            <v>INSTALACOES HIDRO SANITARIAS</v>
          </cell>
          <cell r="B5182" t="str">
            <v>INHI</v>
          </cell>
          <cell r="C5182" t="str">
            <v>CAIXAS D'DAGUA, DE INSPECAO E DE GORDURA</v>
          </cell>
          <cell r="D5182" t="str">
            <v>0181</v>
          </cell>
        </row>
        <row r="5182">
          <cell r="G5182">
            <v>97908</v>
          </cell>
          <cell r="H5182" t="str">
            <v>CAIXA ENTERRADA HIDRÁULICA RETANGULAR, EM ALVENARIA COM BLOCOS DE CONCRETO, DIMENSÕES INTERNAS: 1X1X0,6 M PARA REDE DE ESGOTO. AF_12/2020</v>
          </cell>
          <cell r="I5182" t="str">
            <v>UN</v>
          </cell>
          <cell r="J5182" t="str">
            <v>ATRIBUÍDO SÃO PAULO</v>
          </cell>
          <cell r="K5182" t="str">
            <v>712,12</v>
          </cell>
        </row>
        <row r="5183">
          <cell r="A5183" t="str">
            <v>INSTALACOES HIDRO SANITARIAS</v>
          </cell>
          <cell r="B5183" t="str">
            <v>INHI</v>
          </cell>
          <cell r="C5183" t="str">
            <v>CAIXAS D'DAGUA, DE INSPECAO E DE GORDURA</v>
          </cell>
          <cell r="D5183" t="str">
            <v>0181</v>
          </cell>
        </row>
        <row r="5183">
          <cell r="G5183">
            <v>98102</v>
          </cell>
          <cell r="H5183" t="str">
            <v>CAIXA DE GORDURA SIMPLES, CIRCULAR, EM CONCRETO PRÉ-MOLDADO, DIÂMETRO INTERNO = 0,4 M, ALTURA INTERNA = 0,4 M. AF_12/2020</v>
          </cell>
          <cell r="I5183" t="str">
            <v>UN</v>
          </cell>
          <cell r="J5183" t="str">
            <v>COEFICIENTE DE REPRESENTATIVIDADE</v>
          </cell>
          <cell r="K5183" t="str">
            <v>167,83</v>
          </cell>
        </row>
        <row r="5184">
          <cell r="A5184" t="str">
            <v>INSTALACOES HIDRO SANITARIAS</v>
          </cell>
          <cell r="B5184" t="str">
            <v>INHI</v>
          </cell>
          <cell r="C5184" t="str">
            <v>CAIXAS D'DAGUA, DE INSPECAO E DE GORDURA</v>
          </cell>
          <cell r="D5184" t="str">
            <v>0181</v>
          </cell>
        </row>
        <row r="5184">
          <cell r="G5184">
            <v>98104</v>
          </cell>
          <cell r="H5184" t="str">
            <v>CAIXA DE GORDURA SIMPLES (CAPACIDADE: 36L), RETANGULAR, EM ALVENARIA COM TIJOLOS CERÂMICOS MACIÇOS, DIMENSÕES INTERNAS = 0,2X0,4 M, ALTURA INTERNA = 0,8 M. AF_12/2020</v>
          </cell>
          <cell r="I5184" t="str">
            <v>UN</v>
          </cell>
          <cell r="J5184" t="str">
            <v>ATRIBUÍDO SÃO PAULO</v>
          </cell>
          <cell r="K5184" t="str">
            <v>348,64</v>
          </cell>
        </row>
        <row r="5185">
          <cell r="A5185" t="str">
            <v>INSTALACOES HIDRO SANITARIAS</v>
          </cell>
          <cell r="B5185" t="str">
            <v>INHI</v>
          </cell>
          <cell r="C5185" t="str">
            <v>CAIXAS D'DAGUA, DE INSPECAO E DE GORDURA</v>
          </cell>
          <cell r="D5185" t="str">
            <v>0181</v>
          </cell>
        </row>
        <row r="5185">
          <cell r="G5185">
            <v>98105</v>
          </cell>
          <cell r="H5185" t="str">
            <v>CAIXA DE GORDURA DUPLA (CAPACIDADE: 126 L), RETANGULAR, EM ALVENARIA COM TIJOLOS CERÂMICOS MACIÇOS, DIMENSÕES INTERNAS = 0,4X0,7 M, ALTURA INTERNA = 0,8 M. AF_12/2020</v>
          </cell>
          <cell r="I5185" t="str">
            <v>UN</v>
          </cell>
          <cell r="J5185" t="str">
            <v>ATRIBUÍDO SÃO PAULO</v>
          </cell>
          <cell r="K5185" t="str">
            <v>606,69</v>
          </cell>
        </row>
        <row r="5186">
          <cell r="A5186" t="str">
            <v>INSTALACOES HIDRO SANITARIAS</v>
          </cell>
          <cell r="B5186" t="str">
            <v>INHI</v>
          </cell>
          <cell r="C5186" t="str">
            <v>CAIXAS D'DAGUA, DE INSPECAO E DE GORDURA</v>
          </cell>
          <cell r="D5186" t="str">
            <v>0181</v>
          </cell>
        </row>
        <row r="5186">
          <cell r="G5186">
            <v>98106</v>
          </cell>
          <cell r="H5186" t="str">
            <v>CAIXA DE GORDURA ESPECIAL (CAPACIDADE: 312 L - PARA ATÉ 146 PESSOAS SERVIDAS NO PICO), RETANGULAR, EM ALVENARIA COM TIJOLOS CERÂMICOS MACIÇOS, DIMENSÕES INTERNAS = 0,4X1,2 M, ALTURA INTERNA = 1 M. AF_12/2020</v>
          </cell>
          <cell r="I5186" t="str">
            <v>UN</v>
          </cell>
          <cell r="J5186" t="str">
            <v>ATRIBUÍDO SÃO PAULO</v>
          </cell>
          <cell r="K5186" t="str">
            <v>1.001,20</v>
          </cell>
        </row>
        <row r="5187">
          <cell r="A5187" t="str">
            <v>INSTALACOES HIDRO SANITARIAS</v>
          </cell>
          <cell r="B5187" t="str">
            <v>INHI</v>
          </cell>
          <cell r="C5187" t="str">
            <v>CAIXAS D'DAGUA, DE INSPECAO E DE GORDURA</v>
          </cell>
          <cell r="D5187" t="str">
            <v>0181</v>
          </cell>
        </row>
        <row r="5187">
          <cell r="G5187">
            <v>98107</v>
          </cell>
          <cell r="H5187" t="str">
            <v>CAIXA DE GORDURA SIMPLES (CAPACIDADE: 36 L), RETANGULAR, EM ALVENARIA COM BLOCOS DE CONCRETO, DIMENSÕES INTERNAS = 0,2X0,4 M, ALTURA INTERNA = 0,8 M. AF_12/2020</v>
          </cell>
          <cell r="I5187" t="str">
            <v>UN</v>
          </cell>
          <cell r="J5187" t="str">
            <v>ATRIBUÍDO SÃO PAULO</v>
          </cell>
          <cell r="K5187" t="str">
            <v>258,50</v>
          </cell>
        </row>
        <row r="5188">
          <cell r="A5188" t="str">
            <v>INSTALACOES HIDRO SANITARIAS</v>
          </cell>
          <cell r="B5188" t="str">
            <v>INHI</v>
          </cell>
          <cell r="C5188" t="str">
            <v>CAIXAS D'DAGUA, DE INSPECAO E DE GORDURA</v>
          </cell>
          <cell r="D5188" t="str">
            <v>0181</v>
          </cell>
        </row>
        <row r="5188">
          <cell r="G5188">
            <v>98108</v>
          </cell>
          <cell r="H5188" t="str">
            <v>CAIXA DE GORDURA DUPLA (CAPACIDADE: 126 L), RETANGULAR, EM ALVENARIA COM BLOCOS DE CONCRETO, DIMENSÕES INTERNAS = 0,4X0,7 M, ALTURA INTERNA = 0,8 M. AF_12/2020</v>
          </cell>
          <cell r="I5188" t="str">
            <v>UN</v>
          </cell>
          <cell r="J5188" t="str">
            <v>ATRIBUÍDO SÃO PAULO</v>
          </cell>
          <cell r="K5188" t="str">
            <v>461,12</v>
          </cell>
        </row>
        <row r="5189">
          <cell r="A5189" t="str">
            <v>INSTALACOES HIDRO SANITARIAS</v>
          </cell>
          <cell r="B5189" t="str">
            <v>INHI</v>
          </cell>
          <cell r="C5189" t="str">
            <v>CAIXAS D'DAGUA, DE INSPECAO E DE GORDURA</v>
          </cell>
          <cell r="D5189" t="str">
            <v>0181</v>
          </cell>
        </row>
        <row r="5189">
          <cell r="G5189">
            <v>99250</v>
          </cell>
          <cell r="H5189" t="str">
            <v>CAIXA ENTERRADA HIDRÁULICA RETANGULAR EM ALVENARIA COM TIJOLOS CERÂMICOS MACIÇOS, DIMENSÕES INTERNAS: 0,3X0,3X0,3 M PARA REDE DE DRENAGEM. AF_12/2020</v>
          </cell>
          <cell r="I5189" t="str">
            <v>UN</v>
          </cell>
          <cell r="J5189" t="str">
            <v>ATRIBUÍDO SÃO PAULO</v>
          </cell>
          <cell r="K5189" t="str">
            <v>173,89</v>
          </cell>
        </row>
        <row r="5190">
          <cell r="A5190" t="str">
            <v>INSTALACOES HIDRO SANITARIAS</v>
          </cell>
          <cell r="B5190" t="str">
            <v>INHI</v>
          </cell>
          <cell r="C5190" t="str">
            <v>CAIXAS D'DAGUA, DE INSPECAO E DE GORDURA</v>
          </cell>
          <cell r="D5190" t="str">
            <v>0181</v>
          </cell>
        </row>
        <row r="5190">
          <cell r="G5190">
            <v>99251</v>
          </cell>
          <cell r="H5190" t="str">
            <v>CAIXA ENTERRADA HIDRÁULICA RETANGULAR EM ALVENARIA COM TIJOLOS CERÂMICOS MACIÇOS, DIMENSÕES INTERNAS: 0,4X0,4X0,4 M PARA REDE DE DRENAGEM. AF_12/2020</v>
          </cell>
          <cell r="I5190" t="str">
            <v>UN</v>
          </cell>
          <cell r="J5190" t="str">
            <v>ATRIBUÍDO SÃO PAULO</v>
          </cell>
          <cell r="K5190" t="str">
            <v>271,73</v>
          </cell>
        </row>
        <row r="5191">
          <cell r="A5191" t="str">
            <v>INSTALACOES HIDRO SANITARIAS</v>
          </cell>
          <cell r="B5191" t="str">
            <v>INHI</v>
          </cell>
          <cell r="C5191" t="str">
            <v>CAIXAS D'DAGUA, DE INSPECAO E DE GORDURA</v>
          </cell>
          <cell r="D5191" t="str">
            <v>0181</v>
          </cell>
        </row>
        <row r="5191">
          <cell r="G5191">
            <v>99253</v>
          </cell>
          <cell r="H5191" t="str">
            <v>CAIXA ENTERRADA HIDRÁULICA RETANGULAR EM ALVENARIA COM TIJOLOS CERÂMICOS MACIÇOS, DIMENSÕES INTERNAS: 0,6X0,6X0,6 M PARA REDE DE DRENAGEM. AF_12/2020</v>
          </cell>
          <cell r="I5191" t="str">
            <v>UN</v>
          </cell>
          <cell r="J5191" t="str">
            <v>ATRIBUÍDO SÃO PAULO</v>
          </cell>
          <cell r="K5191" t="str">
            <v>525,41</v>
          </cell>
        </row>
        <row r="5192">
          <cell r="A5192" t="str">
            <v>INSTALACOES HIDRO SANITARIAS</v>
          </cell>
          <cell r="B5192" t="str">
            <v>INHI</v>
          </cell>
          <cell r="C5192" t="str">
            <v>CAIXAS D'DAGUA, DE INSPECAO E DE GORDURA</v>
          </cell>
          <cell r="D5192" t="str">
            <v>0181</v>
          </cell>
        </row>
        <row r="5192">
          <cell r="G5192">
            <v>99255</v>
          </cell>
          <cell r="H5192" t="str">
            <v>CAIXA ENTERRADA HIDRÁULICA RETANGULAR EM ALVENARIA COM TIJOLOS CERÂMICOS MACIÇOS, DIMENSÕES INTERNAS: 0,8X0,8X0,6 M PARA REDE DE DRENAGEM. AF_12/2020</v>
          </cell>
          <cell r="I5192" t="str">
            <v>UN</v>
          </cell>
          <cell r="J5192" t="str">
            <v>ATRIBUÍDO SÃO PAULO</v>
          </cell>
          <cell r="K5192" t="str">
            <v>730,86</v>
          </cell>
        </row>
        <row r="5193">
          <cell r="A5193" t="str">
            <v>INSTALACOES HIDRO SANITARIAS</v>
          </cell>
          <cell r="B5193" t="str">
            <v>INHI</v>
          </cell>
          <cell r="C5193" t="str">
            <v>CAIXAS D'DAGUA, DE INSPECAO E DE GORDURA</v>
          </cell>
          <cell r="D5193" t="str">
            <v>0181</v>
          </cell>
        </row>
        <row r="5193">
          <cell r="G5193">
            <v>99257</v>
          </cell>
          <cell r="H5193" t="str">
            <v>CAIXA ENTERRADA HIDRÁULICA RETANGULAR EM ALVENARIA COM TIJOLOS CERÂMICOS MACIÇOS, DIMENSÕES INTERNAS: 1X1X0,6 M PARA REDE DE DRENAGEM. AF_12/2020</v>
          </cell>
          <cell r="I5193" t="str">
            <v>UN</v>
          </cell>
          <cell r="J5193" t="str">
            <v>ATRIBUÍDO SÃO PAULO</v>
          </cell>
          <cell r="K5193" t="str">
            <v>860,88</v>
          </cell>
        </row>
        <row r="5194">
          <cell r="A5194" t="str">
            <v>INSTALACOES HIDRO SANITARIAS</v>
          </cell>
          <cell r="B5194" t="str">
            <v>INHI</v>
          </cell>
          <cell r="C5194" t="str">
            <v>CAIXAS D'DAGUA, DE INSPECAO E DE GORDURA</v>
          </cell>
          <cell r="D5194" t="str">
            <v>0181</v>
          </cell>
        </row>
        <row r="5194">
          <cell r="G5194">
            <v>99258</v>
          </cell>
          <cell r="H5194" t="str">
            <v>CAIXA ENTERRADA HIDRÁULICA RETANGULAR, EM ALVENARIA COM BLOCOS DE CONCRETO, DIMENSÕES INTERNAS: 0,4X0,4X0,4 M PARA REDE DE DRENAGEM. AF_12/2020</v>
          </cell>
          <cell r="I5194" t="str">
            <v>UN</v>
          </cell>
          <cell r="J5194" t="str">
            <v>ATRIBUÍDO SÃO PAULO</v>
          </cell>
          <cell r="K5194" t="str">
            <v>224,09</v>
          </cell>
        </row>
        <row r="5195">
          <cell r="A5195" t="str">
            <v>INSTALACOES HIDRO SANITARIAS</v>
          </cell>
          <cell r="B5195" t="str">
            <v>INHI</v>
          </cell>
          <cell r="C5195" t="str">
            <v>CAIXAS D'DAGUA, DE INSPECAO E DE GORDURA</v>
          </cell>
          <cell r="D5195" t="str">
            <v>0181</v>
          </cell>
        </row>
        <row r="5195">
          <cell r="G5195">
            <v>99260</v>
          </cell>
          <cell r="H5195" t="str">
            <v>CAIXA ENTERRADA HIDRÁULICA RETANGULAR, EM ALVENARIA COM BLOCOS DE CONCRETO, DIMENSÕES INTERNAS: 0,6X0,6X0,6 M PARA REDE DE DRENAGEM. AF_12/2020</v>
          </cell>
          <cell r="I5195" t="str">
            <v>UN</v>
          </cell>
          <cell r="J5195" t="str">
            <v>ATRIBUÍDO SÃO PAULO</v>
          </cell>
          <cell r="K5195" t="str">
            <v>414,54</v>
          </cell>
        </row>
        <row r="5196">
          <cell r="A5196" t="str">
            <v>INSTALACOES HIDRO SANITARIAS</v>
          </cell>
          <cell r="B5196" t="str">
            <v>INHI</v>
          </cell>
          <cell r="C5196" t="str">
            <v>CAIXAS D'DAGUA, DE INSPECAO E DE GORDURA</v>
          </cell>
          <cell r="D5196" t="str">
            <v>0181</v>
          </cell>
        </row>
        <row r="5196">
          <cell r="G5196">
            <v>99262</v>
          </cell>
          <cell r="H5196" t="str">
            <v>CAIXA ENTERRADA HIDRÁULICA RETANGULAR, EM ALVENARIA COM BLOCOS DE CONCRETO, DIMENSÕES INTERNAS: 0,8X0,8X0,6 M PARA REDE DE DRENAGEM. AF_12/2020</v>
          </cell>
          <cell r="I5196" t="str">
            <v>UN</v>
          </cell>
          <cell r="J5196" t="str">
            <v>ATRIBUÍDO SÃO PAULO</v>
          </cell>
          <cell r="K5196" t="str">
            <v>589,38</v>
          </cell>
        </row>
        <row r="5197">
          <cell r="A5197" t="str">
            <v>INSTALACOES HIDRO SANITARIAS</v>
          </cell>
          <cell r="B5197" t="str">
            <v>INHI</v>
          </cell>
          <cell r="C5197" t="str">
            <v>CAIXAS D'DAGUA, DE INSPECAO E DE GORDURA</v>
          </cell>
          <cell r="D5197" t="str">
            <v>0181</v>
          </cell>
        </row>
        <row r="5197">
          <cell r="G5197">
            <v>99264</v>
          </cell>
          <cell r="H5197" t="str">
            <v>CAIXA ENTERRADA HIDRÁULICA RETANGULAR, EM ALVENARIA COM BLOCOS DE CONCRETO, DIMENSÕES INTERNAS: 1X1X0,6 M PARA REDE DE DRENAGEM. AF_12/2020</v>
          </cell>
          <cell r="I5197" t="str">
            <v>UN</v>
          </cell>
          <cell r="J5197" t="str">
            <v>ATRIBUÍDO SÃO PAULO</v>
          </cell>
          <cell r="K5197" t="str">
            <v>693,46</v>
          </cell>
        </row>
        <row r="5198">
          <cell r="A5198" t="str">
            <v>INSTALACOES HIDRO SANITARIAS</v>
          </cell>
          <cell r="B5198" t="str">
            <v>INHI</v>
          </cell>
          <cell r="C5198" t="str">
            <v>CAIXAS D'DAGUA, DE INSPECAO E DE GORDURA</v>
          </cell>
          <cell r="D5198" t="str">
            <v>0181</v>
          </cell>
        </row>
        <row r="5198">
          <cell r="G5198">
            <v>102587</v>
          </cell>
          <cell r="H5198" t="str">
            <v>FURO EM CAIXA D'ÁGUA COM ESPESSURA DE 2 ATÉ 5 MM E DIÂMETRO DE 15 MM. AF_06/2021</v>
          </cell>
          <cell r="I5198" t="str">
            <v>UN</v>
          </cell>
          <cell r="J5198" t="str">
            <v>COEFICIENTE DE REPRESENTATIVIDADE</v>
          </cell>
          <cell r="K5198" t="str">
            <v>3,09</v>
          </cell>
        </row>
        <row r="5199">
          <cell r="A5199" t="str">
            <v>INSTALACOES HIDRO SANITARIAS</v>
          </cell>
          <cell r="B5199" t="str">
            <v>INHI</v>
          </cell>
          <cell r="C5199" t="str">
            <v>CAIXAS D'DAGUA, DE INSPECAO E DE GORDURA</v>
          </cell>
          <cell r="D5199" t="str">
            <v>0181</v>
          </cell>
        </row>
        <row r="5199">
          <cell r="G5199">
            <v>102588</v>
          </cell>
          <cell r="H5199" t="str">
            <v>FURO EM CAIXA D'ÁGUA COM ESPESSURA DE 6 ATÉ 8 MM E DIÂMETRO DE 15 MM. AF_06/2021</v>
          </cell>
          <cell r="I5199" t="str">
            <v>UN</v>
          </cell>
          <cell r="J5199" t="str">
            <v>COEFICIENTE DE REPRESENTATIVIDADE</v>
          </cell>
          <cell r="K5199" t="str">
            <v>4,48</v>
          </cell>
        </row>
        <row r="5200">
          <cell r="A5200" t="str">
            <v>INSTALACOES HIDRO SANITARIAS</v>
          </cell>
          <cell r="B5200" t="str">
            <v>INHI</v>
          </cell>
          <cell r="C5200" t="str">
            <v>CAIXAS D'DAGUA, DE INSPECAO E DE GORDURA</v>
          </cell>
          <cell r="D5200" t="str">
            <v>0181</v>
          </cell>
        </row>
        <row r="5200">
          <cell r="G5200">
            <v>102589</v>
          </cell>
          <cell r="H5200" t="str">
            <v>FURO EM CAIXA D'ÁGUA COM ESPESSURA DE 2 ATÉ 5 MM E DIÂMETRO DE 20 MM. AF_06/2021</v>
          </cell>
          <cell r="I5200" t="str">
            <v>UN</v>
          </cell>
          <cell r="J5200" t="str">
            <v>COEFICIENTE DE REPRESENTATIVIDADE</v>
          </cell>
          <cell r="K5200" t="str">
            <v>3,44</v>
          </cell>
        </row>
        <row r="5201">
          <cell r="A5201" t="str">
            <v>INSTALACOES HIDRO SANITARIAS</v>
          </cell>
          <cell r="B5201" t="str">
            <v>INHI</v>
          </cell>
          <cell r="C5201" t="str">
            <v>CAIXAS D'DAGUA, DE INSPECAO E DE GORDURA</v>
          </cell>
          <cell r="D5201" t="str">
            <v>0181</v>
          </cell>
        </row>
        <row r="5201">
          <cell r="G5201">
            <v>102590</v>
          </cell>
          <cell r="H5201" t="str">
            <v>FURO EM CAIXA D'ÁGUA COM ESPESSURA DE 6 ATÉ 8 MM E DIÂMETRO DE 20 MM. AF_06/2021</v>
          </cell>
          <cell r="I5201" t="str">
            <v>UN</v>
          </cell>
          <cell r="J5201" t="str">
            <v>COEFICIENTE DE REPRESENTATIVIDADE</v>
          </cell>
          <cell r="K5201" t="str">
            <v>4,83</v>
          </cell>
        </row>
        <row r="5202">
          <cell r="A5202" t="str">
            <v>INSTALACOES HIDRO SANITARIAS</v>
          </cell>
          <cell r="B5202" t="str">
            <v>INHI</v>
          </cell>
          <cell r="C5202" t="str">
            <v>CAIXAS D'DAGUA, DE INSPECAO E DE GORDURA</v>
          </cell>
          <cell r="D5202" t="str">
            <v>0181</v>
          </cell>
        </row>
        <row r="5202">
          <cell r="G5202">
            <v>102591</v>
          </cell>
          <cell r="H5202" t="str">
            <v>FURO EM CAIXA D'ÁGUA COM ESPESSURA DE 2 ATÉ 5 MM E DIÂMETRO DE 25 MM. AF_06/2021</v>
          </cell>
          <cell r="I5202" t="str">
            <v>UN</v>
          </cell>
          <cell r="J5202" t="str">
            <v>COEFICIENTE DE REPRESENTATIVIDADE</v>
          </cell>
          <cell r="K5202" t="str">
            <v>3,79</v>
          </cell>
        </row>
        <row r="5203">
          <cell r="A5203" t="str">
            <v>INSTALACOES HIDRO SANITARIAS</v>
          </cell>
          <cell r="B5203" t="str">
            <v>INHI</v>
          </cell>
          <cell r="C5203" t="str">
            <v>CAIXAS D'DAGUA, DE INSPECAO E DE GORDURA</v>
          </cell>
          <cell r="D5203" t="str">
            <v>0181</v>
          </cell>
        </row>
        <row r="5203">
          <cell r="G5203">
            <v>102592</v>
          </cell>
          <cell r="H5203" t="str">
            <v>FURO EM CAIXA D'ÁGUA COM ESPESSURA DE 6 ATÉ 8 MM E DIÂMETRO DE 25 MM. AF_06/2021</v>
          </cell>
          <cell r="I5203" t="str">
            <v>UN</v>
          </cell>
          <cell r="J5203" t="str">
            <v>COEFICIENTE DE REPRESENTATIVIDADE</v>
          </cell>
          <cell r="K5203" t="str">
            <v>5,17</v>
          </cell>
        </row>
        <row r="5204">
          <cell r="A5204" t="str">
            <v>INSTALACOES HIDRO SANITARIAS</v>
          </cell>
          <cell r="B5204" t="str">
            <v>INHI</v>
          </cell>
          <cell r="C5204" t="str">
            <v>CAIXAS D'DAGUA, DE INSPECAO E DE GORDURA</v>
          </cell>
          <cell r="D5204" t="str">
            <v>0181</v>
          </cell>
        </row>
        <row r="5204">
          <cell r="G5204">
            <v>102593</v>
          </cell>
          <cell r="H5204" t="str">
            <v>FURO EM CAIXA D'ÁGUA COM ESPESSURA DE 2 ATÉ 5 MM E DIÂMETRO DE 32 MM. AF_06/2021</v>
          </cell>
          <cell r="I5204" t="str">
            <v>UN</v>
          </cell>
          <cell r="J5204" t="str">
            <v>COEFICIENTE DE REPRESENTATIVIDADE</v>
          </cell>
          <cell r="K5204" t="str">
            <v>4,28</v>
          </cell>
        </row>
        <row r="5205">
          <cell r="A5205" t="str">
            <v>INSTALACOES HIDRO SANITARIAS</v>
          </cell>
          <cell r="B5205" t="str">
            <v>INHI</v>
          </cell>
          <cell r="C5205" t="str">
            <v>CAIXAS D'DAGUA, DE INSPECAO E DE GORDURA</v>
          </cell>
          <cell r="D5205" t="str">
            <v>0181</v>
          </cell>
        </row>
        <row r="5205">
          <cell r="G5205">
            <v>102594</v>
          </cell>
          <cell r="H5205" t="str">
            <v>FURO EM CAIXA D'ÁGUA COM ESPESSURA DE 6 ATÉ 8 MM E DIÂMETRO DE 32 MM. AF_06/2021</v>
          </cell>
          <cell r="I5205" t="str">
            <v>UN</v>
          </cell>
          <cell r="J5205" t="str">
            <v>COEFICIENTE DE REPRESENTATIVIDADE</v>
          </cell>
          <cell r="K5205" t="str">
            <v>5,66</v>
          </cell>
        </row>
        <row r="5206">
          <cell r="A5206" t="str">
            <v>INSTALACOES HIDRO SANITARIAS</v>
          </cell>
          <cell r="B5206" t="str">
            <v>INHI</v>
          </cell>
          <cell r="C5206" t="str">
            <v>CAIXAS D'DAGUA, DE INSPECAO E DE GORDURA</v>
          </cell>
          <cell r="D5206" t="str">
            <v>0181</v>
          </cell>
        </row>
        <row r="5206">
          <cell r="G5206">
            <v>102595</v>
          </cell>
          <cell r="H5206" t="str">
            <v>FURO EM CAIXA D'ÁGUA COM ESPESSURA DE 2 ATÉ 5 MM E DIÂMETRO DE 40 MM. AF_06/2021</v>
          </cell>
          <cell r="I5206" t="str">
            <v>UN</v>
          </cell>
          <cell r="J5206" t="str">
            <v>COEFICIENTE DE REPRESENTATIVIDADE</v>
          </cell>
          <cell r="K5206" t="str">
            <v>4,83</v>
          </cell>
        </row>
        <row r="5207">
          <cell r="A5207" t="str">
            <v>INSTALACOES HIDRO SANITARIAS</v>
          </cell>
          <cell r="B5207" t="str">
            <v>INHI</v>
          </cell>
          <cell r="C5207" t="str">
            <v>CAIXAS D'DAGUA, DE INSPECAO E DE GORDURA</v>
          </cell>
          <cell r="D5207" t="str">
            <v>0181</v>
          </cell>
        </row>
        <row r="5207">
          <cell r="G5207">
            <v>102596</v>
          </cell>
          <cell r="H5207" t="str">
            <v>FURO EM CAIXA D'ÁGUA COM ESPESSURA DE 6 ATÉ 8 MM E DIÂMETRO DE 40 MM. AF_06/2021</v>
          </cell>
          <cell r="I5207" t="str">
            <v>UN</v>
          </cell>
          <cell r="J5207" t="str">
            <v>COEFICIENTE DE REPRESENTATIVIDADE</v>
          </cell>
          <cell r="K5207" t="str">
            <v>6,22</v>
          </cell>
        </row>
        <row r="5208">
          <cell r="A5208" t="str">
            <v>INSTALACOES HIDRO SANITARIAS</v>
          </cell>
          <cell r="B5208" t="str">
            <v>INHI</v>
          </cell>
          <cell r="C5208" t="str">
            <v>CAIXAS D'DAGUA, DE INSPECAO E DE GORDURA</v>
          </cell>
          <cell r="D5208" t="str">
            <v>0181</v>
          </cell>
        </row>
        <row r="5208">
          <cell r="G5208">
            <v>102597</v>
          </cell>
          <cell r="H5208" t="str">
            <v>FURO EM CAIXA D'ÁGUA COM ESPESSURA DE 2 ATÉ 5 MM E DIÂMETRO DE 50 MM. AF_06/2021</v>
          </cell>
          <cell r="I5208" t="str">
            <v>UN</v>
          </cell>
          <cell r="J5208" t="str">
            <v>COEFICIENTE DE REPRESENTATIVIDADE</v>
          </cell>
          <cell r="K5208" t="str">
            <v>5,53</v>
          </cell>
        </row>
        <row r="5209">
          <cell r="A5209" t="str">
            <v>INSTALACOES HIDRO SANITARIAS</v>
          </cell>
          <cell r="B5209" t="str">
            <v>INHI</v>
          </cell>
          <cell r="C5209" t="str">
            <v>CAIXAS D'DAGUA, DE INSPECAO E DE GORDURA</v>
          </cell>
          <cell r="D5209" t="str">
            <v>0181</v>
          </cell>
        </row>
        <row r="5209">
          <cell r="G5209">
            <v>102598</v>
          </cell>
          <cell r="H5209" t="str">
            <v>FURO EM CAIXA D'ÁGUA COM ESPESSURA DE 6 ATÉ 8 MM E DIÂMETRO DE 50 MM. AF_06/2021</v>
          </cell>
          <cell r="I5209" t="str">
            <v>UN</v>
          </cell>
          <cell r="J5209" t="str">
            <v>COEFICIENTE DE REPRESENTATIVIDADE</v>
          </cell>
          <cell r="K5209" t="str">
            <v>6,92</v>
          </cell>
        </row>
        <row r="5210">
          <cell r="A5210" t="str">
            <v>INSTALACOES HIDRO SANITARIAS</v>
          </cell>
          <cell r="B5210" t="str">
            <v>INHI</v>
          </cell>
          <cell r="C5210" t="str">
            <v>CAIXAS D'DAGUA, DE INSPECAO E DE GORDURA</v>
          </cell>
          <cell r="D5210" t="str">
            <v>0181</v>
          </cell>
        </row>
        <row r="5210">
          <cell r="G5210">
            <v>102599</v>
          </cell>
          <cell r="H5210" t="str">
            <v>FURO EM CAIXA D'ÁGUA COM ESPESSURA DE 2 ATÉ 5 MM E DIÂMETRO DE 60 MM. AF_06/2021</v>
          </cell>
          <cell r="I5210" t="str">
            <v>UN</v>
          </cell>
          <cell r="J5210" t="str">
            <v>COEFICIENTE DE REPRESENTATIVIDADE</v>
          </cell>
          <cell r="K5210" t="str">
            <v>6,24</v>
          </cell>
        </row>
        <row r="5211">
          <cell r="A5211" t="str">
            <v>INSTALACOES HIDRO SANITARIAS</v>
          </cell>
          <cell r="B5211" t="str">
            <v>INHI</v>
          </cell>
          <cell r="C5211" t="str">
            <v>CAIXAS D'DAGUA, DE INSPECAO E DE GORDURA</v>
          </cell>
          <cell r="D5211" t="str">
            <v>0181</v>
          </cell>
        </row>
        <row r="5211">
          <cell r="G5211">
            <v>102600</v>
          </cell>
          <cell r="H5211" t="str">
            <v>FURO EM CAIXA D'ÁGUA COM ESPESSURA DE 6 ATÉ 8 MM E DIÂMETRO DE 60 MM. AF_06/2021</v>
          </cell>
          <cell r="I5211" t="str">
            <v>UN</v>
          </cell>
          <cell r="J5211" t="str">
            <v>COEFICIENTE DE REPRESENTATIVIDADE</v>
          </cell>
          <cell r="K5211" t="str">
            <v>7,62</v>
          </cell>
        </row>
        <row r="5212">
          <cell r="A5212" t="str">
            <v>INSTALACOES HIDRO SANITARIAS</v>
          </cell>
          <cell r="B5212" t="str">
            <v>INHI</v>
          </cell>
          <cell r="C5212" t="str">
            <v>CAIXAS D'DAGUA, DE INSPECAO E DE GORDURA</v>
          </cell>
          <cell r="D5212" t="str">
            <v>0181</v>
          </cell>
        </row>
        <row r="5212">
          <cell r="G5212">
            <v>102601</v>
          </cell>
          <cell r="H5212" t="str">
            <v>FURO EM CAIXA D'ÁGUA COM ESPESSURA DE 2 ATÉ 5 MM E DIÂMETRO DE 75 MM. AF_06/2021</v>
          </cell>
          <cell r="I5212" t="str">
            <v>UN</v>
          </cell>
          <cell r="J5212" t="str">
            <v>COEFICIENTE DE REPRESENTATIVIDADE</v>
          </cell>
          <cell r="K5212" t="str">
            <v>7,29</v>
          </cell>
        </row>
        <row r="5213">
          <cell r="A5213" t="str">
            <v>INSTALACOES HIDRO SANITARIAS</v>
          </cell>
          <cell r="B5213" t="str">
            <v>INHI</v>
          </cell>
          <cell r="C5213" t="str">
            <v>CAIXAS D'DAGUA, DE INSPECAO E DE GORDURA</v>
          </cell>
          <cell r="D5213" t="str">
            <v>0181</v>
          </cell>
        </row>
        <row r="5213">
          <cell r="G5213">
            <v>102602</v>
          </cell>
          <cell r="H5213" t="str">
            <v>FURO EM CAIXA D'ÁGUA COM ESPESSURA DE 6 ATÉ 8 MM E DIÂMETRO DE 75 MM. AF_06/2021</v>
          </cell>
          <cell r="I5213" t="str">
            <v>UN</v>
          </cell>
          <cell r="J5213" t="str">
            <v>COEFICIENTE DE REPRESENTATIVIDADE</v>
          </cell>
          <cell r="K5213" t="str">
            <v>8,66</v>
          </cell>
        </row>
        <row r="5214">
          <cell r="A5214" t="str">
            <v>INSTALACOES HIDRO SANITARIAS</v>
          </cell>
          <cell r="B5214" t="str">
            <v>INHI</v>
          </cell>
          <cell r="C5214" t="str">
            <v>CAIXAS D'DAGUA, DE INSPECAO E DE GORDURA</v>
          </cell>
          <cell r="D5214" t="str">
            <v>0181</v>
          </cell>
        </row>
        <row r="5214">
          <cell r="G5214">
            <v>102603</v>
          </cell>
          <cell r="H5214" t="str">
            <v>FURO EM CAIXA D'ÁGUA COM ESPESSURA DE 2 ATÉ 5 MM E DIÂMETRO DE 100 MM. AF_06/2021</v>
          </cell>
          <cell r="I5214" t="str">
            <v>UN</v>
          </cell>
          <cell r="J5214" t="str">
            <v>COEFICIENTE DE REPRESENTATIVIDADE</v>
          </cell>
          <cell r="K5214" t="str">
            <v>9,03</v>
          </cell>
        </row>
        <row r="5215">
          <cell r="A5215" t="str">
            <v>INSTALACOES HIDRO SANITARIAS</v>
          </cell>
          <cell r="B5215" t="str">
            <v>INHI</v>
          </cell>
          <cell r="C5215" t="str">
            <v>CAIXAS D'DAGUA, DE INSPECAO E DE GORDURA</v>
          </cell>
          <cell r="D5215" t="str">
            <v>0181</v>
          </cell>
        </row>
        <row r="5215">
          <cell r="G5215">
            <v>102604</v>
          </cell>
          <cell r="H5215" t="str">
            <v>FURO EM CAIXA D'ÁGUA COM ESPESSURA DE 6 ATÉ 8 MM E DIÂMETRO DE 100 MM. AF_06/2021</v>
          </cell>
          <cell r="I5215" t="str">
            <v>UN</v>
          </cell>
          <cell r="J5215" t="str">
            <v>COEFICIENTE DE REPRESENTATIVIDADE</v>
          </cell>
          <cell r="K5215" t="str">
            <v>10,41</v>
          </cell>
        </row>
        <row r="5216">
          <cell r="A5216" t="str">
            <v>INSTALACOES HIDRO SANITARIAS</v>
          </cell>
          <cell r="B5216" t="str">
            <v>INHI</v>
          </cell>
          <cell r="C5216" t="str">
            <v>CAIXAS D'DAGUA, DE INSPECAO E DE GORDURA</v>
          </cell>
          <cell r="D5216" t="str">
            <v>0181</v>
          </cell>
        </row>
        <row r="5216">
          <cell r="G5216">
            <v>102605</v>
          </cell>
          <cell r="H5216" t="str">
            <v>CAIXA D´ÁGUA EM POLIETILENO, 500 LITROS - FORNECIMENTO E INSTALAÇÃO. AF_06/2021</v>
          </cell>
          <cell r="I5216" t="str">
            <v>UN</v>
          </cell>
          <cell r="J5216" t="str">
            <v>COEFICIENTE DE REPRESENTATIVIDADE</v>
          </cell>
          <cell r="K5216" t="str">
            <v>285,09</v>
          </cell>
        </row>
        <row r="5217">
          <cell r="A5217" t="str">
            <v>INSTALACOES HIDRO SANITARIAS</v>
          </cell>
          <cell r="B5217" t="str">
            <v>INHI</v>
          </cell>
          <cell r="C5217" t="str">
            <v>CAIXAS D'DAGUA, DE INSPECAO E DE GORDURA</v>
          </cell>
          <cell r="D5217" t="str">
            <v>0181</v>
          </cell>
        </row>
        <row r="5217">
          <cell r="G5217">
            <v>102606</v>
          </cell>
          <cell r="H5217" t="str">
            <v>CAIXA D´ÁGUA EM POLIETILENO, 750 LITROS - FORNECIMENTO E INSTALAÇÃO. AF_06/2021</v>
          </cell>
          <cell r="I5217" t="str">
            <v>UN</v>
          </cell>
          <cell r="J5217" t="str">
            <v>COEFICIENTE DE REPRESENTATIVIDADE</v>
          </cell>
          <cell r="K5217" t="str">
            <v>439,53</v>
          </cell>
        </row>
        <row r="5218">
          <cell r="A5218" t="str">
            <v>INSTALACOES HIDRO SANITARIAS</v>
          </cell>
          <cell r="B5218" t="str">
            <v>INHI</v>
          </cell>
          <cell r="C5218" t="str">
            <v>CAIXAS D'DAGUA, DE INSPECAO E DE GORDURA</v>
          </cell>
          <cell r="D5218" t="str">
            <v>0181</v>
          </cell>
        </row>
        <row r="5218">
          <cell r="G5218">
            <v>102607</v>
          </cell>
          <cell r="H5218" t="str">
            <v>CAIXA D´ÁGUA EM POLIETILENO, 1000 LITROS - FORNECIMENTO E INSTALAÇÃO. AF_06/2021</v>
          </cell>
          <cell r="I5218" t="str">
            <v>UN</v>
          </cell>
          <cell r="J5218" t="str">
            <v>COEFICIENTE DE REPRESENTATIVIDADE</v>
          </cell>
          <cell r="K5218" t="str">
            <v>470,43</v>
          </cell>
        </row>
        <row r="5219">
          <cell r="A5219" t="str">
            <v>INSTALACOES HIDRO SANITARIAS</v>
          </cell>
          <cell r="B5219" t="str">
            <v>INHI</v>
          </cell>
          <cell r="C5219" t="str">
            <v>CAIXAS D'DAGUA, DE INSPECAO E DE GORDURA</v>
          </cell>
          <cell r="D5219" t="str">
            <v>0181</v>
          </cell>
        </row>
        <row r="5219">
          <cell r="G5219">
            <v>102608</v>
          </cell>
          <cell r="H5219" t="str">
            <v>CAIXA D´ÁGUA EM POLIETILENO, 1500 LITROS - FORNECIMENTO E INSTALAÇÃO. AF_06/2021</v>
          </cell>
          <cell r="I5219" t="str">
            <v>UN</v>
          </cell>
          <cell r="J5219" t="str">
            <v>COEFICIENTE DE REPRESENTATIVIDADE</v>
          </cell>
          <cell r="K5219" t="str">
            <v>1.079,28</v>
          </cell>
        </row>
        <row r="5220">
          <cell r="A5220" t="str">
            <v>INSTALACOES HIDRO SANITARIAS</v>
          </cell>
          <cell r="B5220" t="str">
            <v>INHI</v>
          </cell>
          <cell r="C5220" t="str">
            <v>CAIXAS D'DAGUA, DE INSPECAO E DE GORDURA</v>
          </cell>
          <cell r="D5220" t="str">
            <v>0181</v>
          </cell>
        </row>
        <row r="5220">
          <cell r="G5220">
            <v>102609</v>
          </cell>
          <cell r="H5220" t="str">
            <v>CAIXA D´ÁGUA EM POLIETILENO, 2000 LITROS - FORNECIMENTO E INSTALAÇÃO. AF_06/2021</v>
          </cell>
          <cell r="I5220" t="str">
            <v>UN</v>
          </cell>
          <cell r="J5220" t="str">
            <v>COEFICIENTE DE REPRESENTATIVIDADE</v>
          </cell>
          <cell r="K5220" t="str">
            <v>1.226,09</v>
          </cell>
        </row>
        <row r="5221">
          <cell r="A5221" t="str">
            <v>INSTALACOES HIDRO SANITARIAS</v>
          </cell>
          <cell r="B5221" t="str">
            <v>INHI</v>
          </cell>
          <cell r="C5221" t="str">
            <v>CAIXAS D'DAGUA, DE INSPECAO E DE GORDURA</v>
          </cell>
          <cell r="D5221" t="str">
            <v>0181</v>
          </cell>
        </row>
        <row r="5221">
          <cell r="G5221">
            <v>102610</v>
          </cell>
          <cell r="H5221" t="str">
            <v>CAIXA D´ÁGUA EM POLIETILENO, 3000 LITROS - FORNECIMENTO E INSTALAÇÃO. AF_06/2021</v>
          </cell>
          <cell r="I5221" t="str">
            <v>UN</v>
          </cell>
          <cell r="J5221" t="str">
            <v>COEFICIENTE DE REPRESENTATIVIDADE</v>
          </cell>
          <cell r="K5221" t="str">
            <v>2.108,12</v>
          </cell>
        </row>
        <row r="5222">
          <cell r="A5222" t="str">
            <v>INSTALACOES HIDRO SANITARIAS</v>
          </cell>
          <cell r="B5222" t="str">
            <v>INHI</v>
          </cell>
          <cell r="C5222" t="str">
            <v>CAIXAS D'DAGUA, DE INSPECAO E DE GORDURA</v>
          </cell>
          <cell r="D5222" t="str">
            <v>0181</v>
          </cell>
        </row>
        <row r="5222">
          <cell r="G5222">
            <v>102611</v>
          </cell>
          <cell r="H5222" t="str">
            <v>CAIXA D´ÁGUA EM POLIÉSTER REFORÇADO COM FIBRA DE VIDRO, 500 LITROS - FORNECIMENTO E INSTALAÇÃO. AF_06/2021</v>
          </cell>
          <cell r="I5222" t="str">
            <v>UN</v>
          </cell>
          <cell r="J5222" t="str">
            <v>COEFICIENTE DE REPRESENTATIVIDADE</v>
          </cell>
          <cell r="K5222" t="str">
            <v>474,10</v>
          </cell>
        </row>
        <row r="5223">
          <cell r="A5223" t="str">
            <v>INSTALACOES HIDRO SANITARIAS</v>
          </cell>
          <cell r="B5223" t="str">
            <v>INHI</v>
          </cell>
          <cell r="C5223" t="str">
            <v>CAIXAS D'DAGUA, DE INSPECAO E DE GORDURA</v>
          </cell>
          <cell r="D5223" t="str">
            <v>0181</v>
          </cell>
        </row>
        <row r="5223">
          <cell r="G5223">
            <v>102612</v>
          </cell>
          <cell r="H5223" t="str">
            <v>CAIXA D´ÁGUA EM POLIÉSTER REFORÇADO COM FIBRA DE VIDRO, 750 LITROS - FORNECIMENTO E INSTALAÇÃO. AF_06/2021</v>
          </cell>
          <cell r="I5223" t="str">
            <v>UN</v>
          </cell>
          <cell r="J5223" t="str">
            <v>COEFICIENTE DE REPRESENTATIVIDADE</v>
          </cell>
          <cell r="K5223" t="str">
            <v>680,91</v>
          </cell>
        </row>
        <row r="5224">
          <cell r="A5224" t="str">
            <v>INSTALACOES HIDRO SANITARIAS</v>
          </cell>
          <cell r="B5224" t="str">
            <v>INHI</v>
          </cell>
          <cell r="C5224" t="str">
            <v>CAIXAS D'DAGUA, DE INSPECAO E DE GORDURA</v>
          </cell>
          <cell r="D5224" t="str">
            <v>0181</v>
          </cell>
        </row>
        <row r="5224">
          <cell r="G5224">
            <v>102613</v>
          </cell>
          <cell r="H5224" t="str">
            <v>CAIXA D´ÁGUA EM POLIÉSTER REFORÇADO COM FIBRA DE VIDRO, 1000 LITROS - FORNECIMENTO E INSTALAÇÃO. AF_06/2021</v>
          </cell>
          <cell r="I5224" t="str">
            <v>UN</v>
          </cell>
          <cell r="J5224" t="str">
            <v>COEFICIENTE DE REPRESENTATIVIDADE</v>
          </cell>
          <cell r="K5224" t="str">
            <v>659,83</v>
          </cell>
        </row>
        <row r="5225">
          <cell r="A5225" t="str">
            <v>INSTALACOES HIDRO SANITARIAS</v>
          </cell>
          <cell r="B5225" t="str">
            <v>INHI</v>
          </cell>
          <cell r="C5225" t="str">
            <v>CAIXAS D'DAGUA, DE INSPECAO E DE GORDURA</v>
          </cell>
          <cell r="D5225" t="str">
            <v>0181</v>
          </cell>
        </row>
        <row r="5225">
          <cell r="G5225">
            <v>102614</v>
          </cell>
          <cell r="H5225" t="str">
            <v>CAIXA D´ÁGUA EM POLIÉSTER REFORÇADO COM FIBRA DE VIDRO, 1500 LITROS - FORNECIMENTO E INSTALAÇÃO. AF_06/2021</v>
          </cell>
          <cell r="I5225" t="str">
            <v>UN</v>
          </cell>
          <cell r="J5225" t="str">
            <v>COEFICIENTE DE REPRESENTATIVIDADE</v>
          </cell>
          <cell r="K5225" t="str">
            <v>1.014,85</v>
          </cell>
        </row>
        <row r="5226">
          <cell r="A5226" t="str">
            <v>INSTALACOES HIDRO SANITARIAS</v>
          </cell>
          <cell r="B5226" t="str">
            <v>INHI</v>
          </cell>
          <cell r="C5226" t="str">
            <v>CAIXAS D'DAGUA, DE INSPECAO E DE GORDURA</v>
          </cell>
          <cell r="D5226" t="str">
            <v>0181</v>
          </cell>
        </row>
        <row r="5226">
          <cell r="G5226">
            <v>102615</v>
          </cell>
          <cell r="H5226" t="str">
            <v>CAIXA D´ÁGUA EM POLIÉSTER REFORÇADO COM FIBRA DE VIDRO, 2000 LITROS - FORNECIMENTO E INSTALAÇÃO. AF_06/2021</v>
          </cell>
          <cell r="I5226" t="str">
            <v>UN</v>
          </cell>
          <cell r="J5226" t="str">
            <v>COEFICIENTE DE REPRESENTATIVIDADE</v>
          </cell>
          <cell r="K5226" t="str">
            <v>1.273,64</v>
          </cell>
        </row>
        <row r="5227">
          <cell r="A5227" t="str">
            <v>INSTALACOES HIDRO SANITARIAS</v>
          </cell>
          <cell r="B5227" t="str">
            <v>INHI</v>
          </cell>
          <cell r="C5227" t="str">
            <v>CAIXAS D'DAGUA, DE INSPECAO E DE GORDURA</v>
          </cell>
          <cell r="D5227" t="str">
            <v>0181</v>
          </cell>
        </row>
        <row r="5227">
          <cell r="G5227">
            <v>102616</v>
          </cell>
          <cell r="H5227" t="str">
            <v>CAIXA D´ÁGUA EM POLIÉSTER REFORÇADO COM FIBRA DE VIDRO, 3000 LITROS - FORNECIMENTO E INSTALAÇÃO. AF_06/2021</v>
          </cell>
          <cell r="I5227" t="str">
            <v>UN</v>
          </cell>
          <cell r="J5227" t="str">
            <v>COEFICIENTE DE REPRESENTATIVIDADE</v>
          </cell>
          <cell r="K5227" t="str">
            <v>1.885,67</v>
          </cell>
        </row>
        <row r="5228">
          <cell r="A5228" t="str">
            <v>INSTALACOES HIDRO SANITARIAS</v>
          </cell>
          <cell r="B5228" t="str">
            <v>INHI</v>
          </cell>
          <cell r="C5228" t="str">
            <v>CAIXAS D'DAGUA, DE INSPECAO E DE GORDURA</v>
          </cell>
          <cell r="D5228" t="str">
            <v>0181</v>
          </cell>
        </row>
        <row r="5228">
          <cell r="G5228">
            <v>102617</v>
          </cell>
          <cell r="H5228" t="str">
            <v>CAIXA D´ÁGUA EM POLIÉSTER REFORÇADO COM FIBRA DE VIDRO, 5000 LITROS - FORNECIMENTO E INSTALAÇÃO. AF_06/2021</v>
          </cell>
          <cell r="I5228" t="str">
            <v>UN</v>
          </cell>
          <cell r="J5228" t="str">
            <v>ATRIBUÍDO SÃO PAULO</v>
          </cell>
          <cell r="K5228" t="str">
            <v>3.474,18</v>
          </cell>
        </row>
        <row r="5229">
          <cell r="A5229" t="str">
            <v>INSTALACOES HIDRO SANITARIAS</v>
          </cell>
          <cell r="B5229" t="str">
            <v>INHI</v>
          </cell>
          <cell r="C5229" t="str">
            <v>CAIXAS D'DAGUA, DE INSPECAO E DE GORDURA</v>
          </cell>
          <cell r="D5229" t="str">
            <v>0181</v>
          </cell>
        </row>
        <row r="5229">
          <cell r="G5229">
            <v>102618</v>
          </cell>
          <cell r="H5229" t="str">
            <v>CAIXA D´ÁGUA EM POLIÉSTER REFORÇADO COM FIBRA DE VIDRO, 7000 LITROS - FORNECIMENTO E INSTALAÇÃO. AF_06/2021</v>
          </cell>
          <cell r="I5229" t="str">
            <v>UN</v>
          </cell>
          <cell r="J5229" t="str">
            <v>ATRIBUÍDO SÃO PAULO</v>
          </cell>
          <cell r="K5229" t="str">
            <v>4.182,32</v>
          </cell>
        </row>
        <row r="5230">
          <cell r="A5230" t="str">
            <v>INSTALACOES HIDRO SANITARIAS</v>
          </cell>
          <cell r="B5230" t="str">
            <v>INHI</v>
          </cell>
          <cell r="C5230" t="str">
            <v>CAIXAS D'DAGUA, DE INSPECAO E DE GORDURA</v>
          </cell>
          <cell r="D5230" t="str">
            <v>0181</v>
          </cell>
        </row>
        <row r="5230">
          <cell r="G5230">
            <v>102619</v>
          </cell>
          <cell r="H5230" t="str">
            <v>CAIXA D´ÁGUA EM POLIÉSTER REFORÇADO COM FIBRA DE VIDRO, 10000 LITROS - FORNECIMENTO E INSTALAÇÃO. AF_06/2021</v>
          </cell>
          <cell r="I5230" t="str">
            <v>UN</v>
          </cell>
          <cell r="J5230" t="str">
            <v>ATRIBUÍDO SÃO PAULO</v>
          </cell>
          <cell r="K5230" t="str">
            <v>5.619,00</v>
          </cell>
        </row>
        <row r="5231">
          <cell r="A5231" t="str">
            <v>INSTALACOES HIDRO SANITARIAS</v>
          </cell>
          <cell r="B5231" t="str">
            <v>INHI</v>
          </cell>
          <cell r="C5231" t="str">
            <v>CAIXAS D'DAGUA, DE INSPECAO E DE GORDURA</v>
          </cell>
          <cell r="D5231" t="str">
            <v>0181</v>
          </cell>
        </row>
        <row r="5231">
          <cell r="G5231">
            <v>102620</v>
          </cell>
          <cell r="H5231" t="str">
            <v>CAIXA D´ÁGUA EM POLIÉSTER REFORÇADO COM FIBRA DE VIDRO, 15000 LITROS - FORNECIMENTO E INSTALAÇÃO. AF_06/2021</v>
          </cell>
          <cell r="I5231" t="str">
            <v>UN</v>
          </cell>
          <cell r="J5231" t="str">
            <v>ATRIBUÍDO SÃO PAULO</v>
          </cell>
          <cell r="K5231" t="str">
            <v>8.169,44</v>
          </cell>
        </row>
        <row r="5232">
          <cell r="A5232" t="str">
            <v>INSTALACOES HIDRO SANITARIAS</v>
          </cell>
          <cell r="B5232" t="str">
            <v>INHI</v>
          </cell>
          <cell r="C5232" t="str">
            <v>CAIXAS D'DAGUA, DE INSPECAO E DE GORDURA</v>
          </cell>
          <cell r="D5232" t="str">
            <v>0181</v>
          </cell>
        </row>
        <row r="5232">
          <cell r="G5232">
            <v>102621</v>
          </cell>
          <cell r="H5232" t="str">
            <v>CAIXA D´ÁGUA EM POLIÉSTER REFORÇADO COM FIBRA DE VIDRO, 20000 LITROS - FORNECIMENTO E INSTALAÇÃO. AF_06/2021</v>
          </cell>
          <cell r="I5232" t="str">
            <v>UN</v>
          </cell>
          <cell r="J5232" t="str">
            <v>ATRIBUÍDO SÃO PAULO</v>
          </cell>
          <cell r="K5232" t="str">
            <v>12.564,50</v>
          </cell>
        </row>
        <row r="5233">
          <cell r="A5233" t="str">
            <v>INSTALACOES HIDRO SANITARIAS</v>
          </cell>
          <cell r="B5233" t="str">
            <v>INHI</v>
          </cell>
          <cell r="C5233" t="str">
            <v>CAIXAS D'DAGUA, DE INSPECAO E DE GORDURA</v>
          </cell>
          <cell r="D5233" t="str">
            <v>0181</v>
          </cell>
        </row>
        <row r="5233">
          <cell r="G5233">
            <v>102622</v>
          </cell>
          <cell r="H5233" t="str">
            <v>CAIXA D´ÁGUA EM POLIETILENO, 500 LITROS (INCLUSOS TUBOS, CONEXÕES E TORNEIRA DE BÓIA) - FORNECIMENTO E INSTALAÇÃO. AF_06/2021</v>
          </cell>
          <cell r="I5233" t="str">
            <v>UN</v>
          </cell>
          <cell r="J5233" t="str">
            <v>COEFICIENTE DE REPRESENTATIVIDADE</v>
          </cell>
          <cell r="K5233" t="str">
            <v>538,07</v>
          </cell>
        </row>
        <row r="5234">
          <cell r="A5234" t="str">
            <v>INSTALACOES HIDRO SANITARIAS</v>
          </cell>
          <cell r="B5234" t="str">
            <v>INHI</v>
          </cell>
          <cell r="C5234" t="str">
            <v>CAIXAS D'DAGUA, DE INSPECAO E DE GORDURA</v>
          </cell>
          <cell r="D5234" t="str">
            <v>0181</v>
          </cell>
        </row>
        <row r="5234">
          <cell r="G5234">
            <v>102623</v>
          </cell>
          <cell r="H5234" t="str">
            <v>CAIXA D´ÁGUA EM POLIETILENO, 1000 LITROS (INCLUSOS TUBOS, CONEXÕES E TORNEIRA DE BÓIA) - FORNECIMENTO E INSTALAÇÃO. AF_06/2021</v>
          </cell>
          <cell r="I5234" t="str">
            <v>UN</v>
          </cell>
          <cell r="J5234" t="str">
            <v>COEFICIENTE DE REPRESENTATIVIDADE</v>
          </cell>
          <cell r="K5234" t="str">
            <v>765,41</v>
          </cell>
        </row>
        <row r="5235">
          <cell r="A5235" t="str">
            <v>INSTALACOES HIDRO SANITARIAS</v>
          </cell>
          <cell r="B5235" t="str">
            <v>INHI</v>
          </cell>
          <cell r="C5235" t="str">
            <v>RALOS/CAIXA SIFONADA</v>
          </cell>
          <cell r="D5235" t="str">
            <v>0182</v>
          </cell>
        </row>
        <row r="5235">
          <cell r="G5235">
            <v>89482</v>
          </cell>
          <cell r="H5235" t="str">
            <v>CAIXA SIFONADA, PVC, DN 100 X 100 X 50 MM, FORNECIDA E INSTALADA EM RAMAIS DE ENCAMINHAMENTO DE ÁGUA PLUVIAL. AF_06/2022</v>
          </cell>
          <cell r="I5235" t="str">
            <v>UN</v>
          </cell>
          <cell r="J5235" t="str">
            <v>COEFICIENTE DE REPRESENTATIVIDADE</v>
          </cell>
          <cell r="K5235" t="str">
            <v>37,15</v>
          </cell>
        </row>
        <row r="5236">
          <cell r="A5236" t="str">
            <v>INSTALACOES HIDRO SANITARIAS</v>
          </cell>
          <cell r="B5236" t="str">
            <v>INHI</v>
          </cell>
          <cell r="C5236" t="str">
            <v>RALOS/CAIXA SIFONADA</v>
          </cell>
          <cell r="D5236" t="str">
            <v>0182</v>
          </cell>
        </row>
        <row r="5236">
          <cell r="G5236">
            <v>89491</v>
          </cell>
          <cell r="H5236" t="str">
            <v>CAIXA SIFONADA, PVC, DN 150 X 185 X 75 MM, FORNECIDA E INSTALADA EM RAMAIS DE ENCAMINHAMENTO DE ÁGUA PLUVIAL. AF_06/2022</v>
          </cell>
          <cell r="I5236" t="str">
            <v>UN</v>
          </cell>
          <cell r="J5236" t="str">
            <v>COEFICIENTE DE REPRESENTATIVIDADE</v>
          </cell>
          <cell r="K5236" t="str">
            <v>94,54</v>
          </cell>
        </row>
        <row r="5237">
          <cell r="A5237" t="str">
            <v>INSTALACOES HIDRO SANITARIAS</v>
          </cell>
          <cell r="B5237" t="str">
            <v>INHI</v>
          </cell>
          <cell r="C5237" t="str">
            <v>RALOS/CAIXA SIFONADA</v>
          </cell>
          <cell r="D5237" t="str">
            <v>0182</v>
          </cell>
        </row>
        <row r="5237">
          <cell r="G5237">
            <v>89495</v>
          </cell>
          <cell r="H5237" t="str">
            <v>RALO SIFONADO, PVC, DN 100 X 40 MM, JUNTA SOLDÁVEL, FORNECIDO E INSTALADO EM RAMAIS DE ENCAMINHAMENTO DE ÁGUA PLUVIAL. AF_06/2022</v>
          </cell>
          <cell r="I5237" t="str">
            <v>UN</v>
          </cell>
          <cell r="J5237" t="str">
            <v>COEFICIENTE DE REPRESENTATIVIDADE</v>
          </cell>
          <cell r="K5237" t="str">
            <v>17,20</v>
          </cell>
        </row>
        <row r="5238">
          <cell r="A5238" t="str">
            <v>INSTALACOES HIDRO SANITARIAS</v>
          </cell>
          <cell r="B5238" t="str">
            <v>INHI</v>
          </cell>
          <cell r="C5238" t="str">
            <v>RALOS/CAIXA SIFONADA</v>
          </cell>
          <cell r="D5238" t="str">
            <v>0182</v>
          </cell>
        </row>
        <row r="5238">
          <cell r="G5238">
            <v>89707</v>
          </cell>
          <cell r="H5238" t="str">
            <v>CAIXA SIFONADA, PVC, DN 100 X 100 X 50 MM, JUNTA ELÁSTICA, FORNECIDA E INSTALADA EM RAMAL DE DESCARGA OU EM RAMAL DE ESGOTO SANITÁRIO. AF_08/2022</v>
          </cell>
          <cell r="I5238" t="str">
            <v>UN</v>
          </cell>
          <cell r="J5238" t="str">
            <v>COEFICIENTE DE REPRESENTATIVIDADE</v>
          </cell>
          <cell r="K5238" t="str">
            <v>45,21</v>
          </cell>
        </row>
        <row r="5239">
          <cell r="A5239" t="str">
            <v>INSTALACOES HIDRO SANITARIAS</v>
          </cell>
          <cell r="B5239" t="str">
            <v>INHI</v>
          </cell>
          <cell r="C5239" t="str">
            <v>RALOS/CAIXA SIFONADA</v>
          </cell>
          <cell r="D5239" t="str">
            <v>0182</v>
          </cell>
        </row>
        <row r="5239">
          <cell r="G5239">
            <v>89708</v>
          </cell>
          <cell r="H5239" t="str">
            <v>CAIXA SIFONADA, PVC, DN 150 X 185 X 75 MM, JUNTA ELÁSTICA, FORNECIDA E INSTALADA EM RAMAL DE DESCARGA OU EM RAMAL DE ESGOTO SANITÁRIO. AF_08/2022</v>
          </cell>
          <cell r="I5239" t="str">
            <v>UN</v>
          </cell>
          <cell r="J5239" t="str">
            <v>COEFICIENTE DE REPRESENTATIVIDADE</v>
          </cell>
          <cell r="K5239" t="str">
            <v>97,50</v>
          </cell>
        </row>
        <row r="5240">
          <cell r="A5240" t="str">
            <v>INSTALACOES HIDRO SANITARIAS</v>
          </cell>
          <cell r="B5240" t="str">
            <v>INHI</v>
          </cell>
          <cell r="C5240" t="str">
            <v>RALOS/CAIXA SIFONADA</v>
          </cell>
          <cell r="D5240" t="str">
            <v>0182</v>
          </cell>
        </row>
        <row r="5240">
          <cell r="G5240">
            <v>89709</v>
          </cell>
          <cell r="H5240" t="str">
            <v>RALO SIFONADO, PVC, DN 100 X 40 MM, JUNTA SOLDÁVEL, FORNECIDO E INSTALADO EM RAMAL DE DESCARGA OU EM RAMAL DE ESGOTO SANITÁRIO. AF_08/2022</v>
          </cell>
          <cell r="I5240" t="str">
            <v>UN</v>
          </cell>
          <cell r="J5240" t="str">
            <v>COEFICIENTE DE REPRESENTATIVIDADE</v>
          </cell>
          <cell r="K5240" t="str">
            <v>19,62</v>
          </cell>
        </row>
        <row r="5241">
          <cell r="A5241" t="str">
            <v>INSTALACOES HIDRO SANITARIAS</v>
          </cell>
          <cell r="B5241" t="str">
            <v>INHI</v>
          </cell>
          <cell r="C5241" t="str">
            <v>RALOS/CAIXA SIFONADA</v>
          </cell>
          <cell r="D5241" t="str">
            <v>0182</v>
          </cell>
        </row>
        <row r="5241">
          <cell r="G5241">
            <v>89710</v>
          </cell>
          <cell r="H5241" t="str">
            <v>RALO SECO, PVC, DN 100 X 40 MM, JUNTA SOLDÁVEL, FORNECIDO E INSTALADO EM RAMAL DE DESCARGA OU EM RAMAL DE ESGOTO SANITÁRIO. AF_08/2022</v>
          </cell>
          <cell r="I5241" t="str">
            <v>UN</v>
          </cell>
          <cell r="J5241" t="str">
            <v>COEFICIENTE DE REPRESENTATIVIDADE</v>
          </cell>
          <cell r="K5241" t="str">
            <v>17,17</v>
          </cell>
        </row>
        <row r="5242">
          <cell r="A5242" t="str">
            <v>INSTALACOES HIDRO SANITARIAS</v>
          </cell>
          <cell r="B5242" t="str">
            <v>INHI</v>
          </cell>
          <cell r="C5242" t="str">
            <v>RALOS/CAIXA SIFONADA</v>
          </cell>
          <cell r="D5242" t="str">
            <v>0182</v>
          </cell>
        </row>
        <row r="5242">
          <cell r="G5242">
            <v>104326</v>
          </cell>
          <cell r="H5242" t="str">
            <v>RALO SECO CÔNICO, PVC, DN 100 X 40 MM, JUNTA SOLDÁVEL, FORNECIDO E INSTALADO EM RAMAL DE DESCARGA OU EM RAMAL DE ESGOTO SANITÁRIO. AF_08/2022</v>
          </cell>
          <cell r="I5242" t="str">
            <v>UN</v>
          </cell>
          <cell r="J5242" t="str">
            <v>COEFICIENTE DE REPRESENTATIVIDADE</v>
          </cell>
          <cell r="K5242" t="str">
            <v>18,68</v>
          </cell>
        </row>
        <row r="5243">
          <cell r="A5243" t="str">
            <v>INSTALACOES HIDRO SANITARIAS</v>
          </cell>
          <cell r="B5243" t="str">
            <v>INHI</v>
          </cell>
          <cell r="C5243" t="str">
            <v>RALOS/CAIXA SIFONADA</v>
          </cell>
          <cell r="D5243" t="str">
            <v>0182</v>
          </cell>
        </row>
        <row r="5243">
          <cell r="G5243">
            <v>104327</v>
          </cell>
          <cell r="H5243" t="str">
            <v>RALO SIFONADO REDONDO, PVC, DN 100 X 40 MM, JUNTA SOLDÁVEL, FORNECIDO E INSTALADO EM RAMAL DE DESCARGA OU EM RAMAL DE ESGOTO SANITÁRIO. AF_08/2022</v>
          </cell>
          <cell r="I5243" t="str">
            <v>UN</v>
          </cell>
          <cell r="J5243" t="str">
            <v>COEFICIENTE DE REPRESENTATIVIDADE</v>
          </cell>
          <cell r="K5243" t="str">
            <v>17,79</v>
          </cell>
        </row>
        <row r="5244">
          <cell r="A5244" t="str">
            <v>INSTALACOES HIDRO SANITARIAS</v>
          </cell>
          <cell r="B5244" t="str">
            <v>INHI</v>
          </cell>
          <cell r="C5244" t="str">
            <v>RALOS/CAIXA SIFONADA</v>
          </cell>
          <cell r="D5244" t="str">
            <v>0182</v>
          </cell>
        </row>
        <row r="5244">
          <cell r="G5244">
            <v>104328</v>
          </cell>
          <cell r="H5244" t="str">
            <v>CAIXA SIFONADA, COM GRELHA QUADRADA, PVC, DN 150 X 150 X 50 MM, JUNTA SOLDÁVEL, FORNECIDA E INSTALADA EM RAMAL DE DESCARGA OU EM RAMAL DE ESGOTO SANITÁRIO. AF_08/2022</v>
          </cell>
          <cell r="I5244" t="str">
            <v>UN</v>
          </cell>
          <cell r="J5244" t="str">
            <v>COEFICIENTE DE REPRESENTATIVIDADE</v>
          </cell>
          <cell r="K5244" t="str">
            <v>66,14</v>
          </cell>
        </row>
        <row r="5245">
          <cell r="A5245" t="str">
            <v>INSTALACOES HIDRO SANITARIAS</v>
          </cell>
          <cell r="B5245" t="str">
            <v>INHI</v>
          </cell>
          <cell r="C5245" t="str">
            <v>RALOS/CAIXA SIFONADA</v>
          </cell>
          <cell r="D5245" t="str">
            <v>0182</v>
          </cell>
        </row>
        <row r="5245">
          <cell r="G5245">
            <v>104329</v>
          </cell>
          <cell r="H5245" t="str">
            <v>CAIXA SIFONADA, COM GRELHA REDONDA, PVC, DN 150 X 150 X 50 MM, JUNTA SOLDÁVEL, FORNECIDA E INSTALADA EM RAMAL DE DESCARGA OU EM RAMAL DE ESGOTO SANITÁRIO. AF_08/2022</v>
          </cell>
          <cell r="I5245" t="str">
            <v>UN</v>
          </cell>
          <cell r="J5245" t="str">
            <v>COEFICIENTE DE REPRESENTATIVIDADE</v>
          </cell>
          <cell r="K5245" t="str">
            <v>74,90</v>
          </cell>
        </row>
        <row r="5246">
          <cell r="A5246" t="str">
            <v>INSTALACOES HIDRO SANITARIAS</v>
          </cell>
          <cell r="B5246" t="str">
            <v>INHI</v>
          </cell>
          <cell r="C5246" t="str">
            <v>APARELHOS SANITARIOS, LOUCAS, METAIS E OUTROS</v>
          </cell>
          <cell r="D5246" t="str">
            <v>0183</v>
          </cell>
        </row>
        <row r="5246">
          <cell r="G5246">
            <v>86872</v>
          </cell>
          <cell r="H5246" t="str">
            <v>TANQUE DE LOUÇA BRANCA COM COLUNA, 30L OU EQUIVALENTE - FORNECIMENTO E INSTALAÇÃO. AF_01/2020</v>
          </cell>
          <cell r="I5246" t="str">
            <v>UN</v>
          </cell>
          <cell r="J5246" t="str">
            <v>COEFICIENTE DE REPRESENTATIVIDADE</v>
          </cell>
          <cell r="K5246" t="str">
            <v>746,38</v>
          </cell>
        </row>
        <row r="5247">
          <cell r="A5247" t="str">
            <v>INSTALACOES HIDRO SANITARIAS</v>
          </cell>
          <cell r="B5247" t="str">
            <v>INHI</v>
          </cell>
          <cell r="C5247" t="str">
            <v>APARELHOS SANITARIOS, LOUCAS, METAIS E OUTROS</v>
          </cell>
          <cell r="D5247" t="str">
            <v>0183</v>
          </cell>
        </row>
        <row r="5247">
          <cell r="G5247">
            <v>86874</v>
          </cell>
          <cell r="H5247" t="str">
            <v>TANQUE DE LOUÇA BRANCA SUSPENSO, 18L OU EQUIVALENTE - FORNECIMENTO E INSTALAÇÃO. AF_01/2020</v>
          </cell>
          <cell r="I5247" t="str">
            <v>UN</v>
          </cell>
          <cell r="J5247" t="str">
            <v>COEFICIENTE DE REPRESENTATIVIDADE</v>
          </cell>
          <cell r="K5247" t="str">
            <v>522,76</v>
          </cell>
        </row>
        <row r="5248">
          <cell r="A5248" t="str">
            <v>INSTALACOES HIDRO SANITARIAS</v>
          </cell>
          <cell r="B5248" t="str">
            <v>INHI</v>
          </cell>
          <cell r="C5248" t="str">
            <v>APARELHOS SANITARIOS, LOUCAS, METAIS E OUTROS</v>
          </cell>
          <cell r="D5248" t="str">
            <v>0183</v>
          </cell>
        </row>
        <row r="5248">
          <cell r="G5248">
            <v>86875</v>
          </cell>
          <cell r="H5248" t="str">
            <v>TANQUE DE MÁRMORE SINTÉTICO COM COLUNA, 22L OU EQUIVALENTE   FORNECIMENTO E INSTALAÇÃO. AF_01/2020</v>
          </cell>
          <cell r="I5248" t="str">
            <v>UN</v>
          </cell>
          <cell r="J5248" t="str">
            <v>COEFICIENTE DE REPRESENTATIVIDADE</v>
          </cell>
          <cell r="K5248" t="str">
            <v>502,22</v>
          </cell>
        </row>
        <row r="5249">
          <cell r="A5249" t="str">
            <v>INSTALACOES HIDRO SANITARIAS</v>
          </cell>
          <cell r="B5249" t="str">
            <v>INHI</v>
          </cell>
          <cell r="C5249" t="str">
            <v>APARELHOS SANITARIOS, LOUCAS, METAIS E OUTROS</v>
          </cell>
          <cell r="D5249" t="str">
            <v>0183</v>
          </cell>
        </row>
        <row r="5249">
          <cell r="G5249">
            <v>86876</v>
          </cell>
          <cell r="H5249" t="str">
            <v>TANQUE DE MÁRMORE SINTÉTICO SUSPENSO, 22L OU EQUIVALENTE - FORNECIMENTO E INSTALAÇÃO. AF_01/2020</v>
          </cell>
          <cell r="I5249" t="str">
            <v>UN</v>
          </cell>
          <cell r="J5249" t="str">
            <v>COEFICIENTE DE REPRESENTATIVIDADE</v>
          </cell>
          <cell r="K5249" t="str">
            <v>292,03</v>
          </cell>
        </row>
        <row r="5250">
          <cell r="A5250" t="str">
            <v>INSTALACOES HIDRO SANITARIAS</v>
          </cell>
          <cell r="B5250" t="str">
            <v>INHI</v>
          </cell>
          <cell r="C5250" t="str">
            <v>APARELHOS SANITARIOS, LOUCAS, METAIS E OUTROS</v>
          </cell>
          <cell r="D5250" t="str">
            <v>0183</v>
          </cell>
        </row>
        <row r="5250">
          <cell r="G5250">
            <v>86877</v>
          </cell>
          <cell r="H5250" t="str">
            <v>VÁLVULA EM METAL CROMADO 1.1/2" X 1.1/2" PARA TANQUE OU LAVATÓRIO, COM OU SEM LADRÃO - FORNECIMENTO E INSTALAÇÃO. AF_01/2020</v>
          </cell>
          <cell r="I5250" t="str">
            <v>UN</v>
          </cell>
          <cell r="J5250" t="str">
            <v>COEFICIENTE DE REPRESENTATIVIDADE</v>
          </cell>
          <cell r="K5250" t="str">
            <v>82,15</v>
          </cell>
        </row>
        <row r="5251">
          <cell r="A5251" t="str">
            <v>INSTALACOES HIDRO SANITARIAS</v>
          </cell>
          <cell r="B5251" t="str">
            <v>INHI</v>
          </cell>
          <cell r="C5251" t="str">
            <v>APARELHOS SANITARIOS, LOUCAS, METAIS E OUTROS</v>
          </cell>
          <cell r="D5251" t="str">
            <v>0183</v>
          </cell>
        </row>
        <row r="5251">
          <cell r="G5251">
            <v>86878</v>
          </cell>
          <cell r="H5251" t="str">
            <v>VÁLVULA EM METAL CROMADO TIPO AMERICANA 3.1/2" X 1.1/2" PARA PIA - FORNECIMENTO E INSTALAÇÃO. AF_01/2020</v>
          </cell>
          <cell r="I5251" t="str">
            <v>UN</v>
          </cell>
          <cell r="J5251" t="str">
            <v>COEFICIENTE DE REPRESENTATIVIDADE</v>
          </cell>
          <cell r="K5251" t="str">
            <v>88,72</v>
          </cell>
        </row>
        <row r="5252">
          <cell r="A5252" t="str">
            <v>INSTALACOES HIDRO SANITARIAS</v>
          </cell>
          <cell r="B5252" t="str">
            <v>INHI</v>
          </cell>
          <cell r="C5252" t="str">
            <v>APARELHOS SANITARIOS, LOUCAS, METAIS E OUTROS</v>
          </cell>
          <cell r="D5252" t="str">
            <v>0183</v>
          </cell>
        </row>
        <row r="5252">
          <cell r="G5252">
            <v>86879</v>
          </cell>
          <cell r="H5252" t="str">
            <v>VÁLVULA EM PLÁSTICO 1" PARA PIA, TANQUE OU LAVATÓRIO, COM OU SEM LADRÃO - FORNECIMENTO E INSTALAÇÃO. AF_01/2020</v>
          </cell>
          <cell r="I5252" t="str">
            <v>UN</v>
          </cell>
          <cell r="J5252" t="str">
            <v>COEFICIENTE DE REPRESENTATIVIDADE</v>
          </cell>
          <cell r="K5252" t="str">
            <v>9,55</v>
          </cell>
        </row>
        <row r="5253">
          <cell r="A5253" t="str">
            <v>INSTALACOES HIDRO SANITARIAS</v>
          </cell>
          <cell r="B5253" t="str">
            <v>INHI</v>
          </cell>
          <cell r="C5253" t="str">
            <v>APARELHOS SANITARIOS, LOUCAS, METAIS E OUTROS</v>
          </cell>
          <cell r="D5253" t="str">
            <v>0183</v>
          </cell>
        </row>
        <row r="5253">
          <cell r="G5253">
            <v>86880</v>
          </cell>
          <cell r="H5253" t="str">
            <v>VÁLVULA EM PLÁSTICO CROMADO TIPO AMERICANA 3.1/2" X 1.1/2" SEM ADAPTADOR PARA PIA - FORNECIMENTO E INSTALAÇÃO. AF_01/2020</v>
          </cell>
          <cell r="I5253" t="str">
            <v>UN</v>
          </cell>
          <cell r="J5253" t="str">
            <v>COEFICIENTE DE REPRESENTATIVIDADE</v>
          </cell>
          <cell r="K5253" t="str">
            <v>27,25</v>
          </cell>
        </row>
        <row r="5254">
          <cell r="A5254" t="str">
            <v>INSTALACOES HIDRO SANITARIAS</v>
          </cell>
          <cell r="B5254" t="str">
            <v>INHI</v>
          </cell>
          <cell r="C5254" t="str">
            <v>APARELHOS SANITARIOS, LOUCAS, METAIS E OUTROS</v>
          </cell>
          <cell r="D5254" t="str">
            <v>0183</v>
          </cell>
        </row>
        <row r="5254">
          <cell r="G5254">
            <v>86881</v>
          </cell>
          <cell r="H5254" t="str">
            <v>SIFÃO DO TIPO GARRAFA EM METAL CROMADO 1 X 1.1/2" - FORNECIMENTO E INSTALAÇÃO. AF_01/2020</v>
          </cell>
          <cell r="I5254" t="str">
            <v>UN</v>
          </cell>
          <cell r="J5254" t="str">
            <v>COLETADO</v>
          </cell>
          <cell r="K5254" t="str">
            <v>252,27</v>
          </cell>
        </row>
        <row r="5255">
          <cell r="A5255" t="str">
            <v>INSTALACOES HIDRO SANITARIAS</v>
          </cell>
          <cell r="B5255" t="str">
            <v>INHI</v>
          </cell>
          <cell r="C5255" t="str">
            <v>APARELHOS SANITARIOS, LOUCAS, METAIS E OUTROS</v>
          </cell>
          <cell r="D5255" t="str">
            <v>0183</v>
          </cell>
        </row>
        <row r="5255">
          <cell r="G5255">
            <v>86882</v>
          </cell>
          <cell r="H5255" t="str">
            <v>SIFÃO DO TIPO GARRAFA/COPO EM PVC 1.1/4  X 1.1/2" - FORNECIMENTO E INSTALAÇÃO. AF_01/2020</v>
          </cell>
          <cell r="I5255" t="str">
            <v>UN</v>
          </cell>
          <cell r="J5255" t="str">
            <v>COEFICIENTE DE REPRESENTATIVIDADE</v>
          </cell>
          <cell r="K5255" t="str">
            <v>22,92</v>
          </cell>
        </row>
        <row r="5256">
          <cell r="A5256" t="str">
            <v>INSTALACOES HIDRO SANITARIAS</v>
          </cell>
          <cell r="B5256" t="str">
            <v>INHI</v>
          </cell>
          <cell r="C5256" t="str">
            <v>APARELHOS SANITARIOS, LOUCAS, METAIS E OUTROS</v>
          </cell>
          <cell r="D5256" t="str">
            <v>0183</v>
          </cell>
        </row>
        <row r="5256">
          <cell r="G5256">
            <v>86883</v>
          </cell>
          <cell r="H5256" t="str">
            <v>SIFÃO DO TIPO FLEXÍVEL EM PVC 1  X 1.1/2  - FORNECIMENTO E INSTALAÇÃO. AF_01/2020</v>
          </cell>
          <cell r="I5256" t="str">
            <v>UN</v>
          </cell>
          <cell r="J5256" t="str">
            <v>COLETADO</v>
          </cell>
          <cell r="K5256" t="str">
            <v>12,39</v>
          </cell>
        </row>
        <row r="5257">
          <cell r="A5257" t="str">
            <v>INSTALACOES HIDRO SANITARIAS</v>
          </cell>
          <cell r="B5257" t="str">
            <v>INHI</v>
          </cell>
          <cell r="C5257" t="str">
            <v>APARELHOS SANITARIOS, LOUCAS, METAIS E OUTROS</v>
          </cell>
          <cell r="D5257" t="str">
            <v>0183</v>
          </cell>
        </row>
        <row r="5257">
          <cell r="G5257">
            <v>86884</v>
          </cell>
          <cell r="H5257" t="str">
            <v>ENGATE FLEXÍVEL EM PLÁSTICO BRANCO, 1/2" X 30CM - FORNECIMENTO E INSTALAÇÃO. AF_01/2020</v>
          </cell>
          <cell r="I5257" t="str">
            <v>UN</v>
          </cell>
          <cell r="J5257" t="str">
            <v>COEFICIENTE DE REPRESENTATIVIDADE</v>
          </cell>
          <cell r="K5257" t="str">
            <v>10,56</v>
          </cell>
        </row>
        <row r="5258">
          <cell r="A5258" t="str">
            <v>INSTALACOES HIDRO SANITARIAS</v>
          </cell>
          <cell r="B5258" t="str">
            <v>INHI</v>
          </cell>
          <cell r="C5258" t="str">
            <v>APARELHOS SANITARIOS, LOUCAS, METAIS E OUTROS</v>
          </cell>
          <cell r="D5258" t="str">
            <v>0183</v>
          </cell>
        </row>
        <row r="5258">
          <cell r="G5258">
            <v>86885</v>
          </cell>
          <cell r="H5258" t="str">
            <v>ENGATE FLEXÍVEL EM PLÁSTICO BRANCO, 1/2" X 40CM - FORNECIMENTO E INSTALAÇÃO. AF_01/2020</v>
          </cell>
          <cell r="I5258" t="str">
            <v>UN</v>
          </cell>
          <cell r="J5258" t="str">
            <v>COEFICIENTE DE REPRESENTATIVIDADE</v>
          </cell>
          <cell r="K5258" t="str">
            <v>12,10</v>
          </cell>
        </row>
        <row r="5259">
          <cell r="A5259" t="str">
            <v>INSTALACOES HIDRO SANITARIAS</v>
          </cell>
          <cell r="B5259" t="str">
            <v>INHI</v>
          </cell>
          <cell r="C5259" t="str">
            <v>APARELHOS SANITARIOS, LOUCAS, METAIS E OUTROS</v>
          </cell>
          <cell r="D5259" t="str">
            <v>0183</v>
          </cell>
        </row>
        <row r="5259">
          <cell r="G5259">
            <v>86886</v>
          </cell>
          <cell r="H5259" t="str">
            <v>ENGATE FLEXÍVEL EM INOX, 1/2  X 30CM - FORNECIMENTO E INSTALAÇÃO. AF_01/2020</v>
          </cell>
          <cell r="I5259" t="str">
            <v>UN</v>
          </cell>
          <cell r="J5259" t="str">
            <v>COEFICIENTE DE REPRESENTATIVIDADE</v>
          </cell>
          <cell r="K5259" t="str">
            <v>60,61</v>
          </cell>
        </row>
        <row r="5260">
          <cell r="A5260" t="str">
            <v>INSTALACOES HIDRO SANITARIAS</v>
          </cell>
          <cell r="B5260" t="str">
            <v>INHI</v>
          </cell>
          <cell r="C5260" t="str">
            <v>APARELHOS SANITARIOS, LOUCAS, METAIS E OUTROS</v>
          </cell>
          <cell r="D5260" t="str">
            <v>0183</v>
          </cell>
        </row>
        <row r="5260">
          <cell r="G5260">
            <v>86887</v>
          </cell>
          <cell r="H5260" t="str">
            <v>ENGATE FLEXÍVEL EM INOX, 1/2  X 40CM - FORNECIMENTO E INSTALAÇÃO. AF_01/2020</v>
          </cell>
          <cell r="I5260" t="str">
            <v>UN</v>
          </cell>
          <cell r="J5260" t="str">
            <v>COEFICIENTE DE REPRESENTATIVIDADE</v>
          </cell>
          <cell r="K5260" t="str">
            <v>65,90</v>
          </cell>
        </row>
        <row r="5261">
          <cell r="A5261" t="str">
            <v>INSTALACOES HIDRO SANITARIAS</v>
          </cell>
          <cell r="B5261" t="str">
            <v>INHI</v>
          </cell>
          <cell r="C5261" t="str">
            <v>APARELHOS SANITARIOS, LOUCAS, METAIS E OUTROS</v>
          </cell>
          <cell r="D5261" t="str">
            <v>0183</v>
          </cell>
        </row>
        <row r="5261">
          <cell r="G5261">
            <v>86888</v>
          </cell>
          <cell r="H5261" t="str">
            <v>VASO SANITÁRIO SIFONADO COM CAIXA ACOPLADA LOUÇA BRANCA - FORNECIMENTO E INSTALAÇÃO. AF_01/2020</v>
          </cell>
          <cell r="I5261" t="str">
            <v>UN</v>
          </cell>
          <cell r="J5261" t="str">
            <v>COEFICIENTE DE REPRESENTATIVIDADE</v>
          </cell>
          <cell r="K5261" t="str">
            <v>499,33</v>
          </cell>
        </row>
        <row r="5262">
          <cell r="A5262" t="str">
            <v>INSTALACOES HIDRO SANITARIAS</v>
          </cell>
          <cell r="B5262" t="str">
            <v>INHI</v>
          </cell>
          <cell r="C5262" t="str">
            <v>APARELHOS SANITARIOS, LOUCAS, METAIS E OUTROS</v>
          </cell>
          <cell r="D5262" t="str">
            <v>0183</v>
          </cell>
        </row>
        <row r="5262">
          <cell r="G5262">
            <v>86889</v>
          </cell>
          <cell r="H5262" t="str">
            <v>BANCADA DE GRANITO CINZA POLIDO, DE 1,50 X 0,60 M, PARA PIA DE COZINHA - FORNECIMENTO E INSTALAÇÃO. AF_01/2020</v>
          </cell>
          <cell r="I5262" t="str">
            <v>UN</v>
          </cell>
          <cell r="J5262" t="str">
            <v>COEFICIENTE DE REPRESENTATIVIDADE</v>
          </cell>
          <cell r="K5262" t="str">
            <v>590,11</v>
          </cell>
        </row>
        <row r="5263">
          <cell r="A5263" t="str">
            <v>INSTALACOES HIDRO SANITARIAS</v>
          </cell>
          <cell r="B5263" t="str">
            <v>INHI</v>
          </cell>
          <cell r="C5263" t="str">
            <v>APARELHOS SANITARIOS, LOUCAS, METAIS E OUTROS</v>
          </cell>
          <cell r="D5263" t="str">
            <v>0183</v>
          </cell>
        </row>
        <row r="5263">
          <cell r="G5263">
            <v>86893</v>
          </cell>
          <cell r="H5263" t="str">
            <v>BANCADA DE MÁRMORE BRANCO POLIDO, DE 1,50 X 0,60 M, PARA PIA DE COZINHA - FORNECIMENTO E INSTALAÇÃO. AF_01/2020</v>
          </cell>
          <cell r="I5263" t="str">
            <v>UN</v>
          </cell>
          <cell r="J5263" t="str">
            <v>COEFICIENTE DE REPRESENTATIVIDADE</v>
          </cell>
          <cell r="K5263" t="str">
            <v>509,67</v>
          </cell>
        </row>
        <row r="5264">
          <cell r="A5264" t="str">
            <v>INSTALACOES HIDRO SANITARIAS</v>
          </cell>
          <cell r="B5264" t="str">
            <v>INHI</v>
          </cell>
          <cell r="C5264" t="str">
            <v>APARELHOS SANITARIOS, LOUCAS, METAIS E OUTROS</v>
          </cell>
          <cell r="D5264" t="str">
            <v>0183</v>
          </cell>
        </row>
        <row r="5264">
          <cell r="G5264">
            <v>86894</v>
          </cell>
          <cell r="H5264" t="str">
            <v>BANCADA DE MÁRMORE SINTÉTICO, DE 120 X 60CM, COM CUBA INTEGRADA - FORNECIMENTO E INSTALAÇÃO. AF_01/2020</v>
          </cell>
          <cell r="I5264" t="str">
            <v>UN</v>
          </cell>
          <cell r="J5264" t="str">
            <v>COEFICIENTE DE REPRESENTATIVIDADE</v>
          </cell>
          <cell r="K5264" t="str">
            <v>257,39</v>
          </cell>
        </row>
        <row r="5265">
          <cell r="A5265" t="str">
            <v>INSTALACOES HIDRO SANITARIAS</v>
          </cell>
          <cell r="B5265" t="str">
            <v>INHI</v>
          </cell>
          <cell r="C5265" t="str">
            <v>APARELHOS SANITARIOS, LOUCAS, METAIS E OUTROS</v>
          </cell>
          <cell r="D5265" t="str">
            <v>0183</v>
          </cell>
        </row>
        <row r="5265">
          <cell r="G5265">
            <v>86895</v>
          </cell>
          <cell r="H5265" t="str">
            <v>BANCADA DE GRANITO CINZA POLIDO, DE 0,50 X 0,60 M, PARA LAVATÓRIO - FORNECIMENTO E INSTALAÇÃO. AF_01/2020</v>
          </cell>
          <cell r="I5265" t="str">
            <v>UN</v>
          </cell>
          <cell r="J5265" t="str">
            <v>COEFICIENTE DE REPRESENTATIVIDADE</v>
          </cell>
          <cell r="K5265" t="str">
            <v>294,67</v>
          </cell>
        </row>
        <row r="5266">
          <cell r="A5266" t="str">
            <v>INSTALACOES HIDRO SANITARIAS</v>
          </cell>
          <cell r="B5266" t="str">
            <v>INHI</v>
          </cell>
          <cell r="C5266" t="str">
            <v>APARELHOS SANITARIOS, LOUCAS, METAIS E OUTROS</v>
          </cell>
          <cell r="D5266" t="str">
            <v>0183</v>
          </cell>
        </row>
        <row r="5266">
          <cell r="G5266">
            <v>86899</v>
          </cell>
          <cell r="H5266" t="str">
            <v>BANCADA DE MÁRMORE BRANCO POLIDO, DE 0,50 X 0,60 M, PARA LAVATÓRIO - FORNECIMENTO E INSTALAÇÃO. AF_01/2020</v>
          </cell>
          <cell r="I5266" t="str">
            <v>UN</v>
          </cell>
          <cell r="J5266" t="str">
            <v>COEFICIENTE DE REPRESENTATIVIDADE</v>
          </cell>
          <cell r="K5266" t="str">
            <v>264,49</v>
          </cell>
        </row>
        <row r="5267">
          <cell r="A5267" t="str">
            <v>INSTALACOES HIDRO SANITARIAS</v>
          </cell>
          <cell r="B5267" t="str">
            <v>INHI</v>
          </cell>
          <cell r="C5267" t="str">
            <v>APARELHOS SANITARIOS, LOUCAS, METAIS E OUTROS</v>
          </cell>
          <cell r="D5267" t="str">
            <v>0183</v>
          </cell>
        </row>
        <row r="5267">
          <cell r="G5267">
            <v>86900</v>
          </cell>
          <cell r="H5267" t="str">
            <v>CUBA DE EMBUTIR RETANGULAR DE AÇO INOXIDÁVEL, 46 X 30 X 12 CM - FORNECIMENTO E INSTALAÇÃO. AF_01/2020</v>
          </cell>
          <cell r="I5267" t="str">
            <v>UN</v>
          </cell>
          <cell r="J5267" t="str">
            <v>COEFICIENTE DE REPRESENTATIVIDADE</v>
          </cell>
          <cell r="K5267" t="str">
            <v>201,70</v>
          </cell>
        </row>
        <row r="5268">
          <cell r="A5268" t="str">
            <v>INSTALACOES HIDRO SANITARIAS</v>
          </cell>
          <cell r="B5268" t="str">
            <v>INHI</v>
          </cell>
          <cell r="C5268" t="str">
            <v>APARELHOS SANITARIOS, LOUCAS, METAIS E OUTROS</v>
          </cell>
          <cell r="D5268" t="str">
            <v>0183</v>
          </cell>
        </row>
        <row r="5268">
          <cell r="G5268">
            <v>86901</v>
          </cell>
          <cell r="H5268" t="str">
            <v>CUBA DE EMBUTIR OVAL EM LOUÇA BRANCA, 35 X 50CM OU EQUIVALENTE - FORNECIMENTO E INSTALAÇÃO. AF_01/2020</v>
          </cell>
          <cell r="I5268" t="str">
            <v>UN</v>
          </cell>
          <cell r="J5268" t="str">
            <v>COEFICIENTE DE REPRESENTATIVIDADE</v>
          </cell>
          <cell r="K5268" t="str">
            <v>145,06</v>
          </cell>
        </row>
        <row r="5269">
          <cell r="A5269" t="str">
            <v>INSTALACOES HIDRO SANITARIAS</v>
          </cell>
          <cell r="B5269" t="str">
            <v>INHI</v>
          </cell>
          <cell r="C5269" t="str">
            <v>APARELHOS SANITARIOS, LOUCAS, METAIS E OUTROS</v>
          </cell>
          <cell r="D5269" t="str">
            <v>0183</v>
          </cell>
        </row>
        <row r="5269">
          <cell r="G5269">
            <v>86902</v>
          </cell>
          <cell r="H5269" t="str">
            <v>LAVATÓRIO LOUÇA BRANCA COM COLUNA, *44 X 35,5* CM, PADRÃO POPULAR - FORNECIMENTO E INSTALAÇÃO. AF_01/2020</v>
          </cell>
          <cell r="I5269" t="str">
            <v>UN</v>
          </cell>
          <cell r="J5269" t="str">
            <v>COEFICIENTE DE REPRESENTATIVIDADE</v>
          </cell>
          <cell r="K5269" t="str">
            <v>339,88</v>
          </cell>
        </row>
        <row r="5270">
          <cell r="A5270" t="str">
            <v>INSTALACOES HIDRO SANITARIAS</v>
          </cell>
          <cell r="B5270" t="str">
            <v>INHI</v>
          </cell>
          <cell r="C5270" t="str">
            <v>APARELHOS SANITARIOS, LOUCAS, METAIS E OUTROS</v>
          </cell>
          <cell r="D5270" t="str">
            <v>0183</v>
          </cell>
        </row>
        <row r="5270">
          <cell r="G5270">
            <v>86903</v>
          </cell>
          <cell r="H5270" t="str">
            <v>LAVATÓRIO LOUÇA BRANCA COM COLUNA, 45 X 55CM OU EQUIVALENTE, PADRÃO MÉDIO - FORNECIMENTO E INSTALAÇÃO. AF_01/2020</v>
          </cell>
          <cell r="I5270" t="str">
            <v>UN</v>
          </cell>
          <cell r="J5270" t="str">
            <v>COEFICIENTE DE REPRESENTATIVIDADE</v>
          </cell>
          <cell r="K5270" t="str">
            <v>379,03</v>
          </cell>
        </row>
        <row r="5271">
          <cell r="A5271" t="str">
            <v>INSTALACOES HIDRO SANITARIAS</v>
          </cell>
          <cell r="B5271" t="str">
            <v>INHI</v>
          </cell>
          <cell r="C5271" t="str">
            <v>APARELHOS SANITARIOS, LOUCAS, METAIS E OUTROS</v>
          </cell>
          <cell r="D5271" t="str">
            <v>0183</v>
          </cell>
        </row>
        <row r="5271">
          <cell r="G5271">
            <v>86904</v>
          </cell>
          <cell r="H5271" t="str">
            <v>LAVATÓRIO LOUÇA BRANCA SUSPENSO, 29,5 X 39CM OU EQUIVALENTE, PADRÃO POPULAR - FORNECIMENTO E INSTALAÇÃO. AF_01/2020</v>
          </cell>
          <cell r="I5271" t="str">
            <v>UN</v>
          </cell>
          <cell r="J5271" t="str">
            <v>COEFICIENTE DE REPRESENTATIVIDADE</v>
          </cell>
          <cell r="K5271" t="str">
            <v>156,03</v>
          </cell>
        </row>
        <row r="5272">
          <cell r="A5272" t="str">
            <v>INSTALACOES HIDRO SANITARIAS</v>
          </cell>
          <cell r="B5272" t="str">
            <v>INHI</v>
          </cell>
          <cell r="C5272" t="str">
            <v>APARELHOS SANITARIOS, LOUCAS, METAIS E OUTROS</v>
          </cell>
          <cell r="D5272" t="str">
            <v>0183</v>
          </cell>
        </row>
        <row r="5272">
          <cell r="G5272">
            <v>86905</v>
          </cell>
          <cell r="H5272" t="str">
            <v>APARELHO MISTURADOR DE MESA PARA LAVATÓRIO, PADRÃO MÉDIO - FORNECIMENTO E INSTALAÇÃO. AF_01/2020</v>
          </cell>
          <cell r="I5272" t="str">
            <v>UN</v>
          </cell>
          <cell r="J5272" t="str">
            <v>COEFICIENTE DE REPRESENTATIVIDADE</v>
          </cell>
          <cell r="K5272" t="str">
            <v>417,98</v>
          </cell>
        </row>
        <row r="5273">
          <cell r="A5273" t="str">
            <v>INSTALACOES HIDRO SANITARIAS</v>
          </cell>
          <cell r="B5273" t="str">
            <v>INHI</v>
          </cell>
          <cell r="C5273" t="str">
            <v>APARELHOS SANITARIOS, LOUCAS, METAIS E OUTROS</v>
          </cell>
          <cell r="D5273" t="str">
            <v>0183</v>
          </cell>
        </row>
        <row r="5273">
          <cell r="G5273">
            <v>86906</v>
          </cell>
          <cell r="H5273" t="str">
            <v>TORNEIRA CROMADA DE MESA, 1/2" OU 3/4", PARA LAVATÓRIO, PADRÃO POPULAR - FORNECIMENTO E INSTALAÇÃO. AF_01/2020</v>
          </cell>
          <cell r="I5273" t="str">
            <v>UN</v>
          </cell>
          <cell r="J5273" t="str">
            <v>COLETADO</v>
          </cell>
          <cell r="K5273" t="str">
            <v>77,29</v>
          </cell>
        </row>
        <row r="5274">
          <cell r="A5274" t="str">
            <v>INSTALACOES HIDRO SANITARIAS</v>
          </cell>
          <cell r="B5274" t="str">
            <v>INHI</v>
          </cell>
          <cell r="C5274" t="str">
            <v>APARELHOS SANITARIOS, LOUCAS, METAIS E OUTROS</v>
          </cell>
          <cell r="D5274" t="str">
            <v>0183</v>
          </cell>
        </row>
        <row r="5274">
          <cell r="G5274">
            <v>86908</v>
          </cell>
          <cell r="H5274" t="str">
            <v>APARELHO MISTURADOR DE MESA PARA PIA DE COZINHA, PADRÃO MÉDIO - FORNECIMENTO E INSTALAÇÃO. AF_01/2020</v>
          </cell>
          <cell r="I5274" t="str">
            <v>UN</v>
          </cell>
          <cell r="J5274" t="str">
            <v>COEFICIENTE DE REPRESENTATIVIDADE</v>
          </cell>
          <cell r="K5274" t="str">
            <v>501,60</v>
          </cell>
        </row>
        <row r="5275">
          <cell r="A5275" t="str">
            <v>INSTALACOES HIDRO SANITARIAS</v>
          </cell>
          <cell r="B5275" t="str">
            <v>INHI</v>
          </cell>
          <cell r="C5275" t="str">
            <v>APARELHOS SANITARIOS, LOUCAS, METAIS E OUTROS</v>
          </cell>
          <cell r="D5275" t="str">
            <v>0183</v>
          </cell>
        </row>
        <row r="5275">
          <cell r="G5275">
            <v>86909</v>
          </cell>
          <cell r="H5275" t="str">
            <v>TORNEIRA CROMADA TUBO MÓVEL, DE MESA, 1/2" OU 3/4", PARA PIA DE COZINHA, PADRÃO ALTO - FORNECIMENTO E INSTALAÇÃO. AF_01/2020</v>
          </cell>
          <cell r="I5275" t="str">
            <v>UN</v>
          </cell>
          <cell r="J5275" t="str">
            <v>COEFICIENTE DE REPRESENTATIVIDADE</v>
          </cell>
          <cell r="K5275" t="str">
            <v>134,22</v>
          </cell>
        </row>
        <row r="5276">
          <cell r="A5276" t="str">
            <v>INSTALACOES HIDRO SANITARIAS</v>
          </cell>
          <cell r="B5276" t="str">
            <v>INHI</v>
          </cell>
          <cell r="C5276" t="str">
            <v>APARELHOS SANITARIOS, LOUCAS, METAIS E OUTROS</v>
          </cell>
          <cell r="D5276" t="str">
            <v>0183</v>
          </cell>
        </row>
        <row r="5276">
          <cell r="G5276">
            <v>86910</v>
          </cell>
          <cell r="H5276" t="str">
            <v>TORNEIRA CROMADA TUBO MÓVEL, DE PAREDE, 1/2" OU 3/4", PARA PIA DE COZINHA, PADRÃO MÉDIO - FORNECIMENTO E INSTALAÇÃO. AF_01/2020</v>
          </cell>
          <cell r="I5276" t="str">
            <v>UN</v>
          </cell>
          <cell r="J5276" t="str">
            <v>COEFICIENTE DE REPRESENTATIVIDADE</v>
          </cell>
          <cell r="K5276" t="str">
            <v>132,29</v>
          </cell>
        </row>
        <row r="5277">
          <cell r="A5277" t="str">
            <v>INSTALACOES HIDRO SANITARIAS</v>
          </cell>
          <cell r="B5277" t="str">
            <v>INHI</v>
          </cell>
          <cell r="C5277" t="str">
            <v>APARELHOS SANITARIOS, LOUCAS, METAIS E OUTROS</v>
          </cell>
          <cell r="D5277" t="str">
            <v>0183</v>
          </cell>
        </row>
        <row r="5277">
          <cell r="G5277">
            <v>86911</v>
          </cell>
          <cell r="H5277" t="str">
            <v>TORNEIRA CROMADA LONGA, DE PAREDE, 1/2" OU 3/4", PARA PIA DE COZINHA, PADRÃO POPULAR - FORNECIMENTO E INSTALAÇÃO. AF_01/2020</v>
          </cell>
          <cell r="I5277" t="str">
            <v>UN</v>
          </cell>
          <cell r="J5277" t="str">
            <v>COEFICIENTE DE REPRESENTATIVIDADE</v>
          </cell>
          <cell r="K5277" t="str">
            <v>90,44</v>
          </cell>
        </row>
        <row r="5278">
          <cell r="A5278" t="str">
            <v>INSTALACOES HIDRO SANITARIAS</v>
          </cell>
          <cell r="B5278" t="str">
            <v>INHI</v>
          </cell>
          <cell r="C5278" t="str">
            <v>APARELHOS SANITARIOS, LOUCAS, METAIS E OUTROS</v>
          </cell>
          <cell r="D5278" t="str">
            <v>0183</v>
          </cell>
        </row>
        <row r="5278">
          <cell r="G5278">
            <v>86913</v>
          </cell>
          <cell r="H5278" t="str">
            <v>TORNEIRA CROMADA 1/2" OU 3/4" PARA TANQUE, PADRÃO POPULAR - FORNECIMENTO E INSTALAÇÃO. AF_01/2020</v>
          </cell>
          <cell r="I5278" t="str">
            <v>UN</v>
          </cell>
          <cell r="J5278" t="str">
            <v>COEFICIENTE DE REPRESENTATIVIDADE</v>
          </cell>
          <cell r="K5278" t="str">
            <v>56,37</v>
          </cell>
        </row>
        <row r="5279">
          <cell r="A5279" t="str">
            <v>INSTALACOES HIDRO SANITARIAS</v>
          </cell>
          <cell r="B5279" t="str">
            <v>INHI</v>
          </cell>
          <cell r="C5279" t="str">
            <v>APARELHOS SANITARIOS, LOUCAS, METAIS E OUTROS</v>
          </cell>
          <cell r="D5279" t="str">
            <v>0183</v>
          </cell>
        </row>
        <row r="5279">
          <cell r="G5279">
            <v>86914</v>
          </cell>
          <cell r="H5279" t="str">
            <v>TORNEIRA CROMADA 1/2" OU 3/4" PARA TANQUE, PADRÃO MÉDIO - FORNECIMENTO E INSTALAÇÃO. AF_01/2020</v>
          </cell>
          <cell r="I5279" t="str">
            <v>UN</v>
          </cell>
          <cell r="J5279" t="str">
            <v>COEFICIENTE DE REPRESENTATIVIDADE</v>
          </cell>
          <cell r="K5279" t="str">
            <v>101,47</v>
          </cell>
        </row>
        <row r="5280">
          <cell r="A5280" t="str">
            <v>INSTALACOES HIDRO SANITARIAS</v>
          </cell>
          <cell r="B5280" t="str">
            <v>INHI</v>
          </cell>
          <cell r="C5280" t="str">
            <v>APARELHOS SANITARIOS, LOUCAS, METAIS E OUTROS</v>
          </cell>
          <cell r="D5280" t="str">
            <v>0183</v>
          </cell>
        </row>
        <row r="5280">
          <cell r="G5280">
            <v>86915</v>
          </cell>
          <cell r="H5280" t="str">
            <v>TORNEIRA CROMADA DE MESA, 1/2" OU 3/4", PARA LAVATÓRIO, PADRÃO MÉDIO - FORNECIMENTO E INSTALAÇÃO. AF_01/2020</v>
          </cell>
          <cell r="I5280" t="str">
            <v>UN</v>
          </cell>
          <cell r="J5280" t="str">
            <v>COEFICIENTE DE REPRESENTATIVIDADE</v>
          </cell>
          <cell r="K5280" t="str">
            <v>148,23</v>
          </cell>
        </row>
        <row r="5281">
          <cell r="A5281" t="str">
            <v>INSTALACOES HIDRO SANITARIAS</v>
          </cell>
          <cell r="B5281" t="str">
            <v>INHI</v>
          </cell>
          <cell r="C5281" t="str">
            <v>APARELHOS SANITARIOS, LOUCAS, METAIS E OUTROS</v>
          </cell>
          <cell r="D5281" t="str">
            <v>0183</v>
          </cell>
        </row>
        <row r="5281">
          <cell r="G5281">
            <v>86916</v>
          </cell>
          <cell r="H5281" t="str">
            <v>TORNEIRA PLÁSTICA 3/4" PARA TANQUE - FORNECIMENTO E INSTALAÇÃO. AF_01/2020</v>
          </cell>
          <cell r="I5281" t="str">
            <v>UN</v>
          </cell>
          <cell r="J5281" t="str">
            <v>COEFICIENTE DE REPRESENTATIVIDADE</v>
          </cell>
          <cell r="K5281" t="str">
            <v>23,33</v>
          </cell>
        </row>
        <row r="5282">
          <cell r="A5282" t="str">
            <v>INSTALACOES HIDRO SANITARIAS</v>
          </cell>
          <cell r="B5282" t="str">
            <v>INHI</v>
          </cell>
          <cell r="C5282" t="str">
            <v>APARELHOS SANITARIOS, LOUCAS, METAIS E OUTROS</v>
          </cell>
          <cell r="D5282" t="str">
            <v>0183</v>
          </cell>
        </row>
        <row r="5282">
          <cell r="G5282">
            <v>86919</v>
          </cell>
          <cell r="H5282" t="str">
            <v>TANQUE DE LOUÇA BRANCA COM COLUNA, 30L OU EQUIVALENTE, INCLUSO SIFÃO FLEXÍVEL EM PVC, VÁLVULA METÁLICA E TORNEIRA DE METAL CROMADO PADRÃO MÉDIO - FORNECIMENTO E INSTALAÇÃO. AF_01/2020</v>
          </cell>
          <cell r="I5282" t="str">
            <v>UN</v>
          </cell>
          <cell r="J5282" t="str">
            <v>COEFICIENTE DE REPRESENTATIVIDADE</v>
          </cell>
          <cell r="K5282" t="str">
            <v>942,39</v>
          </cell>
        </row>
        <row r="5283">
          <cell r="A5283" t="str">
            <v>INSTALACOES HIDRO SANITARIAS</v>
          </cell>
          <cell r="B5283" t="str">
            <v>INHI</v>
          </cell>
          <cell r="C5283" t="str">
            <v>APARELHOS SANITARIOS, LOUCAS, METAIS E OUTROS</v>
          </cell>
          <cell r="D5283" t="str">
            <v>0183</v>
          </cell>
        </row>
        <row r="5283">
          <cell r="G5283">
            <v>86920</v>
          </cell>
          <cell r="H5283" t="str">
            <v>TANQUE DE LOUÇA BRANCA COM COLUNA, 30L OU EQUIVALENTE, INCLUSO SIFÃO FLEXÍVEL EM PVC, VÁLVULA PLÁSTICA E TORNEIRA DE METAL CROMADO PADRÃO POPULAR - FORNECIMENTO E INSTALAÇÃO. AF_01/2020</v>
          </cell>
          <cell r="I5283" t="str">
            <v>UN</v>
          </cell>
          <cell r="J5283" t="str">
            <v>COEFICIENTE DE REPRESENTATIVIDADE</v>
          </cell>
          <cell r="K5283" t="str">
            <v>824,69</v>
          </cell>
        </row>
        <row r="5284">
          <cell r="A5284" t="str">
            <v>INSTALACOES HIDRO SANITARIAS</v>
          </cell>
          <cell r="B5284" t="str">
            <v>INHI</v>
          </cell>
          <cell r="C5284" t="str">
            <v>APARELHOS SANITARIOS, LOUCAS, METAIS E OUTROS</v>
          </cell>
          <cell r="D5284" t="str">
            <v>0183</v>
          </cell>
        </row>
        <row r="5284">
          <cell r="G5284">
            <v>86921</v>
          </cell>
          <cell r="H5284" t="str">
            <v>TANQUE DE LOUÇA BRANCA COM COLUNA, 30L OU EQUIVALENTE, INCLUSO SIFÃO FLEXÍVEL EM PVC, VÁLVULA PLÁSTICA E TORNEIRA DE PLÁSTICO - FORNECIMENTO E INSTALAÇÃO. AF_01/2020</v>
          </cell>
          <cell r="I5284" t="str">
            <v>UN</v>
          </cell>
          <cell r="J5284" t="str">
            <v>COEFICIENTE DE REPRESENTATIVIDADE</v>
          </cell>
          <cell r="K5284" t="str">
            <v>791,65</v>
          </cell>
        </row>
        <row r="5285">
          <cell r="A5285" t="str">
            <v>INSTALACOES HIDRO SANITARIAS</v>
          </cell>
          <cell r="B5285" t="str">
            <v>INHI</v>
          </cell>
          <cell r="C5285" t="str">
            <v>APARELHOS SANITARIOS, LOUCAS, METAIS E OUTROS</v>
          </cell>
          <cell r="D5285" t="str">
            <v>0183</v>
          </cell>
        </row>
        <row r="5285">
          <cell r="G5285">
            <v>86922</v>
          </cell>
          <cell r="H5285" t="str">
            <v>TANQUE DE LOUÇA BRANCA SUSPENSO, 18L OU EQUIVALENTE, INCLUSO SIFÃO TIPO GARRAFA EM METAL CROMADO, VÁLVULA METÁLICA E TORNEIRA DE METAL CROMADO PADRÃO MÉDIO - FORNECIMENTO E INSTALAÇÃO. AF_01/2020</v>
          </cell>
          <cell r="I5285" t="str">
            <v>UN</v>
          </cell>
          <cell r="J5285" t="str">
            <v>COEFICIENTE DE REPRESENTATIVIDADE</v>
          </cell>
          <cell r="K5285" t="str">
            <v>958,65</v>
          </cell>
        </row>
        <row r="5286">
          <cell r="A5286" t="str">
            <v>INSTALACOES HIDRO SANITARIAS</v>
          </cell>
          <cell r="B5286" t="str">
            <v>INHI</v>
          </cell>
          <cell r="C5286" t="str">
            <v>APARELHOS SANITARIOS, LOUCAS, METAIS E OUTROS</v>
          </cell>
          <cell r="D5286" t="str">
            <v>0183</v>
          </cell>
        </row>
        <row r="5286">
          <cell r="G5286">
            <v>86923</v>
          </cell>
          <cell r="H5286" t="str">
            <v>TANQUE DE LOUÇA BRANCA SUSPENSO, 18L OU EQUIVALENTE, INCLUSO SIFÃO TIPO GARRAFA EM PVC, VÁLVULA PLÁSTICA E TORNEIRA DE METAL CROMADO PADRÃO POPULAR - FORNECIMENTO E INSTALAÇÃO. AF_01/2020</v>
          </cell>
          <cell r="I5286" t="str">
            <v>UN</v>
          </cell>
          <cell r="J5286" t="str">
            <v>COEFICIENTE DE REPRESENTATIVIDADE</v>
          </cell>
          <cell r="K5286" t="str">
            <v>611,60</v>
          </cell>
        </row>
        <row r="5287">
          <cell r="A5287" t="str">
            <v>INSTALACOES HIDRO SANITARIAS</v>
          </cell>
          <cell r="B5287" t="str">
            <v>INHI</v>
          </cell>
          <cell r="C5287" t="str">
            <v>APARELHOS SANITARIOS, LOUCAS, METAIS E OUTROS</v>
          </cell>
          <cell r="D5287" t="str">
            <v>0183</v>
          </cell>
        </row>
        <row r="5287">
          <cell r="G5287">
            <v>86924</v>
          </cell>
          <cell r="H5287" t="str">
            <v>TANQUE DE LOUÇA BRANCA SUSPENSO, 18L OU EQUIVALENTE, INCLUSO SIFÃO TIPO GARRAFA EM PVC, VÁLVULA PLÁSTICA E TORNEIRA DE PLÁSTICO - FORNECIMENTO E INSTALAÇÃO. AF_01/2020</v>
          </cell>
          <cell r="I5287" t="str">
            <v>UN</v>
          </cell>
          <cell r="J5287" t="str">
            <v>COEFICIENTE DE REPRESENTATIVIDADE</v>
          </cell>
          <cell r="K5287" t="str">
            <v>578,56</v>
          </cell>
        </row>
        <row r="5288">
          <cell r="A5288" t="str">
            <v>INSTALACOES HIDRO SANITARIAS</v>
          </cell>
          <cell r="B5288" t="str">
            <v>INHI</v>
          </cell>
          <cell r="C5288" t="str">
            <v>APARELHOS SANITARIOS, LOUCAS, METAIS E OUTROS</v>
          </cell>
          <cell r="D5288" t="str">
            <v>0183</v>
          </cell>
        </row>
        <row r="5288">
          <cell r="G5288">
            <v>86925</v>
          </cell>
          <cell r="H5288" t="str">
            <v>TANQUE DE MÁRMORE SINTÉTICO COM COLUNA, 22L OU EQUIVALENTE, INCLUSO SIFÃO FLEXÍVEL EM PVC, VÁLVULA PLÁSTICA E TORNEIRA DE METAL CROMADO PADRÃO POPULAR - FORNECIMENTO E INSTALAÇÃO. AF_01/2020</v>
          </cell>
          <cell r="I5288" t="str">
            <v>UN</v>
          </cell>
          <cell r="J5288" t="str">
            <v>COEFICIENTE DE REPRESENTATIVIDADE</v>
          </cell>
          <cell r="K5288" t="str">
            <v>580,53</v>
          </cell>
        </row>
        <row r="5289">
          <cell r="A5289" t="str">
            <v>INSTALACOES HIDRO SANITARIAS</v>
          </cell>
          <cell r="B5289" t="str">
            <v>INHI</v>
          </cell>
          <cell r="C5289" t="str">
            <v>APARELHOS SANITARIOS, LOUCAS, METAIS E OUTROS</v>
          </cell>
          <cell r="D5289" t="str">
            <v>0183</v>
          </cell>
        </row>
        <row r="5289">
          <cell r="G5289">
            <v>86926</v>
          </cell>
          <cell r="H5289" t="str">
            <v>TANQUE DE MÁRMORE SINTÉTICO COM COLUNA, 22L OU EQUIVALENTE, INCLUSO SIFÃO FLEXÍVEL EM PVC, VÁLVULA PLÁSTICA E TORNEIRA DE PLÁSTICO - FORNECIMENTO E INSTALAÇÃO. AF_01/2020</v>
          </cell>
          <cell r="I5289" t="str">
            <v>UN</v>
          </cell>
          <cell r="J5289" t="str">
            <v>COEFICIENTE DE REPRESENTATIVIDADE</v>
          </cell>
          <cell r="K5289" t="str">
            <v>547,49</v>
          </cell>
        </row>
        <row r="5290">
          <cell r="A5290" t="str">
            <v>INSTALACOES HIDRO SANITARIAS</v>
          </cell>
          <cell r="B5290" t="str">
            <v>INHI</v>
          </cell>
          <cell r="C5290" t="str">
            <v>APARELHOS SANITARIOS, LOUCAS, METAIS E OUTROS</v>
          </cell>
          <cell r="D5290" t="str">
            <v>0183</v>
          </cell>
        </row>
        <row r="5290">
          <cell r="G5290">
            <v>86927</v>
          </cell>
          <cell r="H5290" t="str">
            <v>TANQUE DE MÁRMORE SINTÉTICO SUSPENSO, 22L OU EQUIVALENTE, INCLUSO SIFÃO TIPO GARRAFA EM PVC, VÁLVULA PLÁSTICA E TORNEIRA DE METAL CROMADO PADRÃO POPULAR - FORNEC. E INSTALAÇÃO. AF_01/2020</v>
          </cell>
          <cell r="I5290" t="str">
            <v>UN</v>
          </cell>
          <cell r="J5290" t="str">
            <v>COEFICIENTE DE REPRESENTATIVIDADE</v>
          </cell>
          <cell r="K5290" t="str">
            <v>380,87</v>
          </cell>
        </row>
        <row r="5291">
          <cell r="A5291" t="str">
            <v>INSTALACOES HIDRO SANITARIAS</v>
          </cell>
          <cell r="B5291" t="str">
            <v>INHI</v>
          </cell>
          <cell r="C5291" t="str">
            <v>APARELHOS SANITARIOS, LOUCAS, METAIS E OUTROS</v>
          </cell>
          <cell r="D5291" t="str">
            <v>0183</v>
          </cell>
        </row>
        <row r="5291">
          <cell r="G5291">
            <v>86928</v>
          </cell>
          <cell r="H5291" t="str">
            <v>TANQUE DE MÁRMORE SINTÉTICO SUSPENSO, 22L OU EQUIVALENTE, INCLUSO SIFÃO TIPO GARRAFA EM PVC, VÁLVULA PLÁSTICA E TORNEIRA DE PLÁSTICO - FORNECIMENTO E INSTALAÇÃO. AF_01/2020</v>
          </cell>
          <cell r="I5291" t="str">
            <v>UN</v>
          </cell>
          <cell r="J5291" t="str">
            <v>COEFICIENTE DE REPRESENTATIVIDADE</v>
          </cell>
          <cell r="K5291" t="str">
            <v>347,83</v>
          </cell>
        </row>
        <row r="5292">
          <cell r="A5292" t="str">
            <v>INSTALACOES HIDRO SANITARIAS</v>
          </cell>
          <cell r="B5292" t="str">
            <v>INHI</v>
          </cell>
          <cell r="C5292" t="str">
            <v>APARELHOS SANITARIOS, LOUCAS, METAIS E OUTROS</v>
          </cell>
          <cell r="D5292" t="str">
            <v>0183</v>
          </cell>
        </row>
        <row r="5292">
          <cell r="G5292">
            <v>86929</v>
          </cell>
          <cell r="H5292" t="str">
            <v>TANQUE DE MÁRMORE SINTÉTICO SUSPENSO, 22L OU EQUIVALENTE, INCLUSO SIFÃO FLEXÍVEL EM PVC, VÁLVULA PLÁSTICA E TORNEIRA DE METAL CROMADO PADRÃO POPULAR - FORNECIMENTO E INSTALAÇÃO. AF_01/2020</v>
          </cell>
          <cell r="I5292" t="str">
            <v>UN</v>
          </cell>
          <cell r="J5292" t="str">
            <v>COEFICIENTE DE REPRESENTATIVIDADE</v>
          </cell>
          <cell r="K5292" t="str">
            <v>370,34</v>
          </cell>
        </row>
        <row r="5293">
          <cell r="A5293" t="str">
            <v>INSTALACOES HIDRO SANITARIAS</v>
          </cell>
          <cell r="B5293" t="str">
            <v>INHI</v>
          </cell>
          <cell r="C5293" t="str">
            <v>APARELHOS SANITARIOS, LOUCAS, METAIS E OUTROS</v>
          </cell>
          <cell r="D5293" t="str">
            <v>0183</v>
          </cell>
        </row>
        <row r="5293">
          <cell r="G5293">
            <v>86930</v>
          </cell>
          <cell r="H5293" t="str">
            <v>TANQUE DE MÁRMORE SINTÉTICO SUSPENSO, 22L OU EQUIVALENTE, INCLUSO SIFÃO FLEXÍVEL EM PVC, VÁLVULA PLÁSTICA E TORNEIRA DE PLÁSTICO - FORNECIMENTO E INSTALAÇÃO. AF_01/2020</v>
          </cell>
          <cell r="I5293" t="str">
            <v>UN</v>
          </cell>
          <cell r="J5293" t="str">
            <v>COEFICIENTE DE REPRESENTATIVIDADE</v>
          </cell>
          <cell r="K5293" t="str">
            <v>337,30</v>
          </cell>
        </row>
        <row r="5294">
          <cell r="A5294" t="str">
            <v>INSTALACOES HIDRO SANITARIAS</v>
          </cell>
          <cell r="B5294" t="str">
            <v>INHI</v>
          </cell>
          <cell r="C5294" t="str">
            <v>APARELHOS SANITARIOS, LOUCAS, METAIS E OUTROS</v>
          </cell>
          <cell r="D5294" t="str">
            <v>0183</v>
          </cell>
        </row>
        <row r="5294">
          <cell r="G5294">
            <v>86931</v>
          </cell>
          <cell r="H5294" t="str">
            <v>VASO SANITÁRIO SIFONADO COM CAIXA ACOPLADA LOUÇA BRANCA, INCLUSO ENGATE FLEXÍVEL EM PLÁSTICO BRANCO, 1/2  X 40CM - FORNECIMENTO E INSTALAÇÃO. AF_01/2020</v>
          </cell>
          <cell r="I5294" t="str">
            <v>UN</v>
          </cell>
          <cell r="J5294" t="str">
            <v>COEFICIENTE DE REPRESENTATIVIDADE</v>
          </cell>
          <cell r="K5294" t="str">
            <v>511,43</v>
          </cell>
        </row>
        <row r="5295">
          <cell r="A5295" t="str">
            <v>INSTALACOES HIDRO SANITARIAS</v>
          </cell>
          <cell r="B5295" t="str">
            <v>INHI</v>
          </cell>
          <cell r="C5295" t="str">
            <v>APARELHOS SANITARIOS, LOUCAS, METAIS E OUTROS</v>
          </cell>
          <cell r="D5295" t="str">
            <v>0183</v>
          </cell>
        </row>
        <row r="5295">
          <cell r="G5295">
            <v>86932</v>
          </cell>
          <cell r="H5295" t="str">
            <v>VASO SANITÁRIO SIFONADO COM CAIXA ACOPLADA LOUÇA BRANCA - PADRÃO MÉDIO, INCLUSO ENGATE FLEXÍVEL EM METAL CROMADO, 1/2  X 40CM - FORNECIMENTO E INSTALAÇÃO. AF_01/2020</v>
          </cell>
          <cell r="I5295" t="str">
            <v>UN</v>
          </cell>
          <cell r="J5295" t="str">
            <v>COEFICIENTE DE REPRESENTATIVIDADE</v>
          </cell>
          <cell r="K5295" t="str">
            <v>565,23</v>
          </cell>
        </row>
        <row r="5296">
          <cell r="A5296" t="str">
            <v>INSTALACOES HIDRO SANITARIAS</v>
          </cell>
          <cell r="B5296" t="str">
            <v>INHI</v>
          </cell>
          <cell r="C5296" t="str">
            <v>APARELHOS SANITARIOS, LOUCAS, METAIS E OUTROS</v>
          </cell>
          <cell r="D5296" t="str">
            <v>0183</v>
          </cell>
        </row>
        <row r="5296">
          <cell r="G5296">
            <v>86933</v>
          </cell>
          <cell r="H5296" t="str">
            <v>BANCADA DE MÁRMORE SINTÉTICO 120 X 60CM, COM CUBA INTEGRADA, INCLUSO SIFÃO TIPO GARRAFA EM PVC, VÁLVULA EM PLÁSTICO CROMADO TIPO AMERICANA E TORNEIRA CROMADA LONGA, DE PAREDE, PADRÃO POPULAR - FORNECIMENTO E INSTALAÇÃO. AF_01/2020</v>
          </cell>
          <cell r="I5296" t="str">
            <v>UN</v>
          </cell>
          <cell r="J5296" t="str">
            <v>COEFICIENTE DE REPRESENTATIVIDADE</v>
          </cell>
          <cell r="K5296" t="str">
            <v>398,00</v>
          </cell>
        </row>
        <row r="5297">
          <cell r="A5297" t="str">
            <v>INSTALACOES HIDRO SANITARIAS</v>
          </cell>
          <cell r="B5297" t="str">
            <v>INHI</v>
          </cell>
          <cell r="C5297" t="str">
            <v>APARELHOS SANITARIOS, LOUCAS, METAIS E OUTROS</v>
          </cell>
          <cell r="D5297" t="str">
            <v>0183</v>
          </cell>
        </row>
        <row r="5297">
          <cell r="G5297">
            <v>86934</v>
          </cell>
          <cell r="H5297" t="str">
            <v>BANCADA DE MÁRMORE SINTÉTICO 120 X 60CM, COM CUBA INTEGRADA, INCLUSO SIFÃO TIPO FLEXÍVEL EM PVC, VÁLVULA EM PLÁSTICO CROMADO TIPO AMERICANA E TORNEIRA CROMADA LONGA, DE PAREDE, PADRÃO POPULAR - FORNECIMENTO E INSTALAÇÃO. AF_01/2020</v>
          </cell>
          <cell r="I5297" t="str">
            <v>UN</v>
          </cell>
          <cell r="J5297" t="str">
            <v>COEFICIENTE DE REPRESENTATIVIDADE</v>
          </cell>
          <cell r="K5297" t="str">
            <v>387,47</v>
          </cell>
        </row>
        <row r="5298">
          <cell r="A5298" t="str">
            <v>INSTALACOES HIDRO SANITARIAS</v>
          </cell>
          <cell r="B5298" t="str">
            <v>INHI</v>
          </cell>
          <cell r="C5298" t="str">
            <v>APARELHOS SANITARIOS, LOUCAS, METAIS E OUTROS</v>
          </cell>
          <cell r="D5298" t="str">
            <v>0183</v>
          </cell>
        </row>
        <row r="5298">
          <cell r="G5298">
            <v>86935</v>
          </cell>
          <cell r="H5298" t="str">
            <v>CUBA DE EMBUTIR DE AÇO INOXIDÁVEL MÉDIA, INCLUSO VÁLVULA TIPO AMERICANA EM METAL CROMADO E SIFÃO FLEXÍVEL EM PVC - FORNECIMENTO E INSTALAÇÃO. AF_01/2020</v>
          </cell>
          <cell r="I5298" t="str">
            <v>UN</v>
          </cell>
          <cell r="J5298" t="str">
            <v>COEFICIENTE DE REPRESENTATIVIDADE</v>
          </cell>
          <cell r="K5298" t="str">
            <v>302,81</v>
          </cell>
        </row>
        <row r="5299">
          <cell r="A5299" t="str">
            <v>INSTALACOES HIDRO SANITARIAS</v>
          </cell>
          <cell r="B5299" t="str">
            <v>INHI</v>
          </cell>
          <cell r="C5299" t="str">
            <v>APARELHOS SANITARIOS, LOUCAS, METAIS E OUTROS</v>
          </cell>
          <cell r="D5299" t="str">
            <v>0183</v>
          </cell>
        </row>
        <row r="5299">
          <cell r="G5299">
            <v>86936</v>
          </cell>
          <cell r="H5299" t="str">
            <v>CUBA DE EMBUTIR DE AÇO INOXIDÁVEL MÉDIA, INCLUSO VÁLVULA TIPO AMERICANA E SIFÃO TIPO GARRAFA EM METAL CROMADO - FORNECIMENTO E INSTALAÇÃO. AF_01/2020</v>
          </cell>
          <cell r="I5299" t="str">
            <v>UN</v>
          </cell>
          <cell r="J5299" t="str">
            <v>COEFICIENTE DE REPRESENTATIVIDADE</v>
          </cell>
          <cell r="K5299" t="str">
            <v>542,69</v>
          </cell>
        </row>
        <row r="5300">
          <cell r="A5300" t="str">
            <v>INSTALACOES HIDRO SANITARIAS</v>
          </cell>
          <cell r="B5300" t="str">
            <v>INHI</v>
          </cell>
          <cell r="C5300" t="str">
            <v>APARELHOS SANITARIOS, LOUCAS, METAIS E OUTROS</v>
          </cell>
          <cell r="D5300" t="str">
            <v>0183</v>
          </cell>
        </row>
        <row r="5300">
          <cell r="G5300">
            <v>86937</v>
          </cell>
          <cell r="H5300" t="str">
            <v>CUBA DE EMBUTIR OVAL EM LOUÇA BRANCA, 35 X 50CM OU EQUIVALENTE, INCLUSO VÁLVULA EM METAL CROMADO E SIFÃO FLEXÍVEL EM PVC - FORNECIMENTO E INSTALAÇÃO. AF_01/2020</v>
          </cell>
          <cell r="I5300" t="str">
            <v>UN</v>
          </cell>
          <cell r="J5300" t="str">
            <v>COEFICIENTE DE REPRESENTATIVIDADE</v>
          </cell>
          <cell r="K5300" t="str">
            <v>239,60</v>
          </cell>
        </row>
        <row r="5301">
          <cell r="A5301" t="str">
            <v>INSTALACOES HIDRO SANITARIAS</v>
          </cell>
          <cell r="B5301" t="str">
            <v>INHI</v>
          </cell>
          <cell r="C5301" t="str">
            <v>APARELHOS SANITARIOS, LOUCAS, METAIS E OUTROS</v>
          </cell>
          <cell r="D5301" t="str">
            <v>0183</v>
          </cell>
        </row>
        <row r="5301">
          <cell r="G5301">
            <v>86938</v>
          </cell>
          <cell r="H5301" t="str">
            <v>CUBA DE EMBUTIR OVAL EM LOUÇA BRANCA, 35 X 50CM OU EQUIVALENTE, INCLUSO VÁLVULA E SIFÃO TIPO GARRAFA EM METAL CROMADO - FORNECIMENTO E INSTALAÇÃO. AF_01/2020</v>
          </cell>
          <cell r="I5301" t="str">
            <v>UN</v>
          </cell>
          <cell r="J5301" t="str">
            <v>COEFICIENTE DE REPRESENTATIVIDADE</v>
          </cell>
          <cell r="K5301" t="str">
            <v>479,48</v>
          </cell>
        </row>
        <row r="5302">
          <cell r="A5302" t="str">
            <v>INSTALACOES HIDRO SANITARIAS</v>
          </cell>
          <cell r="B5302" t="str">
            <v>INHI</v>
          </cell>
          <cell r="C5302" t="str">
            <v>APARELHOS SANITARIOS, LOUCAS, METAIS E OUTROS</v>
          </cell>
          <cell r="D5302" t="str">
            <v>0183</v>
          </cell>
        </row>
        <row r="5302">
          <cell r="G5302">
            <v>86939</v>
          </cell>
          <cell r="H5302" t="str">
            <v>LAVATÓRIO LOUÇA BRANCA COM COLUNA, *44 X 35,5* CM, PADRÃO POPULAR, INCLUSO SIFÃO FLEXÍVEL EM PVC, VÁLVULA E ENGATE FLEXÍVEL 30CM EM PLÁSTICO E COM TORNEIRA CROMADA PADRÃO POPULAR - FORNECIMENTO E INSTALAÇÃO. AF_01/2020</v>
          </cell>
          <cell r="I5302" t="str">
            <v>UN</v>
          </cell>
          <cell r="J5302" t="str">
            <v>COEFICIENTE DE REPRESENTATIVIDADE</v>
          </cell>
          <cell r="K5302" t="str">
            <v>449,67</v>
          </cell>
        </row>
        <row r="5303">
          <cell r="A5303" t="str">
            <v>INSTALACOES HIDRO SANITARIAS</v>
          </cell>
          <cell r="B5303" t="str">
            <v>INHI</v>
          </cell>
          <cell r="C5303" t="str">
            <v>APARELHOS SANITARIOS, LOUCAS, METAIS E OUTROS</v>
          </cell>
          <cell r="D5303" t="str">
            <v>0183</v>
          </cell>
        </row>
        <row r="5303">
          <cell r="G5303">
            <v>86940</v>
          </cell>
          <cell r="H5303" t="str">
            <v>LAVATÓRIO LOUÇA BRANCA COM COLUNA, 45 X 55CM OU EQUIVALENTE, PADRÃO MÉDIO, INCLUSO SIFÃO TIPO GARRAFA, VÁLVULA E ENGATE FLEXÍVEL DE 40CM EM METAL CROMADO, COM APARELHO MISTURADOR PADRÃO MÉDIO - FORNECIMENTO E INSTALAÇÃO. AF_01/2020</v>
          </cell>
          <cell r="I5303" t="str">
            <v>UN</v>
          </cell>
          <cell r="J5303" t="str">
            <v>COEFICIENTE DE REPRESENTATIVIDADE</v>
          </cell>
          <cell r="K5303" t="str">
            <v>1.263,23</v>
          </cell>
        </row>
        <row r="5304">
          <cell r="A5304" t="str">
            <v>INSTALACOES HIDRO SANITARIAS</v>
          </cell>
          <cell r="B5304" t="str">
            <v>INHI</v>
          </cell>
          <cell r="C5304" t="str">
            <v>APARELHOS SANITARIOS, LOUCAS, METAIS E OUTROS</v>
          </cell>
          <cell r="D5304" t="str">
            <v>0183</v>
          </cell>
        </row>
        <row r="5304">
          <cell r="G5304">
            <v>86941</v>
          </cell>
          <cell r="H5304" t="str">
            <v>LAVATÓRIO LOUÇA BRANCA COM COLUNA, 45 X 55CM OU EQUIVALENTE, PADRÃO MÉDIO, INCLUSO SIFÃO TIPO GARRAFA, VÁLVULA E ENGATE FLEXÍVEL DE 40CM EM METAL CROMADO, COM TORNEIRA CROMADA DE MESA, PADRÃO MÉDIO - FORNECIMENTO E INSTALAÇÃO. AF_01/2020</v>
          </cell>
          <cell r="I5304" t="str">
            <v>UN</v>
          </cell>
          <cell r="J5304" t="str">
            <v>COEFICIENTE DE REPRESENTATIVIDADE</v>
          </cell>
          <cell r="K5304" t="str">
            <v>927,58</v>
          </cell>
        </row>
        <row r="5305">
          <cell r="A5305" t="str">
            <v>INSTALACOES HIDRO SANITARIAS</v>
          </cell>
          <cell r="B5305" t="str">
            <v>INHI</v>
          </cell>
          <cell r="C5305" t="str">
            <v>APARELHOS SANITARIOS, LOUCAS, METAIS E OUTROS</v>
          </cell>
          <cell r="D5305" t="str">
            <v>0183</v>
          </cell>
        </row>
        <row r="5305">
          <cell r="G5305">
            <v>86942</v>
          </cell>
          <cell r="H5305" t="str">
            <v>LAVATÓRIO LOUÇA BRANCA SUSPENSO, 29,5 X 39CM OU EQUIVALENTE, PADRÃO POPULAR, INCLUSO SIFÃO TIPO GARRAFA EM PVC, VÁLVULA E ENGATE FLEXÍVEL 30CM EM PLÁSTICO E TORNEIRA CROMADA DE MESA, PADRÃO POPULAR - FORNECIMENTO E INSTALAÇÃO. AF_01/2020</v>
          </cell>
          <cell r="I5305" t="str">
            <v>UN</v>
          </cell>
          <cell r="J5305" t="str">
            <v>COEFICIENTE DE REPRESENTATIVIDADE</v>
          </cell>
          <cell r="K5305" t="str">
            <v>276,35</v>
          </cell>
        </row>
        <row r="5306">
          <cell r="A5306" t="str">
            <v>INSTALACOES HIDRO SANITARIAS</v>
          </cell>
          <cell r="B5306" t="str">
            <v>INHI</v>
          </cell>
          <cell r="C5306" t="str">
            <v>APARELHOS SANITARIOS, LOUCAS, METAIS E OUTROS</v>
          </cell>
          <cell r="D5306" t="str">
            <v>0183</v>
          </cell>
        </row>
        <row r="5306">
          <cell r="G5306">
            <v>86943</v>
          </cell>
          <cell r="H5306" t="str">
            <v>LAVATÓRIO LOUÇA BRANCA SUSPENSO, 29,5 X 39CM OU EQUIVALENTE, PADRÃO POPULAR, INCLUSO SIFÃO FLEXÍVEL EM PVC, VÁLVULA E ENGATE FLEXÍVEL 30CM EM PLÁSTICO E TORNEIRA CROMADA DE MESA, PADRÃO POPULAR - FORNECIMENTO E INSTALAÇÃO. AF_01/2020</v>
          </cell>
          <cell r="I5306" t="str">
            <v>UN</v>
          </cell>
          <cell r="J5306" t="str">
            <v>COEFICIENTE DE REPRESENTATIVIDADE</v>
          </cell>
          <cell r="K5306" t="str">
            <v>265,82</v>
          </cell>
        </row>
        <row r="5307">
          <cell r="A5307" t="str">
            <v>INSTALACOES HIDRO SANITARIAS</v>
          </cell>
          <cell r="B5307" t="str">
            <v>INHI</v>
          </cell>
          <cell r="C5307" t="str">
            <v>APARELHOS SANITARIOS, LOUCAS, METAIS E OUTROS</v>
          </cell>
          <cell r="D5307" t="str">
            <v>0183</v>
          </cell>
        </row>
        <row r="5307">
          <cell r="G5307">
            <v>86947</v>
          </cell>
          <cell r="H5307" t="str">
            <v>BANCADA MÁRMORE BRANCO, 50 X 60 CM, INCLUSO CUBA DE EMBUTIR OVAL EM LOUÇA BRANCA 35 X 50 CM, VÁLVULA, SIFÃO TIPO GARRAFA E ENGATE FLEXÍVEL 40 CM EM METAL CROMADO E APARELHO MISTURADOR DE MESA, PADRÃO MÉDIO - FORNEC. E INSTALAÇÃO. AF_01/2020</v>
          </cell>
          <cell r="I5307" t="str">
            <v>UN</v>
          </cell>
          <cell r="J5307" t="str">
            <v>COEFICIENTE DE REPRESENTATIVIDADE</v>
          </cell>
          <cell r="K5307" t="str">
            <v>1.293,75</v>
          </cell>
        </row>
        <row r="5308">
          <cell r="A5308" t="str">
            <v>INSTALACOES HIDRO SANITARIAS</v>
          </cell>
          <cell r="B5308" t="str">
            <v>INHI</v>
          </cell>
          <cell r="C5308" t="str">
            <v>APARELHOS SANITARIOS, LOUCAS, METAIS E OUTROS</v>
          </cell>
          <cell r="D5308" t="str">
            <v>0183</v>
          </cell>
        </row>
        <row r="5308">
          <cell r="G5308">
            <v>93396</v>
          </cell>
          <cell r="H5308" t="str">
            <v>BANCADA GRANITO CINZA,  50 X 60 CM, INCL. CUBA DE EMBUTIR OVAL LOUÇA BRANCA 35 X 50 CM, VÁLVULA METAL CROMADO, SIFÃO FLEXÍVEL PVC, ENGATE 30 CM FLEXÍVEL PLÁSTICO E TORNEIRA CROMADA DE MESA, PADRÃO POPULAR - FORNEC. E INSTALAÇÃO. AF_01/2020</v>
          </cell>
          <cell r="I5308" t="str">
            <v>UN</v>
          </cell>
          <cell r="J5308" t="str">
            <v>COEFICIENTE DE REPRESENTATIVIDADE</v>
          </cell>
          <cell r="K5308" t="str">
            <v>622,12</v>
          </cell>
        </row>
        <row r="5309">
          <cell r="A5309" t="str">
            <v>INSTALACOES HIDRO SANITARIAS</v>
          </cell>
          <cell r="B5309" t="str">
            <v>INHI</v>
          </cell>
          <cell r="C5309" t="str">
            <v>APARELHOS SANITARIOS, LOUCAS, METAIS E OUTROS</v>
          </cell>
          <cell r="D5309" t="str">
            <v>0183</v>
          </cell>
        </row>
        <row r="5309">
          <cell r="G5309">
            <v>93441</v>
          </cell>
          <cell r="H5309" t="str">
            <v>BANCADA GRANITO CINZA  150 X 60 CM, COM CUBA DE EMBUTIR DE AÇO, VÁLVULA AMERICANA EM METAL, SIFÃO FLEXÍVEL EM PVC, ENGATE FLEXÍVEL 30 CM, TORNEIRA CROMADA LONGA, DE PAREDE, 1/2" OU 3/4", P/ COZINHA, PADRÃO POPULAR - FORNEC. E INSTALAÇÃO. AF_01/2020</v>
          </cell>
          <cell r="I5309" t="str">
            <v>UN</v>
          </cell>
          <cell r="J5309" t="str">
            <v>COEFICIENTE DE REPRESENTATIVIDADE</v>
          </cell>
          <cell r="K5309" t="str">
            <v>993,92</v>
          </cell>
        </row>
        <row r="5310">
          <cell r="A5310" t="str">
            <v>INSTALACOES HIDRO SANITARIAS</v>
          </cell>
          <cell r="B5310" t="str">
            <v>INHI</v>
          </cell>
          <cell r="C5310" t="str">
            <v>APARELHOS SANITARIOS, LOUCAS, METAIS E OUTROS</v>
          </cell>
          <cell r="D5310" t="str">
            <v>0183</v>
          </cell>
        </row>
        <row r="5310">
          <cell r="G5310">
            <v>93442</v>
          </cell>
          <cell r="H5310" t="str">
            <v>BANCADA MÁRMORE BRANCO 150 X 60 CM, COM CUBA DE EMBUTIR DE AÇO, VÁLVULA AMERICANA E SIFÃO TIPO GARRAFA EM METAL , ENGATE FLEXÍVEL 30 CM, TORNEIRA CROMADA, DE MESA, 1/2" OU 3/4", PARA PIA COZINHA, PADRÃO ALTO - FORNEC. E INSTALAÇÃO. AF_01/2020</v>
          </cell>
          <cell r="I5310" t="str">
            <v>UN</v>
          </cell>
          <cell r="J5310" t="str">
            <v>COEFICIENTE DE REPRESENTATIVIDADE</v>
          </cell>
          <cell r="K5310" t="str">
            <v>1.197,14</v>
          </cell>
        </row>
        <row r="5311">
          <cell r="A5311" t="str">
            <v>INSTALACOES HIDRO SANITARIAS</v>
          </cell>
          <cell r="B5311" t="str">
            <v>INHI</v>
          </cell>
          <cell r="C5311" t="str">
            <v>APARELHOS SANITARIOS, LOUCAS, METAIS E OUTROS</v>
          </cell>
          <cell r="D5311" t="str">
            <v>0183</v>
          </cell>
        </row>
        <row r="5311">
          <cell r="G5311">
            <v>95469</v>
          </cell>
          <cell r="H5311" t="str">
            <v>VASO SANITARIO SIFONADO CONVENCIONAL COM  LOUÇA BRANCA - FORNECIMENTO E INSTALAÇÃO. AF_01/2020</v>
          </cell>
          <cell r="I5311" t="str">
            <v>UN</v>
          </cell>
          <cell r="J5311" t="str">
            <v>COEFICIENTE DE REPRESENTATIVIDADE</v>
          </cell>
          <cell r="K5311" t="str">
            <v>308,32</v>
          </cell>
        </row>
        <row r="5312">
          <cell r="A5312" t="str">
            <v>INSTALACOES HIDRO SANITARIAS</v>
          </cell>
          <cell r="B5312" t="str">
            <v>INHI</v>
          </cell>
          <cell r="C5312" t="str">
            <v>APARELHOS SANITARIOS, LOUCAS, METAIS E OUTROS</v>
          </cell>
          <cell r="D5312" t="str">
            <v>0183</v>
          </cell>
        </row>
        <row r="5312">
          <cell r="G5312">
            <v>95470</v>
          </cell>
          <cell r="H5312" t="str">
            <v>VASO SANITARIO SIFONADO CONVENCIONAL COM LOUÇA BRANCA, INCLUSO CONJUNTO DE LIGAÇÃO PARA BACIA SANITÁRIA AJUSTÁVEL - FORNECIMENTO E INSTALAÇÃO. AF_01/2020</v>
          </cell>
          <cell r="I5312" t="str">
            <v>UN</v>
          </cell>
          <cell r="J5312" t="str">
            <v>COEFICIENTE DE REPRESENTATIVIDADE</v>
          </cell>
          <cell r="K5312" t="str">
            <v>317,78</v>
          </cell>
        </row>
        <row r="5313">
          <cell r="A5313" t="str">
            <v>INSTALACOES HIDRO SANITARIAS</v>
          </cell>
          <cell r="B5313" t="str">
            <v>INHI</v>
          </cell>
          <cell r="C5313" t="str">
            <v>APARELHOS SANITARIOS, LOUCAS, METAIS E OUTROS</v>
          </cell>
          <cell r="D5313" t="str">
            <v>0183</v>
          </cell>
        </row>
        <row r="5313">
          <cell r="G5313">
            <v>95471</v>
          </cell>
          <cell r="H5313" t="str">
            <v>VASO SANITARIO SIFONADO CONVENCIONAL PARA PCD SEM FURO FRONTAL COM  LOUÇA BRANCA SEM ASSENTO -  FORNECIMENTO E INSTALAÇÃO. AF_01/2020</v>
          </cell>
          <cell r="I5313" t="str">
            <v>UN</v>
          </cell>
          <cell r="J5313" t="str">
            <v>COEFICIENTE DE REPRESENTATIVIDADE</v>
          </cell>
          <cell r="K5313" t="str">
            <v>778,72</v>
          </cell>
        </row>
        <row r="5314">
          <cell r="A5314" t="str">
            <v>INSTALACOES HIDRO SANITARIAS</v>
          </cell>
          <cell r="B5314" t="str">
            <v>INHI</v>
          </cell>
          <cell r="C5314" t="str">
            <v>APARELHOS SANITARIOS, LOUCAS, METAIS E OUTROS</v>
          </cell>
          <cell r="D5314" t="str">
            <v>0183</v>
          </cell>
        </row>
        <row r="5314">
          <cell r="G5314">
            <v>95472</v>
          </cell>
          <cell r="H5314" t="str">
            <v>VASO SANITARIO SIFONADO CONVENCIONAL PARA PCD SEM FURO FRONTAL COM LOUÇA BRANCA SEM ASSENTO, INCLUSO CONJUNTO DE LIGAÇÃO PARA BACIA SANITÁRIA AJUSTÁVEL - FORNECIMENTO E INSTALAÇÃO. AF_01/2020</v>
          </cell>
          <cell r="I5314" t="str">
            <v>UN</v>
          </cell>
          <cell r="J5314" t="str">
            <v>COEFICIENTE DE REPRESENTATIVIDADE</v>
          </cell>
          <cell r="K5314" t="str">
            <v>788,18</v>
          </cell>
        </row>
        <row r="5315">
          <cell r="A5315" t="str">
            <v>INSTALACOES HIDRO SANITARIAS</v>
          </cell>
          <cell r="B5315" t="str">
            <v>INHI</v>
          </cell>
          <cell r="C5315" t="str">
            <v>APARELHOS SANITARIOS, LOUCAS, METAIS E OUTROS</v>
          </cell>
          <cell r="D5315" t="str">
            <v>0183</v>
          </cell>
        </row>
        <row r="5315">
          <cell r="G5315">
            <v>95542</v>
          </cell>
          <cell r="H5315" t="str">
            <v>PORTA TOALHA ROSTO EM METAL CROMADO, TIPO ARGOLA, INCLUSO FIXAÇÃO. AF_01/2020</v>
          </cell>
          <cell r="I5315" t="str">
            <v>UN</v>
          </cell>
          <cell r="J5315" t="str">
            <v>COEFICIENTE DE REPRESENTATIVIDADE</v>
          </cell>
          <cell r="K5315" t="str">
            <v>33,10</v>
          </cell>
        </row>
        <row r="5316">
          <cell r="A5316" t="str">
            <v>INSTALACOES HIDRO SANITARIAS</v>
          </cell>
          <cell r="B5316" t="str">
            <v>INHI</v>
          </cell>
          <cell r="C5316" t="str">
            <v>APARELHOS SANITARIOS, LOUCAS, METAIS E OUTROS</v>
          </cell>
          <cell r="D5316" t="str">
            <v>0183</v>
          </cell>
        </row>
        <row r="5316">
          <cell r="G5316">
            <v>95543</v>
          </cell>
          <cell r="H5316" t="str">
            <v>PORTA TOALHA BANHO EM METAL CROMADO, TIPO BARRA, INCLUSO FIXAÇÃO. AF_01/2020</v>
          </cell>
          <cell r="I5316" t="str">
            <v>UN</v>
          </cell>
          <cell r="J5316" t="str">
            <v>COEFICIENTE DE REPRESENTATIVIDADE</v>
          </cell>
          <cell r="K5316" t="str">
            <v>55,79</v>
          </cell>
        </row>
        <row r="5317">
          <cell r="A5317" t="str">
            <v>INSTALACOES HIDRO SANITARIAS</v>
          </cell>
          <cell r="B5317" t="str">
            <v>INHI</v>
          </cell>
          <cell r="C5317" t="str">
            <v>APARELHOS SANITARIOS, LOUCAS, METAIS E OUTROS</v>
          </cell>
          <cell r="D5317" t="str">
            <v>0183</v>
          </cell>
        </row>
        <row r="5317">
          <cell r="G5317">
            <v>95544</v>
          </cell>
          <cell r="H5317" t="str">
            <v>PAPELEIRA DE PAREDE EM METAL CROMADO SEM TAMPA, INCLUSO FIXAÇÃO. AF_01/2020</v>
          </cell>
          <cell r="I5317" t="str">
            <v>UN</v>
          </cell>
          <cell r="J5317" t="str">
            <v>COEFICIENTE DE REPRESENTATIVIDADE</v>
          </cell>
          <cell r="K5317" t="str">
            <v>40,36</v>
          </cell>
        </row>
        <row r="5318">
          <cell r="A5318" t="str">
            <v>INSTALACOES HIDRO SANITARIAS</v>
          </cell>
          <cell r="B5318" t="str">
            <v>INHI</v>
          </cell>
          <cell r="C5318" t="str">
            <v>APARELHOS SANITARIOS, LOUCAS, METAIS E OUTROS</v>
          </cell>
          <cell r="D5318" t="str">
            <v>0183</v>
          </cell>
        </row>
        <row r="5318">
          <cell r="G5318">
            <v>95545</v>
          </cell>
          <cell r="H5318" t="str">
            <v>SABONETEIRA DE PAREDE EM METAL CROMADO, INCLUSO FIXAÇÃO. AF_01/2020</v>
          </cell>
          <cell r="I5318" t="str">
            <v>UN</v>
          </cell>
          <cell r="J5318" t="str">
            <v>COLETADO</v>
          </cell>
          <cell r="K5318" t="str">
            <v>39,59</v>
          </cell>
        </row>
        <row r="5319">
          <cell r="A5319" t="str">
            <v>INSTALACOES HIDRO SANITARIAS</v>
          </cell>
          <cell r="B5319" t="str">
            <v>INHI</v>
          </cell>
          <cell r="C5319" t="str">
            <v>APARELHOS SANITARIOS, LOUCAS, METAIS E OUTROS</v>
          </cell>
          <cell r="D5319" t="str">
            <v>0183</v>
          </cell>
        </row>
        <row r="5319">
          <cell r="G5319">
            <v>95546</v>
          </cell>
          <cell r="H5319" t="str">
            <v>KIT DE ACESSORIOS PARA BANHEIRO EM METAL CROMADO, 5 PECAS, INCLUSO FIXAÇÃO. AF_01/2020</v>
          </cell>
          <cell r="I5319" t="str">
            <v>UN</v>
          </cell>
          <cell r="J5319" t="str">
            <v>COEFICIENTE DE REPRESENTATIVIDADE</v>
          </cell>
          <cell r="K5319" t="str">
            <v>136,65</v>
          </cell>
        </row>
        <row r="5320">
          <cell r="A5320" t="str">
            <v>INSTALACOES HIDRO SANITARIAS</v>
          </cell>
          <cell r="B5320" t="str">
            <v>INHI</v>
          </cell>
          <cell r="C5320" t="str">
            <v>APARELHOS SANITARIOS, LOUCAS, METAIS E OUTROS</v>
          </cell>
          <cell r="D5320" t="str">
            <v>0183</v>
          </cell>
        </row>
        <row r="5320">
          <cell r="G5320">
            <v>95547</v>
          </cell>
          <cell r="H5320" t="str">
            <v>SABONETEIRA PLASTICA TIPO DISPENSER PARA SABONETE LIQUIDO COM RESERVATORIO 800 A 1500 ML, INCLUSO FIXAÇÃO. AF_01/2020</v>
          </cell>
          <cell r="I5320" t="str">
            <v>UN</v>
          </cell>
          <cell r="J5320" t="str">
            <v>COLETADO</v>
          </cell>
          <cell r="K5320" t="str">
            <v>49,03</v>
          </cell>
        </row>
        <row r="5321">
          <cell r="A5321" t="str">
            <v>INSTALACOES HIDRO SANITARIAS</v>
          </cell>
          <cell r="B5321" t="str">
            <v>INHI</v>
          </cell>
          <cell r="C5321" t="str">
            <v>APARELHOS SANITARIOS, LOUCAS, METAIS E OUTROS</v>
          </cell>
          <cell r="D5321" t="str">
            <v>0183</v>
          </cell>
        </row>
        <row r="5321">
          <cell r="G5321">
            <v>100848</v>
          </cell>
          <cell r="H5321" t="str">
            <v>VASO SANITÁRIO INFANTIL LOUÇA BRANCA - FORNECIMENTO E INSTALACAO. AF_01/2020</v>
          </cell>
          <cell r="I5321" t="str">
            <v>UN</v>
          </cell>
          <cell r="J5321" t="str">
            <v>COEFICIENTE DE REPRESENTATIVIDADE</v>
          </cell>
          <cell r="K5321" t="str">
            <v>563,50</v>
          </cell>
        </row>
        <row r="5322">
          <cell r="A5322" t="str">
            <v>INSTALACOES HIDRO SANITARIAS</v>
          </cell>
          <cell r="B5322" t="str">
            <v>INHI</v>
          </cell>
          <cell r="C5322" t="str">
            <v>APARELHOS SANITARIOS, LOUCAS, METAIS E OUTROS</v>
          </cell>
          <cell r="D5322" t="str">
            <v>0183</v>
          </cell>
        </row>
        <row r="5322">
          <cell r="G5322">
            <v>100849</v>
          </cell>
          <cell r="H5322" t="str">
            <v>ASSENTO SANITÁRIO CONVENCIONAL - FORNECIMENTO E INSTALACAO. AF_01/2020</v>
          </cell>
          <cell r="I5322" t="str">
            <v>UN</v>
          </cell>
          <cell r="J5322" t="str">
            <v>COLETADO</v>
          </cell>
          <cell r="K5322" t="str">
            <v>43,55</v>
          </cell>
        </row>
        <row r="5323">
          <cell r="A5323" t="str">
            <v>INSTALACOES HIDRO SANITARIAS</v>
          </cell>
          <cell r="B5323" t="str">
            <v>INHI</v>
          </cell>
          <cell r="C5323" t="str">
            <v>APARELHOS SANITARIOS, LOUCAS, METAIS E OUTROS</v>
          </cell>
          <cell r="D5323" t="str">
            <v>0183</v>
          </cell>
        </row>
        <row r="5323">
          <cell r="G5323">
            <v>100851</v>
          </cell>
          <cell r="H5323" t="str">
            <v>ASSENTO SANITÁRIO INFANTIL - FORNECIMENTO E INSTALACAO. AF_01/2020</v>
          </cell>
          <cell r="I5323" t="str">
            <v>UN</v>
          </cell>
          <cell r="J5323" t="str">
            <v>COEFICIENTE DE REPRESENTATIVIDADE</v>
          </cell>
          <cell r="K5323" t="str">
            <v>87,43</v>
          </cell>
        </row>
        <row r="5324">
          <cell r="A5324" t="str">
            <v>INSTALACOES HIDRO SANITARIAS</v>
          </cell>
          <cell r="B5324" t="str">
            <v>INHI</v>
          </cell>
          <cell r="C5324" t="str">
            <v>APARELHOS SANITARIOS, LOUCAS, METAIS E OUTROS</v>
          </cell>
          <cell r="D5324" t="str">
            <v>0183</v>
          </cell>
        </row>
        <row r="5324">
          <cell r="G5324">
            <v>100852</v>
          </cell>
          <cell r="H5324" t="str">
            <v>CUBA DE EMBUTIR RETANGULAR DE AÇO INOXIDÁVEL, 56 X 33 X 12 CM - FORNECIMENTO E INSTALAÇÃO. AF_01/2020</v>
          </cell>
          <cell r="I5324" t="str">
            <v>UN</v>
          </cell>
          <cell r="J5324" t="str">
            <v>COEFICIENTE DE REPRESENTATIVIDADE</v>
          </cell>
          <cell r="K5324" t="str">
            <v>220,93</v>
          </cell>
        </row>
        <row r="5325">
          <cell r="A5325" t="str">
            <v>INSTALACOES HIDRO SANITARIAS</v>
          </cell>
          <cell r="B5325" t="str">
            <v>INHI</v>
          </cell>
          <cell r="C5325" t="str">
            <v>APARELHOS SANITARIOS, LOUCAS, METAIS E OUTROS</v>
          </cell>
          <cell r="D5325" t="str">
            <v>0183</v>
          </cell>
        </row>
        <row r="5325">
          <cell r="G5325">
            <v>100853</v>
          </cell>
          <cell r="H5325" t="str">
            <v>TORNEIRA CROMADA DE MESA PARA LAVATORIO, TIPO MONOCOMANDO. AF_01/2020</v>
          </cell>
          <cell r="I5325" t="str">
            <v>UN</v>
          </cell>
          <cell r="J5325" t="str">
            <v>COEFICIENTE DE REPRESENTATIVIDADE</v>
          </cell>
          <cell r="K5325" t="str">
            <v>354,99</v>
          </cell>
        </row>
        <row r="5326">
          <cell r="A5326" t="str">
            <v>INSTALACOES HIDRO SANITARIAS</v>
          </cell>
          <cell r="B5326" t="str">
            <v>INHI</v>
          </cell>
          <cell r="C5326" t="str">
            <v>APARELHOS SANITARIOS, LOUCAS, METAIS E OUTROS</v>
          </cell>
          <cell r="D5326" t="str">
            <v>0183</v>
          </cell>
        </row>
        <row r="5326">
          <cell r="G5326">
            <v>100854</v>
          </cell>
          <cell r="H5326" t="str">
            <v>TORNEIRA CROMADA DE MESA PARA LAVATÓRIO COM SENSOR DE PRESENCA. AF_01/2020</v>
          </cell>
          <cell r="I5326" t="str">
            <v>UN</v>
          </cell>
          <cell r="J5326" t="str">
            <v>COEFICIENTE DE REPRESENTATIVIDADE</v>
          </cell>
          <cell r="K5326" t="str">
            <v>1.856,20</v>
          </cell>
        </row>
        <row r="5327">
          <cell r="A5327" t="str">
            <v>INSTALACOES HIDRO SANITARIAS</v>
          </cell>
          <cell r="B5327" t="str">
            <v>INHI</v>
          </cell>
          <cell r="C5327" t="str">
            <v>APARELHOS SANITARIOS, LOUCAS, METAIS E OUTROS</v>
          </cell>
          <cell r="D5327" t="str">
            <v>0183</v>
          </cell>
        </row>
        <row r="5327">
          <cell r="G5327">
            <v>100856</v>
          </cell>
          <cell r="H5327" t="str">
            <v>MANOPLA E CANOPLA CROMADA - FORNECIMENTO E INSTALAÇÃO. AF_01/2020</v>
          </cell>
          <cell r="I5327" t="str">
            <v>UN</v>
          </cell>
          <cell r="J5327" t="str">
            <v>COEFICIENTE DE REPRESENTATIVIDADE</v>
          </cell>
          <cell r="K5327" t="str">
            <v>39,07</v>
          </cell>
        </row>
        <row r="5328">
          <cell r="A5328" t="str">
            <v>INSTALACOES HIDRO SANITARIAS</v>
          </cell>
          <cell r="B5328" t="str">
            <v>INHI</v>
          </cell>
          <cell r="C5328" t="str">
            <v>APARELHOS SANITARIOS, LOUCAS, METAIS E OUTROS</v>
          </cell>
          <cell r="D5328" t="str">
            <v>0183</v>
          </cell>
        </row>
        <row r="5328">
          <cell r="G5328">
            <v>100857</v>
          </cell>
          <cell r="H5328" t="str">
            <v>ACABAMENTO MONOCOMANDO PARA CHUVEIRO - FORNECIMENTO E INSTALAÇÃO. AF_01/2020</v>
          </cell>
          <cell r="I5328" t="str">
            <v>UN</v>
          </cell>
          <cell r="J5328" t="str">
            <v>COEFICIENTE DE REPRESENTATIVIDADE</v>
          </cell>
          <cell r="K5328" t="str">
            <v>543,49</v>
          </cell>
        </row>
        <row r="5329">
          <cell r="A5329" t="str">
            <v>INSTALACOES HIDRO SANITARIAS</v>
          </cell>
          <cell r="B5329" t="str">
            <v>INHI</v>
          </cell>
          <cell r="C5329" t="str">
            <v>APARELHOS SANITARIOS, LOUCAS, METAIS E OUTROS</v>
          </cell>
          <cell r="D5329" t="str">
            <v>0183</v>
          </cell>
        </row>
        <row r="5329">
          <cell r="G5329">
            <v>100858</v>
          </cell>
          <cell r="H5329" t="str">
            <v>MICTÓRIO SIFONADO LOUÇA BRANCA - PADRÃO MÉDIO - FORNECIMENTO E INSTALAÇÃO. AF_01/2020</v>
          </cell>
          <cell r="I5329" t="str">
            <v>UN</v>
          </cell>
          <cell r="J5329" t="str">
            <v>COEFICIENTE DE REPRESENTATIVIDADE</v>
          </cell>
          <cell r="K5329" t="str">
            <v>746,87</v>
          </cell>
        </row>
        <row r="5330">
          <cell r="A5330" t="str">
            <v>INSTALACOES HIDRO SANITARIAS</v>
          </cell>
          <cell r="B5330" t="str">
            <v>INHI</v>
          </cell>
          <cell r="C5330" t="str">
            <v>APARELHOS SANITARIOS, LOUCAS, METAIS E OUTROS</v>
          </cell>
          <cell r="D5330" t="str">
            <v>0183</v>
          </cell>
        </row>
        <row r="5330">
          <cell r="G5330">
            <v>100859</v>
          </cell>
          <cell r="H5330" t="str">
            <v>MICTÓRIO SIFONADO LOUÇA BRANCA PARA ENTRADA DE ÁGUA EMBUTIDA - PADRÃO ALTO - FORNECIMENTO E INSTALAÇÃO. AF_01/2020</v>
          </cell>
          <cell r="I5330" t="str">
            <v>UN</v>
          </cell>
          <cell r="J5330" t="str">
            <v>COEFICIENTE DE REPRESENTATIVIDADE</v>
          </cell>
          <cell r="K5330" t="str">
            <v>1.020,69</v>
          </cell>
        </row>
        <row r="5331">
          <cell r="A5331" t="str">
            <v>INSTALACOES HIDRO SANITARIAS</v>
          </cell>
          <cell r="B5331" t="str">
            <v>INHI</v>
          </cell>
          <cell r="C5331" t="str">
            <v>APARELHOS SANITARIOS, LOUCAS, METAIS E OUTROS</v>
          </cell>
          <cell r="D5331" t="str">
            <v>0183</v>
          </cell>
        </row>
        <row r="5331">
          <cell r="G5331">
            <v>100860</v>
          </cell>
          <cell r="H5331" t="str">
            <v>CHUVEIRO ELÉTRICO COMUM CORPO PLÁSTICO, TIPO DUCHA - FORNECIMENTO E INSTALAÇÃO. AF_01/2020</v>
          </cell>
          <cell r="I5331" t="str">
            <v>UN</v>
          </cell>
          <cell r="J5331" t="str">
            <v>COLETADO</v>
          </cell>
          <cell r="K5331" t="str">
            <v>92,61</v>
          </cell>
        </row>
        <row r="5332">
          <cell r="A5332" t="str">
            <v>INSTALACOES HIDRO SANITARIAS</v>
          </cell>
          <cell r="B5332" t="str">
            <v>INHI</v>
          </cell>
          <cell r="C5332" t="str">
            <v>APARELHOS SANITARIOS, LOUCAS, METAIS E OUTROS</v>
          </cell>
          <cell r="D5332" t="str">
            <v>0183</v>
          </cell>
        </row>
        <row r="5332">
          <cell r="G5332">
            <v>100861</v>
          </cell>
          <cell r="H5332" t="str">
            <v>SUPORTE MÃO FRANCESA EM AÇO, ABAS IGUAIS 30 CM, CAPACIDADE MINIMA 60 KG, BRANCO - FORNECIMENTO E INSTALAÇÃO. AF_01/2020</v>
          </cell>
          <cell r="I5332" t="str">
            <v>UN</v>
          </cell>
          <cell r="J5332" t="str">
            <v>COEFICIENTE DE REPRESENTATIVIDADE</v>
          </cell>
          <cell r="K5332" t="str">
            <v>31,11</v>
          </cell>
        </row>
        <row r="5333">
          <cell r="A5333" t="str">
            <v>INSTALACOES HIDRO SANITARIAS</v>
          </cell>
          <cell r="B5333" t="str">
            <v>INHI</v>
          </cell>
          <cell r="C5333" t="str">
            <v>APARELHOS SANITARIOS, LOUCAS, METAIS E OUTROS</v>
          </cell>
          <cell r="D5333" t="str">
            <v>0183</v>
          </cell>
        </row>
        <row r="5333">
          <cell r="G5333">
            <v>100862</v>
          </cell>
          <cell r="H5333" t="str">
            <v>SUPORTE MÃO FRANCESA EM ACO, ABAS IGUAIS 40 CM, CAPACIDADE MINIMA 70 KG, BRANCO - FORNECIMENTO E INSTALAÇÃO. AF_01/2020</v>
          </cell>
          <cell r="I5333" t="str">
            <v>UN</v>
          </cell>
          <cell r="J5333" t="str">
            <v>COEFICIENTE DE REPRESENTATIVIDADE</v>
          </cell>
          <cell r="K5333" t="str">
            <v>33,96</v>
          </cell>
        </row>
        <row r="5334">
          <cell r="A5334" t="str">
            <v>INSTALACOES HIDRO SANITARIAS</v>
          </cell>
          <cell r="B5334" t="str">
            <v>INHI</v>
          </cell>
          <cell r="C5334" t="str">
            <v>APARELHOS SANITARIOS, LOUCAS, METAIS E OUTROS</v>
          </cell>
          <cell r="D5334" t="str">
            <v>0183</v>
          </cell>
        </row>
        <row r="5334">
          <cell r="G5334">
            <v>100863</v>
          </cell>
          <cell r="H5334" t="str">
            <v>BARRA DE APOIO EM "L", EM ACO INOX POLIDO 70 X 70 CM, FIXADA NA PAREDE - FORNECIMENTO E INSTALACAO. AF_01/2020</v>
          </cell>
          <cell r="I5334" t="str">
            <v>UN</v>
          </cell>
          <cell r="J5334" t="str">
            <v>ATRIBUÍDO SÃO PAULO</v>
          </cell>
          <cell r="K5334" t="str">
            <v>669,63</v>
          </cell>
        </row>
        <row r="5335">
          <cell r="A5335" t="str">
            <v>INSTALACOES HIDRO SANITARIAS</v>
          </cell>
          <cell r="B5335" t="str">
            <v>INHI</v>
          </cell>
          <cell r="C5335" t="str">
            <v>APARELHOS SANITARIOS, LOUCAS, METAIS E OUTROS</v>
          </cell>
          <cell r="D5335" t="str">
            <v>0183</v>
          </cell>
        </row>
        <row r="5335">
          <cell r="G5335">
            <v>100864</v>
          </cell>
          <cell r="H5335" t="str">
            <v>BARRA DE APOIO EM "L", EM ACO INOX POLIDO 80 X 80 CM, FIXADA NA PAREDE - FORNECIMENTO E INSTALACAO. AF_01/2020</v>
          </cell>
          <cell r="I5335" t="str">
            <v>UN</v>
          </cell>
          <cell r="J5335" t="str">
            <v>ATRIBUÍDO SÃO PAULO</v>
          </cell>
          <cell r="K5335" t="str">
            <v>731,94</v>
          </cell>
        </row>
        <row r="5336">
          <cell r="A5336" t="str">
            <v>INSTALACOES HIDRO SANITARIAS</v>
          </cell>
          <cell r="B5336" t="str">
            <v>INHI</v>
          </cell>
          <cell r="C5336" t="str">
            <v>APARELHOS SANITARIOS, LOUCAS, METAIS E OUTROS</v>
          </cell>
          <cell r="D5336" t="str">
            <v>0183</v>
          </cell>
        </row>
        <row r="5336">
          <cell r="G5336">
            <v>100865</v>
          </cell>
          <cell r="H5336" t="str">
            <v>BARRA DE APOIO LATERAL ARTICULADA, COM TRAVA, EM ACO INOX POLIDO, FIXADA NA PAREDE - FORNECIMENTO E INSTALAÇÃO. AF_01/2020</v>
          </cell>
          <cell r="I5336" t="str">
            <v>UN</v>
          </cell>
          <cell r="J5336" t="str">
            <v>ATRIBUÍDO SÃO PAULO</v>
          </cell>
          <cell r="K5336" t="str">
            <v>634,04</v>
          </cell>
        </row>
        <row r="5337">
          <cell r="A5337" t="str">
            <v>INSTALACOES HIDRO SANITARIAS</v>
          </cell>
          <cell r="B5337" t="str">
            <v>INHI</v>
          </cell>
          <cell r="C5337" t="str">
            <v>APARELHOS SANITARIOS, LOUCAS, METAIS E OUTROS</v>
          </cell>
          <cell r="D5337" t="str">
            <v>0183</v>
          </cell>
        </row>
        <row r="5337">
          <cell r="G5337">
            <v>100866</v>
          </cell>
          <cell r="H5337" t="str">
            <v>BARRA DE APOIO RETA, EM ACO INOX POLIDO, COMPRIMENTO 60CM, FIXADA NA PAREDE - FORNECIMENTO E INSTALAÇÃO. AF_01/2020</v>
          </cell>
          <cell r="I5337" t="str">
            <v>UN</v>
          </cell>
          <cell r="J5337" t="str">
            <v>ATRIBUÍDO SÃO PAULO</v>
          </cell>
          <cell r="K5337" t="str">
            <v>350,87</v>
          </cell>
        </row>
        <row r="5338">
          <cell r="A5338" t="str">
            <v>INSTALACOES HIDRO SANITARIAS</v>
          </cell>
          <cell r="B5338" t="str">
            <v>INHI</v>
          </cell>
          <cell r="C5338" t="str">
            <v>APARELHOS SANITARIOS, LOUCAS, METAIS E OUTROS</v>
          </cell>
          <cell r="D5338" t="str">
            <v>0183</v>
          </cell>
        </row>
        <row r="5338">
          <cell r="G5338">
            <v>100867</v>
          </cell>
          <cell r="H5338" t="str">
            <v>BARRA DE APOIO RETA, EM ACO INOX POLIDO, COMPRIMENTO 70 CM,  FIXADA NA PAREDE - FORNECIMENTO E INSTALAÇÃO. AF_01/2020</v>
          </cell>
          <cell r="I5338" t="str">
            <v>UN</v>
          </cell>
          <cell r="J5338" t="str">
            <v>ATRIBUÍDO SÃO PAULO</v>
          </cell>
          <cell r="K5338" t="str">
            <v>371,42</v>
          </cell>
        </row>
        <row r="5339">
          <cell r="A5339" t="str">
            <v>INSTALACOES HIDRO SANITARIAS</v>
          </cell>
          <cell r="B5339" t="str">
            <v>INHI</v>
          </cell>
          <cell r="C5339" t="str">
            <v>APARELHOS SANITARIOS, LOUCAS, METAIS E OUTROS</v>
          </cell>
          <cell r="D5339" t="str">
            <v>0183</v>
          </cell>
        </row>
        <row r="5339">
          <cell r="G5339">
            <v>100868</v>
          </cell>
          <cell r="H5339" t="str">
            <v>BARRA DE APOIO RETA, EM ACO INOX POLIDO, COMPRIMENTO 80 CM,  FIXADA NA PAREDE - FORNECIMENTO E INSTALAÇÃO. AF_01/2020</v>
          </cell>
          <cell r="I5339" t="str">
            <v>UN</v>
          </cell>
          <cell r="J5339" t="str">
            <v>ATRIBUÍDO SÃO PAULO</v>
          </cell>
          <cell r="K5339" t="str">
            <v>385,09</v>
          </cell>
        </row>
        <row r="5340">
          <cell r="A5340" t="str">
            <v>INSTALACOES HIDRO SANITARIAS</v>
          </cell>
          <cell r="B5340" t="str">
            <v>INHI</v>
          </cell>
          <cell r="C5340" t="str">
            <v>APARELHOS SANITARIOS, LOUCAS, METAIS E OUTROS</v>
          </cell>
          <cell r="D5340" t="str">
            <v>0183</v>
          </cell>
        </row>
        <row r="5340">
          <cell r="G5340">
            <v>100869</v>
          </cell>
          <cell r="H5340" t="str">
            <v>BARRA DE APOIO RETA, EM ACO INOX POLIDO, COMPRIMENTO 90 CM,  FIXADA NA PAREDE - FORNECIMENTO E INSTALAÇÃO. AF_01/2020</v>
          </cell>
          <cell r="I5340" t="str">
            <v>UN</v>
          </cell>
          <cell r="J5340" t="str">
            <v>ATRIBUÍDO SÃO PAULO</v>
          </cell>
          <cell r="K5340" t="str">
            <v>395,58</v>
          </cell>
        </row>
        <row r="5341">
          <cell r="A5341" t="str">
            <v>INSTALACOES HIDRO SANITARIAS</v>
          </cell>
          <cell r="B5341" t="str">
            <v>INHI</v>
          </cell>
          <cell r="C5341" t="str">
            <v>APARELHOS SANITARIOS, LOUCAS, METAIS E OUTROS</v>
          </cell>
          <cell r="D5341" t="str">
            <v>0183</v>
          </cell>
        </row>
        <row r="5341">
          <cell r="G5341">
            <v>100870</v>
          </cell>
          <cell r="H5341" t="str">
            <v>BARRA DE APOIO RETA, EM ALUMINIO, COMPRIMENTO 60 CM,  FIXADA NA PAREDE - FORNECIMENTO E INSTALAÇÃO. AF_01/2020</v>
          </cell>
          <cell r="I5341" t="str">
            <v>UN</v>
          </cell>
          <cell r="J5341" t="str">
            <v>ATRIBUÍDO SÃO PAULO</v>
          </cell>
          <cell r="K5341" t="str">
            <v>320,69</v>
          </cell>
        </row>
        <row r="5342">
          <cell r="A5342" t="str">
            <v>INSTALACOES HIDRO SANITARIAS</v>
          </cell>
          <cell r="B5342" t="str">
            <v>INHI</v>
          </cell>
          <cell r="C5342" t="str">
            <v>APARELHOS SANITARIOS, LOUCAS, METAIS E OUTROS</v>
          </cell>
          <cell r="D5342" t="str">
            <v>0183</v>
          </cell>
        </row>
        <row r="5342">
          <cell r="G5342">
            <v>100871</v>
          </cell>
          <cell r="H5342" t="str">
            <v>BARRA DE APOIO RETA, EM ALUMINIO, COMPRIMENTO 70 CM,  FIXADA NA PAREDE - FORNECIMENTO E INSTALAÇÃO. AF_01/2020</v>
          </cell>
          <cell r="I5342" t="str">
            <v>UN</v>
          </cell>
          <cell r="J5342" t="str">
            <v>ATRIBUÍDO SÃO PAULO</v>
          </cell>
          <cell r="K5342" t="str">
            <v>343,51</v>
          </cell>
        </row>
        <row r="5343">
          <cell r="A5343" t="str">
            <v>INSTALACOES HIDRO SANITARIAS</v>
          </cell>
          <cell r="B5343" t="str">
            <v>INHI</v>
          </cell>
          <cell r="C5343" t="str">
            <v>APARELHOS SANITARIOS, LOUCAS, METAIS E OUTROS</v>
          </cell>
          <cell r="D5343" t="str">
            <v>0183</v>
          </cell>
        </row>
        <row r="5343">
          <cell r="G5343">
            <v>100872</v>
          </cell>
          <cell r="H5343" t="str">
            <v>BARRA DE APOIO RETA, EM ALUMINIO, COMPRIMENTO 80 CM,  FIXADA NA PAREDE - FORNECIMENTO E INSTALAÇÃO. AF_01/2020</v>
          </cell>
          <cell r="I5343" t="str">
            <v>UN</v>
          </cell>
          <cell r="J5343" t="str">
            <v>ATRIBUÍDO SÃO PAULO</v>
          </cell>
          <cell r="K5343" t="str">
            <v>358,08</v>
          </cell>
        </row>
        <row r="5344">
          <cell r="A5344" t="str">
            <v>INSTALACOES HIDRO SANITARIAS</v>
          </cell>
          <cell r="B5344" t="str">
            <v>INHI</v>
          </cell>
          <cell r="C5344" t="str">
            <v>APARELHOS SANITARIOS, LOUCAS, METAIS E OUTROS</v>
          </cell>
          <cell r="D5344" t="str">
            <v>0183</v>
          </cell>
        </row>
        <row r="5344">
          <cell r="G5344">
            <v>100873</v>
          </cell>
          <cell r="H5344" t="str">
            <v>BARRA DE APOIO RETA, EM ALUMINIO, COMPRIMENTO 90 CM,  FIXADA NA PAREDE - FORNECIMENTO E INSTALAÇÃO. AF_01/2020</v>
          </cell>
          <cell r="I5344" t="str">
            <v>UN</v>
          </cell>
          <cell r="J5344" t="str">
            <v>ATRIBUÍDO SÃO PAULO</v>
          </cell>
          <cell r="K5344" t="str">
            <v>367,18</v>
          </cell>
        </row>
        <row r="5345">
          <cell r="A5345" t="str">
            <v>INSTALACOES HIDRO SANITARIAS</v>
          </cell>
          <cell r="B5345" t="str">
            <v>INHI</v>
          </cell>
          <cell r="C5345" t="str">
            <v>APARELHOS SANITARIOS, LOUCAS, METAIS E OUTROS</v>
          </cell>
          <cell r="D5345" t="str">
            <v>0183</v>
          </cell>
        </row>
        <row r="5345">
          <cell r="G5345">
            <v>100874</v>
          </cell>
          <cell r="H5345" t="str">
            <v>PUXADOR PARA PCD, FIXADO NA PORTA - FORNECIMENTO E INSTALAÇÃO. AF_01/2020</v>
          </cell>
          <cell r="I5345" t="str">
            <v>UN</v>
          </cell>
          <cell r="J5345" t="str">
            <v>ATRIBUÍDO SÃO PAULO</v>
          </cell>
          <cell r="K5345" t="str">
            <v>350,87</v>
          </cell>
        </row>
        <row r="5346">
          <cell r="A5346" t="str">
            <v>INSTALACOES HIDRO SANITARIAS</v>
          </cell>
          <cell r="B5346" t="str">
            <v>INHI</v>
          </cell>
          <cell r="C5346" t="str">
            <v>APARELHOS SANITARIOS, LOUCAS, METAIS E OUTROS</v>
          </cell>
          <cell r="D5346" t="str">
            <v>0183</v>
          </cell>
        </row>
        <row r="5346">
          <cell r="G5346">
            <v>100875</v>
          </cell>
          <cell r="H5346" t="str">
            <v>BANCO ARTICULADO, EM ACO INOX, PARA PCD, FIXADO NA PAREDE - FORNECIMENTO E INSTALAÇÃO. AF_01/2020</v>
          </cell>
          <cell r="I5346" t="str">
            <v>UN</v>
          </cell>
          <cell r="J5346" t="str">
            <v>ATRIBUÍDO SÃO PAULO</v>
          </cell>
          <cell r="K5346" t="str">
            <v>1.172,83</v>
          </cell>
        </row>
        <row r="5347">
          <cell r="A5347" t="str">
            <v>INSTALACOES HIDRO SANITARIAS</v>
          </cell>
          <cell r="B5347" t="str">
            <v>INHI</v>
          </cell>
          <cell r="C5347" t="str">
            <v>APARELHOS SANITARIOS, LOUCAS, METAIS E OUTROS</v>
          </cell>
          <cell r="D5347" t="str">
            <v>0183</v>
          </cell>
        </row>
        <row r="5347">
          <cell r="G5347">
            <v>100878</v>
          </cell>
          <cell r="H5347" t="str">
            <v>VASO SANITÁRIO SIFONADO COM CAIXA ACOPLADA, LOUÇA BRANCA - PADRÃO ALTO - FORNECIMENTO E INSTALAÇÃO. AF_01/2020</v>
          </cell>
          <cell r="I5347" t="str">
            <v>UN</v>
          </cell>
          <cell r="J5347" t="str">
            <v>COEFICIENTE DE REPRESENTATIVIDADE</v>
          </cell>
          <cell r="K5347" t="str">
            <v>666,26</v>
          </cell>
        </row>
        <row r="5348">
          <cell r="A5348" t="str">
            <v>INSTALACOES HIDRO SANITARIAS</v>
          </cell>
          <cell r="B5348" t="str">
            <v>INHI</v>
          </cell>
          <cell r="C5348" t="str">
            <v>FOSSAS/SUMIDOUROS</v>
          </cell>
          <cell r="D5348" t="str">
            <v>0184</v>
          </cell>
        </row>
        <row r="5348">
          <cell r="G5348">
            <v>98052</v>
          </cell>
          <cell r="H5348" t="str">
            <v>TANQUE SÉPTICO CIRCULAR, EM CONCRETO PRÉ-MOLDADO, DIÂMETRO INTERNO = 1,10 M, ALTURA INTERNA = 2,50 M, VOLUME ÚTIL: 2138,2 L (PARA 5 CONTRIBUINTES). AF_12/2020_PA</v>
          </cell>
          <cell r="I5348" t="str">
            <v>UN</v>
          </cell>
          <cell r="J5348" t="str">
            <v>ATRIBUÍDO SÃO PAULO</v>
          </cell>
          <cell r="K5348" t="str">
            <v>1.932,05</v>
          </cell>
        </row>
        <row r="5349">
          <cell r="A5349" t="str">
            <v>INSTALACOES HIDRO SANITARIAS</v>
          </cell>
          <cell r="B5349" t="str">
            <v>INHI</v>
          </cell>
          <cell r="C5349" t="str">
            <v>FOSSAS/SUMIDOUROS</v>
          </cell>
          <cell r="D5349" t="str">
            <v>0184</v>
          </cell>
        </row>
        <row r="5349">
          <cell r="G5349">
            <v>98053</v>
          </cell>
          <cell r="H5349" t="str">
            <v>TANQUE SÉPTICO CIRCULAR, EM CONCRETO PRÉ-MOLDADO, DIÂMETRO INTERNO = 1,40 M, ALTURA INTERNA = 2,50 M, VOLUME ÚTIL: 3463,6 L (PARA 13 CONTRIBUINTES). AF_12/2020_PA</v>
          </cell>
          <cell r="I5349" t="str">
            <v>UN</v>
          </cell>
          <cell r="J5349" t="str">
            <v>ATRIBUÍDO SÃO PAULO</v>
          </cell>
          <cell r="K5349" t="str">
            <v>2.659,19</v>
          </cell>
        </row>
        <row r="5350">
          <cell r="A5350" t="str">
            <v>INSTALACOES HIDRO SANITARIAS</v>
          </cell>
          <cell r="B5350" t="str">
            <v>INHI</v>
          </cell>
          <cell r="C5350" t="str">
            <v>FOSSAS/SUMIDOUROS</v>
          </cell>
          <cell r="D5350" t="str">
            <v>0184</v>
          </cell>
        </row>
        <row r="5350">
          <cell r="G5350">
            <v>98054</v>
          </cell>
          <cell r="H5350" t="str">
            <v>TANQUE SÉPTICO CIRCULAR, EM CONCRETO PRÉ-MOLDADO, DIÂMETRO INTERNO = 1,88 M, ALTURA INTERNA = 2,50 M, VOLUME ÚTIL: 6245,8 L (PARA 32 CONTRIBUINTES). AF_12/2020_PA</v>
          </cell>
          <cell r="I5350" t="str">
            <v>UN</v>
          </cell>
          <cell r="J5350" t="str">
            <v>ATRIBUÍDO SÃO PAULO</v>
          </cell>
          <cell r="K5350" t="str">
            <v>4.324,19</v>
          </cell>
        </row>
        <row r="5351">
          <cell r="A5351" t="str">
            <v>INSTALACOES HIDRO SANITARIAS</v>
          </cell>
          <cell r="B5351" t="str">
            <v>INHI</v>
          </cell>
          <cell r="C5351" t="str">
            <v>FOSSAS/SUMIDOUROS</v>
          </cell>
          <cell r="D5351" t="str">
            <v>0184</v>
          </cell>
        </row>
        <row r="5351">
          <cell r="G5351">
            <v>98055</v>
          </cell>
          <cell r="H5351" t="str">
            <v>TANQUE SÉPTICO CIRCULAR, EM CONCRETO PRÉ-MOLDADO, DIÂMETRO INTERNO = 2,38 M, ALTURA INTERNA = 2,50 M, VOLUME ÚTIL: 10009,8 L (PARA 69 CONTRIBUINTES). AF_12/2020_PA</v>
          </cell>
          <cell r="I5351" t="str">
            <v>UN</v>
          </cell>
          <cell r="J5351" t="str">
            <v>ATRIBUÍDO SÃO PAULO</v>
          </cell>
          <cell r="K5351" t="str">
            <v>5.877,10</v>
          </cell>
        </row>
        <row r="5352">
          <cell r="A5352" t="str">
            <v>INSTALACOES HIDRO SANITARIAS</v>
          </cell>
          <cell r="B5352" t="str">
            <v>INHI</v>
          </cell>
          <cell r="C5352" t="str">
            <v>FOSSAS/SUMIDOUROS</v>
          </cell>
          <cell r="D5352" t="str">
            <v>0184</v>
          </cell>
        </row>
        <row r="5352">
          <cell r="G5352">
            <v>98056</v>
          </cell>
          <cell r="H5352" t="str">
            <v>TANQUE SÉPTICO CIRCULAR, EM CONCRETO PRÉ-MOLDADO, DIÂMETRO INTERNO = 2,38 M, ALTURA INTERNA = 3,0 M, VOLUME ÚTIL: 12234,2 L (PARA 86 CONTRIBUINTES). AF_12/2020_PA</v>
          </cell>
          <cell r="I5352" t="str">
            <v>UN</v>
          </cell>
          <cell r="J5352" t="str">
            <v>ATRIBUÍDO SÃO PAULO</v>
          </cell>
          <cell r="K5352" t="str">
            <v>6.869,04</v>
          </cell>
        </row>
        <row r="5353">
          <cell r="A5353" t="str">
            <v>INSTALACOES HIDRO SANITARIAS</v>
          </cell>
          <cell r="B5353" t="str">
            <v>INHI</v>
          </cell>
          <cell r="C5353" t="str">
            <v>FOSSAS/SUMIDOUROS</v>
          </cell>
          <cell r="D5353" t="str">
            <v>0184</v>
          </cell>
        </row>
        <row r="5353">
          <cell r="G5353">
            <v>98057</v>
          </cell>
          <cell r="H5353" t="str">
            <v>TANQUE SÉPTICO CIRCULAR, EM CONCRETO PRÉ-MOLDADO, DIÂMETRO INTERNO = 2,88 M, ALTURA INTERNA = 2,50 M, VOLUME ÚTIL: 14657,4 L (PARA 105 CONTRIBUINTES). AF_12/2020_PA</v>
          </cell>
          <cell r="I5353" t="str">
            <v>UN</v>
          </cell>
          <cell r="J5353" t="str">
            <v>ATRIBUÍDO SÃO PAULO</v>
          </cell>
          <cell r="K5353" t="str">
            <v>8.168,92</v>
          </cell>
        </row>
        <row r="5354">
          <cell r="A5354" t="str">
            <v>INSTALACOES HIDRO SANITARIAS</v>
          </cell>
          <cell r="B5354" t="str">
            <v>INHI</v>
          </cell>
          <cell r="C5354" t="str">
            <v>FOSSAS/SUMIDOUROS</v>
          </cell>
          <cell r="D5354" t="str">
            <v>0184</v>
          </cell>
        </row>
        <row r="5354">
          <cell r="G5354">
            <v>98058</v>
          </cell>
          <cell r="H5354" t="str">
            <v>FILTRO ANAERÓBIO CIRCULAR, EM CONCRETO PRÉ-MOLDADO, DIÂMETRO INTERNO = 1,10 M, ALTURA INTERNA = 1,50 M, VOLUME ÚTIL: 1140,4 L (PARA 5 CONTRIBUINTES). AF_12/2020_PA</v>
          </cell>
          <cell r="I5354" t="str">
            <v>UN</v>
          </cell>
          <cell r="J5354" t="str">
            <v>ATRIBUÍDO SÃO PAULO</v>
          </cell>
          <cell r="K5354" t="str">
            <v>1.678,32</v>
          </cell>
        </row>
        <row r="5355">
          <cell r="A5355" t="str">
            <v>INSTALACOES HIDRO SANITARIAS</v>
          </cell>
          <cell r="B5355" t="str">
            <v>INHI</v>
          </cell>
          <cell r="C5355" t="str">
            <v>FOSSAS/SUMIDOUROS</v>
          </cell>
          <cell r="D5355" t="str">
            <v>0184</v>
          </cell>
        </row>
        <row r="5355">
          <cell r="G5355">
            <v>98059</v>
          </cell>
          <cell r="H5355" t="str">
            <v>FILTRO ANAERÓBIO CIRCULAR, EM CONCRETO PRÉ-MOLDADO, DIÂMETRO INTERNO = 1,88 M, ALTURA INTERNA = 1,50 M, VOLUME ÚTIL: 3331,1 L (PARA 19 CONTRIBUINTES). AF_12/2020_PA</v>
          </cell>
          <cell r="I5355" t="str">
            <v>UN</v>
          </cell>
          <cell r="J5355" t="str">
            <v>ATRIBUÍDO SÃO PAULO</v>
          </cell>
          <cell r="K5355" t="str">
            <v>3.635,36</v>
          </cell>
        </row>
        <row r="5356">
          <cell r="A5356" t="str">
            <v>INSTALACOES HIDRO SANITARIAS</v>
          </cell>
          <cell r="B5356" t="str">
            <v>INHI</v>
          </cell>
          <cell r="C5356" t="str">
            <v>FOSSAS/SUMIDOUROS</v>
          </cell>
          <cell r="D5356" t="str">
            <v>0184</v>
          </cell>
        </row>
        <row r="5356">
          <cell r="G5356">
            <v>98060</v>
          </cell>
          <cell r="H5356" t="str">
            <v>FILTRO ANAERÓBIO CIRCULAR, EM CONCRETO PRÉ-MOLDADO, DIÂMETRO INTERNO = 2,38 M, ALTURA INTERNA = 1,50 M, VOLUME ÚTIL: 5338,6 L (PARA 34 CONTRIBUINTES). AF_12/2020_PA</v>
          </cell>
          <cell r="I5356" t="str">
            <v>UN</v>
          </cell>
          <cell r="J5356" t="str">
            <v>ATRIBUÍDO SÃO PAULO</v>
          </cell>
          <cell r="K5356" t="str">
            <v>5.090,68</v>
          </cell>
        </row>
        <row r="5357">
          <cell r="A5357" t="str">
            <v>INSTALACOES HIDRO SANITARIAS</v>
          </cell>
          <cell r="B5357" t="str">
            <v>INHI</v>
          </cell>
          <cell r="C5357" t="str">
            <v>FOSSAS/SUMIDOUROS</v>
          </cell>
          <cell r="D5357" t="str">
            <v>0184</v>
          </cell>
        </row>
        <row r="5357">
          <cell r="G5357">
            <v>98061</v>
          </cell>
          <cell r="H5357" t="str">
            <v>FILTRO ANAERÓBIO CIRCULAR, EM CONCRETO PRÉ-MOLDADO, DIÂMETRO INTERNO = 2,88 M, ALTURA INTERNA = 1,50 M, VOLUME ÚTIL: 7817,3 L (PARA 75 CONTRIBUINTES). AF_12/2020_PA</v>
          </cell>
          <cell r="I5357" t="str">
            <v>UN</v>
          </cell>
          <cell r="J5357" t="str">
            <v>ATRIBUÍDO SÃO PAULO</v>
          </cell>
          <cell r="K5357" t="str">
            <v>7.109,86</v>
          </cell>
        </row>
        <row r="5358">
          <cell r="A5358" t="str">
            <v>INSTALACOES HIDRO SANITARIAS</v>
          </cell>
          <cell r="B5358" t="str">
            <v>INHI</v>
          </cell>
          <cell r="C5358" t="str">
            <v>FOSSAS/SUMIDOUROS</v>
          </cell>
          <cell r="D5358" t="str">
            <v>0184</v>
          </cell>
        </row>
        <row r="5358">
          <cell r="G5358">
            <v>98062</v>
          </cell>
          <cell r="H5358" t="str">
            <v>SUMIDOURO CIRCULAR, EM CONCRETO PRÉ-MOLDADO, DIÂMETRO INTERNO = 1,88 M, ALTURA INTERNA = 2,00 M, ÁREA DE INFILTRAÇÃO: 13,1 M² (PARA 5 CONTRIBUINTES). AF_12/2020_PA</v>
          </cell>
          <cell r="I5358" t="str">
            <v>UN</v>
          </cell>
          <cell r="J5358" t="str">
            <v>ATRIBUÍDO SÃO PAULO</v>
          </cell>
          <cell r="K5358" t="str">
            <v>2.860,13</v>
          </cell>
        </row>
        <row r="5359">
          <cell r="A5359" t="str">
            <v>INSTALACOES HIDRO SANITARIAS</v>
          </cell>
          <cell r="B5359" t="str">
            <v>INHI</v>
          </cell>
          <cell r="C5359" t="str">
            <v>FOSSAS/SUMIDOUROS</v>
          </cell>
          <cell r="D5359" t="str">
            <v>0184</v>
          </cell>
        </row>
        <row r="5359">
          <cell r="G5359">
            <v>98063</v>
          </cell>
          <cell r="H5359" t="str">
            <v>SUMIDOURO CIRCULAR, EM CONCRETO PRÉ-MOLDADO, DIÂMETRO INTERNO = 2,38 M, ALTURA INTERNA = 2,50 M, ÁREA DE INFILTRAÇÃO: 21,3 M² (PARA 8 CONTRIBUINTES). AF_12/2020_PA</v>
          </cell>
          <cell r="I5359" t="str">
            <v>UN</v>
          </cell>
          <cell r="J5359" t="str">
            <v>ATRIBUÍDO SÃO PAULO</v>
          </cell>
          <cell r="K5359" t="str">
            <v>4.370,84</v>
          </cell>
        </row>
        <row r="5360">
          <cell r="A5360" t="str">
            <v>INSTALACOES HIDRO SANITARIAS</v>
          </cell>
          <cell r="B5360" t="str">
            <v>INHI</v>
          </cell>
          <cell r="C5360" t="str">
            <v>FOSSAS/SUMIDOUROS</v>
          </cell>
          <cell r="D5360" t="str">
            <v>0184</v>
          </cell>
        </row>
        <row r="5360">
          <cell r="G5360">
            <v>98064</v>
          </cell>
          <cell r="H5360" t="str">
            <v>SUMIDOURO CIRCULAR, EM CONCRETO PRÉ-MOLDADO, DIÂMETRO INTERNO = 2,38 M, ALTURA INTERNA = 3,0 M, ÁREA DE INFILTRAÇÃO: 25 M² (PARA 10 CONTRIBUINTES). AF_12/2020_PA</v>
          </cell>
          <cell r="I5360" t="str">
            <v>UN</v>
          </cell>
          <cell r="J5360" t="str">
            <v>ATRIBUÍDO SÃO PAULO</v>
          </cell>
          <cell r="K5360" t="str">
            <v>5.062,38</v>
          </cell>
        </row>
        <row r="5361">
          <cell r="A5361" t="str">
            <v>INSTALACOES HIDRO SANITARIAS</v>
          </cell>
          <cell r="B5361" t="str">
            <v>INHI</v>
          </cell>
          <cell r="C5361" t="str">
            <v>FOSSAS/SUMIDOUROS</v>
          </cell>
          <cell r="D5361" t="str">
            <v>0184</v>
          </cell>
        </row>
        <row r="5361">
          <cell r="G5361">
            <v>98065</v>
          </cell>
          <cell r="H5361" t="str">
            <v>SUMIDOURO CIRCULAR, EM CONCRETO PRÉ-MOLDADO, DIÂMETRO INTERNO = 2,88 M, ALTURA INTERNA = 3,0 M, ÁREA DE INFILTRAÇÃO: 31,4 M² (PARA 12 CONTRIBUINTES). AF_12/2020_PA</v>
          </cell>
          <cell r="I5361" t="str">
            <v>UN</v>
          </cell>
          <cell r="J5361" t="str">
            <v>ATRIBUÍDO SÃO PAULO</v>
          </cell>
          <cell r="K5361" t="str">
            <v>7.035,57</v>
          </cell>
        </row>
        <row r="5362">
          <cell r="A5362" t="str">
            <v>INSTALACOES HIDRO SANITARIAS</v>
          </cell>
          <cell r="B5362" t="str">
            <v>INHI</v>
          </cell>
          <cell r="C5362" t="str">
            <v>FOSSAS/SUMIDOUROS</v>
          </cell>
          <cell r="D5362" t="str">
            <v>0184</v>
          </cell>
        </row>
        <row r="5362">
          <cell r="G5362">
            <v>98066</v>
          </cell>
          <cell r="H5362" t="str">
            <v>TANQUE SÉPTICO RETANGULAR, EM ALVENARIA COM TIJOLOS CERÂMICOS MACIÇOS, DIMENSÕES INTERNAS: 1,0 X 2,0 X H=1,4 M, VOLUME ÚTIL: 2000 L (PARA 5 CONTRIBUINTES). AF_12/2020</v>
          </cell>
          <cell r="I5362" t="str">
            <v>UN</v>
          </cell>
          <cell r="J5362" t="str">
            <v>ATRIBUÍDO SÃO PAULO</v>
          </cell>
          <cell r="K5362" t="str">
            <v>4.468,49</v>
          </cell>
        </row>
        <row r="5363">
          <cell r="A5363" t="str">
            <v>INSTALACOES HIDRO SANITARIAS</v>
          </cell>
          <cell r="B5363" t="str">
            <v>INHI</v>
          </cell>
          <cell r="C5363" t="str">
            <v>FOSSAS/SUMIDOUROS</v>
          </cell>
          <cell r="D5363" t="str">
            <v>0184</v>
          </cell>
        </row>
        <row r="5363">
          <cell r="G5363">
            <v>98067</v>
          </cell>
          <cell r="H5363" t="str">
            <v>TANQUE SÉPTICO RETANGULAR, EM ALVENARIA COM TIJOLOS CERÂMICOS MACIÇOS, DIMENSÕES INTERNAS: 1,2 X 2,4 X H=1,6 M, VOLUME ÚTIL: 3456 L (PARA 13 CONTRIBUINTES). AF_12/2020</v>
          </cell>
          <cell r="I5363" t="str">
            <v>UN</v>
          </cell>
          <cell r="J5363" t="str">
            <v>ATRIBUÍDO SÃO PAULO</v>
          </cell>
          <cell r="K5363" t="str">
            <v>5.954,47</v>
          </cell>
        </row>
        <row r="5364">
          <cell r="A5364" t="str">
            <v>INSTALACOES HIDRO SANITARIAS</v>
          </cell>
          <cell r="B5364" t="str">
            <v>INHI</v>
          </cell>
          <cell r="C5364" t="str">
            <v>FOSSAS/SUMIDOUROS</v>
          </cell>
          <cell r="D5364" t="str">
            <v>0184</v>
          </cell>
        </row>
        <row r="5364">
          <cell r="G5364">
            <v>98068</v>
          </cell>
          <cell r="H5364" t="str">
            <v>TANQUE SÉPTICO RETANGULAR, EM ALVENARIA COM TIJOLOS CERÂMICOS MACIÇOS, DIMENSÕES INTERNAS: 1,4 X 3,2 X H=1,8 M, VOLUME ÚTIL: 6272 L (PARA 32 CONTRIBUINTES). AF_12/2020</v>
          </cell>
          <cell r="I5364" t="str">
            <v>UN</v>
          </cell>
          <cell r="J5364" t="str">
            <v>ATRIBUÍDO SÃO PAULO</v>
          </cell>
          <cell r="K5364" t="str">
            <v>8.408,70</v>
          </cell>
        </row>
        <row r="5365">
          <cell r="A5365" t="str">
            <v>INSTALACOES HIDRO SANITARIAS</v>
          </cell>
          <cell r="B5365" t="str">
            <v>INHI</v>
          </cell>
          <cell r="C5365" t="str">
            <v>FOSSAS/SUMIDOUROS</v>
          </cell>
          <cell r="D5365" t="str">
            <v>0184</v>
          </cell>
        </row>
        <row r="5365">
          <cell r="G5365">
            <v>98069</v>
          </cell>
          <cell r="H5365" t="str">
            <v>TANQUE SÉPTICO RETANGULAR, EM ALVENARIA COM TIJOLOS CERÂMICOS MACIÇOS, DIMENSÕES INTERNAS: 1,6 X 4,4 X H=1,8 M, VOLUME ÚTIL: 9856 L (PARA 68 CONTRIBUINTES). AF_12/2020</v>
          </cell>
          <cell r="I5365" t="str">
            <v>UN</v>
          </cell>
          <cell r="J5365" t="str">
            <v>ATRIBUÍDO SÃO PAULO</v>
          </cell>
          <cell r="K5365" t="str">
            <v>11.305,66</v>
          </cell>
        </row>
        <row r="5366">
          <cell r="A5366" t="str">
            <v>INSTALACOES HIDRO SANITARIAS</v>
          </cell>
          <cell r="B5366" t="str">
            <v>INHI</v>
          </cell>
          <cell r="C5366" t="str">
            <v>FOSSAS/SUMIDOUROS</v>
          </cell>
          <cell r="D5366" t="str">
            <v>0184</v>
          </cell>
        </row>
        <row r="5366">
          <cell r="G5366">
            <v>98070</v>
          </cell>
          <cell r="H5366" t="str">
            <v>TANQUE SÉPTICO RETANGULAR, EM ALVENARIA COM TIJOLOS CERÂMICOS MACIÇOS, DIMENSÕES INTERNAS: 1,6 X 4,8 X H=2,0 M, VOLUME ÚTIL: 12288 L (PARA 86 CONTRIBUINTES). AF_12/2020</v>
          </cell>
          <cell r="I5366" t="str">
            <v>UN</v>
          </cell>
          <cell r="J5366" t="str">
            <v>ATRIBUÍDO SÃO PAULO</v>
          </cell>
          <cell r="K5366" t="str">
            <v>12.915,05</v>
          </cell>
        </row>
        <row r="5367">
          <cell r="A5367" t="str">
            <v>INSTALACOES HIDRO SANITARIAS</v>
          </cell>
          <cell r="B5367" t="str">
            <v>INHI</v>
          </cell>
          <cell r="C5367" t="str">
            <v>FOSSAS/SUMIDOUROS</v>
          </cell>
          <cell r="D5367" t="str">
            <v>0184</v>
          </cell>
        </row>
        <row r="5367">
          <cell r="G5367">
            <v>98071</v>
          </cell>
          <cell r="H5367" t="str">
            <v>TANQUE SÉPTICO RETANGULAR, EM ALVENARIA COM TIJOLOS CERÂMICOS MACIÇOS, DIMENSÕES INTERNAS: 1,6 X 4,6 X H=2,4 M, VOLUME ÚTIL: 14720 L (PARA 105 CONTRIBUINTES). AF_12/2020</v>
          </cell>
          <cell r="I5367" t="str">
            <v>UN</v>
          </cell>
          <cell r="J5367" t="str">
            <v>ATRIBUÍDO SÃO PAULO</v>
          </cell>
          <cell r="K5367" t="str">
            <v>14.087,61</v>
          </cell>
        </row>
        <row r="5368">
          <cell r="A5368" t="str">
            <v>INSTALACOES HIDRO SANITARIAS</v>
          </cell>
          <cell r="B5368" t="str">
            <v>INHI</v>
          </cell>
          <cell r="C5368" t="str">
            <v>FOSSAS/SUMIDOUROS</v>
          </cell>
          <cell r="D5368" t="str">
            <v>0184</v>
          </cell>
        </row>
        <row r="5368">
          <cell r="G5368">
            <v>98072</v>
          </cell>
          <cell r="H5368" t="str">
            <v>FILTRO ANAERÓBIO RETANGULAR, EM ALVENARIA COM TIJOLOS CERÂMICOS MACIÇOS, DIMENSÕES INTERNAS: 0,8 X 1,2 X H=1,67 M, VOLUME ÚTIL: 1152 L (PARA 5 CONTRIBUINTES). AF_12/2020</v>
          </cell>
          <cell r="I5368" t="str">
            <v>UN</v>
          </cell>
          <cell r="J5368" t="str">
            <v>ATRIBUÍDO SÃO PAULO</v>
          </cell>
          <cell r="K5368" t="str">
            <v>3.765,05</v>
          </cell>
        </row>
        <row r="5369">
          <cell r="A5369" t="str">
            <v>INSTALACOES HIDRO SANITARIAS</v>
          </cell>
          <cell r="B5369" t="str">
            <v>INHI</v>
          </cell>
          <cell r="C5369" t="str">
            <v>FOSSAS/SUMIDOUROS</v>
          </cell>
          <cell r="D5369" t="str">
            <v>0184</v>
          </cell>
        </row>
        <row r="5369">
          <cell r="G5369">
            <v>98073</v>
          </cell>
          <cell r="H5369" t="str">
            <v>FILTRO ANAERÓBIO RETANGULAR, EM ALVENARIA COM TIJOLOS CERÂMICOS MACIÇOS, DIMENSÕES INTERNAS: 1,2 X 1,8 X H=1,67 M, VOLUME ÚTIL: 2592 L (PARA 13 CONTRIBUINTES). AF_12/2020</v>
          </cell>
          <cell r="I5369" t="str">
            <v>UN</v>
          </cell>
          <cell r="J5369" t="str">
            <v>ATRIBUÍDO SÃO PAULO</v>
          </cell>
          <cell r="K5369" t="str">
            <v>5.925,22</v>
          </cell>
        </row>
        <row r="5370">
          <cell r="A5370" t="str">
            <v>INSTALACOES HIDRO SANITARIAS</v>
          </cell>
          <cell r="B5370" t="str">
            <v>INHI</v>
          </cell>
          <cell r="C5370" t="str">
            <v>FOSSAS/SUMIDOUROS</v>
          </cell>
          <cell r="D5370" t="str">
            <v>0184</v>
          </cell>
        </row>
        <row r="5370">
          <cell r="G5370">
            <v>98074</v>
          </cell>
          <cell r="H5370" t="str">
            <v>FILTRO ANAERÓBIO RETANGULAR, EM ALVENARIA COM TIJOLOS CERÂMICOS MACIÇOS, DIMENSÕES INTERNAS: 1,4 X 3,0 X H=1,67 M, VOLUME ÚTIL: 5040 L (PARA 32 CONTRIBUINTES). AF_12/2020</v>
          </cell>
          <cell r="I5370" t="str">
            <v>UN</v>
          </cell>
          <cell r="J5370" t="str">
            <v>ATRIBUÍDO SÃO PAULO</v>
          </cell>
          <cell r="K5370" t="str">
            <v>9.252,88</v>
          </cell>
        </row>
        <row r="5371">
          <cell r="A5371" t="str">
            <v>INSTALACOES HIDRO SANITARIAS</v>
          </cell>
          <cell r="B5371" t="str">
            <v>INHI</v>
          </cell>
          <cell r="C5371" t="str">
            <v>FOSSAS/SUMIDOUROS</v>
          </cell>
          <cell r="D5371" t="str">
            <v>0184</v>
          </cell>
        </row>
        <row r="5371">
          <cell r="G5371">
            <v>98075</v>
          </cell>
          <cell r="H5371" t="str">
            <v>FILTRO ANAERÓBIO RETANGULAR, EM ALVENARIA COM TIJOLOS CERÂMICOS MACIÇOS, DIMENSÕES INTERNAS: 1,4 X 4,2 X H=1,67 M, VOLUME ÚTIL: 7056 L (PARA 67 CONTRIBUINTES). AF_12/2020</v>
          </cell>
          <cell r="I5371" t="str">
            <v>UN</v>
          </cell>
          <cell r="J5371" t="str">
            <v>ATRIBUÍDO SÃO PAULO</v>
          </cell>
          <cell r="K5371" t="str">
            <v>12.060,51</v>
          </cell>
        </row>
        <row r="5372">
          <cell r="A5372" t="str">
            <v>INSTALACOES HIDRO SANITARIAS</v>
          </cell>
          <cell r="B5372" t="str">
            <v>INHI</v>
          </cell>
          <cell r="C5372" t="str">
            <v>FOSSAS/SUMIDOUROS</v>
          </cell>
          <cell r="D5372" t="str">
            <v>0184</v>
          </cell>
        </row>
        <row r="5372">
          <cell r="G5372">
            <v>98076</v>
          </cell>
          <cell r="H5372" t="str">
            <v>FILTRO ANAERÓBIO RETANGULAR, EM ALVENARIA COM TIJOLOS CERÂMICOS MACIÇOS, DIMENSÕES INTERNAS: 1,6 X 4,6 X H=1,67 M, VOLUME ÚTIL: 8832 L (PARA 84 CONTRIBUINTES). AF_12/2020</v>
          </cell>
          <cell r="I5372" t="str">
            <v>UN</v>
          </cell>
          <cell r="J5372" t="str">
            <v>ATRIBUÍDO SÃO PAULO</v>
          </cell>
          <cell r="K5372" t="str">
            <v>13.930,18</v>
          </cell>
        </row>
        <row r="5373">
          <cell r="A5373" t="str">
            <v>INSTALACOES HIDRO SANITARIAS</v>
          </cell>
          <cell r="B5373" t="str">
            <v>INHI</v>
          </cell>
          <cell r="C5373" t="str">
            <v>FOSSAS/SUMIDOUROS</v>
          </cell>
          <cell r="D5373" t="str">
            <v>0184</v>
          </cell>
        </row>
        <row r="5373">
          <cell r="G5373">
            <v>98077</v>
          </cell>
          <cell r="H5373" t="str">
            <v>FILTRO ANAERÓBIO RETANGULAR, EM ALVENARIA COM TIJOLOS CERÂMICOS MACIÇOS, DIMENSÕES INTERNAS: 1,6 X 5,6 X H=1,67 M, VOLUME ÚTIL: 10752 L (PARA 103 CONTRIBUINTES). AF_12/2020</v>
          </cell>
          <cell r="I5373" t="str">
            <v>UN</v>
          </cell>
          <cell r="J5373" t="str">
            <v>ATRIBUÍDO SÃO PAULO</v>
          </cell>
          <cell r="K5373" t="str">
            <v>16.419,96</v>
          </cell>
        </row>
        <row r="5374">
          <cell r="A5374" t="str">
            <v>INSTALACOES HIDRO SANITARIAS</v>
          </cell>
          <cell r="B5374" t="str">
            <v>INHI</v>
          </cell>
          <cell r="C5374" t="str">
            <v>FOSSAS/SUMIDOUROS</v>
          </cell>
          <cell r="D5374" t="str">
            <v>0184</v>
          </cell>
        </row>
        <row r="5374">
          <cell r="G5374">
            <v>98078</v>
          </cell>
          <cell r="H5374" t="str">
            <v>SUMIDOURO RETANGULAR, EM ALVENARIA COM TIJOLOS CERÂMICOS MACIÇOS, DIMENSÕES INTERNAS: 0,8 X 1,4 X H=3,0 M, ÁREA DE INFILTRAÇÃO: 13,2 M² (PARA 5 CONTRIBUINTES). AF_12/2020</v>
          </cell>
          <cell r="I5374" t="str">
            <v>UN</v>
          </cell>
          <cell r="J5374" t="str">
            <v>ATRIBUÍDO SÃO PAULO</v>
          </cell>
          <cell r="K5374" t="str">
            <v>4.128,31</v>
          </cell>
        </row>
        <row r="5375">
          <cell r="A5375" t="str">
            <v>INSTALACOES HIDRO SANITARIAS</v>
          </cell>
          <cell r="B5375" t="str">
            <v>INHI</v>
          </cell>
          <cell r="C5375" t="str">
            <v>FOSSAS/SUMIDOUROS</v>
          </cell>
          <cell r="D5375" t="str">
            <v>0184</v>
          </cell>
        </row>
        <row r="5375">
          <cell r="G5375">
            <v>98079</v>
          </cell>
          <cell r="H5375" t="str">
            <v>SUMIDOURO RETANGULAR, EM ALVENARIA COM TIJOLOS CERÂMICOS MACIÇOS, DIMENSÕES INTERNAS: 1,0 X 3,0 X H=3,0 M, ÁREA DE INFILTRAÇÃO: 25 M² (PARA 10 CONTRIBUINTES). AF_12/2020</v>
          </cell>
          <cell r="I5375" t="str">
            <v>UN</v>
          </cell>
          <cell r="J5375" t="str">
            <v>ATRIBUÍDO SÃO PAULO</v>
          </cell>
          <cell r="K5375" t="str">
            <v>7.245,91</v>
          </cell>
        </row>
        <row r="5376">
          <cell r="A5376" t="str">
            <v>INSTALACOES HIDRO SANITARIAS</v>
          </cell>
          <cell r="B5376" t="str">
            <v>INHI</v>
          </cell>
          <cell r="C5376" t="str">
            <v>FOSSAS/SUMIDOUROS</v>
          </cell>
          <cell r="D5376" t="str">
            <v>0184</v>
          </cell>
        </row>
        <row r="5376">
          <cell r="G5376">
            <v>98080</v>
          </cell>
          <cell r="H5376" t="str">
            <v>SUMIDOURO RETANGULAR, EM ALVENARIA COM TIJOLOS CERÂMICOS MACIÇOS, DIMENSÕES INTERNAS: 1,6 X 3,4 X H=3,0 M, ÁREA DE INFILTRAÇÃO: 32,9 M² (PARA 13 CONTRIBUINTES). AF_12/2020</v>
          </cell>
          <cell r="I5376" t="str">
            <v>UN</v>
          </cell>
          <cell r="J5376" t="str">
            <v>ATRIBUÍDO SÃO PAULO</v>
          </cell>
          <cell r="K5376" t="str">
            <v>9.335,26</v>
          </cell>
        </row>
        <row r="5377">
          <cell r="A5377" t="str">
            <v>INSTALACOES HIDRO SANITARIAS</v>
          </cell>
          <cell r="B5377" t="str">
            <v>INHI</v>
          </cell>
          <cell r="C5377" t="str">
            <v>FOSSAS/SUMIDOUROS</v>
          </cell>
          <cell r="D5377" t="str">
            <v>0184</v>
          </cell>
        </row>
        <row r="5377">
          <cell r="G5377">
            <v>98081</v>
          </cell>
          <cell r="H5377" t="str">
            <v>SUMIDOURO RETANGULAR, EM ALVENARIA COM TIJOLOS CERÂMICOS MACIÇOS, DIMENSÕES INTERNAS: 1,6 X 5,8 X H=3,0 M, ÁREA DE INFILTRAÇÃO: 50 M² (PARA 20 CONTRIBUINTES). AF_12/2020</v>
          </cell>
          <cell r="I5377" t="str">
            <v>UN</v>
          </cell>
          <cell r="J5377" t="str">
            <v>ATRIBUÍDO SÃO PAULO</v>
          </cell>
          <cell r="K5377" t="str">
            <v>13.843,72</v>
          </cell>
        </row>
        <row r="5378">
          <cell r="A5378" t="str">
            <v>INSTALACOES HIDRO SANITARIAS</v>
          </cell>
          <cell r="B5378" t="str">
            <v>INHI</v>
          </cell>
          <cell r="C5378" t="str">
            <v>FOSSAS/SUMIDOUROS</v>
          </cell>
          <cell r="D5378" t="str">
            <v>0184</v>
          </cell>
        </row>
        <row r="5378">
          <cell r="G5378">
            <v>98082</v>
          </cell>
          <cell r="H5378" t="str">
            <v>TANQUE SÉPTICO RETANGULAR, EM ALVENARIA COM BLOCOS DE CONCRETO, DIMENSÕES INTERNAS: 1,0 X 2,0 X H=1,4 M, VOLUME ÚTIL: 2000 L (PARA 5 CONTRIBUINTES). AF_12/2020</v>
          </cell>
          <cell r="I5378" t="str">
            <v>UN</v>
          </cell>
          <cell r="J5378" t="str">
            <v>ATRIBUÍDO SÃO PAULO</v>
          </cell>
          <cell r="K5378" t="str">
            <v>3.516,86</v>
          </cell>
        </row>
        <row r="5379">
          <cell r="A5379" t="str">
            <v>INSTALACOES HIDRO SANITARIAS</v>
          </cell>
          <cell r="B5379" t="str">
            <v>INHI</v>
          </cell>
          <cell r="C5379" t="str">
            <v>FOSSAS/SUMIDOUROS</v>
          </cell>
          <cell r="D5379" t="str">
            <v>0184</v>
          </cell>
        </row>
        <row r="5379">
          <cell r="G5379">
            <v>98083</v>
          </cell>
          <cell r="H5379" t="str">
            <v>TANQUE SÉPTICO RETANGULAR, EM ALVENARIA COM BLOCOS DE CONCRETO, DIMENSÕES INTERNAS: 1,2 X 2,4 X H=1,6 M, VOLUME ÚTIL: 3456 L (PARA 13 CONTRIBUINTES). AF_12/2020</v>
          </cell>
          <cell r="I5379" t="str">
            <v>UN</v>
          </cell>
          <cell r="J5379" t="str">
            <v>ATRIBUÍDO SÃO PAULO</v>
          </cell>
          <cell r="K5379" t="str">
            <v>4.632,89</v>
          </cell>
        </row>
        <row r="5380">
          <cell r="A5380" t="str">
            <v>INSTALACOES HIDRO SANITARIAS</v>
          </cell>
          <cell r="B5380" t="str">
            <v>INHI</v>
          </cell>
          <cell r="C5380" t="str">
            <v>FOSSAS/SUMIDOUROS</v>
          </cell>
          <cell r="D5380" t="str">
            <v>0184</v>
          </cell>
        </row>
        <row r="5380">
          <cell r="G5380">
            <v>98084</v>
          </cell>
          <cell r="H5380" t="str">
            <v>TANQUE SÉPTICO RETANGULAR, EM ALVENARIA COM BLOCOS DE CONCRETO, DIMENSÕES INTERNAS: 1,4 X 3,2 X H=1,8 M, VOLUME ÚTIL: 6272 L (PARA 32 CONTRIBUINTES). AF_12/2020</v>
          </cell>
          <cell r="I5380" t="str">
            <v>UN</v>
          </cell>
          <cell r="J5380" t="str">
            <v>ATRIBUÍDO SÃO PAULO</v>
          </cell>
          <cell r="K5380" t="str">
            <v>6.489,60</v>
          </cell>
        </row>
        <row r="5381">
          <cell r="A5381" t="str">
            <v>INSTALACOES HIDRO SANITARIAS</v>
          </cell>
          <cell r="B5381" t="str">
            <v>INHI</v>
          </cell>
          <cell r="C5381" t="str">
            <v>FOSSAS/SUMIDOUROS</v>
          </cell>
          <cell r="D5381" t="str">
            <v>0184</v>
          </cell>
        </row>
        <row r="5381">
          <cell r="G5381">
            <v>98085</v>
          </cell>
          <cell r="H5381" t="str">
            <v>TANQUE SÉPTICO RETANGULAR, EM ALVENARIA COM BLOCOS DE CONCRETO, DIMENSÕES INTERNAS: 1,6 X 4,4 X H=1,8 M, VOLUME ÚTIL: 9856 L (PARA 68 CONTRIBUINTES). AF_12/2020</v>
          </cell>
          <cell r="I5381" t="str">
            <v>UN</v>
          </cell>
          <cell r="J5381" t="str">
            <v>ATRIBUÍDO SÃO PAULO</v>
          </cell>
          <cell r="K5381" t="str">
            <v>8.797,86</v>
          </cell>
        </row>
        <row r="5382">
          <cell r="A5382" t="str">
            <v>INSTALACOES HIDRO SANITARIAS</v>
          </cell>
          <cell r="B5382" t="str">
            <v>INHI</v>
          </cell>
          <cell r="C5382" t="str">
            <v>FOSSAS/SUMIDOUROS</v>
          </cell>
          <cell r="D5382" t="str">
            <v>0184</v>
          </cell>
        </row>
        <row r="5382">
          <cell r="G5382">
            <v>98086</v>
          </cell>
          <cell r="H5382" t="str">
            <v>TANQUE SÉPTICO RETANGULAR, EM ALVENARIA COM BLOCOS DE CONCRETO, DIMENSÕES INTERNAS: 1,6 X 4,8 X H=2,0 M, VOLUME ÚTIL: 12288 L (PARA 86 CONTRIBUINTES). AF_12/2020</v>
          </cell>
          <cell r="I5382" t="str">
            <v>UN</v>
          </cell>
          <cell r="J5382" t="str">
            <v>ATRIBUÍDO SÃO PAULO</v>
          </cell>
          <cell r="K5382" t="str">
            <v>9.924,34</v>
          </cell>
        </row>
        <row r="5383">
          <cell r="A5383" t="str">
            <v>INSTALACOES HIDRO SANITARIAS</v>
          </cell>
          <cell r="B5383" t="str">
            <v>INHI</v>
          </cell>
          <cell r="C5383" t="str">
            <v>FOSSAS/SUMIDOUROS</v>
          </cell>
          <cell r="D5383" t="str">
            <v>0184</v>
          </cell>
        </row>
        <row r="5383">
          <cell r="G5383">
            <v>98087</v>
          </cell>
          <cell r="H5383" t="str">
            <v>TANQUE SÉPTICO RETANGULAR, EM ALVENARIA COM BLOCOS DE CONCRETO, DIMENSÕES INTERNAS: 1,6 X 4,6 X H=2,4 M, VOLUME ÚTIL: 14720 L (PARA 105 CONTRIBUINTES). AF_12/2020</v>
          </cell>
          <cell r="I5383" t="str">
            <v>UN</v>
          </cell>
          <cell r="J5383" t="str">
            <v>ATRIBUÍDO SÃO PAULO</v>
          </cell>
          <cell r="K5383" t="str">
            <v>10.581,03</v>
          </cell>
        </row>
        <row r="5384">
          <cell r="A5384" t="str">
            <v>INSTALACOES HIDRO SANITARIAS</v>
          </cell>
          <cell r="B5384" t="str">
            <v>INHI</v>
          </cell>
          <cell r="C5384" t="str">
            <v>FOSSAS/SUMIDOUROS</v>
          </cell>
          <cell r="D5384" t="str">
            <v>0184</v>
          </cell>
        </row>
        <row r="5384">
          <cell r="G5384">
            <v>98088</v>
          </cell>
          <cell r="H5384" t="str">
            <v>FILTRO ANAERÓBIO RETANGULAR, EM ALVENARIA COM BLOCOS DE CONCRETO, DIMENSÕES INTERNAS: 0,8 X 1,2 X H=1,67 M, VOLUME ÚTIL: 1152 L (PARA 5 CONTRIBUINTES). AF_12/2020</v>
          </cell>
          <cell r="I5384" t="str">
            <v>UN</v>
          </cell>
          <cell r="J5384" t="str">
            <v>ATRIBUÍDO SÃO PAULO</v>
          </cell>
          <cell r="K5384" t="str">
            <v>3.054,51</v>
          </cell>
        </row>
        <row r="5385">
          <cell r="A5385" t="str">
            <v>INSTALACOES HIDRO SANITARIAS</v>
          </cell>
          <cell r="B5385" t="str">
            <v>INHI</v>
          </cell>
          <cell r="C5385" t="str">
            <v>FOSSAS/SUMIDOUROS</v>
          </cell>
          <cell r="D5385" t="str">
            <v>0184</v>
          </cell>
        </row>
        <row r="5385">
          <cell r="G5385">
            <v>98089</v>
          </cell>
          <cell r="H5385" t="str">
            <v>FILTRO ANAERÓBIO RETANGULAR, EM ALVENARIA COM BLOCOS DE CONCRETO, DIMENSÕES INTERNAS: 1,2 X 1,8 X H=1,67 M, VOLUME ÚTIL: 2592 L (PARA 13 CONTRIBUINTES). AF_12/2020</v>
          </cell>
          <cell r="I5385" t="str">
            <v>UN</v>
          </cell>
          <cell r="J5385" t="str">
            <v>ATRIBUÍDO SÃO PAULO</v>
          </cell>
          <cell r="K5385" t="str">
            <v>4.847,64</v>
          </cell>
        </row>
        <row r="5386">
          <cell r="A5386" t="str">
            <v>INSTALACOES HIDRO SANITARIAS</v>
          </cell>
          <cell r="B5386" t="str">
            <v>INHI</v>
          </cell>
          <cell r="C5386" t="str">
            <v>FOSSAS/SUMIDOUROS</v>
          </cell>
          <cell r="D5386" t="str">
            <v>0184</v>
          </cell>
        </row>
        <row r="5386">
          <cell r="G5386">
            <v>98090</v>
          </cell>
          <cell r="H5386" t="str">
            <v>FILTRO ANAERÓBIO RETANGULAR, EM ALVENARIA COM BLOCOS DE CONCRETO, DIMENSÕES INTERNAS: 1,4 X 3,0 X H=1,67 M, VOLUME ÚTIL: 5040 L (PARA 32 CONTRIBUINTES). AF_12/2020</v>
          </cell>
          <cell r="I5386" t="str">
            <v>UN</v>
          </cell>
          <cell r="J5386" t="str">
            <v>ATRIBUÍDO SÃO PAULO</v>
          </cell>
          <cell r="K5386" t="str">
            <v>7.645,46</v>
          </cell>
        </row>
        <row r="5387">
          <cell r="A5387" t="str">
            <v>INSTALACOES HIDRO SANITARIAS</v>
          </cell>
          <cell r="B5387" t="str">
            <v>INHI</v>
          </cell>
          <cell r="C5387" t="str">
            <v>FOSSAS/SUMIDOUROS</v>
          </cell>
          <cell r="D5387" t="str">
            <v>0184</v>
          </cell>
        </row>
        <row r="5387">
          <cell r="G5387">
            <v>98091</v>
          </cell>
          <cell r="H5387" t="str">
            <v>FILTRO ANAERÓBIO RETANGULAR, EM ALVENARIA COM BLOCOS DE CONCRETO, DIMENSÕES INTERNAS: 1,4 X 4,2 X H=1,67 M, VOLUME ÚTIL: 7056 L (PARA 67 CONTRIBUINTES). AF_12/2020</v>
          </cell>
          <cell r="I5387" t="str">
            <v>UN</v>
          </cell>
          <cell r="J5387" t="str">
            <v>ATRIBUÍDO SÃO PAULO</v>
          </cell>
          <cell r="K5387" t="str">
            <v>10.004,41</v>
          </cell>
        </row>
        <row r="5388">
          <cell r="A5388" t="str">
            <v>INSTALACOES HIDRO SANITARIAS</v>
          </cell>
          <cell r="B5388" t="str">
            <v>INHI</v>
          </cell>
          <cell r="C5388" t="str">
            <v>FOSSAS/SUMIDOUROS</v>
          </cell>
          <cell r="D5388" t="str">
            <v>0184</v>
          </cell>
        </row>
        <row r="5388">
          <cell r="G5388">
            <v>98092</v>
          </cell>
          <cell r="H5388" t="str">
            <v>FILTRO ANAERÓBIO RETANGULAR, EM ALVENARIA COM BLOCOS DE CONCRETO, DIMENSÕES INTERNAS: 1,6 X 4,6 X H=1,67 M, VOLUME ÚTIL: 8832 L (PARA 84 CONTRIBUINTES). AF_12/2020</v>
          </cell>
          <cell r="I5388" t="str">
            <v>UN</v>
          </cell>
          <cell r="J5388" t="str">
            <v>ATRIBUÍDO SÃO PAULO</v>
          </cell>
          <cell r="K5388" t="str">
            <v>11.637,14</v>
          </cell>
        </row>
        <row r="5389">
          <cell r="A5389" t="str">
            <v>INSTALACOES HIDRO SANITARIAS</v>
          </cell>
          <cell r="B5389" t="str">
            <v>INHI</v>
          </cell>
          <cell r="C5389" t="str">
            <v>FOSSAS/SUMIDOUROS</v>
          </cell>
          <cell r="D5389" t="str">
            <v>0184</v>
          </cell>
        </row>
        <row r="5389">
          <cell r="G5389">
            <v>98093</v>
          </cell>
          <cell r="H5389" t="str">
            <v>FILTRO ANAERÓBIO RETANGULAR, EM ALVENARIA COM BLOCOS DE CONCRETO, DIMENSÕES INTERNAS: 1,6 X 5,6 X H=1,67 M, VOLUME ÚTIL: 10752 L (PARA 103 CONTRIBUINTES). AF_12/2020</v>
          </cell>
          <cell r="I5389" t="str">
            <v>UN</v>
          </cell>
          <cell r="J5389" t="str">
            <v>ATRIBUÍDO SÃO PAULO</v>
          </cell>
          <cell r="K5389" t="str">
            <v>13.748,81</v>
          </cell>
        </row>
        <row r="5390">
          <cell r="A5390" t="str">
            <v>INSTALACOES HIDRO SANITARIAS</v>
          </cell>
          <cell r="B5390" t="str">
            <v>INHI</v>
          </cell>
          <cell r="C5390" t="str">
            <v>FOSSAS/SUMIDOUROS</v>
          </cell>
          <cell r="D5390" t="str">
            <v>0184</v>
          </cell>
        </row>
        <row r="5390">
          <cell r="G5390">
            <v>98094</v>
          </cell>
          <cell r="H5390" t="str">
            <v>SUMIDOURO RETANGULAR, EM ALVENARIA COM BLOCOS DE CONCRETO, DIMENSÕES INTERNAS: 0,8 X 1,4 X H=3,0 M, ÁREA DE INFILTRAÇÃO: 13,2 M² (PARA 5 CONTRIBUINTES). AF_12/2020</v>
          </cell>
          <cell r="I5390" t="str">
            <v>UN</v>
          </cell>
          <cell r="J5390" t="str">
            <v>ATRIBUÍDO SÃO PAULO</v>
          </cell>
          <cell r="K5390" t="str">
            <v>2.532,23</v>
          </cell>
        </row>
        <row r="5391">
          <cell r="A5391" t="str">
            <v>INSTALACOES HIDRO SANITARIAS</v>
          </cell>
          <cell r="B5391" t="str">
            <v>INHI</v>
          </cell>
          <cell r="C5391" t="str">
            <v>FOSSAS/SUMIDOUROS</v>
          </cell>
          <cell r="D5391" t="str">
            <v>0184</v>
          </cell>
        </row>
        <row r="5391">
          <cell r="G5391">
            <v>98099</v>
          </cell>
          <cell r="H5391" t="str">
            <v>SUMIDOURO RETANGULAR, EM ALVENARIA COM BLOCOS DE CONCRETO, DIMENSÕES INTERNAS: 1,0 X 3,0 X H=3,0 M, ÁREA DE INFILTRAÇÃO: 25 M² (PARA 10 CONTRIBUINTES). AF_12/2020</v>
          </cell>
          <cell r="I5391" t="str">
            <v>UN</v>
          </cell>
          <cell r="J5391" t="str">
            <v>ATRIBUÍDO SÃO PAULO</v>
          </cell>
          <cell r="K5391" t="str">
            <v>4.334,74</v>
          </cell>
        </row>
        <row r="5392">
          <cell r="A5392" t="str">
            <v>INSTALACOES HIDRO SANITARIAS</v>
          </cell>
          <cell r="B5392" t="str">
            <v>INHI</v>
          </cell>
          <cell r="C5392" t="str">
            <v>FOSSAS/SUMIDOUROS</v>
          </cell>
          <cell r="D5392" t="str">
            <v>0184</v>
          </cell>
        </row>
        <row r="5392">
          <cell r="G5392">
            <v>98100</v>
          </cell>
          <cell r="H5392" t="str">
            <v>SUMIDOURO RETANGULAR, EM ALVENARIA COM BLOCOS DE CONCRETO, DIMENSÕES INTERNAS: 1,6 X 3,4 X H=3,0 M, ÁREA DE INFILTRAÇÃO: 32,9 M² (PARA 13 CONTRIBUINTES). . AF_12/2020</v>
          </cell>
          <cell r="I5392" t="str">
            <v>UN</v>
          </cell>
          <cell r="J5392" t="str">
            <v>ATRIBUÍDO SÃO PAULO</v>
          </cell>
          <cell r="K5392" t="str">
            <v>5.693,39</v>
          </cell>
        </row>
        <row r="5393">
          <cell r="A5393" t="str">
            <v>INSTALACOES HIDRO SANITARIAS</v>
          </cell>
          <cell r="B5393" t="str">
            <v>INHI</v>
          </cell>
          <cell r="C5393" t="str">
            <v>FOSSAS/SUMIDOUROS</v>
          </cell>
          <cell r="D5393" t="str">
            <v>0184</v>
          </cell>
        </row>
        <row r="5393">
          <cell r="G5393">
            <v>98101</v>
          </cell>
          <cell r="H5393" t="str">
            <v>SUMIDOURO RETANGULAR, EM ALVENARIA COM BLOCOS DE CONCRETO, DIMENSÕES INTERNAS: 1,6 X 5,8 X H=3,0 M, ÁREA DE INFILTRAÇÃO: 50 M² (PARA 20 CONTRIBUINTES). . AF_12/2020</v>
          </cell>
          <cell r="I5393" t="str">
            <v>UN</v>
          </cell>
          <cell r="J5393" t="str">
            <v>ATRIBUÍDO SÃO PAULO</v>
          </cell>
          <cell r="K5393" t="str">
            <v>8.425,52</v>
          </cell>
        </row>
        <row r="5394">
          <cell r="A5394" t="str">
            <v>INSTALACOES HIDRO SANITARIAS</v>
          </cell>
          <cell r="B5394" t="str">
            <v>INHI</v>
          </cell>
          <cell r="C5394" t="str">
            <v>FOSSAS/SUMIDOUROS</v>
          </cell>
          <cell r="D5394" t="str">
            <v>0184</v>
          </cell>
        </row>
        <row r="5394">
          <cell r="G5394">
            <v>98109</v>
          </cell>
          <cell r="H5394" t="str">
            <v>CAIXA DE GORDURA ESPECIAL (CAPACIDADE: 312 L - PARA ATÉ 146 PESSOAS SERVIDAS NO PICO), RETANGULAR, EM ALVENARIA COM BLOCOS DE CONCRETO, DIMENSÕES INTERNAS = 0,4X1,2 M, ALTURA INTERNA = 1 M. AF_12/2020</v>
          </cell>
          <cell r="I5394" t="str">
            <v>UN</v>
          </cell>
          <cell r="J5394" t="str">
            <v>ATRIBUÍDO SÃO PAULO</v>
          </cell>
          <cell r="K5394" t="str">
            <v>748,82</v>
          </cell>
        </row>
        <row r="5395">
          <cell r="A5395" t="str">
            <v>INSTALACOES HIDRO SANITARIAS</v>
          </cell>
          <cell r="B5395" t="str">
            <v>INHI</v>
          </cell>
          <cell r="C5395" t="str">
            <v>FOSSAS/SUMIDOUROS</v>
          </cell>
          <cell r="D5395" t="str">
            <v>0184</v>
          </cell>
        </row>
        <row r="5395">
          <cell r="G5395">
            <v>98110</v>
          </cell>
          <cell r="H5395" t="str">
            <v>CAIXA DE GORDURA PEQUENA (CAPACIDADE: 19 L), CIRCULAR, EM PVC, DIÂMETRO INTERNO= 0,3 M. AF_12/2020</v>
          </cell>
          <cell r="I5395" t="str">
            <v>UN</v>
          </cell>
          <cell r="J5395" t="str">
            <v>COEFICIENTE DE REPRESENTATIVIDADE</v>
          </cell>
          <cell r="K5395" t="str">
            <v>374,79</v>
          </cell>
        </row>
        <row r="5396">
          <cell r="A5396" t="str">
            <v>INSTALACOES HIDRO SANITARIAS</v>
          </cell>
          <cell r="B5396" t="str">
            <v>INHI</v>
          </cell>
          <cell r="C5396" t="str">
            <v>FOSSAS/SUMIDOUROS</v>
          </cell>
          <cell r="D5396" t="str">
            <v>0184</v>
          </cell>
        </row>
        <row r="5396">
          <cell r="G5396">
            <v>98111</v>
          </cell>
          <cell r="H5396" t="str">
            <v>CAIXA DE INSPEÇÃO PARA ATERRAMENTO, CIRCULAR, EM POLIETILENO, DIÂMETRO INTERNO = 0,3 M. AF_12/2020</v>
          </cell>
          <cell r="I5396" t="str">
            <v>UN</v>
          </cell>
          <cell r="J5396" t="str">
            <v>COEFICIENTE DE REPRESENTATIVIDADE</v>
          </cell>
          <cell r="K5396" t="str">
            <v>50,47</v>
          </cell>
        </row>
        <row r="5397">
          <cell r="A5397" t="str">
            <v>INSTALACOES HIDRO SANITARIAS</v>
          </cell>
          <cell r="B5397" t="str">
            <v>INHI</v>
          </cell>
          <cell r="C5397" t="str">
            <v>FOSSAS/SUMIDOUROS</v>
          </cell>
          <cell r="D5397" t="str">
            <v>0184</v>
          </cell>
        </row>
        <row r="5397">
          <cell r="G5397">
            <v>98112</v>
          </cell>
          <cell r="H5397" t="str">
            <v>TIL (TUBO DE INSPEÇÃO E LIMPEZA) CONDOMINIAL PARA ESGOTO, EM PVC, DN 100 X 100 MM. AF_12/2020</v>
          </cell>
          <cell r="I5397" t="str">
            <v>UN</v>
          </cell>
          <cell r="J5397" t="str">
            <v>COEFICIENTE DE REPRESENTATIVIDADE</v>
          </cell>
          <cell r="K5397" t="str">
            <v>88,92</v>
          </cell>
        </row>
        <row r="5398">
          <cell r="A5398" t="str">
            <v>INSTALACOES HIDRO SANITARIAS</v>
          </cell>
          <cell r="B5398" t="str">
            <v>INHI</v>
          </cell>
          <cell r="C5398" t="str">
            <v>FOSSAS/SUMIDOUROS</v>
          </cell>
          <cell r="D5398" t="str">
            <v>0184</v>
          </cell>
        </row>
        <row r="5398">
          <cell r="G5398">
            <v>98114</v>
          </cell>
          <cell r="H5398" t="str">
            <v>TAMPA CIRCULAR PARA ESGOTO E DRENAGEM, EM FERRO FUNDIDO, DIÂMETRO INTERNO = 0,6 M. AF_12/2020</v>
          </cell>
          <cell r="I5398" t="str">
            <v>UN</v>
          </cell>
          <cell r="J5398" t="str">
            <v>COEFICIENTE DE REPRESENTATIVIDADE</v>
          </cell>
          <cell r="K5398" t="str">
            <v>504,37</v>
          </cell>
        </row>
        <row r="5399">
          <cell r="A5399" t="str">
            <v>INSTALACOES HIDRO SANITARIAS</v>
          </cell>
          <cell r="B5399" t="str">
            <v>INHI</v>
          </cell>
          <cell r="C5399" t="str">
            <v>FOSSAS/SUMIDOUROS</v>
          </cell>
          <cell r="D5399" t="str">
            <v>0184</v>
          </cell>
        </row>
        <row r="5399">
          <cell r="G5399">
            <v>98115</v>
          </cell>
          <cell r="H5399" t="str">
            <v>TAMPA CIRCULAR PARA ESGOTO E DRENAGEM, EM CONCRETO PRÉ-MOLDADO, DIÂMETRO INTERNO = 0,60 M E ALTURA = 0,10 M. AF_12/2020</v>
          </cell>
          <cell r="I5399" t="str">
            <v>UN</v>
          </cell>
          <cell r="J5399" t="str">
            <v>ATRIBUÍDO SÃO PAULO</v>
          </cell>
          <cell r="K5399" t="str">
            <v>91,44</v>
          </cell>
        </row>
        <row r="5400">
          <cell r="A5400" t="str">
            <v>INSTALACOES HIDRO SANITARIAS</v>
          </cell>
          <cell r="B5400" t="str">
            <v>INHI</v>
          </cell>
          <cell r="C5400" t="str">
            <v>REGISTROS/VALVULAS</v>
          </cell>
          <cell r="D5400" t="str">
            <v>0271</v>
          </cell>
        </row>
        <row r="5400">
          <cell r="G5400">
            <v>89349</v>
          </cell>
          <cell r="H5400" t="str">
            <v>REGISTRO DE PRESSÃO BRUTO, LATÃO, ROSCÁVEL, 1/2" - FORNECIMENTO E INSTALAÇÃO. AF_08/2021</v>
          </cell>
          <cell r="I5400" t="str">
            <v>UN</v>
          </cell>
          <cell r="J5400" t="str">
            <v>COEFICIENTE DE REPRESENTATIVIDADE</v>
          </cell>
          <cell r="K5400" t="str">
            <v>35,32</v>
          </cell>
        </row>
        <row r="5401">
          <cell r="A5401" t="str">
            <v>INSTALACOES HIDRO SANITARIAS</v>
          </cell>
          <cell r="B5401" t="str">
            <v>INHI</v>
          </cell>
          <cell r="C5401" t="str">
            <v>REGISTROS/VALVULAS</v>
          </cell>
          <cell r="D5401" t="str">
            <v>0271</v>
          </cell>
        </row>
        <row r="5401">
          <cell r="G5401">
            <v>89351</v>
          </cell>
          <cell r="H5401" t="str">
            <v>REGISTRO DE PRESSÃO BRUTO, LATÃO,  ROSCÁVEL, 3/4'' - FORNECIMENTO E INSTALAÇÃO. AF_08/2021</v>
          </cell>
          <cell r="I5401" t="str">
            <v>UN</v>
          </cell>
          <cell r="J5401" t="str">
            <v>COEFICIENTE DE REPRESENTATIVIDADE</v>
          </cell>
          <cell r="K5401" t="str">
            <v>43,26</v>
          </cell>
        </row>
        <row r="5402">
          <cell r="A5402" t="str">
            <v>INSTALACOES HIDRO SANITARIAS</v>
          </cell>
          <cell r="B5402" t="str">
            <v>INHI</v>
          </cell>
          <cell r="C5402" t="str">
            <v>REGISTROS/VALVULAS</v>
          </cell>
          <cell r="D5402" t="str">
            <v>0271</v>
          </cell>
        </row>
        <row r="5402">
          <cell r="G5402">
            <v>89352</v>
          </cell>
          <cell r="H5402" t="str">
            <v>REGISTRO DE GAVETA BRUTO, LATÃO, ROSCÁVEL, 1/2" - FORNECIMENTO E INSTALAÇÃO. AF_08/2021</v>
          </cell>
          <cell r="I5402" t="str">
            <v>UN</v>
          </cell>
          <cell r="J5402" t="str">
            <v>COEFICIENTE DE REPRESENTATIVIDADE</v>
          </cell>
          <cell r="K5402" t="str">
            <v>48,48</v>
          </cell>
        </row>
        <row r="5403">
          <cell r="A5403" t="str">
            <v>INSTALACOES HIDRO SANITARIAS</v>
          </cell>
          <cell r="B5403" t="str">
            <v>INHI</v>
          </cell>
          <cell r="C5403" t="str">
            <v>REGISTROS/VALVULAS</v>
          </cell>
          <cell r="D5403" t="str">
            <v>0271</v>
          </cell>
        </row>
        <row r="5403">
          <cell r="G5403">
            <v>89353</v>
          </cell>
          <cell r="H5403" t="str">
            <v>REGISTRO DE GAVETA BRUTO, LATÃO, ROSCÁVEL, 3/4" - FORNECIMENTO E INSTALAÇÃO. AF_08/2021</v>
          </cell>
          <cell r="I5403" t="str">
            <v>UN</v>
          </cell>
          <cell r="J5403" t="str">
            <v>COEFICIENTE DE REPRESENTATIVIDADE</v>
          </cell>
          <cell r="K5403" t="str">
            <v>52,69</v>
          </cell>
        </row>
        <row r="5404">
          <cell r="A5404" t="str">
            <v>INSTALACOES HIDRO SANITARIAS</v>
          </cell>
          <cell r="B5404" t="str">
            <v>INHI</v>
          </cell>
          <cell r="C5404" t="str">
            <v>REGISTROS/VALVULAS</v>
          </cell>
          <cell r="D5404" t="str">
            <v>0271</v>
          </cell>
        </row>
        <row r="5404">
          <cell r="G5404">
            <v>89354</v>
          </cell>
          <cell r="H5404" t="str">
            <v>MISTURADOR MONOCOMANDO PARA CHUVEIRO, BASE BRUTA E ACABAMENTO CROMADO - FORNECIMENTO E INSTALAÇÃO. AF_08/2021</v>
          </cell>
          <cell r="I5404" t="str">
            <v>UN</v>
          </cell>
          <cell r="J5404" t="str">
            <v>COEFICIENTE DE REPRESENTATIVIDADE</v>
          </cell>
          <cell r="K5404" t="str">
            <v>560,74</v>
          </cell>
        </row>
        <row r="5405">
          <cell r="A5405" t="str">
            <v>INSTALACOES HIDRO SANITARIAS</v>
          </cell>
          <cell r="B5405" t="str">
            <v>INHI</v>
          </cell>
          <cell r="C5405" t="str">
            <v>REGISTROS/VALVULAS</v>
          </cell>
          <cell r="D5405" t="str">
            <v>0271</v>
          </cell>
        </row>
        <row r="5405">
          <cell r="G5405">
            <v>89984</v>
          </cell>
          <cell r="H5405" t="str">
            <v>REGISTRO DE PRESSÃO BRUTO, LATÃO, ROSCÁVEL, 1/2", COM ACABAMENTO E CANOPLA CROMADOS - FORNECIMENTO E INSTALAÇÃO. AF_08/2021</v>
          </cell>
          <cell r="I5405" t="str">
            <v>UN</v>
          </cell>
          <cell r="J5405" t="str">
            <v>COEFICIENTE DE REPRESENTATIVIDADE</v>
          </cell>
          <cell r="K5405" t="str">
            <v>114,33</v>
          </cell>
        </row>
        <row r="5406">
          <cell r="A5406" t="str">
            <v>INSTALACOES HIDRO SANITARIAS</v>
          </cell>
          <cell r="B5406" t="str">
            <v>INHI</v>
          </cell>
          <cell r="C5406" t="str">
            <v>REGISTROS/VALVULAS</v>
          </cell>
          <cell r="D5406" t="str">
            <v>0271</v>
          </cell>
        </row>
        <row r="5406">
          <cell r="G5406">
            <v>89985</v>
          </cell>
          <cell r="H5406" t="str">
            <v>REGISTRO DE PRESSÃO BRUTO, LATÃO, ROSCÁVEL, 3/4", COM ACABAMENTO E CANOPLA CROMADOS - FORNECIMENTO E INSTALAÇÃO. AF_08/2021</v>
          </cell>
          <cell r="I5406" t="str">
            <v>UN</v>
          </cell>
          <cell r="J5406" t="str">
            <v>COEFICIENTE DE REPRESENTATIVIDADE</v>
          </cell>
          <cell r="K5406" t="str">
            <v>119,63</v>
          </cell>
        </row>
        <row r="5407">
          <cell r="A5407" t="str">
            <v>INSTALACOES HIDRO SANITARIAS</v>
          </cell>
          <cell r="B5407" t="str">
            <v>INHI</v>
          </cell>
          <cell r="C5407" t="str">
            <v>REGISTROS/VALVULAS</v>
          </cell>
          <cell r="D5407" t="str">
            <v>0271</v>
          </cell>
        </row>
        <row r="5407">
          <cell r="G5407">
            <v>89986</v>
          </cell>
          <cell r="H5407" t="str">
            <v>REGISTRO DE GAVETA BRUTO, LATÃO, ROSCÁVEL, 1/2", COM ACABAMENTO E CANOPLA CROMADOS - FORNECIMENTO E INSTALAÇÃO. AF_08/2021</v>
          </cell>
          <cell r="I5407" t="str">
            <v>UN</v>
          </cell>
          <cell r="J5407" t="str">
            <v>COEFICIENTE DE REPRESENTATIVIDADE</v>
          </cell>
          <cell r="K5407" t="str">
            <v>111,31</v>
          </cell>
        </row>
        <row r="5408">
          <cell r="A5408" t="str">
            <v>INSTALACOES HIDRO SANITARIAS</v>
          </cell>
          <cell r="B5408" t="str">
            <v>INHI</v>
          </cell>
          <cell r="C5408" t="str">
            <v>REGISTROS/VALVULAS</v>
          </cell>
          <cell r="D5408" t="str">
            <v>0271</v>
          </cell>
        </row>
        <row r="5408">
          <cell r="G5408">
            <v>89987</v>
          </cell>
          <cell r="H5408" t="str">
            <v>REGISTRO DE GAVETA BRUTO, LATÃO, ROSCÁVEL, 3/4", COM ACABAMENTO E CANOPLA CROMADOS - FORNECIMENTO E INSTALAÇÃO. AF_08/2021</v>
          </cell>
          <cell r="I5408" t="str">
            <v>UN</v>
          </cell>
          <cell r="J5408" t="str">
            <v>COEFICIENTE DE REPRESENTATIVIDADE</v>
          </cell>
          <cell r="K5408" t="str">
            <v>126,24</v>
          </cell>
        </row>
        <row r="5409">
          <cell r="A5409" t="str">
            <v>INSTALACOES HIDRO SANITARIAS</v>
          </cell>
          <cell r="B5409" t="str">
            <v>INHI</v>
          </cell>
          <cell r="C5409" t="str">
            <v>REGISTROS/VALVULAS</v>
          </cell>
          <cell r="D5409" t="str">
            <v>0271</v>
          </cell>
        </row>
        <row r="5409">
          <cell r="G5409">
            <v>90371</v>
          </cell>
          <cell r="H5409" t="str">
            <v>REGISTRO DE ESFERA, PVC, ROSCÁVEL, COM VOLANTE, 3/4" - FORNECIMENTO E INSTALAÇÃO. AF_08/2021</v>
          </cell>
          <cell r="I5409" t="str">
            <v>UN</v>
          </cell>
          <cell r="J5409" t="str">
            <v>COEFICIENTE DE REPRESENTATIVIDADE</v>
          </cell>
          <cell r="K5409" t="str">
            <v>19,76</v>
          </cell>
        </row>
        <row r="5410">
          <cell r="A5410" t="str">
            <v>INSTALACOES HIDRO SANITARIAS</v>
          </cell>
          <cell r="B5410" t="str">
            <v>INHI</v>
          </cell>
          <cell r="C5410" t="str">
            <v>REGISTROS/VALVULAS</v>
          </cell>
          <cell r="D5410" t="str">
            <v>0271</v>
          </cell>
        </row>
        <row r="5410">
          <cell r="G5410">
            <v>94489</v>
          </cell>
          <cell r="H5410" t="str">
            <v>REGISTRO DE ESFERA, PVC, SOLDÁVEL, COM VOLANTE, DN  25 MM - FORNECIMENTO E INSTALAÇÃO. AF_08/2021</v>
          </cell>
          <cell r="I5410" t="str">
            <v>UN</v>
          </cell>
          <cell r="J5410" t="str">
            <v>COEFICIENTE DE REPRESENTATIVIDADE</v>
          </cell>
          <cell r="K5410" t="str">
            <v>19,89</v>
          </cell>
        </row>
        <row r="5411">
          <cell r="A5411" t="str">
            <v>INSTALACOES HIDRO SANITARIAS</v>
          </cell>
          <cell r="B5411" t="str">
            <v>INHI</v>
          </cell>
          <cell r="C5411" t="str">
            <v>REGISTROS/VALVULAS</v>
          </cell>
          <cell r="D5411" t="str">
            <v>0271</v>
          </cell>
        </row>
        <row r="5411">
          <cell r="G5411">
            <v>94490</v>
          </cell>
          <cell r="H5411" t="str">
            <v>REGISTRO DE ESFERA, PVC, SOLDÁVEL, COM VOLANTE, DN  32 MM - FORNECIMENTO E INSTALAÇÃO. AF_08/2021</v>
          </cell>
          <cell r="I5411" t="str">
            <v>UN</v>
          </cell>
          <cell r="J5411" t="str">
            <v>COEFICIENTE DE REPRESENTATIVIDADE</v>
          </cell>
          <cell r="K5411" t="str">
            <v>28,67</v>
          </cell>
        </row>
        <row r="5412">
          <cell r="A5412" t="str">
            <v>INSTALACOES HIDRO SANITARIAS</v>
          </cell>
          <cell r="B5412" t="str">
            <v>INHI</v>
          </cell>
          <cell r="C5412" t="str">
            <v>REGISTROS/VALVULAS</v>
          </cell>
          <cell r="D5412" t="str">
            <v>0271</v>
          </cell>
        </row>
        <row r="5412">
          <cell r="G5412">
            <v>94491</v>
          </cell>
          <cell r="H5412" t="str">
            <v>REGISTRO DE ESFERA, PVC, SOLDÁVEL, COM VOLANTE, DN  40 MM - FORNECIMENTO E INSTALAÇÃO. AF_08/2021</v>
          </cell>
          <cell r="I5412" t="str">
            <v>UN</v>
          </cell>
          <cell r="J5412" t="str">
            <v>COEFICIENTE DE REPRESENTATIVIDADE</v>
          </cell>
          <cell r="K5412" t="str">
            <v>39,36</v>
          </cell>
        </row>
        <row r="5413">
          <cell r="A5413" t="str">
            <v>INSTALACOES HIDRO SANITARIAS</v>
          </cell>
          <cell r="B5413" t="str">
            <v>INHI</v>
          </cell>
          <cell r="C5413" t="str">
            <v>REGISTROS/VALVULAS</v>
          </cell>
          <cell r="D5413" t="str">
            <v>0271</v>
          </cell>
        </row>
        <row r="5413">
          <cell r="G5413">
            <v>94492</v>
          </cell>
          <cell r="H5413" t="str">
            <v>REGISTRO DE ESFERA, PVC, SOLDÁVEL, COM VOLANTE, DN  50 MM - FORNECIMENTO E INSTALAÇÃO. AF_08/2021</v>
          </cell>
          <cell r="I5413" t="str">
            <v>UN</v>
          </cell>
          <cell r="J5413" t="str">
            <v>COEFICIENTE DE REPRESENTATIVIDADE</v>
          </cell>
          <cell r="K5413" t="str">
            <v>40,40</v>
          </cell>
        </row>
        <row r="5414">
          <cell r="A5414" t="str">
            <v>INSTALACOES HIDRO SANITARIAS</v>
          </cell>
          <cell r="B5414" t="str">
            <v>INHI</v>
          </cell>
          <cell r="C5414" t="str">
            <v>REGISTROS/VALVULAS</v>
          </cell>
          <cell r="D5414" t="str">
            <v>0271</v>
          </cell>
        </row>
        <row r="5414">
          <cell r="G5414">
            <v>94493</v>
          </cell>
          <cell r="H5414" t="str">
            <v>REGISTRO DE ESFERA, PVC, SOLDÁVEL, COM VOLANTE, DN  60 MM - FORNECIMENTO E INSTALAÇÃO. AF_08/2021</v>
          </cell>
          <cell r="I5414" t="str">
            <v>UN</v>
          </cell>
          <cell r="J5414" t="str">
            <v>COEFICIENTE DE REPRESENTATIVIDADE</v>
          </cell>
          <cell r="K5414" t="str">
            <v>73,98</v>
          </cell>
        </row>
        <row r="5415">
          <cell r="A5415" t="str">
            <v>INSTALACOES HIDRO SANITARIAS</v>
          </cell>
          <cell r="B5415" t="str">
            <v>INHI</v>
          </cell>
          <cell r="C5415" t="str">
            <v>REGISTROS/VALVULAS</v>
          </cell>
          <cell r="D5415" t="str">
            <v>0271</v>
          </cell>
        </row>
        <row r="5415">
          <cell r="G5415">
            <v>94495</v>
          </cell>
          <cell r="H5415" t="str">
            <v>REGISTRO DE GAVETA BRUTO, LATÃO, ROSCÁVEL, 1" - FORNECIMENTO E INSTALAÇÃO. AF_08/2021</v>
          </cell>
          <cell r="I5415" t="str">
            <v>UN</v>
          </cell>
          <cell r="J5415" t="str">
            <v>COEFICIENTE DE REPRESENTATIVIDADE</v>
          </cell>
          <cell r="K5415" t="str">
            <v>81,99</v>
          </cell>
        </row>
        <row r="5416">
          <cell r="A5416" t="str">
            <v>INSTALACOES HIDRO SANITARIAS</v>
          </cell>
          <cell r="B5416" t="str">
            <v>INHI</v>
          </cell>
          <cell r="C5416" t="str">
            <v>REGISTROS/VALVULAS</v>
          </cell>
          <cell r="D5416" t="str">
            <v>0271</v>
          </cell>
        </row>
        <row r="5416">
          <cell r="G5416">
            <v>94496</v>
          </cell>
          <cell r="H5416" t="str">
            <v>REGISTRO DE GAVETA BRUTO, LATÃO, ROSCÁVEL, 1 1/4" - FORNECIMENTO E INSTALAÇÃO. AF_08/2021</v>
          </cell>
          <cell r="I5416" t="str">
            <v>UN</v>
          </cell>
          <cell r="J5416" t="str">
            <v>COEFICIENTE DE REPRESENTATIVIDADE</v>
          </cell>
          <cell r="K5416" t="str">
            <v>111,72</v>
          </cell>
        </row>
        <row r="5417">
          <cell r="A5417" t="str">
            <v>INSTALACOES HIDRO SANITARIAS</v>
          </cell>
          <cell r="B5417" t="str">
            <v>INHI</v>
          </cell>
          <cell r="C5417" t="str">
            <v>REGISTROS/VALVULAS</v>
          </cell>
          <cell r="D5417" t="str">
            <v>0271</v>
          </cell>
        </row>
        <row r="5417">
          <cell r="G5417">
            <v>94497</v>
          </cell>
          <cell r="H5417" t="str">
            <v>REGISTRO DE GAVETA BRUTO, LATÃO, ROSCÁVEL, 1 1/2" - FORNECIMENTO E INSTALAÇÃO. AF_08/2021</v>
          </cell>
          <cell r="I5417" t="str">
            <v>UN</v>
          </cell>
          <cell r="J5417" t="str">
            <v>COEFICIENTE DE REPRESENTATIVIDADE</v>
          </cell>
          <cell r="K5417" t="str">
            <v>141,39</v>
          </cell>
        </row>
        <row r="5418">
          <cell r="A5418" t="str">
            <v>INSTALACOES HIDRO SANITARIAS</v>
          </cell>
          <cell r="B5418" t="str">
            <v>INHI</v>
          </cell>
          <cell r="C5418" t="str">
            <v>REGISTROS/VALVULAS</v>
          </cell>
          <cell r="D5418" t="str">
            <v>0271</v>
          </cell>
        </row>
        <row r="5418">
          <cell r="G5418">
            <v>94498</v>
          </cell>
          <cell r="H5418" t="str">
            <v>REGISTRO DE GAVETA BRUTO, LATÃO, ROSCÁVEL, 2" - FORNECIMENTO E INSTALAÇÃO. AF_08/2021</v>
          </cell>
          <cell r="I5418" t="str">
            <v>UN</v>
          </cell>
          <cell r="J5418" t="str">
            <v>COEFICIENTE DE REPRESENTATIVIDADE</v>
          </cell>
          <cell r="K5418" t="str">
            <v>195,71</v>
          </cell>
        </row>
        <row r="5419">
          <cell r="A5419" t="str">
            <v>INSTALACOES HIDRO SANITARIAS</v>
          </cell>
          <cell r="B5419" t="str">
            <v>INHI</v>
          </cell>
          <cell r="C5419" t="str">
            <v>REGISTROS/VALVULAS</v>
          </cell>
          <cell r="D5419" t="str">
            <v>0271</v>
          </cell>
        </row>
        <row r="5419">
          <cell r="G5419">
            <v>94499</v>
          </cell>
          <cell r="H5419" t="str">
            <v>REGISTRO DE GAVETA BRUTO, LATÃO, ROSCÁVEL, 2 1/2" - FORNECIMENTO E INSTALAÇÃO. AF_08/2021</v>
          </cell>
          <cell r="I5419" t="str">
            <v>UN</v>
          </cell>
          <cell r="J5419" t="str">
            <v>COEFICIENTE DE REPRESENTATIVIDADE</v>
          </cell>
          <cell r="K5419" t="str">
            <v>394,56</v>
          </cell>
        </row>
        <row r="5420">
          <cell r="A5420" t="str">
            <v>INSTALACOES HIDRO SANITARIAS</v>
          </cell>
          <cell r="B5420" t="str">
            <v>INHI</v>
          </cell>
          <cell r="C5420" t="str">
            <v>REGISTROS/VALVULAS</v>
          </cell>
          <cell r="D5420" t="str">
            <v>0271</v>
          </cell>
        </row>
        <row r="5420">
          <cell r="G5420">
            <v>94500</v>
          </cell>
          <cell r="H5420" t="str">
            <v>REGISTRO DE GAVETA BRUTO, LATÃO, ROSCÁVEL, 3" - FORNECIMENTO E INSTALAÇÃO. AF_08/2021</v>
          </cell>
          <cell r="I5420" t="str">
            <v>UN</v>
          </cell>
          <cell r="J5420" t="str">
            <v>COEFICIENTE DE REPRESENTATIVIDADE</v>
          </cell>
          <cell r="K5420" t="str">
            <v>478,51</v>
          </cell>
        </row>
        <row r="5421">
          <cell r="A5421" t="str">
            <v>INSTALACOES HIDRO SANITARIAS</v>
          </cell>
          <cell r="B5421" t="str">
            <v>INHI</v>
          </cell>
          <cell r="C5421" t="str">
            <v>REGISTROS/VALVULAS</v>
          </cell>
          <cell r="D5421" t="str">
            <v>0271</v>
          </cell>
        </row>
        <row r="5421">
          <cell r="G5421">
            <v>94501</v>
          </cell>
          <cell r="H5421" t="str">
            <v>REGISTRO DE GAVETA BRUTO, LATÃO, ROSCÁVEL, 4" - FORNECIMENTO E INSTALAÇÃO. AF_08/2021</v>
          </cell>
          <cell r="I5421" t="str">
            <v>UN</v>
          </cell>
          <cell r="J5421" t="str">
            <v>COEFICIENTE DE REPRESENTATIVIDADE</v>
          </cell>
          <cell r="K5421" t="str">
            <v>976,09</v>
          </cell>
        </row>
        <row r="5422">
          <cell r="A5422" t="str">
            <v>INSTALACOES HIDRO SANITARIAS</v>
          </cell>
          <cell r="B5422" t="str">
            <v>INHI</v>
          </cell>
          <cell r="C5422" t="str">
            <v>REGISTROS/VALVULAS</v>
          </cell>
          <cell r="D5422" t="str">
            <v>0271</v>
          </cell>
        </row>
        <row r="5422">
          <cell r="G5422">
            <v>94792</v>
          </cell>
          <cell r="H5422" t="str">
            <v>REGISTRO DE GAVETA BRUTO, LATÃO, ROSCÁVEL, 1", COM ACABAMENTO E CANOPLA CROMADOS - FORNECIMENTO E INSTALAÇÃO. AF_08/2021</v>
          </cell>
          <cell r="I5422" t="str">
            <v>UN</v>
          </cell>
          <cell r="J5422" t="str">
            <v>COEFICIENTE DE REPRESENTATIVIDADE</v>
          </cell>
          <cell r="K5422" t="str">
            <v>154,04</v>
          </cell>
        </row>
        <row r="5423">
          <cell r="A5423" t="str">
            <v>INSTALACOES HIDRO SANITARIAS</v>
          </cell>
          <cell r="B5423" t="str">
            <v>INHI</v>
          </cell>
          <cell r="C5423" t="str">
            <v>REGISTROS/VALVULAS</v>
          </cell>
          <cell r="D5423" t="str">
            <v>0271</v>
          </cell>
        </row>
        <row r="5423">
          <cell r="G5423">
            <v>94793</v>
          </cell>
          <cell r="H5423" t="str">
            <v>REGISTRO DE GAVETA BRUTO, LATÃO, ROSCÁVEL, 1 1/4", COM ACABAMENTO E CANOPLA CROMADOS - FORNECIMENTO E INSTALAÇÃO. AF_08/2021</v>
          </cell>
          <cell r="I5423" t="str">
            <v>UN</v>
          </cell>
          <cell r="J5423" t="str">
            <v>COEFICIENTE DE REPRESENTATIVIDADE</v>
          </cell>
          <cell r="K5423" t="str">
            <v>212,03</v>
          </cell>
        </row>
        <row r="5424">
          <cell r="A5424" t="str">
            <v>INSTALACOES HIDRO SANITARIAS</v>
          </cell>
          <cell r="B5424" t="str">
            <v>INHI</v>
          </cell>
          <cell r="C5424" t="str">
            <v>REGISTROS/VALVULAS</v>
          </cell>
          <cell r="D5424" t="str">
            <v>0271</v>
          </cell>
        </row>
        <row r="5424">
          <cell r="G5424">
            <v>94794</v>
          </cell>
          <cell r="H5424" t="str">
            <v>REGISTRO DE GAVETA BRUTO, LATÃO, ROSCÁVEL, 1 1/2", COM ACABAMENTO E CANOPLA CROMADOS - FORNECIMENTO E INSTALAÇÃO. AF_08/2021</v>
          </cell>
          <cell r="I5424" t="str">
            <v>UN</v>
          </cell>
          <cell r="J5424" t="str">
            <v>COEFICIENTE DE REPRESENTATIVIDADE</v>
          </cell>
          <cell r="K5424" t="str">
            <v>223,87</v>
          </cell>
        </row>
        <row r="5425">
          <cell r="A5425" t="str">
            <v>INSTALACOES HIDRO SANITARIAS</v>
          </cell>
          <cell r="B5425" t="str">
            <v>INHI</v>
          </cell>
          <cell r="C5425" t="str">
            <v>REGISTROS/VALVULAS</v>
          </cell>
          <cell r="D5425" t="str">
            <v>0271</v>
          </cell>
        </row>
        <row r="5425">
          <cell r="G5425">
            <v>94795</v>
          </cell>
          <cell r="H5425" t="str">
            <v>TORNEIRA DE BOIA PARA CAIXA D'ÁGUA, ROSCÁVEL, 1/2" - FORNECIMENTO E INSTALAÇÃO. AF_08/2021</v>
          </cell>
          <cell r="I5425" t="str">
            <v>UN</v>
          </cell>
          <cell r="J5425" t="str">
            <v>COEFICIENTE DE REPRESENTATIVIDADE</v>
          </cell>
          <cell r="K5425" t="str">
            <v>31,88</v>
          </cell>
        </row>
        <row r="5426">
          <cell r="A5426" t="str">
            <v>INSTALACOES HIDRO SANITARIAS</v>
          </cell>
          <cell r="B5426" t="str">
            <v>INHI</v>
          </cell>
          <cell r="C5426" t="str">
            <v>REGISTROS/VALVULAS</v>
          </cell>
          <cell r="D5426" t="str">
            <v>0271</v>
          </cell>
        </row>
        <row r="5426">
          <cell r="G5426">
            <v>94796</v>
          </cell>
          <cell r="H5426" t="str">
            <v>TORNEIRA DE BOIA PARA CAIXA D'ÁGUA, ROSCÁVEL, 3/4" - FORNECIMENTO E INSTALAÇÃO. AF_08/2021</v>
          </cell>
          <cell r="I5426" t="str">
            <v>UN</v>
          </cell>
          <cell r="J5426" t="str">
            <v>COEFICIENTE DE REPRESENTATIVIDADE</v>
          </cell>
          <cell r="K5426" t="str">
            <v>36,93</v>
          </cell>
        </row>
        <row r="5427">
          <cell r="A5427" t="str">
            <v>INSTALACOES HIDRO SANITARIAS</v>
          </cell>
          <cell r="B5427" t="str">
            <v>INHI</v>
          </cell>
          <cell r="C5427" t="str">
            <v>REGISTROS/VALVULAS</v>
          </cell>
          <cell r="D5427" t="str">
            <v>0271</v>
          </cell>
        </row>
        <row r="5427">
          <cell r="G5427">
            <v>94797</v>
          </cell>
          <cell r="H5427" t="str">
            <v>TORNEIRA DE BOIA PARA CAIXA D'ÁGUA, ROSCÁVEL, 1" - FORNECIMENTO E INSTALAÇÃO. AF_08/2021</v>
          </cell>
          <cell r="I5427" t="str">
            <v>UN</v>
          </cell>
          <cell r="J5427" t="str">
            <v>COEFICIENTE DE REPRESENTATIVIDADE</v>
          </cell>
          <cell r="K5427" t="str">
            <v>75,40</v>
          </cell>
        </row>
        <row r="5428">
          <cell r="A5428" t="str">
            <v>INSTALACOES HIDRO SANITARIAS</v>
          </cell>
          <cell r="B5428" t="str">
            <v>INHI</v>
          </cell>
          <cell r="C5428" t="str">
            <v>REGISTROS/VALVULAS</v>
          </cell>
          <cell r="D5428" t="str">
            <v>0271</v>
          </cell>
        </row>
        <row r="5428">
          <cell r="G5428">
            <v>94798</v>
          </cell>
          <cell r="H5428" t="str">
            <v>TORNEIRA DE BOIA PARA CAIXA D'ÁGUA, ROSCÁVEL, 1 1/4" - FORNECIMENTO E INSTALAÇÃO. AF_08/2021</v>
          </cell>
          <cell r="I5428" t="str">
            <v>UN</v>
          </cell>
          <cell r="J5428" t="str">
            <v>COEFICIENTE DE REPRESENTATIVIDADE</v>
          </cell>
          <cell r="K5428" t="str">
            <v>124,51</v>
          </cell>
        </row>
        <row r="5429">
          <cell r="A5429" t="str">
            <v>INSTALACOES HIDRO SANITARIAS</v>
          </cell>
          <cell r="B5429" t="str">
            <v>INHI</v>
          </cell>
          <cell r="C5429" t="str">
            <v>REGISTROS/VALVULAS</v>
          </cell>
          <cell r="D5429" t="str">
            <v>0271</v>
          </cell>
        </row>
        <row r="5429">
          <cell r="G5429">
            <v>94799</v>
          </cell>
          <cell r="H5429" t="str">
            <v>TORNEIRA DE BOIA PARA CAIXA D'ÁGUA, ROSCÁVEL, 1 1/2" - FORNECIMENTO E INSTALAÇÃO. AF_08/2021</v>
          </cell>
          <cell r="I5429" t="str">
            <v>UN</v>
          </cell>
          <cell r="J5429" t="str">
            <v>COEFICIENTE DE REPRESENTATIVIDADE</v>
          </cell>
          <cell r="K5429" t="str">
            <v>153,06</v>
          </cell>
        </row>
        <row r="5430">
          <cell r="A5430" t="str">
            <v>INSTALACOES HIDRO SANITARIAS</v>
          </cell>
          <cell r="B5430" t="str">
            <v>INHI</v>
          </cell>
          <cell r="C5430" t="str">
            <v>REGISTROS/VALVULAS</v>
          </cell>
          <cell r="D5430" t="str">
            <v>0271</v>
          </cell>
        </row>
        <row r="5430">
          <cell r="G5430">
            <v>94800</v>
          </cell>
          <cell r="H5430" t="str">
            <v>TORNEIRA DE BOIA PARA CAIXA D'ÁGUA, ROSCÁVEL, 2" - FORNECIMENTO E INSTALAÇÃO. AF_08/2021</v>
          </cell>
          <cell r="I5430" t="str">
            <v>UN</v>
          </cell>
          <cell r="J5430" t="str">
            <v>COEFICIENTE DE REPRESENTATIVIDADE</v>
          </cell>
          <cell r="K5430" t="str">
            <v>196,54</v>
          </cell>
        </row>
        <row r="5431">
          <cell r="A5431" t="str">
            <v>INSTALACOES HIDRO SANITARIAS</v>
          </cell>
          <cell r="B5431" t="str">
            <v>INHI</v>
          </cell>
          <cell r="C5431" t="str">
            <v>REGISTROS/VALVULAS</v>
          </cell>
          <cell r="D5431" t="str">
            <v>0271</v>
          </cell>
        </row>
        <row r="5431">
          <cell r="G5431">
            <v>95248</v>
          </cell>
          <cell r="H5431" t="str">
            <v>VÁLVULA DE ESFERA BRUTA, BRONZE, ROSCÁVEL, 1/2" - FORNECIMENTO E INSTALAÇÃO. AF_08/2021</v>
          </cell>
          <cell r="I5431" t="str">
            <v>UN</v>
          </cell>
          <cell r="J5431" t="str">
            <v>COEFICIENTE DE REPRESENTATIVIDADE</v>
          </cell>
          <cell r="K5431" t="str">
            <v>71,04</v>
          </cell>
        </row>
        <row r="5432">
          <cell r="A5432" t="str">
            <v>INSTALACOES HIDRO SANITARIAS</v>
          </cell>
          <cell r="B5432" t="str">
            <v>INHI</v>
          </cell>
          <cell r="C5432" t="str">
            <v>REGISTROS/VALVULAS</v>
          </cell>
          <cell r="D5432" t="str">
            <v>0271</v>
          </cell>
        </row>
        <row r="5432">
          <cell r="G5432">
            <v>95249</v>
          </cell>
          <cell r="H5432" t="str">
            <v>VÁLVULA DE ESFERA BRUTA, BRONZE, ROSCÁVEL, 3/4'' - FORNECIMENTO E INSTALAÇÃO. AF_08/2021</v>
          </cell>
          <cell r="I5432" t="str">
            <v>UN</v>
          </cell>
          <cell r="J5432" t="str">
            <v>COEFICIENTE DE REPRESENTATIVIDADE</v>
          </cell>
          <cell r="K5432" t="str">
            <v>83,22</v>
          </cell>
        </row>
        <row r="5433">
          <cell r="A5433" t="str">
            <v>INSTALACOES HIDRO SANITARIAS</v>
          </cell>
          <cell r="B5433" t="str">
            <v>INHI</v>
          </cell>
          <cell r="C5433" t="str">
            <v>REGISTROS/VALVULAS</v>
          </cell>
          <cell r="D5433" t="str">
            <v>0271</v>
          </cell>
        </row>
        <row r="5433">
          <cell r="G5433">
            <v>95250</v>
          </cell>
          <cell r="H5433" t="str">
            <v>VÁLVULA DE ESFERA BRUTA, BRONZE, ROSCÁVEL, 1'' - FORNECIMENTO E INSTALAÇÃO. AF_08/2021</v>
          </cell>
          <cell r="I5433" t="str">
            <v>UN</v>
          </cell>
          <cell r="J5433" t="str">
            <v>COEFICIENTE DE REPRESENTATIVIDADE</v>
          </cell>
          <cell r="K5433" t="str">
            <v>112,31</v>
          </cell>
        </row>
        <row r="5434">
          <cell r="A5434" t="str">
            <v>INSTALACOES HIDRO SANITARIAS</v>
          </cell>
          <cell r="B5434" t="str">
            <v>INHI</v>
          </cell>
          <cell r="C5434" t="str">
            <v>REGISTROS/VALVULAS</v>
          </cell>
          <cell r="D5434" t="str">
            <v>0271</v>
          </cell>
        </row>
        <row r="5434">
          <cell r="G5434">
            <v>95251</v>
          </cell>
          <cell r="H5434" t="str">
            <v>VÁLVULA DE ESFERA BRUTA, BRONZE, ROSCÁVEL, 1 1/4'' - FORNECIMENTO E INSTALAÇÃO. AF_08/2021</v>
          </cell>
          <cell r="I5434" t="str">
            <v>UN</v>
          </cell>
          <cell r="J5434" t="str">
            <v>COEFICIENTE DE REPRESENTATIVIDADE</v>
          </cell>
          <cell r="K5434" t="str">
            <v>166,52</v>
          </cell>
        </row>
        <row r="5435">
          <cell r="A5435" t="str">
            <v>INSTALACOES HIDRO SANITARIAS</v>
          </cell>
          <cell r="B5435" t="str">
            <v>INHI</v>
          </cell>
          <cell r="C5435" t="str">
            <v>REGISTROS/VALVULAS</v>
          </cell>
          <cell r="D5435" t="str">
            <v>0271</v>
          </cell>
        </row>
        <row r="5435">
          <cell r="G5435">
            <v>95252</v>
          </cell>
          <cell r="H5435" t="str">
            <v>VÁLVULA DE ESFERA BRUTA, BRONZE, ROSCÁVEL, 1 1/2'' - FORNECIMENTO E INSTALAÇÃO. AF_08/2021</v>
          </cell>
          <cell r="I5435" t="str">
            <v>UN</v>
          </cell>
          <cell r="J5435" t="str">
            <v>COEFICIENTE DE REPRESENTATIVIDADE</v>
          </cell>
          <cell r="K5435" t="str">
            <v>201,53</v>
          </cell>
        </row>
        <row r="5436">
          <cell r="A5436" t="str">
            <v>INSTALACOES HIDRO SANITARIAS</v>
          </cell>
          <cell r="B5436" t="str">
            <v>INHI</v>
          </cell>
          <cell r="C5436" t="str">
            <v>REGISTROS/VALVULAS</v>
          </cell>
          <cell r="D5436" t="str">
            <v>0271</v>
          </cell>
        </row>
        <row r="5436">
          <cell r="G5436">
            <v>95253</v>
          </cell>
          <cell r="H5436" t="str">
            <v>VÁLVULA DE ESFERA BRUTA, BRONZE, ROSCÁVEL, 2'' - FORNECIMENTO E INSTALAÇÃO. AF_08/2021</v>
          </cell>
          <cell r="I5436" t="str">
            <v>UN</v>
          </cell>
          <cell r="J5436" t="str">
            <v>COEFICIENTE DE REPRESENTATIVIDADE</v>
          </cell>
          <cell r="K5436" t="str">
            <v>307,76</v>
          </cell>
        </row>
        <row r="5437">
          <cell r="A5437" t="str">
            <v>INSTALACOES HIDRO SANITARIAS</v>
          </cell>
          <cell r="B5437" t="str">
            <v>INHI</v>
          </cell>
          <cell r="C5437" t="str">
            <v>REGISTROS/VALVULAS</v>
          </cell>
          <cell r="D5437" t="str">
            <v>0271</v>
          </cell>
        </row>
        <row r="5437">
          <cell r="G5437">
            <v>99619</v>
          </cell>
          <cell r="H5437" t="str">
            <v>VÁLVULA DE RETENÇÃO HORIZONTAL, DE BRONZE, ROSCÁVEL, 3/4" - FORNECIMENTO E INSTALAÇÃO. AF_08/2021</v>
          </cell>
          <cell r="I5437" t="str">
            <v>UN</v>
          </cell>
          <cell r="J5437" t="str">
            <v>COEFICIENTE DE REPRESENTATIVIDADE</v>
          </cell>
          <cell r="K5437" t="str">
            <v>97,13</v>
          </cell>
        </row>
        <row r="5438">
          <cell r="A5438" t="str">
            <v>INSTALACOES HIDRO SANITARIAS</v>
          </cell>
          <cell r="B5438" t="str">
            <v>INHI</v>
          </cell>
          <cell r="C5438" t="str">
            <v>REGISTROS/VALVULAS</v>
          </cell>
          <cell r="D5438" t="str">
            <v>0271</v>
          </cell>
        </row>
        <row r="5438">
          <cell r="G5438">
            <v>99620</v>
          </cell>
          <cell r="H5438" t="str">
            <v>VÁLVULA DE RETENÇÃO HORIZONTAL, DE BRONZE, ROSCÁVEL, 1" - FORNECIMENTO E INSTALAÇÃO. AF_08/2021</v>
          </cell>
          <cell r="I5438" t="str">
            <v>UN</v>
          </cell>
          <cell r="J5438" t="str">
            <v>COEFICIENTE DE REPRESENTATIVIDADE</v>
          </cell>
          <cell r="K5438" t="str">
            <v>131,93</v>
          </cell>
        </row>
        <row r="5439">
          <cell r="A5439" t="str">
            <v>INSTALACOES HIDRO SANITARIAS</v>
          </cell>
          <cell r="B5439" t="str">
            <v>INHI</v>
          </cell>
          <cell r="C5439" t="str">
            <v>REGISTROS/VALVULAS</v>
          </cell>
          <cell r="D5439" t="str">
            <v>0271</v>
          </cell>
        </row>
        <row r="5439">
          <cell r="G5439">
            <v>99621</v>
          </cell>
          <cell r="H5439" t="str">
            <v>VÁLVULA DE RETENÇÃO HORIZONTAL, DE BRONZE, ROSCÁVEL, 1 1/4" - FORNECIMENTO E INSTALAÇÃO. AF_08/2021</v>
          </cell>
          <cell r="I5439" t="str">
            <v>UN</v>
          </cell>
          <cell r="J5439" t="str">
            <v>COEFICIENTE DE REPRESENTATIVIDADE</v>
          </cell>
          <cell r="K5439" t="str">
            <v>196,59</v>
          </cell>
        </row>
        <row r="5440">
          <cell r="A5440" t="str">
            <v>INSTALACOES HIDRO SANITARIAS</v>
          </cell>
          <cell r="B5440" t="str">
            <v>INHI</v>
          </cell>
          <cell r="C5440" t="str">
            <v>REGISTROS/VALVULAS</v>
          </cell>
          <cell r="D5440" t="str">
            <v>0271</v>
          </cell>
        </row>
        <row r="5440">
          <cell r="G5440">
            <v>99622</v>
          </cell>
          <cell r="H5440" t="str">
            <v>VÁLVULA DE RETENÇÃO HORIZONTAL, DE BRONZE, ROSCÁVEL, 1 1/2"  - FORNECIMENTO E INSTALAÇÃO. AF_08/2021</v>
          </cell>
          <cell r="I5440" t="str">
            <v>UN</v>
          </cell>
          <cell r="J5440" t="str">
            <v>COEFICIENTE DE REPRESENTATIVIDADE</v>
          </cell>
          <cell r="K5440" t="str">
            <v>221,37</v>
          </cell>
        </row>
        <row r="5441">
          <cell r="A5441" t="str">
            <v>INSTALACOES HIDRO SANITARIAS</v>
          </cell>
          <cell r="B5441" t="str">
            <v>INHI</v>
          </cell>
          <cell r="C5441" t="str">
            <v>REGISTROS/VALVULAS</v>
          </cell>
          <cell r="D5441" t="str">
            <v>0271</v>
          </cell>
        </row>
        <row r="5441">
          <cell r="G5441">
            <v>99623</v>
          </cell>
          <cell r="H5441" t="str">
            <v>VÁLVULA DE RETENÇÃO HORIZONTAL, DE BRONZE, ROSCÁVEL, 2"  - FORNECIMENTO E INSTALAÇÃO. AF_08/2021</v>
          </cell>
          <cell r="I5441" t="str">
            <v>UN</v>
          </cell>
          <cell r="J5441" t="str">
            <v>COEFICIENTE DE REPRESENTATIVIDADE</v>
          </cell>
          <cell r="K5441" t="str">
            <v>308,81</v>
          </cell>
        </row>
        <row r="5442">
          <cell r="A5442" t="str">
            <v>INSTALACOES HIDRO SANITARIAS</v>
          </cell>
          <cell r="B5442" t="str">
            <v>INHI</v>
          </cell>
          <cell r="C5442" t="str">
            <v>REGISTROS/VALVULAS</v>
          </cell>
          <cell r="D5442" t="str">
            <v>0271</v>
          </cell>
        </row>
        <row r="5442">
          <cell r="G5442">
            <v>99624</v>
          </cell>
          <cell r="H5442" t="str">
            <v>VÁLVULA DE RETENÇÃO HORIZONTAL, DE BRONZE, ROSCÁVEL, 2 1/2" - FORNECIMENTO E INSTALAÇÃO. AF_08/2021</v>
          </cell>
          <cell r="I5442" t="str">
            <v>UN</v>
          </cell>
          <cell r="J5442" t="str">
            <v>COEFICIENTE DE REPRESENTATIVIDADE</v>
          </cell>
          <cell r="K5442" t="str">
            <v>440,18</v>
          </cell>
        </row>
        <row r="5443">
          <cell r="A5443" t="str">
            <v>INSTALACOES HIDRO SANITARIAS</v>
          </cell>
          <cell r="B5443" t="str">
            <v>INHI</v>
          </cell>
          <cell r="C5443" t="str">
            <v>REGISTROS/VALVULAS</v>
          </cell>
          <cell r="D5443" t="str">
            <v>0271</v>
          </cell>
        </row>
        <row r="5443">
          <cell r="G5443">
            <v>99625</v>
          </cell>
          <cell r="H5443" t="str">
            <v>VÁLVULA DE RETENÇÃO HORIZONTAL, DE BRONZE, ROSCÁVEL, 3" - FORNECIMENTO E INSTALAÇÃO. AF_08/2021</v>
          </cell>
          <cell r="I5443" t="str">
            <v>UN</v>
          </cell>
          <cell r="J5443" t="str">
            <v>COEFICIENTE DE REPRESENTATIVIDADE</v>
          </cell>
          <cell r="K5443" t="str">
            <v>605,31</v>
          </cell>
        </row>
        <row r="5444">
          <cell r="A5444" t="str">
            <v>INSTALACOES HIDRO SANITARIAS</v>
          </cell>
          <cell r="B5444" t="str">
            <v>INHI</v>
          </cell>
          <cell r="C5444" t="str">
            <v>REGISTROS/VALVULAS</v>
          </cell>
          <cell r="D5444" t="str">
            <v>0271</v>
          </cell>
        </row>
        <row r="5444">
          <cell r="G5444">
            <v>99626</v>
          </cell>
          <cell r="H5444" t="str">
            <v>VÁLVULA DE RETENÇÃO HORIZONTAL, DE BRONZE, ROSCÁVEL, 4" - FORNECIMENTO E INSTALAÇÃO. AF_08/2021</v>
          </cell>
          <cell r="I5444" t="str">
            <v>UN</v>
          </cell>
          <cell r="J5444" t="str">
            <v>COEFICIENTE DE REPRESENTATIVIDADE</v>
          </cell>
          <cell r="K5444" t="str">
            <v>931,59</v>
          </cell>
        </row>
        <row r="5445">
          <cell r="A5445" t="str">
            <v>INSTALACOES HIDRO SANITARIAS</v>
          </cell>
          <cell r="B5445" t="str">
            <v>INHI</v>
          </cell>
          <cell r="C5445" t="str">
            <v>REGISTROS/VALVULAS</v>
          </cell>
          <cell r="D5445" t="str">
            <v>0271</v>
          </cell>
        </row>
        <row r="5445">
          <cell r="G5445">
            <v>99627</v>
          </cell>
          <cell r="H5445" t="str">
            <v>VÁLVULA DE RETENÇÃO VERTICAL, DE BRONZE, ROSCÁVEL, 1/2" - FORNECIMENTO E INSTALAÇÃO. AF_08/2021</v>
          </cell>
          <cell r="I5445" t="str">
            <v>UN</v>
          </cell>
          <cell r="J5445" t="str">
            <v>COEFICIENTE DE REPRESENTATIVIDADE</v>
          </cell>
          <cell r="K5445" t="str">
            <v>58,62</v>
          </cell>
        </row>
        <row r="5446">
          <cell r="A5446" t="str">
            <v>INSTALACOES HIDRO SANITARIAS</v>
          </cell>
          <cell r="B5446" t="str">
            <v>INHI</v>
          </cell>
          <cell r="C5446" t="str">
            <v>REGISTROS/VALVULAS</v>
          </cell>
          <cell r="D5446" t="str">
            <v>0271</v>
          </cell>
        </row>
        <row r="5446">
          <cell r="G5446">
            <v>99628</v>
          </cell>
          <cell r="H5446" t="str">
            <v>VÁLVULA DE RETENÇÃO VERTICAL, DE BRONZE, ROSCÁVEL, 3/4" - FORNECIMENTO E INSTALAÇÃO. AF_08/2021</v>
          </cell>
          <cell r="I5446" t="str">
            <v>UN</v>
          </cell>
          <cell r="J5446" t="str">
            <v>COEFICIENTE DE REPRESENTATIVIDADE</v>
          </cell>
          <cell r="K5446" t="str">
            <v>64,07</v>
          </cell>
        </row>
        <row r="5447">
          <cell r="A5447" t="str">
            <v>INSTALACOES HIDRO SANITARIAS</v>
          </cell>
          <cell r="B5447" t="str">
            <v>INHI</v>
          </cell>
          <cell r="C5447" t="str">
            <v>REGISTROS/VALVULAS</v>
          </cell>
          <cell r="D5447" t="str">
            <v>0271</v>
          </cell>
        </row>
        <row r="5447">
          <cell r="G5447">
            <v>99629</v>
          </cell>
          <cell r="H5447" t="str">
            <v>VÁLVULA DE RETENÇÃO VERTICAL, DE BRONZE, ROSCÁVEL, 1" - FORNECIMENTO E INSTALAÇÃO. AF_08/2021</v>
          </cell>
          <cell r="I5447" t="str">
            <v>UN</v>
          </cell>
          <cell r="J5447" t="str">
            <v>COEFICIENTE DE REPRESENTATIVIDADE</v>
          </cell>
          <cell r="K5447" t="str">
            <v>71,25</v>
          </cell>
        </row>
        <row r="5448">
          <cell r="A5448" t="str">
            <v>INSTALACOES HIDRO SANITARIAS</v>
          </cell>
          <cell r="B5448" t="str">
            <v>INHI</v>
          </cell>
          <cell r="C5448" t="str">
            <v>REGISTROS/VALVULAS</v>
          </cell>
          <cell r="D5448" t="str">
            <v>0271</v>
          </cell>
        </row>
        <row r="5448">
          <cell r="G5448">
            <v>99630</v>
          </cell>
          <cell r="H5448" t="str">
            <v>VÁLVULA DE RETENÇÃO VERTICAL, DE BRONZE, ROSCÁVEL, 1 1/4" - FORNECIMENTO E INSTALAÇÃO. AF_08/2021</v>
          </cell>
          <cell r="I5448" t="str">
            <v>UN</v>
          </cell>
          <cell r="J5448" t="str">
            <v>COEFICIENTE DE REPRESENTATIVIDADE</v>
          </cell>
          <cell r="K5448" t="str">
            <v>105,96</v>
          </cell>
        </row>
        <row r="5449">
          <cell r="A5449" t="str">
            <v>INSTALACOES HIDRO SANITARIAS</v>
          </cell>
          <cell r="B5449" t="str">
            <v>INHI</v>
          </cell>
          <cell r="C5449" t="str">
            <v>REGISTROS/VALVULAS</v>
          </cell>
          <cell r="D5449" t="str">
            <v>0271</v>
          </cell>
        </row>
        <row r="5449">
          <cell r="G5449">
            <v>99631</v>
          </cell>
          <cell r="H5449" t="str">
            <v>VÁLVULA DE RETENÇÃO VERTICAL, DE BRONZE, ROSCÁVEL, 1 1/2" - FORNECIMENTO E INSTALAÇÃO. AF_08/2021</v>
          </cell>
          <cell r="I5449" t="str">
            <v>UN</v>
          </cell>
          <cell r="J5449" t="str">
            <v>COEFICIENTE DE REPRESENTATIVIDADE</v>
          </cell>
          <cell r="K5449" t="str">
            <v>123,42</v>
          </cell>
        </row>
        <row r="5450">
          <cell r="A5450" t="str">
            <v>INSTALACOES HIDRO SANITARIAS</v>
          </cell>
          <cell r="B5450" t="str">
            <v>INHI</v>
          </cell>
          <cell r="C5450" t="str">
            <v>REGISTROS/VALVULAS</v>
          </cell>
          <cell r="D5450" t="str">
            <v>0271</v>
          </cell>
        </row>
        <row r="5450">
          <cell r="G5450">
            <v>99632</v>
          </cell>
          <cell r="H5450" t="str">
            <v>VÁLVULA DE RETENÇÃO VERTICAL, DE BRONZE, ROSCÁVEL, 2" - FORNECIMENTO E INSTALAÇÃO. AF_08/2021</v>
          </cell>
          <cell r="I5450" t="str">
            <v>UN</v>
          </cell>
          <cell r="J5450" t="str">
            <v>COEFICIENTE DE REPRESENTATIVIDADE</v>
          </cell>
          <cell r="K5450" t="str">
            <v>177,84</v>
          </cell>
        </row>
        <row r="5451">
          <cell r="A5451" t="str">
            <v>INSTALACOES HIDRO SANITARIAS</v>
          </cell>
          <cell r="B5451" t="str">
            <v>INHI</v>
          </cell>
          <cell r="C5451" t="str">
            <v>REGISTROS/VALVULAS</v>
          </cell>
          <cell r="D5451" t="str">
            <v>0271</v>
          </cell>
        </row>
        <row r="5451">
          <cell r="G5451">
            <v>99633</v>
          </cell>
          <cell r="H5451" t="str">
            <v>VÁLVULA DE RETENÇÃO VERTICAL, DE BRONZE, ROSCÁVEL, 3" - FORNECIMENTO E INSTALAÇÃO. AF_08/2021</v>
          </cell>
          <cell r="I5451" t="str">
            <v>UN</v>
          </cell>
          <cell r="J5451" t="str">
            <v>COEFICIENTE DE REPRESENTATIVIDADE</v>
          </cell>
          <cell r="K5451" t="str">
            <v>381,23</v>
          </cell>
        </row>
        <row r="5452">
          <cell r="A5452" t="str">
            <v>INSTALACOES HIDRO SANITARIAS</v>
          </cell>
          <cell r="B5452" t="str">
            <v>INHI</v>
          </cell>
          <cell r="C5452" t="str">
            <v>REGISTROS/VALVULAS</v>
          </cell>
          <cell r="D5452" t="str">
            <v>0271</v>
          </cell>
        </row>
        <row r="5452">
          <cell r="G5452">
            <v>99634</v>
          </cell>
          <cell r="H5452" t="str">
            <v>VÁLVULA DE RETENÇÃO VERTICAL, DE BRONZE, ROSCÁVEL, 4" - FORNECIMENTO E INSTALAÇÃO. AF_08/2021</v>
          </cell>
          <cell r="I5452" t="str">
            <v>UN</v>
          </cell>
          <cell r="J5452" t="str">
            <v>COEFICIENTE DE REPRESENTATIVIDADE</v>
          </cell>
          <cell r="K5452" t="str">
            <v>649,64</v>
          </cell>
        </row>
        <row r="5453">
          <cell r="A5453" t="str">
            <v>INSTALACOES HIDRO SANITARIAS</v>
          </cell>
          <cell r="B5453" t="str">
            <v>INHI</v>
          </cell>
          <cell r="C5453" t="str">
            <v>REGISTROS/VALVULAS</v>
          </cell>
          <cell r="D5453" t="str">
            <v>0271</v>
          </cell>
        </row>
        <row r="5453">
          <cell r="G5453">
            <v>99635</v>
          </cell>
          <cell r="H5453" t="str">
            <v>VÁLVULA DE DESCARGA METÁLICA, BASE 1 1/2", ACABAMENTO METALICO CROMADO - FORNECIMENTO E INSTALAÇÃO. AF_08/2021</v>
          </cell>
          <cell r="I5453" t="str">
            <v>UN</v>
          </cell>
          <cell r="J5453" t="str">
            <v>COEFICIENTE DE REPRESENTATIVIDADE</v>
          </cell>
          <cell r="K5453" t="str">
            <v>384,85</v>
          </cell>
        </row>
        <row r="5454">
          <cell r="A5454" t="str">
            <v>INSTALACOES HIDRO SANITARIAS</v>
          </cell>
          <cell r="B5454" t="str">
            <v>INHI</v>
          </cell>
          <cell r="C5454" t="str">
            <v>REGISTROS/VALVULAS</v>
          </cell>
          <cell r="D5454" t="str">
            <v>0271</v>
          </cell>
        </row>
        <row r="5454">
          <cell r="G5454">
            <v>103008</v>
          </cell>
          <cell r="H5454" t="str">
            <v>VÁLVULA DE RETENÇÃO HORIZONTAL, DE BRONZE, ROSCÁVEL, 1/2" - FORNECIMENTO E INSTALAÇÃO. AF_08/2021</v>
          </cell>
          <cell r="I5454" t="str">
            <v>UN</v>
          </cell>
          <cell r="J5454" t="str">
            <v>COEFICIENTE DE REPRESENTATIVIDADE</v>
          </cell>
          <cell r="K5454" t="str">
            <v>79,30</v>
          </cell>
        </row>
        <row r="5455">
          <cell r="A5455" t="str">
            <v>INSTALACOES HIDRO SANITARIAS</v>
          </cell>
          <cell r="B5455" t="str">
            <v>INHI</v>
          </cell>
          <cell r="C5455" t="str">
            <v>REGISTROS/VALVULAS</v>
          </cell>
          <cell r="D5455" t="str">
            <v>0271</v>
          </cell>
        </row>
        <row r="5455">
          <cell r="G5455">
            <v>103009</v>
          </cell>
          <cell r="H5455" t="str">
            <v>VÁLVULA DE RETENÇÃO VERTICAL, DE BRONZE, ROSCÁVEL, 2 1/2" - FORNECIMENTO E INSTALAÇÃO. AF_08/2021</v>
          </cell>
          <cell r="I5455" t="str">
            <v>UN</v>
          </cell>
          <cell r="J5455" t="str">
            <v>COEFICIENTE DE REPRESENTATIVIDADE</v>
          </cell>
          <cell r="K5455" t="str">
            <v>280,89</v>
          </cell>
        </row>
        <row r="5456">
          <cell r="A5456" t="str">
            <v>INSTALACOES HIDRO SANITARIAS</v>
          </cell>
          <cell r="B5456" t="str">
            <v>INHI</v>
          </cell>
          <cell r="C5456" t="str">
            <v>REGISTROS/VALVULAS</v>
          </cell>
          <cell r="D5456" t="str">
            <v>0271</v>
          </cell>
        </row>
        <row r="5456">
          <cell r="G5456">
            <v>103010</v>
          </cell>
          <cell r="H5456" t="str">
            <v>VÁLVULA DE RETENÇÃO, DE BRONZE, PÉ COM CRIVOS, ROSCÁVEL, 3/4" - FORNECIMENTO E INSTALAÇÃO. AF_08/2021</v>
          </cell>
          <cell r="I5456" t="str">
            <v>UN</v>
          </cell>
          <cell r="J5456" t="str">
            <v>COEFICIENTE DE REPRESENTATIVIDADE</v>
          </cell>
          <cell r="K5456" t="str">
            <v>60,14</v>
          </cell>
        </row>
        <row r="5457">
          <cell r="A5457" t="str">
            <v>INSTALACOES HIDRO SANITARIAS</v>
          </cell>
          <cell r="B5457" t="str">
            <v>INHI</v>
          </cell>
          <cell r="C5457" t="str">
            <v>REGISTROS/VALVULAS</v>
          </cell>
          <cell r="D5457" t="str">
            <v>0271</v>
          </cell>
        </row>
        <row r="5457">
          <cell r="G5457">
            <v>103011</v>
          </cell>
          <cell r="H5457" t="str">
            <v>VÁLVULA DE RETENÇÃO, DE BRONZE, PÉ COM CRIVOS, ROSCÁVEL, 1" - FORNECIMENTO E INSTALAÇÃO. AF_08/2021</v>
          </cell>
          <cell r="I5457" t="str">
            <v>UN</v>
          </cell>
          <cell r="J5457" t="str">
            <v>COEFICIENTE DE REPRESENTATIVIDADE</v>
          </cell>
          <cell r="K5457" t="str">
            <v>67,08</v>
          </cell>
        </row>
        <row r="5458">
          <cell r="A5458" t="str">
            <v>INSTALACOES HIDRO SANITARIAS</v>
          </cell>
          <cell r="B5458" t="str">
            <v>INHI</v>
          </cell>
          <cell r="C5458" t="str">
            <v>REGISTROS/VALVULAS</v>
          </cell>
          <cell r="D5458" t="str">
            <v>0271</v>
          </cell>
        </row>
        <row r="5458">
          <cell r="G5458">
            <v>103012</v>
          </cell>
          <cell r="H5458" t="str">
            <v>VÁLVULA DE RETENÇÃO, DE BRONZE, PÉ COM CRIVOS, ROSCÁVEL, 1 1/4" - FORNECIMENTO E INSTALAÇÃO. AF_08/2021</v>
          </cell>
          <cell r="I5458" t="str">
            <v>UN</v>
          </cell>
          <cell r="J5458" t="str">
            <v>COEFICIENTE DE REPRESENTATIVIDADE</v>
          </cell>
          <cell r="K5458" t="str">
            <v>105,74</v>
          </cell>
        </row>
        <row r="5459">
          <cell r="A5459" t="str">
            <v>INSTALACOES HIDRO SANITARIAS</v>
          </cell>
          <cell r="B5459" t="str">
            <v>INHI</v>
          </cell>
          <cell r="C5459" t="str">
            <v>REGISTROS/VALVULAS</v>
          </cell>
          <cell r="D5459" t="str">
            <v>0271</v>
          </cell>
        </row>
        <row r="5459">
          <cell r="G5459">
            <v>103013</v>
          </cell>
          <cell r="H5459" t="str">
            <v>VÁLVULA DE RETENÇÃO, DE BRONZE, PÉ COM CRIVOS, ROSCÁVEL, 1 1/2" - FORNECIMENTO E INSTALAÇÃO. AF_08/2021</v>
          </cell>
          <cell r="I5459" t="str">
            <v>UN</v>
          </cell>
          <cell r="J5459" t="str">
            <v>COEFICIENTE DE REPRESENTATIVIDADE</v>
          </cell>
          <cell r="K5459" t="str">
            <v>113,90</v>
          </cell>
        </row>
        <row r="5460">
          <cell r="A5460" t="str">
            <v>INSTALACOES HIDRO SANITARIAS</v>
          </cell>
          <cell r="B5460" t="str">
            <v>INHI</v>
          </cell>
          <cell r="C5460" t="str">
            <v>REGISTROS/VALVULAS</v>
          </cell>
          <cell r="D5460" t="str">
            <v>0271</v>
          </cell>
        </row>
        <row r="5460">
          <cell r="G5460">
            <v>103014</v>
          </cell>
          <cell r="H5460" t="str">
            <v>VÁLVULA DE RETENÇÃO, DE BRONZE, PÉ COM CRIVOS, ROSCÁVEL, 2" - FORNECIMENTO E INSTALAÇÃO. AF_08/2021</v>
          </cell>
          <cell r="I5460" t="str">
            <v>UN</v>
          </cell>
          <cell r="J5460" t="str">
            <v>COEFICIENTE DE REPRESENTATIVIDADE</v>
          </cell>
          <cell r="K5460" t="str">
            <v>171,20</v>
          </cell>
        </row>
        <row r="5461">
          <cell r="A5461" t="str">
            <v>INSTALACOES HIDRO SANITARIAS</v>
          </cell>
          <cell r="B5461" t="str">
            <v>INHI</v>
          </cell>
          <cell r="C5461" t="str">
            <v>REGISTROS/VALVULAS</v>
          </cell>
          <cell r="D5461" t="str">
            <v>0271</v>
          </cell>
        </row>
        <row r="5461">
          <cell r="G5461">
            <v>103015</v>
          </cell>
          <cell r="H5461" t="str">
            <v>VÁLVULA DE RETENÇÃO, DE BRONZE, PÉ COM CRIVOS, ROSCÁVEL, 2 1/2" - FORNECIMENTO E INSTALAÇÃO. AF_08/2021</v>
          </cell>
          <cell r="I5461" t="str">
            <v>UN</v>
          </cell>
          <cell r="J5461" t="str">
            <v>COEFICIENTE DE REPRESENTATIVIDADE</v>
          </cell>
          <cell r="K5461" t="str">
            <v>302,49</v>
          </cell>
        </row>
        <row r="5462">
          <cell r="A5462" t="str">
            <v>INSTALACOES HIDRO SANITARIAS</v>
          </cell>
          <cell r="B5462" t="str">
            <v>INHI</v>
          </cell>
          <cell r="C5462" t="str">
            <v>REGISTROS/VALVULAS</v>
          </cell>
          <cell r="D5462" t="str">
            <v>0271</v>
          </cell>
        </row>
        <row r="5462">
          <cell r="G5462">
            <v>103016</v>
          </cell>
          <cell r="H5462" t="str">
            <v>VÁLVULA DE RETENÇÃO, DE BRONZE, PÉ COM CRIVOS, ROSCÁVEL, 3" - FORNECIMENTO E INSTALAÇÃO. AF_08/2021</v>
          </cell>
          <cell r="I5462" t="str">
            <v>UN</v>
          </cell>
          <cell r="J5462" t="str">
            <v>COEFICIENTE DE REPRESENTATIVIDADE</v>
          </cell>
          <cell r="K5462" t="str">
            <v>413,45</v>
          </cell>
        </row>
        <row r="5463">
          <cell r="A5463" t="str">
            <v>INSTALACOES HIDRO SANITARIAS</v>
          </cell>
          <cell r="B5463" t="str">
            <v>INHI</v>
          </cell>
          <cell r="C5463" t="str">
            <v>REGISTROS/VALVULAS</v>
          </cell>
          <cell r="D5463" t="str">
            <v>0271</v>
          </cell>
        </row>
        <row r="5463">
          <cell r="G5463">
            <v>103017</v>
          </cell>
          <cell r="H5463" t="str">
            <v>VÁLVULA DE RETENÇÃO, DE BRONZE, PÉ COM CRIVOS, ROSCÁVEL, 4" - FORNECIMENTO E INSTALAÇÃO. AF_08/2021</v>
          </cell>
          <cell r="I5463" t="str">
            <v>UN</v>
          </cell>
          <cell r="J5463" t="str">
            <v>COEFICIENTE DE REPRESENTATIVIDADE</v>
          </cell>
          <cell r="K5463" t="str">
            <v>721,32</v>
          </cell>
        </row>
        <row r="5464">
          <cell r="A5464" t="str">
            <v>INSTALACOES HIDRO SANITARIAS</v>
          </cell>
          <cell r="B5464" t="str">
            <v>INHI</v>
          </cell>
          <cell r="C5464" t="str">
            <v>REGISTROS/VALVULAS</v>
          </cell>
          <cell r="D5464" t="str">
            <v>0271</v>
          </cell>
        </row>
        <row r="5464">
          <cell r="G5464">
            <v>103018</v>
          </cell>
          <cell r="H5464" t="str">
            <v>VÁLVULA DE DESCARGA METÁLICA, BASE 1 1/4", ACABAMENTO METALICO CROMADO - FORNECIMENTO E INSTALAÇÃO. AF_08/2021</v>
          </cell>
          <cell r="I5464" t="str">
            <v>UN</v>
          </cell>
          <cell r="J5464" t="str">
            <v>COEFICIENTE DE REPRESENTATIVIDADE</v>
          </cell>
          <cell r="K5464" t="str">
            <v>314,14</v>
          </cell>
        </row>
        <row r="5465">
          <cell r="A5465" t="str">
            <v>INSTALACOES HIDRO SANITARIAS</v>
          </cell>
          <cell r="B5465" t="str">
            <v>INHI</v>
          </cell>
          <cell r="C5465" t="str">
            <v>REGISTROS/VALVULAS</v>
          </cell>
          <cell r="D5465" t="str">
            <v>0271</v>
          </cell>
        </row>
        <row r="5465">
          <cell r="G5465">
            <v>103019</v>
          </cell>
          <cell r="H5465" t="str">
            <v>REGISTRO OU VÁLVULA GLOBO ANGULAR EM LATÃO, PARA HIDRANTES EM INSTALAÇÃO PREDIAL DE INCÊNDIO, 45 GRAUS, 2 1/2" - FORNECIMENTO E INSTALAÇÃO. AF_08/2021</v>
          </cell>
          <cell r="I5465" t="str">
            <v>UN</v>
          </cell>
          <cell r="J5465" t="str">
            <v>COEFICIENTE DE REPRESENTATIVIDADE</v>
          </cell>
          <cell r="K5465" t="str">
            <v>200,55</v>
          </cell>
        </row>
        <row r="5466">
          <cell r="A5466" t="str">
            <v>INSTALACOES HIDRO SANITARIAS</v>
          </cell>
          <cell r="B5466" t="str">
            <v>INHI</v>
          </cell>
          <cell r="C5466" t="str">
            <v>REGISTROS/VALVULAS</v>
          </cell>
          <cell r="D5466" t="str">
            <v>0271</v>
          </cell>
        </row>
        <row r="5466">
          <cell r="G5466">
            <v>103029</v>
          </cell>
          <cell r="H5466" t="str">
            <v>REGISTRO OU REGULADOR DE GÁS DE COZINHA - FORNECIMENTO E INSTALAÇÃO. AF_08/2021</v>
          </cell>
          <cell r="I5466" t="str">
            <v>UN</v>
          </cell>
          <cell r="J5466" t="str">
            <v>COEFICIENTE DE REPRESENTATIVIDADE</v>
          </cell>
          <cell r="K5466" t="str">
            <v>60,56</v>
          </cell>
        </row>
        <row r="5467">
          <cell r="A5467" t="str">
            <v>INSTALACOES HIDRO SANITARIAS</v>
          </cell>
          <cell r="B5467" t="str">
            <v>INHI</v>
          </cell>
          <cell r="C5467" t="str">
            <v>REGISTROS/VALVULAS</v>
          </cell>
          <cell r="D5467" t="str">
            <v>0271</v>
          </cell>
        </row>
        <row r="5467">
          <cell r="G5467">
            <v>103036</v>
          </cell>
          <cell r="H5467" t="str">
            <v>REGISTRO DE ESFERA, PVC, ROSCÁVEL, COM VOLANTE, 1/2" - FORNECIMENTO E INSTALAÇÃO. AF_08/2021</v>
          </cell>
          <cell r="I5467" t="str">
            <v>UN</v>
          </cell>
          <cell r="J5467" t="str">
            <v>COEFICIENTE DE REPRESENTATIVIDADE</v>
          </cell>
          <cell r="K5467" t="str">
            <v>15,59</v>
          </cell>
        </row>
        <row r="5468">
          <cell r="A5468" t="str">
            <v>INSTALACOES HIDRO SANITARIAS</v>
          </cell>
          <cell r="B5468" t="str">
            <v>INHI</v>
          </cell>
          <cell r="C5468" t="str">
            <v>REGISTROS/VALVULAS</v>
          </cell>
          <cell r="D5468" t="str">
            <v>0271</v>
          </cell>
        </row>
        <row r="5468">
          <cell r="G5468">
            <v>103037</v>
          </cell>
          <cell r="H5468" t="str">
            <v>REGISTRO DE ESFERA, PVC, ROSCÁVEL, COM VOLANTE, 1" - FORNECIMENTO E INSTALAÇÃO. AF_08/2021</v>
          </cell>
          <cell r="I5468" t="str">
            <v>UN</v>
          </cell>
          <cell r="J5468" t="str">
            <v>COEFICIENTE DE REPRESENTATIVIDADE</v>
          </cell>
          <cell r="K5468" t="str">
            <v>30,79</v>
          </cell>
        </row>
        <row r="5469">
          <cell r="A5469" t="str">
            <v>INSTALACOES HIDRO SANITARIAS</v>
          </cell>
          <cell r="B5469" t="str">
            <v>INHI</v>
          </cell>
          <cell r="C5469" t="str">
            <v>REGISTROS/VALVULAS</v>
          </cell>
          <cell r="D5469" t="str">
            <v>0271</v>
          </cell>
        </row>
        <row r="5469">
          <cell r="G5469">
            <v>103038</v>
          </cell>
          <cell r="H5469" t="str">
            <v>REGISTRO DE ESFERA, PVC, ROSCÁVEL, COM VOLANTE, 1 1/4" - FORNECIMENTO E INSTALAÇÃO. AF_08/2021</v>
          </cell>
          <cell r="I5469" t="str">
            <v>UN</v>
          </cell>
          <cell r="J5469" t="str">
            <v>COEFICIENTE DE REPRESENTATIVIDADE</v>
          </cell>
          <cell r="K5469" t="str">
            <v>41,29</v>
          </cell>
        </row>
        <row r="5470">
          <cell r="A5470" t="str">
            <v>INSTALACOES HIDRO SANITARIAS</v>
          </cell>
          <cell r="B5470" t="str">
            <v>INHI</v>
          </cell>
          <cell r="C5470" t="str">
            <v>REGISTROS/VALVULAS</v>
          </cell>
          <cell r="D5470" t="str">
            <v>0271</v>
          </cell>
        </row>
        <row r="5470">
          <cell r="G5470">
            <v>103039</v>
          </cell>
          <cell r="H5470" t="str">
            <v>REGISTRO DE ESFERA, PVC, ROSCÁVEL, COM VOLANTE, 1 1/2" - FORNECIMENTO E INSTALAÇÃO. AF_08/2021</v>
          </cell>
          <cell r="I5470" t="str">
            <v>UN</v>
          </cell>
          <cell r="J5470" t="str">
            <v>COEFICIENTE DE REPRESENTATIVIDADE</v>
          </cell>
          <cell r="K5470" t="str">
            <v>45,64</v>
          </cell>
        </row>
        <row r="5471">
          <cell r="A5471" t="str">
            <v>INSTALACOES HIDRO SANITARIAS</v>
          </cell>
          <cell r="B5471" t="str">
            <v>INHI</v>
          </cell>
          <cell r="C5471" t="str">
            <v>REGISTROS/VALVULAS</v>
          </cell>
          <cell r="D5471" t="str">
            <v>0271</v>
          </cell>
        </row>
        <row r="5471">
          <cell r="G5471">
            <v>103040</v>
          </cell>
          <cell r="H5471" t="str">
            <v>REGISTRO DE ESFERA, PVC, ROSCÁVEL, COM VOLANTE, 2" - FORNECIMENTO E INSTALAÇÃO. AF_08/2021</v>
          </cell>
          <cell r="I5471" t="str">
            <v>UN</v>
          </cell>
          <cell r="J5471" t="str">
            <v>COEFICIENTE DE REPRESENTATIVIDADE</v>
          </cell>
          <cell r="K5471" t="str">
            <v>66,98</v>
          </cell>
        </row>
        <row r="5472">
          <cell r="A5472" t="str">
            <v>INSTALACOES HIDRO SANITARIAS</v>
          </cell>
          <cell r="B5472" t="str">
            <v>INHI</v>
          </cell>
          <cell r="C5472" t="str">
            <v>REGISTROS/VALVULAS</v>
          </cell>
          <cell r="D5472" t="str">
            <v>0271</v>
          </cell>
        </row>
        <row r="5472">
          <cell r="G5472">
            <v>103041</v>
          </cell>
          <cell r="H5472" t="str">
            <v>REGISTRO DE ESFERA, PVC, ROSCÁVEL, COM BORBOLETA, 1/2" - FORNECIMENTO E INSTALAÇÃO. AF_08/2021</v>
          </cell>
          <cell r="I5472" t="str">
            <v>UN</v>
          </cell>
          <cell r="J5472" t="str">
            <v>COEFICIENTE DE REPRESENTATIVIDADE</v>
          </cell>
          <cell r="K5472" t="str">
            <v>13,19</v>
          </cell>
        </row>
        <row r="5473">
          <cell r="A5473" t="str">
            <v>INSTALACOES HIDRO SANITARIAS</v>
          </cell>
          <cell r="B5473" t="str">
            <v>INHI</v>
          </cell>
          <cell r="C5473" t="str">
            <v>REGISTROS/VALVULAS</v>
          </cell>
          <cell r="D5473" t="str">
            <v>0271</v>
          </cell>
        </row>
        <row r="5473">
          <cell r="G5473">
            <v>103042</v>
          </cell>
          <cell r="H5473" t="str">
            <v>REGISTRO DE ESFERA, PVC, ROSCÁVEL, COM BORBOLETA, 3/4" - FORNECIMENTO E INSTALAÇÃO. AF_08/2021</v>
          </cell>
          <cell r="I5473" t="str">
            <v>UN</v>
          </cell>
          <cell r="J5473" t="str">
            <v>COEFICIENTE DE REPRESENTATIVIDADE</v>
          </cell>
          <cell r="K5473" t="str">
            <v>16,66</v>
          </cell>
        </row>
        <row r="5474">
          <cell r="A5474" t="str">
            <v>INSTALACOES HIDRO SANITARIAS</v>
          </cell>
          <cell r="B5474" t="str">
            <v>INHI</v>
          </cell>
          <cell r="C5474" t="str">
            <v>REGISTROS/VALVULAS</v>
          </cell>
          <cell r="D5474" t="str">
            <v>0271</v>
          </cell>
        </row>
        <row r="5474">
          <cell r="G5474">
            <v>103043</v>
          </cell>
          <cell r="H5474" t="str">
            <v>REGISTRO DE ESFERA, PVC, ROSCÁVEL, COM CABEÇA QUADRADA, 1/2" - FORNECIMENTO E INSTALAÇÃO. AF_08/2021</v>
          </cell>
          <cell r="I5474" t="str">
            <v>UN</v>
          </cell>
          <cell r="J5474" t="str">
            <v>COEFICIENTE DE REPRESENTATIVIDADE</v>
          </cell>
          <cell r="K5474" t="str">
            <v>15,05</v>
          </cell>
        </row>
        <row r="5475">
          <cell r="A5475" t="str">
            <v>INSTALACOES HIDRO SANITARIAS</v>
          </cell>
          <cell r="B5475" t="str">
            <v>INHI</v>
          </cell>
          <cell r="C5475" t="str">
            <v>REGISTROS/VALVULAS</v>
          </cell>
          <cell r="D5475" t="str">
            <v>0271</v>
          </cell>
        </row>
        <row r="5475">
          <cell r="G5475">
            <v>103044</v>
          </cell>
          <cell r="H5475" t="str">
            <v>REGISTRO DE ESFERA, PVC, ROSCÁVEL, COM CABEÇA QUADRADA, 3/4" - FORNECIMENTO E INSTALAÇÃO. AF_08/2021</v>
          </cell>
          <cell r="I5475" t="str">
            <v>UN</v>
          </cell>
          <cell r="J5475" t="str">
            <v>COEFICIENTE DE REPRESENTATIVIDADE</v>
          </cell>
          <cell r="K5475" t="str">
            <v>20,52</v>
          </cell>
        </row>
        <row r="5476">
          <cell r="A5476" t="str">
            <v>INSTALACOES HIDRO SANITARIAS</v>
          </cell>
          <cell r="B5476" t="str">
            <v>INHI</v>
          </cell>
          <cell r="C5476" t="str">
            <v>REGISTROS/VALVULAS</v>
          </cell>
          <cell r="D5476" t="str">
            <v>0271</v>
          </cell>
        </row>
        <row r="5476">
          <cell r="G5476">
            <v>103045</v>
          </cell>
          <cell r="H5476" t="str">
            <v>REGISTRO DE PRESSÃO, PVC, ROSCÁVEL, VOLANTE SIMPLES, 1/2" - FORNECIMENTO E INSTALAÇÃO. AF_08/2021</v>
          </cell>
          <cell r="I5476" t="str">
            <v>UN</v>
          </cell>
          <cell r="J5476" t="str">
            <v>COEFICIENTE DE REPRESENTATIVIDADE</v>
          </cell>
          <cell r="K5476" t="str">
            <v>7,10</v>
          </cell>
        </row>
        <row r="5477">
          <cell r="A5477" t="str">
            <v>INSTALACOES HIDRO SANITARIAS</v>
          </cell>
          <cell r="B5477" t="str">
            <v>INHI</v>
          </cell>
          <cell r="C5477" t="str">
            <v>REGISTROS/VALVULAS</v>
          </cell>
          <cell r="D5477" t="str">
            <v>0271</v>
          </cell>
        </row>
        <row r="5477">
          <cell r="G5477">
            <v>103046</v>
          </cell>
          <cell r="H5477" t="str">
            <v>REGISTRO DE PRESSÃO, PVC, ROSCÁVEL, VOLANTE SIMPLES, 3/4" - FORNECIMENTO E INSTALAÇÃO. AF_08/2021</v>
          </cell>
          <cell r="I5477" t="str">
            <v>UN</v>
          </cell>
          <cell r="J5477" t="str">
            <v>COEFICIENTE DE REPRESENTATIVIDADE</v>
          </cell>
          <cell r="K5477" t="str">
            <v>15,88</v>
          </cell>
        </row>
        <row r="5478">
          <cell r="A5478" t="str">
            <v>INSTALACOES HIDRO SANITARIAS</v>
          </cell>
          <cell r="B5478" t="str">
            <v>INHI</v>
          </cell>
          <cell r="C5478" t="str">
            <v>REGISTROS/VALVULAS</v>
          </cell>
          <cell r="D5478" t="str">
            <v>0271</v>
          </cell>
        </row>
        <row r="5478">
          <cell r="G5478">
            <v>103047</v>
          </cell>
          <cell r="H5478" t="str">
            <v>REGISTRO DE ESFERA, PVC, SOLDÁVEL, COM VOLANTE, DN  20 MM - FORNECIMENTO E INSTALAÇÃO. AF_08/2021</v>
          </cell>
          <cell r="I5478" t="str">
            <v>UN</v>
          </cell>
          <cell r="J5478" t="str">
            <v>COEFICIENTE DE REPRESENTATIVIDADE</v>
          </cell>
          <cell r="K5478" t="str">
            <v>16,47</v>
          </cell>
        </row>
        <row r="5479">
          <cell r="A5479" t="str">
            <v>INSTALACOES HIDRO SANITARIAS</v>
          </cell>
          <cell r="B5479" t="str">
            <v>INHI</v>
          </cell>
          <cell r="C5479" t="str">
            <v>REGISTROS/VALVULAS</v>
          </cell>
          <cell r="D5479" t="str">
            <v>0271</v>
          </cell>
        </row>
        <row r="5479">
          <cell r="G5479">
            <v>103048</v>
          </cell>
          <cell r="H5479" t="str">
            <v>REGISTRO DE PRESSÃO, PVC, SOLDÁVEL, VOLANTE SIMPLES, DN  20 MM - FORNECIMENTO E INSTALAÇÃO. AF_08/2021</v>
          </cell>
          <cell r="I5479" t="str">
            <v>UN</v>
          </cell>
          <cell r="J5479" t="str">
            <v>COEFICIENTE DE REPRESENTATIVIDADE</v>
          </cell>
          <cell r="K5479" t="str">
            <v>12,78</v>
          </cell>
        </row>
        <row r="5480">
          <cell r="A5480" t="str">
            <v>INSTALACOES HIDRO SANITARIAS</v>
          </cell>
          <cell r="B5480" t="str">
            <v>INHI</v>
          </cell>
          <cell r="C5480" t="str">
            <v>REGISTROS/VALVULAS</v>
          </cell>
          <cell r="D5480" t="str">
            <v>0271</v>
          </cell>
        </row>
        <row r="5480">
          <cell r="G5480">
            <v>103049</v>
          </cell>
          <cell r="H5480" t="str">
            <v>REGISTRO DE PRESSÃO, PVC, SOLDÁVEL, VOLANTE SIMPLES, DN  25 MM - FORNECIMENTO E INSTALAÇÃO. AF_08/2021</v>
          </cell>
          <cell r="I5480" t="str">
            <v>UN</v>
          </cell>
          <cell r="J5480" t="str">
            <v>COEFICIENTE DE REPRESENTATIVIDADE</v>
          </cell>
          <cell r="K5480" t="str">
            <v>13,75</v>
          </cell>
        </row>
        <row r="5481">
          <cell r="A5481" t="str">
            <v>INSTALACOES HIDRO SANITARIAS</v>
          </cell>
          <cell r="B5481" t="str">
            <v>INHI</v>
          </cell>
          <cell r="C5481" t="str">
            <v>REGISTROS/VALVULAS</v>
          </cell>
          <cell r="D5481" t="str">
            <v>0271</v>
          </cell>
        </row>
        <row r="5481">
          <cell r="G5481">
            <v>103050</v>
          </cell>
          <cell r="H5481" t="str">
            <v>SUBSTITUIÇÃO DE REGISTRO OU VÁLVULA, ROSCÁVEL, DN  20 MM. AF_08/2021</v>
          </cell>
          <cell r="I5481" t="str">
            <v>UN</v>
          </cell>
          <cell r="J5481" t="str">
            <v>COEFICIENTE DE REPRESENTATIVIDADE</v>
          </cell>
          <cell r="K5481" t="str">
            <v>22,40</v>
          </cell>
        </row>
        <row r="5482">
          <cell r="A5482" t="str">
            <v>INSTALACOES HIDRO SANITARIAS</v>
          </cell>
          <cell r="B5482" t="str">
            <v>INHI</v>
          </cell>
          <cell r="C5482" t="str">
            <v>REGISTROS/VALVULAS</v>
          </cell>
          <cell r="D5482" t="str">
            <v>0271</v>
          </cell>
        </row>
        <row r="5482">
          <cell r="G5482">
            <v>103051</v>
          </cell>
          <cell r="H5482" t="str">
            <v>SUBSTITUIÇÃO DE REGISTRO OU VÁLVULA, ROSCÁVEL, DN  25 MM. AF_08/2021</v>
          </cell>
          <cell r="I5482" t="str">
            <v>UN</v>
          </cell>
          <cell r="J5482" t="str">
            <v>COEFICIENTE DE REPRESENTATIVIDADE</v>
          </cell>
          <cell r="K5482" t="str">
            <v>27,05</v>
          </cell>
        </row>
        <row r="5483">
          <cell r="A5483" t="str">
            <v>INSTALACOES HIDRO SANITARIAS</v>
          </cell>
          <cell r="B5483" t="str">
            <v>INHI</v>
          </cell>
          <cell r="C5483" t="str">
            <v>REGISTROS/VALVULAS</v>
          </cell>
          <cell r="D5483" t="str">
            <v>0271</v>
          </cell>
        </row>
        <row r="5483">
          <cell r="G5483">
            <v>103052</v>
          </cell>
          <cell r="H5483" t="str">
            <v>SUBSTITUIÇÃO DE REGISTRO OU VÁLVULA, ROSCÁVEL, DN  32 MM. AF_08/2021</v>
          </cell>
          <cell r="I5483" t="str">
            <v>UN</v>
          </cell>
          <cell r="J5483" t="str">
            <v>COEFICIENTE DE REPRESENTATIVIDADE</v>
          </cell>
          <cell r="K5483" t="str">
            <v>36,47</v>
          </cell>
        </row>
        <row r="5484">
          <cell r="A5484" t="str">
            <v>INSTALACOES HIDRO SANITARIAS</v>
          </cell>
          <cell r="B5484" t="str">
            <v>INHI</v>
          </cell>
          <cell r="C5484" t="str">
            <v>HIDROMETRO</v>
          </cell>
          <cell r="D5484" t="str">
            <v>0272</v>
          </cell>
        </row>
        <row r="5484">
          <cell r="G5484">
            <v>95634</v>
          </cell>
          <cell r="H5484" t="str">
            <v>KIT CAVALETE PARA MEDIÇÃO DE ÁGUA - ENTRADA PRINCIPAL, EM PVC 20 MM (1/2") - FORNECIMENTO E INSTALAÇÃO (EXCLUSIVE HIDRÔMETRO). AF_03/2024</v>
          </cell>
          <cell r="I5484" t="str">
            <v>UN</v>
          </cell>
          <cell r="J5484" t="str">
            <v>COEFICIENTE DE REPRESENTATIVIDADE</v>
          </cell>
          <cell r="K5484" t="str">
            <v>191,86</v>
          </cell>
        </row>
        <row r="5485">
          <cell r="A5485" t="str">
            <v>INSTALACOES HIDRO SANITARIAS</v>
          </cell>
          <cell r="B5485" t="str">
            <v>INHI</v>
          </cell>
          <cell r="C5485" t="str">
            <v>HIDROMETRO</v>
          </cell>
          <cell r="D5485" t="str">
            <v>0272</v>
          </cell>
        </row>
        <row r="5485">
          <cell r="G5485">
            <v>95635</v>
          </cell>
          <cell r="H5485" t="str">
            <v>KIT CAVALETE PARA MEDIÇÃO DE ÁGUA - ENTRADA PRINCIPAL, EM PVC 25 MM (3/4") - FORNECIMENTO E INSTALAÇÃO (EXCLUSIVE HIDRÔMETRO). AF_03/2024</v>
          </cell>
          <cell r="I5485" t="str">
            <v>UN</v>
          </cell>
          <cell r="J5485" t="str">
            <v>COEFICIENTE DE REPRESENTATIVIDADE</v>
          </cell>
          <cell r="K5485" t="str">
            <v>201,24</v>
          </cell>
        </row>
        <row r="5486">
          <cell r="A5486" t="str">
            <v>INSTALACOES HIDRO SANITARIAS</v>
          </cell>
          <cell r="B5486" t="str">
            <v>INHI</v>
          </cell>
          <cell r="C5486" t="str">
            <v>HIDROMETRO</v>
          </cell>
          <cell r="D5486" t="str">
            <v>0272</v>
          </cell>
        </row>
        <row r="5486">
          <cell r="G5486">
            <v>95636</v>
          </cell>
          <cell r="H5486" t="str">
            <v>KIT CAVALETE PARA MEDIÇÃO DE ÁGUA - ENTRADA PRINCIPAL, EM AÇO GALVANIZADO DN 25 MM (1") - FORNECIMENTO E INSTALAÇÃO (EXCLUSIVE HIDRÔMETRO). AF_03/2024</v>
          </cell>
          <cell r="I5486" t="str">
            <v>UN</v>
          </cell>
          <cell r="J5486" t="str">
            <v>COEFICIENTE DE REPRESENTATIVIDADE</v>
          </cell>
          <cell r="K5486" t="str">
            <v>397,07</v>
          </cell>
        </row>
        <row r="5487">
          <cell r="A5487" t="str">
            <v>INSTALACOES HIDRO SANITARIAS</v>
          </cell>
          <cell r="B5487" t="str">
            <v>INHI</v>
          </cell>
          <cell r="C5487" t="str">
            <v>HIDROMETRO</v>
          </cell>
          <cell r="D5487" t="str">
            <v>0272</v>
          </cell>
        </row>
        <row r="5487">
          <cell r="G5487">
            <v>95637</v>
          </cell>
          <cell r="H5487" t="str">
            <v>KIT CAVALETE PARA MEDIÇÃO DE ÁGUA - ENTRADA PRINCIPAL, EM AÇO GALVANIZADO DN 32 MM (1 1/4") - FORNECIMENTO E INSTALAÇÃO (EXCLUSIVE HIDRÔMETRO). AF_03/2024</v>
          </cell>
          <cell r="I5487" t="str">
            <v>UN</v>
          </cell>
          <cell r="J5487" t="str">
            <v>COEFICIENTE DE REPRESENTATIVIDADE</v>
          </cell>
          <cell r="K5487" t="str">
            <v>530,43</v>
          </cell>
        </row>
        <row r="5488">
          <cell r="A5488" t="str">
            <v>INSTALACOES HIDRO SANITARIAS</v>
          </cell>
          <cell r="B5488" t="str">
            <v>INHI</v>
          </cell>
          <cell r="C5488" t="str">
            <v>HIDROMETRO</v>
          </cell>
          <cell r="D5488" t="str">
            <v>0272</v>
          </cell>
        </row>
        <row r="5488">
          <cell r="G5488">
            <v>95638</v>
          </cell>
          <cell r="H5488" t="str">
            <v>KIT CAVALETE PARA MEDIÇÃO DE ÁGUA - ENTRADA PRINCIPAL, EM AÇO GALVANIZADO DN 40 MM (1 1/2") - FORNECIMENTO E INSTALAÇÃO (EXCLUSIVE HIDRÔMETRO). AF_03/2024</v>
          </cell>
          <cell r="I5488" t="str">
            <v>UN</v>
          </cell>
          <cell r="J5488" t="str">
            <v>COEFICIENTE DE REPRESENTATIVIDADE</v>
          </cell>
          <cell r="K5488" t="str">
            <v>657,15</v>
          </cell>
        </row>
        <row r="5489">
          <cell r="A5489" t="str">
            <v>INSTALACOES HIDRO SANITARIAS</v>
          </cell>
          <cell r="B5489" t="str">
            <v>INHI</v>
          </cell>
          <cell r="C5489" t="str">
            <v>HIDROMETRO</v>
          </cell>
          <cell r="D5489" t="str">
            <v>0272</v>
          </cell>
        </row>
        <row r="5489">
          <cell r="G5489">
            <v>95639</v>
          </cell>
          <cell r="H5489" t="str">
            <v>KIT CAVALETE PARA MEDIÇÃO DE ÁGUA - ENTRADA PRINCIPAL, EM AÇO GALVANIZADO DN 50 MM (2") - FORNECIMENTO E INSTALAÇÃO (EXCLUSIVE HIDRÔMETRO). AF_03/2024</v>
          </cell>
          <cell r="I5489" t="str">
            <v>UN</v>
          </cell>
          <cell r="J5489" t="str">
            <v>COEFICIENTE DE REPRESENTATIVIDADE</v>
          </cell>
          <cell r="K5489" t="str">
            <v>909,42</v>
          </cell>
        </row>
        <row r="5490">
          <cell r="A5490" t="str">
            <v>INSTALACOES HIDRO SANITARIAS</v>
          </cell>
          <cell r="B5490" t="str">
            <v>INHI</v>
          </cell>
          <cell r="C5490" t="str">
            <v>HIDROMETRO</v>
          </cell>
          <cell r="D5490" t="str">
            <v>0272</v>
          </cell>
        </row>
        <row r="5490">
          <cell r="G5490">
            <v>95641</v>
          </cell>
          <cell r="H5490" t="str">
            <v>KIT CAVALETE PARA MEDIÇÃO DE ÁGUA - ENTRADA INDIVIDUALIZADA, EM PVC 25 MM (3/4"), PARA 2 MEDIDORES - FORNECIMENTO E INSTALAÇÃO (EXCLUSIVE HIDRÔMETRO). AF_03/2024</v>
          </cell>
          <cell r="I5490" t="str">
            <v>UN</v>
          </cell>
          <cell r="J5490" t="str">
            <v>COEFICIENTE DE REPRESENTATIVIDADE</v>
          </cell>
          <cell r="K5490" t="str">
            <v>305,19</v>
          </cell>
        </row>
        <row r="5491">
          <cell r="A5491" t="str">
            <v>INSTALACOES HIDRO SANITARIAS</v>
          </cell>
          <cell r="B5491" t="str">
            <v>INHI</v>
          </cell>
          <cell r="C5491" t="str">
            <v>HIDROMETRO</v>
          </cell>
          <cell r="D5491" t="str">
            <v>0272</v>
          </cell>
        </row>
        <row r="5491">
          <cell r="G5491">
            <v>95642</v>
          </cell>
          <cell r="H5491" t="str">
            <v>KIT CAVALETE PARA MEDIÇÃO DE ÁGUA - ENTRADA INDIVIDUALIZADA, EM PVC 25 MM (3/4"), PARA 3 MEDIDORES - FORNECIMENTO E INSTALAÇÃO (EXCLUSIVE HIDRÔMETRO). AF_03/2024</v>
          </cell>
          <cell r="I5491" t="str">
            <v>UN</v>
          </cell>
          <cell r="J5491" t="str">
            <v>COEFICIENTE DE REPRESENTATIVIDADE</v>
          </cell>
          <cell r="K5491" t="str">
            <v>452,15</v>
          </cell>
        </row>
        <row r="5492">
          <cell r="A5492" t="str">
            <v>INSTALACOES HIDRO SANITARIAS</v>
          </cell>
          <cell r="B5492" t="str">
            <v>INHI</v>
          </cell>
          <cell r="C5492" t="str">
            <v>HIDROMETRO</v>
          </cell>
          <cell r="D5492" t="str">
            <v>0272</v>
          </cell>
        </row>
        <row r="5492">
          <cell r="G5492">
            <v>95643</v>
          </cell>
          <cell r="H5492" t="str">
            <v>KIT CAVALETE PARA MEDIÇÃO DE ÁGUA - ENTRADA INDIVIDUALIZADA, EM PVC 25 MM (3/4"), PARA 4 MEDIDORES - FORNECIMENTO E INSTALAÇÃO (EXCLUSIVE HIDRÔMETRO). AF_03/2024</v>
          </cell>
          <cell r="I5492" t="str">
            <v>UN</v>
          </cell>
          <cell r="J5492" t="str">
            <v>COEFICIENTE DE REPRESENTATIVIDADE</v>
          </cell>
          <cell r="K5492" t="str">
            <v>592,62</v>
          </cell>
        </row>
        <row r="5493">
          <cell r="A5493" t="str">
            <v>INSTALACOES HIDRO SANITARIAS</v>
          </cell>
          <cell r="B5493" t="str">
            <v>INHI</v>
          </cell>
          <cell r="C5493" t="str">
            <v>HIDROMETRO</v>
          </cell>
          <cell r="D5493" t="str">
            <v>0272</v>
          </cell>
        </row>
        <row r="5493">
          <cell r="G5493">
            <v>95644</v>
          </cell>
          <cell r="H5493" t="str">
            <v>KIT CAVALETE PARA MEDIÇÃO DE ÁGUA - ENTRADA INDIVIDUALIZADA, EM PVC 32 MM (1"), PARA 1 MEDIDOR - FORNECIMENTO E INSTALAÇÃO (EXCLUSIVE HIDRÔMETRO). AF_03/2024</v>
          </cell>
          <cell r="I5493" t="str">
            <v>UN</v>
          </cell>
          <cell r="J5493" t="str">
            <v>COEFICIENTE DE REPRESENTATIVIDADE</v>
          </cell>
          <cell r="K5493" t="str">
            <v>226,57</v>
          </cell>
        </row>
        <row r="5494">
          <cell r="A5494" t="str">
            <v>INSTALACOES HIDRO SANITARIAS</v>
          </cell>
          <cell r="B5494" t="str">
            <v>INHI</v>
          </cell>
          <cell r="C5494" t="str">
            <v>HIDROMETRO</v>
          </cell>
          <cell r="D5494" t="str">
            <v>0272</v>
          </cell>
        </row>
        <row r="5494">
          <cell r="G5494">
            <v>95645</v>
          </cell>
          <cell r="H5494" t="str">
            <v>KIT CAVALETE PARA MEDIÇÃO DE ÁGUA - ENTRADA INDIVIDUALIZADA, EM PVC 32 MM (1"), PARA 2 MEDIDORES - FORNECIMENTO E INSTALAÇÃO (EXCLUSIVE HIDRÔMETRO). AF_03/2024</v>
          </cell>
          <cell r="I5494" t="str">
            <v>UN</v>
          </cell>
          <cell r="J5494" t="str">
            <v>COEFICIENTE DE REPRESENTATIVIDADE</v>
          </cell>
          <cell r="K5494" t="str">
            <v>418,90</v>
          </cell>
        </row>
        <row r="5495">
          <cell r="A5495" t="str">
            <v>INSTALACOES HIDRO SANITARIAS</v>
          </cell>
          <cell r="B5495" t="str">
            <v>INHI</v>
          </cell>
          <cell r="C5495" t="str">
            <v>HIDROMETRO</v>
          </cell>
          <cell r="D5495" t="str">
            <v>0272</v>
          </cell>
        </row>
        <row r="5495">
          <cell r="G5495">
            <v>95646</v>
          </cell>
          <cell r="H5495" t="str">
            <v>KIT CAVALETE PARA MEDIÇÃO DE ÁGUA - ENTRADA INDIVIDUALIZADA, EM PVC 32 MM (1"), PARA 3 MEDIDORES - FORNECIMENTO E INSTALAÇÃO (EXCLUSIVE HIDRÔMETRO). AF_03/2024</v>
          </cell>
          <cell r="I5495" t="str">
            <v>UN</v>
          </cell>
          <cell r="J5495" t="str">
            <v>COEFICIENTE DE REPRESENTATIVIDADE</v>
          </cell>
          <cell r="K5495" t="str">
            <v>625,10</v>
          </cell>
        </row>
        <row r="5496">
          <cell r="A5496" t="str">
            <v>INSTALACOES HIDRO SANITARIAS</v>
          </cell>
          <cell r="B5496" t="str">
            <v>INHI</v>
          </cell>
          <cell r="C5496" t="str">
            <v>HIDROMETRO</v>
          </cell>
          <cell r="D5496" t="str">
            <v>0272</v>
          </cell>
        </row>
        <row r="5496">
          <cell r="G5496">
            <v>95647</v>
          </cell>
          <cell r="H5496" t="str">
            <v>KIT CAVALETE PARA MEDIÇÃO DE ÁGUA - ENTRADA INDIVIDUALIZADA, EM PVC 32 MM (1"), PARA 4 MEDIDORES - FORNECIMENTO E INSTALAÇÃO (EXCLUSIVE HIDRÔMETRO). AF_03/2024</v>
          </cell>
          <cell r="I5496" t="str">
            <v>UN</v>
          </cell>
          <cell r="J5496" t="str">
            <v>COEFICIENTE DE REPRESENTATIVIDADE</v>
          </cell>
          <cell r="K5496" t="str">
            <v>821,31</v>
          </cell>
        </row>
        <row r="5497">
          <cell r="A5497" t="str">
            <v>INSTALACOES HIDRO SANITARIAS</v>
          </cell>
          <cell r="B5497" t="str">
            <v>INHI</v>
          </cell>
          <cell r="C5497" t="str">
            <v>HIDROMETRO</v>
          </cell>
          <cell r="D5497" t="str">
            <v>0272</v>
          </cell>
        </row>
        <row r="5497">
          <cell r="G5497">
            <v>95648</v>
          </cell>
          <cell r="H5497" t="str">
            <v>KIT CAVALETE PARA MEDIÇÃO DE ÁGUA - ENTRADA INDIVIDUALIZADA, EM CPVC DN 28 MM (1"), PARA 1 MEDIDOR - FORNECIMENTO E INSTALAÇÃO (EXCLUSIVE HIDRÔMETRO). AF_03/2024</v>
          </cell>
          <cell r="I5497" t="str">
            <v>UN</v>
          </cell>
          <cell r="J5497" t="str">
            <v>COEFICIENTE DE REPRESENTATIVIDADE</v>
          </cell>
          <cell r="K5497" t="str">
            <v>568,11</v>
          </cell>
        </row>
        <row r="5498">
          <cell r="A5498" t="str">
            <v>INSTALACOES HIDRO SANITARIAS</v>
          </cell>
          <cell r="B5498" t="str">
            <v>INHI</v>
          </cell>
          <cell r="C5498" t="str">
            <v>HIDROMETRO</v>
          </cell>
          <cell r="D5498" t="str">
            <v>0272</v>
          </cell>
        </row>
        <row r="5498">
          <cell r="G5498">
            <v>95649</v>
          </cell>
          <cell r="H5498" t="str">
            <v>KIT CAVALETE PARA MEDIÇÃO DE ÁGUA - ENTRADA INDIVIDUALIZADA, EM CPVC DN 28 MM (1"), PARA 2 MEDIDORES - FORNECIMENTO E INSTALAÇÃO (EXCLUSIVE HIDRÔMETRO). AF_03/2024</v>
          </cell>
          <cell r="I5498" t="str">
            <v>UN</v>
          </cell>
          <cell r="J5498" t="str">
            <v>COEFICIENTE DE REPRESENTATIVIDADE</v>
          </cell>
          <cell r="K5498" t="str">
            <v>988,15</v>
          </cell>
        </row>
        <row r="5499">
          <cell r="A5499" t="str">
            <v>INSTALACOES HIDRO SANITARIAS</v>
          </cell>
          <cell r="B5499" t="str">
            <v>INHI</v>
          </cell>
          <cell r="C5499" t="str">
            <v>HIDROMETRO</v>
          </cell>
          <cell r="D5499" t="str">
            <v>0272</v>
          </cell>
        </row>
        <row r="5499">
          <cell r="G5499">
            <v>95650</v>
          </cell>
          <cell r="H5499" t="str">
            <v>KIT CAVALETE PARA MEDIÇÃO DE ÁGUA - ENTRADA INDIVIDUALIZADA, EM CPVC DN 28 MM (1"), PARA 3 MEDIDORES - FORNECIMENTO E INSTALAÇÃO (EXCLUSIVE HIDRÔMETRO). AF_03/2024</v>
          </cell>
          <cell r="I5499" t="str">
            <v>UN</v>
          </cell>
          <cell r="J5499" t="str">
            <v>COEFICIENTE DE REPRESENTATIVIDADE</v>
          </cell>
          <cell r="K5499" t="str">
            <v>1.445,52</v>
          </cell>
        </row>
        <row r="5500">
          <cell r="A5500" t="str">
            <v>INSTALACOES HIDRO SANITARIAS</v>
          </cell>
          <cell r="B5500" t="str">
            <v>INHI</v>
          </cell>
          <cell r="C5500" t="str">
            <v>HIDROMETRO</v>
          </cell>
          <cell r="D5500" t="str">
            <v>0272</v>
          </cell>
        </row>
        <row r="5500">
          <cell r="G5500">
            <v>95651</v>
          </cell>
          <cell r="H5500" t="str">
            <v>KIT CAVALETE PARA MEDIÇÃO DE ÁGUA - ENTRADA INDIVIDUALIZADA, EM CPVC DN 28 MM (1"), PARA 4 MEDIDORES - FORNECIMENTO E INSTALAÇÃO (EXCLUSIVE HIDRÔMETRO). AF_03/2024</v>
          </cell>
          <cell r="I5500" t="str">
            <v>UN</v>
          </cell>
          <cell r="J5500" t="str">
            <v>COEFICIENTE DE REPRESENTATIVIDADE</v>
          </cell>
          <cell r="K5500" t="str">
            <v>1.880,73</v>
          </cell>
        </row>
        <row r="5501">
          <cell r="A5501" t="str">
            <v>INSTALACOES HIDRO SANITARIAS</v>
          </cell>
          <cell r="B5501" t="str">
            <v>INHI</v>
          </cell>
          <cell r="C5501" t="str">
            <v>HIDROMETRO</v>
          </cell>
          <cell r="D5501" t="str">
            <v>0272</v>
          </cell>
        </row>
        <row r="5501">
          <cell r="G5501">
            <v>95652</v>
          </cell>
          <cell r="H5501" t="str">
            <v>KIT CAVALETE PARA MEDIÇÃO DE ÁGUA - ENTRADA INDIVIDUALIZADA, EM CPVC DN 35 MM (1 1/4"), PARA 1 MEDIDOR - FORNECIMENTO E INSTALAÇÃO (EXCLUSIVE HIDRÔMETRO). AF_03/2024</v>
          </cell>
          <cell r="I5501" t="str">
            <v>UN</v>
          </cell>
          <cell r="J5501" t="str">
            <v>COEFICIENTE DE REPRESENTATIVIDADE</v>
          </cell>
          <cell r="K5501" t="str">
            <v>706,40</v>
          </cell>
        </row>
        <row r="5502">
          <cell r="A5502" t="str">
            <v>INSTALACOES HIDRO SANITARIAS</v>
          </cell>
          <cell r="B5502" t="str">
            <v>INHI</v>
          </cell>
          <cell r="C5502" t="str">
            <v>HIDROMETRO</v>
          </cell>
          <cell r="D5502" t="str">
            <v>0272</v>
          </cell>
        </row>
        <row r="5502">
          <cell r="G5502">
            <v>95653</v>
          </cell>
          <cell r="H5502" t="str">
            <v>KIT CAVALETE PARA MEDIÇÃO DE ÁGUA - ENTRADA INDIVIDUALIZADA, EM CPVC DN 35 MM (1 1/4"), PARA 2 MEDIDORES - FORNECIMENTO E INSTALAÇÃO (EXCLUSIVE HIDRÔMETRO). AF_03/2024</v>
          </cell>
          <cell r="I5502" t="str">
            <v>UN</v>
          </cell>
          <cell r="J5502" t="str">
            <v>COEFICIENTE DE REPRESENTATIVIDADE</v>
          </cell>
          <cell r="K5502" t="str">
            <v>1.262,99</v>
          </cell>
        </row>
        <row r="5503">
          <cell r="A5503" t="str">
            <v>INSTALACOES HIDRO SANITARIAS</v>
          </cell>
          <cell r="B5503" t="str">
            <v>INHI</v>
          </cell>
          <cell r="C5503" t="str">
            <v>HIDROMETRO</v>
          </cell>
          <cell r="D5503" t="str">
            <v>0272</v>
          </cell>
        </row>
        <row r="5503">
          <cell r="G5503">
            <v>95654</v>
          </cell>
          <cell r="H5503" t="str">
            <v>KIT CAVALETE PARA MEDIÇÃO DE ÁGUA - ENTRADA INDIVIDUALIZADA, EM CPVC DN 35 MM (1 1/4"), PARA 3 MEDIDORES - FORNECIMENTO E INSTALAÇÃO (EXCLUSIVE HIDRÔMETRO). AF_03/2024</v>
          </cell>
          <cell r="I5503" t="str">
            <v>UN</v>
          </cell>
          <cell r="J5503" t="str">
            <v>COEFICIENTE DE REPRESENTATIVIDADE</v>
          </cell>
          <cell r="K5503" t="str">
            <v>1.862,07</v>
          </cell>
        </row>
        <row r="5504">
          <cell r="A5504" t="str">
            <v>INSTALACOES HIDRO SANITARIAS</v>
          </cell>
          <cell r="B5504" t="str">
            <v>INHI</v>
          </cell>
          <cell r="C5504" t="str">
            <v>HIDROMETRO</v>
          </cell>
          <cell r="D5504" t="str">
            <v>0272</v>
          </cell>
        </row>
        <row r="5504">
          <cell r="G5504">
            <v>95655</v>
          </cell>
          <cell r="H5504" t="str">
            <v>KIT CAVALETE PARA MEDIÇÃO DE ÁGUA - ENTRADA INDIVIDUALIZADA, EM CPVC DN 35 MM (1 1/4"), PARA 4 MEDIDORES - FORNECIMENTO E INSTALAÇÃO (EXCLUSIVE HIDRÔMETRO). AF_03/2024</v>
          </cell>
          <cell r="I5504" t="str">
            <v>UN</v>
          </cell>
          <cell r="J5504" t="str">
            <v>COEFICIENTE DE REPRESENTATIVIDADE</v>
          </cell>
          <cell r="K5504" t="str">
            <v>2.432,71</v>
          </cell>
        </row>
        <row r="5505">
          <cell r="A5505" t="str">
            <v>INSTALACOES HIDRO SANITARIAS</v>
          </cell>
          <cell r="B5505" t="str">
            <v>INHI</v>
          </cell>
          <cell r="C5505" t="str">
            <v>HIDROMETRO</v>
          </cell>
          <cell r="D5505" t="str">
            <v>0272</v>
          </cell>
        </row>
        <row r="5505">
          <cell r="G5505">
            <v>95657</v>
          </cell>
          <cell r="H5505" t="str">
            <v>KIT CAVALETE PARA MEDIÇÃO DE ÁGUA - ENTRADA INDIVIDUALIZADA, EM PPR PN20 DN 25 MM (3/4") PARA 1 MEDIDOR - FORNECIMENTO E INSTALAÇÃO (EXCLUSIVE HIDRÔMETRO). AF_03/2024</v>
          </cell>
          <cell r="I5505" t="str">
            <v>UN</v>
          </cell>
          <cell r="J5505" t="str">
            <v>ATRIBUÍDO SÃO PAULO</v>
          </cell>
          <cell r="K5505" t="str">
            <v>308,06</v>
          </cell>
        </row>
        <row r="5506">
          <cell r="A5506" t="str">
            <v>INSTALACOES HIDRO SANITARIAS</v>
          </cell>
          <cell r="B5506" t="str">
            <v>INHI</v>
          </cell>
          <cell r="C5506" t="str">
            <v>HIDROMETRO</v>
          </cell>
          <cell r="D5506" t="str">
            <v>0272</v>
          </cell>
        </row>
        <row r="5506">
          <cell r="G5506">
            <v>95658</v>
          </cell>
          <cell r="H5506" t="str">
            <v>KIT CAVALETE PARA MEDIÇÃO DE ÁGUA - ENTRADA INDIVIDUALIZADA, EM PPR PN20 DN 25 MM (3/4") PARA 2 MEDIDORES - FORNECIMENTO E INSTALAÇÃO (EXCLUSIVE HIDRÔMETRO). AF_03/2024</v>
          </cell>
          <cell r="I5506" t="str">
            <v>UN</v>
          </cell>
          <cell r="J5506" t="str">
            <v>ATRIBUÍDO SÃO PAULO</v>
          </cell>
          <cell r="K5506" t="str">
            <v>564,20</v>
          </cell>
        </row>
        <row r="5507">
          <cell r="A5507" t="str">
            <v>INSTALACOES HIDRO SANITARIAS</v>
          </cell>
          <cell r="B5507" t="str">
            <v>INHI</v>
          </cell>
          <cell r="C5507" t="str">
            <v>HIDROMETRO</v>
          </cell>
          <cell r="D5507" t="str">
            <v>0272</v>
          </cell>
        </row>
        <row r="5507">
          <cell r="G5507">
            <v>95659</v>
          </cell>
          <cell r="H5507" t="str">
            <v>KIT CAVALETE PARA MEDIÇÃO DE ÁGUA - ENTRADA INDIVIDUALIZADA, EM PPR PN20 DN 25 MM (3/4") PARA 3 MEDIDORES - FORNECIMENTO E INSTALAÇÃO (EXCLUSIVE HIDRÔMETRO). AF_03/2024</v>
          </cell>
          <cell r="I5507" t="str">
            <v>UN</v>
          </cell>
          <cell r="J5507" t="str">
            <v>ATRIBUÍDO SÃO PAULO</v>
          </cell>
          <cell r="K5507" t="str">
            <v>840,20</v>
          </cell>
        </row>
        <row r="5508">
          <cell r="A5508" t="str">
            <v>INSTALACOES HIDRO SANITARIAS</v>
          </cell>
          <cell r="B5508" t="str">
            <v>INHI</v>
          </cell>
          <cell r="C5508" t="str">
            <v>HIDROMETRO</v>
          </cell>
          <cell r="D5508" t="str">
            <v>0272</v>
          </cell>
        </row>
        <row r="5508">
          <cell r="G5508">
            <v>95660</v>
          </cell>
          <cell r="H5508" t="str">
            <v>KIT CAVALETE PARA MEDIÇÃO DE ÁGUA - ENTRADA INDIVIDUALIZADA, EM PPR PN20 DN 25 MM (3/4") PARA 4 MEDIDORES - FORNECIMENTO E INSTALAÇÃO (EXCLUSIVE HIDRÔMETRO). AF_03/2024</v>
          </cell>
          <cell r="I5508" t="str">
            <v>UN</v>
          </cell>
          <cell r="J5508" t="str">
            <v>ATRIBUÍDO SÃO PAULO</v>
          </cell>
          <cell r="K5508" t="str">
            <v>1.102,60</v>
          </cell>
        </row>
        <row r="5509">
          <cell r="A5509" t="str">
            <v>INSTALACOES HIDRO SANITARIAS</v>
          </cell>
          <cell r="B5509" t="str">
            <v>INHI</v>
          </cell>
          <cell r="C5509" t="str">
            <v>HIDROMETRO</v>
          </cell>
          <cell r="D5509" t="str">
            <v>0272</v>
          </cell>
        </row>
        <row r="5509">
          <cell r="G5509">
            <v>95661</v>
          </cell>
          <cell r="H5509" t="str">
            <v>KIT CAVALETE PARA MEDIÇÃO DE ÁGUA - ENTRADA INDIVIDUALIZADA, EM PPR PN20 DN 32 MM (1") PARA 1 MEDIDOR - FORNECIMENTO E INSTALAÇÃO (EXCLUSIVE HIDRÔMETRO). AF_03/2024</v>
          </cell>
          <cell r="I5509" t="str">
            <v>UN</v>
          </cell>
          <cell r="J5509" t="str">
            <v>ATRIBUÍDO SÃO PAULO</v>
          </cell>
          <cell r="K5509" t="str">
            <v>388,50</v>
          </cell>
        </row>
        <row r="5510">
          <cell r="A5510" t="str">
            <v>INSTALACOES HIDRO SANITARIAS</v>
          </cell>
          <cell r="B5510" t="str">
            <v>INHI</v>
          </cell>
          <cell r="C5510" t="str">
            <v>HIDROMETRO</v>
          </cell>
          <cell r="D5510" t="str">
            <v>0272</v>
          </cell>
        </row>
        <row r="5510">
          <cell r="G5510">
            <v>95662</v>
          </cell>
          <cell r="H5510" t="str">
            <v>KIT CAVALETE PARA MEDIÇÃO DE ÁGUA - ENTRADA INDIVIDUALIZADA, EM PPR PN20 DN 32 MM (1") PARA 2 MEDIDORES - FORNECIMENTO E INSTALAÇÃO (EXCLUSIVE HIDRÔMETRO). AF_03/2024</v>
          </cell>
          <cell r="I5510" t="str">
            <v>UN</v>
          </cell>
          <cell r="J5510" t="str">
            <v>ATRIBUÍDO SÃO PAULO</v>
          </cell>
          <cell r="K5510" t="str">
            <v>723,72</v>
          </cell>
        </row>
        <row r="5511">
          <cell r="A5511" t="str">
            <v>INSTALACOES HIDRO SANITARIAS</v>
          </cell>
          <cell r="B5511" t="str">
            <v>INHI</v>
          </cell>
          <cell r="C5511" t="str">
            <v>HIDROMETRO</v>
          </cell>
          <cell r="D5511" t="str">
            <v>0272</v>
          </cell>
        </row>
        <row r="5511">
          <cell r="G5511">
            <v>95663</v>
          </cell>
          <cell r="H5511" t="str">
            <v>KIT CAVALETE PARA MEDIÇÃO DE ÁGUA - ENTRADA INDIVIDUALIZADA, EM PPR PN20 DN 32 MM (1") PARA 3 MEDIDORES - FORNECIMENTO E INSTALAÇÃO (EXCLUSIVE HIDRÔMETRO). AF_03/2024</v>
          </cell>
          <cell r="I5511" t="str">
            <v>UN</v>
          </cell>
          <cell r="J5511" t="str">
            <v>ATRIBUÍDO SÃO PAULO</v>
          </cell>
          <cell r="K5511" t="str">
            <v>1.082,93</v>
          </cell>
        </row>
        <row r="5512">
          <cell r="A5512" t="str">
            <v>INSTALACOES HIDRO SANITARIAS</v>
          </cell>
          <cell r="B5512" t="str">
            <v>INHI</v>
          </cell>
          <cell r="C5512" t="str">
            <v>HIDROMETRO</v>
          </cell>
          <cell r="D5512" t="str">
            <v>0272</v>
          </cell>
        </row>
        <row r="5512">
          <cell r="G5512">
            <v>95664</v>
          </cell>
          <cell r="H5512" t="str">
            <v>KIT CAVALETE PARA MEDIÇÃO DE ÁGUA - ENTRADA INDIVIDUALIZADA, EM PPR PN20 DN 32 MM (1") PARA 4 MEDIDORES - FORNECIMENTO E INSTALAÇÃO (EXCLUSIVE HIDRÔMETRO). AF_03/2024</v>
          </cell>
          <cell r="I5512" t="str">
            <v>UN</v>
          </cell>
          <cell r="J5512" t="str">
            <v>ATRIBUÍDO SÃO PAULO</v>
          </cell>
          <cell r="K5512" t="str">
            <v>1.423,50</v>
          </cell>
        </row>
        <row r="5513">
          <cell r="A5513" t="str">
            <v>INSTALACOES HIDRO SANITARIAS</v>
          </cell>
          <cell r="B5513" t="str">
            <v>INHI</v>
          </cell>
          <cell r="C5513" t="str">
            <v>HIDROMETRO</v>
          </cell>
          <cell r="D5513" t="str">
            <v>0272</v>
          </cell>
        </row>
        <row r="5513">
          <cell r="G5513">
            <v>95665</v>
          </cell>
          <cell r="H5513" t="str">
            <v>KIT CAVALETE PARA MEDIÇÃO DE ÁGUA - ENTRADA INDIVIDUALIZADA, EM PPR PN25 DN 25 MM (3/4") PARA 1 MEDIDOR - FORNECIMENTO E INSTALAÇÃO (EXCLUSIVE HIDRÔMETRO). AF_03/2024</v>
          </cell>
          <cell r="I5513" t="str">
            <v>UN</v>
          </cell>
          <cell r="J5513" t="str">
            <v>ATRIBUÍDO SÃO PAULO</v>
          </cell>
          <cell r="K5513" t="str">
            <v>340,20</v>
          </cell>
        </row>
        <row r="5514">
          <cell r="A5514" t="str">
            <v>INSTALACOES HIDRO SANITARIAS</v>
          </cell>
          <cell r="B5514" t="str">
            <v>INHI</v>
          </cell>
          <cell r="C5514" t="str">
            <v>HIDROMETRO</v>
          </cell>
          <cell r="D5514" t="str">
            <v>0272</v>
          </cell>
        </row>
        <row r="5514">
          <cell r="G5514">
            <v>95666</v>
          </cell>
          <cell r="H5514" t="str">
            <v>KIT CAVALETE PARA MEDIÇÃO DE ÁGUA - ENTRADA INDIVIDUALIZADA, EM PPR PN25 DN 25 MM (3/4") PARA 2 MEDIDORES - FORNECIMENTO E INSTALAÇÃO (EXCLUSIVE HIDRÔMETRO). AF_03/2024</v>
          </cell>
          <cell r="I5514" t="str">
            <v>UN</v>
          </cell>
          <cell r="J5514" t="str">
            <v>ATRIBUÍDO SÃO PAULO</v>
          </cell>
          <cell r="K5514" t="str">
            <v>605,48</v>
          </cell>
        </row>
        <row r="5515">
          <cell r="A5515" t="str">
            <v>INSTALACOES HIDRO SANITARIAS</v>
          </cell>
          <cell r="B5515" t="str">
            <v>INHI</v>
          </cell>
          <cell r="C5515" t="str">
            <v>HIDROMETRO</v>
          </cell>
          <cell r="D5515" t="str">
            <v>0272</v>
          </cell>
        </row>
        <row r="5515">
          <cell r="G5515">
            <v>95667</v>
          </cell>
          <cell r="H5515" t="str">
            <v>KIT CAVALETE PARA MEDIÇÃO DE ÁGUA - ENTRADA INDIVIDUALIZADA, EM PPR PN25 DN 25 MM (3/4") PARA 3 MEDIDORES - FORNECIMENTO E INSTALAÇÃO (EXCLUSIVE HIDRÔMETRO). AF_03/2024</v>
          </cell>
          <cell r="I5515" t="str">
            <v>UN</v>
          </cell>
          <cell r="J5515" t="str">
            <v>ATRIBUÍDO SÃO PAULO</v>
          </cell>
          <cell r="K5515" t="str">
            <v>897,17</v>
          </cell>
        </row>
        <row r="5516">
          <cell r="A5516" t="str">
            <v>INSTALACOES HIDRO SANITARIAS</v>
          </cell>
          <cell r="B5516" t="str">
            <v>INHI</v>
          </cell>
          <cell r="C5516" t="str">
            <v>HIDROMETRO</v>
          </cell>
          <cell r="D5516" t="str">
            <v>0272</v>
          </cell>
        </row>
        <row r="5516">
          <cell r="G5516">
            <v>95668</v>
          </cell>
          <cell r="H5516" t="str">
            <v>KIT CAVALETE PARA MEDIÇÃO DE ÁGUA - ENTRADA INDIVIDUALIZADA, EM PPR PN25 DN 25 MM (3/4") PARA 4 MEDIDORES - FORNECIMENTO E INSTALAÇÃO (EXCLUSIVE HIDRÔMETRO). AF_03/2024</v>
          </cell>
          <cell r="I5516" t="str">
            <v>UN</v>
          </cell>
          <cell r="J5516" t="str">
            <v>ATRIBUÍDO SÃO PAULO</v>
          </cell>
          <cell r="K5516" t="str">
            <v>1.173,37</v>
          </cell>
        </row>
        <row r="5517">
          <cell r="A5517" t="str">
            <v>INSTALACOES HIDRO SANITARIAS</v>
          </cell>
          <cell r="B5517" t="str">
            <v>INHI</v>
          </cell>
          <cell r="C5517" t="str">
            <v>HIDROMETRO</v>
          </cell>
          <cell r="D5517" t="str">
            <v>0272</v>
          </cell>
        </row>
        <row r="5517">
          <cell r="G5517">
            <v>95669</v>
          </cell>
          <cell r="H5517" t="str">
            <v>KIT CAVALETE PARA MEDIÇÃO DE ÁGUA - ENTRADA INDIVIDUALIZADA, EM PPR PN25 DN 32 MM (1") PARA 1 MEDIDOR - FORNECIMENTO E INSTALAÇÃO (EXCLUSIVE HIDRÔMETRO). AF_03/2024</v>
          </cell>
          <cell r="I5517" t="str">
            <v>UN</v>
          </cell>
          <cell r="J5517" t="str">
            <v>ATRIBUÍDO SÃO PAULO</v>
          </cell>
          <cell r="K5517" t="str">
            <v>416,65</v>
          </cell>
        </row>
        <row r="5518">
          <cell r="A5518" t="str">
            <v>INSTALACOES HIDRO SANITARIAS</v>
          </cell>
          <cell r="B5518" t="str">
            <v>INHI</v>
          </cell>
          <cell r="C5518" t="str">
            <v>HIDROMETRO</v>
          </cell>
          <cell r="D5518" t="str">
            <v>0272</v>
          </cell>
        </row>
        <row r="5518">
          <cell r="G5518">
            <v>95670</v>
          </cell>
          <cell r="H5518" t="str">
            <v>KIT CAVALETE PARA MEDIÇÃO DE ÁGUA - ENTRADA INDIVIDUALIZADA, EM PPR PN25 DN 32 MM (1") PARA 2 MEDIDORES - FORNECIMENTO E INSTALAÇÃO (EXCLUSIVE HIDRÔMETRO). AF_03/2024</v>
          </cell>
          <cell r="I5518" t="str">
            <v>UN</v>
          </cell>
          <cell r="J5518" t="str">
            <v>ATRIBUÍDO SÃO PAULO</v>
          </cell>
          <cell r="K5518" t="str">
            <v>757,19</v>
          </cell>
        </row>
        <row r="5519">
          <cell r="A5519" t="str">
            <v>INSTALACOES HIDRO SANITARIAS</v>
          </cell>
          <cell r="B5519" t="str">
            <v>INHI</v>
          </cell>
          <cell r="C5519" t="str">
            <v>HIDROMETRO</v>
          </cell>
          <cell r="D5519" t="str">
            <v>0272</v>
          </cell>
        </row>
        <row r="5519">
          <cell r="G5519">
            <v>95671</v>
          </cell>
          <cell r="H5519" t="str">
            <v>KIT CAVALETE PARA MEDIÇÃO DE ÁGUA - ENTRADA INDIVIDUALIZADA, EM PPR PN25 DN 32 MM (1") PARA 3 MEDIDORES - FORNECIMENTO E INSTALAÇÃO (EXCLUSIVE HIDRÔMETRO). AF_03/2024</v>
          </cell>
          <cell r="I5519" t="str">
            <v>UN</v>
          </cell>
          <cell r="J5519" t="str">
            <v>ATRIBUÍDO SÃO PAULO</v>
          </cell>
          <cell r="K5519" t="str">
            <v>1.127,62</v>
          </cell>
        </row>
        <row r="5520">
          <cell r="A5520" t="str">
            <v>INSTALACOES HIDRO SANITARIAS</v>
          </cell>
          <cell r="B5520" t="str">
            <v>INHI</v>
          </cell>
          <cell r="C5520" t="str">
            <v>HIDROMETRO</v>
          </cell>
          <cell r="D5520" t="str">
            <v>0272</v>
          </cell>
        </row>
        <row r="5520">
          <cell r="G5520">
            <v>95672</v>
          </cell>
          <cell r="H5520" t="str">
            <v>KIT CAVALETE PARA MEDIÇÃO DE ÁGUA - ENTRADA INDIVIDUALIZADA, EM PPR PN25 DN 32 MM (1") PARA 4 MEDIDORES - FORNECIMENTO E INSTALAÇÃO (EXCLUSIVE HIDRÔMETRO). AF_03/2024</v>
          </cell>
          <cell r="I5520" t="str">
            <v>UN</v>
          </cell>
          <cell r="J5520" t="str">
            <v>ATRIBUÍDO SÃO PAULO</v>
          </cell>
          <cell r="K5520" t="str">
            <v>1.478,33</v>
          </cell>
        </row>
        <row r="5521">
          <cell r="A5521" t="str">
            <v>INSTALACOES HIDRO SANITARIAS</v>
          </cell>
          <cell r="B5521" t="str">
            <v>INHI</v>
          </cell>
          <cell r="C5521" t="str">
            <v>HIDROMETRO</v>
          </cell>
          <cell r="D5521" t="str">
            <v>0272</v>
          </cell>
        </row>
        <row r="5521">
          <cell r="G5521">
            <v>95673</v>
          </cell>
          <cell r="H5521" t="str">
            <v>HIDRÔMETRO DN 1/2", 1,5 M3/H - FORNECIMENTO E INSTALAÇÃO. AF_03/2024</v>
          </cell>
          <cell r="I5521" t="str">
            <v>UN</v>
          </cell>
          <cell r="J5521" t="str">
            <v>COEFICIENTE DE REPRESENTATIVIDADE</v>
          </cell>
          <cell r="K5521" t="str">
            <v>179,26</v>
          </cell>
        </row>
        <row r="5522">
          <cell r="A5522" t="str">
            <v>INSTALACOES HIDRO SANITARIAS</v>
          </cell>
          <cell r="B5522" t="str">
            <v>INHI</v>
          </cell>
          <cell r="C5522" t="str">
            <v>HIDROMETRO</v>
          </cell>
          <cell r="D5522" t="str">
            <v>0272</v>
          </cell>
        </row>
        <row r="5522">
          <cell r="G5522">
            <v>95674</v>
          </cell>
          <cell r="H5522" t="str">
            <v>HIDRÔMETRO DN 1/2", 3,0 M3/H - FORNECIMENTO E INSTALAÇÃO. AF_03/2024</v>
          </cell>
          <cell r="I5522" t="str">
            <v>UN</v>
          </cell>
          <cell r="J5522" t="str">
            <v>COEFICIENTE DE REPRESENTATIVIDADE</v>
          </cell>
          <cell r="K5522" t="str">
            <v>191,02</v>
          </cell>
        </row>
        <row r="5523">
          <cell r="A5523" t="str">
            <v>INSTALACOES HIDRO SANITARIAS</v>
          </cell>
          <cell r="B5523" t="str">
            <v>INHI</v>
          </cell>
          <cell r="C5523" t="str">
            <v>HIDROMETRO</v>
          </cell>
          <cell r="D5523" t="str">
            <v>0272</v>
          </cell>
        </row>
        <row r="5523">
          <cell r="G5523">
            <v>95675</v>
          </cell>
          <cell r="H5523" t="str">
            <v>HIDRÔMETRO DN 3/4", 5,0 M3/H - FORNECIMENTO E INSTALAÇÃO. AF_03/2024</v>
          </cell>
          <cell r="I5523" t="str">
            <v>UN</v>
          </cell>
          <cell r="J5523" t="str">
            <v>COEFICIENTE DE REPRESENTATIVIDADE</v>
          </cell>
          <cell r="K5523" t="str">
            <v>235,60</v>
          </cell>
        </row>
        <row r="5524">
          <cell r="A5524" t="str">
            <v>INSTALACOES HIDRO SANITARIAS</v>
          </cell>
          <cell r="B5524" t="str">
            <v>INHI</v>
          </cell>
          <cell r="C5524" t="str">
            <v>HIDROMETRO</v>
          </cell>
          <cell r="D5524" t="str">
            <v>0272</v>
          </cell>
        </row>
        <row r="5524">
          <cell r="G5524">
            <v>95676</v>
          </cell>
          <cell r="H5524" t="str">
            <v>CAIXA EM CONCRETO PRÉ-MOLDADO PARA ABRIGO DE HIDRÔMETRO COM DN 20 MM - FORNECIMENTO E INSTALAÇÃO. AF_03/2024</v>
          </cell>
          <cell r="I5524" t="str">
            <v>UN</v>
          </cell>
          <cell r="J5524" t="str">
            <v>COEFICIENTE DE REPRESENTATIVIDADE</v>
          </cell>
          <cell r="K5524" t="str">
            <v>124,43</v>
          </cell>
        </row>
        <row r="5525">
          <cell r="A5525" t="str">
            <v>INSTALACOES HIDRO SANITARIAS</v>
          </cell>
          <cell r="B5525" t="str">
            <v>INHI</v>
          </cell>
          <cell r="C5525" t="str">
            <v>HIDROMETRO</v>
          </cell>
          <cell r="D5525" t="str">
            <v>0272</v>
          </cell>
        </row>
        <row r="5525">
          <cell r="G5525">
            <v>97741</v>
          </cell>
          <cell r="H5525" t="str">
            <v>KIT CAVALETE PARA MEDIÇÃO DE ÁGUA - ENTRADA INDIVIDUALIZADA, EM PVC 25 MM (3/4"), PARA 1 MEDIDOR - FORNECIMENTO E INSTALAÇÃO (EXCLUSIVE HIDRÔMETRO). AF_03/2024</v>
          </cell>
          <cell r="I5525" t="str">
            <v>UN</v>
          </cell>
          <cell r="J5525" t="str">
            <v>COEFICIENTE DE REPRESENTATIVIDADE</v>
          </cell>
          <cell r="K5525" t="str">
            <v>169,23</v>
          </cell>
        </row>
        <row r="5526">
          <cell r="A5526" t="str">
            <v>INSTALACOES HIDRO SANITARIAS</v>
          </cell>
          <cell r="B5526" t="str">
            <v>INHI</v>
          </cell>
          <cell r="C5526" t="str">
            <v>HIDROMETRO</v>
          </cell>
          <cell r="D5526" t="str">
            <v>0272</v>
          </cell>
        </row>
        <row r="5526">
          <cell r="G5526">
            <v>104992</v>
          </cell>
          <cell r="H5526" t="str">
            <v>HIDRÔMETRO DN 2" , 30 M³/H - FORNECIMENTO E INSTALAÇÃO. AF_03/2024</v>
          </cell>
          <cell r="I5526" t="str">
            <v>UN</v>
          </cell>
          <cell r="J5526" t="str">
            <v>COEFICIENTE DE REPRESENTATIVIDADE</v>
          </cell>
          <cell r="K5526" t="str">
            <v>1.991,09</v>
          </cell>
        </row>
        <row r="5527">
          <cell r="A5527" t="str">
            <v>INSTALACOES HIDRO SANITARIAS</v>
          </cell>
          <cell r="B5527" t="str">
            <v>INHI</v>
          </cell>
          <cell r="C5527" t="str">
            <v>HIDROMETRO</v>
          </cell>
          <cell r="D5527" t="str">
            <v>0272</v>
          </cell>
        </row>
        <row r="5527">
          <cell r="G5527">
            <v>104997</v>
          </cell>
          <cell r="H5527" t="str">
            <v>HIDRÔMETRO DN 1", 7 M³/H - FORNECIMENTO E INSTALAÇÃO. AF_03/2024</v>
          </cell>
          <cell r="I5527" t="str">
            <v>UN</v>
          </cell>
          <cell r="J5527" t="str">
            <v>COEFICIENTE DE REPRESENTATIVIDADE</v>
          </cell>
          <cell r="K5527" t="str">
            <v>640,70</v>
          </cell>
        </row>
        <row r="5528">
          <cell r="A5528" t="str">
            <v>INSTALACOES HIDRO SANITARIAS</v>
          </cell>
          <cell r="B5528" t="str">
            <v>INHI</v>
          </cell>
          <cell r="C5528" t="str">
            <v>HIDROMETRO</v>
          </cell>
          <cell r="D5528" t="str">
            <v>0272</v>
          </cell>
        </row>
        <row r="5528">
          <cell r="G5528">
            <v>104998</v>
          </cell>
          <cell r="H5528" t="str">
            <v>HIDRÔMETRO DN 1", 10 M³/H - FORNECIMENTO E INSTALAÇÃO. AF_03/2024</v>
          </cell>
          <cell r="I5528" t="str">
            <v>UN</v>
          </cell>
          <cell r="J5528" t="str">
            <v>COEFICIENTE DE REPRESENTATIVIDADE</v>
          </cell>
          <cell r="K5528" t="str">
            <v>864,23</v>
          </cell>
        </row>
        <row r="5529">
          <cell r="A5529" t="str">
            <v>INSTALACOES HIDRO SANITARIAS</v>
          </cell>
          <cell r="B5529" t="str">
            <v>INHI</v>
          </cell>
          <cell r="C5529" t="str">
            <v>HIDROMETRO</v>
          </cell>
          <cell r="D5529" t="str">
            <v>0272</v>
          </cell>
        </row>
        <row r="5529">
          <cell r="G5529">
            <v>105135</v>
          </cell>
          <cell r="H5529" t="str">
            <v>HIDRÔMETRO DN 1 1/2", 20 M³/H - FORNECIMENTO E INSTALAÇÃO. AF_03/2024</v>
          </cell>
          <cell r="I5529" t="str">
            <v>UN</v>
          </cell>
          <cell r="J5529" t="str">
            <v>COEFICIENTE DE REPRESENTATIVIDADE</v>
          </cell>
          <cell r="K5529" t="str">
            <v>1.421,77</v>
          </cell>
        </row>
        <row r="5530">
          <cell r="A5530" t="str">
            <v>INSTALACOES HIDRO SANITARIAS</v>
          </cell>
          <cell r="B5530" t="str">
            <v>INHI</v>
          </cell>
          <cell r="C5530" t="str">
            <v>SERVICOS DIVERSOS</v>
          </cell>
          <cell r="D5530" t="str">
            <v>0297</v>
          </cell>
        </row>
        <row r="5530">
          <cell r="G5530">
            <v>90436</v>
          </cell>
          <cell r="H5530" t="str">
            <v>FURO MANUAL EM ALVENARIA, PARA INSTALAÇÕES HIDRÁULICAS, DIÂMETROS MENORES OU IGUAIS A 40 MM. AF_09/2023</v>
          </cell>
          <cell r="I5530" t="str">
            <v>UN</v>
          </cell>
          <cell r="J5530" t="str">
            <v>COEFICIENTE DE REPRESENTATIVIDADE</v>
          </cell>
          <cell r="K5530" t="str">
            <v>13,14</v>
          </cell>
        </row>
        <row r="5531">
          <cell r="A5531" t="str">
            <v>INSTALACOES HIDRO SANITARIAS</v>
          </cell>
          <cell r="B5531" t="str">
            <v>INHI</v>
          </cell>
          <cell r="C5531" t="str">
            <v>SERVICOS DIVERSOS</v>
          </cell>
          <cell r="D5531" t="str">
            <v>0297</v>
          </cell>
        </row>
        <row r="5531">
          <cell r="G5531">
            <v>90437</v>
          </cell>
          <cell r="H5531" t="str">
            <v>FURO MANUAL EM ALVENARIA, PARA INSTALAÇÕES HIDRÁULICAS, DIÂMETROS MAIORES QUE 40 MM E MENORES OU IGUAIS A 75 MM. AF_09/2023</v>
          </cell>
          <cell r="I5531" t="str">
            <v>UN</v>
          </cell>
          <cell r="J5531" t="str">
            <v>COEFICIENTE DE REPRESENTATIVIDADE</v>
          </cell>
          <cell r="K5531" t="str">
            <v>35,03</v>
          </cell>
        </row>
        <row r="5532">
          <cell r="A5532" t="str">
            <v>INSTALACOES HIDRO SANITARIAS</v>
          </cell>
          <cell r="B5532" t="str">
            <v>INHI</v>
          </cell>
          <cell r="C5532" t="str">
            <v>SERVICOS DIVERSOS</v>
          </cell>
          <cell r="D5532" t="str">
            <v>0297</v>
          </cell>
        </row>
        <row r="5532">
          <cell r="G5532">
            <v>90438</v>
          </cell>
          <cell r="H5532" t="str">
            <v>FURO MANUAL EM ALVENARIA, PARA INSTALAÇÕES HIDRÁULICAS, DIÂMETROS MAIORES QUE 75 MM E MENORES OU IGUAIS A 100 MM. AF_09/2023</v>
          </cell>
          <cell r="I5532" t="str">
            <v>UN</v>
          </cell>
          <cell r="J5532" t="str">
            <v>COEFICIENTE DE REPRESENTATIVIDADE</v>
          </cell>
          <cell r="K5532" t="str">
            <v>51,15</v>
          </cell>
        </row>
        <row r="5533">
          <cell r="A5533" t="str">
            <v>INSTALACOES HIDRO SANITARIAS</v>
          </cell>
          <cell r="B5533" t="str">
            <v>INHI</v>
          </cell>
          <cell r="C5533" t="str">
            <v>SERVICOS DIVERSOS</v>
          </cell>
          <cell r="D5533" t="str">
            <v>0297</v>
          </cell>
        </row>
        <row r="5533">
          <cell r="G5533">
            <v>90439</v>
          </cell>
          <cell r="H5533" t="str">
            <v>FURO MECANIZADO EM CONCRETO, COM MARTELO DEMOLIDOR, PARA INSTALAÇÕES HIDRÁULICAS, DIÂMETROS MENORES OU IGUAIS A 40 MM. AF_09/2023</v>
          </cell>
          <cell r="I5533" t="str">
            <v>UN</v>
          </cell>
          <cell r="J5533" t="str">
            <v>COEFICIENTE DE REPRESENTATIVIDADE</v>
          </cell>
          <cell r="K5533" t="str">
            <v>8,69</v>
          </cell>
        </row>
        <row r="5534">
          <cell r="A5534" t="str">
            <v>INSTALACOES HIDRO SANITARIAS</v>
          </cell>
          <cell r="B5534" t="str">
            <v>INHI</v>
          </cell>
          <cell r="C5534" t="str">
            <v>SERVICOS DIVERSOS</v>
          </cell>
          <cell r="D5534" t="str">
            <v>0297</v>
          </cell>
        </row>
        <row r="5534">
          <cell r="G5534">
            <v>90440</v>
          </cell>
          <cell r="H5534" t="str">
            <v>FURO MECANIZADO EM CONCRETO, COM MARTELO DEMOLIDOR, PARA INSTALAÇÕES HIDRÁULICAS, DIÂMETROS MAIORES QUE 40 MM E MENORES OU IGUAIS A 75 MM. AF_09/2023</v>
          </cell>
          <cell r="I5534" t="str">
            <v>UN</v>
          </cell>
          <cell r="J5534" t="str">
            <v>COEFICIENTE DE REPRESENTATIVIDADE</v>
          </cell>
          <cell r="K5534" t="str">
            <v>23,17</v>
          </cell>
        </row>
        <row r="5535">
          <cell r="A5535" t="str">
            <v>INSTALACOES HIDRO SANITARIAS</v>
          </cell>
          <cell r="B5535" t="str">
            <v>INHI</v>
          </cell>
          <cell r="C5535" t="str">
            <v>SERVICOS DIVERSOS</v>
          </cell>
          <cell r="D5535" t="str">
            <v>0297</v>
          </cell>
        </row>
        <row r="5535">
          <cell r="G5535">
            <v>90441</v>
          </cell>
          <cell r="H5535" t="str">
            <v>FURO MECANIZADO EM CONCRETO, COM MARTELO DEMOLIDOR, PARA INSTALAÇÕES HIDRÁULICAS, DIÂMETROS MAIORES QUE 75 MM E MENORES OU IGUAIS A 150 MM. AF_09/2023</v>
          </cell>
          <cell r="I5535" t="str">
            <v>UN</v>
          </cell>
          <cell r="J5535" t="str">
            <v>COEFICIENTE DE REPRESENTATIVIDADE</v>
          </cell>
          <cell r="K5535" t="str">
            <v>33,84</v>
          </cell>
        </row>
        <row r="5536">
          <cell r="A5536" t="str">
            <v>INSTALACOES HIDRO SANITARIAS</v>
          </cell>
          <cell r="B5536" t="str">
            <v>INHI</v>
          </cell>
          <cell r="C5536" t="str">
            <v>SERVICOS DIVERSOS</v>
          </cell>
          <cell r="D5536" t="str">
            <v>0297</v>
          </cell>
        </row>
        <row r="5536">
          <cell r="G5536">
            <v>90443</v>
          </cell>
          <cell r="H5536" t="str">
            <v>RASGO LINEAR MANUAL EM ALVENARIA, PARA RAMAIS/ DISTRIBUIÇÃO DE INSTALAÇÕES HIDRÁULICAS, DIÂMETROS MENORES OU IGUAIS A 40 MM. AF_09/2023</v>
          </cell>
          <cell r="I5536" t="str">
            <v>M</v>
          </cell>
          <cell r="J5536" t="str">
            <v>COEFICIENTE DE REPRESENTATIVIDADE</v>
          </cell>
          <cell r="K5536" t="str">
            <v>7,05</v>
          </cell>
        </row>
        <row r="5537">
          <cell r="A5537" t="str">
            <v>INSTALACOES HIDRO SANITARIAS</v>
          </cell>
          <cell r="B5537" t="str">
            <v>INHI</v>
          </cell>
          <cell r="C5537" t="str">
            <v>SERVICOS DIVERSOS</v>
          </cell>
          <cell r="D5537" t="str">
            <v>0297</v>
          </cell>
        </row>
        <row r="5537">
          <cell r="G5537">
            <v>90444</v>
          </cell>
          <cell r="H5537" t="str">
            <v>RASGO LINEAR MECANIZADO EM CONTRAPISO, PARA RAMAIS/ DISTRIBUIÇÃO DE INSTALAÇÕES HIDRÁULICAS, DIÂMETROS MENORES OU IGUAIS A 40 MM. AF_09/2023_PS</v>
          </cell>
          <cell r="I5537" t="str">
            <v>M</v>
          </cell>
          <cell r="J5537" t="str">
            <v>COEFICIENTE DE REPRESENTATIVIDADE</v>
          </cell>
          <cell r="K5537" t="str">
            <v>11,93</v>
          </cell>
        </row>
        <row r="5538">
          <cell r="A5538" t="str">
            <v>INSTALACOES HIDRO SANITARIAS</v>
          </cell>
          <cell r="B5538" t="str">
            <v>INHI</v>
          </cell>
          <cell r="C5538" t="str">
            <v>SERVICOS DIVERSOS</v>
          </cell>
          <cell r="D5538" t="str">
            <v>0297</v>
          </cell>
        </row>
        <row r="5538">
          <cell r="G5538">
            <v>90445</v>
          </cell>
          <cell r="H5538" t="str">
            <v>RASGO LINEAR MECANIZADO EM CONTRAPISO, PARA RAMAIS/ DISTRIBUIÇÃO DE INSTALAÇÕES HIDRÁULICAS, DIÂMETROS MAIORES QUE 40 MM E MENORES OU IGUAIS A 75 MM. AF_09/2023_PS</v>
          </cell>
          <cell r="I5538" t="str">
            <v>M</v>
          </cell>
          <cell r="J5538" t="str">
            <v>COEFICIENTE DE REPRESENTATIVIDADE</v>
          </cell>
          <cell r="K5538" t="str">
            <v>15,82</v>
          </cell>
        </row>
        <row r="5539">
          <cell r="A5539" t="str">
            <v>INSTALACOES HIDRO SANITARIAS</v>
          </cell>
          <cell r="B5539" t="str">
            <v>INHI</v>
          </cell>
          <cell r="C5539" t="str">
            <v>SERVICOS DIVERSOS</v>
          </cell>
          <cell r="D5539" t="str">
            <v>0297</v>
          </cell>
        </row>
        <row r="5539">
          <cell r="G5539">
            <v>90446</v>
          </cell>
          <cell r="H5539" t="str">
            <v>RASGO LINEAR MECANIZADO EM CONTRAPISO, PARA RAMAIS/ DISTRIBUIÇÃO DE INSTALAÇÕES HIDRÁULICAS, DIÂMETROS MAIORES QUE 75 MM E MENORES OU IGUAIS A 100 MM. AF_09/2023_PS</v>
          </cell>
          <cell r="I5539" t="str">
            <v>M</v>
          </cell>
          <cell r="J5539" t="str">
            <v>COEFICIENTE DE REPRESENTATIVIDADE</v>
          </cell>
          <cell r="K5539" t="str">
            <v>21,01</v>
          </cell>
        </row>
        <row r="5540">
          <cell r="A5540" t="str">
            <v>INSTALACOES HIDRO SANITARIAS</v>
          </cell>
          <cell r="B5540" t="str">
            <v>INHI</v>
          </cell>
          <cell r="C5540" t="str">
            <v>SERVICOS DIVERSOS</v>
          </cell>
          <cell r="D5540" t="str">
            <v>0297</v>
          </cell>
        </row>
        <row r="5540">
          <cell r="G5540">
            <v>90447</v>
          </cell>
          <cell r="H5540" t="str">
            <v>RASGO LINEAR MANUAL EM ALVENARIA, PARA ELETRODUTOS, DIÂMETROS MENORES OU IGUAIS A 40 MM. AF_09/2023</v>
          </cell>
          <cell r="I5540" t="str">
            <v>M</v>
          </cell>
          <cell r="J5540" t="str">
            <v>COEFICIENTE DE REPRESENTATIVIDADE</v>
          </cell>
          <cell r="K5540" t="str">
            <v>7,38</v>
          </cell>
        </row>
        <row r="5541">
          <cell r="A5541" t="str">
            <v>INSTALACOES HIDRO SANITARIAS</v>
          </cell>
          <cell r="B5541" t="str">
            <v>INHI</v>
          </cell>
          <cell r="C5541" t="str">
            <v>SERVICOS DIVERSOS</v>
          </cell>
          <cell r="D5541" t="str">
            <v>0297</v>
          </cell>
        </row>
        <row r="5541">
          <cell r="G5541">
            <v>90451</v>
          </cell>
          <cell r="H5541" t="str">
            <v>PASSANTE TIPO PEÇA EM POLIESTIRENO (ISOPOR), FIXADO EM LAJE, PARA ABERTURA PARA PASSAGEM DE 1 TUBO DE ATÉ 50 MM DE DIÂMETRO. AF_09/2023</v>
          </cell>
          <cell r="I5541" t="str">
            <v>UN</v>
          </cell>
          <cell r="J5541" t="str">
            <v>COEFICIENTE DE REPRESENTATIVIDADE</v>
          </cell>
          <cell r="K5541" t="str">
            <v>5,21</v>
          </cell>
        </row>
        <row r="5542">
          <cell r="A5542" t="str">
            <v>INSTALACOES HIDRO SANITARIAS</v>
          </cell>
          <cell r="B5542" t="str">
            <v>INHI</v>
          </cell>
          <cell r="C5542" t="str">
            <v>SERVICOS DIVERSOS</v>
          </cell>
          <cell r="D5542" t="str">
            <v>0297</v>
          </cell>
        </row>
        <row r="5542">
          <cell r="G5542">
            <v>90452</v>
          </cell>
          <cell r="H5542" t="str">
            <v>PASSANTE TIPO PEÇA EM POLIESTIRENO (ISOPOR), FIXADO EM LAJE, PARA PASSAGEM DE NO MÁXIMO 5 TUBOS DE 50 MM DE DIÂMETRO. AF_09/2023</v>
          </cell>
          <cell r="I5542" t="str">
            <v>UN</v>
          </cell>
          <cell r="J5542" t="str">
            <v>COEFICIENTE DE REPRESENTATIVIDADE</v>
          </cell>
          <cell r="K5542" t="str">
            <v>15,84</v>
          </cell>
        </row>
        <row r="5543">
          <cell r="A5543" t="str">
            <v>INSTALACOES HIDRO SANITARIAS</v>
          </cell>
          <cell r="B5543" t="str">
            <v>INHI</v>
          </cell>
          <cell r="C5543" t="str">
            <v>SERVICOS DIVERSOS</v>
          </cell>
          <cell r="D5543" t="str">
            <v>0297</v>
          </cell>
        </row>
        <row r="5543">
          <cell r="G5543">
            <v>90453</v>
          </cell>
          <cell r="H5543" t="str">
            <v>PASSANTE TIPO TUBO COM DIÂMETRO DE 40 MM, FIXADO EM LAJE, PARA PASSAGEM DE TUBULAÇÕES COM NO MÁXIMO 32 MM DE DIÂMETRO. AF_09/2023</v>
          </cell>
          <cell r="I5543" t="str">
            <v>UN</v>
          </cell>
          <cell r="J5543" t="str">
            <v>COEFICIENTE DE REPRESENTATIVIDADE</v>
          </cell>
          <cell r="K5543" t="str">
            <v>3,64</v>
          </cell>
        </row>
        <row r="5544">
          <cell r="A5544" t="str">
            <v>INSTALACOES HIDRO SANITARIAS</v>
          </cell>
          <cell r="B5544" t="str">
            <v>INHI</v>
          </cell>
          <cell r="C5544" t="str">
            <v>SERVICOS DIVERSOS</v>
          </cell>
          <cell r="D5544" t="str">
            <v>0297</v>
          </cell>
        </row>
        <row r="5544">
          <cell r="G5544">
            <v>90454</v>
          </cell>
          <cell r="H5544" t="str">
            <v>PASSANTE TIPO TUBO COM DIÂMETRO DE 75 MM, FIXADO EM LAJE, PARA PASSAGEM DE TUBULAÇÕES COM NO MÁXIMO 50 MM DE DIÂMETRO. AF_09/2023</v>
          </cell>
          <cell r="I5544" t="str">
            <v>UN</v>
          </cell>
          <cell r="J5544" t="str">
            <v>COEFICIENTE DE REPRESENTATIVIDADE</v>
          </cell>
          <cell r="K5544" t="str">
            <v>5,80</v>
          </cell>
        </row>
        <row r="5545">
          <cell r="A5545" t="str">
            <v>INSTALACOES HIDRO SANITARIAS</v>
          </cell>
          <cell r="B5545" t="str">
            <v>INHI</v>
          </cell>
          <cell r="C5545" t="str">
            <v>SERVICOS DIVERSOS</v>
          </cell>
          <cell r="D5545" t="str">
            <v>0297</v>
          </cell>
        </row>
        <row r="5545">
          <cell r="G5545">
            <v>90455</v>
          </cell>
          <cell r="H5545" t="str">
            <v>PASSANTE TIPO TUBO COM DIÂMETRO DE 100 MM, FIXADO EM LAJE, PARA PASSAGEM DE TUBULAÇÕES COM NO MÁXIMO 75 MM DE DIÂMETRO. AF_09/2023</v>
          </cell>
          <cell r="I5545" t="str">
            <v>UN</v>
          </cell>
          <cell r="J5545" t="str">
            <v>COEFICIENTE DE REPRESENTATIVIDADE</v>
          </cell>
          <cell r="K5545" t="str">
            <v>7,38</v>
          </cell>
        </row>
        <row r="5546">
          <cell r="A5546" t="str">
            <v>INSTALACOES HIDRO SANITARIAS</v>
          </cell>
          <cell r="B5546" t="str">
            <v>INHI</v>
          </cell>
          <cell r="C5546" t="str">
            <v>SERVICOS DIVERSOS</v>
          </cell>
          <cell r="D5546" t="str">
            <v>0297</v>
          </cell>
        </row>
        <row r="5546">
          <cell r="G5546">
            <v>90456</v>
          </cell>
          <cell r="H5546" t="str">
            <v>QUEBRA EM ALVENARIA PARA INSTALAÇÃO DE CAIXA DE TOMADA (4X4 OU 4X2). AF_09/2023</v>
          </cell>
          <cell r="I5546" t="str">
            <v>UN</v>
          </cell>
          <cell r="J5546" t="str">
            <v>COEFICIENTE DE REPRESENTATIVIDADE</v>
          </cell>
          <cell r="K5546" t="str">
            <v>4,89</v>
          </cell>
        </row>
        <row r="5547">
          <cell r="A5547" t="str">
            <v>INSTALACOES HIDRO SANITARIAS</v>
          </cell>
          <cell r="B5547" t="str">
            <v>INHI</v>
          </cell>
          <cell r="C5547" t="str">
            <v>SERVICOS DIVERSOS</v>
          </cell>
          <cell r="D5547" t="str">
            <v>0297</v>
          </cell>
        </row>
        <row r="5547">
          <cell r="G5547">
            <v>90457</v>
          </cell>
          <cell r="H5547" t="str">
            <v>QUEBRA EM ALVENARIA PARA INSTALAÇÃO DE QUADRO DISTRIBUIÇÃO PEQUENO (19X25 CM). AF_09/2023</v>
          </cell>
          <cell r="I5547" t="str">
            <v>UN</v>
          </cell>
          <cell r="J5547" t="str">
            <v>COEFICIENTE DE REPRESENTATIVIDADE</v>
          </cell>
          <cell r="K5547" t="str">
            <v>11,16</v>
          </cell>
        </row>
        <row r="5548">
          <cell r="A5548" t="str">
            <v>INSTALACOES HIDRO SANITARIAS</v>
          </cell>
          <cell r="B5548" t="str">
            <v>INHI</v>
          </cell>
          <cell r="C5548" t="str">
            <v>SERVICOS DIVERSOS</v>
          </cell>
          <cell r="D5548" t="str">
            <v>0297</v>
          </cell>
        </row>
        <row r="5548">
          <cell r="G5548">
            <v>90458</v>
          </cell>
          <cell r="H5548" t="str">
            <v>QUEBRA EM ALVENARIA PARA INSTALAÇÃO DE QUADRO DISTRIBUIÇÃO GRANDE (76X40 CM). AF_09/2023</v>
          </cell>
          <cell r="I5548" t="str">
            <v>UN</v>
          </cell>
          <cell r="J5548" t="str">
            <v>COEFICIENTE DE REPRESENTATIVIDADE</v>
          </cell>
          <cell r="K5548" t="str">
            <v>31,83</v>
          </cell>
        </row>
        <row r="5549">
          <cell r="A5549" t="str">
            <v>INSTALACOES HIDRO SANITARIAS</v>
          </cell>
          <cell r="B5549" t="str">
            <v>INHI</v>
          </cell>
          <cell r="C5549" t="str">
            <v>SERVICOS DIVERSOS</v>
          </cell>
          <cell r="D5549" t="str">
            <v>0297</v>
          </cell>
        </row>
        <row r="5549">
          <cell r="G5549">
            <v>90459</v>
          </cell>
          <cell r="H5549" t="str">
            <v>QUEBRA EM ALVENARIA PARA INSTALAÇÃO DE ABRIGO PARA MANGUEIRAS (90X60 CM). AF_09/2023</v>
          </cell>
          <cell r="I5549" t="str">
            <v>UN</v>
          </cell>
          <cell r="J5549" t="str">
            <v>COEFICIENTE DE REPRESENTATIVIDADE</v>
          </cell>
          <cell r="K5549" t="str">
            <v>43,09</v>
          </cell>
        </row>
        <row r="5550">
          <cell r="A5550" t="str">
            <v>INSTALACOES HIDRO SANITARIAS</v>
          </cell>
          <cell r="B5550" t="str">
            <v>INHI</v>
          </cell>
          <cell r="C5550" t="str">
            <v>SERVICOS DIVERSOS</v>
          </cell>
          <cell r="D5550" t="str">
            <v>0297</v>
          </cell>
        </row>
        <row r="5550">
          <cell r="G5550">
            <v>90460</v>
          </cell>
          <cell r="H5550" t="str">
            <v>SUPORTE PARA 2 TUBOS HORIZONTAIS, ESPAÇADO A CADA 56 CM, EM PERFILADO COM COMPRIMENTO DE 25 CM FIXADO EM LAJE, POR METRO DE TUBULAÇÃO FIXADA. AF_09/2023</v>
          </cell>
          <cell r="I5550" t="str">
            <v>M</v>
          </cell>
          <cell r="J5550" t="str">
            <v>ATRIBUÍDO SÃO PAULO</v>
          </cell>
          <cell r="K5550" t="str">
            <v>25,52</v>
          </cell>
        </row>
        <row r="5551">
          <cell r="A5551" t="str">
            <v>INSTALACOES HIDRO SANITARIAS</v>
          </cell>
          <cell r="B5551" t="str">
            <v>INHI</v>
          </cell>
          <cell r="C5551" t="str">
            <v>SERVICOS DIVERSOS</v>
          </cell>
          <cell r="D5551" t="str">
            <v>0297</v>
          </cell>
        </row>
        <row r="5551">
          <cell r="G5551">
            <v>90461</v>
          </cell>
          <cell r="H5551" t="str">
            <v>SUPORTE PARA 4 TUBOS HORIZONTAIS, ESPAÇADO A CADA 56 CM, EM PERFILADO COM COMPRIMENTO DE 42 CM FIXADO EM LAJE, POR METRO DE TUBULAÇÃO FIXADA. AF_09/2023</v>
          </cell>
          <cell r="I5551" t="str">
            <v>M</v>
          </cell>
          <cell r="J5551" t="str">
            <v>ATRIBUÍDO SÃO PAULO</v>
          </cell>
          <cell r="K5551" t="str">
            <v>18,37</v>
          </cell>
        </row>
        <row r="5552">
          <cell r="A5552" t="str">
            <v>INSTALACOES HIDRO SANITARIAS</v>
          </cell>
          <cell r="B5552" t="str">
            <v>INHI</v>
          </cell>
          <cell r="C5552" t="str">
            <v>SERVICOS DIVERSOS</v>
          </cell>
          <cell r="D5552" t="str">
            <v>0297</v>
          </cell>
        </row>
        <row r="5552">
          <cell r="G5552">
            <v>90462</v>
          </cell>
          <cell r="H5552" t="str">
            <v>SUPORTE PARA 2 TUBOS VERTICAIS, ESPAÇADO A CADA 150 CM, EM PERFILADO COM COMPRIMENTO DE 25 CM FIXADO EM PAREDE, POR METRO DE TUBULAÇÃO FIXADA. AF_09/2023</v>
          </cell>
          <cell r="I5552" t="str">
            <v>M</v>
          </cell>
          <cell r="J5552" t="str">
            <v>ATRIBUÍDO SÃO PAULO</v>
          </cell>
          <cell r="K5552" t="str">
            <v>4,58</v>
          </cell>
        </row>
        <row r="5553">
          <cell r="A5553" t="str">
            <v>INSTALACOES HIDRO SANITARIAS</v>
          </cell>
          <cell r="B5553" t="str">
            <v>INHI</v>
          </cell>
          <cell r="C5553" t="str">
            <v>SERVICOS DIVERSOS</v>
          </cell>
          <cell r="D5553" t="str">
            <v>0297</v>
          </cell>
        </row>
        <row r="5553">
          <cell r="G5553">
            <v>90463</v>
          </cell>
          <cell r="H5553" t="str">
            <v>SUPORTE PARA 4 TUBOS VERTICAIS, ESPAÇADO A CADA 150 CM, EM PERFILADO COM COMPRIMENTO DE 42 CM FIXADO EM PAREDE, POR METRO DE TUBULAÇÃO FIXADA. AF_09/2023</v>
          </cell>
          <cell r="I5553" t="str">
            <v>M</v>
          </cell>
          <cell r="J5553" t="str">
            <v>ATRIBUÍDO SÃO PAULO</v>
          </cell>
          <cell r="K5553" t="str">
            <v>3,75</v>
          </cell>
        </row>
        <row r="5554">
          <cell r="A5554" t="str">
            <v>INSTALACOES HIDRO SANITARIAS</v>
          </cell>
          <cell r="B5554" t="str">
            <v>INHI</v>
          </cell>
          <cell r="C5554" t="str">
            <v>SERVICOS DIVERSOS</v>
          </cell>
          <cell r="D5554" t="str">
            <v>0297</v>
          </cell>
        </row>
        <row r="5554">
          <cell r="G5554">
            <v>90466</v>
          </cell>
          <cell r="H5554" t="str">
            <v>CHUMBAMENTO LINEAR EM ALVENARIA PARA RAMAIS/DISTRIBUIÇÃO DE INSTALAÇÕES HIDRÁULICAS COM DIÂMETROS MENORES OU IGUAIS A 40 MM. AF_09/2023</v>
          </cell>
          <cell r="I5554" t="str">
            <v>M</v>
          </cell>
          <cell r="J5554" t="str">
            <v>COEFICIENTE DE REPRESENTATIVIDADE</v>
          </cell>
          <cell r="K5554" t="str">
            <v>13,99</v>
          </cell>
        </row>
        <row r="5555">
          <cell r="A5555" t="str">
            <v>INSTALACOES HIDRO SANITARIAS</v>
          </cell>
          <cell r="B5555" t="str">
            <v>INHI</v>
          </cell>
          <cell r="C5555" t="str">
            <v>SERVICOS DIVERSOS</v>
          </cell>
          <cell r="D5555" t="str">
            <v>0297</v>
          </cell>
        </row>
        <row r="5555">
          <cell r="G5555">
            <v>90467</v>
          </cell>
          <cell r="H5555" t="str">
            <v>CHUMBAMENTO LINEAR EM ALVENARIA PARA RAMAIS/DISTRIBUIÇÃO DE INSTALAÇÕES HIDRÁULICAS COM DIÂMETROS MAIORES QUE 40 MM E MENORES OU IGUAIS A 75 MM. AF_09/2023</v>
          </cell>
          <cell r="I5555" t="str">
            <v>M</v>
          </cell>
          <cell r="J5555" t="str">
            <v>COEFICIENTE DE REPRESENTATIVIDADE</v>
          </cell>
          <cell r="K5555" t="str">
            <v>21,05</v>
          </cell>
        </row>
        <row r="5556">
          <cell r="A5556" t="str">
            <v>INSTALACOES HIDRO SANITARIAS</v>
          </cell>
          <cell r="B5556" t="str">
            <v>INHI</v>
          </cell>
          <cell r="C5556" t="str">
            <v>SERVICOS DIVERSOS</v>
          </cell>
          <cell r="D5556" t="str">
            <v>0297</v>
          </cell>
        </row>
        <row r="5556">
          <cell r="G5556">
            <v>90468</v>
          </cell>
          <cell r="H5556" t="str">
            <v>CHUMBAMENTO LINEAR EM CONTRAPISO PARA RAMAIS/DISTRIBUIÇÃO DE INSTALAÇÕES HIDRÁULICAS COM DIÂMETROS MENORES OU IGUAIS A 40 MM. AF_09/2023</v>
          </cell>
          <cell r="I5556" t="str">
            <v>M</v>
          </cell>
          <cell r="J5556" t="str">
            <v>COEFICIENTE DE REPRESENTATIVIDADE</v>
          </cell>
          <cell r="K5556" t="str">
            <v>7,10</v>
          </cell>
        </row>
        <row r="5557">
          <cell r="A5557" t="str">
            <v>INSTALACOES HIDRO SANITARIAS</v>
          </cell>
          <cell r="B5557" t="str">
            <v>INHI</v>
          </cell>
          <cell r="C5557" t="str">
            <v>SERVICOS DIVERSOS</v>
          </cell>
          <cell r="D5557" t="str">
            <v>0297</v>
          </cell>
        </row>
        <row r="5557">
          <cell r="G5557">
            <v>90469</v>
          </cell>
          <cell r="H5557" t="str">
            <v>CHUMBAMENTO LINEAR EM CONTRAPISO PARA RAMAIS/DISTRIBUIÇÃO DE INSTALAÇÕES HIDRÁULICAS COM DIÂMETROS MAIORES QUE 40 MM E MENORES OU IGUAIS A 75 MM. AF_09/2023</v>
          </cell>
          <cell r="I5557" t="str">
            <v>M</v>
          </cell>
          <cell r="J5557" t="str">
            <v>COEFICIENTE DE REPRESENTATIVIDADE</v>
          </cell>
          <cell r="K5557" t="str">
            <v>10,79</v>
          </cell>
        </row>
        <row r="5558">
          <cell r="A5558" t="str">
            <v>INSTALACOES HIDRO SANITARIAS</v>
          </cell>
          <cell r="B5558" t="str">
            <v>INHI</v>
          </cell>
          <cell r="C5558" t="str">
            <v>SERVICOS DIVERSOS</v>
          </cell>
          <cell r="D5558" t="str">
            <v>0297</v>
          </cell>
        </row>
        <row r="5558">
          <cell r="G5558">
            <v>90470</v>
          </cell>
          <cell r="H5558" t="str">
            <v>CHUMBAMENTO LINEAR EM CONTRAPISO PARA RAMAIS/DISTRIBUIÇÃO DE INSTALAÇÕES HIDRÁULICAS COM DIÂMETROS MAIORES QUE 75 MM E MENORES OU IGUAIS A 100 MM. AF_09/2023</v>
          </cell>
          <cell r="I5558" t="str">
            <v>M</v>
          </cell>
          <cell r="J5558" t="str">
            <v>COEFICIENTE DE REPRESENTATIVIDADE</v>
          </cell>
          <cell r="K5558" t="str">
            <v>14,41</v>
          </cell>
        </row>
        <row r="5559">
          <cell r="A5559" t="str">
            <v>INSTALACOES HIDRO SANITARIAS</v>
          </cell>
          <cell r="B5559" t="str">
            <v>INHI</v>
          </cell>
          <cell r="C5559" t="str">
            <v>SERVICOS DIVERSOS</v>
          </cell>
          <cell r="D5559" t="str">
            <v>0297</v>
          </cell>
        </row>
        <row r="5559">
          <cell r="G5559">
            <v>91166</v>
          </cell>
          <cell r="H5559" t="str">
            <v>FIXAÇÃO DE TUBOS HORIZONTAIS DE PEX OU MULTICAMADAS, DIÂMETROS IGUAIS OU INFERIORES A 40 MM, COM ABRAÇADEIRA PLÁSTICA FIXADA EM LAJE. AF_09/2023_PE</v>
          </cell>
          <cell r="I5559" t="str">
            <v>M</v>
          </cell>
          <cell r="J5559" t="str">
            <v>COEFICIENTE DE REPRESENTATIVIDADE</v>
          </cell>
          <cell r="K5559" t="str">
            <v>4,16</v>
          </cell>
        </row>
        <row r="5560">
          <cell r="A5560" t="str">
            <v>INSTALACOES HIDRO SANITARIAS</v>
          </cell>
          <cell r="B5560" t="str">
            <v>INHI</v>
          </cell>
          <cell r="C5560" t="str">
            <v>SERVICOS DIVERSOS</v>
          </cell>
          <cell r="D5560" t="str">
            <v>0297</v>
          </cell>
        </row>
        <row r="5560">
          <cell r="G5560">
            <v>91167</v>
          </cell>
          <cell r="H5560" t="str">
            <v>FIXAÇÃO DE TUBOS HORIZONTAIS DE PPR DIÂMETROS MENORES OU IGUAIS A 40 MM COM ABRAÇADEIRA METÁLICA RÍGIDA TIPO U PERFIL 1 1/4", FIXADA EM PERFILADO EM LAJE. AF_09/2023_PS</v>
          </cell>
          <cell r="I5560" t="str">
            <v>M</v>
          </cell>
          <cell r="J5560" t="str">
            <v>COEFICIENTE DE REPRESENTATIVIDADE</v>
          </cell>
          <cell r="K5560" t="str">
            <v>8,86</v>
          </cell>
        </row>
        <row r="5561">
          <cell r="A5561" t="str">
            <v>INSTALACOES HIDRO SANITARIAS</v>
          </cell>
          <cell r="B5561" t="str">
            <v>INHI</v>
          </cell>
          <cell r="C5561" t="str">
            <v>SERVICOS DIVERSOS</v>
          </cell>
          <cell r="D5561" t="str">
            <v>0297</v>
          </cell>
        </row>
        <row r="5561">
          <cell r="G5561">
            <v>91170</v>
          </cell>
          <cell r="H5561" t="str">
            <v>FIXAÇÃO DE TUBOS HORIZONTAIS DE PVC ÁGUA, PVC ESGOTO, PVC ÁGUA PLUVIAL, CPVC, PPR, COBRE OU AÇO, DIÂMETROS MENORES OU IGUAIS A 40 MM, COM ABRAÇADEIRA METÁLICA RÍGIDA TIPO U PERFIL 1 1/4", FIXADA EM PERFILADO EM LAJE. AF_09/2023_PS</v>
          </cell>
          <cell r="I5561" t="str">
            <v>M</v>
          </cell>
          <cell r="J5561" t="str">
            <v>COEFICIENTE DE REPRESENTATIVIDADE</v>
          </cell>
          <cell r="K5561" t="str">
            <v>8,86</v>
          </cell>
        </row>
        <row r="5562">
          <cell r="A5562" t="str">
            <v>INSTALACOES HIDRO SANITARIAS</v>
          </cell>
          <cell r="B5562" t="str">
            <v>INHI</v>
          </cell>
          <cell r="C5562" t="str">
            <v>SERVICOS DIVERSOS</v>
          </cell>
          <cell r="D5562" t="str">
            <v>0297</v>
          </cell>
        </row>
        <row r="5562">
          <cell r="G5562">
            <v>91171</v>
          </cell>
          <cell r="H5562" t="str">
            <v>FIXAÇÃO DE TUBOS HORIZONTAIS DE PVC ÁGUA, PVC ESGOTO, PVC ÁGUA PLUVIAL, CPVC, PPR, COBRE OU AÇO, DIÂMETROS MAIORES QUE 40 MM E MENORES OU IGUAIS A 75 MM, COM ABRAÇADEIRA METÁLICA RÍGIDA TIPO U PERFIL 2 1/2", FIXADA EM PERFILADO EM LAJE. AF_09/2023_PS</v>
          </cell>
          <cell r="I5562" t="str">
            <v>M</v>
          </cell>
          <cell r="J5562" t="str">
            <v>COEFICIENTE DE REPRESENTATIVIDADE</v>
          </cell>
          <cell r="K5562" t="str">
            <v>14,35</v>
          </cell>
        </row>
        <row r="5563">
          <cell r="A5563" t="str">
            <v>INSTALACOES HIDRO SANITARIAS</v>
          </cell>
          <cell r="B5563" t="str">
            <v>INHI</v>
          </cell>
          <cell r="C5563" t="str">
            <v>SERVICOS DIVERSOS</v>
          </cell>
          <cell r="D5563" t="str">
            <v>0297</v>
          </cell>
        </row>
        <row r="5563">
          <cell r="G5563">
            <v>91172</v>
          </cell>
          <cell r="H5563" t="str">
            <v>FIXAÇÃO DE TUBOS HORIZONTAIS DE PVC ÁGUA, PVC ESGOTO, PVC ÁGUA PLUVIAL, CPVC, PPR, COBRE OU AÇO, DIÂMETROS MAIORES QUE 75 MM E MENORES OU IGUAIS A 100 MM, COM ABRAÇADEIRA METÁLICA RÍGIDA TIPO U PERFIL 4", FIXADA EM PERFILADO EM LAJE. AF_09/2023_PS</v>
          </cell>
          <cell r="I5563" t="str">
            <v>M</v>
          </cell>
          <cell r="J5563" t="str">
            <v>COEFICIENTE DE REPRESENTATIVIDADE</v>
          </cell>
          <cell r="K5563" t="str">
            <v>16,52</v>
          </cell>
        </row>
        <row r="5564">
          <cell r="A5564" t="str">
            <v>INSTALACOES HIDRO SANITARIAS</v>
          </cell>
          <cell r="B5564" t="str">
            <v>INHI</v>
          </cell>
          <cell r="C5564" t="str">
            <v>SERVICOS DIVERSOS</v>
          </cell>
          <cell r="D5564" t="str">
            <v>0297</v>
          </cell>
        </row>
        <row r="5564">
          <cell r="G5564">
            <v>91173</v>
          </cell>
          <cell r="H5564" t="str">
            <v>FIXAÇÃO DE TUBOS VERTICAIS DE PVC ÁGUA, PVC ESGOTO, PVC ÁGUA PLUVIAL, CPVC, PPR, COBRE OU AÇO, DIÂMETROS MENORES OU IGUAIS A 40 MM, COM ABRAÇADEIRA METÁLICA RÍGIDA TIPO U PERFIL 1 1/4", FIXADA EM PERFILADO EM PAREDE. AF_09/2023_PS</v>
          </cell>
          <cell r="I5564" t="str">
            <v>M</v>
          </cell>
          <cell r="J5564" t="str">
            <v>COEFICIENTE DE REPRESENTATIVIDADE</v>
          </cell>
          <cell r="K5564" t="str">
            <v>3,30</v>
          </cell>
        </row>
        <row r="5565">
          <cell r="A5565" t="str">
            <v>INSTALACOES HIDRO SANITARIAS</v>
          </cell>
          <cell r="B5565" t="str">
            <v>INHI</v>
          </cell>
          <cell r="C5565" t="str">
            <v>SERVICOS DIVERSOS</v>
          </cell>
          <cell r="D5565" t="str">
            <v>0297</v>
          </cell>
        </row>
        <row r="5565">
          <cell r="G5565">
            <v>91174</v>
          </cell>
          <cell r="H5565" t="str">
            <v>FIXAÇÃO DE TUBOS VERTICAIS DE PVC ÁGUA, PVC ESGOTO, PVC ÁGUA PLUVIAL, CPVC, PPR, COBRE OU AÇO, DIÂMETROS MAIORES QUE 40 MM E MENORES OU IGUAIS A 75 MM, COM ABRAÇADEIRA METÁLICA RÍGIDA TIPO U PERFIL 2 1/2", FIXADA EM PERFILADO EM PAREDE. AF_09/2023_PS</v>
          </cell>
          <cell r="I5565" t="str">
            <v>M</v>
          </cell>
          <cell r="J5565" t="str">
            <v>COEFICIENTE DE REPRESENTATIVIDADE</v>
          </cell>
          <cell r="K5565" t="str">
            <v>5,73</v>
          </cell>
        </row>
        <row r="5566">
          <cell r="A5566" t="str">
            <v>INSTALACOES HIDRO SANITARIAS</v>
          </cell>
          <cell r="B5566" t="str">
            <v>INHI</v>
          </cell>
          <cell r="C5566" t="str">
            <v>SERVICOS DIVERSOS</v>
          </cell>
          <cell r="D5566" t="str">
            <v>0297</v>
          </cell>
        </row>
        <row r="5566">
          <cell r="G5566">
            <v>91175</v>
          </cell>
          <cell r="H5566" t="str">
            <v>FIXAÇÃO DE TUBOS VERTICAIS DE PVC ÁGUA, PVC ESGOTO, PVC ÁGUA PLUVIAL, CPVC, PPR, COBRE OU AÇO, DIÂMETROS MAIORES QUE 75 MM E MENORES OU IGUAIS A 100 MM, COM ABRAÇADEIRA METÁLICA RÍGIDA TIPO U PERFIL 4", FIXADA EM PERFILADO EM PAREDE. AF_09/2023_PS</v>
          </cell>
          <cell r="I5566" t="str">
            <v>M</v>
          </cell>
          <cell r="J5566" t="str">
            <v>COEFICIENTE DE REPRESENTATIVIDADE</v>
          </cell>
          <cell r="K5566" t="str">
            <v>8,91</v>
          </cell>
        </row>
        <row r="5567">
          <cell r="A5567" t="str">
            <v>INSTALACOES HIDRO SANITARIAS</v>
          </cell>
          <cell r="B5567" t="str">
            <v>INHI</v>
          </cell>
          <cell r="C5567" t="str">
            <v>SERVICOS DIVERSOS</v>
          </cell>
          <cell r="D5567" t="str">
            <v>0297</v>
          </cell>
        </row>
        <row r="5567">
          <cell r="G5567">
            <v>91176</v>
          </cell>
          <cell r="H5567" t="str">
            <v>FIXAÇÃO DE TUBOS HORIZONTAIS DE PPR DIÂMETROS MENORES OU IGUAIS A 40 MM, COM ABRAÇADEIRA METÁLICA RÍGIDA TIPO  D  COM PARAFUSO DE FIXAÇÃO 1 1/4", FIXADA DIRETAMENTE NA LAJE OU PAREDE. AF_09/2023</v>
          </cell>
          <cell r="I5567" t="str">
            <v>M</v>
          </cell>
          <cell r="J5567" t="str">
            <v>COEFICIENTE DE REPRESENTATIVIDADE</v>
          </cell>
          <cell r="K5567" t="str">
            <v>15,10</v>
          </cell>
        </row>
        <row r="5568">
          <cell r="A5568" t="str">
            <v>INSTALACOES HIDRO SANITARIAS</v>
          </cell>
          <cell r="B5568" t="str">
            <v>INHI</v>
          </cell>
          <cell r="C5568" t="str">
            <v>SERVICOS DIVERSOS</v>
          </cell>
          <cell r="D5568" t="str">
            <v>0297</v>
          </cell>
        </row>
        <row r="5568">
          <cell r="G5568">
            <v>91179</v>
          </cell>
          <cell r="H5568" t="str">
            <v>FIXAÇÃO DE TUBOS HORIZONTAIS DE PVC ÁGUA/PVC ESGOTO/PVC PLUVIAL/CPVC/PPR/COBRE OU AÇO, DIÂMETROS MENORES OU IGUAIS A 40 MM, COM ABRAÇADEIRA METÁLICA RÍGIDA TIPO  D  COM PARAFUSO DE FIXAÇÃO 1 1/4", FIXADA DIRETAMENTE NA LAJE OU PAREDE. AF_09/2023</v>
          </cell>
          <cell r="I5568" t="str">
            <v>M</v>
          </cell>
          <cell r="J5568" t="str">
            <v>COEFICIENTE DE REPRESENTATIVIDADE</v>
          </cell>
          <cell r="K5568" t="str">
            <v>15,10</v>
          </cell>
        </row>
        <row r="5569">
          <cell r="A5569" t="str">
            <v>INSTALACOES HIDRO SANITARIAS</v>
          </cell>
          <cell r="B5569" t="str">
            <v>INHI</v>
          </cell>
          <cell r="C5569" t="str">
            <v>SERVICOS DIVERSOS</v>
          </cell>
          <cell r="D5569" t="str">
            <v>0297</v>
          </cell>
        </row>
        <row r="5569">
          <cell r="G5569">
            <v>91180</v>
          </cell>
          <cell r="H5569" t="str">
            <v>FIXAÇÃO DE TUBOS HORIZONTAIS DE PVC ÁGUA/PVC ESGOTO/PVC PLUVIAL/CPVC/PPR/COBRE OU AÇO, DIÂMETROS MAIORES QUE 40 MM E MENORES OU IGUAIS A 75 MM, COM ABRAÇADEIRA TIPO  D  COM PARAFUSO DE FIXAÇÃO 2 1/2", FIXADA DIRETAMENTE NA LAJE OU PAREDE. AF_09/2023</v>
          </cell>
          <cell r="I5569" t="str">
            <v>M</v>
          </cell>
          <cell r="J5569" t="str">
            <v>COEFICIENTE DE REPRESENTATIVIDADE</v>
          </cell>
          <cell r="K5569" t="str">
            <v>19,94</v>
          </cell>
        </row>
        <row r="5570">
          <cell r="A5570" t="str">
            <v>INSTALACOES HIDRO SANITARIAS</v>
          </cell>
          <cell r="B5570" t="str">
            <v>INHI</v>
          </cell>
          <cell r="C5570" t="str">
            <v>SERVICOS DIVERSOS</v>
          </cell>
          <cell r="D5570" t="str">
            <v>0297</v>
          </cell>
        </row>
        <row r="5570">
          <cell r="G5570">
            <v>91181</v>
          </cell>
          <cell r="H5570" t="str">
            <v>FIXAÇÃO DE TUBOS HORIZONTAIS DE  PVC ÁGUA/PVC ESGOTO/PVC PLUVIAL/CPVC/PPR/COBRE OU AÇO, DIÂMETROS MAIORES QUE 75 MM E MENORES OU IGUAIS A 100 MM, COM ABRAÇADEIRA TIPO  D  COM PARAFUSO DE FIXAÇÃO 4", FIXADA DIRETAMENTE NA LAJE OU PAREDE. AF_09/2023</v>
          </cell>
          <cell r="I5570" t="str">
            <v>M</v>
          </cell>
          <cell r="J5570" t="str">
            <v>COEFICIENTE DE REPRESENTATIVIDADE</v>
          </cell>
          <cell r="K5570" t="str">
            <v>20,79</v>
          </cell>
        </row>
        <row r="5571">
          <cell r="A5571" t="str">
            <v>INSTALACOES HIDRO SANITARIAS</v>
          </cell>
          <cell r="B5571" t="str">
            <v>INHI</v>
          </cell>
          <cell r="C5571" t="str">
            <v>SERVICOS DIVERSOS</v>
          </cell>
          <cell r="D5571" t="str">
            <v>0297</v>
          </cell>
        </row>
        <row r="5571">
          <cell r="G5571">
            <v>91182</v>
          </cell>
          <cell r="H5571" t="str">
            <v>FIXAÇÃO DE TUBOS HORIZONTAIS DE PPR, DIÂMETROS MENORES OU IGUAIS A 40 MM, COM ABRAÇADEIRA METÁLICA FLEXÍVEL 18 MM, FIXADA DIRETAMENTE NA LAJE. AF_09/2023</v>
          </cell>
          <cell r="I5571" t="str">
            <v>M</v>
          </cell>
          <cell r="J5571" t="str">
            <v>COEFICIENTE DE REPRESENTATIVIDADE</v>
          </cell>
          <cell r="K5571" t="str">
            <v>24,03</v>
          </cell>
        </row>
        <row r="5572">
          <cell r="A5572" t="str">
            <v>INSTALACOES HIDRO SANITARIAS</v>
          </cell>
          <cell r="B5572" t="str">
            <v>INHI</v>
          </cell>
          <cell r="C5572" t="str">
            <v>SERVICOS DIVERSOS</v>
          </cell>
          <cell r="D5572" t="str">
            <v>0297</v>
          </cell>
        </row>
        <row r="5572">
          <cell r="G5572">
            <v>91185</v>
          </cell>
          <cell r="H5572" t="str">
            <v>FIXAÇÃO DE TUBOS HORIZONTAIS DE PVC ÁGUA, PVC ESGOTO, PVC ÁGUA PLUVIAL, CPVC, PPR, COBRE OU AÇO, DIÂMETROS MENORES OU IGUAIS A 40 MM, COM ABRAÇADEIRA METÁLICA FLEXÍVEL 18 MM, FIXADA DIRETAMENTE NA LAJE. AF_09/2023</v>
          </cell>
          <cell r="I5572" t="str">
            <v>M</v>
          </cell>
          <cell r="J5572" t="str">
            <v>COEFICIENTE DE REPRESENTATIVIDADE</v>
          </cell>
          <cell r="K5572" t="str">
            <v>24,03</v>
          </cell>
        </row>
        <row r="5573">
          <cell r="A5573" t="str">
            <v>INSTALACOES HIDRO SANITARIAS</v>
          </cell>
          <cell r="B5573" t="str">
            <v>INHI</v>
          </cell>
          <cell r="C5573" t="str">
            <v>SERVICOS DIVERSOS</v>
          </cell>
          <cell r="D5573" t="str">
            <v>0297</v>
          </cell>
        </row>
        <row r="5573">
          <cell r="G5573">
            <v>91186</v>
          </cell>
          <cell r="H5573" t="str">
            <v>FIXAÇÃO DE TUBOS HORIZONTAIS DE PVC ÁGUA, PVC ESGOTO, PVC ÁGUA PLUVIAL, CPVC, PPR, COBRE OU AÇO, DIÂMETROS MAIORES QUE 40 MM E MENORES OU IGUAIS A 75 MM, COM ABRAÇADEIRA METÁLICA FLEXÍVEL 18 MM, FIXADA DIRETAMENTE NA LAJE. AF_09/2023</v>
          </cell>
          <cell r="I5573" t="str">
            <v>M</v>
          </cell>
          <cell r="J5573" t="str">
            <v>COEFICIENTE DE REPRESENTATIVIDADE</v>
          </cell>
          <cell r="K5573" t="str">
            <v>26,48</v>
          </cell>
        </row>
        <row r="5574">
          <cell r="A5574" t="str">
            <v>INSTALACOES HIDRO SANITARIAS</v>
          </cell>
          <cell r="B5574" t="str">
            <v>INHI</v>
          </cell>
          <cell r="C5574" t="str">
            <v>SERVICOS DIVERSOS</v>
          </cell>
          <cell r="D5574" t="str">
            <v>0297</v>
          </cell>
        </row>
        <row r="5574">
          <cell r="G5574">
            <v>91187</v>
          </cell>
          <cell r="H5574" t="str">
            <v>FIXAÇÃO DE TUBOS HORIZONTAIS DE PVC ÁGUA, PVC ESGOTO, PVC ÁGUA PLUVIAL, CPVC, PPR, COBRE OU AÇO, DIÂMETROS MAIORES QUE 75 MM E MENORES OU IGUAIS A 100 MM, COM ABRAÇADEIRA METÁLICA FLEXÍVEL 18 MM, FIXADA DIRETAMENTE NA LAJE. AF_09/2023</v>
          </cell>
          <cell r="I5574" t="str">
            <v>M</v>
          </cell>
          <cell r="J5574" t="str">
            <v>COEFICIENTE DE REPRESENTATIVIDADE</v>
          </cell>
          <cell r="K5574" t="str">
            <v>23,71</v>
          </cell>
        </row>
        <row r="5575">
          <cell r="A5575" t="str">
            <v>INSTALACOES HIDRO SANITARIAS</v>
          </cell>
          <cell r="B5575" t="str">
            <v>INHI</v>
          </cell>
          <cell r="C5575" t="str">
            <v>SERVICOS DIVERSOS</v>
          </cell>
          <cell r="D5575" t="str">
            <v>0297</v>
          </cell>
        </row>
        <row r="5575">
          <cell r="G5575">
            <v>91188</v>
          </cell>
          <cell r="H5575" t="str">
            <v>CHUMBAMENTO PONTUAL DE ABERTURA EM LAJE COM PASSAGEM DE 1 TUBO COM DIÂMETRO DE  50 MM. AF_09/2023</v>
          </cell>
          <cell r="I5575" t="str">
            <v>UN</v>
          </cell>
          <cell r="J5575" t="str">
            <v>ATRIBUÍDO SÃO PAULO</v>
          </cell>
          <cell r="K5575" t="str">
            <v>11,93</v>
          </cell>
        </row>
        <row r="5576">
          <cell r="A5576" t="str">
            <v>INSTALACOES HIDRO SANITARIAS</v>
          </cell>
          <cell r="B5576" t="str">
            <v>INHI</v>
          </cell>
          <cell r="C5576" t="str">
            <v>SERVICOS DIVERSOS</v>
          </cell>
          <cell r="D5576" t="str">
            <v>0297</v>
          </cell>
        </row>
        <row r="5576">
          <cell r="G5576">
            <v>91189</v>
          </cell>
          <cell r="H5576" t="str">
            <v>CHUMBAMENTO PONTUAL DE ABERTURA EM LAJE COM PASSAGEM DE 5 TUBOS COM  DIÂMETROS DE  50 MM. AF_09/2023</v>
          </cell>
          <cell r="I5576" t="str">
            <v>UN</v>
          </cell>
          <cell r="J5576" t="str">
            <v>ATRIBUÍDO SÃO PAULO</v>
          </cell>
          <cell r="K5576" t="str">
            <v>67,65</v>
          </cell>
        </row>
        <row r="5577">
          <cell r="A5577" t="str">
            <v>INSTALACOES HIDRO SANITARIAS</v>
          </cell>
          <cell r="B5577" t="str">
            <v>INHI</v>
          </cell>
          <cell r="C5577" t="str">
            <v>SERVICOS DIVERSOS</v>
          </cell>
          <cell r="D5577" t="str">
            <v>0297</v>
          </cell>
        </row>
        <row r="5577">
          <cell r="G5577">
            <v>91190</v>
          </cell>
          <cell r="H5577" t="str">
            <v>CHUMBAMENTO PONTUAL EM PASSAGEM DE TUBO COM DIÂMETRO MENOR OU IGUAL A 40 MM. AF_09/2023</v>
          </cell>
          <cell r="I5577" t="str">
            <v>UN</v>
          </cell>
          <cell r="J5577" t="str">
            <v>COEFICIENTE DE REPRESENTATIVIDADE</v>
          </cell>
          <cell r="K5577" t="str">
            <v>9,81</v>
          </cell>
        </row>
        <row r="5578">
          <cell r="A5578" t="str">
            <v>INSTALACOES HIDRO SANITARIAS</v>
          </cell>
          <cell r="B5578" t="str">
            <v>INHI</v>
          </cell>
          <cell r="C5578" t="str">
            <v>SERVICOS DIVERSOS</v>
          </cell>
          <cell r="D5578" t="str">
            <v>0297</v>
          </cell>
        </row>
        <row r="5578">
          <cell r="G5578">
            <v>91191</v>
          </cell>
          <cell r="H5578" t="str">
            <v>CHUMBAMENTO PONTUAL EM PASSAGEM DE TUBO COM DIÂMETROS ENTRE 40 MM E 75 MM. AF_09/2023</v>
          </cell>
          <cell r="I5578" t="str">
            <v>UN</v>
          </cell>
          <cell r="J5578" t="str">
            <v>COEFICIENTE DE REPRESENTATIVIDADE</v>
          </cell>
          <cell r="K5578" t="str">
            <v>13,83</v>
          </cell>
        </row>
        <row r="5579">
          <cell r="A5579" t="str">
            <v>INSTALACOES HIDRO SANITARIAS</v>
          </cell>
          <cell r="B5579" t="str">
            <v>INHI</v>
          </cell>
          <cell r="C5579" t="str">
            <v>SERVICOS DIVERSOS</v>
          </cell>
          <cell r="D5579" t="str">
            <v>0297</v>
          </cell>
        </row>
        <row r="5579">
          <cell r="G5579">
            <v>91192</v>
          </cell>
          <cell r="H5579" t="str">
            <v>CHUMBAMENTO PONTUAL EM PASSAGEM DE TUBO COM DIÂMETRO MAIOR QUE 75 MM E MENORES OU IGUAIS A 150 MM. AF_09/2023</v>
          </cell>
          <cell r="I5579" t="str">
            <v>UN</v>
          </cell>
          <cell r="J5579" t="str">
            <v>COEFICIENTE DE REPRESENTATIVIDADE</v>
          </cell>
          <cell r="K5579" t="str">
            <v>21,03</v>
          </cell>
        </row>
        <row r="5580">
          <cell r="A5580" t="str">
            <v>INSTALACOES HIDRO SANITARIAS</v>
          </cell>
          <cell r="B5580" t="str">
            <v>INHI</v>
          </cell>
          <cell r="C5580" t="str">
            <v>SERVICOS DIVERSOS</v>
          </cell>
          <cell r="D5580" t="str">
            <v>0297</v>
          </cell>
        </row>
        <row r="5580">
          <cell r="G5580">
            <v>91222</v>
          </cell>
          <cell r="H5580" t="str">
            <v>RASGO LINEAR MANUAL EM ALVENARIA, PARA RAMAIS/ DISTRIBUIÇÃO DE INSTALAÇÕES HIDRÁULICAS, DIÂMETROS MAIORES QUE 40 MM E MENORES OU IGUAIS A 75 MM. AF_09/2023</v>
          </cell>
          <cell r="I5580" t="str">
            <v>M</v>
          </cell>
          <cell r="J5580" t="str">
            <v>COEFICIENTE DE REPRESENTATIVIDADE</v>
          </cell>
          <cell r="K5580" t="str">
            <v>7,84</v>
          </cell>
        </row>
        <row r="5581">
          <cell r="A5581" t="str">
            <v>INSTALACOES HIDRO SANITARIAS</v>
          </cell>
          <cell r="B5581" t="str">
            <v>INHI</v>
          </cell>
          <cell r="C5581" t="str">
            <v>SERVICOS DIVERSOS</v>
          </cell>
          <cell r="D5581" t="str">
            <v>0297</v>
          </cell>
        </row>
        <row r="5581">
          <cell r="G5581">
            <v>94480</v>
          </cell>
          <cell r="H5581" t="str">
            <v>CONJUNTO HIDRÁULICO EM AÇO ROSCÁVEL PARA INSTALAÇÃO DE BOMBA, DN SUCÇÃO 65 MM (2½") E DN RECALQUE 50 MM (2"), PARA EDIFICAÇÃO COM 18 PAVIMENTOS - FORNECIMENTO E INSTALAÇÃO. AF_04/2024</v>
          </cell>
          <cell r="I5581" t="str">
            <v>UN</v>
          </cell>
          <cell r="J5581" t="str">
            <v>COEFICIENTE DE REPRESENTATIVIDADE</v>
          </cell>
          <cell r="K5581" t="str">
            <v>2.681,69</v>
          </cell>
        </row>
        <row r="5582">
          <cell r="A5582" t="str">
            <v>INSTALACOES HIDRO SANITARIAS</v>
          </cell>
          <cell r="B5582" t="str">
            <v>INHI</v>
          </cell>
          <cell r="C5582" t="str">
            <v>SERVICOS DIVERSOS</v>
          </cell>
          <cell r="D5582" t="str">
            <v>0297</v>
          </cell>
        </row>
        <row r="5582">
          <cell r="G5582">
            <v>94481</v>
          </cell>
          <cell r="H5582" t="str">
            <v>CONJUNTO HIDRÁULICO EM AÇO ROSCÁVEL PARA INSTALAÇÃO DE BOMBA, DN SUCÇÃO 50 MM (2") E DN RECALQUE 40 MM (1 1/2"), PARA EDIFICAÇÃO COM 12 PAVIMENTOS - FORNECIMENTO E INSTALAÇÃO. AF_04/2024</v>
          </cell>
          <cell r="I5582" t="str">
            <v>UN</v>
          </cell>
          <cell r="J5582" t="str">
            <v>COEFICIENTE DE REPRESENTATIVIDADE</v>
          </cell>
          <cell r="K5582" t="str">
            <v>1.845,18</v>
          </cell>
        </row>
        <row r="5583">
          <cell r="A5583" t="str">
            <v>INSTALACOES HIDRO SANITARIAS</v>
          </cell>
          <cell r="B5583" t="str">
            <v>INHI</v>
          </cell>
          <cell r="C5583" t="str">
            <v>SERVICOS DIVERSOS</v>
          </cell>
          <cell r="D5583" t="str">
            <v>0297</v>
          </cell>
        </row>
        <row r="5583">
          <cell r="G5583">
            <v>94482</v>
          </cell>
          <cell r="H5583" t="str">
            <v>CONJUNTO HIDRÁULICO EM AÇO ROSCÁVEL PARA INSTALAÇÃO DE BOMBA, DN SUCÇÃO 40 MM (1 1/2") E DN RECALQUE 32 MM (1 1/4"), PARA EDIFICAÇÃO COM 8 PAVIMENTOS - FORNECIMENTO E INSTALAÇÃO. AF_04/2024</v>
          </cell>
          <cell r="I5583" t="str">
            <v>UN</v>
          </cell>
          <cell r="J5583" t="str">
            <v>COEFICIENTE DE REPRESENTATIVIDADE</v>
          </cell>
          <cell r="K5583" t="str">
            <v>1.431,40</v>
          </cell>
        </row>
        <row r="5584">
          <cell r="A5584" t="str">
            <v>INSTALACOES HIDRO SANITARIAS</v>
          </cell>
          <cell r="B5584" t="str">
            <v>INHI</v>
          </cell>
          <cell r="C5584" t="str">
            <v>SERVICOS DIVERSOS</v>
          </cell>
          <cell r="D5584" t="str">
            <v>0297</v>
          </cell>
        </row>
        <row r="5584">
          <cell r="G5584">
            <v>94483</v>
          </cell>
          <cell r="H5584" t="str">
            <v>CONJUNTO HIDRÁULICO EM AÇO ROSCÁVEL PARA INSTALAÇÃO DE BOMBA, DN SUCÇÃO 32 MM (1 1/4") E DN RECALQUE 25 MM (1"), PARA EDIFICAÇÃO COM 4 PAVIMENTOS - FORNECIMENTO E INSTALAÇÃO. AF_04/2024</v>
          </cell>
          <cell r="I5584" t="str">
            <v>UN</v>
          </cell>
          <cell r="J5584" t="str">
            <v>COEFICIENTE DE REPRESENTATIVIDADE</v>
          </cell>
          <cell r="K5584" t="str">
            <v>1.184,71</v>
          </cell>
        </row>
        <row r="5585">
          <cell r="A5585" t="str">
            <v>INSTALACOES HIDRO SANITARIAS</v>
          </cell>
          <cell r="B5585" t="str">
            <v>INHI</v>
          </cell>
          <cell r="C5585" t="str">
            <v>SERVICOS DIVERSOS</v>
          </cell>
          <cell r="D5585" t="str">
            <v>0297</v>
          </cell>
        </row>
        <row r="5585">
          <cell r="G5585">
            <v>95541</v>
          </cell>
          <cell r="H5585" t="str">
            <v>FIXAÇÃO DE DUTOS FLEXÍVEIS CIRCULARES,  DIÂMETRO 109 MM OU 4", COM ABRAÇADEIRA METÁLICA FLEXÍVEL FIXADA DIRETAMENTE NA LAJE, SOMENTE MÃO DE OBRA. AF_09/2023</v>
          </cell>
          <cell r="I5585" t="str">
            <v>UN</v>
          </cell>
          <cell r="J5585" t="str">
            <v>COEFICIENTE DE REPRESENTATIVIDADE</v>
          </cell>
          <cell r="K5585" t="str">
            <v>21,96</v>
          </cell>
        </row>
        <row r="5586">
          <cell r="A5586" t="str">
            <v>INSTALACOES HIDRO SANITARIAS</v>
          </cell>
          <cell r="B5586" t="str">
            <v>INHI</v>
          </cell>
          <cell r="C5586" t="str">
            <v>SERVICOS DIVERSOS</v>
          </cell>
          <cell r="D5586" t="str">
            <v>0297</v>
          </cell>
        </row>
        <row r="5586">
          <cell r="G5586">
            <v>96559</v>
          </cell>
          <cell r="H5586" t="str">
            <v>SUPORTE PARA DUTO EM CHAPA GALVANIZADA BITOLA 26, EM PERFILADO COM COMPRIMENTO DE 35 CM FIXADO EM LAJE, POR METRO DE DUTO FIXADO. AF_09/2023</v>
          </cell>
          <cell r="I5586" t="str">
            <v>M2</v>
          </cell>
          <cell r="J5586" t="str">
            <v>ATRIBUÍDO SÃO PAULO</v>
          </cell>
          <cell r="K5586" t="str">
            <v>35,94</v>
          </cell>
        </row>
        <row r="5587">
          <cell r="A5587" t="str">
            <v>INSTALACOES HIDRO SANITARIAS</v>
          </cell>
          <cell r="B5587" t="str">
            <v>INHI</v>
          </cell>
          <cell r="C5587" t="str">
            <v>SERVICOS DIVERSOS</v>
          </cell>
          <cell r="D5587" t="str">
            <v>0297</v>
          </cell>
        </row>
        <row r="5587">
          <cell r="G5587">
            <v>96560</v>
          </cell>
          <cell r="H5587" t="str">
            <v>SUPORTE PARA DUTO EM CHAPA GALVANIZADA BITOLA 24, EM PERFILADO COM COMPRIMENTO DE 55 CM FIXADO EM LAJE, POR METRO DE DUTO FIXADO. AF_09/2023</v>
          </cell>
          <cell r="I5587" t="str">
            <v>M2</v>
          </cell>
          <cell r="J5587" t="str">
            <v>ATRIBUÍDO SÃO PAULO</v>
          </cell>
          <cell r="K5587" t="str">
            <v>32,93</v>
          </cell>
        </row>
        <row r="5588">
          <cell r="A5588" t="str">
            <v>INSTALACOES HIDRO SANITARIAS</v>
          </cell>
          <cell r="B5588" t="str">
            <v>INHI</v>
          </cell>
          <cell r="C5588" t="str">
            <v>SERVICOS DIVERSOS</v>
          </cell>
          <cell r="D5588" t="str">
            <v>0297</v>
          </cell>
        </row>
        <row r="5588">
          <cell r="G5588">
            <v>96562</v>
          </cell>
          <cell r="H5588" t="str">
            <v>SUPORTE PARA ELETROCALHA LISA OU PERFURADA EM AÇO GALVANIZADO, LARGURA 400 MM, EM PERFILADO COM COMPRIMENTO DE 45 CM FIXADO EM LAJE, POR METRO DE ELETROCALHA FIXADA. AF_09/2023</v>
          </cell>
          <cell r="I5588" t="str">
            <v>M</v>
          </cell>
          <cell r="J5588" t="str">
            <v>ATRIBUÍDO SÃO PAULO</v>
          </cell>
          <cell r="K5588" t="str">
            <v>50,02</v>
          </cell>
        </row>
        <row r="5589">
          <cell r="A5589" t="str">
            <v>INSTALACOES HIDRO SANITARIAS</v>
          </cell>
          <cell r="B5589" t="str">
            <v>INHI</v>
          </cell>
          <cell r="C5589" t="str">
            <v>SERVICOS DIVERSOS</v>
          </cell>
          <cell r="D5589" t="str">
            <v>0297</v>
          </cell>
        </row>
        <row r="5589">
          <cell r="G5589">
            <v>96563</v>
          </cell>
          <cell r="H5589" t="str">
            <v>SUPORTE PARA ELETROCALHA LISA OU PERFURADA EM AÇO GALVANIZADO, LARGURA 800 MM, EM PERFILADO COM COMPRIMENTO DE 85 CM FIXADO EM LAJE, POR METRO DE ELETROCALHA FIXADA. AF_09/2023</v>
          </cell>
          <cell r="I5589" t="str">
            <v>M</v>
          </cell>
          <cell r="J5589" t="str">
            <v>ATRIBUÍDO SÃO PAULO</v>
          </cell>
          <cell r="K5589" t="str">
            <v>56,35</v>
          </cell>
        </row>
        <row r="5590">
          <cell r="A5590" t="str">
            <v>INSTALACOES HIDRO SANITARIAS</v>
          </cell>
          <cell r="B5590" t="str">
            <v>INHI</v>
          </cell>
          <cell r="C5590" t="str">
            <v>SERVICOS DIVERSOS</v>
          </cell>
          <cell r="D5590" t="str">
            <v>0297</v>
          </cell>
        </row>
        <row r="5590">
          <cell r="G5590">
            <v>100128</v>
          </cell>
          <cell r="H5590" t="str">
            <v>TIL (TUBO DE INSPEÇÃO E LIMPEZA) RADIAL PARA ESGOTO, EM PVC, DN 300X200 MM. AF_12/2020</v>
          </cell>
          <cell r="I5590" t="str">
            <v>UN</v>
          </cell>
          <cell r="J5590" t="str">
            <v>COEFICIENTE DE REPRESENTATIVIDADE</v>
          </cell>
          <cell r="K5590" t="str">
            <v>1.470,97</v>
          </cell>
        </row>
        <row r="5591">
          <cell r="A5591" t="str">
            <v>INSTALACOES HIDRO SANITARIAS</v>
          </cell>
          <cell r="B5591" t="str">
            <v>INHI</v>
          </cell>
          <cell r="C5591" t="str">
            <v>SERVICOS DIVERSOS</v>
          </cell>
          <cell r="D5591" t="str">
            <v>0297</v>
          </cell>
        </row>
        <row r="5591">
          <cell r="G5591">
            <v>101802</v>
          </cell>
          <cell r="H5591" t="str">
            <v>CAIXA ENTERRADA RETENTORA DE AREIA RETANGULAR, EM ALVENARIA COM BLOCOS DE CONCRETO, DIMENSÕES INTERNAS: 1,00 X 1,00 X 1,20 M, EXCLUINDO TAMPÃO. AF_12/2020</v>
          </cell>
          <cell r="I5591" t="str">
            <v>UN</v>
          </cell>
          <cell r="J5591" t="str">
            <v>ATRIBUÍDO SÃO PAULO</v>
          </cell>
          <cell r="K5591" t="str">
            <v>1.641,86</v>
          </cell>
        </row>
        <row r="5592">
          <cell r="A5592" t="str">
            <v>INSTALACOES HIDRO SANITARIAS</v>
          </cell>
          <cell r="B5592" t="str">
            <v>INHI</v>
          </cell>
          <cell r="C5592" t="str">
            <v>SERVICOS DIVERSOS</v>
          </cell>
          <cell r="D5592" t="str">
            <v>0297</v>
          </cell>
        </row>
        <row r="5592">
          <cell r="G5592">
            <v>101803</v>
          </cell>
          <cell r="H5592" t="str">
            <v>CAIXA ENTERRADA SEPARADORA DE ÓLEO RETANGULAR, EM ALVENARIA COM BLOCOS DE CONCRETO, DIMENSÕES INTERNAS: 0,6 X 0,6 X 1,00 M, EXCLUINDO TAMPÃO. AF_12/2020</v>
          </cell>
          <cell r="I5592" t="str">
            <v>UN</v>
          </cell>
          <cell r="J5592" t="str">
            <v>ATRIBUÍDO SÃO PAULO</v>
          </cell>
          <cell r="K5592" t="str">
            <v>1.040,41</v>
          </cell>
        </row>
        <row r="5593">
          <cell r="A5593" t="str">
            <v>INSTALACOES HIDRO SANITARIAS</v>
          </cell>
          <cell r="B5593" t="str">
            <v>INHI</v>
          </cell>
          <cell r="C5593" t="str">
            <v>SERVICOS DIVERSOS</v>
          </cell>
          <cell r="D5593" t="str">
            <v>0297</v>
          </cell>
        </row>
        <row r="5593">
          <cell r="G5593">
            <v>101804</v>
          </cell>
          <cell r="H5593" t="str">
            <v>CAIXA ENTERRADA SEPARADORA DE ÓLEO RETANGULAR, EM ALVENARIA COM BLOCOS DE CONCRETO, DIMENSÕES INTERNAS: 0,8 X 0,8 X 1,00 M, EXCLUINDO TAMPÃO. AF_12/2020</v>
          </cell>
          <cell r="I5593" t="str">
            <v>UN</v>
          </cell>
          <cell r="J5593" t="str">
            <v>ATRIBUÍDO SÃO PAULO</v>
          </cell>
          <cell r="K5593" t="str">
            <v>1.308,88</v>
          </cell>
        </row>
        <row r="5594">
          <cell r="A5594" t="str">
            <v>INSTALACOES HIDRO SANITARIAS</v>
          </cell>
          <cell r="B5594" t="str">
            <v>INHI</v>
          </cell>
          <cell r="C5594" t="str">
            <v>SERVICOS DIVERSOS</v>
          </cell>
          <cell r="D5594" t="str">
            <v>0297</v>
          </cell>
        </row>
        <row r="5594">
          <cell r="G5594">
            <v>101805</v>
          </cell>
          <cell r="H5594" t="str">
            <v>CAIXA ENTERRADA SEPARADORA DE ÓLEO RETANGULAR, EM ALVENARIA COM BLOCOS DE CONCRETO, DIMENSÕES INTERNAS: 1,00 X 1,00 X 1,00 M, EXCLUINDO TAMPÃO. AF_12/2020</v>
          </cell>
          <cell r="I5594" t="str">
            <v>UN</v>
          </cell>
          <cell r="J5594" t="str">
            <v>ATRIBUÍDO SÃO PAULO</v>
          </cell>
          <cell r="K5594" t="str">
            <v>1.664,73</v>
          </cell>
        </row>
        <row r="5595">
          <cell r="A5595" t="str">
            <v>INSTALACOES HIDRO SANITARIAS</v>
          </cell>
          <cell r="B5595" t="str">
            <v>INHI</v>
          </cell>
          <cell r="C5595" t="str">
            <v>SERVICOS DIVERSOS</v>
          </cell>
          <cell r="D5595" t="str">
            <v>0297</v>
          </cell>
        </row>
        <row r="5595">
          <cell r="G5595">
            <v>102111</v>
          </cell>
          <cell r="H5595" t="str">
            <v>BOMBA CENTRÍFUGA, MONOFÁSICA, 0,5 CV OU 0,49 HP, HM 6 A 20 M, Q 1,2 A 8,3 M3/H - FORNECIMENTO E INSTALAÇÃO. AF_12/2020</v>
          </cell>
          <cell r="I5595" t="str">
            <v>UN</v>
          </cell>
          <cell r="J5595" t="str">
            <v>ATRIBUÍDO SÃO PAULO</v>
          </cell>
          <cell r="K5595" t="str">
            <v>1.256,81</v>
          </cell>
        </row>
        <row r="5596">
          <cell r="A5596" t="str">
            <v>INSTALACOES HIDRO SANITARIAS</v>
          </cell>
          <cell r="B5596" t="str">
            <v>INHI</v>
          </cell>
          <cell r="C5596" t="str">
            <v>SERVICOS DIVERSOS</v>
          </cell>
          <cell r="D5596" t="str">
            <v>0297</v>
          </cell>
        </row>
        <row r="5596">
          <cell r="G5596">
            <v>102112</v>
          </cell>
          <cell r="H5596" t="str">
            <v>BOMBA CENTRÍFUGA, MONOFÁSICA, 0,5 CV OU 0,49 HP, HM 6 A 20 M, Q 1,2 A 8,3 M3/H (NÃO INCLUI O FORNECIMENTO DA BOMBA). AF_12/2020</v>
          </cell>
          <cell r="I5596" t="str">
            <v>UN</v>
          </cell>
          <cell r="J5596" t="str">
            <v>ATRIBUÍDO SÃO PAULO</v>
          </cell>
          <cell r="K5596" t="str">
            <v>127,91</v>
          </cell>
        </row>
        <row r="5597">
          <cell r="A5597" t="str">
            <v>INSTALACOES HIDRO SANITARIAS</v>
          </cell>
          <cell r="B5597" t="str">
            <v>INHI</v>
          </cell>
          <cell r="C5597" t="str">
            <v>SERVICOS DIVERSOS</v>
          </cell>
          <cell r="D5597" t="str">
            <v>0297</v>
          </cell>
        </row>
        <row r="5597">
          <cell r="G5597">
            <v>102113</v>
          </cell>
          <cell r="H5597" t="str">
            <v>BOMBA CENTRÍFUGA, TRIFÁSICA, 1 CV OU 0,99 HP, HM 14 A 40 M, Q 0,6 A 8,4 M3/H - FORNECIMENTO E INSTALAÇÃO. AF_12/2020</v>
          </cell>
          <cell r="I5597" t="str">
            <v>UN</v>
          </cell>
          <cell r="J5597" t="str">
            <v>ATRIBUÍDO SÃO PAULO</v>
          </cell>
          <cell r="K5597" t="str">
            <v>2.034,05</v>
          </cell>
        </row>
        <row r="5598">
          <cell r="A5598" t="str">
            <v>INSTALACOES HIDRO SANITARIAS</v>
          </cell>
          <cell r="B5598" t="str">
            <v>INHI</v>
          </cell>
          <cell r="C5598" t="str">
            <v>SERVICOS DIVERSOS</v>
          </cell>
          <cell r="D5598" t="str">
            <v>0297</v>
          </cell>
        </row>
        <row r="5598">
          <cell r="G5598">
            <v>102114</v>
          </cell>
          <cell r="H5598" t="str">
            <v>BOMBA CENTRÍFUGA, TRIFÁSICA, 1 CV OU 0,99 HP, HM 14 A 40 M, Q 0,6 A 8,4 M3/H (NÃO INCLUI O FORNECIMENTO DA BOMBA). AF_12/2020</v>
          </cell>
          <cell r="I5598" t="str">
            <v>UN</v>
          </cell>
          <cell r="J5598" t="str">
            <v>ATRIBUÍDO SÃO PAULO</v>
          </cell>
          <cell r="K5598" t="str">
            <v>131,10</v>
          </cell>
        </row>
        <row r="5599">
          <cell r="A5599" t="str">
            <v>INSTALACOES HIDRO SANITARIAS</v>
          </cell>
          <cell r="B5599" t="str">
            <v>INHI</v>
          </cell>
          <cell r="C5599" t="str">
            <v>SERVICOS DIVERSOS</v>
          </cell>
          <cell r="D5599" t="str">
            <v>0297</v>
          </cell>
        </row>
        <row r="5599">
          <cell r="G5599">
            <v>102115</v>
          </cell>
          <cell r="H5599" t="str">
            <v>BOMBA CENTRÍFUGA, TRIFÁSICA, 1,5 CV OU 1,48 HP, HM 10 A 70 M, Q 1,8 A 5,3 M3/H - FORNECIMENTO E INSTALAÇÃO. AF_12/2020</v>
          </cell>
          <cell r="I5599" t="str">
            <v>UN</v>
          </cell>
          <cell r="J5599" t="str">
            <v>ATRIBUÍDO SÃO PAULO</v>
          </cell>
          <cell r="K5599" t="str">
            <v>3.568,40</v>
          </cell>
        </row>
        <row r="5600">
          <cell r="A5600" t="str">
            <v>INSTALACOES HIDRO SANITARIAS</v>
          </cell>
          <cell r="B5600" t="str">
            <v>INHI</v>
          </cell>
          <cell r="C5600" t="str">
            <v>SERVICOS DIVERSOS</v>
          </cell>
          <cell r="D5600" t="str">
            <v>0297</v>
          </cell>
        </row>
        <row r="5600">
          <cell r="G5600">
            <v>102116</v>
          </cell>
          <cell r="H5600" t="str">
            <v>BOMBA CENTRÍFUGA, TRIFÁSICA, 1,5 CV OU 1,48 HP, HM 10 A 24 M, Q 6,1 A 21,9 M3/H - FORNECIMENTO E INSTALAÇÃO. AF_12/2020</v>
          </cell>
          <cell r="I5600" t="str">
            <v>UN</v>
          </cell>
          <cell r="J5600" t="str">
            <v>ATRIBUÍDO SÃO PAULO</v>
          </cell>
          <cell r="K5600" t="str">
            <v>2.174,94</v>
          </cell>
        </row>
        <row r="5601">
          <cell r="A5601" t="str">
            <v>INSTALACOES HIDRO SANITARIAS</v>
          </cell>
          <cell r="B5601" t="str">
            <v>INHI</v>
          </cell>
          <cell r="C5601" t="str">
            <v>SERVICOS DIVERSOS</v>
          </cell>
          <cell r="D5601" t="str">
            <v>0297</v>
          </cell>
        </row>
        <row r="5601">
          <cell r="G5601">
            <v>102117</v>
          </cell>
          <cell r="H5601" t="str">
            <v>BOMBA CENTRÍFUGA, TRIFÁSICA, 1,5 CV OU 1,48 HP (NÃO INCLUI O FORNECIMENTO DA BOMBA). AF_12/2020</v>
          </cell>
          <cell r="I5601" t="str">
            <v>UN</v>
          </cell>
          <cell r="J5601" t="str">
            <v>ATRIBUÍDO SÃO PAULO</v>
          </cell>
          <cell r="K5601" t="str">
            <v>134,98</v>
          </cell>
        </row>
        <row r="5602">
          <cell r="A5602" t="str">
            <v>INSTALACOES HIDRO SANITARIAS</v>
          </cell>
          <cell r="B5602" t="str">
            <v>INHI</v>
          </cell>
          <cell r="C5602" t="str">
            <v>SERVICOS DIVERSOS</v>
          </cell>
          <cell r="D5602" t="str">
            <v>0297</v>
          </cell>
        </row>
        <row r="5602">
          <cell r="G5602">
            <v>102118</v>
          </cell>
          <cell r="H5602" t="str">
            <v>BOMBA CENTRÍFUGA, TRIFÁSICA, 3 CV OU 2,96 HP, HM 34 A 40 M, Q 8,6 A 14,8 M3/H - FORNECIMENTO E INSTALAÇÃO. AF_12/2020</v>
          </cell>
          <cell r="I5602" t="str">
            <v>UN</v>
          </cell>
          <cell r="J5602" t="str">
            <v>ATRIBUÍDO SÃO PAULO</v>
          </cell>
          <cell r="K5602" t="str">
            <v>2.984,69</v>
          </cell>
        </row>
        <row r="5603">
          <cell r="A5603" t="str">
            <v>INSTALACOES HIDRO SANITARIAS</v>
          </cell>
          <cell r="B5603" t="str">
            <v>INHI</v>
          </cell>
          <cell r="C5603" t="str">
            <v>SERVICOS DIVERSOS</v>
          </cell>
          <cell r="D5603" t="str">
            <v>0297</v>
          </cell>
        </row>
        <row r="5603">
          <cell r="G5603">
            <v>102119</v>
          </cell>
          <cell r="H5603" t="str">
            <v>BOMBA CENTRÍFUGA, TRIFÁSICA, 3 CV OU 2,96 HP, HM 34 A 40 M, Q 8,6 A 14,8 M3/H (NÃO INCLUI O FORNECIMENTO DA BOMBA). AF_12/2020</v>
          </cell>
          <cell r="I5603" t="str">
            <v>UN</v>
          </cell>
          <cell r="J5603" t="str">
            <v>ATRIBUÍDO SÃO PAULO</v>
          </cell>
          <cell r="K5603" t="str">
            <v>138,31</v>
          </cell>
        </row>
        <row r="5604">
          <cell r="A5604" t="str">
            <v>INSTALACOES HIDRO SANITARIAS</v>
          </cell>
          <cell r="B5604" t="str">
            <v>INHI</v>
          </cell>
          <cell r="C5604" t="str">
            <v>SERVICOS DIVERSOS</v>
          </cell>
          <cell r="D5604" t="str">
            <v>0297</v>
          </cell>
        </row>
        <row r="5604">
          <cell r="G5604">
            <v>102121</v>
          </cell>
          <cell r="H5604" t="str">
            <v>MOTO BOMBA HORIZONTAL ATÉ 10 CV, HM 75 A 80 M, Q 25,4 A 48 (NÃO INCLUI O FORNECIMENTO DA BOMBA). AF_12/2020</v>
          </cell>
          <cell r="I5604" t="str">
            <v>UN</v>
          </cell>
          <cell r="J5604" t="str">
            <v>ATRIBUÍDO SÃO PAULO</v>
          </cell>
          <cell r="K5604" t="str">
            <v>173,22</v>
          </cell>
        </row>
        <row r="5605">
          <cell r="A5605" t="str">
            <v>INSTALACOES HIDRO SANITARIAS</v>
          </cell>
          <cell r="B5605" t="str">
            <v>INHI</v>
          </cell>
          <cell r="C5605" t="str">
            <v>SERVICOS DIVERSOS</v>
          </cell>
          <cell r="D5605" t="str">
            <v>0297</v>
          </cell>
        </row>
        <row r="5605">
          <cell r="G5605">
            <v>102122</v>
          </cell>
          <cell r="H5605" t="str">
            <v>BOMBA CENTRÍFUGA, TRIFÁSICA, 10 CV OU 9,86 HP, HM 85 A 140 M, Q 4,2 A 14,9 M3/H - FORNECIMENTO E INSTALAÇÃO. AF_12/2020</v>
          </cell>
          <cell r="I5605" t="str">
            <v>UN</v>
          </cell>
          <cell r="J5605" t="str">
            <v>ATRIBUÍDO SÃO PAULO</v>
          </cell>
          <cell r="K5605" t="str">
            <v>10.221,92</v>
          </cell>
        </row>
        <row r="5606">
          <cell r="A5606" t="str">
            <v>INSTALACOES HIDRO SANITARIAS</v>
          </cell>
          <cell r="B5606" t="str">
            <v>INHI</v>
          </cell>
          <cell r="C5606" t="str">
            <v>SERVICOS DIVERSOS</v>
          </cell>
          <cell r="D5606" t="str">
            <v>0297</v>
          </cell>
        </row>
        <row r="5606">
          <cell r="G5606">
            <v>102123</v>
          </cell>
          <cell r="H5606" t="str">
            <v>BOMBA CENTRÍFUGA, TRIFÁSICA, 10 CV OU 9,86 HP, HM 85 A 140 M, Q 4,2 A 14,9 M3/H (NÃO INCLUI O FORNECIMENTO DA BOMBA). AF_12/2020</v>
          </cell>
          <cell r="I5606" t="str">
            <v>UN</v>
          </cell>
          <cell r="J5606" t="str">
            <v>ATRIBUÍDO SÃO PAULO</v>
          </cell>
          <cell r="K5606" t="str">
            <v>183,16</v>
          </cell>
        </row>
        <row r="5607">
          <cell r="A5607" t="str">
            <v>INSTALACOES HIDRO SANITARIAS</v>
          </cell>
          <cell r="B5607" t="str">
            <v>INHI</v>
          </cell>
          <cell r="C5607" t="str">
            <v>SERVICOS DIVERSOS</v>
          </cell>
          <cell r="D5607" t="str">
            <v>0297</v>
          </cell>
        </row>
        <row r="5607">
          <cell r="G5607">
            <v>102136</v>
          </cell>
          <cell r="H5607" t="str">
            <v>INSTALAÇÃO DE QUADRO ELÉTRICO PARA BOMBAS TRIFÁSICAS ATÉ 25 CV (NÃO INCLUI O FORNECIMENTO DO QUADRO). AF_12/2020</v>
          </cell>
          <cell r="I5607" t="str">
            <v>UN</v>
          </cell>
          <cell r="J5607" t="str">
            <v>COEFICIENTE DE REPRESENTATIVIDADE</v>
          </cell>
          <cell r="K5607" t="str">
            <v>66,28</v>
          </cell>
        </row>
        <row r="5608">
          <cell r="A5608" t="str">
            <v>INSTALACOES HIDRO SANITARIAS</v>
          </cell>
          <cell r="B5608" t="str">
            <v>INHI</v>
          </cell>
          <cell r="C5608" t="str">
            <v>SERVICOS DIVERSOS</v>
          </cell>
          <cell r="D5608" t="str">
            <v>0297</v>
          </cell>
        </row>
        <row r="5608">
          <cell r="G5608">
            <v>102137</v>
          </cell>
          <cell r="H5608" t="str">
            <v>CHAVE DE BOIA AUTOMÁTICA SUPERIOR/INFERIOR 15A/250V - FORNECIMENTO E INSTALAÇÃO. AF_12/2020</v>
          </cell>
          <cell r="I5608" t="str">
            <v>UN</v>
          </cell>
          <cell r="J5608" t="str">
            <v>COEFICIENTE DE REPRESENTATIVIDADE</v>
          </cell>
          <cell r="K5608" t="str">
            <v>86,03</v>
          </cell>
        </row>
        <row r="5609">
          <cell r="A5609" t="str">
            <v>INSTALACOES HIDRO SANITARIAS</v>
          </cell>
          <cell r="B5609" t="str">
            <v>INHI</v>
          </cell>
          <cell r="C5609" t="str">
            <v>SERVICOS DIVERSOS</v>
          </cell>
          <cell r="D5609" t="str">
            <v>0297</v>
          </cell>
        </row>
        <row r="5609">
          <cell r="G5609">
            <v>102138</v>
          </cell>
          <cell r="H5609" t="str">
            <v>MOTO BOMBA HORIZONTAL DE 12,5 A 25 CV, HM 140 M (NÃO INCLUI O FORNECIMENTO DA BOMBA). AF_12/2020</v>
          </cell>
          <cell r="I5609" t="str">
            <v>UN</v>
          </cell>
          <cell r="J5609" t="str">
            <v>ATRIBUÍDO SÃO PAULO</v>
          </cell>
          <cell r="K5609" t="str">
            <v>199,35</v>
          </cell>
        </row>
        <row r="5610">
          <cell r="A5610" t="str">
            <v>INSTALACOES HIDRO SANITARIAS</v>
          </cell>
          <cell r="B5610" t="str">
            <v>INHI</v>
          </cell>
          <cell r="C5610" t="str">
            <v>SERVICOS DIVERSOS</v>
          </cell>
          <cell r="D5610" t="str">
            <v>0297</v>
          </cell>
        </row>
        <row r="5610">
          <cell r="G5610">
            <v>103517</v>
          </cell>
          <cell r="H5610" t="str">
            <v>AQUECEDOR SOLAR COMPACTO, KIT PARA 1 COLETOR SOLAR EM VIDRO TEMPERADO E SERPENTINA EM TUBO DE COBRE COM SUPORTE, RESERVATÓRIO, FIXAÇÕES E TUBOS - FORNECIMENTO E INSTALAÇÃO. AF_12/2021</v>
          </cell>
          <cell r="I5610" t="str">
            <v>UN</v>
          </cell>
          <cell r="J5610" t="str">
            <v>COEFICIENTE DE REPRESENTATIVIDADE</v>
          </cell>
          <cell r="K5610" t="str">
            <v>3.036,57</v>
          </cell>
        </row>
        <row r="5611">
          <cell r="A5611" t="str">
            <v>INSTALACOES HIDRO SANITARIAS</v>
          </cell>
          <cell r="B5611" t="str">
            <v>INHI</v>
          </cell>
          <cell r="C5611" t="str">
            <v>SERVICOS DIVERSOS</v>
          </cell>
          <cell r="D5611" t="str">
            <v>0297</v>
          </cell>
        </row>
        <row r="5611">
          <cell r="G5611">
            <v>103519</v>
          </cell>
          <cell r="H5611" t="str">
            <v>BLOCO CONCRETADO NO LOCAL, 20X20X15CM, PARA BASE DE FIXAÇÃO DA ESTRUTURA SOLAR PARA LAJE DE CONCRETO - FORNECIMENTO E INSTALAÇÃO. AF_12/2021</v>
          </cell>
          <cell r="I5611" t="str">
            <v>UN</v>
          </cell>
          <cell r="J5611" t="str">
            <v>ATRIBUÍDO SÃO PAULO</v>
          </cell>
          <cell r="K5611" t="str">
            <v>10,02</v>
          </cell>
        </row>
        <row r="5612">
          <cell r="A5612" t="str">
            <v>INSTALACOES HIDRO SANITARIAS</v>
          </cell>
          <cell r="B5612" t="str">
            <v>INHI</v>
          </cell>
          <cell r="C5612" t="str">
            <v>SERVICOS DIVERSOS</v>
          </cell>
          <cell r="D5612" t="str">
            <v>0297</v>
          </cell>
        </row>
        <row r="5612">
          <cell r="G5612">
            <v>103520</v>
          </cell>
          <cell r="H5612" t="str">
            <v>RESERVATÓRIO TÉRMICO/BOILER SOLAR EM AÇO INOX 400 L COM 2 PLACAS COLETORAS EM VIDRO TEMPERADO COM SERPENTINA EM TUBO DE COBRE 2 X 1 M - FORNECIMENTO E INSTALAÇÃO. AF_12/2021</v>
          </cell>
          <cell r="I5612" t="str">
            <v>UN</v>
          </cell>
          <cell r="J5612" t="str">
            <v>COEFICIENTE DE REPRESENTATIVIDADE</v>
          </cell>
          <cell r="K5612" t="str">
            <v>5.005,27</v>
          </cell>
        </row>
        <row r="5613">
          <cell r="A5613" t="str">
            <v>INSTALACOES HIDRO SANITARIAS</v>
          </cell>
          <cell r="B5613" t="str">
            <v>INHI</v>
          </cell>
          <cell r="C5613" t="str">
            <v>SERVICOS DIVERSOS</v>
          </cell>
          <cell r="D5613" t="str">
            <v>0297</v>
          </cell>
        </row>
        <row r="5613">
          <cell r="G5613">
            <v>103521</v>
          </cell>
          <cell r="H5613" t="str">
            <v>RESERVATÓRIO TÉRMICO/BOILER SOLAR EM AÇO INOX 600 L COM 3 PLACAS COLETORAS EM VIDRO TEMPERADO COM SERPENTINA EM TUBO DE COBRE 2 X 1 M - FORNECIMENTO E INSTALAÇÃO. AF_12/2021</v>
          </cell>
          <cell r="I5613" t="str">
            <v>UN</v>
          </cell>
          <cell r="J5613" t="str">
            <v>COEFICIENTE DE REPRESENTATIVIDADE</v>
          </cell>
          <cell r="K5613" t="str">
            <v>6.646,01</v>
          </cell>
        </row>
        <row r="5614">
          <cell r="A5614" t="str">
            <v>INSTALACOES HIDRO SANITARIAS</v>
          </cell>
          <cell r="B5614" t="str">
            <v>INHI</v>
          </cell>
          <cell r="C5614" t="str">
            <v>SERVICOS DIVERSOS</v>
          </cell>
          <cell r="D5614" t="str">
            <v>0297</v>
          </cell>
        </row>
        <row r="5614">
          <cell r="G5614">
            <v>103522</v>
          </cell>
          <cell r="H5614" t="str">
            <v>RESERVATÓRIO TÉRMICO/BOILER SOLAR EM AÇO INOX 800 L COM 4 PLACAS COLETORAS EM VIDRO TEMPERADO COM SERPENTINA EM TUBO DE COBRE 2 X 1 M - FORNECIMENTO E INSTALAÇÃO. AF_12/2021</v>
          </cell>
          <cell r="I5614" t="str">
            <v>UN</v>
          </cell>
          <cell r="J5614" t="str">
            <v>ATRIBUÍDO SÃO PAULO</v>
          </cell>
          <cell r="K5614" t="str">
            <v>6.802,08</v>
          </cell>
        </row>
        <row r="5615">
          <cell r="A5615" t="str">
            <v>INSTALACOES HIDRO SANITARIAS</v>
          </cell>
          <cell r="B5615" t="str">
            <v>INHI</v>
          </cell>
          <cell r="C5615" t="str">
            <v>SERVICOS DIVERSOS</v>
          </cell>
          <cell r="D5615" t="str">
            <v>0297</v>
          </cell>
        </row>
        <row r="5615">
          <cell r="G5615">
            <v>103523</v>
          </cell>
          <cell r="H5615" t="str">
            <v>RESERVATÓRIO TÉRMICO/BOILER SOLAR EM AÇO INOX 1000 L COM 5 PLACAS COLETORAS EM VIDRO TEMPERADO COM SERPENTINA EM TUBO DE COBRE 2 X 1 M - FORNECIMENTO E INSTALAÇÃO. AF_12/2021</v>
          </cell>
          <cell r="I5615" t="str">
            <v>UN</v>
          </cell>
          <cell r="J5615" t="str">
            <v>ATRIBUÍDO SÃO PAULO</v>
          </cell>
          <cell r="K5615" t="str">
            <v>10.183,98</v>
          </cell>
        </row>
        <row r="5616">
          <cell r="A5616" t="str">
            <v>INSTALACOES HIDRO SANITARIAS</v>
          </cell>
          <cell r="B5616" t="str">
            <v>INHI</v>
          </cell>
          <cell r="C5616" t="str">
            <v>SERVICOS DIVERSOS</v>
          </cell>
          <cell r="D5616" t="str">
            <v>0297</v>
          </cell>
        </row>
        <row r="5616">
          <cell r="G5616">
            <v>104767</v>
          </cell>
          <cell r="H5616" t="str">
            <v>FURO MECANIZADO EM ALVENARIA, PARA INSTALAÇÕES HIDRÁULICAS, DIÂMETROS MENORES OU IGUAIS A 40 MM. AF_09/2023</v>
          </cell>
          <cell r="I5616" t="str">
            <v>UN</v>
          </cell>
          <cell r="J5616" t="str">
            <v>COEFICIENTE DE REPRESENTATIVIDADE</v>
          </cell>
          <cell r="K5616" t="str">
            <v>0,55</v>
          </cell>
        </row>
        <row r="5617">
          <cell r="A5617" t="str">
            <v>INSTALACOES HIDRO SANITARIAS</v>
          </cell>
          <cell r="B5617" t="str">
            <v>INHI</v>
          </cell>
          <cell r="C5617" t="str">
            <v>SERVICOS DIVERSOS</v>
          </cell>
          <cell r="D5617" t="str">
            <v>0297</v>
          </cell>
        </row>
        <row r="5617">
          <cell r="G5617">
            <v>104769</v>
          </cell>
          <cell r="H5617" t="str">
            <v>FURO MECANIZADO EM ALVENARIA, PARA INSTALAÇÕES HIDRÁULICAS, DIÂMETROS MAIORES QUE 40 MM E MENORES OU IGUAIS A 75 MM. AF_09/2023</v>
          </cell>
          <cell r="I5617" t="str">
            <v>UN</v>
          </cell>
          <cell r="J5617" t="str">
            <v>COEFICIENTE DE REPRESENTATIVIDADE</v>
          </cell>
          <cell r="K5617" t="str">
            <v>1,48</v>
          </cell>
        </row>
        <row r="5618">
          <cell r="A5618" t="str">
            <v>INSTALACOES HIDRO SANITARIAS</v>
          </cell>
          <cell r="B5618" t="str">
            <v>INHI</v>
          </cell>
          <cell r="C5618" t="str">
            <v>SERVICOS DIVERSOS</v>
          </cell>
          <cell r="D5618" t="str">
            <v>0297</v>
          </cell>
        </row>
        <row r="5618">
          <cell r="G5618">
            <v>104771</v>
          </cell>
          <cell r="H5618" t="str">
            <v>FURO MECANIZADO EM ALVENARIA, PARA INSTALAÇÕES HIDRÁULICAS, DIÂMETROS MAIORES QUE 75 MM E MENORES OU IGUAIS A 100 MM. AF_09/2023</v>
          </cell>
          <cell r="I5618" t="str">
            <v>UN</v>
          </cell>
          <cell r="J5618" t="str">
            <v>COEFICIENTE DE REPRESENTATIVIDADE</v>
          </cell>
          <cell r="K5618" t="str">
            <v>2,17</v>
          </cell>
        </row>
        <row r="5619">
          <cell r="A5619" t="str">
            <v>INSTALACOES HIDRO SANITARIAS</v>
          </cell>
          <cell r="B5619" t="str">
            <v>INHI</v>
          </cell>
          <cell r="C5619" t="str">
            <v>SERVICOS DIVERSOS</v>
          </cell>
          <cell r="D5619" t="str">
            <v>0297</v>
          </cell>
        </row>
        <row r="5619">
          <cell r="G5619">
            <v>104773</v>
          </cell>
          <cell r="H5619" t="str">
            <v>FURO MECANIZADO EM CONCRETO, COM PERFURATRIZ, PARA INSTALAÇÕES HIDRÁULICAS, DIÂMETROS MENORES OU IGUAIS A 40 MM. AF_09/2023</v>
          </cell>
          <cell r="I5619" t="str">
            <v>UN</v>
          </cell>
          <cell r="J5619" t="str">
            <v>COEFICIENTE DE REPRESENTATIVIDADE</v>
          </cell>
          <cell r="K5619" t="str">
            <v>1,97</v>
          </cell>
        </row>
        <row r="5620">
          <cell r="A5620" t="str">
            <v>INSTALACOES HIDRO SANITARIAS</v>
          </cell>
          <cell r="B5620" t="str">
            <v>INHI</v>
          </cell>
          <cell r="C5620" t="str">
            <v>SERVICOS DIVERSOS</v>
          </cell>
          <cell r="D5620" t="str">
            <v>0297</v>
          </cell>
        </row>
        <row r="5620">
          <cell r="G5620">
            <v>104775</v>
          </cell>
          <cell r="H5620" t="str">
            <v>FURO MECANIZADO EM CONCRETO, COM PERFURATRIZ, PARA INSTALAÇÕES HIDRÁULICAS, DIÂMETROS MAIORES QUE 40 MM E MENORES OU IGUAIS A 75 MM. AF_09/2023</v>
          </cell>
          <cell r="I5620" t="str">
            <v>UN</v>
          </cell>
          <cell r="J5620" t="str">
            <v>COEFICIENTE DE REPRESENTATIVIDADE</v>
          </cell>
          <cell r="K5620" t="str">
            <v>5,30</v>
          </cell>
        </row>
        <row r="5621">
          <cell r="A5621" t="str">
            <v>INSTALACOES HIDRO SANITARIAS</v>
          </cell>
          <cell r="B5621" t="str">
            <v>INHI</v>
          </cell>
          <cell r="C5621" t="str">
            <v>SERVICOS DIVERSOS</v>
          </cell>
          <cell r="D5621" t="str">
            <v>0297</v>
          </cell>
        </row>
        <row r="5621">
          <cell r="G5621">
            <v>104777</v>
          </cell>
          <cell r="H5621" t="str">
            <v>FURO MECANIZADO EM CONCRETO, COM PERFURATRIZ, PARA INSTALAÇÕES HIDRÁULICAS, DIÂMETROS MAIORES QUE 75 MM E MENORES OU IGUAIS A 150 MM. AF_09/2023</v>
          </cell>
          <cell r="I5621" t="str">
            <v>UN</v>
          </cell>
          <cell r="J5621" t="str">
            <v>COEFICIENTE DE REPRESENTATIVIDADE</v>
          </cell>
          <cell r="K5621" t="str">
            <v>7,74</v>
          </cell>
        </row>
        <row r="5622">
          <cell r="A5622" t="str">
            <v>INSTALACOES HIDRO SANITARIAS</v>
          </cell>
          <cell r="B5622" t="str">
            <v>INHI</v>
          </cell>
          <cell r="C5622" t="str">
            <v>SERVICOS DIVERSOS</v>
          </cell>
          <cell r="D5622" t="str">
            <v>0297</v>
          </cell>
        </row>
        <row r="5622">
          <cell r="G5622">
            <v>104779</v>
          </cell>
          <cell r="H5622" t="str">
            <v>RASGO LINEAR MECANIZADO EM ALVENARIA, PARA RAMAIS/ DISTRIBUIÇÃO DE INSTALAÇÕES HIDRÁULICAS, DIÂMETROS MENORES OU IGUAIS A 40 MM. AF_09/2023</v>
          </cell>
          <cell r="I5622" t="str">
            <v>M</v>
          </cell>
          <cell r="J5622" t="str">
            <v>COEFICIENTE DE REPRESENTATIVIDADE</v>
          </cell>
          <cell r="K5622" t="str">
            <v>6,14</v>
          </cell>
        </row>
        <row r="5623">
          <cell r="A5623" t="str">
            <v>INSTALACOES HIDRO SANITARIAS</v>
          </cell>
          <cell r="B5623" t="str">
            <v>INHI</v>
          </cell>
          <cell r="C5623" t="str">
            <v>SERVICOS DIVERSOS</v>
          </cell>
          <cell r="D5623" t="str">
            <v>0297</v>
          </cell>
        </row>
        <row r="5623">
          <cell r="G5623">
            <v>104781</v>
          </cell>
          <cell r="H5623" t="str">
            <v>RASGO LINEAR MECANIZADO EM ALVENARIA, PARA RAMAIS/ DISTRIBUIÇÃO DE INSTALAÇÕES HIDRÁULICAS, DIÂMETROS MAIORES QUE 40 MM E MENORES OU IGUAIS A 75 MM. AF_09/2023</v>
          </cell>
          <cell r="I5623" t="str">
            <v>M</v>
          </cell>
          <cell r="J5623" t="str">
            <v>COEFICIENTE DE REPRESENTATIVIDADE</v>
          </cell>
          <cell r="K5623" t="str">
            <v>7,08</v>
          </cell>
        </row>
        <row r="5624">
          <cell r="A5624" t="str">
            <v>INSTALACOES HIDRO SANITARIAS</v>
          </cell>
          <cell r="B5624" t="str">
            <v>INHI</v>
          </cell>
          <cell r="C5624" t="str">
            <v>SERVICOS DIVERSOS</v>
          </cell>
          <cell r="D5624" t="str">
            <v>0297</v>
          </cell>
        </row>
        <row r="5624">
          <cell r="G5624">
            <v>104782</v>
          </cell>
          <cell r="H5624" t="str">
            <v>PASSANTE TIPO PEÇA EM FÔRMA DE MADEIRA, FIXADO EM LAJE, PARA PASSAGEM DE NO MÁXIMO 5 TUBOS DE 50 MM DE DIÂMETRO. AF_09/2023</v>
          </cell>
          <cell r="I5624" t="str">
            <v>UN</v>
          </cell>
          <cell r="J5624" t="str">
            <v>COEFICIENTE DE REPRESENTATIVIDADE</v>
          </cell>
          <cell r="K5624" t="str">
            <v>54,81</v>
          </cell>
        </row>
        <row r="5625">
          <cell r="A5625" t="str">
            <v>INSTALACOES HIDRO SANITARIAS</v>
          </cell>
          <cell r="B5625" t="str">
            <v>INHI</v>
          </cell>
          <cell r="C5625" t="str">
            <v>SERVICOS DIVERSOS</v>
          </cell>
          <cell r="D5625" t="str">
            <v>0297</v>
          </cell>
        </row>
        <row r="5625">
          <cell r="G5625">
            <v>104783</v>
          </cell>
          <cell r="H5625" t="str">
            <v>PASSANTE TIPO TUBO COM DIÂMETRO DE 50 MM, FIXADO EM LAJE, PARA PASSAGEM DE TUBULAÇÕES COM NO MÁXIMO 40 MM DE DIÂMETRO. AF_09/2023</v>
          </cell>
          <cell r="I5625" t="str">
            <v>UN</v>
          </cell>
          <cell r="J5625" t="str">
            <v>COEFICIENTE DE REPRESENTATIVIDADE</v>
          </cell>
          <cell r="K5625" t="str">
            <v>4,60</v>
          </cell>
        </row>
        <row r="5626">
          <cell r="A5626" t="str">
            <v>INSTALACOES HIDRO SANITARIAS</v>
          </cell>
          <cell r="B5626" t="str">
            <v>INHI</v>
          </cell>
          <cell r="C5626" t="str">
            <v>SERVICOS DIVERSOS</v>
          </cell>
          <cell r="D5626" t="str">
            <v>0297</v>
          </cell>
        </row>
        <row r="5626">
          <cell r="G5626">
            <v>104784</v>
          </cell>
          <cell r="H5626" t="str">
            <v>PASSANTE TIPO TUBO COM DIÂMETRO DE 150 MM, FIXADO EM LAJE, PARA PASSAGEM DE TUBULAÇÕES COM NO MÁXIMO 100 MM DE DIÂMETRO. AF_09/2023</v>
          </cell>
          <cell r="I5626" t="str">
            <v>UN</v>
          </cell>
          <cell r="J5626" t="str">
            <v>COEFICIENTE DE REPRESENTATIVIDADE</v>
          </cell>
          <cell r="K5626" t="str">
            <v>12,58</v>
          </cell>
        </row>
        <row r="5627">
          <cell r="A5627" t="str">
            <v>INSTALACOES HIDRO SANITARIAS</v>
          </cell>
          <cell r="B5627" t="str">
            <v>INHI</v>
          </cell>
          <cell r="C5627" t="str">
            <v>SERVICOS DIVERSOS</v>
          </cell>
          <cell r="D5627" t="str">
            <v>0297</v>
          </cell>
        </row>
        <row r="5627">
          <cell r="G5627">
            <v>104786</v>
          </cell>
          <cell r="H5627" t="str">
            <v>RASGO LINEAR MECANIZADO EM CONCRETO, PARA RAMAIS/ DISTRIBUIÇÃO DE INSTALAÇÕES HIDRÁULICAS, DIÂMETROS MENORES OU IGUAIS A 40 MM. AF_09/2023</v>
          </cell>
          <cell r="I5627" t="str">
            <v>M</v>
          </cell>
          <cell r="J5627" t="str">
            <v>COEFICIENTE DE REPRESENTATIVIDADE</v>
          </cell>
          <cell r="K5627" t="str">
            <v>5,78</v>
          </cell>
        </row>
        <row r="5628">
          <cell r="A5628" t="str">
            <v>INSTALACOES HIDRO SANITARIAS</v>
          </cell>
          <cell r="B5628" t="str">
            <v>INHI</v>
          </cell>
          <cell r="C5628" t="str">
            <v>SERVICOS DIVERSOS</v>
          </cell>
          <cell r="D5628" t="str">
            <v>0297</v>
          </cell>
        </row>
        <row r="5628">
          <cell r="G5628">
            <v>104787</v>
          </cell>
          <cell r="H5628" t="str">
            <v>RASGO LINEAR MECANIZADO EM CONCRETO, PARA RAMAIS/ DISTRIBUIÇÃO DE INSTALAÇÕES HIDRÁULICAS, DIÂMETROS MAIORES QUE 40 MM E MENORES OU IGUAIS A 75 MM. AF_09/2023</v>
          </cell>
          <cell r="I5628" t="str">
            <v>M</v>
          </cell>
          <cell r="J5628" t="str">
            <v>COEFICIENTE DE REPRESENTATIVIDADE</v>
          </cell>
          <cell r="K5628" t="str">
            <v>7,67</v>
          </cell>
        </row>
        <row r="5629">
          <cell r="A5629" t="str">
            <v>INSTALACOES HIDRO SANITARIAS</v>
          </cell>
          <cell r="B5629" t="str">
            <v>INHI</v>
          </cell>
          <cell r="C5629" t="str">
            <v>SERVICOS DIVERSOS</v>
          </cell>
          <cell r="D5629" t="str">
            <v>0297</v>
          </cell>
        </row>
        <row r="5629">
          <cell r="G5629">
            <v>104788</v>
          </cell>
          <cell r="H5629" t="str">
            <v>RASGO LINEAR MECANIZADO EM CONCRETO, PARA RAMAIS/ DISTRIBUIÇÃO DE INSTALAÇÕES HIDRÁULICAS, DIÂMETROS MAIORES QUE 75 MM E MENORES OU IGUAIS A 100 MM. AF_09/2023</v>
          </cell>
          <cell r="I5629" t="str">
            <v>M</v>
          </cell>
          <cell r="J5629" t="str">
            <v>COEFICIENTE DE REPRESENTATIVIDADE</v>
          </cell>
          <cell r="K5629" t="str">
            <v>10,18</v>
          </cell>
        </row>
        <row r="5630">
          <cell r="A5630" t="str">
            <v>LIGACOES PREDIAIS AGUA/ESGOTO/ENERGIA/TELEFONE</v>
          </cell>
          <cell r="B5630" t="str">
            <v>LIPR</v>
          </cell>
          <cell r="C5630" t="str">
            <v>LIGACOES PREDIAIS DE AGUA</v>
          </cell>
          <cell r="D5630" t="str">
            <v>0058</v>
          </cell>
        </row>
        <row r="5630">
          <cell r="G5630">
            <v>104031</v>
          </cell>
          <cell r="H5630" t="str">
            <v>COLAR DE TOMADA, PVC, COM TRAVAS, DE 60 MM X 1/2" OU 60 MM X 3/4", PARA LIGAÇÃO PREDIAL DE ÁGUA. AF_06/2022</v>
          </cell>
          <cell r="I5630" t="str">
            <v>UN</v>
          </cell>
          <cell r="J5630" t="str">
            <v>ATRIBUÍDO SÃO PAULO</v>
          </cell>
          <cell r="K5630" t="str">
            <v>15,48</v>
          </cell>
        </row>
        <row r="5631">
          <cell r="A5631" t="str">
            <v>LIGACOES PREDIAIS AGUA/ESGOTO/ENERGIA/TELEFONE</v>
          </cell>
          <cell r="B5631" t="str">
            <v>LIPR</v>
          </cell>
          <cell r="C5631" t="str">
            <v>LIGACOES PREDIAIS DE AGUA</v>
          </cell>
          <cell r="D5631" t="str">
            <v>0058</v>
          </cell>
        </row>
        <row r="5631">
          <cell r="G5631">
            <v>104032</v>
          </cell>
          <cell r="H5631" t="str">
            <v>COLAR DE TOMADA, PVC, COM TRAVAS, DE 75 MM X 1/2" OU 75 MM X 3/4", PARA LIGAÇÃO PREDIAL DE ÁGUA. AF_06/2022</v>
          </cell>
          <cell r="I5631" t="str">
            <v>UN</v>
          </cell>
          <cell r="J5631" t="str">
            <v>ATRIBUÍDO SÃO PAULO</v>
          </cell>
          <cell r="K5631" t="str">
            <v>19,31</v>
          </cell>
        </row>
        <row r="5632">
          <cell r="A5632" t="str">
            <v>LIGACOES PREDIAIS AGUA/ESGOTO/ENERGIA/TELEFONE</v>
          </cell>
          <cell r="B5632" t="str">
            <v>LIPR</v>
          </cell>
          <cell r="C5632" t="str">
            <v>LIGACOES PREDIAIS DE AGUA</v>
          </cell>
          <cell r="D5632" t="str">
            <v>0058</v>
          </cell>
        </row>
        <row r="5632">
          <cell r="G5632">
            <v>104033</v>
          </cell>
          <cell r="H5632" t="str">
            <v>COLAR DE TOMADA, PVC, COM TRAVAS, DE 85 MM X 1/2" OU 85 MM X 3/4", PARA LIGAÇÃO PREDIAL DE ÁGUA. AF_06/2022</v>
          </cell>
          <cell r="I5632" t="str">
            <v>UN</v>
          </cell>
          <cell r="J5632" t="str">
            <v>ATRIBUÍDO SÃO PAULO</v>
          </cell>
          <cell r="K5632" t="str">
            <v>17,67</v>
          </cell>
        </row>
        <row r="5633">
          <cell r="A5633" t="str">
            <v>LIGACOES PREDIAIS AGUA/ESGOTO/ENERGIA/TELEFONE</v>
          </cell>
          <cell r="B5633" t="str">
            <v>LIPR</v>
          </cell>
          <cell r="C5633" t="str">
            <v>LIGACOES PREDIAIS DE AGUA</v>
          </cell>
          <cell r="D5633" t="str">
            <v>0058</v>
          </cell>
        </row>
        <row r="5633">
          <cell r="G5633">
            <v>104034</v>
          </cell>
          <cell r="H5633" t="str">
            <v>COLAR DE TOMADA, PVC, COM TRAVAS, DE 110 MM X 1/2" OU 110 MM X 3/4", PARA LIGAÇÃO PREDIAL DE ÁGUA. AF_06/2022</v>
          </cell>
          <cell r="I5633" t="str">
            <v>UN</v>
          </cell>
          <cell r="J5633" t="str">
            <v>ATRIBUÍDO SÃO PAULO</v>
          </cell>
          <cell r="K5633" t="str">
            <v>22,85</v>
          </cell>
        </row>
        <row r="5634">
          <cell r="A5634" t="str">
            <v>LIGACOES PREDIAIS AGUA/ESGOTO/ENERGIA/TELEFONE</v>
          </cell>
          <cell r="B5634" t="str">
            <v>LIPR</v>
          </cell>
          <cell r="C5634" t="str">
            <v>LIGACOES PREDIAIS DE AGUA</v>
          </cell>
          <cell r="D5634" t="str">
            <v>0058</v>
          </cell>
        </row>
        <row r="5634">
          <cell r="G5634">
            <v>104035</v>
          </cell>
          <cell r="H5634" t="str">
            <v>COLAR DE TOMADA, POLIPROPILENO, COM PARAFUSOS, 63 MM X 1/2", PARA LIGAÇÃO PREDIAL DE ÁGUA. AF_06/2022</v>
          </cell>
          <cell r="I5634" t="str">
            <v>UN</v>
          </cell>
          <cell r="J5634" t="str">
            <v>ATRIBUÍDO SÃO PAULO</v>
          </cell>
          <cell r="K5634" t="str">
            <v>33,96</v>
          </cell>
        </row>
        <row r="5635">
          <cell r="A5635" t="str">
            <v>LIGACOES PREDIAIS AGUA/ESGOTO/ENERGIA/TELEFONE</v>
          </cell>
          <cell r="B5635" t="str">
            <v>LIPR</v>
          </cell>
          <cell r="C5635" t="str">
            <v>LIGACOES PREDIAIS DE AGUA</v>
          </cell>
          <cell r="D5635" t="str">
            <v>0058</v>
          </cell>
        </row>
        <row r="5635">
          <cell r="G5635">
            <v>104036</v>
          </cell>
          <cell r="H5635" t="str">
            <v>COLAR DE TOMADA, POLIPROPILENO, COM PARAFUSOS, 63 MM X 3/4", PARA LIGAÇÃO PREDIAL DE ÁGUA. AF_06/2022</v>
          </cell>
          <cell r="I5635" t="str">
            <v>UN</v>
          </cell>
          <cell r="J5635" t="str">
            <v>ATRIBUÍDO SÃO PAULO</v>
          </cell>
          <cell r="K5635" t="str">
            <v>35,03</v>
          </cell>
        </row>
        <row r="5636">
          <cell r="A5636" t="str">
            <v>LIGACOES PREDIAIS AGUA/ESGOTO/ENERGIA/TELEFONE</v>
          </cell>
          <cell r="B5636" t="str">
            <v>LIPR</v>
          </cell>
          <cell r="C5636" t="str">
            <v>LIGACOES PREDIAIS DE AGUA</v>
          </cell>
          <cell r="D5636" t="str">
            <v>0058</v>
          </cell>
        </row>
        <row r="5636">
          <cell r="G5636">
            <v>104039</v>
          </cell>
          <cell r="H5636" t="str">
            <v>TÊ DE SERVIÇO INTEGRADO, POLIPROPILENO, PARA TUBOS EM PEAD, 63 MM X 20 MM, PARA LIGAÇÃO PREDIAL DE ÁGUA. AF_06/2022</v>
          </cell>
          <cell r="I5636" t="str">
            <v>UN</v>
          </cell>
          <cell r="J5636" t="str">
            <v>ATRIBUÍDO SÃO PAULO</v>
          </cell>
          <cell r="K5636" t="str">
            <v>68,41</v>
          </cell>
        </row>
        <row r="5637">
          <cell r="A5637" t="str">
            <v>LIGACOES PREDIAIS AGUA/ESGOTO/ENERGIA/TELEFONE</v>
          </cell>
          <cell r="B5637" t="str">
            <v>LIPR</v>
          </cell>
          <cell r="C5637" t="str">
            <v>LIGACOES PREDIAIS DE AGUA</v>
          </cell>
          <cell r="D5637" t="str">
            <v>0058</v>
          </cell>
        </row>
        <row r="5637">
          <cell r="G5637">
            <v>104043</v>
          </cell>
          <cell r="H5637" t="str">
            <v>ADAPTADOR, POLIPROPILENO, PARA TUBOS EM PEAD, 20 MM X 1/2", PARA LIGAÇÃO PREDIAL DE ÁGUA. AF_06/2022</v>
          </cell>
          <cell r="I5637" t="str">
            <v>UN</v>
          </cell>
          <cell r="J5637" t="str">
            <v>ATRIBUÍDO SÃO PAULO</v>
          </cell>
          <cell r="K5637" t="str">
            <v>7,62</v>
          </cell>
        </row>
        <row r="5638">
          <cell r="A5638" t="str">
            <v>LIGACOES PREDIAIS AGUA/ESGOTO/ENERGIA/TELEFONE</v>
          </cell>
          <cell r="B5638" t="str">
            <v>LIPR</v>
          </cell>
          <cell r="C5638" t="str">
            <v>LIGACOES PREDIAIS DE AGUA</v>
          </cell>
          <cell r="D5638" t="str">
            <v>0058</v>
          </cell>
        </row>
        <row r="5638">
          <cell r="G5638">
            <v>104044</v>
          </cell>
          <cell r="H5638" t="str">
            <v>ADAPTADOR, POLIPROPILENO, PARA TUBOS EM PEAD, 20 MM X 3/4", PARA LIGAÇÃO PREDIAL DE ÁGUA. AF_06/2022</v>
          </cell>
          <cell r="I5638" t="str">
            <v>UN</v>
          </cell>
          <cell r="J5638" t="str">
            <v>ATRIBUÍDO SÃO PAULO</v>
          </cell>
          <cell r="K5638" t="str">
            <v>8,03</v>
          </cell>
        </row>
        <row r="5639">
          <cell r="A5639" t="str">
            <v>LIGACOES PREDIAIS AGUA/ESGOTO/ENERGIA/TELEFONE</v>
          </cell>
          <cell r="B5639" t="str">
            <v>LIPR</v>
          </cell>
          <cell r="C5639" t="str">
            <v>LIGACOES PREDIAIS DE AGUA</v>
          </cell>
          <cell r="D5639" t="str">
            <v>0058</v>
          </cell>
        </row>
        <row r="5639">
          <cell r="G5639">
            <v>104045</v>
          </cell>
          <cell r="H5639" t="str">
            <v>ADAPTADOR, POLIPROPILENO, PARA TUBOS EM PEAD, 32 MM X 1", PARA LIGAÇÃO PREDIAL DE ÁGUA. AF_06/2022</v>
          </cell>
          <cell r="I5639" t="str">
            <v>UN</v>
          </cell>
          <cell r="J5639" t="str">
            <v>ATRIBUÍDO SÃO PAULO</v>
          </cell>
          <cell r="K5639" t="str">
            <v>12,88</v>
          </cell>
        </row>
        <row r="5640">
          <cell r="A5640" t="str">
            <v>LIGACOES PREDIAIS AGUA/ESGOTO/ENERGIA/TELEFONE</v>
          </cell>
          <cell r="B5640" t="str">
            <v>LIPR</v>
          </cell>
          <cell r="C5640" t="str">
            <v>LIGACOES PREDIAIS DE AGUA</v>
          </cell>
          <cell r="D5640" t="str">
            <v>0058</v>
          </cell>
        </row>
        <row r="5640">
          <cell r="G5640">
            <v>104046</v>
          </cell>
          <cell r="H5640" t="str">
            <v>COTOVELO/JOELHO COM ADAPTADOR, POLIPROPILENO, PARA TUBOS EM PEAD, 20 MM X 1/2", PARA LIGAÇÃO PREDIAL DE ÁGUA. AF_06/2022</v>
          </cell>
          <cell r="I5640" t="str">
            <v>UN</v>
          </cell>
          <cell r="J5640" t="str">
            <v>ATRIBUÍDO SÃO PAULO</v>
          </cell>
          <cell r="K5640" t="str">
            <v>7,25</v>
          </cell>
        </row>
        <row r="5641">
          <cell r="A5641" t="str">
            <v>LIGACOES PREDIAIS AGUA/ESGOTO/ENERGIA/TELEFONE</v>
          </cell>
          <cell r="B5641" t="str">
            <v>LIPR</v>
          </cell>
          <cell r="C5641" t="str">
            <v>LIGACOES PREDIAIS DE AGUA</v>
          </cell>
          <cell r="D5641" t="str">
            <v>0058</v>
          </cell>
        </row>
        <row r="5641">
          <cell r="G5641">
            <v>104047</v>
          </cell>
          <cell r="H5641" t="str">
            <v>COTOVELO/JOELHO COM ADAPTADOR, POLIPROPILENO, PARA TUBOS EM PEAD, 20 MM X 3/4", PARA LIGAÇÃO PREDIAL DE ÁGUA. AF_06/2022</v>
          </cell>
          <cell r="I5641" t="str">
            <v>UN</v>
          </cell>
          <cell r="J5641" t="str">
            <v>ATRIBUÍDO SÃO PAULO</v>
          </cell>
          <cell r="K5641" t="str">
            <v>8,40</v>
          </cell>
        </row>
        <row r="5642">
          <cell r="A5642" t="str">
            <v>LIGACOES PREDIAIS AGUA/ESGOTO/ENERGIA/TELEFONE</v>
          </cell>
          <cell r="B5642" t="str">
            <v>LIPR</v>
          </cell>
          <cell r="C5642" t="str">
            <v>LIGACOES PREDIAIS DE AGUA</v>
          </cell>
          <cell r="D5642" t="str">
            <v>0058</v>
          </cell>
        </row>
        <row r="5642">
          <cell r="G5642">
            <v>104048</v>
          </cell>
          <cell r="H5642" t="str">
            <v>COTOVELO/JOELHO COM ADAPTADOR, POLIPROPILENO, PARA TUBOS EM PEAD, 32 MM X 1", PARA LIGAÇÃO PREDIAL DE ÁGUA. AF_06/2022</v>
          </cell>
          <cell r="I5642" t="str">
            <v>UN</v>
          </cell>
          <cell r="J5642" t="str">
            <v>ATRIBUÍDO SÃO PAULO</v>
          </cell>
          <cell r="K5642" t="str">
            <v>12,55</v>
          </cell>
        </row>
        <row r="5643">
          <cell r="A5643" t="str">
            <v>LIGACOES PREDIAIS AGUA/ESGOTO/ENERGIA/TELEFONE</v>
          </cell>
          <cell r="B5643" t="str">
            <v>LIPR</v>
          </cell>
          <cell r="C5643" t="str">
            <v>LIGACOES PREDIAIS DE AGUA</v>
          </cell>
          <cell r="D5643" t="str">
            <v>0058</v>
          </cell>
        </row>
        <row r="5643">
          <cell r="G5643">
            <v>104049</v>
          </cell>
          <cell r="H5643" t="str">
            <v>ADAPTADOR, PVC, CURTO COM BOLSA E ROSCA, 20 MM X 1/2", PARA LIGAÇÃO PREDIAL DE ÁGUA. AF_06/2022</v>
          </cell>
          <cell r="I5643" t="str">
            <v>UN</v>
          </cell>
          <cell r="J5643" t="str">
            <v>COEFICIENTE DE REPRESENTATIVIDADE</v>
          </cell>
          <cell r="K5643" t="str">
            <v>4,91</v>
          </cell>
        </row>
        <row r="5644">
          <cell r="A5644" t="str">
            <v>LIGACOES PREDIAIS AGUA/ESGOTO/ENERGIA/TELEFONE</v>
          </cell>
          <cell r="B5644" t="str">
            <v>LIPR</v>
          </cell>
          <cell r="C5644" t="str">
            <v>LIGACOES PREDIAIS DE AGUA</v>
          </cell>
          <cell r="D5644" t="str">
            <v>0058</v>
          </cell>
        </row>
        <row r="5644">
          <cell r="G5644">
            <v>104050</v>
          </cell>
          <cell r="H5644" t="str">
            <v>ADAPTADOR, PVC, CURTO COM BOLSA E ROSCA, 32 MM X 1", PARA LIGAÇÃO PREDIAL DE ÁGUA. AF_06/2022</v>
          </cell>
          <cell r="I5644" t="str">
            <v>UN</v>
          </cell>
          <cell r="J5644" t="str">
            <v>COEFICIENTE DE REPRESENTATIVIDADE</v>
          </cell>
          <cell r="K5644" t="str">
            <v>7,43</v>
          </cell>
        </row>
        <row r="5645">
          <cell r="A5645" t="str">
            <v>LIGACOES PREDIAIS AGUA/ESGOTO/ENERGIA/TELEFONE</v>
          </cell>
          <cell r="B5645" t="str">
            <v>LIPR</v>
          </cell>
          <cell r="C5645" t="str">
            <v>LIGACOES PREDIAIS DE AGUA</v>
          </cell>
          <cell r="D5645" t="str">
            <v>0058</v>
          </cell>
        </row>
        <row r="5645">
          <cell r="G5645">
            <v>104051</v>
          </cell>
          <cell r="H5645" t="str">
            <v>COTOVELO/JOELHO 90°, POLIPROPILENO, PARA TUBOS EM PEAD, 20 X 20 MM, PARA LIGAÇÃO PREDIAL DE ÁGUA. AF_06/2022</v>
          </cell>
          <cell r="I5645" t="str">
            <v>UN</v>
          </cell>
          <cell r="J5645" t="str">
            <v>ATRIBUÍDO SÃO PAULO</v>
          </cell>
          <cell r="K5645" t="str">
            <v>6,77</v>
          </cell>
        </row>
        <row r="5646">
          <cell r="A5646" t="str">
            <v>LIGACOES PREDIAIS AGUA/ESGOTO/ENERGIA/TELEFONE</v>
          </cell>
          <cell r="B5646" t="str">
            <v>LIPR</v>
          </cell>
          <cell r="C5646" t="str">
            <v>LIGACOES PREDIAIS DE AGUA</v>
          </cell>
          <cell r="D5646" t="str">
            <v>0058</v>
          </cell>
        </row>
        <row r="5646">
          <cell r="G5646">
            <v>104052</v>
          </cell>
          <cell r="H5646" t="str">
            <v>COTOVELO/JOELHO 90°, POLIPROPILENO, PARA TUBOS EM PEAD, 32 X 32 MM, PARA LIGAÇÃO PREDIAL DE ÁGUA. AF_06/2022</v>
          </cell>
          <cell r="I5646" t="str">
            <v>UN</v>
          </cell>
          <cell r="J5646" t="str">
            <v>ATRIBUÍDO SÃO PAULO</v>
          </cell>
          <cell r="K5646" t="str">
            <v>9,50</v>
          </cell>
        </row>
        <row r="5647">
          <cell r="A5647" t="str">
            <v>LIGACOES PREDIAIS AGUA/ESGOTO/ENERGIA/TELEFONE</v>
          </cell>
          <cell r="B5647" t="str">
            <v>LIPR</v>
          </cell>
          <cell r="C5647" t="str">
            <v>LIGACOES PREDIAIS DE AGUA</v>
          </cell>
          <cell r="D5647" t="str">
            <v>0058</v>
          </cell>
        </row>
        <row r="5647">
          <cell r="G5647">
            <v>104053</v>
          </cell>
          <cell r="H5647" t="str">
            <v>UNIÃO, POLIPROPILENO, PARA TUBOS EM PEAD, 20 MM, PARA LIGAÇÃO PREDIAL DE ÁGUA. AF_06/2022</v>
          </cell>
          <cell r="I5647" t="str">
            <v>UN</v>
          </cell>
          <cell r="J5647" t="str">
            <v>ATRIBUÍDO SÃO PAULO</v>
          </cell>
          <cell r="K5647" t="str">
            <v>7,98</v>
          </cell>
        </row>
        <row r="5648">
          <cell r="A5648" t="str">
            <v>LIGACOES PREDIAIS AGUA/ESGOTO/ENERGIA/TELEFONE</v>
          </cell>
          <cell r="B5648" t="str">
            <v>LIPR</v>
          </cell>
          <cell r="C5648" t="str">
            <v>LIGACOES PREDIAIS DE AGUA</v>
          </cell>
          <cell r="D5648" t="str">
            <v>0058</v>
          </cell>
        </row>
        <row r="5648">
          <cell r="G5648">
            <v>104054</v>
          </cell>
          <cell r="H5648" t="str">
            <v>UNIÃO, POLIPROPILENO, PARA TUBOS EM PEAD, 32 MM, PARA LIGAÇÃO PREDIAL DE ÁGUA. AF_06/2022</v>
          </cell>
          <cell r="I5648" t="str">
            <v>UN</v>
          </cell>
          <cell r="J5648" t="str">
            <v>ATRIBUÍDO SÃO PAULO</v>
          </cell>
          <cell r="K5648" t="str">
            <v>16,15</v>
          </cell>
        </row>
        <row r="5649">
          <cell r="A5649" t="str">
            <v>LIGACOES PREDIAIS AGUA/ESGOTO/ENERGIA/TELEFONE</v>
          </cell>
          <cell r="B5649" t="str">
            <v>LIPR</v>
          </cell>
          <cell r="C5649" t="str">
            <v>LIGACOES PREDIAIS DE AGUA</v>
          </cell>
          <cell r="D5649" t="str">
            <v>0058</v>
          </cell>
        </row>
        <row r="5649">
          <cell r="G5649">
            <v>104055</v>
          </cell>
          <cell r="H5649" t="str">
            <v>REGISTRO ESFERA, PVC, DE PASSEIO, PARA POLIETILENO, 20 MM, PARA LIGAÇÃO PREDIAL DE ÁGUA. AF_06/2022</v>
          </cell>
          <cell r="I5649" t="str">
            <v>UN</v>
          </cell>
          <cell r="J5649" t="str">
            <v>COEFICIENTE DE REPRESENTATIVIDADE</v>
          </cell>
          <cell r="K5649" t="str">
            <v>10,49</v>
          </cell>
        </row>
        <row r="5650">
          <cell r="A5650" t="str">
            <v>LIGACOES PREDIAIS AGUA/ESGOTO/ENERGIA/TELEFONE</v>
          </cell>
          <cell r="B5650" t="str">
            <v>LIPR</v>
          </cell>
          <cell r="C5650" t="str">
            <v>LIGACOES PREDIAIS DE AGUA</v>
          </cell>
          <cell r="D5650" t="str">
            <v>0058</v>
          </cell>
        </row>
        <row r="5650">
          <cell r="G5650">
            <v>104056</v>
          </cell>
          <cell r="H5650" t="str">
            <v>REGISTRO ESFERA, PVC, COM ROSCA, 1/2", PARA LIGAÇÃO PREDIAL DE ÁGUA. AF_06/2022</v>
          </cell>
          <cell r="I5650" t="str">
            <v>UN</v>
          </cell>
          <cell r="J5650" t="str">
            <v>COEFICIENTE DE REPRESENTATIVIDADE</v>
          </cell>
          <cell r="K5650" t="str">
            <v>15,45</v>
          </cell>
        </row>
        <row r="5651">
          <cell r="A5651" t="str">
            <v>LIGACOES PREDIAIS AGUA/ESGOTO/ENERGIA/TELEFONE</v>
          </cell>
          <cell r="B5651" t="str">
            <v>LIPR</v>
          </cell>
          <cell r="C5651" t="str">
            <v>LIGACOES PREDIAIS DE AGUA</v>
          </cell>
          <cell r="D5651" t="str">
            <v>0058</v>
          </cell>
        </row>
        <row r="5651">
          <cell r="G5651">
            <v>104058</v>
          </cell>
          <cell r="H5651" t="str">
            <v>LUVA, PVC, ROSCÁVEL, 1/2", PARA LIGAÇÃO PREDIAL DE ÁGUA. AF_06/2022</v>
          </cell>
          <cell r="I5651" t="str">
            <v>UN</v>
          </cell>
          <cell r="J5651" t="str">
            <v>COEFICIENTE DE REPRESENTATIVIDADE</v>
          </cell>
          <cell r="K5651" t="str">
            <v>5,86</v>
          </cell>
        </row>
        <row r="5652">
          <cell r="A5652" t="str">
            <v>LIGACOES PREDIAIS AGUA/ESGOTO/ENERGIA/TELEFONE</v>
          </cell>
          <cell r="B5652" t="str">
            <v>LIPR</v>
          </cell>
          <cell r="C5652" t="str">
            <v>LIGACOES PREDIAIS DE AGUA</v>
          </cell>
          <cell r="D5652" t="str">
            <v>0058</v>
          </cell>
        </row>
        <row r="5652">
          <cell r="G5652">
            <v>104059</v>
          </cell>
          <cell r="H5652" t="str">
            <v>LUVA, PVC, ROSCÁVEL, 1", PARA LIGAÇÃO PREDIAL DE ÁGUA. AF_06/2022</v>
          </cell>
          <cell r="I5652" t="str">
            <v>UN</v>
          </cell>
          <cell r="J5652" t="str">
            <v>COEFICIENTE DE REPRESENTATIVIDADE</v>
          </cell>
          <cell r="K5652" t="str">
            <v>9,46</v>
          </cell>
        </row>
        <row r="5653">
          <cell r="A5653" t="str">
            <v>LIGACOES PREDIAIS AGUA/ESGOTO/ENERGIA/TELEFONE</v>
          </cell>
          <cell r="B5653" t="str">
            <v>LIPR</v>
          </cell>
          <cell r="C5653" t="str">
            <v>LIGACOES PREDIAIS DE AGUA</v>
          </cell>
          <cell r="D5653" t="str">
            <v>0058</v>
          </cell>
        </row>
        <row r="5653">
          <cell r="G5653">
            <v>104060</v>
          </cell>
          <cell r="H5653" t="str">
            <v>TUBO, PEAD, PE-80, DE = 20 MM X 2,3 MM, PARA LIGAÇÃO PREDIAL DE ÁGUA. AF_06/2022</v>
          </cell>
          <cell r="I5653" t="str">
            <v>M</v>
          </cell>
          <cell r="J5653" t="str">
            <v>ATRIBUÍDO SÃO PAULO</v>
          </cell>
          <cell r="K5653" t="str">
            <v>8,13</v>
          </cell>
        </row>
        <row r="5654">
          <cell r="A5654" t="str">
            <v>LIGACOES PREDIAIS AGUA/ESGOTO/ENERGIA/TELEFONE</v>
          </cell>
          <cell r="B5654" t="str">
            <v>LIPR</v>
          </cell>
          <cell r="C5654" t="str">
            <v>LIGACOES PREDIAIS DE AGUA</v>
          </cell>
          <cell r="D5654" t="str">
            <v>0058</v>
          </cell>
        </row>
        <row r="5654">
          <cell r="G5654">
            <v>104061</v>
          </cell>
          <cell r="H5654" t="str">
            <v>TUBO, PEAD, PE-80, DE = 32 MM X 3,0 MM, PARA LIGAÇÃO PREDIAL DE ÁGUA. AF_06/2022</v>
          </cell>
          <cell r="I5654" t="str">
            <v>M</v>
          </cell>
          <cell r="J5654" t="str">
            <v>ATRIBUÍDO SÃO PAULO</v>
          </cell>
          <cell r="K5654" t="str">
            <v>14,70</v>
          </cell>
        </row>
        <row r="5655">
          <cell r="A5655" t="str">
            <v>LIGACOES PREDIAIS AGUA/ESGOTO/ENERGIA/TELEFONE</v>
          </cell>
          <cell r="B5655" t="str">
            <v>LIPR</v>
          </cell>
          <cell r="C5655" t="str">
            <v>LIGACOES PREDIAIS DE ESGOTO</v>
          </cell>
          <cell r="D5655" t="str">
            <v>0059</v>
          </cell>
        </row>
        <row r="5655">
          <cell r="G5655">
            <v>104062</v>
          </cell>
          <cell r="H5655" t="str">
            <v>CURVA LONGA, 90 GRAUS, PVC OCRE, JUNTA ELÁSTICA, DN 100 MM, PARA COLETOR PREDIAL DE ESGOTO. AF_06/2022</v>
          </cell>
          <cell r="I5655" t="str">
            <v>UN</v>
          </cell>
          <cell r="J5655" t="str">
            <v>COEFICIENTE DE REPRESENTATIVIDADE</v>
          </cell>
          <cell r="K5655" t="str">
            <v>66,14</v>
          </cell>
        </row>
        <row r="5656">
          <cell r="A5656" t="str">
            <v>LIGACOES PREDIAIS AGUA/ESGOTO/ENERGIA/TELEFONE</v>
          </cell>
          <cell r="B5656" t="str">
            <v>LIPR</v>
          </cell>
          <cell r="C5656" t="str">
            <v>LIGACOES PREDIAIS DE ESGOTO</v>
          </cell>
          <cell r="D5656" t="str">
            <v>0059</v>
          </cell>
        </row>
        <row r="5656">
          <cell r="G5656">
            <v>104063</v>
          </cell>
          <cell r="H5656" t="str">
            <v>CURVA LONGA, 45 GRAUS, PVC OCRE, JUNTA ELÁSTICA, DN 100 MM, PARA COLETOR PREDIAL DE ESGOTO. AF_06/2022</v>
          </cell>
          <cell r="I5656" t="str">
            <v>UN</v>
          </cell>
          <cell r="J5656" t="str">
            <v>COEFICIENTE DE REPRESENTATIVIDADE</v>
          </cell>
          <cell r="K5656" t="str">
            <v>62,82</v>
          </cell>
        </row>
        <row r="5657">
          <cell r="A5657" t="str">
            <v>LIGACOES PREDIAIS AGUA/ESGOTO/ENERGIA/TELEFONE</v>
          </cell>
          <cell r="B5657" t="str">
            <v>LIPR</v>
          </cell>
          <cell r="C5657" t="str">
            <v>LIGACOES PREDIAIS DE ESGOTO</v>
          </cell>
          <cell r="D5657" t="str">
            <v>0059</v>
          </cell>
        </row>
        <row r="5657">
          <cell r="G5657">
            <v>104064</v>
          </cell>
          <cell r="H5657" t="str">
            <v>CURVA LONGA, 90 GRAUS, PVC OCRE, JUNTA ELÁSTICA, DN 150 MM, PARA COLETOR PREDIAL DE ESGOTO. AF_06/2022</v>
          </cell>
          <cell r="I5657" t="str">
            <v>UN</v>
          </cell>
          <cell r="J5657" t="str">
            <v>COEFICIENTE DE REPRESENTATIVIDADE</v>
          </cell>
          <cell r="K5657" t="str">
            <v>162,07</v>
          </cell>
        </row>
        <row r="5658">
          <cell r="A5658" t="str">
            <v>LIGACOES PREDIAIS AGUA/ESGOTO/ENERGIA/TELEFONE</v>
          </cell>
          <cell r="B5658" t="str">
            <v>LIPR</v>
          </cell>
          <cell r="C5658" t="str">
            <v>LIGACOES PREDIAIS DE ESGOTO</v>
          </cell>
          <cell r="D5658" t="str">
            <v>0059</v>
          </cell>
        </row>
        <row r="5658">
          <cell r="G5658">
            <v>104065</v>
          </cell>
          <cell r="H5658" t="str">
            <v>CURVA LONGA, 45 GRAUS, PVC OCRE, JUNTA ELÁSTICA, DN 150 MM, PARA COLETOR PREDIAL DE ESGOTO. AF_06/2022</v>
          </cell>
          <cell r="I5658" t="str">
            <v>UN</v>
          </cell>
          <cell r="J5658" t="str">
            <v>COEFICIENTE DE REPRESENTATIVIDADE</v>
          </cell>
          <cell r="K5658" t="str">
            <v>137,15</v>
          </cell>
        </row>
        <row r="5659">
          <cell r="A5659" t="str">
            <v>LIGACOES PREDIAIS AGUA/ESGOTO/ENERGIA/TELEFONE</v>
          </cell>
          <cell r="B5659" t="str">
            <v>LIPR</v>
          </cell>
          <cell r="C5659" t="str">
            <v>LIGACOES PREDIAIS DE ESGOTO</v>
          </cell>
          <cell r="D5659" t="str">
            <v>0059</v>
          </cell>
        </row>
        <row r="5659">
          <cell r="G5659">
            <v>104072</v>
          </cell>
          <cell r="H5659" t="str">
            <v>TÊ, PVC OCRE, JUNTA ELÁSTICA, DN 200 MM, PARA COLETOR PREDIAL DE ESGOTO. AF_06/2022</v>
          </cell>
          <cell r="I5659" t="str">
            <v>UN</v>
          </cell>
          <cell r="J5659" t="str">
            <v>COEFICIENTE DE REPRESENTATIVIDADE</v>
          </cell>
          <cell r="K5659" t="str">
            <v>252,77</v>
          </cell>
        </row>
        <row r="5660">
          <cell r="A5660" t="str">
            <v>LIGACOES PREDIAIS AGUA/ESGOTO/ENERGIA/TELEFONE</v>
          </cell>
          <cell r="B5660" t="str">
            <v>LIPR</v>
          </cell>
          <cell r="C5660" t="str">
            <v>LIGACOES PREDIAIS DE ESGOTO</v>
          </cell>
          <cell r="D5660" t="str">
            <v>0059</v>
          </cell>
        </row>
        <row r="5660">
          <cell r="G5660">
            <v>104076</v>
          </cell>
          <cell r="H5660" t="str">
            <v>SELIM, PVC OCRE, COM TRAVA, DN 125 X 100 MM OU 150 X 100 MM, PARA COLETOR PREDIAL DE ESGOTO. AF_06/2022</v>
          </cell>
          <cell r="I5660" t="str">
            <v>UN</v>
          </cell>
          <cell r="J5660" t="str">
            <v>COEFICIENTE DE REPRESENTATIVIDADE</v>
          </cell>
          <cell r="K5660" t="str">
            <v>41,28</v>
          </cell>
        </row>
        <row r="5661">
          <cell r="A5661" t="str">
            <v>LIGACOES PREDIAIS AGUA/ESGOTO/ENERGIA/TELEFONE</v>
          </cell>
          <cell r="B5661" t="str">
            <v>LIPR</v>
          </cell>
          <cell r="C5661" t="str">
            <v>LIGACOES PREDIAIS DE ESGOTO</v>
          </cell>
          <cell r="D5661" t="str">
            <v>0059</v>
          </cell>
        </row>
        <row r="5661">
          <cell r="G5661">
            <v>104082</v>
          </cell>
          <cell r="H5661" t="str">
            <v>PLUG, PVC OCRE, JUNTA ELÁSTICA, DN 100 MM, PARA COLETOR PREDIAL DE ESGOTO. AF_06/2022</v>
          </cell>
          <cell r="I5661" t="str">
            <v>UN</v>
          </cell>
          <cell r="J5661" t="str">
            <v>COEFICIENTE DE REPRESENTATIVIDADE</v>
          </cell>
          <cell r="K5661" t="str">
            <v>27,19</v>
          </cell>
        </row>
        <row r="5662">
          <cell r="A5662" t="str">
            <v>LIGACOES PREDIAIS AGUA/ESGOTO/ENERGIA/TELEFONE</v>
          </cell>
          <cell r="B5662" t="str">
            <v>LIPR</v>
          </cell>
          <cell r="C5662" t="str">
            <v>LIGACOES PREDIAIS DE ESGOTO</v>
          </cell>
          <cell r="D5662" t="str">
            <v>0059</v>
          </cell>
        </row>
        <row r="5662">
          <cell r="G5662">
            <v>104083</v>
          </cell>
          <cell r="H5662" t="str">
            <v>PLUG, PVC OCRE, JUNTA ELÁSTICA, DN 150 MM, PARA COLETOR PREDIAL DE ESGOTO. AF_06/2022</v>
          </cell>
          <cell r="I5662" t="str">
            <v>UN</v>
          </cell>
          <cell r="J5662" t="str">
            <v>COEFICIENTE DE REPRESENTATIVIDADE</v>
          </cell>
          <cell r="K5662" t="str">
            <v>66,33</v>
          </cell>
        </row>
        <row r="5663">
          <cell r="A5663" t="str">
            <v>LIGACOES PREDIAIS AGUA/ESGOTO/ENERGIA/TELEFONE</v>
          </cell>
          <cell r="B5663" t="str">
            <v>LIPR</v>
          </cell>
          <cell r="C5663" t="str">
            <v>LIGACOES PREDIAIS DE ESGOTO</v>
          </cell>
          <cell r="D5663" t="str">
            <v>0059</v>
          </cell>
        </row>
        <row r="5663">
          <cell r="G5663">
            <v>104084</v>
          </cell>
          <cell r="H5663" t="str">
            <v>CAP, PVC OCRE, JUNTA ELÁSTICA, DN 150 MM, PARA COLETOR PREDIAL DE ESGOTO. AF_06/2022</v>
          </cell>
          <cell r="I5663" t="str">
            <v>UN</v>
          </cell>
          <cell r="J5663" t="str">
            <v>COEFICIENTE DE REPRESENTATIVIDADE</v>
          </cell>
          <cell r="K5663" t="str">
            <v>75,73</v>
          </cell>
        </row>
        <row r="5664">
          <cell r="A5664" t="str">
            <v>LIGACOES PREDIAIS AGUA/ESGOTO/ENERGIA/TELEFONE</v>
          </cell>
          <cell r="B5664" t="str">
            <v>LIPR</v>
          </cell>
          <cell r="C5664" t="str">
            <v>LIGACOES PREDIAIS DE ESGOTO</v>
          </cell>
          <cell r="D5664" t="str">
            <v>0059</v>
          </cell>
        </row>
        <row r="5664">
          <cell r="G5664">
            <v>104085</v>
          </cell>
          <cell r="H5664" t="str">
            <v>TUBO, PVC OCRE, JUNTA ELÁSTICA, DN 100 MM, PARA COLETOR PREDIAL DE ESGOTO. AF_06/2022</v>
          </cell>
          <cell r="I5664" t="str">
            <v>M</v>
          </cell>
          <cell r="J5664" t="str">
            <v>COEFICIENTE DE REPRESENTATIVIDADE</v>
          </cell>
          <cell r="K5664" t="str">
            <v>49,12</v>
          </cell>
        </row>
        <row r="5665">
          <cell r="A5665" t="str">
            <v>LIGACOES PREDIAIS AGUA/ESGOTO/ENERGIA/TELEFONE</v>
          </cell>
          <cell r="B5665" t="str">
            <v>LIPR</v>
          </cell>
          <cell r="C5665" t="str">
            <v>LIGACOES PREDIAIS DE ESGOTO</v>
          </cell>
          <cell r="D5665" t="str">
            <v>0059</v>
          </cell>
        </row>
        <row r="5665">
          <cell r="G5665">
            <v>104086</v>
          </cell>
          <cell r="H5665" t="str">
            <v>TUBO, PVC OCRE, JUNTA ELÁSTICA, DN 150 MM, PARA COLETOR PREDIAL DE ESGOTO. AF_06/2022</v>
          </cell>
          <cell r="I5665" t="str">
            <v>M</v>
          </cell>
          <cell r="J5665" t="str">
            <v>COEFICIENTE DE REPRESENTATIVIDADE</v>
          </cell>
          <cell r="K5665" t="str">
            <v>88,54</v>
          </cell>
        </row>
        <row r="5666">
          <cell r="A5666" t="str">
            <v>MOVIMENTO DE TERRA</v>
          </cell>
          <cell r="B5666" t="str">
            <v>MOVT</v>
          </cell>
          <cell r="C5666" t="str">
            <v>DRAGAGEM</v>
          </cell>
          <cell r="D5666" t="str">
            <v>0017</v>
          </cell>
        </row>
        <row r="5666">
          <cell r="G5666">
            <v>104947</v>
          </cell>
          <cell r="H5666" t="str">
            <v>DRAGAGEM DE MATERIAIS DE 1A CATEGORIA E COMPOSTOS ORGÂNICOS E INORGÂNICOS COM RETROESCAVADEIRA (CAÇAMBA: 0,26 M3/88 HP). AF_03/2024</v>
          </cell>
          <cell r="I5666" t="str">
            <v>M3</v>
          </cell>
          <cell r="J5666" t="str">
            <v>COEFICIENTE DE REPRESENTATIVIDADE</v>
          </cell>
          <cell r="K5666" t="str">
            <v>11,39</v>
          </cell>
        </row>
        <row r="5667">
          <cell r="A5667" t="str">
            <v>MOVIMENTO DE TERRA</v>
          </cell>
          <cell r="B5667" t="str">
            <v>MOVT</v>
          </cell>
          <cell r="C5667" t="str">
            <v>DRAGAGEM</v>
          </cell>
          <cell r="D5667" t="str">
            <v>0017</v>
          </cell>
        </row>
        <row r="5667">
          <cell r="G5667">
            <v>104948</v>
          </cell>
          <cell r="H5667" t="str">
            <v>DRAGAGEM DE MATERIAIS DE 1A CATEGORIA E COMPOSTOS ORGÂNICOS E INORGÂNICOS COM ESCAVADEIRA HIDRÁULICA (CAÇAMBA: 0,80 M3/111 HP). AF_03/2024</v>
          </cell>
          <cell r="I5667" t="str">
            <v>M3</v>
          </cell>
          <cell r="J5667" t="str">
            <v>COLETADO</v>
          </cell>
          <cell r="K5667" t="str">
            <v>4,98</v>
          </cell>
        </row>
        <row r="5668">
          <cell r="A5668" t="str">
            <v>MOVIMENTO DE TERRA</v>
          </cell>
          <cell r="B5668" t="str">
            <v>MOVT</v>
          </cell>
          <cell r="C5668" t="str">
            <v>CORTE/ESCAVACAO EM JAZIDAS OU CAMPO ABERTO</v>
          </cell>
          <cell r="D5668" t="str">
            <v>0018</v>
          </cell>
        </row>
        <row r="5668">
          <cell r="G5668">
            <v>96520</v>
          </cell>
          <cell r="H5668" t="str">
            <v>ESCAVAÇÃO MECANIZADA PARA BLOCO DE COROAMENTO OU SAPATA COM RETROESCAVADEIRA (SEM ESCAVAÇÃO PARA COLOCAÇÃO DE FÔRMAS). AF_01/2024</v>
          </cell>
          <cell r="I5668" t="str">
            <v>M3</v>
          </cell>
          <cell r="J5668" t="str">
            <v>COEFICIENTE DE REPRESENTATIVIDADE</v>
          </cell>
          <cell r="K5668" t="str">
            <v>84,67</v>
          </cell>
        </row>
        <row r="5669">
          <cell r="A5669" t="str">
            <v>MOVIMENTO DE TERRA</v>
          </cell>
          <cell r="B5669" t="str">
            <v>MOVT</v>
          </cell>
          <cell r="C5669" t="str">
            <v>CORTE/ESCAVACAO EM JAZIDAS OU CAMPO ABERTO</v>
          </cell>
          <cell r="D5669" t="str">
            <v>0018</v>
          </cell>
        </row>
        <row r="5669">
          <cell r="G5669">
            <v>96521</v>
          </cell>
          <cell r="H5669" t="str">
            <v>ESCAVAÇÃO MECANIZADA PARA BLOCO DE COROAMENTO OU SAPATA COM RETROESCAVADEIRA (INCLUINDO ESCAVAÇÃO PARA COLOCAÇÃO DE FÔRMAS). AF_01/2024</v>
          </cell>
          <cell r="I5669" t="str">
            <v>M3</v>
          </cell>
          <cell r="J5669" t="str">
            <v>COEFICIENTE DE REPRESENTATIVIDADE</v>
          </cell>
          <cell r="K5669" t="str">
            <v>39,70</v>
          </cell>
        </row>
        <row r="5670">
          <cell r="A5670" t="str">
            <v>MOVIMENTO DE TERRA</v>
          </cell>
          <cell r="B5670" t="str">
            <v>MOVT</v>
          </cell>
          <cell r="C5670" t="str">
            <v>CORTE/ESCAVACAO EM JAZIDAS OU CAMPO ABERTO</v>
          </cell>
          <cell r="D5670" t="str">
            <v>0018</v>
          </cell>
        </row>
        <row r="5670">
          <cell r="G5670">
            <v>96522</v>
          </cell>
          <cell r="H5670" t="str">
            <v>ESCAVAÇÃO MANUAL PARA BLOCO DE COROAMENTO OU SAPATA (SEM ESCAVAÇÃO PARA COLOCAÇÃO DE FÔRMAS). AF_01/2024</v>
          </cell>
          <cell r="I5670" t="str">
            <v>M3</v>
          </cell>
          <cell r="J5670" t="str">
            <v>COLETADO</v>
          </cell>
          <cell r="K5670" t="str">
            <v>124,81</v>
          </cell>
        </row>
        <row r="5671">
          <cell r="A5671" t="str">
            <v>MOVIMENTO DE TERRA</v>
          </cell>
          <cell r="B5671" t="str">
            <v>MOVT</v>
          </cell>
          <cell r="C5671" t="str">
            <v>CORTE/ESCAVACAO EM JAZIDAS OU CAMPO ABERTO</v>
          </cell>
          <cell r="D5671" t="str">
            <v>0018</v>
          </cell>
        </row>
        <row r="5671">
          <cell r="G5671">
            <v>96523</v>
          </cell>
          <cell r="H5671" t="str">
            <v>ESCAVAÇÃO MANUAL PARA BLOCO DE COROAMENTO OU SAPATA (INCLUINDO ESCAVAÇÃO PARA COLOCAÇÃO DE FÔRMAS). AF_01/2024</v>
          </cell>
          <cell r="I5671" t="str">
            <v>M3</v>
          </cell>
          <cell r="J5671" t="str">
            <v>COLETADO</v>
          </cell>
          <cell r="K5671" t="str">
            <v>82,33</v>
          </cell>
        </row>
        <row r="5672">
          <cell r="A5672" t="str">
            <v>MOVIMENTO DE TERRA</v>
          </cell>
          <cell r="B5672" t="str">
            <v>MOVT</v>
          </cell>
          <cell r="C5672" t="str">
            <v>CORTE/ESCAVACAO EM JAZIDAS OU CAMPO ABERTO</v>
          </cell>
          <cell r="D5672" t="str">
            <v>0018</v>
          </cell>
        </row>
        <row r="5672">
          <cell r="G5672">
            <v>96524</v>
          </cell>
          <cell r="H5672" t="str">
            <v>ESCAVAÇÃO MECANIZADA PARA VIGA BALDRAME OU SAPATA CORRIDA COM MINI-ESCAVADEIRA (SEM ESCAVAÇÃO PARA COLOCAÇÃO DE FÔRMAS). AF_01/2024</v>
          </cell>
          <cell r="I5672" t="str">
            <v>M3</v>
          </cell>
          <cell r="J5672" t="str">
            <v>COEFICIENTE DE REPRESENTATIVIDADE</v>
          </cell>
          <cell r="K5672" t="str">
            <v>138,10</v>
          </cell>
        </row>
        <row r="5673">
          <cell r="A5673" t="str">
            <v>MOVIMENTO DE TERRA</v>
          </cell>
          <cell r="B5673" t="str">
            <v>MOVT</v>
          </cell>
          <cell r="C5673" t="str">
            <v>CORTE/ESCAVACAO EM JAZIDAS OU CAMPO ABERTO</v>
          </cell>
          <cell r="D5673" t="str">
            <v>0018</v>
          </cell>
        </row>
        <row r="5673">
          <cell r="G5673">
            <v>96525</v>
          </cell>
          <cell r="H5673" t="str">
            <v>ESCAVAÇÃO MECANIZADA PARA VIGA BALDRAME OU SAPATA CORRIDA COM MINI-ESCAVADEIRA (INCLUINDO ESCAVAÇÃO PARA COLOCAÇÃO DE FÔRMAS). AF_01/2024</v>
          </cell>
          <cell r="I5673" t="str">
            <v>M3</v>
          </cell>
          <cell r="J5673" t="str">
            <v>COEFICIENTE DE REPRESENTATIVIDADE</v>
          </cell>
          <cell r="K5673" t="str">
            <v>51,72</v>
          </cell>
        </row>
        <row r="5674">
          <cell r="A5674" t="str">
            <v>MOVIMENTO DE TERRA</v>
          </cell>
          <cell r="B5674" t="str">
            <v>MOVT</v>
          </cell>
          <cell r="C5674" t="str">
            <v>CORTE/ESCAVACAO EM JAZIDAS OU CAMPO ABERTO</v>
          </cell>
          <cell r="D5674" t="str">
            <v>0018</v>
          </cell>
        </row>
        <row r="5674">
          <cell r="G5674">
            <v>96526</v>
          </cell>
          <cell r="H5674" t="str">
            <v>ESCAVAÇÃO MANUAL PARA VIGA BALDRAME OU SAPATA CORRIDA (SEM ESCAVAÇÃO PARA COLOCAÇÃO DE FÔRMAS). AF_01/2024</v>
          </cell>
          <cell r="I5674" t="str">
            <v>M3</v>
          </cell>
          <cell r="J5674" t="str">
            <v>COLETADO</v>
          </cell>
          <cell r="K5674" t="str">
            <v>179,00</v>
          </cell>
        </row>
        <row r="5675">
          <cell r="A5675" t="str">
            <v>MOVIMENTO DE TERRA</v>
          </cell>
          <cell r="B5675" t="str">
            <v>MOVT</v>
          </cell>
          <cell r="C5675" t="str">
            <v>CORTE/ESCAVACAO EM JAZIDAS OU CAMPO ABERTO</v>
          </cell>
          <cell r="D5675" t="str">
            <v>0018</v>
          </cell>
        </row>
        <row r="5675">
          <cell r="G5675">
            <v>96527</v>
          </cell>
          <cell r="H5675" t="str">
            <v>ESCAVAÇÃO MANUAL PARA VIGA BALDRAME OU SAPATA CORRIDA (INCLUINDO ESCAVAÇÃO PARA COLOCAÇÃO DE FÔRMAS). AF_01/2024</v>
          </cell>
          <cell r="I5675" t="str">
            <v>M3</v>
          </cell>
          <cell r="J5675" t="str">
            <v>COLETADO</v>
          </cell>
          <cell r="K5675" t="str">
            <v>90,50</v>
          </cell>
        </row>
        <row r="5676">
          <cell r="A5676" t="str">
            <v>MOVIMENTO DE TERRA</v>
          </cell>
          <cell r="B5676" t="str">
            <v>MOVT</v>
          </cell>
          <cell r="C5676" t="str">
            <v>CORTE/ESCAVACAO EM JAZIDAS OU CAMPO ABERTO</v>
          </cell>
          <cell r="D5676" t="str">
            <v>0018</v>
          </cell>
        </row>
        <row r="5676">
          <cell r="G5676">
            <v>96528</v>
          </cell>
          <cell r="H5676" t="str">
            <v>FABRICAÇÃO, MONTAGEM E DESMONTAGEM DE FÔRMA PARA BLOCO DE COROAMENTO, EM MADEIRA SERRADA, E=25 MM, 1 UTILIZAÇÃO. AF_01/2024</v>
          </cell>
          <cell r="I5676" t="str">
            <v>M2</v>
          </cell>
          <cell r="J5676" t="str">
            <v>COEFICIENTE DE REPRESENTATIVIDADE</v>
          </cell>
          <cell r="K5676" t="str">
            <v>146,64</v>
          </cell>
        </row>
        <row r="5677">
          <cell r="A5677" t="str">
            <v>MOVIMENTO DE TERRA</v>
          </cell>
          <cell r="B5677" t="str">
            <v>MOVT</v>
          </cell>
          <cell r="C5677" t="str">
            <v>CORTE/ESCAVACAO EM JAZIDAS OU CAMPO ABERTO</v>
          </cell>
          <cell r="D5677" t="str">
            <v>0018</v>
          </cell>
        </row>
        <row r="5677">
          <cell r="G5677">
            <v>101114</v>
          </cell>
          <cell r="H5677" t="str">
            <v>ESCAVAÇÃO HORIZONTAL EM SOLO DE 1A CATEGORIA COM TRATOR DE ESTEIRAS (100HP/LÂMINA: 2,19M3). AF_07/2020</v>
          </cell>
          <cell r="I5677" t="str">
            <v>M3</v>
          </cell>
          <cell r="J5677" t="str">
            <v>COEFICIENTE DE REPRESENTATIVIDADE</v>
          </cell>
          <cell r="K5677" t="str">
            <v>4,39</v>
          </cell>
        </row>
        <row r="5678">
          <cell r="A5678" t="str">
            <v>MOVIMENTO DE TERRA</v>
          </cell>
          <cell r="B5678" t="str">
            <v>MOVT</v>
          </cell>
          <cell r="C5678" t="str">
            <v>CORTE/ESCAVACAO EM JAZIDAS OU CAMPO ABERTO</v>
          </cell>
          <cell r="D5678" t="str">
            <v>0018</v>
          </cell>
        </row>
        <row r="5678">
          <cell r="G5678">
            <v>101115</v>
          </cell>
          <cell r="H5678" t="str">
            <v>ESCAVAÇÃO HORIZONTAL EM SOLO DE 1A CATEGORIA COM TRATOR DE ESTEIRAS (150HP/LÂMINA: 3,18M3). AF_07/2020</v>
          </cell>
          <cell r="I5678" t="str">
            <v>M3</v>
          </cell>
          <cell r="J5678" t="str">
            <v>COEFICIENTE DE REPRESENTATIVIDADE</v>
          </cell>
          <cell r="K5678" t="str">
            <v>3,69</v>
          </cell>
        </row>
        <row r="5679">
          <cell r="A5679" t="str">
            <v>MOVIMENTO DE TERRA</v>
          </cell>
          <cell r="B5679" t="str">
            <v>MOVT</v>
          </cell>
          <cell r="C5679" t="str">
            <v>CORTE/ESCAVACAO EM JAZIDAS OU CAMPO ABERTO</v>
          </cell>
          <cell r="D5679" t="str">
            <v>0018</v>
          </cell>
        </row>
        <row r="5679">
          <cell r="G5679">
            <v>101116</v>
          </cell>
          <cell r="H5679" t="str">
            <v>ESCAVAÇÃO HORIZONTAL EM SOLO DE 1A CATEGORIA COM TRATOR DE ESTEIRAS (170HP/LÂMINA: 5,20M3). AF_07/2020</v>
          </cell>
          <cell r="I5679" t="str">
            <v>M3</v>
          </cell>
          <cell r="J5679" t="str">
            <v>COEFICIENTE DE REPRESENTATIVIDADE</v>
          </cell>
          <cell r="K5679" t="str">
            <v>2,30</v>
          </cell>
        </row>
        <row r="5680">
          <cell r="A5680" t="str">
            <v>MOVIMENTO DE TERRA</v>
          </cell>
          <cell r="B5680" t="str">
            <v>MOVT</v>
          </cell>
          <cell r="C5680" t="str">
            <v>CORTE/ESCAVACAO EM JAZIDAS OU CAMPO ABERTO</v>
          </cell>
          <cell r="D5680" t="str">
            <v>0018</v>
          </cell>
        </row>
        <row r="5680">
          <cell r="G5680">
            <v>101117</v>
          </cell>
          <cell r="H5680" t="str">
            <v>ESCAVAÇÃO HORIZONTAL EM SOLO DE 1A CATEGORIA COM TRATOR DE ESTEIRAS (347HP/LÂMINA: 8,70M3). AF_07/2020</v>
          </cell>
          <cell r="I5680" t="str">
            <v>M3</v>
          </cell>
          <cell r="J5680" t="str">
            <v>COEFICIENTE DE REPRESENTATIVIDADE</v>
          </cell>
          <cell r="K5680" t="str">
            <v>3,32</v>
          </cell>
        </row>
        <row r="5681">
          <cell r="A5681" t="str">
            <v>MOVIMENTO DE TERRA</v>
          </cell>
          <cell r="B5681" t="str">
            <v>MOVT</v>
          </cell>
          <cell r="C5681" t="str">
            <v>CORTE/ESCAVACAO EM JAZIDAS OU CAMPO ABERTO</v>
          </cell>
          <cell r="D5681" t="str">
            <v>0018</v>
          </cell>
        </row>
        <row r="5681">
          <cell r="G5681">
            <v>101118</v>
          </cell>
          <cell r="H5681" t="str">
            <v>ESCAVAÇÃO HORIZONTAL EM SOLO DE 1A CATEGORIA COM TRATOR DE ESTEIRAS (125HP/LÂMINA: 2,70M3). AF_07/2020</v>
          </cell>
          <cell r="I5681" t="str">
            <v>M3</v>
          </cell>
          <cell r="J5681" t="str">
            <v>COEFICIENTE DE REPRESENTATIVIDADE</v>
          </cell>
          <cell r="K5681" t="str">
            <v>3,77</v>
          </cell>
        </row>
        <row r="5682">
          <cell r="A5682" t="str">
            <v>MOVIMENTO DE TERRA</v>
          </cell>
          <cell r="B5682" t="str">
            <v>MOVT</v>
          </cell>
          <cell r="C5682" t="str">
            <v>CORTE/ESCAVACAO EM JAZIDAS OU CAMPO ABERTO</v>
          </cell>
          <cell r="D5682" t="str">
            <v>0018</v>
          </cell>
        </row>
        <row r="5682">
          <cell r="G5682">
            <v>101119</v>
          </cell>
          <cell r="H5682" t="str">
            <v>ESCAVAÇÃO HORIZONTAL, INCLUINDO ESCARIFICAÇÃO EM SOLO DE 2A CATEGORIA COM TRATOR DE ESTEIRAS (100HP/LÂMINA: 2,19M3). AF_07/2020</v>
          </cell>
          <cell r="I5682" t="str">
            <v>M3</v>
          </cell>
          <cell r="J5682" t="str">
            <v>COEFICIENTE DE REPRESENTATIVIDADE</v>
          </cell>
          <cell r="K5682" t="str">
            <v>8,37</v>
          </cell>
        </row>
        <row r="5683">
          <cell r="A5683" t="str">
            <v>MOVIMENTO DE TERRA</v>
          </cell>
          <cell r="B5683" t="str">
            <v>MOVT</v>
          </cell>
          <cell r="C5683" t="str">
            <v>CORTE/ESCAVACAO EM JAZIDAS OU CAMPO ABERTO</v>
          </cell>
          <cell r="D5683" t="str">
            <v>0018</v>
          </cell>
        </row>
        <row r="5683">
          <cell r="G5683">
            <v>101120</v>
          </cell>
          <cell r="H5683" t="str">
            <v>ESCAVAÇÃO HORIZONTAL, INCLUINDO ESCARIFICAÇÃO EM SOLO DE 2A CATEGORIA COM TRATOR DE ESTEIRAS (150HP/LÂMINA: 3,18M3). AF_07/2020</v>
          </cell>
          <cell r="I5683" t="str">
            <v>M3</v>
          </cell>
          <cell r="J5683" t="str">
            <v>COEFICIENTE DE REPRESENTATIVIDADE</v>
          </cell>
          <cell r="K5683" t="str">
            <v>7,08</v>
          </cell>
        </row>
        <row r="5684">
          <cell r="A5684" t="str">
            <v>MOVIMENTO DE TERRA</v>
          </cell>
          <cell r="B5684" t="str">
            <v>MOVT</v>
          </cell>
          <cell r="C5684" t="str">
            <v>CORTE/ESCAVACAO EM JAZIDAS OU CAMPO ABERTO</v>
          </cell>
          <cell r="D5684" t="str">
            <v>0018</v>
          </cell>
        </row>
        <row r="5684">
          <cell r="G5684">
            <v>101121</v>
          </cell>
          <cell r="H5684" t="str">
            <v>ESCAVAÇÃO HORIZONTAL, INCLUINDO ESCARIFICAÇÃO EM SOLO DE 2A CATEGORIA COM TRATOR DE ESTEIRAS (170HP/LÂMINA: 5,20M3). AF_07/2020</v>
          </cell>
          <cell r="I5684" t="str">
            <v>M3</v>
          </cell>
          <cell r="J5684" t="str">
            <v>COEFICIENTE DE REPRESENTATIVIDADE</v>
          </cell>
          <cell r="K5684" t="str">
            <v>4,42</v>
          </cell>
        </row>
        <row r="5685">
          <cell r="A5685" t="str">
            <v>MOVIMENTO DE TERRA</v>
          </cell>
          <cell r="B5685" t="str">
            <v>MOVT</v>
          </cell>
          <cell r="C5685" t="str">
            <v>CORTE/ESCAVACAO EM JAZIDAS OU CAMPO ABERTO</v>
          </cell>
          <cell r="D5685" t="str">
            <v>0018</v>
          </cell>
        </row>
        <row r="5685">
          <cell r="G5685">
            <v>101122</v>
          </cell>
          <cell r="H5685" t="str">
            <v>ESCAVAÇÃO HORIZONTAL, INCLUINDO ESCARIFICAÇÃO EM SOLO DE 2A CATEGORIA COM TRATOR DE ESTEIRAS (347HP/LÂMINA: 8,70M3). AF_07/2020</v>
          </cell>
          <cell r="I5685" t="str">
            <v>M3</v>
          </cell>
          <cell r="J5685" t="str">
            <v>COEFICIENTE DE REPRESENTATIVIDADE</v>
          </cell>
          <cell r="K5685" t="str">
            <v>6,33</v>
          </cell>
        </row>
        <row r="5686">
          <cell r="A5686" t="str">
            <v>MOVIMENTO DE TERRA</v>
          </cell>
          <cell r="B5686" t="str">
            <v>MOVT</v>
          </cell>
          <cell r="C5686" t="str">
            <v>CORTE/ESCAVACAO EM JAZIDAS OU CAMPO ABERTO</v>
          </cell>
          <cell r="D5686" t="str">
            <v>0018</v>
          </cell>
        </row>
        <row r="5686">
          <cell r="G5686">
            <v>101123</v>
          </cell>
          <cell r="H5686" t="str">
            <v>ESCAVAÇÃO HORIZONTAL, INCLUINDO ESCARIFICAÇÃO EM SOLO DE 2A CATEGORIA COM TRATOR DE ESTEIRAS (125HP/LÂMINA: 2,70M3). AF_07/2020</v>
          </cell>
          <cell r="I5686" t="str">
            <v>M3</v>
          </cell>
          <cell r="J5686" t="str">
            <v>COEFICIENTE DE REPRESENTATIVIDADE</v>
          </cell>
          <cell r="K5686" t="str">
            <v>7,20</v>
          </cell>
        </row>
        <row r="5687">
          <cell r="A5687" t="str">
            <v>MOVIMENTO DE TERRA</v>
          </cell>
          <cell r="B5687" t="str">
            <v>MOVT</v>
          </cell>
          <cell r="C5687" t="str">
            <v>CORTE/ESCAVACAO EM JAZIDAS OU CAMPO ABERTO</v>
          </cell>
          <cell r="D5687" t="str">
            <v>0018</v>
          </cell>
        </row>
        <row r="5687">
          <cell r="G5687">
            <v>101124</v>
          </cell>
          <cell r="H5687" t="str">
            <v>ESCAVAÇÃO HORIZONTAL, INCLUINDO CARGA E DESCARGA EM SOLO DE 1A CATEGORIA COM TRATOR DE ESTEIRAS (100HP/LÂMINA: 2,19M3). AF_07/2020</v>
          </cell>
          <cell r="I5687" t="str">
            <v>M3</v>
          </cell>
          <cell r="J5687" t="str">
            <v>COEFICIENTE DE REPRESENTATIVIDADE</v>
          </cell>
          <cell r="K5687" t="str">
            <v>15,11</v>
          </cell>
        </row>
        <row r="5688">
          <cell r="A5688" t="str">
            <v>MOVIMENTO DE TERRA</v>
          </cell>
          <cell r="B5688" t="str">
            <v>MOVT</v>
          </cell>
          <cell r="C5688" t="str">
            <v>CORTE/ESCAVACAO EM JAZIDAS OU CAMPO ABERTO</v>
          </cell>
          <cell r="D5688" t="str">
            <v>0018</v>
          </cell>
        </row>
        <row r="5688">
          <cell r="G5688">
            <v>101125</v>
          </cell>
          <cell r="H5688" t="str">
            <v>ESCAVAÇÃO HORIZONTAL, INCLUINDO CARGA E DESCARGA EM SOLO DE 1A CATEGORIA COM TRATOR DE ESTEIRAS (150HP/LÂMINA: 3,18M3). AF_07/2020</v>
          </cell>
          <cell r="I5688" t="str">
            <v>M3</v>
          </cell>
          <cell r="J5688" t="str">
            <v>COEFICIENTE DE REPRESENTATIVIDADE</v>
          </cell>
          <cell r="K5688" t="str">
            <v>14,41</v>
          </cell>
        </row>
        <row r="5689">
          <cell r="A5689" t="str">
            <v>MOVIMENTO DE TERRA</v>
          </cell>
          <cell r="B5689" t="str">
            <v>MOVT</v>
          </cell>
          <cell r="C5689" t="str">
            <v>CORTE/ESCAVACAO EM JAZIDAS OU CAMPO ABERTO</v>
          </cell>
          <cell r="D5689" t="str">
            <v>0018</v>
          </cell>
        </row>
        <row r="5689">
          <cell r="G5689">
            <v>101126</v>
          </cell>
          <cell r="H5689" t="str">
            <v>ESCAVAÇÃO HORIZONTAL, INCLUINDO CARGA E DESCARGA EM SOLO DE 1A CATEGORIA COM TRATOR DE ESTEIRAS (170HP/LÂMINA: 5,20M3). AF_07/2020</v>
          </cell>
          <cell r="I5689" t="str">
            <v>M3</v>
          </cell>
          <cell r="J5689" t="str">
            <v>COEFICIENTE DE REPRESENTATIVIDADE</v>
          </cell>
          <cell r="K5689" t="str">
            <v>13,02</v>
          </cell>
        </row>
        <row r="5690">
          <cell r="A5690" t="str">
            <v>MOVIMENTO DE TERRA</v>
          </cell>
          <cell r="B5690" t="str">
            <v>MOVT</v>
          </cell>
          <cell r="C5690" t="str">
            <v>CORTE/ESCAVACAO EM JAZIDAS OU CAMPO ABERTO</v>
          </cell>
          <cell r="D5690" t="str">
            <v>0018</v>
          </cell>
        </row>
        <row r="5690">
          <cell r="G5690">
            <v>101127</v>
          </cell>
          <cell r="H5690" t="str">
            <v>ESCAVAÇÃO HORIZONTAL, INCLUINDO CARGA E DESCARGA EM SOLO DE 1A CATEGORIA COM TRATOR DE ESTEIRAS (347HP/LÂMINA: 8,70M3). AF_07/2020</v>
          </cell>
          <cell r="I5690" t="str">
            <v>M3</v>
          </cell>
          <cell r="J5690" t="str">
            <v>COEFICIENTE DE REPRESENTATIVIDADE</v>
          </cell>
          <cell r="K5690" t="str">
            <v>14,04</v>
          </cell>
        </row>
        <row r="5691">
          <cell r="A5691" t="str">
            <v>MOVIMENTO DE TERRA</v>
          </cell>
          <cell r="B5691" t="str">
            <v>MOVT</v>
          </cell>
          <cell r="C5691" t="str">
            <v>CORTE/ESCAVACAO EM JAZIDAS OU CAMPO ABERTO</v>
          </cell>
          <cell r="D5691" t="str">
            <v>0018</v>
          </cell>
        </row>
        <row r="5691">
          <cell r="G5691">
            <v>101128</v>
          </cell>
          <cell r="H5691" t="str">
            <v>ESCAVAÇÃO HORIZONTAL, INCLUINDO CARGA E DESCARGA EM SOLO DE 1A CATEGORIA COM TRATOR DE ESTEIRAS (125HP/LÂMINA: 2,70M3). AF_07/2020</v>
          </cell>
          <cell r="I5691" t="str">
            <v>M3</v>
          </cell>
          <cell r="J5691" t="str">
            <v>COEFICIENTE DE REPRESENTATIVIDADE</v>
          </cell>
          <cell r="K5691" t="str">
            <v>14,49</v>
          </cell>
        </row>
        <row r="5692">
          <cell r="A5692" t="str">
            <v>MOVIMENTO DE TERRA</v>
          </cell>
          <cell r="B5692" t="str">
            <v>MOVT</v>
          </cell>
          <cell r="C5692" t="str">
            <v>CORTE/ESCAVACAO EM JAZIDAS OU CAMPO ABERTO</v>
          </cell>
          <cell r="D5692" t="str">
            <v>0018</v>
          </cell>
        </row>
        <row r="5692">
          <cell r="G5692">
            <v>101129</v>
          </cell>
          <cell r="H5692" t="str">
            <v>ESCAVAÇÃO HORIZONTAL, INCLUINDO ESCARIFICAÇÃO, CARGA E DESCARGA EM SOLO DE 2A CATEGORIA COM TRATOR DE ESTEIRAS (100HP/LÂMINA: 2,19M3). AF_07/2020</v>
          </cell>
          <cell r="I5692" t="str">
            <v>M3</v>
          </cell>
          <cell r="J5692" t="str">
            <v>COEFICIENTE DE REPRESENTATIVIDADE</v>
          </cell>
          <cell r="K5692" t="str">
            <v>19,52</v>
          </cell>
        </row>
        <row r="5693">
          <cell r="A5693" t="str">
            <v>MOVIMENTO DE TERRA</v>
          </cell>
          <cell r="B5693" t="str">
            <v>MOVT</v>
          </cell>
          <cell r="C5693" t="str">
            <v>CORTE/ESCAVACAO EM JAZIDAS OU CAMPO ABERTO</v>
          </cell>
          <cell r="D5693" t="str">
            <v>0018</v>
          </cell>
        </row>
        <row r="5693">
          <cell r="G5693">
            <v>101130</v>
          </cell>
          <cell r="H5693" t="str">
            <v>ESCAVAÇÃO HORIZONTAL, INCLUINDO ESCARIFICAÇÃO, CARGA E DESCARGA EM SOLO DE 2A CATEGORIA COM TRATOR DE ESTEIRAS (150HP/LÂMINA: 3,18M3). AF_07/2020</v>
          </cell>
          <cell r="I5693" t="str">
            <v>M3</v>
          </cell>
          <cell r="J5693" t="str">
            <v>COEFICIENTE DE REPRESENTATIVIDADE</v>
          </cell>
          <cell r="K5693" t="str">
            <v>18,23</v>
          </cell>
        </row>
        <row r="5694">
          <cell r="A5694" t="str">
            <v>MOVIMENTO DE TERRA</v>
          </cell>
          <cell r="B5694" t="str">
            <v>MOVT</v>
          </cell>
          <cell r="C5694" t="str">
            <v>CORTE/ESCAVACAO EM JAZIDAS OU CAMPO ABERTO</v>
          </cell>
          <cell r="D5694" t="str">
            <v>0018</v>
          </cell>
        </row>
        <row r="5694">
          <cell r="G5694">
            <v>101131</v>
          </cell>
          <cell r="H5694" t="str">
            <v>ESCAVAÇÃO HORIZONTAL, INCLUINDO ESCARIFICAÇÃO, CARGA E DESCARGA EM SOLO DE 2A CATEGORIA COM TRATOR DE ESTEIRAS (170HP/LÂMINA: 5,20M3). AF_07/2020</v>
          </cell>
          <cell r="I5694" t="str">
            <v>M3</v>
          </cell>
          <cell r="J5694" t="str">
            <v>COEFICIENTE DE REPRESENTATIVIDADE</v>
          </cell>
          <cell r="K5694" t="str">
            <v>15,57</v>
          </cell>
        </row>
        <row r="5695">
          <cell r="A5695" t="str">
            <v>MOVIMENTO DE TERRA</v>
          </cell>
          <cell r="B5695" t="str">
            <v>MOVT</v>
          </cell>
          <cell r="C5695" t="str">
            <v>CORTE/ESCAVACAO EM JAZIDAS OU CAMPO ABERTO</v>
          </cell>
          <cell r="D5695" t="str">
            <v>0018</v>
          </cell>
        </row>
        <row r="5695">
          <cell r="G5695">
            <v>101132</v>
          </cell>
          <cell r="H5695" t="str">
            <v>ESCAVAÇÃO HORIZONTAL, INCLUINDO ESCARIFICAÇÃO, CARGA E DESCARGA EM SOLO DE 2A CATEGORIA COM TRATOR DE ESTEIRAS (347HP/LÂMINA: 8,70M3). AF_07/2020</v>
          </cell>
          <cell r="I5695" t="str">
            <v>M3</v>
          </cell>
          <cell r="J5695" t="str">
            <v>COEFICIENTE DE REPRESENTATIVIDADE</v>
          </cell>
          <cell r="K5695" t="str">
            <v>17,48</v>
          </cell>
        </row>
        <row r="5696">
          <cell r="A5696" t="str">
            <v>MOVIMENTO DE TERRA</v>
          </cell>
          <cell r="B5696" t="str">
            <v>MOVT</v>
          </cell>
          <cell r="C5696" t="str">
            <v>CORTE/ESCAVACAO EM JAZIDAS OU CAMPO ABERTO</v>
          </cell>
          <cell r="D5696" t="str">
            <v>0018</v>
          </cell>
        </row>
        <row r="5696">
          <cell r="G5696">
            <v>101133</v>
          </cell>
          <cell r="H5696" t="str">
            <v>ESCAVAÇÃO HORIZONTAL, INCLUINDO ESCARIFICAÇÃO, CARGA E DESCARGA EM SOLO DE 2A CATEGORIA COM TRATOR DE ESTEIRAS (125HP/LÂMINA: 2,70M3). AF_07/2020</v>
          </cell>
          <cell r="I5696" t="str">
            <v>M3</v>
          </cell>
          <cell r="J5696" t="str">
            <v>COEFICIENTE DE REPRESENTATIVIDADE</v>
          </cell>
          <cell r="K5696" t="str">
            <v>18,35</v>
          </cell>
        </row>
        <row r="5697">
          <cell r="A5697" t="str">
            <v>MOVIMENTO DE TERRA</v>
          </cell>
          <cell r="B5697" t="str">
            <v>MOVT</v>
          </cell>
          <cell r="C5697" t="str">
            <v>CORTE/ESCAVACAO EM JAZIDAS OU CAMPO ABERTO</v>
          </cell>
          <cell r="D5697" t="str">
            <v>0018</v>
          </cell>
        </row>
        <row r="5697">
          <cell r="G5697">
            <v>101134</v>
          </cell>
          <cell r="H5697" t="str">
            <v>ESCAVAÇÃO HORIZONTAL, INCLUINDO CARGA, DESCARGA E TRANSPORTE EM SOLO DE 1A CATEGORIA COM TRATOR DE ESTEIRAS (100HP/LÂMINA: 2,19M3) E CAMINHÃO BASCULANTE DE 10M3, DMT ATÉ 200M. AF_07/2020</v>
          </cell>
          <cell r="I5697" t="str">
            <v>M3</v>
          </cell>
          <cell r="J5697" t="str">
            <v>COEFICIENTE DE REPRESENTATIVIDADE</v>
          </cell>
          <cell r="K5697" t="str">
            <v>15,76</v>
          </cell>
        </row>
        <row r="5698">
          <cell r="A5698" t="str">
            <v>MOVIMENTO DE TERRA</v>
          </cell>
          <cell r="B5698" t="str">
            <v>MOVT</v>
          </cell>
          <cell r="C5698" t="str">
            <v>CORTE/ESCAVACAO EM JAZIDAS OU CAMPO ABERTO</v>
          </cell>
          <cell r="D5698" t="str">
            <v>0018</v>
          </cell>
        </row>
        <row r="5698">
          <cell r="G5698">
            <v>101135</v>
          </cell>
          <cell r="H5698" t="str">
            <v>ESCAVAÇÃO HORIZONTAL, INCLUINDO CARGA, DESCARGA E TRANSPORTE EM SOLO DE 1A CATEGORIA COM TRATOR DE ESTEIRAS (150HP/LÂMINA: 3,18M3) E CAMINHÃO BASCULANTE DE 10M3, DMT ATÉ 200M AF_07/2020</v>
          </cell>
          <cell r="I5698" t="str">
            <v>M3</v>
          </cell>
          <cell r="J5698" t="str">
            <v>COEFICIENTE DE REPRESENTATIVIDADE</v>
          </cell>
          <cell r="K5698" t="str">
            <v>15,06</v>
          </cell>
        </row>
        <row r="5699">
          <cell r="A5699" t="str">
            <v>MOVIMENTO DE TERRA</v>
          </cell>
          <cell r="B5699" t="str">
            <v>MOVT</v>
          </cell>
          <cell r="C5699" t="str">
            <v>CORTE/ESCAVACAO EM JAZIDAS OU CAMPO ABERTO</v>
          </cell>
          <cell r="D5699" t="str">
            <v>0018</v>
          </cell>
        </row>
        <row r="5699">
          <cell r="G5699">
            <v>101136</v>
          </cell>
          <cell r="H5699" t="str">
            <v>ESCAVAÇÃO HORIZONTAL, INCLUINDO CARGA, DESCARGA E TRANSPORTE EM SOLO DE 1A CATEGORIA COM TRATOR DE ESTEIRAS (170HP/LÂMINA: 5,20M3) E CAMINHÃO BASCULANTE DE 10M3, DMT ATÉ 200M. AF_07/2020</v>
          </cell>
          <cell r="I5699" t="str">
            <v>M3</v>
          </cell>
          <cell r="J5699" t="str">
            <v>COEFICIENTE DE REPRESENTATIVIDADE</v>
          </cell>
          <cell r="K5699" t="str">
            <v>13,67</v>
          </cell>
        </row>
        <row r="5700">
          <cell r="A5700" t="str">
            <v>MOVIMENTO DE TERRA</v>
          </cell>
          <cell r="B5700" t="str">
            <v>MOVT</v>
          </cell>
          <cell r="C5700" t="str">
            <v>CORTE/ESCAVACAO EM JAZIDAS OU CAMPO ABERTO</v>
          </cell>
          <cell r="D5700" t="str">
            <v>0018</v>
          </cell>
        </row>
        <row r="5700">
          <cell r="G5700">
            <v>101137</v>
          </cell>
          <cell r="H5700" t="str">
            <v>ESCAVAÇÃO HORIZONTAL, INCLUINDO CARGA, DESCARGA E TRANSPORTE EM SOLO DE 1A CATEGORIA COM TRATOR DE ESTEIRAS (347HP/LÂMINA: 8,70M3) E CAMINHÃO BASCULANTE DE 10M3, DMT ATÉ 200M. AF_07/2020</v>
          </cell>
          <cell r="I5700" t="str">
            <v>M3</v>
          </cell>
          <cell r="J5700" t="str">
            <v>COEFICIENTE DE REPRESENTATIVIDADE</v>
          </cell>
          <cell r="K5700" t="str">
            <v>14,69</v>
          </cell>
        </row>
        <row r="5701">
          <cell r="A5701" t="str">
            <v>MOVIMENTO DE TERRA</v>
          </cell>
          <cell r="B5701" t="str">
            <v>MOVT</v>
          </cell>
          <cell r="C5701" t="str">
            <v>CORTE/ESCAVACAO EM JAZIDAS OU CAMPO ABERTO</v>
          </cell>
          <cell r="D5701" t="str">
            <v>0018</v>
          </cell>
        </row>
        <row r="5701">
          <cell r="G5701">
            <v>101138</v>
          </cell>
          <cell r="H5701" t="str">
            <v>ESCAVAÇÃO HORIZONTAL, INCLUINDO CARGA, DESCARGA E TRANSPORTE EM SOLO DE 1A CATEGORIA COM TRATOR DE ESTEIRAS (125HP/LÂMINA: 2,70M3) E CAMINHÃO BASCULANTE DE 10M3, DMT ATÉ 200M. AF_07/2020</v>
          </cell>
          <cell r="I5701" t="str">
            <v>M3</v>
          </cell>
          <cell r="J5701" t="str">
            <v>COEFICIENTE DE REPRESENTATIVIDADE</v>
          </cell>
          <cell r="K5701" t="str">
            <v>15,14</v>
          </cell>
        </row>
        <row r="5702">
          <cell r="A5702" t="str">
            <v>MOVIMENTO DE TERRA</v>
          </cell>
          <cell r="B5702" t="str">
            <v>MOVT</v>
          </cell>
          <cell r="C5702" t="str">
            <v>CORTE/ESCAVACAO EM JAZIDAS OU CAMPO ABERTO</v>
          </cell>
          <cell r="D5702" t="str">
            <v>0018</v>
          </cell>
        </row>
        <row r="5702">
          <cell r="G5702">
            <v>101139</v>
          </cell>
          <cell r="H5702" t="str">
            <v>ESCAVAÇÃO HORIZONTAL, INCLUINDO  ESCARIFICAÇÃO, CARGA, DESCARGA E TRANSPORTE EM SOLO DE 2A CATEGORIA COM TRATOR DE ESTEIRAS (100HP/LÂMINA: 2,19M3) E CAMINHÃO BASCULANTE DE 10M3, DMT ATÉ 200M. AF_07/2020</v>
          </cell>
          <cell r="I5702" t="str">
            <v>M3</v>
          </cell>
          <cell r="J5702" t="str">
            <v>COEFICIENTE DE REPRESENTATIVIDADE</v>
          </cell>
          <cell r="K5702" t="str">
            <v>20,20</v>
          </cell>
        </row>
        <row r="5703">
          <cell r="A5703" t="str">
            <v>MOVIMENTO DE TERRA</v>
          </cell>
          <cell r="B5703" t="str">
            <v>MOVT</v>
          </cell>
          <cell r="C5703" t="str">
            <v>CORTE/ESCAVACAO EM JAZIDAS OU CAMPO ABERTO</v>
          </cell>
          <cell r="D5703" t="str">
            <v>0018</v>
          </cell>
        </row>
        <row r="5703">
          <cell r="G5703">
            <v>101140</v>
          </cell>
          <cell r="H5703" t="str">
            <v>ESCAVAÇÃO HORIZONTAL, INCLUINDO ESCARIFICAÇÃO, CARGA, DESCARGA E TRANSPORTE EM SOLO DE 2A CATEGORIA COM TRATOR DE ESTEIRAS (150HP/LÂMINA: 3,18M3) E CAMINHÃO BASCULANTE DE 10M3, DMT ATÉ 200M. AF_07/2020</v>
          </cell>
          <cell r="I5703" t="str">
            <v>M3</v>
          </cell>
          <cell r="J5703" t="str">
            <v>COEFICIENTE DE REPRESENTATIVIDADE</v>
          </cell>
          <cell r="K5703" t="str">
            <v>18,91</v>
          </cell>
        </row>
        <row r="5704">
          <cell r="A5704" t="str">
            <v>MOVIMENTO DE TERRA</v>
          </cell>
          <cell r="B5704" t="str">
            <v>MOVT</v>
          </cell>
          <cell r="C5704" t="str">
            <v>CORTE/ESCAVACAO EM JAZIDAS OU CAMPO ABERTO</v>
          </cell>
          <cell r="D5704" t="str">
            <v>0018</v>
          </cell>
        </row>
        <row r="5704">
          <cell r="G5704">
            <v>101141</v>
          </cell>
          <cell r="H5704" t="str">
            <v>ESCAVAÇÃO HORIZONTAL, INCLUINDO ESCARIFICAÇÃO, CARGA, DESCARGA E TRANSPORTE EM SOLO DE 2A CATEGORIA COM TRATOR DE ESTEIRAS (170HP/LÂMINA: 5,20M3) E CAMINHÃO BASCULANTE DE 10M3, DMT ATÉ 200M. AF_07/2020</v>
          </cell>
          <cell r="I5704" t="str">
            <v>M3</v>
          </cell>
          <cell r="J5704" t="str">
            <v>COEFICIENTE DE REPRESENTATIVIDADE</v>
          </cell>
          <cell r="K5704" t="str">
            <v>16,25</v>
          </cell>
        </row>
        <row r="5705">
          <cell r="A5705" t="str">
            <v>MOVIMENTO DE TERRA</v>
          </cell>
          <cell r="B5705" t="str">
            <v>MOVT</v>
          </cell>
          <cell r="C5705" t="str">
            <v>CORTE/ESCAVACAO EM JAZIDAS OU CAMPO ABERTO</v>
          </cell>
          <cell r="D5705" t="str">
            <v>0018</v>
          </cell>
        </row>
        <row r="5705">
          <cell r="G5705">
            <v>101142</v>
          </cell>
          <cell r="H5705" t="str">
            <v>ESCAVAÇÃO HORIZONTAL, INCLUINDO ESCARIFICAÇÃO, CARGA, DESCARGA E TRANSPORTE EM SOLO DE 2A CATEGORIA COM TRATOR DE ESTEIRAS (347HP/LÂMINA: 8,70M3) E CAMINHÃO BASCULANTE DE 10M3, DMT ATÉ 200M. AF_07/2020</v>
          </cell>
          <cell r="I5705" t="str">
            <v>M3</v>
          </cell>
          <cell r="J5705" t="str">
            <v>COEFICIENTE DE REPRESENTATIVIDADE</v>
          </cell>
          <cell r="K5705" t="str">
            <v>18,16</v>
          </cell>
        </row>
        <row r="5706">
          <cell r="A5706" t="str">
            <v>MOVIMENTO DE TERRA</v>
          </cell>
          <cell r="B5706" t="str">
            <v>MOVT</v>
          </cell>
          <cell r="C5706" t="str">
            <v>CORTE/ESCAVACAO EM JAZIDAS OU CAMPO ABERTO</v>
          </cell>
          <cell r="D5706" t="str">
            <v>0018</v>
          </cell>
        </row>
        <row r="5706">
          <cell r="G5706">
            <v>101143</v>
          </cell>
          <cell r="H5706" t="str">
            <v>ESCAVAÇÃO HORIZONTAL, INCLUINDO ESCARIFICAÇÃO, CARGA, DESCARGA E TRANSPORTE EM SOLO DE 2A CATEGORIA COM TRATOR DE ESTEIRAS (125HP/LÂMINA: 2,70M3) E CAMINHÃO BASCULANTE DE 10M3, DMT ATÉ 200M. AF_07/2020</v>
          </cell>
          <cell r="I5706" t="str">
            <v>M3</v>
          </cell>
          <cell r="J5706" t="str">
            <v>COEFICIENTE DE REPRESENTATIVIDADE</v>
          </cell>
          <cell r="K5706" t="str">
            <v>19,03</v>
          </cell>
        </row>
        <row r="5707">
          <cell r="A5707" t="str">
            <v>MOVIMENTO DE TERRA</v>
          </cell>
          <cell r="B5707" t="str">
            <v>MOVT</v>
          </cell>
          <cell r="C5707" t="str">
            <v>CORTE/ESCAVACAO EM JAZIDAS OU CAMPO ABERTO</v>
          </cell>
          <cell r="D5707" t="str">
            <v>0018</v>
          </cell>
        </row>
        <row r="5707">
          <cell r="G5707">
            <v>101144</v>
          </cell>
          <cell r="H5707" t="str">
            <v>ESCAVAÇÃO HORIZONTAL, INCLUINDO CARGA, DESCARGA E TRANSPORTE EM SOLO DE 1A CATEGORIA COM TRATOR DE ESTEIRAS (100HP/LÂMINA: 2,19M3) E CAMINHÃO BASCULANTE DE 14M3, DMT ATÉ 200M. AF_07/2020</v>
          </cell>
          <cell r="I5707" t="str">
            <v>M3</v>
          </cell>
          <cell r="J5707" t="str">
            <v>COEFICIENTE DE REPRESENTATIVIDADE</v>
          </cell>
          <cell r="K5707" t="str">
            <v>15,99</v>
          </cell>
        </row>
        <row r="5708">
          <cell r="A5708" t="str">
            <v>MOVIMENTO DE TERRA</v>
          </cell>
          <cell r="B5708" t="str">
            <v>MOVT</v>
          </cell>
          <cell r="C5708" t="str">
            <v>CORTE/ESCAVACAO EM JAZIDAS OU CAMPO ABERTO</v>
          </cell>
          <cell r="D5708" t="str">
            <v>0018</v>
          </cell>
        </row>
        <row r="5708">
          <cell r="G5708">
            <v>101145</v>
          </cell>
          <cell r="H5708" t="str">
            <v>ESCAVAÇÃO HORIZONTAL, INCLUINDO CARGA, DESCARGA E TRANSPORTE EM SOLO DE 1A CATEGORIA COM TRATOR DE ESTEIRAS (150HP/LÂMINA: 3,18M3) E CAMINHÃO BASCULANTE DE 14M3, DMT ATÉ 200M. AF_07/2020</v>
          </cell>
          <cell r="I5708" t="str">
            <v>M3</v>
          </cell>
          <cell r="J5708" t="str">
            <v>COEFICIENTE DE REPRESENTATIVIDADE</v>
          </cell>
          <cell r="K5708" t="str">
            <v>15,29</v>
          </cell>
        </row>
        <row r="5709">
          <cell r="A5709" t="str">
            <v>MOVIMENTO DE TERRA</v>
          </cell>
          <cell r="B5709" t="str">
            <v>MOVT</v>
          </cell>
          <cell r="C5709" t="str">
            <v>CORTE/ESCAVACAO EM JAZIDAS OU CAMPO ABERTO</v>
          </cell>
          <cell r="D5709" t="str">
            <v>0018</v>
          </cell>
        </row>
        <row r="5709">
          <cell r="G5709">
            <v>101146</v>
          </cell>
          <cell r="H5709" t="str">
            <v>ESCAVAÇÃO HORIZONTAL, INCLUINDO CARGA, DESCARGA E TRANSPORTE EM SOLO DE 1A CATEGORIA COM TRATOR DE ESTEIRAS (170HP/LÂMINA: 5,20M3) E CAMINHÃO BASCULANTE DE 14M3, DMT ATÉ 200M. AF_07/2020</v>
          </cell>
          <cell r="I5709" t="str">
            <v>M3</v>
          </cell>
          <cell r="J5709" t="str">
            <v>COEFICIENTE DE REPRESENTATIVIDADE</v>
          </cell>
          <cell r="K5709" t="str">
            <v>13,90</v>
          </cell>
        </row>
        <row r="5710">
          <cell r="A5710" t="str">
            <v>MOVIMENTO DE TERRA</v>
          </cell>
          <cell r="B5710" t="str">
            <v>MOVT</v>
          </cell>
          <cell r="C5710" t="str">
            <v>CORTE/ESCAVACAO EM JAZIDAS OU CAMPO ABERTO</v>
          </cell>
          <cell r="D5710" t="str">
            <v>0018</v>
          </cell>
        </row>
        <row r="5710">
          <cell r="G5710">
            <v>101147</v>
          </cell>
          <cell r="H5710" t="str">
            <v>ESCAVAÇÃO HORIZONTAL, INCLUINDO CARGA, DESCARGA E TRANSPORTE EM SOLO DE 1A CATEGORIA COM TRATOR DE ESTEIRAS (347HP/LÂMINA: 8,70M3) E CAMINHÃO BASCULANTE DE 14M3, DMT ATÉ 200M. AF_07/2020</v>
          </cell>
          <cell r="I5710" t="str">
            <v>M3</v>
          </cell>
          <cell r="J5710" t="str">
            <v>COEFICIENTE DE REPRESENTATIVIDADE</v>
          </cell>
          <cell r="K5710" t="str">
            <v>14,92</v>
          </cell>
        </row>
        <row r="5711">
          <cell r="A5711" t="str">
            <v>MOVIMENTO DE TERRA</v>
          </cell>
          <cell r="B5711" t="str">
            <v>MOVT</v>
          </cell>
          <cell r="C5711" t="str">
            <v>CORTE/ESCAVACAO EM JAZIDAS OU CAMPO ABERTO</v>
          </cell>
          <cell r="D5711" t="str">
            <v>0018</v>
          </cell>
        </row>
        <row r="5711">
          <cell r="G5711">
            <v>101148</v>
          </cell>
          <cell r="H5711" t="str">
            <v>ESCAVAÇÃO HORIZONTAL, INCLUINDO CARGA, DESCARGA E TRANSPORTE EM SOLO DE 1A CATEGORIA COM TRATOR DE ESTEIRAS (125HP/LÂMINA: 2,70M3) E CAMINHÃO BASCULANTE DE 14M3, DMT ATÉ 200M. AF_07/2020</v>
          </cell>
          <cell r="I5711" t="str">
            <v>M3</v>
          </cell>
          <cell r="J5711" t="str">
            <v>COEFICIENTE DE REPRESENTATIVIDADE</v>
          </cell>
          <cell r="K5711" t="str">
            <v>15,37</v>
          </cell>
        </row>
        <row r="5712">
          <cell r="A5712" t="str">
            <v>MOVIMENTO DE TERRA</v>
          </cell>
          <cell r="B5712" t="str">
            <v>MOVT</v>
          </cell>
          <cell r="C5712" t="str">
            <v>CORTE/ESCAVACAO EM JAZIDAS OU CAMPO ABERTO</v>
          </cell>
          <cell r="D5712" t="str">
            <v>0018</v>
          </cell>
        </row>
        <row r="5712">
          <cell r="G5712">
            <v>101149</v>
          </cell>
          <cell r="H5712" t="str">
            <v>ESCAVAÇÃO HORIZONTAL, INCLUINDO ESCARIFICAÇÃO, CARGA, DESCARGA E TRANSPORTE EM SOLO DE 2A CATEGORIA COM TRATOR DE ESTEIRAS (100HP/LÂMINA: 2,19M3) E CAMINHÃO BASCULANTE DE 14M3, DMT ATÉ 200M. AF_07/2020</v>
          </cell>
          <cell r="I5712" t="str">
            <v>M3</v>
          </cell>
          <cell r="J5712" t="str">
            <v>COEFICIENTE DE REPRESENTATIVIDADE</v>
          </cell>
          <cell r="K5712" t="str">
            <v>20,43</v>
          </cell>
        </row>
        <row r="5713">
          <cell r="A5713" t="str">
            <v>MOVIMENTO DE TERRA</v>
          </cell>
          <cell r="B5713" t="str">
            <v>MOVT</v>
          </cell>
          <cell r="C5713" t="str">
            <v>CORTE/ESCAVACAO EM JAZIDAS OU CAMPO ABERTO</v>
          </cell>
          <cell r="D5713" t="str">
            <v>0018</v>
          </cell>
        </row>
        <row r="5713">
          <cell r="G5713">
            <v>101150</v>
          </cell>
          <cell r="H5713" t="str">
            <v>ESCAVAÇÃO HORIZONTAL, INCLUINDO ESCARIFICAÇÃO, CARGA, DESCARGA E TRANSPORTE EM SOLO DE 2A CATEGORIA COM TRATOR DE ESTEIRAS (150HP/LÂMINA: 3,18M3) E CAMINHÃO BASCULANTE DE 14M3, DMT ATÉ 200M. AF_07/2020</v>
          </cell>
          <cell r="I5713" t="str">
            <v>M3</v>
          </cell>
          <cell r="J5713" t="str">
            <v>COEFICIENTE DE REPRESENTATIVIDADE</v>
          </cell>
          <cell r="K5713" t="str">
            <v>19,14</v>
          </cell>
        </row>
        <row r="5714">
          <cell r="A5714" t="str">
            <v>MOVIMENTO DE TERRA</v>
          </cell>
          <cell r="B5714" t="str">
            <v>MOVT</v>
          </cell>
          <cell r="C5714" t="str">
            <v>CORTE/ESCAVACAO EM JAZIDAS OU CAMPO ABERTO</v>
          </cell>
          <cell r="D5714" t="str">
            <v>0018</v>
          </cell>
        </row>
        <row r="5714">
          <cell r="G5714">
            <v>101151</v>
          </cell>
          <cell r="H5714" t="str">
            <v>ESCAVAÇÃO HORIZONTAL, INCLUINDO ESCARIFICAÇÃO, CARGA, DESCARGA E TRANSPORTE EM SOLO DE 2A CATEGORIA COM TRATOR DE ESTEIRAS (170HP/LÂMINA: 5,20M3) E CAMINHÃO BASCULANTE DE 14M3, DMT ATÉ 200M. AF_07/2020</v>
          </cell>
          <cell r="I5714" t="str">
            <v>M3</v>
          </cell>
          <cell r="J5714" t="str">
            <v>COEFICIENTE DE REPRESENTATIVIDADE</v>
          </cell>
          <cell r="K5714" t="str">
            <v>16,48</v>
          </cell>
        </row>
        <row r="5715">
          <cell r="A5715" t="str">
            <v>MOVIMENTO DE TERRA</v>
          </cell>
          <cell r="B5715" t="str">
            <v>MOVT</v>
          </cell>
          <cell r="C5715" t="str">
            <v>CORTE/ESCAVACAO EM JAZIDAS OU CAMPO ABERTO</v>
          </cell>
          <cell r="D5715" t="str">
            <v>0018</v>
          </cell>
        </row>
        <row r="5715">
          <cell r="G5715">
            <v>101152</v>
          </cell>
          <cell r="H5715" t="str">
            <v>ESCAVAÇÃO HORIZONTAL, INCLUINDO ESCARIFICAÇÃO, CARGA, DESCARGA E TRANSPORTE EM SOLO DE 2A CATEGORIA COM TRATOR DE ESTEIRAS (347HP/LÂMINA: 8,70M3) E CAMINHÃO BASCULANTE DE 14M3, DMT ATÉ 200M. AF_07/2020</v>
          </cell>
          <cell r="I5715" t="str">
            <v>M3</v>
          </cell>
          <cell r="J5715" t="str">
            <v>COEFICIENTE DE REPRESENTATIVIDADE</v>
          </cell>
          <cell r="K5715" t="str">
            <v>18,39</v>
          </cell>
        </row>
        <row r="5716">
          <cell r="A5716" t="str">
            <v>MOVIMENTO DE TERRA</v>
          </cell>
          <cell r="B5716" t="str">
            <v>MOVT</v>
          </cell>
          <cell r="C5716" t="str">
            <v>CORTE/ESCAVACAO EM JAZIDAS OU CAMPO ABERTO</v>
          </cell>
          <cell r="D5716" t="str">
            <v>0018</v>
          </cell>
        </row>
        <row r="5716">
          <cell r="G5716">
            <v>101153</v>
          </cell>
          <cell r="H5716" t="str">
            <v>ESCAVAÇÃO HORIZONTAL, INCLUINDO ESCARIFICAÇÃO, CARGA, DESCARGA E TRANSPORTE EM SOLO DE 2A CATEGORIA COM TRATOR DE ESTEIRAS (125HP/LÂMINA: 2,70M3) E CAMINHÃO BASCULANTE DE 14M3, DMT ATÉ 200M. AF_07/2020</v>
          </cell>
          <cell r="I5716" t="str">
            <v>M3</v>
          </cell>
          <cell r="J5716" t="str">
            <v>COEFICIENTE DE REPRESENTATIVIDADE</v>
          </cell>
          <cell r="K5716" t="str">
            <v>19,26</v>
          </cell>
        </row>
        <row r="5717">
          <cell r="A5717" t="str">
            <v>MOVIMENTO DE TERRA</v>
          </cell>
          <cell r="B5717" t="str">
            <v>MOVT</v>
          </cell>
          <cell r="C5717" t="str">
            <v>CORTE/ESCAVACAO EM JAZIDAS OU CAMPO ABERTO</v>
          </cell>
          <cell r="D5717" t="str">
            <v>0018</v>
          </cell>
        </row>
        <row r="5717">
          <cell r="G5717">
            <v>101206</v>
          </cell>
          <cell r="H5717" t="str">
            <v>ESCAVAÇÃO VERTICAL PARA  EDIFICAÇÃO, COM CARGA, DESCARGA E TRANSPORTE DE SOLO DE 1ª CATEGORIA, COM ESCAVADEIRA HIDRÁULICA (CAÇAMBA: 0,8 M³ / 111 HP), FROTA DE 3 CAMINHÕES BASCULANTES DE 14 M³, DMT ATÉ 1 KM E VELOCIDADE MÉDIA 14 KM/H. AF_05/2020</v>
          </cell>
          <cell r="I5717" t="str">
            <v>M3</v>
          </cell>
          <cell r="J5717" t="str">
            <v>COEFICIENTE DE REPRESENTATIVIDADE</v>
          </cell>
          <cell r="K5717" t="str">
            <v>12,62</v>
          </cell>
        </row>
        <row r="5718">
          <cell r="A5718" t="str">
            <v>MOVIMENTO DE TERRA</v>
          </cell>
          <cell r="B5718" t="str">
            <v>MOVT</v>
          </cell>
          <cell r="C5718" t="str">
            <v>CORTE/ESCAVACAO EM JAZIDAS OU CAMPO ABERTO</v>
          </cell>
          <cell r="D5718" t="str">
            <v>0018</v>
          </cell>
        </row>
        <row r="5718">
          <cell r="G5718">
            <v>101207</v>
          </cell>
          <cell r="H5718" t="str">
            <v>ESCAVAÇÃO VERTICAL PARA EDIFICAÇÃO, COM CARGA, DESCARGA E TRANSPORTE DE SOLO DE 1ª CATEGORIA, COM ESCAVADEIRA HIDRÁULICA (CAÇAMBA: 0,8 M³ / 111 HP), FROTA DE 2 CAMINHÕES BASCULANTES DE 18 M³, DMT ATÉ 1 KM E VELOCIDADE MÉDIA 14 KM/H. AF_05/2020</v>
          </cell>
          <cell r="I5718" t="str">
            <v>M3</v>
          </cell>
          <cell r="J5718" t="str">
            <v>COEFICIENTE DE REPRESENTATIVIDADE</v>
          </cell>
          <cell r="K5718" t="str">
            <v>10,88</v>
          </cell>
        </row>
        <row r="5719">
          <cell r="A5719" t="str">
            <v>MOVIMENTO DE TERRA</v>
          </cell>
          <cell r="B5719" t="str">
            <v>MOVT</v>
          </cell>
          <cell r="C5719" t="str">
            <v>CORTE/ESCAVACAO EM JAZIDAS OU CAMPO ABERTO</v>
          </cell>
          <cell r="D5719" t="str">
            <v>0018</v>
          </cell>
        </row>
        <row r="5719">
          <cell r="G5719">
            <v>101208</v>
          </cell>
          <cell r="H5719" t="str">
            <v>ESCAVAÇÃO VERTICAL PARA  EDIFICAÇÃO, COM CARGA, DESCARGA E TRANSPORTE DE SOLO DE 1ª CATEGORIA, COM ESCAVADEIRA HIDRÁULICA (CAÇAMBA: 1,2 M³ / 155 HP), FROTA DE 3 CAMINHÕES BASCULANTES DE 14 M³, DMT ATÉ 1 KM E VELOCIDADE MÉDIA 14 KM/H. AF_05/2020</v>
          </cell>
          <cell r="I5719" t="str">
            <v>M3</v>
          </cell>
          <cell r="J5719" t="str">
            <v>COEFICIENTE DE REPRESENTATIVIDADE</v>
          </cell>
          <cell r="K5719" t="str">
            <v>10,64</v>
          </cell>
        </row>
        <row r="5720">
          <cell r="A5720" t="str">
            <v>MOVIMENTO DE TERRA</v>
          </cell>
          <cell r="B5720" t="str">
            <v>MOVT</v>
          </cell>
          <cell r="C5720" t="str">
            <v>CORTE/ESCAVACAO EM JAZIDAS OU CAMPO ABERTO</v>
          </cell>
          <cell r="D5720" t="str">
            <v>0018</v>
          </cell>
        </row>
        <row r="5720">
          <cell r="G5720">
            <v>101209</v>
          </cell>
          <cell r="H5720" t="str">
            <v>ESCAVAÇÃO VERTICAL PARA  EDIFICAÇÃO, COM CARGA, DESCARGA E TRANSPORTE DE SOLO DE 1ª CATEGORIA, COM ESCAVADEIRA HIDRÁULICA (CAÇAMBA: 1,2 M³ / 155 HP), FROTA DE 3 CAMINHÕES BASCULANTES DE 18 M³, DMT ATÉ 1 KM E VELOCIDADE MÉDIA 14 KM/H. AF_05/2020</v>
          </cell>
          <cell r="I5720" t="str">
            <v>M3</v>
          </cell>
          <cell r="J5720" t="str">
            <v>COEFICIENTE DE REPRESENTATIVIDADE</v>
          </cell>
          <cell r="K5720" t="str">
            <v>9,89</v>
          </cell>
        </row>
        <row r="5721">
          <cell r="A5721" t="str">
            <v>MOVIMENTO DE TERRA</v>
          </cell>
          <cell r="B5721" t="str">
            <v>MOVT</v>
          </cell>
          <cell r="C5721" t="str">
            <v>CORTE/ESCAVACAO EM JAZIDAS OU CAMPO ABERTO</v>
          </cell>
          <cell r="D5721" t="str">
            <v>0018</v>
          </cell>
        </row>
        <row r="5721">
          <cell r="G5721">
            <v>101210</v>
          </cell>
          <cell r="H5721" t="str">
            <v>ESCAVAÇÃO VERTICAL PARA  EDIFICAÇÃO, COM CARGA, DESCARGA E TRANSPORTE DE SOLO DE 1ª CATEGORIA, COM ESCAVADEIRA HIDRÁULICA (CAÇAMBA: 0,8 M³ / 111 HP), FROTA DE 4 CAMINHÕES BASCULANTES DE 14 M³, DMT DE 1,5 KM E VELOCIDADE MÉDIA 18 KM/H. AF_05/2020</v>
          </cell>
          <cell r="I5721" t="str">
            <v>M3</v>
          </cell>
          <cell r="J5721" t="str">
            <v>COEFICIENTE DE REPRESENTATIVIDADE</v>
          </cell>
          <cell r="K5721" t="str">
            <v>17,64</v>
          </cell>
        </row>
        <row r="5722">
          <cell r="A5722" t="str">
            <v>MOVIMENTO DE TERRA</v>
          </cell>
          <cell r="B5722" t="str">
            <v>MOVT</v>
          </cell>
          <cell r="C5722" t="str">
            <v>CORTE/ESCAVACAO EM JAZIDAS OU CAMPO ABERTO</v>
          </cell>
          <cell r="D5722" t="str">
            <v>0018</v>
          </cell>
        </row>
        <row r="5722">
          <cell r="G5722">
            <v>101211</v>
          </cell>
          <cell r="H5722" t="str">
            <v>ESCAVAÇÃO VERTICAL PARA  EDIFICAÇÃO, COM CARGA, DESCARGA E TRANSPORTE DE SOLO DE 1ª CATEGORIA, COM ESCAVADEIRA HIDRÁULICA (CAÇAMBA: 0,8 M³ / 111 HP), FROTA DE 4 CAMINHÕES BASCULANTES DE 14 M³, DMT DE 2 KM E VELOCIDADE MÉDIA 19 KM/H. AF_05/2020</v>
          </cell>
          <cell r="I5722" t="str">
            <v>M3</v>
          </cell>
          <cell r="J5722" t="str">
            <v>COEFICIENTE DE REPRESENTATIVIDADE</v>
          </cell>
          <cell r="K5722" t="str">
            <v>18,94</v>
          </cell>
        </row>
        <row r="5723">
          <cell r="A5723" t="str">
            <v>MOVIMENTO DE TERRA</v>
          </cell>
          <cell r="B5723" t="str">
            <v>MOVT</v>
          </cell>
          <cell r="C5723" t="str">
            <v>CORTE/ESCAVACAO EM JAZIDAS OU CAMPO ABERTO</v>
          </cell>
          <cell r="D5723" t="str">
            <v>0018</v>
          </cell>
        </row>
        <row r="5723">
          <cell r="G5723">
            <v>101212</v>
          </cell>
          <cell r="H5723" t="str">
            <v>ESCAVAÇÃO VERTICAL PARA  EDIFICAÇÃO, COM CARGA, DESCARGA E TRANSPORTE DE SOLO DE 1ª CATEGORIA, COM ESCAVADEIRA HIDRÁULICA (CAÇAMBA: 0,8 M³ / 111 HP), FROTA DE 5 CAMINHÕES BASCULANTES DE 14 M³, DMT DE 3 KM E VELOCIDADE MÉDIA 20 KM/H. AF_05/2020</v>
          </cell>
          <cell r="I5723" t="str">
            <v>M3</v>
          </cell>
          <cell r="J5723" t="str">
            <v>COEFICIENTE DE REPRESENTATIVIDADE</v>
          </cell>
          <cell r="K5723" t="str">
            <v>22,14</v>
          </cell>
        </row>
        <row r="5724">
          <cell r="A5724" t="str">
            <v>MOVIMENTO DE TERRA</v>
          </cell>
          <cell r="B5724" t="str">
            <v>MOVT</v>
          </cell>
          <cell r="C5724" t="str">
            <v>CORTE/ESCAVACAO EM JAZIDAS OU CAMPO ABERTO</v>
          </cell>
          <cell r="D5724" t="str">
            <v>0018</v>
          </cell>
        </row>
        <row r="5724">
          <cell r="G5724">
            <v>101213</v>
          </cell>
          <cell r="H5724" t="str">
            <v>ESCAVAÇÃO VERTICAL PARA  EDIFICAÇÃO, COM CARGA, DESCARGA E TRANSPORTE DE SOLO DE 1ª CATEGORIA, COM ESCAVADEIRA HIDRÁULICA (CAÇAMBA: 0,8 M³ / 111 HP), FROTA DE 6 CAMINHÕES BASCULANTES DE 14 M³, DMT DE 4 KM E VELOCIDADE MÉDIA 22 KM/H. AF_05/2020</v>
          </cell>
          <cell r="I5724" t="str">
            <v>M3</v>
          </cell>
          <cell r="J5724" t="str">
            <v>COEFICIENTE DE REPRESENTATIVIDADE</v>
          </cell>
          <cell r="K5724" t="str">
            <v>24,79</v>
          </cell>
        </row>
        <row r="5725">
          <cell r="A5725" t="str">
            <v>MOVIMENTO DE TERRA</v>
          </cell>
          <cell r="B5725" t="str">
            <v>MOVT</v>
          </cell>
          <cell r="C5725" t="str">
            <v>CORTE/ESCAVACAO EM JAZIDAS OU CAMPO ABERTO</v>
          </cell>
          <cell r="D5725" t="str">
            <v>0018</v>
          </cell>
        </row>
        <row r="5725">
          <cell r="G5725">
            <v>101214</v>
          </cell>
          <cell r="H5725" t="str">
            <v>ESCAVAÇÃO VERTICAL PARA  EDIFICAÇÃO, COM CARGA, DESCARGA E TRANSPORTE DE SOLO DE 1ª CATEGORIA, COM ESCAVADEIRA HIDRÁULICA (CAÇAMBA: 0,8 M³ / 111 HP), FROTA DE 7 CAMINHÕES BASCULANTES DE 14 M³, DMT DE 6 KM E VELOCIDADE MÉDIA 22 KM/H. AF_05/2020</v>
          </cell>
          <cell r="I5725" t="str">
            <v>M3</v>
          </cell>
          <cell r="J5725" t="str">
            <v>COEFICIENTE DE REPRESENTATIVIDADE</v>
          </cell>
          <cell r="K5725" t="str">
            <v>29,97</v>
          </cell>
        </row>
        <row r="5726">
          <cell r="A5726" t="str">
            <v>MOVIMENTO DE TERRA</v>
          </cell>
          <cell r="B5726" t="str">
            <v>MOVT</v>
          </cell>
          <cell r="C5726" t="str">
            <v>CORTE/ESCAVACAO EM JAZIDAS OU CAMPO ABERTO</v>
          </cell>
          <cell r="D5726" t="str">
            <v>0018</v>
          </cell>
        </row>
        <row r="5726">
          <cell r="G5726">
            <v>101215</v>
          </cell>
          <cell r="H5726" t="str">
            <v>ESCAVAÇÃO VERTICAL PARA  EDIFICAÇÃO, COM CARGA, DESCARGA E TRANSPORTE DE SOLO DE 1ª CATEGORIA, COM ESCAVADEIRA HIDRÁULICA (CAÇAMBA: 0,8 M³ / 111 HP), FROTA DE 4 CAMINHÕES BASCULANTES DE 18 M³, DMT DE 1,5 KM E VELOCIDADE MÉDIA 18 KM/H. AF_05/2020</v>
          </cell>
          <cell r="I5726" t="str">
            <v>M3</v>
          </cell>
          <cell r="J5726" t="str">
            <v>COEFICIENTE DE REPRESENTATIVIDADE</v>
          </cell>
          <cell r="K5726" t="str">
            <v>17,01</v>
          </cell>
        </row>
        <row r="5727">
          <cell r="A5727" t="str">
            <v>MOVIMENTO DE TERRA</v>
          </cell>
          <cell r="B5727" t="str">
            <v>MOVT</v>
          </cell>
          <cell r="C5727" t="str">
            <v>CORTE/ESCAVACAO EM JAZIDAS OU CAMPO ABERTO</v>
          </cell>
          <cell r="D5727" t="str">
            <v>0018</v>
          </cell>
        </row>
        <row r="5727">
          <cell r="G5727">
            <v>101216</v>
          </cell>
          <cell r="H5727" t="str">
            <v>ESCAVAÇÃO VERTICAL PARA  EDIFICAÇÃO, COM CARGA, DESCARGA E TRANSPORTE DE SOLO DE 1ª CATEGORIA, COM ESCAVADEIRA HIDRÁULICA (CAÇAMBA: 0,8 M³ / 111 HP), FROTA DE 4 CAMINHÕES BASCULANTES DE 18 M³, DMT DE 2 KM E VELOCIDADE MÉDIA 19 KM/H. AF_05/2020</v>
          </cell>
          <cell r="I5727" t="str">
            <v>M3</v>
          </cell>
          <cell r="J5727" t="str">
            <v>COEFICIENTE DE REPRESENTATIVIDADE</v>
          </cell>
          <cell r="K5727" t="str">
            <v>17,83</v>
          </cell>
        </row>
        <row r="5728">
          <cell r="A5728" t="str">
            <v>MOVIMENTO DE TERRA</v>
          </cell>
          <cell r="B5728" t="str">
            <v>MOVT</v>
          </cell>
          <cell r="C5728" t="str">
            <v>CORTE/ESCAVACAO EM JAZIDAS OU CAMPO ABERTO</v>
          </cell>
          <cell r="D5728" t="str">
            <v>0018</v>
          </cell>
        </row>
        <row r="5728">
          <cell r="G5728">
            <v>101217</v>
          </cell>
          <cell r="H5728" t="str">
            <v>ESCAVAÇÃO VERTICAL PARA  EDIFICAÇÃO, COM CARGA, DESCARGA E TRANSPORTE DE SOLO DE 1ª CATEGORIA, COM ESCAVADEIRA HIDRÁULICA (CAÇAMBA: 0,8 M³ / 111 HP), FROTA DE 5 CAMINHÕES BASCULANTES DE 18 M³, DMT DE 3 KM E VELOCIDADE MÉDIA 20 KM/H. AF_05/2020</v>
          </cell>
          <cell r="I5728" t="str">
            <v>M3</v>
          </cell>
          <cell r="J5728" t="str">
            <v>COEFICIENTE DE REPRESENTATIVIDADE</v>
          </cell>
          <cell r="K5728" t="str">
            <v>20,79</v>
          </cell>
        </row>
        <row r="5729">
          <cell r="A5729" t="str">
            <v>MOVIMENTO DE TERRA</v>
          </cell>
          <cell r="B5729" t="str">
            <v>MOVT</v>
          </cell>
          <cell r="C5729" t="str">
            <v>CORTE/ESCAVACAO EM JAZIDAS OU CAMPO ABERTO</v>
          </cell>
          <cell r="D5729" t="str">
            <v>0018</v>
          </cell>
        </row>
        <row r="5729">
          <cell r="G5729">
            <v>101218</v>
          </cell>
          <cell r="H5729" t="str">
            <v>ESCAVAÇÃO VERTICAL PARA  EDIFICAÇÃO, COM CARGA, DESCARGA E TRANSPORTE DE SOLO DE 1ª CATEGORIA, COM ESCAVADEIRA HIDRÁULICA (CAÇAMBA: 0,8 M³ / 111 HP), FROTA DE 5 CAMINHÕES BASCULANTES DE 18 M³, DMT DE 4 KM E VELOCIDADE MÉDIA 22 KM/H. AF_05/2020</v>
          </cell>
          <cell r="I5729" t="str">
            <v>M3</v>
          </cell>
          <cell r="J5729" t="str">
            <v>COEFICIENTE DE REPRESENTATIVIDADE</v>
          </cell>
          <cell r="K5729" t="str">
            <v>21,99</v>
          </cell>
        </row>
        <row r="5730">
          <cell r="A5730" t="str">
            <v>MOVIMENTO DE TERRA</v>
          </cell>
          <cell r="B5730" t="str">
            <v>MOVT</v>
          </cell>
          <cell r="C5730" t="str">
            <v>CORTE/ESCAVACAO EM JAZIDAS OU CAMPO ABERTO</v>
          </cell>
          <cell r="D5730" t="str">
            <v>0018</v>
          </cell>
        </row>
        <row r="5730">
          <cell r="G5730">
            <v>101219</v>
          </cell>
          <cell r="H5730" t="str">
            <v>ESCAVAÇÃO VERTICAL PARA  EDIFICAÇÃO, COM CARGA, DESCARGA E TRANSPORTE DE SOLO DE 1ª CATEGORIA, COM ESCAVADEIRA HIDRÁULICA (CAÇAMBA: 0,8 M³ / 111 HP), FROTA DE 6 CAMINHÕES BASCULANTES DE 18 M³, DMT DE 6 KM E VELOCIDADE MÉDIA 22 KM/H. AF_05/2020</v>
          </cell>
          <cell r="I5730" t="str">
            <v>M3</v>
          </cell>
          <cell r="J5730" t="str">
            <v>COEFICIENTE DE REPRESENTATIVIDADE</v>
          </cell>
          <cell r="K5730" t="str">
            <v>26,68</v>
          </cell>
        </row>
        <row r="5731">
          <cell r="A5731" t="str">
            <v>MOVIMENTO DE TERRA</v>
          </cell>
          <cell r="B5731" t="str">
            <v>MOVT</v>
          </cell>
          <cell r="C5731" t="str">
            <v>CORTE/ESCAVACAO EM JAZIDAS OU CAMPO ABERTO</v>
          </cell>
          <cell r="D5731" t="str">
            <v>0018</v>
          </cell>
        </row>
        <row r="5731">
          <cell r="G5731">
            <v>101220</v>
          </cell>
          <cell r="H5731" t="str">
            <v>ESCAVAÇÃO VERTICAL PARA  EDIFICAÇÃO, COM CARGA, DESCARGA E TRANSPORTE DE SOLO DE 1ª CATEGORIA, COM ESCAVADEIRA HIDRÁULICA (CAÇAMBA: 1,2 M³ / 155 HP), FROTA DE 5 CAMINHÕES BASCULANTES DE 14 M³, DMT DE 1,5 KM E VELOCIDADE MÉDIA 18 KM/H. AF_05/2020</v>
          </cell>
          <cell r="I5731" t="str">
            <v>M3</v>
          </cell>
          <cell r="J5731" t="str">
            <v>COEFICIENTE DE REPRESENTATIVIDADE</v>
          </cell>
          <cell r="K5731" t="str">
            <v>16,67</v>
          </cell>
        </row>
        <row r="5732">
          <cell r="A5732" t="str">
            <v>MOVIMENTO DE TERRA</v>
          </cell>
          <cell r="B5732" t="str">
            <v>MOVT</v>
          </cell>
          <cell r="C5732" t="str">
            <v>CORTE/ESCAVACAO EM JAZIDAS OU CAMPO ABERTO</v>
          </cell>
          <cell r="D5732" t="str">
            <v>0018</v>
          </cell>
        </row>
        <row r="5732">
          <cell r="G5732">
            <v>101221</v>
          </cell>
          <cell r="H5732" t="str">
            <v>ESCAVAÇÃO VERTICAL PARA  EDIFICAÇÃO, COM CARGA, DESCARGA E TRANSPORTE DE SOLO DE 1ª CATEGORIA, COM ESCAVADEIRA HIDRÁULICA (CAÇAMBA: 1,2 M³ / 155 HP), FROTA DE 5 CAMINHÕES BASCULANTES DE 14 M³, DMT DE 2 KM E VELOCIDADE MÉDIA 19 KM/H. AF_05/2020</v>
          </cell>
          <cell r="I5732" t="str">
            <v>M3</v>
          </cell>
          <cell r="J5732" t="str">
            <v>COEFICIENTE DE REPRESENTATIVIDADE</v>
          </cell>
          <cell r="K5732" t="str">
            <v>17,61</v>
          </cell>
        </row>
        <row r="5733">
          <cell r="A5733" t="str">
            <v>MOVIMENTO DE TERRA</v>
          </cell>
          <cell r="B5733" t="str">
            <v>MOVT</v>
          </cell>
          <cell r="C5733" t="str">
            <v>CORTE/ESCAVACAO EM JAZIDAS OU CAMPO ABERTO</v>
          </cell>
          <cell r="D5733" t="str">
            <v>0018</v>
          </cell>
        </row>
        <row r="5733">
          <cell r="G5733">
            <v>101222</v>
          </cell>
          <cell r="H5733" t="str">
            <v>ESCAVAÇÃO VERTICAL PARA  EDIFICAÇÃO, COM CARGA, DESCARGA E TRANSPORTE DE SOLO DE 1ª CATEGORIA, COM ESCAVADEIRA HIDRÁULICA (CAÇAMBA: 1,2 M³ / 155 HP), FROTA DE 6 CAMINHÕES BASCULANTES DE 14 M³, DMT DE 3 KM E VELOCIDADE MÉDIA 20 KM/H. AF_05/2020</v>
          </cell>
          <cell r="I5733" t="str">
            <v>M3</v>
          </cell>
          <cell r="J5733" t="str">
            <v>COEFICIENTE DE REPRESENTATIVIDADE</v>
          </cell>
          <cell r="K5733" t="str">
            <v>20,50</v>
          </cell>
        </row>
        <row r="5734">
          <cell r="A5734" t="str">
            <v>MOVIMENTO DE TERRA</v>
          </cell>
          <cell r="B5734" t="str">
            <v>MOVT</v>
          </cell>
          <cell r="C5734" t="str">
            <v>CORTE/ESCAVACAO EM JAZIDAS OU CAMPO ABERTO</v>
          </cell>
          <cell r="D5734" t="str">
            <v>0018</v>
          </cell>
        </row>
        <row r="5734">
          <cell r="G5734">
            <v>101223</v>
          </cell>
          <cell r="H5734" t="str">
            <v>ESCAVAÇÃO VERTICAL PARA  EDIFICAÇÃO, COM CARGA, DESCARGA E TRANSPORTE DE SOLO DE 1ª CATEGORIA, COM ESCAVADEIRA HIDRÁULICA (CAÇAMBA: 1,2 M³ / 155 HP), FROTA DE 7 CAMINHÕES BASCULANTES DE 14 M³, DMT DE 4 KM E VELOCIDADE MÉDIA 22 KM/H. AF_05/2020</v>
          </cell>
          <cell r="I5734" t="str">
            <v>M3</v>
          </cell>
          <cell r="J5734" t="str">
            <v>COEFICIENTE DE REPRESENTATIVIDADE</v>
          </cell>
          <cell r="K5734" t="str">
            <v>22,84</v>
          </cell>
        </row>
        <row r="5735">
          <cell r="A5735" t="str">
            <v>MOVIMENTO DE TERRA</v>
          </cell>
          <cell r="B5735" t="str">
            <v>MOVT</v>
          </cell>
          <cell r="C5735" t="str">
            <v>CORTE/ESCAVACAO EM JAZIDAS OU CAMPO ABERTO</v>
          </cell>
          <cell r="D5735" t="str">
            <v>0018</v>
          </cell>
        </row>
        <row r="5735">
          <cell r="G5735">
            <v>101224</v>
          </cell>
          <cell r="H5735" t="str">
            <v>ESCAVAÇÃO VERTICAL PARA  EDIFICAÇÃO, COM CARGA, DESCARGA E TRANSPORTE DE SOLO DE 1ª CATEGORIA, COM ESCAVADEIRA HIDRÁULICA (CAÇAMBA: 1,2 M³ / 155 HP), FROTA DE 9 CAMINHÕES BASCULANTES DE 14 M³, DMT DE 6 KM E VELOCIDADE MÉDIA 22 KM/H. AF_05/2020</v>
          </cell>
          <cell r="I5735" t="str">
            <v>M3</v>
          </cell>
          <cell r="J5735" t="str">
            <v>COEFICIENTE DE REPRESENTATIVIDADE</v>
          </cell>
          <cell r="K5735" t="str">
            <v>28,67</v>
          </cell>
        </row>
        <row r="5736">
          <cell r="A5736" t="str">
            <v>MOVIMENTO DE TERRA</v>
          </cell>
          <cell r="B5736" t="str">
            <v>MOVT</v>
          </cell>
          <cell r="C5736" t="str">
            <v>CORTE/ESCAVACAO EM JAZIDAS OU CAMPO ABERTO</v>
          </cell>
          <cell r="D5736" t="str">
            <v>0018</v>
          </cell>
        </row>
        <row r="5736">
          <cell r="G5736">
            <v>101225</v>
          </cell>
          <cell r="H5736" t="str">
            <v>ESCAVAÇÃO VERTICAL PARA  EDIFICAÇÃO, COM CARGA, DESCARGA E TRANSPORTE DE SOLO DE 1ª CATEGORIA, COM ESCAVADEIRA HIDRÁULICA (CAÇAMBA: 1,2 M³ / 155 HP), FROTA DE 5 CAMINHÕES BASCULANTES DE 18 M³, DMT DE 1,5 KM E VELOCIDADE MÉDIA 18 KM/H. AF_05/2020</v>
          </cell>
          <cell r="I5736" t="str">
            <v>M3</v>
          </cell>
          <cell r="J5736" t="str">
            <v>COEFICIENTE DE REPRESENTATIVIDADE</v>
          </cell>
          <cell r="K5736" t="str">
            <v>15,33</v>
          </cell>
        </row>
        <row r="5737">
          <cell r="A5737" t="str">
            <v>MOVIMENTO DE TERRA</v>
          </cell>
          <cell r="B5737" t="str">
            <v>MOVT</v>
          </cell>
          <cell r="C5737" t="str">
            <v>CORTE/ESCAVACAO EM JAZIDAS OU CAMPO ABERTO</v>
          </cell>
          <cell r="D5737" t="str">
            <v>0018</v>
          </cell>
        </row>
        <row r="5737">
          <cell r="G5737">
            <v>101226</v>
          </cell>
          <cell r="H5737" t="str">
            <v>ESCAVAÇÃO VERTICAL PARA  EDIFICAÇÃO, COM CARGA, DESCARGA E TRANSPORTE DE SOLO DE 1ª CATEGORIA, COM ESCAVADEIRA HIDRÁULICA (CAÇAMBA: 1,2 M³ / 155 HP), FROTA DE 5 CAMINHÕES BASCULANTES DE 18 M³, DMT DE 2 KM E VELOCIDADE MÉDIA 19 KM/H. AF_05/2020</v>
          </cell>
          <cell r="I5737" t="str">
            <v>M3</v>
          </cell>
          <cell r="J5737" t="str">
            <v>COEFICIENTE DE REPRESENTATIVIDADE</v>
          </cell>
          <cell r="K5737" t="str">
            <v>16,15</v>
          </cell>
        </row>
        <row r="5738">
          <cell r="A5738" t="str">
            <v>MOVIMENTO DE TERRA</v>
          </cell>
          <cell r="B5738" t="str">
            <v>MOVT</v>
          </cell>
          <cell r="C5738" t="str">
            <v>CORTE/ESCAVACAO EM JAZIDAS OU CAMPO ABERTO</v>
          </cell>
          <cell r="D5738" t="str">
            <v>0018</v>
          </cell>
        </row>
        <row r="5738">
          <cell r="G5738">
            <v>101227</v>
          </cell>
          <cell r="H5738" t="str">
            <v>ESCAVAÇÃO VERTICAL PARA  EDIFICAÇÃO, COM CARGA, DESCARGA E TRANSPORTE DE SOLO DE 1ª CATEGORIA, COM ESCAVADEIRA HIDRÁULICA (CAÇAMBA: 1,2 M³ / 155 HP), FROTA DE 6 CAMINHÕES BASCULANTES DE 18 M³, DMT DE 3 KM E VELOCIDADE MÉDIA 20 KM/H. AF_05/2020</v>
          </cell>
          <cell r="I5738" t="str">
            <v>M3</v>
          </cell>
          <cell r="J5738" t="str">
            <v>COEFICIENTE DE REPRESENTATIVIDADE</v>
          </cell>
          <cell r="K5738" t="str">
            <v>18,74</v>
          </cell>
        </row>
        <row r="5739">
          <cell r="A5739" t="str">
            <v>MOVIMENTO DE TERRA</v>
          </cell>
          <cell r="B5739" t="str">
            <v>MOVT</v>
          </cell>
          <cell r="C5739" t="str">
            <v>CORTE/ESCAVACAO EM JAZIDAS OU CAMPO ABERTO</v>
          </cell>
          <cell r="D5739" t="str">
            <v>0018</v>
          </cell>
        </row>
        <row r="5739">
          <cell r="G5739">
            <v>101228</v>
          </cell>
          <cell r="H5739" t="str">
            <v>ESCAVAÇÃO VERTICAL PARA  EDIFICAÇÃO, COM CARGA, DESCARGA E TRANSPORTE DE SOLO DE 1ª CATEGORIA, COM ESCAVADEIRA HIDRÁULICA (CAÇAMBA: 1,2 M³ / 155 HP), FROTA DE 6 CAMINHÕES BASCULANTES DE 18 M³, DMT DE 4 KM E VELOCIDADE MÉDIA 22 KM/H. AF_05/2020</v>
          </cell>
          <cell r="I5739" t="str">
            <v>M3</v>
          </cell>
          <cell r="J5739" t="str">
            <v>COEFICIENTE DE REPRESENTATIVIDADE</v>
          </cell>
          <cell r="K5739" t="str">
            <v>19,98</v>
          </cell>
        </row>
        <row r="5740">
          <cell r="A5740" t="str">
            <v>MOVIMENTO DE TERRA</v>
          </cell>
          <cell r="B5740" t="str">
            <v>MOVT</v>
          </cell>
          <cell r="C5740" t="str">
            <v>CORTE/ESCAVACAO EM JAZIDAS OU CAMPO ABERTO</v>
          </cell>
          <cell r="D5740" t="str">
            <v>0018</v>
          </cell>
        </row>
        <row r="5740">
          <cell r="G5740">
            <v>101229</v>
          </cell>
          <cell r="H5740" t="str">
            <v>ESCAVAÇÃO VERTICAL PARA  EDIFICAÇÃO, COM CARGA, DESCARGA E TRANSPORTE DE SOLO DE 1ª CATEGORIA, COM ESCAVADEIRA HIDRÁULICA (CAÇAMBA: 1,2 M³ / 155 HP), FROTA DE 8 CAMINHÕES BASCULANTES DE 18 M³, DMT DE 6 KM E VELOCIDADE MÉDIA 22 KM/H. AF_05/2020</v>
          </cell>
          <cell r="I5740" t="str">
            <v>M3</v>
          </cell>
          <cell r="J5740" t="str">
            <v>COEFICIENTE DE REPRESENTATIVIDADE</v>
          </cell>
          <cell r="K5740" t="str">
            <v>25,23</v>
          </cell>
        </row>
        <row r="5741">
          <cell r="A5741" t="str">
            <v>MOVIMENTO DE TERRA</v>
          </cell>
          <cell r="B5741" t="str">
            <v>MOVT</v>
          </cell>
          <cell r="C5741" t="str">
            <v>CORTE/ESCAVACAO EM JAZIDAS OU CAMPO ABERTO</v>
          </cell>
          <cell r="D5741" t="str">
            <v>0018</v>
          </cell>
        </row>
        <row r="5741">
          <cell r="G5741">
            <v>101230</v>
          </cell>
          <cell r="H5741" t="str">
            <v>ESCAVAÇÃO VERTICAL PARA INFRAESTRUTURA, COM CARGA, DESCARGA E TRANSPORTE DE SOLO DE 1ª CATEGORIA, COM ESCAVADEIRA HIDRÁULICA (CAÇAMBA: 0,8 M³ / 111 HP), FROTA DE 3 CAMINHÕES BASCULANTES DE 14 M³, DMT ATÉ 1 KM E VELOCIDADE MÉDIA14 KM/H. AF_05/2020</v>
          </cell>
          <cell r="I5741" t="str">
            <v>M3</v>
          </cell>
          <cell r="J5741" t="str">
            <v>COEFICIENTE DE REPRESENTATIVIDADE</v>
          </cell>
          <cell r="K5741" t="str">
            <v>11,13</v>
          </cell>
        </row>
        <row r="5742">
          <cell r="A5742" t="str">
            <v>MOVIMENTO DE TERRA</v>
          </cell>
          <cell r="B5742" t="str">
            <v>MOVT</v>
          </cell>
          <cell r="C5742" t="str">
            <v>CORTE/ESCAVACAO EM JAZIDAS OU CAMPO ABERTO</v>
          </cell>
          <cell r="D5742" t="str">
            <v>0018</v>
          </cell>
        </row>
        <row r="5742">
          <cell r="G5742">
            <v>101231</v>
          </cell>
          <cell r="H5742" t="str">
            <v>ESCAVAÇÃO VERTICAL PARA INFRAESTRUTURA, COM CARGA, DESCARGA E TRANSPORTE DE SOLO DE 1ª CATEGORIA, COM ESCAVADEIRA HIDRÁULICA (CAÇAMBA: 0,8 M³ / 111 HP), FROTA DE 3 CAMINHÕES BASCULANTES DE 18 M³, DMT ATÉ 1 KM E VELOCIDADE MÉDIA14 KM/H. AF_05/2020</v>
          </cell>
          <cell r="I5742" t="str">
            <v>M3</v>
          </cell>
          <cell r="J5742" t="str">
            <v>COEFICIENTE DE REPRESENTATIVIDADE</v>
          </cell>
          <cell r="K5742" t="str">
            <v>10,59</v>
          </cell>
        </row>
        <row r="5743">
          <cell r="A5743" t="str">
            <v>MOVIMENTO DE TERRA</v>
          </cell>
          <cell r="B5743" t="str">
            <v>MOVT</v>
          </cell>
          <cell r="C5743" t="str">
            <v>CORTE/ESCAVACAO EM JAZIDAS OU CAMPO ABERTO</v>
          </cell>
          <cell r="D5743" t="str">
            <v>0018</v>
          </cell>
        </row>
        <row r="5743">
          <cell r="G5743">
            <v>101232</v>
          </cell>
          <cell r="H5743" t="str">
            <v>ESCAVAÇÃO VERTICAL PARA INFRAESTRUTURA, COM CARGA, DESCARGA E TRANSPORTE DE SOLO DE 1ª CATEGORIA, COM ESCAVADEIRA HIDRÁULICA (CAÇAMBA: 1,2 M³ / 155 HP), FROTA DE 3 CAMINHÕES BASCULANTES DE 14 M³, DMT ATÉ 1 KM E VELOCIDADE MÉDIA14 KM/H. AF_05/2020</v>
          </cell>
          <cell r="I5743" t="str">
            <v>M3</v>
          </cell>
          <cell r="J5743" t="str">
            <v>COEFICIENTE DE REPRESENTATIVIDADE</v>
          </cell>
          <cell r="K5743" t="str">
            <v>9,50</v>
          </cell>
        </row>
        <row r="5744">
          <cell r="A5744" t="str">
            <v>MOVIMENTO DE TERRA</v>
          </cell>
          <cell r="B5744" t="str">
            <v>MOVT</v>
          </cell>
          <cell r="C5744" t="str">
            <v>CORTE/ESCAVACAO EM JAZIDAS OU CAMPO ABERTO</v>
          </cell>
          <cell r="D5744" t="str">
            <v>0018</v>
          </cell>
        </row>
        <row r="5744">
          <cell r="G5744">
            <v>101233</v>
          </cell>
          <cell r="H5744" t="str">
            <v>ESCAVAÇÃO VERTICAL PARA INFRAESTRUTURA, COM CARGA, DESCARGA E TRANSPORTE DE SOLO DE 1ª CATEGORIA, COM ESCAVADEIRA HIDRÁULICA (CAÇAMBA: 1,2 M³ / 155 HP), FROTA DE 3 CAMINHÕES BASCULANTES DE 18 M³, DMT ATÉ 1 KM E VELOCIDADE MÉDIA14 KM/H. AF_05/2020</v>
          </cell>
          <cell r="I5744" t="str">
            <v>M3</v>
          </cell>
          <cell r="J5744" t="str">
            <v>COEFICIENTE DE REPRESENTATIVIDADE</v>
          </cell>
          <cell r="K5744" t="str">
            <v>8,77</v>
          </cell>
        </row>
        <row r="5745">
          <cell r="A5745" t="str">
            <v>MOVIMENTO DE TERRA</v>
          </cell>
          <cell r="B5745" t="str">
            <v>MOVT</v>
          </cell>
          <cell r="C5745" t="str">
            <v>CORTE/ESCAVACAO EM JAZIDAS OU CAMPO ABERTO</v>
          </cell>
          <cell r="D5745" t="str">
            <v>0018</v>
          </cell>
        </row>
        <row r="5745">
          <cell r="G5745">
            <v>101234</v>
          </cell>
          <cell r="H5745" t="str">
            <v>ESCAVAÇÃO VERTICAL PARA INFRAESTRUTURA, COM CARGA, DESCARGA E TRANSPORTE DE SOLO DE 1ª CATEGORIA, COM ESCAVADEIRA HIDRÁULICA (CAÇAMBA: 0,8 M³ / 111HP), FROTA DE 5 CAMINHÕES BASCULANTES DE 14 M³, DMT DE 1,5 KM E VELOCIDADE MÉDIA18 KM/H. AF_05/2020</v>
          </cell>
          <cell r="I5745" t="str">
            <v>M3</v>
          </cell>
          <cell r="J5745" t="str">
            <v>COEFICIENTE DE REPRESENTATIVIDADE</v>
          </cell>
          <cell r="K5745" t="str">
            <v>17,37</v>
          </cell>
        </row>
        <row r="5746">
          <cell r="A5746" t="str">
            <v>MOVIMENTO DE TERRA</v>
          </cell>
          <cell r="B5746" t="str">
            <v>MOVT</v>
          </cell>
          <cell r="C5746" t="str">
            <v>CORTE/ESCAVACAO EM JAZIDAS OU CAMPO ABERTO</v>
          </cell>
          <cell r="D5746" t="str">
            <v>0018</v>
          </cell>
        </row>
        <row r="5746">
          <cell r="G5746">
            <v>101235</v>
          </cell>
          <cell r="H5746" t="str">
            <v>ESCAVAÇÃO VERTICAL PARA INFRAESTRUTURA, COM CARGA, DESCARGA E TRANSPORTE DE SOLO DE 1ª CATEGORIA, COM ESCAVADEIRA HIDRÁULICA (CAÇAMBA: 0,8 M³ / 111HP), FROTA DE 5 CAMINHÕES BASCULANTES DE 14 M³, DMT DE 2 KM E VELOCIDADE MÉDIA 19 KM/H. AF_05/2020</v>
          </cell>
          <cell r="I5746" t="str">
            <v>M3</v>
          </cell>
          <cell r="J5746" t="str">
            <v>COEFICIENTE DE REPRESENTATIVIDADE</v>
          </cell>
          <cell r="K5746" t="str">
            <v>18,28</v>
          </cell>
        </row>
        <row r="5747">
          <cell r="A5747" t="str">
            <v>MOVIMENTO DE TERRA</v>
          </cell>
          <cell r="B5747" t="str">
            <v>MOVT</v>
          </cell>
          <cell r="C5747" t="str">
            <v>CORTE/ESCAVACAO EM JAZIDAS OU CAMPO ABERTO</v>
          </cell>
          <cell r="D5747" t="str">
            <v>0018</v>
          </cell>
        </row>
        <row r="5747">
          <cell r="G5747">
            <v>101236</v>
          </cell>
          <cell r="H5747" t="str">
            <v>ESCAVAÇÃO VERTICAL PARA INFRAESTRUTURA, COM CARGA, DESCARGA E TRANSPORTE DE SOLO DE 1ª CATEGORIA, COM ESCAVADEIRA HIDRÁULICA (CAÇAMBA: 0,8 M³ / 111HP), FROTA DE 6 CAMINHÕES BASCULANTES DE 14 M³, DMT DE 3 KM E VELOCIDADE MÉDIA 20 KM/H. AF_05/2020</v>
          </cell>
          <cell r="I5747" t="str">
            <v>M3</v>
          </cell>
          <cell r="J5747" t="str">
            <v>COEFICIENTE DE REPRESENTATIVIDADE</v>
          </cell>
          <cell r="K5747" t="str">
            <v>21,31</v>
          </cell>
        </row>
        <row r="5748">
          <cell r="A5748" t="str">
            <v>MOVIMENTO DE TERRA</v>
          </cell>
          <cell r="B5748" t="str">
            <v>MOVT</v>
          </cell>
          <cell r="C5748" t="str">
            <v>CORTE/ESCAVACAO EM JAZIDAS OU CAMPO ABERTO</v>
          </cell>
          <cell r="D5748" t="str">
            <v>0018</v>
          </cell>
        </row>
        <row r="5748">
          <cell r="G5748">
            <v>101237</v>
          </cell>
          <cell r="H5748" t="str">
            <v>ESCAVAÇÃO VERTICAL PARA INFRAESTRUTURA, COM CARGA, DESCARGA E TRANSPORTE DE SOLO DE 1ª CATEGORIA, COM ESCAVADEIRA HIDRÁULICA (CAÇAMBA: 0,8 M³ / 111HP), FROTA DE 6 CAMINHÕES BASCULANTES DE 14 M³, DMT DE 4 KM E VELOCIDADE MÉDIA 22 KM/H. AF_05/2020</v>
          </cell>
          <cell r="I5748" t="str">
            <v>M3</v>
          </cell>
          <cell r="J5748" t="str">
            <v>COEFICIENTE DE REPRESENTATIVIDADE</v>
          </cell>
          <cell r="K5748" t="str">
            <v>22,69</v>
          </cell>
        </row>
        <row r="5749">
          <cell r="A5749" t="str">
            <v>MOVIMENTO DE TERRA</v>
          </cell>
          <cell r="B5749" t="str">
            <v>MOVT</v>
          </cell>
          <cell r="C5749" t="str">
            <v>CORTE/ESCAVACAO EM JAZIDAS OU CAMPO ABERTO</v>
          </cell>
          <cell r="D5749" t="str">
            <v>0018</v>
          </cell>
        </row>
        <row r="5749">
          <cell r="G5749">
            <v>101238</v>
          </cell>
          <cell r="H5749" t="str">
            <v>ESCAVAÇÃO VERTICAL PARA INFRAESTRUTURA, COM CARGA, DESCARGA E TRANSPORTE DE SOLO DE 1ª CATEGORIA, COM ESCAVADEIRA HIDRÁULICA (CAÇAMBA: 0,8 M³ / 111HP), FROTA DE 8 CAMINHÕES BASCULANTES DE 14 M³, DMT DE 6 KM E VELOCIDADE MÉDIA 22 KM/H. AF_05/2020</v>
          </cell>
          <cell r="I5749" t="str">
            <v>M3</v>
          </cell>
          <cell r="J5749" t="str">
            <v>COEFICIENTE DE REPRESENTATIVIDADE</v>
          </cell>
          <cell r="K5749" t="str">
            <v>28,74</v>
          </cell>
        </row>
        <row r="5750">
          <cell r="A5750" t="str">
            <v>MOVIMENTO DE TERRA</v>
          </cell>
          <cell r="B5750" t="str">
            <v>MOVT</v>
          </cell>
          <cell r="C5750" t="str">
            <v>CORTE/ESCAVACAO EM JAZIDAS OU CAMPO ABERTO</v>
          </cell>
          <cell r="D5750" t="str">
            <v>0018</v>
          </cell>
        </row>
        <row r="5750">
          <cell r="G5750">
            <v>101239</v>
          </cell>
          <cell r="H5750" t="str">
            <v>ESCAVAÇÃO VERTICAL PARA INFRAESTRUTURA, COM CARGA, DESCARGA E TRANSPORTE DE SOLO DE 1ª CATEGORIA, COM ESCAVADEIRA HIDRÁULICA (CAÇAMBA: 0,8 M³ / 111HP), FROTA DE 4 CAMINHÕES BASCULANTES DE 18 M³, DMT DE 1,5 KM E VELOCIDADE MÉDIA18 KM/H. AF_05/2020</v>
          </cell>
          <cell r="I5750" t="str">
            <v>M3</v>
          </cell>
          <cell r="J5750" t="str">
            <v>COEFICIENTE DE REPRESENTATIVIDADE</v>
          </cell>
          <cell r="K5750" t="str">
            <v>15,22</v>
          </cell>
        </row>
        <row r="5751">
          <cell r="A5751" t="str">
            <v>MOVIMENTO DE TERRA</v>
          </cell>
          <cell r="B5751" t="str">
            <v>MOVT</v>
          </cell>
          <cell r="C5751" t="str">
            <v>CORTE/ESCAVACAO EM JAZIDAS OU CAMPO ABERTO</v>
          </cell>
          <cell r="D5751" t="str">
            <v>0018</v>
          </cell>
        </row>
        <row r="5751">
          <cell r="G5751">
            <v>101240</v>
          </cell>
          <cell r="H5751" t="str">
            <v>ESCAVAÇÃO VERTICAL PARA INFRAESTRUTURA, COM CARGA, DESCARGA E TRANSPORTE DE SOLO DE 1ª CATEGORIA, COM ESCAVADEIRA HIDRÁULICA (CAÇAMBA: 0,8 M³ / 111HP), FROTA DE 4 CAMINHÕES BASCULANTES DE 18 M³, DMT DE 2 KM E VELOCIDADE MÉDIA 19 KM/H. AF_05/2020</v>
          </cell>
          <cell r="I5751" t="str">
            <v>M3</v>
          </cell>
          <cell r="J5751" t="str">
            <v>COEFICIENTE DE REPRESENTATIVIDADE</v>
          </cell>
          <cell r="K5751" t="str">
            <v>16,06</v>
          </cell>
        </row>
        <row r="5752">
          <cell r="A5752" t="str">
            <v>MOVIMENTO DE TERRA</v>
          </cell>
          <cell r="B5752" t="str">
            <v>MOVT</v>
          </cell>
          <cell r="C5752" t="str">
            <v>CORTE/ESCAVACAO EM JAZIDAS OU CAMPO ABERTO</v>
          </cell>
          <cell r="D5752" t="str">
            <v>0018</v>
          </cell>
        </row>
        <row r="5752">
          <cell r="G5752">
            <v>101241</v>
          </cell>
          <cell r="H5752" t="str">
            <v>ESCAVAÇÃO VERTICAL PARA INFRAESTRUTURA, COM CARGA, DESCARGA E TRANSPORTE DE SOLO DE 1ª CATEGORIA, COM ESCAVADEIRA HIDRÁULICA (CAÇAMBA: 0,8 M³ / 111HP), FROTA DE 5 CAMINHÕES BASCULANTES DE 18 M³, DMT DE 3 KM E VELOCIDADE MÉDIA 20 KM/H. AF_05/2020</v>
          </cell>
          <cell r="I5752" t="str">
            <v>M3</v>
          </cell>
          <cell r="J5752" t="str">
            <v>COEFICIENTE DE REPRESENTATIVIDADE</v>
          </cell>
          <cell r="K5752" t="str">
            <v>18,80</v>
          </cell>
        </row>
        <row r="5753">
          <cell r="A5753" t="str">
            <v>MOVIMENTO DE TERRA</v>
          </cell>
          <cell r="B5753" t="str">
            <v>MOVT</v>
          </cell>
          <cell r="C5753" t="str">
            <v>CORTE/ESCAVACAO EM JAZIDAS OU CAMPO ABERTO</v>
          </cell>
          <cell r="D5753" t="str">
            <v>0018</v>
          </cell>
        </row>
        <row r="5753">
          <cell r="G5753">
            <v>101242</v>
          </cell>
          <cell r="H5753" t="str">
            <v>ESCAVAÇÃO VERTICAL PARA INFRAESTRUTURA, COM CARGA, DESCARGA E TRANSPORTE DE SOLO DE 1ª CATEGORIA, COM ESCAVADEIRA HIDRÁULICA (CAÇAMBA: 0,8 M³ / 111HP), FROTA DE 6 CAMINHÕES BASCULANTES DE 18 M³, DMT DE 4 KM E VELOCIDADE MÉDIA 22 KM/H. AF_05/2020</v>
          </cell>
          <cell r="I5753" t="str">
            <v>M3</v>
          </cell>
          <cell r="J5753" t="str">
            <v>COEFICIENTE DE REPRESENTATIVIDADE</v>
          </cell>
          <cell r="K5753" t="str">
            <v>21,05</v>
          </cell>
        </row>
        <row r="5754">
          <cell r="A5754" t="str">
            <v>MOVIMENTO DE TERRA</v>
          </cell>
          <cell r="B5754" t="str">
            <v>MOVT</v>
          </cell>
          <cell r="C5754" t="str">
            <v>CORTE/ESCAVACAO EM JAZIDAS OU CAMPO ABERTO</v>
          </cell>
          <cell r="D5754" t="str">
            <v>0018</v>
          </cell>
        </row>
        <row r="5754">
          <cell r="G5754">
            <v>101243</v>
          </cell>
          <cell r="H5754" t="str">
            <v>ESCAVAÇÃO VERTICAL PARA INFRAESTRUTURA, COM CARGA, DESCARGA E TRANSPORTE DE SOLO DE 1ª CATEGORIA, COM ESCAVADEIRA HIDRÁULICA (CAÇAMBA: 0,8 M³ / 111HP), FROTA DE 7 CAMINHÕES BASCULANTES DE 18 M³, DMT DE 6 KM E VELOCIDADE MÉDIA 22 KM/H. AF_05/2020</v>
          </cell>
          <cell r="I5754" t="str">
            <v>M3</v>
          </cell>
          <cell r="J5754" t="str">
            <v>COEFICIENTE DE REPRESENTATIVIDADE</v>
          </cell>
          <cell r="K5754" t="str">
            <v>25,52</v>
          </cell>
        </row>
        <row r="5755">
          <cell r="A5755" t="str">
            <v>MOVIMENTO DE TERRA</v>
          </cell>
          <cell r="B5755" t="str">
            <v>MOVT</v>
          </cell>
          <cell r="C5755" t="str">
            <v>CORTE/ESCAVACAO EM JAZIDAS OU CAMPO ABERTO</v>
          </cell>
          <cell r="D5755" t="str">
            <v>0018</v>
          </cell>
        </row>
        <row r="5755">
          <cell r="G5755">
            <v>101244</v>
          </cell>
          <cell r="H5755" t="str">
            <v>ESCAVAÇÃO VERTICAL PARA INFRAESTRUTURA, COM CARGA, DESCARGA E TRANSPORTE DE SOLO DE 1ª CATEGORIA, COM ESCAVADEIRA HIDRÁULICA (CAÇAMBA: 1,2M³ / 155HP), FROTA DE 6 CAMINHÕES BASCULANTES DE 14 M³, DMT DE 1,5 KM E VELOCIDADE MÉDIA18 KM/H. AF_05/2020</v>
          </cell>
          <cell r="I5755" t="str">
            <v>M3</v>
          </cell>
          <cell r="J5755" t="str">
            <v>COEFICIENTE DE REPRESENTATIVIDADE</v>
          </cell>
          <cell r="K5755" t="str">
            <v>16,05</v>
          </cell>
        </row>
        <row r="5756">
          <cell r="A5756" t="str">
            <v>MOVIMENTO DE TERRA</v>
          </cell>
          <cell r="B5756" t="str">
            <v>MOVT</v>
          </cell>
          <cell r="C5756" t="str">
            <v>CORTE/ESCAVACAO EM JAZIDAS OU CAMPO ABERTO</v>
          </cell>
          <cell r="D5756" t="str">
            <v>0018</v>
          </cell>
        </row>
        <row r="5756">
          <cell r="G5756">
            <v>101245</v>
          </cell>
          <cell r="H5756" t="str">
            <v>ESCAVAÇÃO VERTICAL PARA INFRAESTRUTURA, COM CARGA, DESCARGA E TRANSPORTE DE SOLO DE 1ª CATEGORIA, COM ESCAVADEIRA HIDRÁULICA (CAÇAMBA: 1,2 M³ / 155HP), FROTA DE 6 CAMINHÕES BASCULANTES DE 14 M³, DMT DE 2 KM E VELOCIDADE MÉDIA 19 KM/H. AF_05/2020</v>
          </cell>
          <cell r="I5756" t="str">
            <v>M3</v>
          </cell>
          <cell r="J5756" t="str">
            <v>COEFICIENTE DE REPRESENTATIVIDADE</v>
          </cell>
          <cell r="K5756" t="str">
            <v>16,97</v>
          </cell>
        </row>
        <row r="5757">
          <cell r="A5757" t="str">
            <v>MOVIMENTO DE TERRA</v>
          </cell>
          <cell r="B5757" t="str">
            <v>MOVT</v>
          </cell>
          <cell r="C5757" t="str">
            <v>CORTE/ESCAVACAO EM JAZIDAS OU CAMPO ABERTO</v>
          </cell>
          <cell r="D5757" t="str">
            <v>0018</v>
          </cell>
        </row>
        <row r="5757">
          <cell r="G5757">
            <v>101246</v>
          </cell>
          <cell r="H5757" t="str">
            <v>ESCAVAÇÃO VERTICAL PARA INFRAESTRUTURA, COM CARGA, DESCARGA E TRANSPORTE DE SOLO DE 1ª CATEGORIA, COM ESCAVADEIRA HIDRÁULICA (CAÇAMBA: 1,2 M³ / 155HP), FROTA DE 7 CAMINHÕES BASCULANTES DE 14 M³, DMT DE 3 KM E VELOCIDADE MÉDIA 20 KM/H. AF_05/2020</v>
          </cell>
          <cell r="I5757" t="str">
            <v>M3</v>
          </cell>
          <cell r="J5757" t="str">
            <v>COEFICIENTE DE REPRESENTATIVIDADE</v>
          </cell>
          <cell r="K5757" t="str">
            <v>19,73</v>
          </cell>
        </row>
        <row r="5758">
          <cell r="A5758" t="str">
            <v>MOVIMENTO DE TERRA</v>
          </cell>
          <cell r="B5758" t="str">
            <v>MOVT</v>
          </cell>
          <cell r="C5758" t="str">
            <v>CORTE/ESCAVACAO EM JAZIDAS OU CAMPO ABERTO</v>
          </cell>
          <cell r="D5758" t="str">
            <v>0018</v>
          </cell>
        </row>
        <row r="5758">
          <cell r="G5758">
            <v>101247</v>
          </cell>
          <cell r="H5758" t="str">
            <v>ESCAVAÇÃO VERTICAL PARA INFRAESTRUTURA, COM CARGA, DESCARGA E TRANSPORTE DE SOLO DE 1ª CATEGORIA, COM ESCAVADEIRA HIDRÁULICA (CAÇAMBA: 1,2 M³ / 155HP), FROTA DE 8 CAMINHÕES BASCULANTES DE 14 M³, DMT DE 4 KM E VELOCIDADE MÉDIA 22 KM/H. AF_05/2020</v>
          </cell>
          <cell r="I5758" t="str">
            <v>M3</v>
          </cell>
          <cell r="J5758" t="str">
            <v>COEFICIENTE DE REPRESENTATIVIDADE</v>
          </cell>
          <cell r="K5758" t="str">
            <v>21,92</v>
          </cell>
        </row>
        <row r="5759">
          <cell r="A5759" t="str">
            <v>MOVIMENTO DE TERRA</v>
          </cell>
          <cell r="B5759" t="str">
            <v>MOVT</v>
          </cell>
          <cell r="C5759" t="str">
            <v>CORTE/ESCAVACAO EM JAZIDAS OU CAMPO ABERTO</v>
          </cell>
          <cell r="D5759" t="str">
            <v>0018</v>
          </cell>
        </row>
        <row r="5759">
          <cell r="G5759">
            <v>101248</v>
          </cell>
          <cell r="H5759" t="str">
            <v>ESCAVAÇÃO VERTICAL PARA INFRAESTRUTURA, COM CARGA, DESCARGA E TRANSPORTE DE SOLO DE 1ª CATEGORIA, COM ESCAVADEIRA HIDRÁULICA (CAÇAMBA: 1,2 M³ / 155HP), FROTA DE 10 CAMINHÕES BASCULANTES DE 14 M³, DMT DE 6 KM E VELOCIDADE MÉDIA22 KM/H. AF_05/2020</v>
          </cell>
          <cell r="I5759" t="str">
            <v>M3</v>
          </cell>
          <cell r="J5759" t="str">
            <v>COEFICIENTE DE REPRESENTATIVIDADE</v>
          </cell>
          <cell r="K5759" t="str">
            <v>27,46</v>
          </cell>
        </row>
        <row r="5760">
          <cell r="A5760" t="str">
            <v>MOVIMENTO DE TERRA</v>
          </cell>
          <cell r="B5760" t="str">
            <v>MOVT</v>
          </cell>
          <cell r="C5760" t="str">
            <v>CORTE/ESCAVACAO EM JAZIDAS OU CAMPO ABERTO</v>
          </cell>
          <cell r="D5760" t="str">
            <v>0018</v>
          </cell>
        </row>
        <row r="5760">
          <cell r="G5760">
            <v>101249</v>
          </cell>
          <cell r="H5760" t="str">
            <v>ESCAVAÇÃO VERTICAL PARA INFRAESTRUTURA, COM CARGA, DESCARGA E TRANSPORTE DE SOLO DE 1ª CATEGORIA, COM ESCAVADEIRA HIDRÁULICA (CAÇAMBA: 1,2 M³ / 155HP), FROTA DE 5 CAMINHÕES BASCULANTES DE 18 M³, DMT DE 1,5 KM E VELOCIDADE MÉDIA18 KM/H. AF_05/2020</v>
          </cell>
          <cell r="I5760" t="str">
            <v>M3</v>
          </cell>
          <cell r="J5760" t="str">
            <v>COEFICIENTE DE REPRESENTATIVIDADE</v>
          </cell>
          <cell r="K5760" t="str">
            <v>13,94</v>
          </cell>
        </row>
        <row r="5761">
          <cell r="A5761" t="str">
            <v>MOVIMENTO DE TERRA</v>
          </cell>
          <cell r="B5761" t="str">
            <v>MOVT</v>
          </cell>
          <cell r="C5761" t="str">
            <v>CORTE/ESCAVACAO EM JAZIDAS OU CAMPO ABERTO</v>
          </cell>
          <cell r="D5761" t="str">
            <v>0018</v>
          </cell>
        </row>
        <row r="5761">
          <cell r="G5761">
            <v>101250</v>
          </cell>
          <cell r="H5761" t="str">
            <v>ESCAVAÇÃO VERTICAL PARA INFRAESTRUTURA, COM CARGA, DESCARGA E TRANSPORTE DE SOLO DE 1ª CATEGORIA, COM ESCAVADEIRA HIDRÁULICA (CAÇAMBA: 1,2 M³ / 155HP), FROTA DE 6 CAMINHÕES BASCULANTES DE 18 M³, DMT DE 2 KM E VELOCIDADE MÉDIA 19 KM/H. AF_05/2020</v>
          </cell>
          <cell r="I5761" t="str">
            <v>M3</v>
          </cell>
          <cell r="J5761" t="str">
            <v>COEFICIENTE DE REPRESENTATIVIDADE</v>
          </cell>
          <cell r="K5761" t="str">
            <v>15,51</v>
          </cell>
        </row>
        <row r="5762">
          <cell r="A5762" t="str">
            <v>MOVIMENTO DE TERRA</v>
          </cell>
          <cell r="B5762" t="str">
            <v>MOVT</v>
          </cell>
          <cell r="C5762" t="str">
            <v>CORTE/ESCAVACAO EM JAZIDAS OU CAMPO ABERTO</v>
          </cell>
          <cell r="D5762" t="str">
            <v>0018</v>
          </cell>
        </row>
        <row r="5762">
          <cell r="G5762">
            <v>101251</v>
          </cell>
          <cell r="H5762" t="str">
            <v>ESCAVAÇÃO VERTICAL PARA INFRAESTRUTURA, COM CARGA, DESCARGA E TRANSPORTE DE SOLO DE 1ª CATEGORIA, COM ESCAVADEIRA HIDRÁULICA (CAÇAMBA: 1,2 M³ / 155HP), FROTA DE 6 CAMINHÕES BASCULANTES DE 18 M³, DMT DE 3 KM E VELOCIDADE MÉDIA 20 KM/H. AF_05/2020</v>
          </cell>
          <cell r="I5762" t="str">
            <v>M3</v>
          </cell>
          <cell r="J5762" t="str">
            <v>COEFICIENTE DE REPRESENTATIVIDADE</v>
          </cell>
          <cell r="K5762" t="str">
            <v>17,62</v>
          </cell>
        </row>
        <row r="5763">
          <cell r="A5763" t="str">
            <v>MOVIMENTO DE TERRA</v>
          </cell>
          <cell r="B5763" t="str">
            <v>MOVT</v>
          </cell>
          <cell r="C5763" t="str">
            <v>CORTE/ESCAVACAO EM JAZIDAS OU CAMPO ABERTO</v>
          </cell>
          <cell r="D5763" t="str">
            <v>0018</v>
          </cell>
        </row>
        <row r="5763">
          <cell r="G5763">
            <v>101252</v>
          </cell>
          <cell r="H5763" t="str">
            <v>ESCAVAÇÃO VERTICAL PARA INFRAESTRUTURA, COM CARGA, DESCARGA E TRANSPORTE DE SOLO DE 1ª CATEGORIA, COM ESCAVADEIRA HIDRÁULICA (CAÇAMBA: 1,2 M³ / 155HP), FROTA DE 7 CAMINHÕES BASCULANTES DE 18 M³, DMT DE 4 KM E VELOCIDADE MÉDIA 22 KM/H. AF_05/2020</v>
          </cell>
          <cell r="I5763" t="str">
            <v>M3</v>
          </cell>
          <cell r="J5763" t="str">
            <v>COEFICIENTE DE REPRESENTATIVIDADE</v>
          </cell>
          <cell r="K5763" t="str">
            <v>19,17</v>
          </cell>
        </row>
        <row r="5764">
          <cell r="A5764" t="str">
            <v>MOVIMENTO DE TERRA</v>
          </cell>
          <cell r="B5764" t="str">
            <v>MOVT</v>
          </cell>
          <cell r="C5764" t="str">
            <v>CORTE/ESCAVACAO EM JAZIDAS OU CAMPO ABERTO</v>
          </cell>
          <cell r="D5764" t="str">
            <v>0018</v>
          </cell>
        </row>
        <row r="5764">
          <cell r="G5764">
            <v>101253</v>
          </cell>
          <cell r="H5764" t="str">
            <v>ESCAVAÇÃO VERTICAL PARA INFRAESTRUTURA, COM CARGA, DESCARGA E TRANSPORTE DE SOLO DE 1ª CATEGORIA, COM ESCAVADEIRA HIDRÁULICA (CAÇAMBA: 1,2 M³ / 155HP), FROTA DE 9 CAMINHÕES BASCULANTES DE 18 M³, DMT DE 6 KM E VELOCIDADE MÉDIA 22 KM/H. AF_05/2020</v>
          </cell>
          <cell r="I5764" t="str">
            <v>M3</v>
          </cell>
          <cell r="J5764" t="str">
            <v>COEFICIENTE DE REPRESENTATIVIDADE</v>
          </cell>
          <cell r="K5764" t="str">
            <v>24,17</v>
          </cell>
        </row>
        <row r="5765">
          <cell r="A5765" t="str">
            <v>MOVIMENTO DE TERRA</v>
          </cell>
          <cell r="B5765" t="str">
            <v>MOVT</v>
          </cell>
          <cell r="C5765" t="str">
            <v>CORTE/ESCAVACAO EM JAZIDAS OU CAMPO ABERTO</v>
          </cell>
          <cell r="D5765" t="str">
            <v>0018</v>
          </cell>
        </row>
        <row r="5765">
          <cell r="G5765">
            <v>101254</v>
          </cell>
          <cell r="H5765" t="str">
            <v>ESCAVAÇÃO VERTICAL PARA  EDIFICAÇÃO, COM CARGA, DESCARGA E TRANSPORTE DE SOLO DE 1ª CATEGORIA, COM ESCAVADEIRA HIDRÁULICA (CAÇAMBA: 0,8 M³ / 111HP), FROTA DE 3 CAMINHÕES BASCULANTES DE 10 M³, DMT ATÉ 1 KM E VELOCIDADE MÉDIA 14 KM/H. AF_05/2020</v>
          </cell>
          <cell r="I5765" t="str">
            <v>M3</v>
          </cell>
          <cell r="J5765" t="str">
            <v>COEFICIENTE DE REPRESENTATIVIDADE</v>
          </cell>
          <cell r="K5765" t="str">
            <v>12,53</v>
          </cell>
        </row>
        <row r="5766">
          <cell r="A5766" t="str">
            <v>MOVIMENTO DE TERRA</v>
          </cell>
          <cell r="B5766" t="str">
            <v>MOVT</v>
          </cell>
          <cell r="C5766" t="str">
            <v>CORTE/ESCAVACAO EM JAZIDAS OU CAMPO ABERTO</v>
          </cell>
          <cell r="D5766" t="str">
            <v>0018</v>
          </cell>
        </row>
        <row r="5766">
          <cell r="G5766">
            <v>101255</v>
          </cell>
          <cell r="H5766" t="str">
            <v>ESCAVAÇÃO VERTICAL PARA  EDIFICAÇÃO, COM CARGA, DESCARGA E TRANSPORTE DE SOLO DE 1ª CATEGORIA, COM ESCAVADEIRA HIDRÁULICA (CAÇAMBA: 1,2 M³ / 155HP), FROTA DE 3 CAMINHÕES BASCULANTES DE 10 M³, DMT ATÉ 1 KM E VELOCIDADE MÉDIA 14 KM/H. AF_05/2020</v>
          </cell>
          <cell r="I5766" t="str">
            <v>M3</v>
          </cell>
          <cell r="J5766" t="str">
            <v>COEFICIENTE DE REPRESENTATIVIDADE</v>
          </cell>
          <cell r="K5766" t="str">
            <v>11,06</v>
          </cell>
        </row>
        <row r="5767">
          <cell r="A5767" t="str">
            <v>MOVIMENTO DE TERRA</v>
          </cell>
          <cell r="B5767" t="str">
            <v>MOVT</v>
          </cell>
          <cell r="C5767" t="str">
            <v>CORTE/ESCAVACAO EM JAZIDAS OU CAMPO ABERTO</v>
          </cell>
          <cell r="D5767" t="str">
            <v>0018</v>
          </cell>
        </row>
        <row r="5767">
          <cell r="G5767">
            <v>101256</v>
          </cell>
          <cell r="H5767" t="str">
            <v>ESCAVAÇÃO VERTICAL PARA  EDIFICAÇÃO, COM CARGA, DESCARGA E TRANSPORTE DE SOLO DE 1ª CATEGORIA, COM ESCAVADEIRA HIDRÁULICA (CAÇAMBA: 0,8 M³ / 111HP), FROTA DE 5 CAMINHÕES BASCULANTES DE 10 M³, DMT DE 1,5 KM E VELOCIDADE MÉDIA 18 KM/H. AF_05/2020</v>
          </cell>
          <cell r="I5767" t="str">
            <v>M3</v>
          </cell>
          <cell r="J5767" t="str">
            <v>COEFICIENTE DE REPRESENTATIVIDADE</v>
          </cell>
          <cell r="K5767" t="str">
            <v>19,36</v>
          </cell>
        </row>
        <row r="5768">
          <cell r="A5768" t="str">
            <v>MOVIMENTO DE TERRA</v>
          </cell>
          <cell r="B5768" t="str">
            <v>MOVT</v>
          </cell>
          <cell r="C5768" t="str">
            <v>CORTE/ESCAVACAO EM JAZIDAS OU CAMPO ABERTO</v>
          </cell>
          <cell r="D5768" t="str">
            <v>0018</v>
          </cell>
        </row>
        <row r="5768">
          <cell r="G5768">
            <v>101257</v>
          </cell>
          <cell r="H5768" t="str">
            <v>ESCAVAÇÃO VERTICAL PARA  EDIFICAÇÃO, COM CARGA, DESCARGA E TRANSPORTE DE SOLO DE 1ª CATEGORIA, COM ESCAVADEIRA HIDRÁULICA (CAÇAMBA: 0,8 M³ / 111HP), FROTA DE 5 CAMINHÕES BASCULANTES DE 10 M³, DMT DE 2 KM E VELOCIDADE MÉDIA 19 KM/H. AF_05/2020</v>
          </cell>
          <cell r="I5768" t="str">
            <v>M3</v>
          </cell>
          <cell r="J5768" t="str">
            <v>COEFICIENTE DE REPRESENTATIVIDADE</v>
          </cell>
          <cell r="K5768" t="str">
            <v>20,40</v>
          </cell>
        </row>
        <row r="5769">
          <cell r="A5769" t="str">
            <v>MOVIMENTO DE TERRA</v>
          </cell>
          <cell r="B5769" t="str">
            <v>MOVT</v>
          </cell>
          <cell r="C5769" t="str">
            <v>CORTE/ESCAVACAO EM JAZIDAS OU CAMPO ABERTO</v>
          </cell>
          <cell r="D5769" t="str">
            <v>0018</v>
          </cell>
        </row>
        <row r="5769">
          <cell r="G5769">
            <v>101258</v>
          </cell>
          <cell r="H5769" t="str">
            <v>ESCAVAÇÃO VERTICAL PARA  EDIFICAÇÃO, COM CARGA, DESCARGA E TRANSPORTE DE SOLO DE 1ª CATEGORIA, COM ESCAVADEIRA HIDRÁULICA (CAÇAMBA: 0,8 M³ / 111HP), FROTA DE 6 CAMINHÕES BASCULANTES DE 10 M³, DMT DE 3 KM E VELOCIDADE MÉDIA 20 KM/H. AF_05/2020</v>
          </cell>
          <cell r="I5769" t="str">
            <v>M3</v>
          </cell>
          <cell r="J5769" t="str">
            <v>COEFICIENTE DE REPRESENTATIVIDADE</v>
          </cell>
          <cell r="K5769" t="str">
            <v>23,67</v>
          </cell>
        </row>
        <row r="5770">
          <cell r="A5770" t="str">
            <v>MOVIMENTO DE TERRA</v>
          </cell>
          <cell r="B5770" t="str">
            <v>MOVT</v>
          </cell>
          <cell r="C5770" t="str">
            <v>CORTE/ESCAVACAO EM JAZIDAS OU CAMPO ABERTO</v>
          </cell>
          <cell r="D5770" t="str">
            <v>0018</v>
          </cell>
        </row>
        <row r="5770">
          <cell r="G5770">
            <v>101259</v>
          </cell>
          <cell r="H5770" t="str">
            <v>ESCAVAÇÃO VERTICAL PARA  EDIFICAÇÃO, COM CARGA, DESCARGA E TRANSPORTE DE SOLO DE 1ª CATEGORIA, COM ESCAVADEIRA HIDRÁULICA (CAÇAMBA: 0,8 M³ / 111HP), FROTA DE 7 CAMINHÕES BASCULANTES DE 10 M³, DMT DE 4 KM E VELOCIDADE MÉDIA 22 KM/H. AF_05/2020</v>
          </cell>
          <cell r="I5770" t="str">
            <v>M3</v>
          </cell>
          <cell r="J5770" t="str">
            <v>COEFICIENTE DE REPRESENTATIVIDADE</v>
          </cell>
          <cell r="K5770" t="str">
            <v>26,31</v>
          </cell>
        </row>
        <row r="5771">
          <cell r="A5771" t="str">
            <v>MOVIMENTO DE TERRA</v>
          </cell>
          <cell r="B5771" t="str">
            <v>MOVT</v>
          </cell>
          <cell r="C5771" t="str">
            <v>CORTE/ESCAVACAO EM JAZIDAS OU CAMPO ABERTO</v>
          </cell>
          <cell r="D5771" t="str">
            <v>0018</v>
          </cell>
        </row>
        <row r="5771">
          <cell r="G5771">
            <v>101260</v>
          </cell>
          <cell r="H5771" t="str">
            <v>ESCAVAÇÃO VERTICAL PARA  EDIFICAÇÃO, COM CARGA, DESCARGA E TRANSPORTE DE SOLO DE 1ª CATEGORIA, COM ESCAVADEIRA HIDRÁULICA (CAÇAMBA: 0,8 M³ / 111HP), FROTA DE 9 CAMINHÕES BASCULANTES DE 10 M³, DMT DE 6 KM E VELOCIDADE MÉDIA 22 KM/H. AF_05/2020</v>
          </cell>
          <cell r="I5771" t="str">
            <v>M3</v>
          </cell>
          <cell r="J5771" t="str">
            <v>COEFICIENTE DE REPRESENTATIVIDADE</v>
          </cell>
          <cell r="K5771" t="str">
            <v>32,91</v>
          </cell>
        </row>
        <row r="5772">
          <cell r="A5772" t="str">
            <v>MOVIMENTO DE TERRA</v>
          </cell>
          <cell r="B5772" t="str">
            <v>MOVT</v>
          </cell>
          <cell r="C5772" t="str">
            <v>CORTE/ESCAVACAO EM JAZIDAS OU CAMPO ABERTO</v>
          </cell>
          <cell r="D5772" t="str">
            <v>0018</v>
          </cell>
        </row>
        <row r="5772">
          <cell r="G5772">
            <v>101261</v>
          </cell>
          <cell r="H5772" t="str">
            <v>ESCAVAÇÃO VERTICAL PARA  EDIFICAÇÃO, COM CARGA, DESCARGA E TRANSPORTE DE SOLO DE 1ª CATEGORIA, COM ESCAVADEIRA HIDRÁULICA (CAÇAMBA: 1,2 M³ / 155HP), FROTA DE 6 CAMINHÕES BASCULANTES DE 10 M³, DMT DE 1,5 KM E VELOCIDADE MÉDIA 18 KM/H. AF_05/2020</v>
          </cell>
          <cell r="I5772" t="str">
            <v>M3</v>
          </cell>
          <cell r="J5772" t="str">
            <v>COEFICIENTE DE REPRESENTATIVIDADE</v>
          </cell>
          <cell r="K5772" t="str">
            <v>18,32</v>
          </cell>
        </row>
        <row r="5773">
          <cell r="A5773" t="str">
            <v>MOVIMENTO DE TERRA</v>
          </cell>
          <cell r="B5773" t="str">
            <v>MOVT</v>
          </cell>
          <cell r="C5773" t="str">
            <v>CORTE/ESCAVACAO EM JAZIDAS OU CAMPO ABERTO</v>
          </cell>
          <cell r="D5773" t="str">
            <v>0018</v>
          </cell>
        </row>
        <row r="5773">
          <cell r="G5773">
            <v>101262</v>
          </cell>
          <cell r="H5773" t="str">
            <v>ESCAVAÇÃO VERTICAL PARA  EDIFICAÇÃO, COM CARGA, DESCARGA E TRANSPORTE DE SOLO DE 1ª CATEGORIA, COM ESCAVADEIRA HIDRÁULICA (CAÇAMBA: 1,2 M³ / 155HP), FROTA DE 6 CAMINHÕES BASCULANTES DE 10 M³, DMT DE 2 KM E VELOCIDADE MÉDIA 19 KM/H. AF_05/2020</v>
          </cell>
          <cell r="I5773" t="str">
            <v>M3</v>
          </cell>
          <cell r="J5773" t="str">
            <v>COEFICIENTE DE REPRESENTATIVIDADE</v>
          </cell>
          <cell r="K5773" t="str">
            <v>19,33</v>
          </cell>
        </row>
        <row r="5774">
          <cell r="A5774" t="str">
            <v>MOVIMENTO DE TERRA</v>
          </cell>
          <cell r="B5774" t="str">
            <v>MOVT</v>
          </cell>
          <cell r="C5774" t="str">
            <v>CORTE/ESCAVACAO EM JAZIDAS OU CAMPO ABERTO</v>
          </cell>
          <cell r="D5774" t="str">
            <v>0018</v>
          </cell>
        </row>
        <row r="5774">
          <cell r="G5774">
            <v>101263</v>
          </cell>
          <cell r="H5774" t="str">
            <v>ESCAVAÇÃO VERTICAL PARA  EDIFICAÇÃO, COM CARGA, DESCARGA E TRANSPORTE DE SOLO DE 1ª CATEGORIA, COM ESCAVADEIRA HIDRÁULICA (CAÇAMBA: 1,2 M³ / 155HP), FROTA DE 7 CAMINHÕES BASCULANTES DE 10 M³, DMT DE 3 KM E VELOCIDADE MÉDIA 20 KM/H. AF_05/2020</v>
          </cell>
          <cell r="I5774" t="str">
            <v>M3</v>
          </cell>
          <cell r="J5774" t="str">
            <v>COEFICIENTE DE REPRESENTATIVIDADE</v>
          </cell>
          <cell r="K5774" t="str">
            <v>22,37</v>
          </cell>
        </row>
        <row r="5775">
          <cell r="A5775" t="str">
            <v>MOVIMENTO DE TERRA</v>
          </cell>
          <cell r="B5775" t="str">
            <v>MOVT</v>
          </cell>
          <cell r="C5775" t="str">
            <v>CORTE/ESCAVACAO EM JAZIDAS OU CAMPO ABERTO</v>
          </cell>
          <cell r="D5775" t="str">
            <v>0018</v>
          </cell>
        </row>
        <row r="5775">
          <cell r="G5775">
            <v>101264</v>
          </cell>
          <cell r="H5775" t="str">
            <v>ESCAVAÇÃO VERTICAL PARA  EDIFICAÇÃO, COM CARGA, DESCARGA E TRANSPORTE DE SOLO DE 1ª CATEGORIA, COM ESCAVADEIRA HIDRÁULICA (CAÇAMBA: 1,2 M³ / 155HP), FROTA DE 8 CAMINHÕES BASCULANTES DE 10 M³, DMT DE 4 KM E VELOCIDADE MÉDIA 22 KM/H. AF_05/2020</v>
          </cell>
          <cell r="I5775" t="str">
            <v>M3</v>
          </cell>
          <cell r="J5775" t="str">
            <v>COEFICIENTE DE REPRESENTATIVIDADE</v>
          </cell>
          <cell r="K5775" t="str">
            <v>24,80</v>
          </cell>
        </row>
        <row r="5776">
          <cell r="A5776" t="str">
            <v>MOVIMENTO DE TERRA</v>
          </cell>
          <cell r="B5776" t="str">
            <v>MOVT</v>
          </cell>
          <cell r="C5776" t="str">
            <v>CORTE/ESCAVACAO EM JAZIDAS OU CAMPO ABERTO</v>
          </cell>
          <cell r="D5776" t="str">
            <v>0018</v>
          </cell>
        </row>
        <row r="5776">
          <cell r="G5776">
            <v>101265</v>
          </cell>
          <cell r="H5776" t="str">
            <v>ESCAVAÇÃO VERTICAL PARA  EDIFICAÇÃO, COM CARGA, DESCARGA E TRANSPORTE DE SOLO DE 1ª CATEGORIA, COM ESCAVADEIRA HIDRÁULICA (CAÇAMBA: 1,2 M³ / 155HP), FROTA DE 10 CAMINHÕES BASCULANTES DE 10 M³, DMT DE 6 KM E VELOCIDADE MÉDIA 22 KM/H. AF_05/2020</v>
          </cell>
          <cell r="I5776" t="str">
            <v>M3</v>
          </cell>
          <cell r="J5776" t="str">
            <v>COEFICIENTE DE REPRESENTATIVIDADE</v>
          </cell>
          <cell r="K5776" t="str">
            <v>30,93</v>
          </cell>
        </row>
        <row r="5777">
          <cell r="A5777" t="str">
            <v>MOVIMENTO DE TERRA</v>
          </cell>
          <cell r="B5777" t="str">
            <v>MOVT</v>
          </cell>
          <cell r="C5777" t="str">
            <v>CORTE/ESCAVACAO EM JAZIDAS OU CAMPO ABERTO</v>
          </cell>
          <cell r="D5777" t="str">
            <v>0018</v>
          </cell>
        </row>
        <row r="5777">
          <cell r="G5777">
            <v>101266</v>
          </cell>
          <cell r="H5777" t="str">
            <v>ESCAVAÇÃO VERTICAL PARA INFRAESTRUTURA, COM CARGA, DESCARGA E TRANSPORTE DE SOLO DE 1ª CATEGORIA, COM ESCAVADEIRA HIDRÁULICA (CAÇAMBA: 0,8 M³ / 111HP), FROTA DE 3 CAMINHÕES BASCULANTES DE 10 M³, DMT ATÉ 1 KM E VELOCIDADE MÉDIA14 KM/H. AF_05/2020</v>
          </cell>
          <cell r="I5777" t="str">
            <v>M3</v>
          </cell>
          <cell r="J5777" t="str">
            <v>COEFICIENTE DE REPRESENTATIVIDADE</v>
          </cell>
          <cell r="K5777" t="str">
            <v>11,14</v>
          </cell>
        </row>
        <row r="5778">
          <cell r="A5778" t="str">
            <v>MOVIMENTO DE TERRA</v>
          </cell>
          <cell r="B5778" t="str">
            <v>MOVT</v>
          </cell>
          <cell r="C5778" t="str">
            <v>CORTE/ESCAVACAO EM JAZIDAS OU CAMPO ABERTO</v>
          </cell>
          <cell r="D5778" t="str">
            <v>0018</v>
          </cell>
        </row>
        <row r="5778">
          <cell r="G5778">
            <v>101267</v>
          </cell>
          <cell r="H5778" t="str">
            <v>ESCAVAÇÃO VERTICAL PARA INFRAESTRUTURA, COM CARGA, DESCARGA E TRANSPORTE DE SOLO DE 1ª CATEGORIA, COM ESCAVADEIRA HIDRÁULICA (CAÇAMBA: 1,2 M³ / 155HP), FROTA DE 4 CAMINHÕES BASCULANTES DE 10 M³, DMT ATÉ 1 KM E VELOCIDADE MÉDIA14 KM/H. AF_05/2020</v>
          </cell>
          <cell r="I5778" t="str">
            <v>M3</v>
          </cell>
          <cell r="J5778" t="str">
            <v>COEFICIENTE DE REPRESENTATIVIDADE</v>
          </cell>
          <cell r="K5778" t="str">
            <v>10,71</v>
          </cell>
        </row>
        <row r="5779">
          <cell r="A5779" t="str">
            <v>MOVIMENTO DE TERRA</v>
          </cell>
          <cell r="B5779" t="str">
            <v>MOVT</v>
          </cell>
          <cell r="C5779" t="str">
            <v>CORTE/ESCAVACAO EM JAZIDAS OU CAMPO ABERTO</v>
          </cell>
          <cell r="D5779" t="str">
            <v>0018</v>
          </cell>
        </row>
        <row r="5779">
          <cell r="G5779">
            <v>101268</v>
          </cell>
          <cell r="H5779" t="str">
            <v>ESCAVAÇÃO VERTICAL PARA INFRAESTRUTURA, COM CARGA, DESCARGA E TRANSPORTE DE SOLO DE 1ª CATEGORIA, COM ESCAVADEIRA HIDRÁULICA (CAÇAMBA: 0,8 M³ / 111HP), FROTA DE 5 CAMINHÕES BASCULANTES DE 10 M³, DMT DE 1,5 KM E VELOCIDADE MÉDIA18 KM/H. AF_05/2020</v>
          </cell>
          <cell r="I5779" t="str">
            <v>M3</v>
          </cell>
          <cell r="J5779" t="str">
            <v>COEFICIENTE DE REPRESENTATIVIDADE</v>
          </cell>
          <cell r="K5779" t="str">
            <v>17,59</v>
          </cell>
        </row>
        <row r="5780">
          <cell r="A5780" t="str">
            <v>MOVIMENTO DE TERRA</v>
          </cell>
          <cell r="B5780" t="str">
            <v>MOVT</v>
          </cell>
          <cell r="C5780" t="str">
            <v>CORTE/ESCAVACAO EM JAZIDAS OU CAMPO ABERTO</v>
          </cell>
          <cell r="D5780" t="str">
            <v>0018</v>
          </cell>
        </row>
        <row r="5780">
          <cell r="G5780">
            <v>101269</v>
          </cell>
          <cell r="H5780" t="str">
            <v>ESCAVAÇÃO VERTICAL PARA INFRAESTRUTURA, COM CARGA, DESCARGA E TRANSPORTE DE SOLO DE 1ª CATEGORIA, COM ESCAVADEIRA HIDRÁULICA (CAÇAMBA: 0,8 M³ / 111HP), FROTA DE 6 CAMINHÕES BASCULANTES DE 10 M³, DMT DE 2 KM E VELOCIDADE MÉDIA 19 KM/H. AF_05/2020</v>
          </cell>
          <cell r="I5780" t="str">
            <v>M3</v>
          </cell>
          <cell r="J5780" t="str">
            <v>COEFICIENTE DE REPRESENTATIVIDADE</v>
          </cell>
          <cell r="K5780" t="str">
            <v>19,60</v>
          </cell>
        </row>
        <row r="5781">
          <cell r="A5781" t="str">
            <v>MOVIMENTO DE TERRA</v>
          </cell>
          <cell r="B5781" t="str">
            <v>MOVT</v>
          </cell>
          <cell r="C5781" t="str">
            <v>CORTE/ESCAVACAO EM JAZIDAS OU CAMPO ABERTO</v>
          </cell>
          <cell r="D5781" t="str">
            <v>0018</v>
          </cell>
        </row>
        <row r="5781">
          <cell r="G5781">
            <v>101270</v>
          </cell>
          <cell r="H5781" t="str">
            <v>ESCAVAÇÃO VERTICAL PARA INFRAESTRUTURA, COM CARGA, DESCARGA E TRANSPORTE DE SOLO DE 1ª CATEGORIA, COM ESCAVADEIRA HIDRÁULICA (CAÇAMBA: 0,8 M³ / 111HP), FROTA DE 7 CAMINHÕES BASCULANTES DE 10 M³, DMT DE 3 KM E VELOCIDADE MÉDIA 20 KM/H. AF_05/2020</v>
          </cell>
          <cell r="I5781" t="str">
            <v>M3</v>
          </cell>
          <cell r="J5781" t="str">
            <v>COEFICIENTE DE REPRESENTATIVIDADE</v>
          </cell>
          <cell r="K5781" t="str">
            <v>22,70</v>
          </cell>
        </row>
        <row r="5782">
          <cell r="A5782" t="str">
            <v>MOVIMENTO DE TERRA</v>
          </cell>
          <cell r="B5782" t="str">
            <v>MOVT</v>
          </cell>
          <cell r="C5782" t="str">
            <v>CORTE/ESCAVACAO EM JAZIDAS OU CAMPO ABERTO</v>
          </cell>
          <cell r="D5782" t="str">
            <v>0018</v>
          </cell>
        </row>
        <row r="5782">
          <cell r="G5782">
            <v>101271</v>
          </cell>
          <cell r="H5782" t="str">
            <v>ESCAVAÇÃO VERTICAL PARA INFRAESTRUTURA, COM CARGA, DESCARGA E TRANSPORTE DE SOLO DE 1ª CATEGORIA, COM ESCAVADEIRA HIDRÁULICA (CAÇAMBA: 0,8 M³ / 111HP), FROTA DE 8 CAMINHÕES BASCULANTES DE 10 M³, DMT DE 4 KM E VELOCIDADE MÉDIA 22 KM/H. AF_05/2020</v>
          </cell>
          <cell r="I5782" t="str">
            <v>M3</v>
          </cell>
          <cell r="J5782" t="str">
            <v>COEFICIENTE DE REPRESENTATIVIDADE</v>
          </cell>
          <cell r="K5782" t="str">
            <v>25,18</v>
          </cell>
        </row>
        <row r="5783">
          <cell r="A5783" t="str">
            <v>MOVIMENTO DE TERRA</v>
          </cell>
          <cell r="B5783" t="str">
            <v>MOVT</v>
          </cell>
          <cell r="C5783" t="str">
            <v>CORTE/ESCAVACAO EM JAZIDAS OU CAMPO ABERTO</v>
          </cell>
          <cell r="D5783" t="str">
            <v>0018</v>
          </cell>
        </row>
        <row r="5783">
          <cell r="G5783">
            <v>101272</v>
          </cell>
          <cell r="H5783" t="str">
            <v>ESCAVAÇÃO VERTICAL PARA INFRAESTRUTURA, COM CARGA, DESCARGA E TRANSPORTE DE SOLO DE 1ª CATEGORIA, COM ESCAVADEIRA HIDRÁULICA (CAÇAMBA: 0,8 M³ / 111HP), FROTA DE 10 CAMINHÕES BASCULANTES DE 10 M³, DMT DE 6 KM E VELOCIDADE MÉDIA22 KM/H. AF_05/2020</v>
          </cell>
          <cell r="I5783" t="str">
            <v>M3</v>
          </cell>
          <cell r="J5783" t="str">
            <v>COEFICIENTE DE REPRESENTATIVIDADE</v>
          </cell>
          <cell r="K5783" t="str">
            <v>31,43</v>
          </cell>
        </row>
        <row r="5784">
          <cell r="A5784" t="str">
            <v>MOVIMENTO DE TERRA</v>
          </cell>
          <cell r="B5784" t="str">
            <v>MOVT</v>
          </cell>
          <cell r="C5784" t="str">
            <v>CORTE/ESCAVACAO EM JAZIDAS OU CAMPO ABERTO</v>
          </cell>
          <cell r="D5784" t="str">
            <v>0018</v>
          </cell>
        </row>
        <row r="5784">
          <cell r="G5784">
            <v>101273</v>
          </cell>
          <cell r="H5784" t="str">
            <v>ESCAVAÇÃO VERTICAL PARA INFRAESTRUTURA, COM CARGA, DESCARGA E TRANSPORTE DE SOLO DE 1ª CATEGORIA, COM ESCAVADEIRA HIDRÁULICA (CAÇAMBA: 1,2 M³ / 155HP), FROTA DE 6 CAMINHÕES BASCULANTES DE 10 M³, DMT DE 1,5 KM E VELOCIDADE MÉDIA18 KM/H. AF_05/2020</v>
          </cell>
          <cell r="I5784" t="str">
            <v>M3</v>
          </cell>
          <cell r="J5784" t="str">
            <v>COEFICIENTE DE REPRESENTATIVIDADE</v>
          </cell>
          <cell r="K5784" t="str">
            <v>16,81</v>
          </cell>
        </row>
        <row r="5785">
          <cell r="A5785" t="str">
            <v>MOVIMENTO DE TERRA</v>
          </cell>
          <cell r="B5785" t="str">
            <v>MOVT</v>
          </cell>
          <cell r="C5785" t="str">
            <v>CORTE/ESCAVACAO EM JAZIDAS OU CAMPO ABERTO</v>
          </cell>
          <cell r="D5785" t="str">
            <v>0018</v>
          </cell>
        </row>
        <row r="5785">
          <cell r="G5785">
            <v>101274</v>
          </cell>
          <cell r="H5785" t="str">
            <v>ESCAVAÇÃO VERTICAL PARA INFRAESTRUTURA, COM CARGA, DESCARGA E TRANSPORTE DE SOLO DE 1ª CATEGORIA, COM ESCAVADEIRA HIDRÁULICA (CAÇAMBA: 1,2 M³ / 155HP), FROTA DE 7 CAMINHÕES BASCULANTES DE 10 M³, DMT DE 2 KM E VELOCIDADE MÉDIA 19 KM/H. AF_05/2020</v>
          </cell>
          <cell r="I5785" t="str">
            <v>M3</v>
          </cell>
          <cell r="J5785" t="str">
            <v>COEFICIENTE DE REPRESENTATIVIDADE</v>
          </cell>
          <cell r="K5785" t="str">
            <v>18,58</v>
          </cell>
        </row>
        <row r="5786">
          <cell r="A5786" t="str">
            <v>MOVIMENTO DE TERRA</v>
          </cell>
          <cell r="B5786" t="str">
            <v>MOVT</v>
          </cell>
          <cell r="C5786" t="str">
            <v>CORTE/ESCAVACAO EM JAZIDAS OU CAMPO ABERTO</v>
          </cell>
          <cell r="D5786" t="str">
            <v>0018</v>
          </cell>
        </row>
        <row r="5786">
          <cell r="G5786">
            <v>101275</v>
          </cell>
          <cell r="H5786" t="str">
            <v>ESCAVAÇÃO VERTICAL PARA INFRAESTRUTURA, COM CARGA, DESCARGA E TRANSPORTE DE SOLO DE 1ª CATEGORIA, COM ESCAVADEIRA HIDRÁULICA (CAÇAMBA: 1,2 M³ / 155HP), FROTA DE 8 CAMINHÕES BASCULANTES DE 10 M³, DMT DE 3 KM E VELOCIDADE MÉDIA 20 KM/H. AF_05/2020</v>
          </cell>
          <cell r="I5786" t="str">
            <v>M3</v>
          </cell>
          <cell r="J5786" t="str">
            <v>COEFICIENTE DE REPRESENTATIVIDADE</v>
          </cell>
          <cell r="K5786" t="str">
            <v>21,52</v>
          </cell>
        </row>
        <row r="5787">
          <cell r="A5787" t="str">
            <v>MOVIMENTO DE TERRA</v>
          </cell>
          <cell r="B5787" t="str">
            <v>MOVT</v>
          </cell>
          <cell r="C5787" t="str">
            <v>CORTE/ESCAVACAO EM JAZIDAS OU CAMPO ABERTO</v>
          </cell>
          <cell r="D5787" t="str">
            <v>0018</v>
          </cell>
        </row>
        <row r="5787">
          <cell r="G5787">
            <v>101276</v>
          </cell>
          <cell r="H5787" t="str">
            <v>ESCAVAÇÃO VERTICAL PARA INFRAESTRUTURA, COM CARGA, DESCARGA E TRANSPORTE DE SOLO DE 1ª CATEGORIA, COM ESCAVADEIRA HIDRÁULICA (CAÇAMBA: 1,2 M³ / 155HP), FROTA DE 9 CAMINHÕES BASCULANTES DE 10 M³, DMT DE 4 KM E VELOCIDADE MÉDIA 22 KM/H. AF_05/2020</v>
          </cell>
          <cell r="I5787" t="str">
            <v>M3</v>
          </cell>
          <cell r="J5787" t="str">
            <v>COEFICIENTE DE REPRESENTATIVIDADE</v>
          </cell>
          <cell r="K5787" t="str">
            <v>23,79</v>
          </cell>
        </row>
        <row r="5788">
          <cell r="A5788" t="str">
            <v>MOVIMENTO DE TERRA</v>
          </cell>
          <cell r="B5788" t="str">
            <v>MOVT</v>
          </cell>
          <cell r="C5788" t="str">
            <v>CORTE/ESCAVACAO EM JAZIDAS OU CAMPO ABERTO</v>
          </cell>
          <cell r="D5788" t="str">
            <v>0018</v>
          </cell>
        </row>
        <row r="5788">
          <cell r="G5788">
            <v>101277</v>
          </cell>
          <cell r="H5788" t="str">
            <v>ESCAVAÇÃO VERTICAL PARA INFRAESTRUTURA, COM CARGA, DESCARGA E TRANSPORTE DE SOLO DE 1ª CATEGORIA, COM ESCAVADEIRA HIDRÁULICA (CAÇAMBA: 1,2 M³ / 155HP), FROTA DE 12 CAMINHÕES BASCULANTES DE 10 M³, DMT DE 6 KM E VELOCIDADE MÉDIA22 KM/H. AF_05/2020</v>
          </cell>
          <cell r="I5788" t="str">
            <v>M3</v>
          </cell>
          <cell r="J5788" t="str">
            <v>COEFICIENTE DE REPRESENTATIVIDADE</v>
          </cell>
          <cell r="K5788" t="str">
            <v>30,42</v>
          </cell>
        </row>
        <row r="5789">
          <cell r="A5789" t="str">
            <v>MOVIMENTO DE TERRA</v>
          </cell>
          <cell r="B5789" t="str">
            <v>MOVT</v>
          </cell>
          <cell r="C5789" t="str">
            <v>CORTE/ESCAVACAO EM JAZIDAS OU CAMPO ABERTO</v>
          </cell>
          <cell r="D5789" t="str">
            <v>0018</v>
          </cell>
        </row>
        <row r="5789">
          <cell r="G5789">
            <v>102354</v>
          </cell>
          <cell r="H5789" t="str">
            <v>DESMONTE DE MATERIAL DE 3ª CATEGORIA (BLOCOS DE ROCHAS OU MATACOS), COM MARTELETE PNEUMÁTICO MANUAL - EXCLUSIVE CARGA E TRANSPORTE. AF_03/2021</v>
          </cell>
          <cell r="I5789" t="str">
            <v>M3</v>
          </cell>
          <cell r="J5789" t="str">
            <v>ATRIBUÍDO SÃO PAULO</v>
          </cell>
          <cell r="K5789" t="str">
            <v>151,72</v>
          </cell>
        </row>
        <row r="5790">
          <cell r="A5790" t="str">
            <v>MOVIMENTO DE TERRA</v>
          </cell>
          <cell r="B5790" t="str">
            <v>MOVT</v>
          </cell>
          <cell r="C5790" t="str">
            <v>CORTE/ESCAVACAO EM JAZIDAS OU CAMPO ABERTO</v>
          </cell>
          <cell r="D5790" t="str">
            <v>0018</v>
          </cell>
        </row>
        <row r="5790">
          <cell r="G5790">
            <v>102355</v>
          </cell>
          <cell r="H5790" t="str">
            <v>DESMONTE DE MATERIAL DE 3ª CATEGORIA (BLOCOS DE ROCHAS OU MATACOS), EM VALA, COM MARTELETE PNEUMÁTICO MANUAL -  EXCLUSIVE RETIRADA, CARGA E TRANSPORTE. AF_03/2021</v>
          </cell>
          <cell r="I5790" t="str">
            <v>M3</v>
          </cell>
          <cell r="J5790" t="str">
            <v>ATRIBUÍDO SÃO PAULO</v>
          </cell>
          <cell r="K5790" t="str">
            <v>177,98</v>
          </cell>
        </row>
        <row r="5791">
          <cell r="A5791" t="str">
            <v>MOVIMENTO DE TERRA</v>
          </cell>
          <cell r="B5791" t="str">
            <v>MOVT</v>
          </cell>
          <cell r="C5791" t="str">
            <v>CORTE/ESCAVACAO EM JAZIDAS OU CAMPO ABERTO</v>
          </cell>
          <cell r="D5791" t="str">
            <v>0018</v>
          </cell>
        </row>
        <row r="5791">
          <cell r="G5791">
            <v>102360</v>
          </cell>
          <cell r="H5791" t="str">
            <v>RETIRADA DE MATERIAL DE 3ª CATEGORIA (APÓS ESCAVAÇÃO/DESMONTE) EM VALAS, COM ESCAVADEIRA HIDRÁULICA - EXCLUSIVE CARGA E TRANSPORTE. AF_03/2021</v>
          </cell>
          <cell r="I5791" t="str">
            <v>M3</v>
          </cell>
          <cell r="J5791" t="str">
            <v>COLETADO</v>
          </cell>
          <cell r="K5791" t="str">
            <v>24,33</v>
          </cell>
        </row>
        <row r="5792">
          <cell r="A5792" t="str">
            <v>MOVIMENTO DE TERRA</v>
          </cell>
          <cell r="B5792" t="str">
            <v>MOVT</v>
          </cell>
          <cell r="C5792" t="str">
            <v>CORTE/ESCAVACAO EM JAZIDAS OU CAMPO ABERTO</v>
          </cell>
          <cell r="D5792" t="str">
            <v>0018</v>
          </cell>
        </row>
        <row r="5792">
          <cell r="G5792">
            <v>102361</v>
          </cell>
          <cell r="H5792" t="str">
            <v>RETIRADA DE MATERIAL DE 3ª CATEGORIA (APÓS ESCAVAÇÃO/DESMONTE) EM VALAS, COM RETROESCAVADEIRA - EXCLUSIVE CARGA E TRANSPORTE. AF_03/2021</v>
          </cell>
          <cell r="I5792" t="str">
            <v>M3</v>
          </cell>
          <cell r="J5792" t="str">
            <v>COEFICIENTE DE REPRESENTATIVIDADE</v>
          </cell>
          <cell r="K5792" t="str">
            <v>37,05</v>
          </cell>
        </row>
        <row r="5793">
          <cell r="A5793" t="str">
            <v>MOVIMENTO DE TERRA</v>
          </cell>
          <cell r="B5793" t="str">
            <v>MOVT</v>
          </cell>
          <cell r="C5793" t="str">
            <v>ESCAVACAO DE VALAS</v>
          </cell>
          <cell r="D5793" t="str">
            <v>0019</v>
          </cell>
        </row>
        <row r="5793">
          <cell r="G5793">
            <v>90082</v>
          </cell>
          <cell r="H5793" t="str">
            <v>ESCAVAÇÃO MECANIZADA DE VALA COM PROF. ATÉ 1,5 M (MÉDIA MONTANTE E JUSANTE/UMA COMPOSIÇÃO POR TRECHO), ESCAVADEIRA (0,8 M3), LARG. DE 1,5 M A 2,5 M, EM SOLO DE 1A CATEGORIA, EM LOCAIS COM ALTO NÍVEL DE INTERFERÊNCIA. AF_02/2021</v>
          </cell>
          <cell r="I5793" t="str">
            <v>M3</v>
          </cell>
          <cell r="J5793" t="str">
            <v>COLETADO</v>
          </cell>
          <cell r="K5793" t="str">
            <v>11,05</v>
          </cell>
        </row>
        <row r="5794">
          <cell r="A5794" t="str">
            <v>MOVIMENTO DE TERRA</v>
          </cell>
          <cell r="B5794" t="str">
            <v>MOVT</v>
          </cell>
          <cell r="C5794" t="str">
            <v>ESCAVACAO DE VALAS</v>
          </cell>
          <cell r="D5794" t="str">
            <v>0019</v>
          </cell>
        </row>
        <row r="5794">
          <cell r="G5794">
            <v>90084</v>
          </cell>
          <cell r="H5794" t="str">
            <v>ESCAVAÇÃO MECANIZADA DE VALA COM PROF. MAIOR QUE 1,5 M ATÉ 3,0 M (MÉDIA MONTANTE E JUSANTE/UMA COMPOSIÇÃO POR TRECHO), ESCAVADEIRA (0,8 M3), LARGURA ATÉ 1,5 M, EM SOLO DE 1A CATEGORIA, EM LOCAIS COM ALTO NÍVEL DE INTERFERÊNCIA. AF_02/2021</v>
          </cell>
          <cell r="I5794" t="str">
            <v>M3</v>
          </cell>
          <cell r="J5794" t="str">
            <v>COLETADO</v>
          </cell>
          <cell r="K5794" t="str">
            <v>10,70</v>
          </cell>
        </row>
        <row r="5795">
          <cell r="A5795" t="str">
            <v>MOVIMENTO DE TERRA</v>
          </cell>
          <cell r="B5795" t="str">
            <v>MOVT</v>
          </cell>
          <cell r="C5795" t="str">
            <v>ESCAVACAO DE VALAS</v>
          </cell>
          <cell r="D5795" t="str">
            <v>0019</v>
          </cell>
        </row>
        <row r="5795">
          <cell r="G5795">
            <v>90086</v>
          </cell>
          <cell r="H5795" t="str">
            <v>ESCAVAÇÃO MECANIZADA DE VALA COM PROF. MAIOR QUE 3,0 M ATÉ 4,5 M(MÉDIA MONTANTE E JUSANTE/UMA COMPOSIÇÃO POR TRECHO), ESCAVADEIRA (0,8 M3), LARG. MENOR QUE 1,5 M, EM SOLO DE 1A CATEGORIA, EM LOCAIS COM ALTO NÍVEL DE INTERFERÊNCIA. AF_02/2021</v>
          </cell>
          <cell r="I5795" t="str">
            <v>M3</v>
          </cell>
          <cell r="J5795" t="str">
            <v>COLETADO</v>
          </cell>
          <cell r="K5795" t="str">
            <v>10,11</v>
          </cell>
        </row>
        <row r="5796">
          <cell r="A5796" t="str">
            <v>MOVIMENTO DE TERRA</v>
          </cell>
          <cell r="B5796" t="str">
            <v>MOVT</v>
          </cell>
          <cell r="C5796" t="str">
            <v>ESCAVACAO DE VALAS</v>
          </cell>
          <cell r="D5796" t="str">
            <v>0019</v>
          </cell>
        </row>
        <row r="5796">
          <cell r="G5796">
            <v>90087</v>
          </cell>
          <cell r="H5796" t="str">
            <v>ESCAVAÇÃO MECANIZADA DE VALA COM PROF. DE 3,0 M ATÉ 4,5 M(MÉDIA MONTANTE E JUSANTE/UMA COMPOSIÇÃO POR TRECHO), ESCAVADEIRA (1,2 M3), LARG. DE 1,5 M A 2,5 M, EM SOLO DE 1A CATEGORIA, EM LOCAIS COM ALTO NÍVEL DE INTERFERÊNCIA. AF_02/2021</v>
          </cell>
          <cell r="I5796" t="str">
            <v>M3</v>
          </cell>
          <cell r="J5796" t="str">
            <v>COEFICIENTE DE REPRESENTATIVIDADE</v>
          </cell>
          <cell r="K5796" t="str">
            <v>9,22</v>
          </cell>
        </row>
        <row r="5797">
          <cell r="A5797" t="str">
            <v>MOVIMENTO DE TERRA</v>
          </cell>
          <cell r="B5797" t="str">
            <v>MOVT</v>
          </cell>
          <cell r="C5797" t="str">
            <v>ESCAVACAO DE VALAS</v>
          </cell>
          <cell r="D5797" t="str">
            <v>0019</v>
          </cell>
        </row>
        <row r="5797">
          <cell r="G5797">
            <v>90090</v>
          </cell>
          <cell r="H5797" t="str">
            <v>ESCAVAÇÃO MECANIZADA DE VALA COM PROF. MAIOR QUE 4,5 M ATÉ 6,0 M(MÉDIA MONTANTE E JUSANTE/UMA COMPOSIÇÃO POR TRECHO), ESCAVADEIRA (1,2 M3), LARG. DE 1,5 M A 2,5 M, EM SOLO DE 1A CATEGORIA, EM LOCAIS COM ALTO NÍVEL DE INTERFERÊNCIA. AF_02/2021</v>
          </cell>
          <cell r="I5797" t="str">
            <v>M3</v>
          </cell>
          <cell r="J5797" t="str">
            <v>COEFICIENTE DE REPRESENTATIVIDADE</v>
          </cell>
          <cell r="K5797" t="str">
            <v>9,02</v>
          </cell>
        </row>
        <row r="5798">
          <cell r="A5798" t="str">
            <v>MOVIMENTO DE TERRA</v>
          </cell>
          <cell r="B5798" t="str">
            <v>MOVT</v>
          </cell>
          <cell r="C5798" t="str">
            <v>ESCAVACAO DE VALAS</v>
          </cell>
          <cell r="D5798" t="str">
            <v>0019</v>
          </cell>
        </row>
        <row r="5798">
          <cell r="G5798">
            <v>90091</v>
          </cell>
          <cell r="H5798" t="str">
            <v>ESCAVAÇÃO MECANIZADA DE VALA COM PROF. ATÉ 1,5 M (MÉDIA MONTANTE E JUSANTE/UMA COMPOSIÇÃO POR TRECHO), ESCAVADEIRA (0,8 M3), LARG. DE 1,5 M A 2,5 M, EM SOLO DE 1A CATEGORIA, LOCAIS COM BAIXO NÍVEL DE INTERFERÊNCIA. AF_02/2021</v>
          </cell>
          <cell r="I5798" t="str">
            <v>M3</v>
          </cell>
          <cell r="J5798" t="str">
            <v>COLETADO</v>
          </cell>
          <cell r="K5798" t="str">
            <v>5,97</v>
          </cell>
        </row>
        <row r="5799">
          <cell r="A5799" t="str">
            <v>MOVIMENTO DE TERRA</v>
          </cell>
          <cell r="B5799" t="str">
            <v>MOVT</v>
          </cell>
          <cell r="C5799" t="str">
            <v>ESCAVACAO DE VALAS</v>
          </cell>
          <cell r="D5799" t="str">
            <v>0019</v>
          </cell>
        </row>
        <row r="5799">
          <cell r="G5799">
            <v>90092</v>
          </cell>
          <cell r="H5799" t="str">
            <v>ESCAVAÇÃO MECANIZADA DE VALA COM PROF. MAIOR QUE 1,5 M E ATÉ 3,0 M(MÉDIA MONTANTE E JUSANTE/UMA COMPOSIÇÃO POR TRECHO), ESCAVADEIRA (0,8 M3), LARG. MENOR QUE 1,5 M, EM SOLO DE 1A CATEGORIA, LOCAIS COM BAIXO NÍVEL DE INTERFERÊNCIA. AF_02/2021</v>
          </cell>
          <cell r="I5799" t="str">
            <v>M3</v>
          </cell>
          <cell r="J5799" t="str">
            <v>COLETADO</v>
          </cell>
          <cell r="K5799" t="str">
            <v>5,89</v>
          </cell>
        </row>
        <row r="5800">
          <cell r="A5800" t="str">
            <v>MOVIMENTO DE TERRA</v>
          </cell>
          <cell r="B5800" t="str">
            <v>MOVT</v>
          </cell>
          <cell r="C5800" t="str">
            <v>ESCAVACAO DE VALAS</v>
          </cell>
          <cell r="D5800" t="str">
            <v>0019</v>
          </cell>
        </row>
        <row r="5800">
          <cell r="G5800">
            <v>90094</v>
          </cell>
          <cell r="H5800" t="str">
            <v>ESCAVAÇÃO MECANIZADA DE VALA COM PROF. MAIOR QUE 3,0 M ATÉ 4,5 M (MÉDIA MONTANTE E JUSANTE/UMA COMPOSIÇÃO POR TRECHO), ESCAVADEIRA (0,8 M3), LARG. MENOR QUE 1,5 M, EM SOLO DE 1A CATEGORIA, LOCAIS COM BAIXO NÍVEL DE INTERFERÊNCIA. AF_02/2021</v>
          </cell>
          <cell r="I5800" t="str">
            <v>M3</v>
          </cell>
          <cell r="J5800" t="str">
            <v>COLETADO</v>
          </cell>
          <cell r="K5800" t="str">
            <v>5,59</v>
          </cell>
        </row>
        <row r="5801">
          <cell r="A5801" t="str">
            <v>MOVIMENTO DE TERRA</v>
          </cell>
          <cell r="B5801" t="str">
            <v>MOVT</v>
          </cell>
          <cell r="C5801" t="str">
            <v>ESCAVACAO DE VALAS</v>
          </cell>
          <cell r="D5801" t="str">
            <v>0019</v>
          </cell>
        </row>
        <row r="5801">
          <cell r="G5801">
            <v>90095</v>
          </cell>
          <cell r="H5801" t="str">
            <v>ESCAVAÇÃO MECANIZADA DE VALA COM PROF. MAIOR QUE 3,0 M ATÉ 4,5 M (MÉDIA MONTANTE E JUSANTE/UMA COMPOSIÇÃO POR TRECHO), ESCAVADEIRA (1,2 M3), LARG. DE 1,5 M A 2,5 M, EM SOLO DE 1A CATEGORIA, LOCAIS COM BAIXO NÍVEL DE INTERFERÊNCIA. AF_02/2021</v>
          </cell>
          <cell r="I5801" t="str">
            <v>M3</v>
          </cell>
          <cell r="J5801" t="str">
            <v>COEFICIENTE DE REPRESENTATIVIDADE</v>
          </cell>
          <cell r="K5801" t="str">
            <v>5,07</v>
          </cell>
        </row>
        <row r="5802">
          <cell r="A5802" t="str">
            <v>MOVIMENTO DE TERRA</v>
          </cell>
          <cell r="B5802" t="str">
            <v>MOVT</v>
          </cell>
          <cell r="C5802" t="str">
            <v>ESCAVACAO DE VALAS</v>
          </cell>
          <cell r="D5802" t="str">
            <v>0019</v>
          </cell>
        </row>
        <row r="5802">
          <cell r="G5802">
            <v>90098</v>
          </cell>
          <cell r="H5802" t="str">
            <v>ESCAVAÇÃO MECANIZADA DE VALA COM PROF. MAIOR QUE 4,5 M ATÉ 6,0 M (MÉDIA MONTANTE E JUSANTE/UMA COMPOSIÇÃO POR TRECHO), ESCAVADEIRA (1,2 M3), LARG. DE 1,5 M A 2,5 M, EM SOLO DE 1A CATEGORIA, LOCAIS COM BAIXO NÍVEL DE INTERFERÊNCIA. AF_02/2021</v>
          </cell>
          <cell r="I5802" t="str">
            <v>M3</v>
          </cell>
          <cell r="J5802" t="str">
            <v>COEFICIENTE DE REPRESENTATIVIDADE</v>
          </cell>
          <cell r="K5802" t="str">
            <v>4,98</v>
          </cell>
        </row>
        <row r="5803">
          <cell r="A5803" t="str">
            <v>MOVIMENTO DE TERRA</v>
          </cell>
          <cell r="B5803" t="str">
            <v>MOVT</v>
          </cell>
          <cell r="C5803" t="str">
            <v>ESCAVACAO DE VALAS</v>
          </cell>
          <cell r="D5803" t="str">
            <v>0019</v>
          </cell>
        </row>
        <row r="5803">
          <cell r="G5803">
            <v>90099</v>
          </cell>
          <cell r="H5803" t="str">
            <v>ESCAVAÇÃO MECANIZADA DE VALA COM PROF. ATÉ 1,5 M (MÉDIA MONTANTE E JUSANTE/UMA COMPOSIÇÃO POR TRECHO), RETROESCAV. (0,26 M3), LARG. MENOR QUE 0,8 M, EM SOLO DE 1A CATEGORIA, EM LOCAIS COM ALTO NÍVEL DE INTERFERÊNCIA. AF_02/2021</v>
          </cell>
          <cell r="I5803" t="str">
            <v>M3</v>
          </cell>
          <cell r="J5803" t="str">
            <v>COEFICIENTE DE REPRESENTATIVIDADE</v>
          </cell>
          <cell r="K5803" t="str">
            <v>15,47</v>
          </cell>
        </row>
        <row r="5804">
          <cell r="A5804" t="str">
            <v>MOVIMENTO DE TERRA</v>
          </cell>
          <cell r="B5804" t="str">
            <v>MOVT</v>
          </cell>
          <cell r="C5804" t="str">
            <v>ESCAVACAO DE VALAS</v>
          </cell>
          <cell r="D5804" t="str">
            <v>0019</v>
          </cell>
        </row>
        <row r="5804">
          <cell r="G5804">
            <v>90100</v>
          </cell>
          <cell r="H5804" t="str">
            <v>ESCAVAÇÃO MECANIZADA DE VALA COM PROF. ATÉ 1,5 M (MÉDIA MONTANTE E JUSANTE/UMA COMPOSIÇÃO POR TRECHO), RETROESCAV. (0,26 M3), LARG. DE 0,8 M A 1,5 M, EM SOLO DE 1A CATEGORIA, EM LOCAIS COM ALTO NÍVEL DE INTERFERÊNCIA. AF_02/2021</v>
          </cell>
          <cell r="I5804" t="str">
            <v>M3</v>
          </cell>
          <cell r="J5804" t="str">
            <v>COEFICIENTE DE REPRESENTATIVIDADE</v>
          </cell>
          <cell r="K5804" t="str">
            <v>13,14</v>
          </cell>
        </row>
        <row r="5805">
          <cell r="A5805" t="str">
            <v>MOVIMENTO DE TERRA</v>
          </cell>
          <cell r="B5805" t="str">
            <v>MOVT</v>
          </cell>
          <cell r="C5805" t="str">
            <v>ESCAVACAO DE VALAS</v>
          </cell>
          <cell r="D5805" t="str">
            <v>0019</v>
          </cell>
        </row>
        <row r="5805">
          <cell r="G5805">
            <v>90101</v>
          </cell>
          <cell r="H5805" t="str">
            <v>ESCAVAÇÃO MECANIZADA DE VALA COM PROF. MAIOR QUE 1,5 M ATÉ 3,0 M (MÉDIA MONTANTE E JUSANTE/UMA COMPOSIÇÃO POR TRECHO), RETROESCAV. (0,26 M3), LARG. MENOR QUE 0,8 M, EM SOLO DE 1A CATEGORIA, EM LOCAIS COM ALTO NÍVEL DE INTERFERÊNCIA. AF_02/2021</v>
          </cell>
          <cell r="I5805" t="str">
            <v>M3</v>
          </cell>
          <cell r="J5805" t="str">
            <v>COEFICIENTE DE REPRESENTATIVIDADE</v>
          </cell>
          <cell r="K5805" t="str">
            <v>12,97</v>
          </cell>
        </row>
        <row r="5806">
          <cell r="A5806" t="str">
            <v>MOVIMENTO DE TERRA</v>
          </cell>
          <cell r="B5806" t="str">
            <v>MOVT</v>
          </cell>
          <cell r="C5806" t="str">
            <v>ESCAVACAO DE VALAS</v>
          </cell>
          <cell r="D5806" t="str">
            <v>0019</v>
          </cell>
        </row>
        <row r="5806">
          <cell r="G5806">
            <v>90102</v>
          </cell>
          <cell r="H5806" t="str">
            <v>ESCAVAÇÃO MECANIZADA DE VALA COM PROF. MAIOR QUE 1,5 M ATÉ 3,0 M (MÉDIA MONTANTE E JUSANTE/UMA COMPOSIÇÃO POR TRECHO), RETROESCAV. (0,26 M3), LARGURA DE 0,8 M A 1,5 M, EM SOLO DE 1A CATEGORIA, EM LOCAIS COM ALTO NÍVEL DE INTERFERÊNCIA. AF_02/2021</v>
          </cell>
          <cell r="I5806" t="str">
            <v>M3</v>
          </cell>
          <cell r="J5806" t="str">
            <v>COEFICIENTE DE REPRESENTATIVIDADE</v>
          </cell>
          <cell r="K5806" t="str">
            <v>11,80</v>
          </cell>
        </row>
        <row r="5807">
          <cell r="A5807" t="str">
            <v>MOVIMENTO DE TERRA</v>
          </cell>
          <cell r="B5807" t="str">
            <v>MOVT</v>
          </cell>
          <cell r="C5807" t="str">
            <v>ESCAVACAO DE VALAS</v>
          </cell>
          <cell r="D5807" t="str">
            <v>0019</v>
          </cell>
        </row>
        <row r="5807">
          <cell r="G5807">
            <v>90105</v>
          </cell>
          <cell r="H5807" t="str">
            <v>ESCAVAÇÃO MECANIZADA DE VALA COM PROFUNDIDADE ATÉ 1,5 M (MÉDIA MONTANTE E JUSANTE/UMA COMPOSIÇÃO POR TRECHO), RETROESCAV. (0,26 M3), LARGURA MENOR QUE 0,8 M, EM SOLO DE 1A CATEGORIA, LOCAIS COM BAIXO NÍVEL DE INTERFERÊNCIA. AF_02/2021</v>
          </cell>
          <cell r="I5807" t="str">
            <v>M3</v>
          </cell>
          <cell r="J5807" t="str">
            <v>COEFICIENTE DE REPRESENTATIVIDADE</v>
          </cell>
          <cell r="K5807" t="str">
            <v>8,52</v>
          </cell>
        </row>
        <row r="5808">
          <cell r="A5808" t="str">
            <v>MOVIMENTO DE TERRA</v>
          </cell>
          <cell r="B5808" t="str">
            <v>MOVT</v>
          </cell>
          <cell r="C5808" t="str">
            <v>ESCAVACAO DE VALAS</v>
          </cell>
          <cell r="D5808" t="str">
            <v>0019</v>
          </cell>
        </row>
        <row r="5808">
          <cell r="G5808">
            <v>90106</v>
          </cell>
          <cell r="H5808" t="str">
            <v>ESCAVAÇÃO MECANIZADA DE VALA COM PROFUNDIDADE ATÉ 1,5 M (MÉDIA MONTANTE E JUSANTE/UMA COMPOSIÇÃO POR TRECHO), RETROESCAV. (0,26 M3), LARGURA DE 0,8 M A 1,5 M, EM SOLO DE 1A CATEGORIA, LOCAIS COM BAIXO NÍVEL DE INTERFERÊNCIA. AF_02/2021</v>
          </cell>
          <cell r="I5808" t="str">
            <v>M3</v>
          </cell>
          <cell r="J5808" t="str">
            <v>COEFICIENTE DE REPRESENTATIVIDADE</v>
          </cell>
          <cell r="K5808" t="str">
            <v>7,25</v>
          </cell>
        </row>
        <row r="5809">
          <cell r="A5809" t="str">
            <v>MOVIMENTO DE TERRA</v>
          </cell>
          <cell r="B5809" t="str">
            <v>MOVT</v>
          </cell>
          <cell r="C5809" t="str">
            <v>ESCAVACAO DE VALAS</v>
          </cell>
          <cell r="D5809" t="str">
            <v>0019</v>
          </cell>
        </row>
        <row r="5809">
          <cell r="G5809">
            <v>90107</v>
          </cell>
          <cell r="H5809" t="str">
            <v>ESCAVAÇÃO MECANIZADA DE VALA COM PROFUNDIDADE MAIOR QUE 1,5 M ATÉ 3,0 M (MÉDIA MONTANTE E JUSANTE/UMA COMPOSIÇÃO POR TRECHO), RETROESCAV. (0,26 M3), LARGURA MENOR QUE 0,8 M, EM SOLO DE 1A CATEGORIA, LOCAIS COM BAIXO NÍVEL DE INTERFERÊNCIA. AF_02/2021</v>
          </cell>
          <cell r="I5809" t="str">
            <v>M3</v>
          </cell>
          <cell r="J5809" t="str">
            <v>COEFICIENTE DE REPRESENTATIVIDADE</v>
          </cell>
          <cell r="K5809" t="str">
            <v>7,16</v>
          </cell>
        </row>
        <row r="5810">
          <cell r="A5810" t="str">
            <v>MOVIMENTO DE TERRA</v>
          </cell>
          <cell r="B5810" t="str">
            <v>MOVT</v>
          </cell>
          <cell r="C5810" t="str">
            <v>ESCAVACAO DE VALAS</v>
          </cell>
          <cell r="D5810" t="str">
            <v>0019</v>
          </cell>
        </row>
        <row r="5810">
          <cell r="G5810">
            <v>90108</v>
          </cell>
          <cell r="H5810" t="str">
            <v>ESCAVAÇÃO MECANIZADA DE VALA COM PROFUNDIDADE MAIOR QUE 1,5 M ATÉ 3,0 M (MÉDIA MONTANTE E JUSANTE/UMA COMPOSIÇÃO POR TRECHO), RETROESCAV (0,26 M3), LARGURA DE 0,8 M A 1,5 M, EM SOLO DE 1A CATEGORIA, LOCAIS COM BAIXO NÍVEL DE INTERFERÊNCIA. AF_02/2021</v>
          </cell>
          <cell r="I5810" t="str">
            <v>M3</v>
          </cell>
          <cell r="J5810" t="str">
            <v>COEFICIENTE DE REPRESENTATIVIDADE</v>
          </cell>
          <cell r="K5810" t="str">
            <v>6,51</v>
          </cell>
        </row>
        <row r="5811">
          <cell r="A5811" t="str">
            <v>MOVIMENTO DE TERRA</v>
          </cell>
          <cell r="B5811" t="str">
            <v>MOVT</v>
          </cell>
          <cell r="C5811" t="str">
            <v>ESCAVACAO DE VALAS</v>
          </cell>
          <cell r="D5811" t="str">
            <v>0019</v>
          </cell>
        </row>
        <row r="5811">
          <cell r="G5811">
            <v>93358</v>
          </cell>
          <cell r="H5811" t="str">
            <v>ESCAVAÇÃO MANUAL DE VALA COM PROFUNDIDADE MENOR OU IGUAL A 1,30 M. AF_02/2021</v>
          </cell>
          <cell r="I5811" t="str">
            <v>M3</v>
          </cell>
          <cell r="J5811" t="str">
            <v>COLETADO</v>
          </cell>
          <cell r="K5811" t="str">
            <v>73,30</v>
          </cell>
        </row>
        <row r="5812">
          <cell r="A5812" t="str">
            <v>MOVIMENTO DE TERRA</v>
          </cell>
          <cell r="B5812" t="str">
            <v>MOVT</v>
          </cell>
          <cell r="C5812" t="str">
            <v>ESCAVACAO DE VALAS</v>
          </cell>
          <cell r="D5812" t="str">
            <v>0019</v>
          </cell>
        </row>
        <row r="5812">
          <cell r="G5812">
            <v>102276</v>
          </cell>
          <cell r="H5812" t="str">
            <v>ESCAVAÇÃO MECANIZADA DE VALA COM PROF. ATÉ 1,5 M (MÉDIA MONTANTE E JUSANTE/UMA COMPOSIÇÃO POR TRECHO), ESCAVADEIRA (0,8 M3), LARG. MENOR QUE 1,5 M, EM SOLO DE 1A CATEGORIA, EM LOCAIS COM ALTO NÍVEL DE INTERFERÊNCIA. AF_02/2021</v>
          </cell>
          <cell r="I5812" t="str">
            <v>M3</v>
          </cell>
          <cell r="J5812" t="str">
            <v>COLETADO</v>
          </cell>
          <cell r="K5812" t="str">
            <v>12,43</v>
          </cell>
        </row>
        <row r="5813">
          <cell r="A5813" t="str">
            <v>MOVIMENTO DE TERRA</v>
          </cell>
          <cell r="B5813" t="str">
            <v>MOVT</v>
          </cell>
          <cell r="C5813" t="str">
            <v>ESCAVACAO DE VALAS</v>
          </cell>
          <cell r="D5813" t="str">
            <v>0019</v>
          </cell>
        </row>
        <row r="5813">
          <cell r="G5813">
            <v>102277</v>
          </cell>
          <cell r="H5813" t="str">
            <v>ESCAVAÇÃO MECANIZADA DE VALA COM PROF. MAIOR QUE  4,5 M ATÉ 6,0 M (MÉDIA MONTANTE E JUSANTE/UMA COMPOSIÇÃO POR TRECHO), ESCAVADEIRA (0,8 M3), LARG. MENOR QUE 1,5 M, EM SOLO DE 1A CATEGORIA, EM LOCAIS COM ALTO NÍVEL DE INTERFERÊNCIA. AF_02/2021</v>
          </cell>
          <cell r="I5813" t="str">
            <v>M3</v>
          </cell>
          <cell r="J5813" t="str">
            <v>COLETADO</v>
          </cell>
          <cell r="K5813" t="str">
            <v>9,81</v>
          </cell>
        </row>
        <row r="5814">
          <cell r="A5814" t="str">
            <v>MOVIMENTO DE TERRA</v>
          </cell>
          <cell r="B5814" t="str">
            <v>MOVT</v>
          </cell>
          <cell r="C5814" t="str">
            <v>ESCAVACAO DE VALAS</v>
          </cell>
          <cell r="D5814" t="str">
            <v>0019</v>
          </cell>
        </row>
        <row r="5814">
          <cell r="G5814">
            <v>102278</v>
          </cell>
          <cell r="H5814" t="str">
            <v>ESCAVAÇÃO MECANIZADA DE VALA COM PROF. MAIOR QUE 1,50 M ATÉ 3,0 M (MÉDIA MONTANTE E JUSANTE/UMA COMPOSIÇÃO POR TRECHO), ESCAVADEIRA (1,2 M3), LARG. DE 1,5 M A 2,5 M, EM SOLO DE 1A CATEGORIA, EM LOCAIS COM ALTO NÍVEL DE INTERFERÊNCIA. AF_02/2021</v>
          </cell>
          <cell r="I5814" t="str">
            <v>M3</v>
          </cell>
          <cell r="J5814" t="str">
            <v>COEFICIENTE DE REPRESENTATIVIDADE</v>
          </cell>
          <cell r="K5814" t="str">
            <v>9,61</v>
          </cell>
        </row>
        <row r="5815">
          <cell r="A5815" t="str">
            <v>MOVIMENTO DE TERRA</v>
          </cell>
          <cell r="B5815" t="str">
            <v>MOVT</v>
          </cell>
          <cell r="C5815" t="str">
            <v>ESCAVACAO DE VALAS</v>
          </cell>
          <cell r="D5815" t="str">
            <v>0019</v>
          </cell>
        </row>
        <row r="5815">
          <cell r="G5815">
            <v>102279</v>
          </cell>
          <cell r="H5815" t="str">
            <v>ESCAVAÇÃO MECANIZADA DE VALA COM PROF. ATÉ 1,5 M (MÉDIA MONTANTE E JUSANTE/UMA COMPOSIÇÃO POR TRECHO), ESCAVADEIRA (0,8 M3),LARG. MENOR QUE 1,5 M, EM SOLO DE 1A CATEGORIA, LOCAIS COM BAIXO NÍVEL DE INTERFERÊNCIA. AF_02/2021</v>
          </cell>
          <cell r="I5815" t="str">
            <v>M3</v>
          </cell>
          <cell r="J5815" t="str">
            <v>COLETADO</v>
          </cell>
          <cell r="K5815" t="str">
            <v>6,85</v>
          </cell>
        </row>
        <row r="5816">
          <cell r="A5816" t="str">
            <v>MOVIMENTO DE TERRA</v>
          </cell>
          <cell r="B5816" t="str">
            <v>MOVT</v>
          </cell>
          <cell r="C5816" t="str">
            <v>ESCAVACAO DE VALAS</v>
          </cell>
          <cell r="D5816" t="str">
            <v>0019</v>
          </cell>
        </row>
        <row r="5816">
          <cell r="G5816">
            <v>102280</v>
          </cell>
          <cell r="H5816" t="str">
            <v>ESCAVAÇÃO MECANIZADA DE VALA COM PROF. MAIOR QUE 4,5 M ATÉ 6,0 M (MÉDIA MONTANTE E JUSANTE/UMA COMPOSIÇÃO POR TRECHO),COM ESCAVADEIRA (0,8 M3), LARG. MENOR QUE 1,5 M, EM SOLO DE 1A CATEGORIA, LOCAIS COM BAIXO NÍVEL DE INTERFERÊNCIA. AF_02/2021</v>
          </cell>
          <cell r="I5816" t="str">
            <v>M3</v>
          </cell>
          <cell r="J5816" t="str">
            <v>COLETADO</v>
          </cell>
          <cell r="K5816" t="str">
            <v>5,42</v>
          </cell>
        </row>
        <row r="5817">
          <cell r="A5817" t="str">
            <v>MOVIMENTO DE TERRA</v>
          </cell>
          <cell r="B5817" t="str">
            <v>MOVT</v>
          </cell>
          <cell r="C5817" t="str">
            <v>ESCAVACAO DE VALAS</v>
          </cell>
          <cell r="D5817" t="str">
            <v>0019</v>
          </cell>
        </row>
        <row r="5817">
          <cell r="G5817">
            <v>102281</v>
          </cell>
          <cell r="H5817" t="str">
            <v>ESCAVAÇÃO MECANIZADA DE VALA COM PROF. MAIOR QUE 1,5 M ATÉ 3,0 M (MÉDIA MONTANTE E JUSANTE/UMA COMPOSIÇÃO POR TRECHO),COM ESCAVADEIRA (1,2 M3),LARG. DE 1,5 M A 2,5 M, EM SOLO DE 1A CATEGORIA, LOCAIS COM BAIXO NÍVEL DE INTERFERÊNCIA. AF_02/2021</v>
          </cell>
          <cell r="I5817" t="str">
            <v>M3</v>
          </cell>
          <cell r="J5817" t="str">
            <v>COEFICIENTE DE REPRESENTATIVIDADE</v>
          </cell>
          <cell r="K5817" t="str">
            <v>5,30</v>
          </cell>
        </row>
        <row r="5818">
          <cell r="A5818" t="str">
            <v>MOVIMENTO DE TERRA</v>
          </cell>
          <cell r="B5818" t="str">
            <v>MOVT</v>
          </cell>
          <cell r="C5818" t="str">
            <v>ESCAVACAO DE VALAS</v>
          </cell>
          <cell r="D5818" t="str">
            <v>0019</v>
          </cell>
        </row>
        <row r="5818">
          <cell r="G5818">
            <v>102282</v>
          </cell>
          <cell r="H5818" t="str">
            <v>ESCAVAÇÃO MECANIZADA DE VALA COM PROF. ATÉ 1,5 M (MÉDIA MONTANTE E JUSANTE/UMA COMPOSIÇÃO POR TRECHO), ESCAVADEIRA (0,8 M3),LARG. MENOR QUE 1,5 M, EM SOLO DE MOLE, EM LOCAIS COM ALTO NÍVEL DE INTERFERÊNCIA. AF_02/2021</v>
          </cell>
          <cell r="I5818" t="str">
            <v>M3</v>
          </cell>
          <cell r="J5818" t="str">
            <v>COLETADO</v>
          </cell>
          <cell r="K5818" t="str">
            <v>13,80</v>
          </cell>
        </row>
        <row r="5819">
          <cell r="A5819" t="str">
            <v>MOVIMENTO DE TERRA</v>
          </cell>
          <cell r="B5819" t="str">
            <v>MOVT</v>
          </cell>
          <cell r="C5819" t="str">
            <v>ESCAVACAO DE VALAS</v>
          </cell>
          <cell r="D5819" t="str">
            <v>0019</v>
          </cell>
        </row>
        <row r="5819">
          <cell r="G5819">
            <v>102283</v>
          </cell>
          <cell r="H5819" t="str">
            <v>ESCAVAÇÃO MECANIZADA DE VALA COM PROF. ATÉ 1,5 M (MÉDIA MONTANTE E JUSANTE/UMA COMPOSIÇÃO POR TRECHO), ESCAVADEIRA (0,8 M3), LARG. DE 1,5 M A 2,5 M, EM SOLO MOLE, EM LOCAIS COM ALTO NÍVEL DE INTERFERÊNCIA. AF_02/2021</v>
          </cell>
          <cell r="I5819" t="str">
            <v>M3</v>
          </cell>
          <cell r="J5819" t="str">
            <v>COLETADO</v>
          </cell>
          <cell r="K5819" t="str">
            <v>12,27</v>
          </cell>
        </row>
        <row r="5820">
          <cell r="A5820" t="str">
            <v>MOVIMENTO DE TERRA</v>
          </cell>
          <cell r="B5820" t="str">
            <v>MOVT</v>
          </cell>
          <cell r="C5820" t="str">
            <v>ESCAVACAO DE VALAS</v>
          </cell>
          <cell r="D5820" t="str">
            <v>0019</v>
          </cell>
        </row>
        <row r="5820">
          <cell r="G5820">
            <v>102284</v>
          </cell>
          <cell r="H5820" t="str">
            <v>ESCAVAÇÃO MECANIZADA DE VALA COM PROF. MAIOR QUE 1,5 M ATÉ 3,0 M (MÉDIA MONTANTE E JUSANTE/UMA COMPOSIÇÃO POR TRECHO), ESCAVADEIRA (0,8 M3), LARGURA ATÉ 1,5 M, EM SOLO MOLE, EM LOCAIS COM ALTO NÍVEL DE INTERFERÊNCIA. AF_02/2021</v>
          </cell>
          <cell r="I5820" t="str">
            <v>M3</v>
          </cell>
          <cell r="J5820" t="str">
            <v>COLETADO</v>
          </cell>
          <cell r="K5820" t="str">
            <v>11,87</v>
          </cell>
        </row>
        <row r="5821">
          <cell r="A5821" t="str">
            <v>MOVIMENTO DE TERRA</v>
          </cell>
          <cell r="B5821" t="str">
            <v>MOVT</v>
          </cell>
          <cell r="C5821" t="str">
            <v>ESCAVACAO DE VALAS</v>
          </cell>
          <cell r="D5821" t="str">
            <v>0019</v>
          </cell>
        </row>
        <row r="5821">
          <cell r="G5821">
            <v>102285</v>
          </cell>
          <cell r="H5821" t="str">
            <v>ESCAVAÇÃO MECANIZADA DE VALA COM PROF. MAIOR QUE 3,0 M ATÉ 4,5 M (MÉDIA MONTANTE E JUSANTE/UMA COMPOSIÇÃO POR TRECHO), ESCAVADEIRA (0,8 M3), LARG. MENOR QUE 1,5 M, EM SOLO  MOLE, EM LOCAIS COM ALTO NÍVEL DE INTERFERÊNCIA. AF_02/2021</v>
          </cell>
          <cell r="I5821" t="str">
            <v>M3</v>
          </cell>
          <cell r="J5821" t="str">
            <v>COLETADO</v>
          </cell>
          <cell r="K5821" t="str">
            <v>11,22</v>
          </cell>
        </row>
        <row r="5822">
          <cell r="A5822" t="str">
            <v>MOVIMENTO DE TERRA</v>
          </cell>
          <cell r="B5822" t="str">
            <v>MOVT</v>
          </cell>
          <cell r="C5822" t="str">
            <v>ESCAVACAO DE VALAS</v>
          </cell>
          <cell r="D5822" t="str">
            <v>0019</v>
          </cell>
        </row>
        <row r="5822">
          <cell r="G5822">
            <v>102286</v>
          </cell>
          <cell r="H5822" t="str">
            <v>ESCAVAÇÃO MECANIZADA DE VALA COM PROF. MAIOR QUE 4,5 M ATÉ 6,0 M (MÉDIA MONTANTE E JUSANTE/UMA COMPOSIÇÃO POR TRECHO), ESCAVADEIRA (0,8 M3),LARG. MENOR QUE 1,5 M, EM SOLO DE MOLE, EM LOCAIS COM ALTO NÍVEL DE INTERFERÊNCIA. AF_02/2021</v>
          </cell>
          <cell r="I5822" t="str">
            <v>M3</v>
          </cell>
          <cell r="J5822" t="str">
            <v>COLETADO</v>
          </cell>
          <cell r="K5822" t="str">
            <v>10,91</v>
          </cell>
        </row>
        <row r="5823">
          <cell r="A5823" t="str">
            <v>MOVIMENTO DE TERRA</v>
          </cell>
          <cell r="B5823" t="str">
            <v>MOVT</v>
          </cell>
          <cell r="C5823" t="str">
            <v>ESCAVACAO DE VALAS</v>
          </cell>
          <cell r="D5823" t="str">
            <v>0019</v>
          </cell>
        </row>
        <row r="5823">
          <cell r="G5823">
            <v>102287</v>
          </cell>
          <cell r="H5823" t="str">
            <v>ESCAVAÇÃO MECANIZADA DE VALA COM PROF. MAIOR QUE 1,5 M ATÉ 3,0 M (MÉDIA MONTANTE E JUSANTE/UMA COMPOSIÇÃO POR TRECHO),COM ESCAVADEIRA (1,2 M3),LARG. DE 1,5 M A 2,5 M, EM SOLO MOLE, EM LOCAIS COM ALTO NÍVEL DE INTERFERÊNCIA. AF_02/2021</v>
          </cell>
          <cell r="I5823" t="str">
            <v>M3</v>
          </cell>
          <cell r="J5823" t="str">
            <v>COEFICIENTE DE REPRESENTATIVIDADE</v>
          </cell>
          <cell r="K5823" t="str">
            <v>10,68</v>
          </cell>
        </row>
        <row r="5824">
          <cell r="A5824" t="str">
            <v>MOVIMENTO DE TERRA</v>
          </cell>
          <cell r="B5824" t="str">
            <v>MOVT</v>
          </cell>
          <cell r="C5824" t="str">
            <v>ESCAVACAO DE VALAS</v>
          </cell>
          <cell r="D5824" t="str">
            <v>0019</v>
          </cell>
        </row>
        <row r="5824">
          <cell r="G5824">
            <v>102288</v>
          </cell>
          <cell r="H5824" t="str">
            <v>ESCAVAÇÃO MECANIZADA DE VALA COM PROF. DE 3,0 M ATÉ 4,5 M (MÉDIA MONTANTE E JUSANTE/UMA COMPOSIÇÃO POR TRECHO), ESCAVADEIRA (1,2 M3), LARG. DE 1,5 M A 2,5 M, EM SOLO MOLE, EM LOCAIS COM ALTO NÍVEL DE INTERFERÊNCIA. AF_02/2021</v>
          </cell>
          <cell r="I5824" t="str">
            <v>M3</v>
          </cell>
          <cell r="J5824" t="str">
            <v>COEFICIENTE DE REPRESENTATIVIDADE</v>
          </cell>
          <cell r="K5824" t="str">
            <v>10,26</v>
          </cell>
        </row>
        <row r="5825">
          <cell r="A5825" t="str">
            <v>MOVIMENTO DE TERRA</v>
          </cell>
          <cell r="B5825" t="str">
            <v>MOVT</v>
          </cell>
          <cell r="C5825" t="str">
            <v>ESCAVACAO DE VALAS</v>
          </cell>
          <cell r="D5825" t="str">
            <v>0019</v>
          </cell>
        </row>
        <row r="5825">
          <cell r="G5825">
            <v>102289</v>
          </cell>
          <cell r="H5825" t="str">
            <v>ESCAVAÇÃO MECANIZADA DE VALA COM PROF. MAIOR QUE 4,5 M ATÉ 6,0 M (MÉDIA MONTANTE E JUSANTE/UMA COMPOSIÇÃO POR TRECHO), ESCAVADEIRA (1,2 M3), LARG. DE 1,5 M A 2,5 M, EM SOLO MOLE, EM LOCAIS COM ALTO NÍVEL DE INTERFERÊNCIA. AF_02/2021</v>
          </cell>
          <cell r="I5825" t="str">
            <v>M3</v>
          </cell>
          <cell r="J5825" t="str">
            <v>COEFICIENTE DE REPRESENTATIVIDADE</v>
          </cell>
          <cell r="K5825" t="str">
            <v>10,03</v>
          </cell>
        </row>
        <row r="5826">
          <cell r="A5826" t="str">
            <v>MOVIMENTO DE TERRA</v>
          </cell>
          <cell r="B5826" t="str">
            <v>MOVT</v>
          </cell>
          <cell r="C5826" t="str">
            <v>ESCAVACAO DE VALAS</v>
          </cell>
          <cell r="D5826" t="str">
            <v>0019</v>
          </cell>
        </row>
        <row r="5826">
          <cell r="G5826">
            <v>102290</v>
          </cell>
          <cell r="H5826" t="str">
            <v>ESCAVAÇÃO MECANIZADA DE VALA COM PROF. ATÉ 1,5 M (MÉDIA MONTANTE E JUSANTE/UMA COMPOSIÇÃO POR TRECHO), ESCAVADEIRA (0,8 M3),LARG. MENOR QUE 1,5 M, EM SOLO MOLE, LOCAIS COM BAIXO NÍVEL DE INTERFERÊNCIA. AF_02/2021</v>
          </cell>
          <cell r="I5826" t="str">
            <v>M3</v>
          </cell>
          <cell r="J5826" t="str">
            <v>COLETADO</v>
          </cell>
          <cell r="K5826" t="str">
            <v>7,61</v>
          </cell>
        </row>
        <row r="5827">
          <cell r="A5827" t="str">
            <v>MOVIMENTO DE TERRA</v>
          </cell>
          <cell r="B5827" t="str">
            <v>MOVT</v>
          </cell>
          <cell r="C5827" t="str">
            <v>ESCAVACAO DE VALAS</v>
          </cell>
          <cell r="D5827" t="str">
            <v>0019</v>
          </cell>
        </row>
        <row r="5827">
          <cell r="G5827">
            <v>102291</v>
          </cell>
          <cell r="H5827" t="str">
            <v>ESCAVAÇÃO MECANIZADA DE VALA COM PROF. ATÉ 1,5 M (MÉDIA MONTANTE E JUSANTE/UMA COMPOSIÇÃO POR TRECHO), ESCAVADEIRA (0,8 M3), LARG. DE 1,5 M A 2,5 M, EM SOLO MOLE, LOCAIS COM BAIXO NÍVEL DE INTERFERÊNCIA. AF_02/2021</v>
          </cell>
          <cell r="I5827" t="str">
            <v>M3</v>
          </cell>
          <cell r="J5827" t="str">
            <v>COLETADO</v>
          </cell>
          <cell r="K5827" t="str">
            <v>6,76</v>
          </cell>
        </row>
        <row r="5828">
          <cell r="A5828" t="str">
            <v>MOVIMENTO DE TERRA</v>
          </cell>
          <cell r="B5828" t="str">
            <v>MOVT</v>
          </cell>
          <cell r="C5828" t="str">
            <v>ESCAVACAO DE VALAS</v>
          </cell>
          <cell r="D5828" t="str">
            <v>0019</v>
          </cell>
        </row>
        <row r="5828">
          <cell r="G5828">
            <v>102292</v>
          </cell>
          <cell r="H5828" t="str">
            <v>ESCAVAÇÃO MECANIZADA DE VALA COM PROF. MAIOR QUE 1,5 M E ATÉ 3,0 M (MÉDIA MONTANTE E JUSANTE/UMA COMPOSIÇÃO POR TRECHO), ESCAVADEIRA (0,8 M3), LARG. MENOR QUE 1,5 M, EM SOLO MOLE, LOCAIS COM BAIXO NÍVEL DE INTERFERÊNCIA. AF_02/2021</v>
          </cell>
          <cell r="I5828" t="str">
            <v>M3</v>
          </cell>
          <cell r="J5828" t="str">
            <v>COLETADO</v>
          </cell>
          <cell r="K5828" t="str">
            <v>6,54</v>
          </cell>
        </row>
        <row r="5829">
          <cell r="A5829" t="str">
            <v>MOVIMENTO DE TERRA</v>
          </cell>
          <cell r="B5829" t="str">
            <v>MOVT</v>
          </cell>
          <cell r="C5829" t="str">
            <v>ESCAVACAO DE VALAS</v>
          </cell>
          <cell r="D5829" t="str">
            <v>0019</v>
          </cell>
        </row>
        <row r="5829">
          <cell r="G5829">
            <v>102293</v>
          </cell>
          <cell r="H5829" t="str">
            <v>ESCAVAÇÃO MECANIZADA DE VALA COM PROF.MAIOR QUE 3,0 M ATÉ 4,5 M (MÉDIA MONTANTE E JUSANTE/UMA COMPOSIÇÃO POR TRECHO), ESCAVADEIRA (0,8 M3), LARG. MENOR QUE 1,5 M, EM SOLO MOLE, LOCAIS COM BAIXO NÍVEL DE INTERFERÊNCIA. AF_02/2021</v>
          </cell>
          <cell r="I5829" t="str">
            <v>M3</v>
          </cell>
          <cell r="J5829" t="str">
            <v>COLETADO</v>
          </cell>
          <cell r="K5829" t="str">
            <v>6,20</v>
          </cell>
        </row>
        <row r="5830">
          <cell r="A5830" t="str">
            <v>MOVIMENTO DE TERRA</v>
          </cell>
          <cell r="B5830" t="str">
            <v>MOVT</v>
          </cell>
          <cell r="C5830" t="str">
            <v>ESCAVACAO DE VALAS</v>
          </cell>
          <cell r="D5830" t="str">
            <v>0019</v>
          </cell>
        </row>
        <row r="5830">
          <cell r="G5830">
            <v>102294</v>
          </cell>
          <cell r="H5830" t="str">
            <v>ESCAVAÇÃO MECANIZADA DE VALA COM PROF. MAIOR QUE 4,5 M ATÉ 6,0 M (MÉDIA MONTANTE E JUSANTE/UMA COMPOSIÇÃO POR TRECHO),COM ESCAVADEIRA (0,8 M3), LARG. MENOR QUE 1,5 M, EM SOLO MOLE, LOCAIS COM BAIXO NÍVEL DE INTERFERÊNCIA. AF_02/2021</v>
          </cell>
          <cell r="I5830" t="str">
            <v>M3</v>
          </cell>
          <cell r="J5830" t="str">
            <v>COLETADO</v>
          </cell>
          <cell r="K5830" t="str">
            <v>6,03</v>
          </cell>
        </row>
        <row r="5831">
          <cell r="A5831" t="str">
            <v>MOVIMENTO DE TERRA</v>
          </cell>
          <cell r="B5831" t="str">
            <v>MOVT</v>
          </cell>
          <cell r="C5831" t="str">
            <v>ESCAVACAO DE VALAS</v>
          </cell>
          <cell r="D5831" t="str">
            <v>0019</v>
          </cell>
        </row>
        <row r="5831">
          <cell r="G5831">
            <v>102295</v>
          </cell>
          <cell r="H5831" t="str">
            <v>ESCAVAÇÃO MECANIZADA DE VALA COM PROF. MAIOR QUE 1,5 M ATÉ 3,0 M (MÉDIA MONTANTE E JUSANTE/UMA COMPOSIÇÃO POR TRECHO),COM ESCAVADEIRA (1,2 M3), LARG. DE 1,5 M A 2,5 M, EM SOLO MOLE, LOCAIS COM BAIXO NÍVEL DE INTERFERÊNCIA. AF_02/2021</v>
          </cell>
          <cell r="I5831" t="str">
            <v>M3</v>
          </cell>
          <cell r="J5831" t="str">
            <v>COEFICIENTE DE REPRESENTATIVIDADE</v>
          </cell>
          <cell r="K5831" t="str">
            <v>5,88</v>
          </cell>
        </row>
        <row r="5832">
          <cell r="A5832" t="str">
            <v>MOVIMENTO DE TERRA</v>
          </cell>
          <cell r="B5832" t="str">
            <v>MOVT</v>
          </cell>
          <cell r="C5832" t="str">
            <v>ESCAVACAO DE VALAS</v>
          </cell>
          <cell r="D5832" t="str">
            <v>0019</v>
          </cell>
        </row>
        <row r="5832">
          <cell r="G5832">
            <v>102296</v>
          </cell>
          <cell r="H5832" t="str">
            <v>ESCAVAÇÃO MECANIZADA DE VALA COM PROF. MAIOR QUE 3,0 M ATÉ 4,5 M (MÉDIA MONTANTE E JUSANTE/UMA COMPOSIÇÃO POR TRECHO), ESCAVADEIRA (1,2 M3), LARG. DE 1,5 M A 2,5 M, EM SOLO MOLE, LOCAIS COM BAIXO NÍVEL DE INTERFERÊNCIA. AF_02/2021</v>
          </cell>
          <cell r="I5832" t="str">
            <v>M3</v>
          </cell>
          <cell r="J5832" t="str">
            <v>COEFICIENTE DE REPRESENTATIVIDADE</v>
          </cell>
          <cell r="K5832" t="str">
            <v>5,66</v>
          </cell>
        </row>
        <row r="5833">
          <cell r="A5833" t="str">
            <v>MOVIMENTO DE TERRA</v>
          </cell>
          <cell r="B5833" t="str">
            <v>MOVT</v>
          </cell>
          <cell r="C5833" t="str">
            <v>ESCAVACAO DE VALAS</v>
          </cell>
          <cell r="D5833" t="str">
            <v>0019</v>
          </cell>
        </row>
        <row r="5833">
          <cell r="G5833">
            <v>102297</v>
          </cell>
          <cell r="H5833" t="str">
            <v>ESCAVAÇÃO MECANIZADA DE VALA COM PROF. MAIOR QUE 4,5 M ATÉ 6,0 M (MÉDIA MONTANTE E JUSANTE/UMA COMPOSIÇÃO POR TRECHO), ESCAVADEIRA (1,2 M3), LARG. DE 1,5 M A 2,5 M, EM SOLO MOLE, LOCAIS COM BAIXO NÍVEL DE INTERFERÊNCIA. AF_02/2021</v>
          </cell>
          <cell r="I5833" t="str">
            <v>M3</v>
          </cell>
          <cell r="J5833" t="str">
            <v>COEFICIENTE DE REPRESENTATIVIDADE</v>
          </cell>
          <cell r="K5833" t="str">
            <v>5,53</v>
          </cell>
        </row>
        <row r="5834">
          <cell r="A5834" t="str">
            <v>MOVIMENTO DE TERRA</v>
          </cell>
          <cell r="B5834" t="str">
            <v>MOVT</v>
          </cell>
          <cell r="C5834" t="str">
            <v>ESCAVACAO DE VALAS</v>
          </cell>
          <cell r="D5834" t="str">
            <v>0019</v>
          </cell>
        </row>
        <row r="5834">
          <cell r="G5834">
            <v>102298</v>
          </cell>
          <cell r="H5834" t="str">
            <v>ESCAVAÇÃO MECANIZADA DE VALA COM PROF. ATÉ 1,5 M (MÉDIA MONTANTE E JUSANTE/UMA COMPOSIÇÃO POR TRECHO), RETROESCAV. (0,26 M3), LARG. MENOR QUE 0,8 M, EM SOLO MOLE, EM LOCAIS COM ALTO NÍVEL DE INTERFERÊNCIA. AF_02/2021</v>
          </cell>
          <cell r="I5834" t="str">
            <v>M3</v>
          </cell>
          <cell r="J5834" t="str">
            <v>COEFICIENTE DE REPRESENTATIVIDADE</v>
          </cell>
          <cell r="K5834" t="str">
            <v>17,19</v>
          </cell>
        </row>
        <row r="5835">
          <cell r="A5835" t="str">
            <v>MOVIMENTO DE TERRA</v>
          </cell>
          <cell r="B5835" t="str">
            <v>MOVT</v>
          </cell>
          <cell r="C5835" t="str">
            <v>ESCAVACAO DE VALAS</v>
          </cell>
          <cell r="D5835" t="str">
            <v>0019</v>
          </cell>
        </row>
        <row r="5835">
          <cell r="G5835">
            <v>102299</v>
          </cell>
          <cell r="H5835" t="str">
            <v>ESCAVAÇÃO MECANIZADA DE VALA COM PROF. ATÉ 1,5 M (MÉDIA MONTANTE E JUSANTE/UMA COMPOSIÇÃO POR TRECHO), RETROESCAV. (0,26 M3), LARG. DE 0,8 M A 1,5 M, EM SOLO MOLE, EM LOCAIS COM ALTO NÍVEL DE INTERFERÊNCIA. AF_02/2021</v>
          </cell>
          <cell r="I5835" t="str">
            <v>M3</v>
          </cell>
          <cell r="J5835" t="str">
            <v>COEFICIENTE DE REPRESENTATIVIDADE</v>
          </cell>
          <cell r="K5835" t="str">
            <v>14,60</v>
          </cell>
        </row>
        <row r="5836">
          <cell r="A5836" t="str">
            <v>MOVIMENTO DE TERRA</v>
          </cell>
          <cell r="B5836" t="str">
            <v>MOVT</v>
          </cell>
          <cell r="C5836" t="str">
            <v>ESCAVACAO DE VALAS</v>
          </cell>
          <cell r="D5836" t="str">
            <v>0019</v>
          </cell>
        </row>
        <row r="5836">
          <cell r="G5836">
            <v>102300</v>
          </cell>
          <cell r="H5836" t="str">
            <v>ESCAVAÇÃO MECANIZADA DE VALA COM PROF. MAIOR QUE 1,5 M ATÉ 3,0 M (MÉDIA MONTANTE E JUSANTE/UMA COMPOSIÇÃO POR TRECHO), RETROESCAV. (0,26 M3), LARG. MENOR QUE 0,8 M, EM SOLO MOLE, EM LOCAIS COM ALTO NÍVEL DE INTERFERÊNCIA. AF_02/2021</v>
          </cell>
          <cell r="I5836" t="str">
            <v>M3</v>
          </cell>
          <cell r="J5836" t="str">
            <v>COEFICIENTE DE REPRESENTATIVIDADE</v>
          </cell>
          <cell r="K5836" t="str">
            <v>14,42</v>
          </cell>
        </row>
        <row r="5837">
          <cell r="A5837" t="str">
            <v>MOVIMENTO DE TERRA</v>
          </cell>
          <cell r="B5837" t="str">
            <v>MOVT</v>
          </cell>
          <cell r="C5837" t="str">
            <v>ESCAVACAO DE VALAS</v>
          </cell>
          <cell r="D5837" t="str">
            <v>0019</v>
          </cell>
        </row>
        <row r="5837">
          <cell r="G5837">
            <v>102301</v>
          </cell>
          <cell r="H5837" t="str">
            <v>ESCAVAÇÃO MECANIZADA DE VALA COM PROF. MAIOR QUE 1,5 M ATÉ 3,0 M (MÉDIA MONTANTE E JUSANTE/UMA COMPOSIÇÃO POR TRECHO), RETROESCAV. (0,26 M3), LARG. DE 0,8 M A 1,5 M, EM SOLO MOLE, EM LOCAIS COM ALTO NÍVEL DE INTERFERÊNCIA. AF_02/2021</v>
          </cell>
          <cell r="I5837" t="str">
            <v>M3</v>
          </cell>
          <cell r="J5837" t="str">
            <v>COEFICIENTE DE REPRESENTATIVIDADE</v>
          </cell>
          <cell r="K5837" t="str">
            <v>13,11</v>
          </cell>
        </row>
        <row r="5838">
          <cell r="A5838" t="str">
            <v>MOVIMENTO DE TERRA</v>
          </cell>
          <cell r="B5838" t="str">
            <v>MOVT</v>
          </cell>
          <cell r="C5838" t="str">
            <v>ESCAVACAO DE VALAS</v>
          </cell>
          <cell r="D5838" t="str">
            <v>0019</v>
          </cell>
        </row>
        <row r="5838">
          <cell r="G5838">
            <v>102302</v>
          </cell>
          <cell r="H5838" t="str">
            <v>ESCAVAÇÃO MECANIZADA DE VALA COM PROF. ATÉ 1,5 M (MÉDIA MONTANTE E JUSANTE/UMA COMPOSIÇÃO POR TRECHO), RETROESCAV. (0,26 M3), LARG. MENOR  QUE 0,8 M, EM SOLO MOLE, LOCAIS COM BAIXO NÍVEL DE NTERFERÊNCIA.  AF_02/2021</v>
          </cell>
          <cell r="I5838" t="str">
            <v>M3</v>
          </cell>
          <cell r="J5838" t="str">
            <v>COEFICIENTE DE REPRESENTATIVIDADE</v>
          </cell>
          <cell r="K5838" t="str">
            <v>9,47</v>
          </cell>
        </row>
        <row r="5839">
          <cell r="A5839" t="str">
            <v>MOVIMENTO DE TERRA</v>
          </cell>
          <cell r="B5839" t="str">
            <v>MOVT</v>
          </cell>
          <cell r="C5839" t="str">
            <v>ESCAVACAO DE VALAS</v>
          </cell>
          <cell r="D5839" t="str">
            <v>0019</v>
          </cell>
        </row>
        <row r="5839">
          <cell r="G5839">
            <v>102303</v>
          </cell>
          <cell r="H5839" t="str">
            <v>ESCAVAÇÃO MECANIZADA DE VALA COM PROF. ATÉ 1,5 M (MÉDIA MONTANTE E JUSANTE/UMA COMPOSIÇÃO POR TRECHO), RETROESCAV. (0,26 M3), LARG. DE 0,8 M A 1,5 M, EM SOLO MOLE, LOCAIS COM BAIXO NÍVEL DE INTERFERÊNCIA. AF_02/2021</v>
          </cell>
          <cell r="I5839" t="str">
            <v>M3</v>
          </cell>
          <cell r="J5839" t="str">
            <v>COEFICIENTE DE REPRESENTATIVIDADE</v>
          </cell>
          <cell r="K5839" t="str">
            <v>8,05</v>
          </cell>
        </row>
        <row r="5840">
          <cell r="A5840" t="str">
            <v>MOVIMENTO DE TERRA</v>
          </cell>
          <cell r="B5840" t="str">
            <v>MOVT</v>
          </cell>
          <cell r="C5840" t="str">
            <v>ESCAVACAO DE VALAS</v>
          </cell>
          <cell r="D5840" t="str">
            <v>0019</v>
          </cell>
        </row>
        <row r="5840">
          <cell r="G5840">
            <v>102304</v>
          </cell>
          <cell r="H5840" t="str">
            <v>ESCAVAÇÃO MECANIZADA DE VALA COM PROF. MAIOR QUE 1,5 M ATÉ 3,0 M (MÉDIA MONTANTE E JUSANTE/UMA COMPOSIÇÃO POR TRECHO), RETROESCAV. (0,26 M3 ),LARG. MENOR QUE 0,8 M, EM SOLO MOLE, LOCAIS COM BAIXO NÍVEL DE INTERFERÊNCIA. AF_02/2021</v>
          </cell>
          <cell r="I5840" t="str">
            <v>M3</v>
          </cell>
          <cell r="J5840" t="str">
            <v>COEFICIENTE DE REPRESENTATIVIDADE</v>
          </cell>
          <cell r="K5840" t="str">
            <v>7,94</v>
          </cell>
        </row>
        <row r="5841">
          <cell r="A5841" t="str">
            <v>MOVIMENTO DE TERRA</v>
          </cell>
          <cell r="B5841" t="str">
            <v>MOVT</v>
          </cell>
          <cell r="C5841" t="str">
            <v>ESCAVACAO DE VALAS</v>
          </cell>
          <cell r="D5841" t="str">
            <v>0019</v>
          </cell>
        </row>
        <row r="5841">
          <cell r="G5841">
            <v>102305</v>
          </cell>
          <cell r="H5841" t="str">
            <v>ESCAVAÇÃO MECANIZADA DE VALA COM PROF. MAIOR QUE 1,5 M ATÉ 3,0 M (MÉDIA MONTANTE E JUSANTE/UMA COMPOSIÇÃO POR TRECHO), RETROESCAV. (0,26 M3), LARG. DE 0,8 M A 1,5 M, EM SOLO MOLE, LOCAIS COM BAIXO NÍVEL DE INTERFERÊNCIA. AF_02/2021</v>
          </cell>
          <cell r="I5841" t="str">
            <v>M3</v>
          </cell>
          <cell r="J5841" t="str">
            <v>COEFICIENTE DE REPRESENTATIVIDADE</v>
          </cell>
          <cell r="K5841" t="str">
            <v>7,23</v>
          </cell>
        </row>
        <row r="5842">
          <cell r="A5842" t="str">
            <v>MOVIMENTO DE TERRA</v>
          </cell>
          <cell r="B5842" t="str">
            <v>MOVT</v>
          </cell>
          <cell r="C5842" t="str">
            <v>ESCAVACAO DE VALAS</v>
          </cell>
          <cell r="D5842" t="str">
            <v>0019</v>
          </cell>
        </row>
        <row r="5842">
          <cell r="G5842">
            <v>102306</v>
          </cell>
          <cell r="H5842" t="str">
            <v>ESCAVAÇÃO MECANIZADA DE VALA COM PROF. ATÉ 1,5 M (MÉDIA MONTANTE E JUSANTE/UMA COMPOSIÇÃO POR TRECHO), ESCAVADEIRA (0,8 M3),LARG. ATÉ 1,5 M, EM SOLO DE 2A CATEGORIA, EM LOCAIS COM ALTO NÍVEL DE INTERFERÊNCIA.  AF_02/2021</v>
          </cell>
          <cell r="I5842" t="str">
            <v>M3</v>
          </cell>
          <cell r="J5842" t="str">
            <v>COLETADO</v>
          </cell>
          <cell r="K5842" t="str">
            <v>15,55</v>
          </cell>
        </row>
        <row r="5843">
          <cell r="A5843" t="str">
            <v>MOVIMENTO DE TERRA</v>
          </cell>
          <cell r="B5843" t="str">
            <v>MOVT</v>
          </cell>
          <cell r="C5843" t="str">
            <v>ESCAVACAO DE VALAS</v>
          </cell>
          <cell r="D5843" t="str">
            <v>0019</v>
          </cell>
        </row>
        <row r="5843">
          <cell r="G5843">
            <v>102307</v>
          </cell>
          <cell r="H5843" t="str">
            <v>ESCAVAÇÃO MECANIZADA DE VALA COM PROF. ATÉ 1,5 M (MÉDIA MONTANTE E JUSANTE/UMA COMPOSIÇÃO POR TRECHO), ESCAVADEIRA (0,8 M3), LARG. DE 1,5 M A 2,5 M, EM SOLO DE 2A CATEGORIA, EM LOCAIS COM ALTO NÍVEL DE INTERFERÊNCIA. AF_02/2021</v>
          </cell>
          <cell r="I5843" t="str">
            <v>M3</v>
          </cell>
          <cell r="J5843" t="str">
            <v>COLETADO</v>
          </cell>
          <cell r="K5843" t="str">
            <v>13,80</v>
          </cell>
        </row>
        <row r="5844">
          <cell r="A5844" t="str">
            <v>MOVIMENTO DE TERRA</v>
          </cell>
          <cell r="B5844" t="str">
            <v>MOVT</v>
          </cell>
          <cell r="C5844" t="str">
            <v>ESCAVACAO DE VALAS</v>
          </cell>
          <cell r="D5844" t="str">
            <v>0019</v>
          </cell>
        </row>
        <row r="5844">
          <cell r="G5844">
            <v>102308</v>
          </cell>
          <cell r="H5844" t="str">
            <v>ESCAVAÇÃO MECANIZADA DE VALA COM PROF. MAIOR QUE 1,5 M ATÉ 3,0 M (MÉDIA MONTANTE E JUSANTE/UMA COMPOSIÇÃO POR TRECHO), ESCAVADEIRA (0,8 M3), LARG. ATÉ 1,5 M, EM SOLO DE 2A CATEGORIA, EM LOCAIS COM ALTO NÍVEL DE INTERFERÊNCIA. AF_02/2021</v>
          </cell>
          <cell r="I5844" t="str">
            <v>M3</v>
          </cell>
          <cell r="J5844" t="str">
            <v>COLETADO</v>
          </cell>
          <cell r="K5844" t="str">
            <v>13,37</v>
          </cell>
        </row>
        <row r="5845">
          <cell r="A5845" t="str">
            <v>MOVIMENTO DE TERRA</v>
          </cell>
          <cell r="B5845" t="str">
            <v>MOVT</v>
          </cell>
          <cell r="C5845" t="str">
            <v>ESCAVACAO DE VALAS</v>
          </cell>
          <cell r="D5845" t="str">
            <v>0019</v>
          </cell>
        </row>
        <row r="5845">
          <cell r="G5845">
            <v>102309</v>
          </cell>
          <cell r="H5845" t="str">
            <v>ESCAVAÇÃO MECANIZADA DE VALA COM PROF. MAIOR QUE 3,0 M ATÉ 4,5 M (MÉDIA MONTANTE E JUSANTE/UMA COMPOSIÇÃO POR TRECHO), ESCAVADEIRA (0,8 M3), LARG. MENOR QUE 1,5 M, EM SOLO DE 2A CATEGORIA, EM LOCAIS COM ALTO NÍVEL DE INTERFERÊNCIA. AF_02/2021</v>
          </cell>
          <cell r="I5845" t="str">
            <v>M3</v>
          </cell>
          <cell r="J5845" t="str">
            <v>COLETADO</v>
          </cell>
          <cell r="K5845" t="str">
            <v>12,66</v>
          </cell>
        </row>
        <row r="5846">
          <cell r="A5846" t="str">
            <v>MOVIMENTO DE TERRA</v>
          </cell>
          <cell r="B5846" t="str">
            <v>MOVT</v>
          </cell>
          <cell r="C5846" t="str">
            <v>ESCAVACAO DE VALAS</v>
          </cell>
          <cell r="D5846" t="str">
            <v>0019</v>
          </cell>
        </row>
        <row r="5846">
          <cell r="G5846">
            <v>102310</v>
          </cell>
          <cell r="H5846" t="str">
            <v>ESCAVAÇÃO MECANIZADA DE VALA COM PROF.MAIOR QUE 4,5 M ATÉ 6,0 M (MÉDIA MONTANTE E JUSANTE/UMA COMPOSIÇÃO POR TRECHO),COM ESCAVADEIRA (0,8 M3), LARG. MENOR QUE 1,5 M, EM SOLO DE 2A CATEGORIA, EM LOCAIS COM ALTO NÍVEL DE INTERFERÊNCIA. AF_02/2021</v>
          </cell>
          <cell r="I5846" t="str">
            <v>M3</v>
          </cell>
          <cell r="J5846" t="str">
            <v>COLETADO</v>
          </cell>
          <cell r="K5846" t="str">
            <v>12,29</v>
          </cell>
        </row>
        <row r="5847">
          <cell r="A5847" t="str">
            <v>MOVIMENTO DE TERRA</v>
          </cell>
          <cell r="B5847" t="str">
            <v>MOVT</v>
          </cell>
          <cell r="C5847" t="str">
            <v>ESCAVACAO DE VALAS</v>
          </cell>
          <cell r="D5847" t="str">
            <v>0019</v>
          </cell>
        </row>
        <row r="5847">
          <cell r="G5847">
            <v>102311</v>
          </cell>
          <cell r="H5847" t="str">
            <v>ESCAVAÇÃO MECANIZADA DE VALA COM PROF. MAIOR QUE 1,5 M ATÉ 3,0 M (MÉDIA MONTANTE E JUSANTE/UMA COMPOSIÇÃO POR TRECHO),COM ESCAVADEIRA (1,2 M3),LARG. DE 1,5 M A 2,5 M, EM SOLO DE 2A CATEGORIA, EM LOCAIS COM ALTO NÍVEL DE INTERFERÊNCIA. AF_02/2021</v>
          </cell>
          <cell r="I5847" t="str">
            <v>M3</v>
          </cell>
          <cell r="J5847" t="str">
            <v>COEFICIENTE DE REPRESENTATIVIDADE</v>
          </cell>
          <cell r="K5847" t="str">
            <v>12,02</v>
          </cell>
        </row>
        <row r="5848">
          <cell r="A5848" t="str">
            <v>MOVIMENTO DE TERRA</v>
          </cell>
          <cell r="B5848" t="str">
            <v>MOVT</v>
          </cell>
          <cell r="C5848" t="str">
            <v>ESCAVACAO DE VALAS</v>
          </cell>
          <cell r="D5848" t="str">
            <v>0019</v>
          </cell>
        </row>
        <row r="5848">
          <cell r="G5848">
            <v>102312</v>
          </cell>
          <cell r="H5848" t="str">
            <v>ESCAVAÇÃO MECANIZADA DE VALA COM PROF. DE 3,0 M ATÉ 4,5 M (MÉDIA MONTANTE E JUSANTE/UMA COMPOSIÇÃO POR TRECHO), ESCAVADEIRA (1,2 M3), LARG. DE 1,5 M A 2,5 M, EM SOLO DE 2A CATEGORIA, EM LOCAIS COM ALTO NÍVEL DE INTERFERÊNCIA. AF_02/2021</v>
          </cell>
          <cell r="I5848" t="str">
            <v>M3</v>
          </cell>
          <cell r="J5848" t="str">
            <v>COEFICIENTE DE REPRESENTATIVIDADE</v>
          </cell>
          <cell r="K5848" t="str">
            <v>11,54</v>
          </cell>
        </row>
        <row r="5849">
          <cell r="A5849" t="str">
            <v>MOVIMENTO DE TERRA</v>
          </cell>
          <cell r="B5849" t="str">
            <v>MOVT</v>
          </cell>
          <cell r="C5849" t="str">
            <v>ESCAVACAO DE VALAS</v>
          </cell>
          <cell r="D5849" t="str">
            <v>0019</v>
          </cell>
        </row>
        <row r="5849">
          <cell r="G5849">
            <v>102313</v>
          </cell>
          <cell r="H5849" t="str">
            <v>ESCAVAÇÃO MECANIZADA DE VALA COM PROF. MAIOR QUE 4,5 M ATÉ 6,0 M (MÉDIA MONTANTE E JUSANTE/UMA COMPOSIÇÃO POR TRECHO), ESCAVADEIRA (1,2 M3), LARG. DE 1,5 M A 2,5 M, EM SOLO DE 2A CATEGORIA, EM LOCAIS COM ALTO NÍVEL DE INTERFERÊNCIA. AF_02/2021</v>
          </cell>
          <cell r="I5849" t="str">
            <v>M3</v>
          </cell>
          <cell r="J5849" t="str">
            <v>COEFICIENTE DE REPRESENTATIVIDADE</v>
          </cell>
          <cell r="K5849" t="str">
            <v>11,28</v>
          </cell>
        </row>
        <row r="5850">
          <cell r="A5850" t="str">
            <v>MOVIMENTO DE TERRA</v>
          </cell>
          <cell r="B5850" t="str">
            <v>MOVT</v>
          </cell>
          <cell r="C5850" t="str">
            <v>ESCAVACAO DE VALAS</v>
          </cell>
          <cell r="D5850" t="str">
            <v>0019</v>
          </cell>
        </row>
        <row r="5850">
          <cell r="G5850">
            <v>102314</v>
          </cell>
          <cell r="H5850" t="str">
            <v>ESCAVAÇÃO MECANIZADA DE VALA COM PROF. ATÉ 1,5 M (MÉDIA MONTANTE E JUSANTE/UMA COMPOSIÇÃO POR TRECHO),COM ESCAVADEIRA (0,8 M3), LARG. MENOR QUE 1,5 M, EM SOLO DE 2A CATEGORIA, LOCAIS COM BAIXO NÍVEL DE INTERFERÊNCIA. AF_02/2021</v>
          </cell>
          <cell r="I5850" t="str">
            <v>M3</v>
          </cell>
          <cell r="J5850" t="str">
            <v>COLETADO</v>
          </cell>
          <cell r="K5850" t="str">
            <v>8,57</v>
          </cell>
        </row>
        <row r="5851">
          <cell r="A5851" t="str">
            <v>MOVIMENTO DE TERRA</v>
          </cell>
          <cell r="B5851" t="str">
            <v>MOVT</v>
          </cell>
          <cell r="C5851" t="str">
            <v>ESCAVACAO DE VALAS</v>
          </cell>
          <cell r="D5851" t="str">
            <v>0019</v>
          </cell>
        </row>
        <row r="5851">
          <cell r="G5851">
            <v>102315</v>
          </cell>
          <cell r="H5851" t="str">
            <v>ESCAVAÇÃO MECANIZADA DE VALA COM PROF. ATÉ 1,5 M (MÉDIA MONTANTE E JUSANTE/UMA COMPOSIÇÃO POR TRECHO), ESCAVADEIRA (0,8 M3), LARG. DE 1,5 M A 2,5 M, EM SOLO DE 2A CATEGORIA, LOCAIS COM BAIXO NÍVEL DE INTERFERÊNCIA. AF_02/2021</v>
          </cell>
          <cell r="I5851" t="str">
            <v>M3</v>
          </cell>
          <cell r="J5851" t="str">
            <v>COLETADO</v>
          </cell>
          <cell r="K5851" t="str">
            <v>7,61</v>
          </cell>
        </row>
        <row r="5852">
          <cell r="A5852" t="str">
            <v>MOVIMENTO DE TERRA</v>
          </cell>
          <cell r="B5852" t="str">
            <v>MOVT</v>
          </cell>
          <cell r="C5852" t="str">
            <v>ESCAVACAO DE VALAS</v>
          </cell>
          <cell r="D5852" t="str">
            <v>0019</v>
          </cell>
        </row>
        <row r="5852">
          <cell r="G5852">
            <v>102316</v>
          </cell>
          <cell r="H5852" t="str">
            <v>ESCAVAÇÃO MECANIZADA DE VALA COM PROF. MAIOR QUE 1,5 M E ATÉ 3,0 M (MÉDIA MONTANTE E JUSANTE/UMA COMPOSIÇÃO POR TRECHO), ESCAVADEIRA (0,8 M3), LARG. MENOR QUE 1,5 M, EM SOLO DE 2A CATEGORIA, LOCAIS COM BAIXO NÍVEL DE INTERFERÊNCIA. AF_02/2021</v>
          </cell>
          <cell r="I5852" t="str">
            <v>M3</v>
          </cell>
          <cell r="J5852" t="str">
            <v>COLETADO</v>
          </cell>
          <cell r="K5852" t="str">
            <v>7,37</v>
          </cell>
        </row>
        <row r="5853">
          <cell r="A5853" t="str">
            <v>MOVIMENTO DE TERRA</v>
          </cell>
          <cell r="B5853" t="str">
            <v>MOVT</v>
          </cell>
          <cell r="C5853" t="str">
            <v>ESCAVACAO DE VALAS</v>
          </cell>
          <cell r="D5853" t="str">
            <v>0019</v>
          </cell>
        </row>
        <row r="5853">
          <cell r="G5853">
            <v>102317</v>
          </cell>
          <cell r="H5853" t="str">
            <v>ESCAVAÇÃO MECANIZADA DE VALA COM PROF.MAIOR QUE 3,0 M ATÉ 4,5 M (MÉDIA MONTANTE E JUSANTE/UMA COMPOSIÇÃO POR TRECHO), ESCAVADEIRA (0,8 M3), LARG. MENOR QUE 1,5 M, EM SOLO DE 2A CATEGORIA, LOCAIS COM BAIXO NÍVEL DE INTERFERÊNCIA. AF_02/2021</v>
          </cell>
          <cell r="I5853" t="str">
            <v>M3</v>
          </cell>
          <cell r="J5853" t="str">
            <v>COLETADO</v>
          </cell>
          <cell r="K5853" t="str">
            <v>6,96</v>
          </cell>
        </row>
        <row r="5854">
          <cell r="A5854" t="str">
            <v>MOVIMENTO DE TERRA</v>
          </cell>
          <cell r="B5854" t="str">
            <v>MOVT</v>
          </cell>
          <cell r="C5854" t="str">
            <v>ESCAVACAO DE VALAS</v>
          </cell>
          <cell r="D5854" t="str">
            <v>0019</v>
          </cell>
        </row>
        <row r="5854">
          <cell r="G5854">
            <v>102318</v>
          </cell>
          <cell r="H5854" t="str">
            <v>ESCAVAÇÃO MECANIZADA DE VALA COM PROF.MAIOR QUE 4,5 M ATÉ 6,0 M (MÉDIA MONTANTE E JUSANTE/UMA COMPOSIÇÃO POR TRECHO),COM ESCAVADEIRA (0,8 M3), LARG. MENOR QUE 1,5 M, EM SOLO DE 2A CATEGORIA, EM LOCAIS COM BAIXO NÍVEL DE INTERFERÊNCIA. AF_02/2021</v>
          </cell>
          <cell r="I5854" t="str">
            <v>M3</v>
          </cell>
          <cell r="J5854" t="str">
            <v>COLETADO</v>
          </cell>
          <cell r="K5854" t="str">
            <v>6,78</v>
          </cell>
        </row>
        <row r="5855">
          <cell r="A5855" t="str">
            <v>MOVIMENTO DE TERRA</v>
          </cell>
          <cell r="B5855" t="str">
            <v>MOVT</v>
          </cell>
          <cell r="C5855" t="str">
            <v>ESCAVACAO DE VALAS</v>
          </cell>
          <cell r="D5855" t="str">
            <v>0019</v>
          </cell>
        </row>
        <row r="5855">
          <cell r="G5855">
            <v>102319</v>
          </cell>
          <cell r="H5855" t="str">
            <v>ESCAVAÇÃO MECANIZADA DE VALA COM PROF. MAIOR QUE 1,5 M ATÉ 3,0 M (MÉDIA MONTANTE E JUSANTE/UMA COMPOSIÇÃO POR TRECHO),COM ESCAVADEIRA (1,2 M3),LARG. DE 1,5 M A 2,5 M, EM SOLO DE 2A CATEGORIA, LOCAIS COM BAIXO NÍVEL DE INTERFERÊNCIA. AF_02/2021</v>
          </cell>
          <cell r="I5855" t="str">
            <v>M3</v>
          </cell>
          <cell r="J5855" t="str">
            <v>COEFICIENTE DE REPRESENTATIVIDADE</v>
          </cell>
          <cell r="K5855" t="str">
            <v>6,62</v>
          </cell>
        </row>
        <row r="5856">
          <cell r="A5856" t="str">
            <v>MOVIMENTO DE TERRA</v>
          </cell>
          <cell r="B5856" t="str">
            <v>MOVT</v>
          </cell>
          <cell r="C5856" t="str">
            <v>ESCAVACAO DE VALAS</v>
          </cell>
          <cell r="D5856" t="str">
            <v>0019</v>
          </cell>
        </row>
        <row r="5856">
          <cell r="G5856">
            <v>102320</v>
          </cell>
          <cell r="H5856" t="str">
            <v>ESCAVAÇÃO MECANIZADA DE VALA COM PROF. MAIOR QUE 3,0 M ATÉ 4,5 M (MÉDIA MONTANTE E JUSANTE/UMA COMPOSIÇÃO POR TRECHO), ESCAVADEIRA (1,2 M3), LARG. DE 1,5 M A 2,5 M, EM SOLO DE 2A CATEGORIA, LOCAIS COM BAIXO NÍVEL DE INTERFERÊNCIA. AF_02/2021</v>
          </cell>
          <cell r="I5856" t="str">
            <v>M3</v>
          </cell>
          <cell r="J5856" t="str">
            <v>COEFICIENTE DE REPRESENTATIVIDADE</v>
          </cell>
          <cell r="K5856" t="str">
            <v>6,36</v>
          </cell>
        </row>
        <row r="5857">
          <cell r="A5857" t="str">
            <v>MOVIMENTO DE TERRA</v>
          </cell>
          <cell r="B5857" t="str">
            <v>MOVT</v>
          </cell>
          <cell r="C5857" t="str">
            <v>ESCAVACAO DE VALAS</v>
          </cell>
          <cell r="D5857" t="str">
            <v>0019</v>
          </cell>
        </row>
        <row r="5857">
          <cell r="G5857">
            <v>102321</v>
          </cell>
          <cell r="H5857" t="str">
            <v>ESCAVAÇÃO MECANIZADA DE VALA COM PROF. MAIOR QUE 4,5 M ATÉ 6,0 M (MÉDIA MONTANTE E JUSANTE/UMA COMPOSIÇÃO POR TRECHO), ESCAVADEIRA (1,2 M3), LARG. DE 1,5 M A 2,5 M, EM SOLO DE 2A CATEGORIA, LOCAIS COM BAIXO NÍVEL DE INTERFERÊNCIA. AF_02/2021</v>
          </cell>
          <cell r="I5857" t="str">
            <v>M3</v>
          </cell>
          <cell r="J5857" t="str">
            <v>COEFICIENTE DE REPRESENTATIVIDADE</v>
          </cell>
          <cell r="K5857" t="str">
            <v>6,23</v>
          </cell>
        </row>
        <row r="5858">
          <cell r="A5858" t="str">
            <v>MOVIMENTO DE TERRA</v>
          </cell>
          <cell r="B5858" t="str">
            <v>MOVT</v>
          </cell>
          <cell r="C5858" t="str">
            <v>ESCAVACAO DE VALAS</v>
          </cell>
          <cell r="D5858" t="str">
            <v>0019</v>
          </cell>
        </row>
        <row r="5858">
          <cell r="G5858">
            <v>102322</v>
          </cell>
          <cell r="H5858" t="str">
            <v>ESCAVAÇÃO MECANIZADA DE VALA COM PROF. ATÉ 1,5 M (MÉDIA MONTANTE E JUSANTE/UMA COMPOSIÇÃO POR TRECHO), RETROESCAV. (0,26 M3), LARG. MENOR QUE 0,8 M, EM SOLO DE 2A CATEGORIA, EM LOCAIS COM ALTO NÍVEL DE INTERFERÊNCIA. AF_02/2021</v>
          </cell>
          <cell r="I5858" t="str">
            <v>M3</v>
          </cell>
          <cell r="J5858" t="str">
            <v>COEFICIENTE DE REPRESENTATIVIDADE</v>
          </cell>
          <cell r="K5858" t="str">
            <v>19,35</v>
          </cell>
        </row>
        <row r="5859">
          <cell r="A5859" t="str">
            <v>MOVIMENTO DE TERRA</v>
          </cell>
          <cell r="B5859" t="str">
            <v>MOVT</v>
          </cell>
          <cell r="C5859" t="str">
            <v>ESCAVACAO DE VALAS</v>
          </cell>
          <cell r="D5859" t="str">
            <v>0019</v>
          </cell>
        </row>
        <row r="5859">
          <cell r="G5859">
            <v>102323</v>
          </cell>
          <cell r="H5859" t="str">
            <v>ESCAVAÇÃO MECANIZADA DE VALA COM PROF. ATÉ 1,5 M (MÉDIA MONTANTE E JUSANTE/UMA COMPOSIÇÃO POR TRECHO), RETROESCAV. (0,26 M3), LARG. DE 0,8 M A 1,5 M, EM SOLO DE 2A CATEGORIA, EM LOCAIS COM ALTO NÍVEL DE INTERFERÊNCIA. AF_02/2021</v>
          </cell>
          <cell r="I5859" t="str">
            <v>M3</v>
          </cell>
          <cell r="J5859" t="str">
            <v>COEFICIENTE DE REPRESENTATIVIDADE</v>
          </cell>
          <cell r="K5859" t="str">
            <v>16,42</v>
          </cell>
        </row>
        <row r="5860">
          <cell r="A5860" t="str">
            <v>MOVIMENTO DE TERRA</v>
          </cell>
          <cell r="B5860" t="str">
            <v>MOVT</v>
          </cell>
          <cell r="C5860" t="str">
            <v>ESCAVACAO DE VALAS</v>
          </cell>
          <cell r="D5860" t="str">
            <v>0019</v>
          </cell>
        </row>
        <row r="5860">
          <cell r="G5860">
            <v>102324</v>
          </cell>
          <cell r="H5860" t="str">
            <v>ESCAVAÇÃO MECANIZADA DE VALA COM PROF. MAIOR QUE 1,5 M ATÉ 3,0 M (MÉDIA MONTANTE E JUSANTE/UMA COMPOSIÇÃO POR TRECHO), RETROESCAV. (0,26 M3), LARG. MENOR QUE 0,8 M, EM SOLO DE 2A CATEGORIA, EM LOCAIS COM ALTO NÍVEL DE INTERFERÊNCIA. AF_02/2021</v>
          </cell>
          <cell r="I5860" t="str">
            <v>M3</v>
          </cell>
          <cell r="J5860" t="str">
            <v>COEFICIENTE DE REPRESENTATIVIDADE</v>
          </cell>
          <cell r="K5860" t="str">
            <v>16,22</v>
          </cell>
        </row>
        <row r="5861">
          <cell r="A5861" t="str">
            <v>MOVIMENTO DE TERRA</v>
          </cell>
          <cell r="B5861" t="str">
            <v>MOVT</v>
          </cell>
          <cell r="C5861" t="str">
            <v>ESCAVACAO DE VALAS</v>
          </cell>
          <cell r="D5861" t="str">
            <v>0019</v>
          </cell>
        </row>
        <row r="5861">
          <cell r="G5861">
            <v>102325</v>
          </cell>
          <cell r="H5861" t="str">
            <v>ESCAVAÇÃO MECANIZADA DE VALA COM PROF. MAIOR QUE 1,5 M ATÉ 3,0 M (MÉDIA MONTANTE E JUSANTE/UMA COMPOSIÇÃO POR TRECHO), RETROESCAV. (0,26 M3), LARG. DE 0,8 M A 1,5 M, EM SOLO DE 2A CATEGORIA, EM LOCAIS COM ALTO NÍVEL DE INTERFERÊNCIA. AF_02/2021</v>
          </cell>
          <cell r="I5861" t="str">
            <v>M3</v>
          </cell>
          <cell r="J5861" t="str">
            <v>COEFICIENTE DE REPRESENTATIVIDADE</v>
          </cell>
          <cell r="K5861" t="str">
            <v>14,77</v>
          </cell>
        </row>
        <row r="5862">
          <cell r="A5862" t="str">
            <v>MOVIMENTO DE TERRA</v>
          </cell>
          <cell r="B5862" t="str">
            <v>MOVT</v>
          </cell>
          <cell r="C5862" t="str">
            <v>ESCAVACAO DE VALAS</v>
          </cell>
          <cell r="D5862" t="str">
            <v>0019</v>
          </cell>
        </row>
        <row r="5862">
          <cell r="G5862">
            <v>102326</v>
          </cell>
          <cell r="H5862" t="str">
            <v>ESCAVAÇÃO MECANIZADA DE VALA COM PROF. ATÉ 1,5 M (MÉDIA MONTANTE E JUSANTE/UMA COMPOSIÇÃO POR TRECHO), RETROESCAV. (0,26 M3), LARGURA MENOR  QUE 0,8 M, EM SOLO DE 2A CATEGORIA, EM LOCAIS COM BAIXO NÍVEL DE NTERFERÊNCIA. AF_02/2021</v>
          </cell>
          <cell r="I5862" t="str">
            <v>M3</v>
          </cell>
          <cell r="J5862" t="str">
            <v>COEFICIENTE DE REPRESENTATIVIDADE</v>
          </cell>
          <cell r="K5862" t="str">
            <v>10,68</v>
          </cell>
        </row>
        <row r="5863">
          <cell r="A5863" t="str">
            <v>MOVIMENTO DE TERRA</v>
          </cell>
          <cell r="B5863" t="str">
            <v>MOVT</v>
          </cell>
          <cell r="C5863" t="str">
            <v>ESCAVACAO DE VALAS</v>
          </cell>
          <cell r="D5863" t="str">
            <v>0019</v>
          </cell>
        </row>
        <row r="5863">
          <cell r="G5863">
            <v>102327</v>
          </cell>
          <cell r="H5863" t="str">
            <v>ESCAVAÇÃO MECANIZADA DE VALA COM PROF. ATÉ 1,5 M (MÉDIA MONTANTE E JUSANTE/UMA COMPOSIÇÃO POR TRECHO), RETROESCAV. (0,26 M3 ), LARG. DE 0,8 M A 1,5 M, EM SOLO DE 2A CATEGORIA, EM LOCAIS COM BAIXO NÍVEL DE INTERFERÊNCIA. AF_02/2021</v>
          </cell>
          <cell r="I5863" t="str">
            <v>M3</v>
          </cell>
          <cell r="J5863" t="str">
            <v>COEFICIENTE DE REPRESENTATIVIDADE</v>
          </cell>
          <cell r="K5863" t="str">
            <v>9,08</v>
          </cell>
        </row>
        <row r="5864">
          <cell r="A5864" t="str">
            <v>MOVIMENTO DE TERRA</v>
          </cell>
          <cell r="B5864" t="str">
            <v>MOVT</v>
          </cell>
          <cell r="C5864" t="str">
            <v>ESCAVACAO DE VALAS</v>
          </cell>
          <cell r="D5864" t="str">
            <v>0019</v>
          </cell>
        </row>
        <row r="5864">
          <cell r="G5864">
            <v>102328</v>
          </cell>
          <cell r="H5864" t="str">
            <v>ESCAVAÇÃO MECANIZADA DE VALA COM PROF. MAIOR QUE 1,5 M ATÉ 3,0 M (MÉDIA MONTANTE E JUSANTE/UMA COMPOSIÇÃO POR TRECHO), RETROESCAV. (0,26 M3),LARG. MENOR QUE 0,8 M, EM SOLO DE 2A CATEGORIA, EM LOCAIS COM BAIXO NÍVEL DE INTERFERÊNCIA. AF_02/2021</v>
          </cell>
          <cell r="I5864" t="str">
            <v>M3</v>
          </cell>
          <cell r="J5864" t="str">
            <v>COEFICIENTE DE REPRESENTATIVIDADE</v>
          </cell>
          <cell r="K5864" t="str">
            <v>8,94</v>
          </cell>
        </row>
        <row r="5865">
          <cell r="A5865" t="str">
            <v>MOVIMENTO DE TERRA</v>
          </cell>
          <cell r="B5865" t="str">
            <v>MOVT</v>
          </cell>
          <cell r="C5865" t="str">
            <v>ESCAVACAO DE VALAS</v>
          </cell>
          <cell r="D5865" t="str">
            <v>0019</v>
          </cell>
        </row>
        <row r="5865">
          <cell r="G5865">
            <v>102329</v>
          </cell>
          <cell r="H5865" t="str">
            <v>ESCAVAÇÃO MECANIZADA DE VALA COM PROF. MAIOR QUE 1,5 M ATÉ 3,0 M (MÉDIA MONTANTE E JUSANTE/UMA COMPOSIÇÃO POR TRECHO), RETROESCAV. (0,26 M3), LARG. DE 0,8 M A 1,5 M, EM SOLO DE 2A CATEGORIA, EM LOCAIS COM BAIXO NÍVEL DE INTERFERÊNCIA. AF_02/2021</v>
          </cell>
          <cell r="I5865" t="str">
            <v>M3</v>
          </cell>
          <cell r="J5865" t="str">
            <v>COEFICIENTE DE REPRESENTATIVIDADE</v>
          </cell>
          <cell r="K5865" t="str">
            <v>8,15</v>
          </cell>
        </row>
        <row r="5866">
          <cell r="A5866" t="str">
            <v>MOVIMENTO DE TERRA</v>
          </cell>
          <cell r="B5866" t="str">
            <v>MOVT</v>
          </cell>
          <cell r="C5866" t="str">
            <v>ATERRO COM OU S/COMPACTACAO</v>
          </cell>
          <cell r="D5866" t="str">
            <v>0020</v>
          </cell>
        </row>
        <row r="5866">
          <cell r="G5866">
            <v>94304</v>
          </cell>
          <cell r="H5866" t="str">
            <v>ATERRO MECANIZADO DE VALA COM ESCAVADEIRA HIDRÁULICA (CAPACIDADE DA CAÇAMBA: 0,8 M³ / POTÊNCIA: 111 HP), LARGURA ATÉ 2,5 M, PROFUNDIDADE ATÉ 1,5 M, COM SOLO ARGILO-ARENOSO. AF_08/2023</v>
          </cell>
          <cell r="I5866" t="str">
            <v>M3</v>
          </cell>
          <cell r="J5866" t="str">
            <v>ATRIBUÍDO SÃO PAULO</v>
          </cell>
          <cell r="K5866" t="str">
            <v>74,74</v>
          </cell>
        </row>
        <row r="5867">
          <cell r="A5867" t="str">
            <v>MOVIMENTO DE TERRA</v>
          </cell>
          <cell r="B5867" t="str">
            <v>MOVT</v>
          </cell>
          <cell r="C5867" t="str">
            <v>ATERRO COM OU S/COMPACTACAO</v>
          </cell>
          <cell r="D5867" t="str">
            <v>0020</v>
          </cell>
        </row>
        <row r="5867">
          <cell r="G5867">
            <v>94306</v>
          </cell>
          <cell r="H5867" t="str">
            <v>ATERRO MECANIZADO DE VALA COM ESCAVADEIRA HIDRÁULICA (CAPACIDADE DA CAÇAMBA: 0,8 M³ / POTÊNCIA: 111 HP), LARGURA ATÉ 2,5 M, PROFUNDIDADE DE 1,5 A 3,0 M, COM SOLO ARGILO-ARENOSO. AF_08/2023</v>
          </cell>
          <cell r="I5867" t="str">
            <v>M3</v>
          </cell>
          <cell r="J5867" t="str">
            <v>ATRIBUÍDO SÃO PAULO</v>
          </cell>
          <cell r="K5867" t="str">
            <v>68,40</v>
          </cell>
        </row>
        <row r="5868">
          <cell r="A5868" t="str">
            <v>MOVIMENTO DE TERRA</v>
          </cell>
          <cell r="B5868" t="str">
            <v>MOVT</v>
          </cell>
          <cell r="C5868" t="str">
            <v>ATERRO COM OU S/COMPACTACAO</v>
          </cell>
          <cell r="D5868" t="str">
            <v>0020</v>
          </cell>
        </row>
        <row r="5868">
          <cell r="G5868">
            <v>94310</v>
          </cell>
          <cell r="H5868" t="str">
            <v>ATERRO MECANIZADO DE VALA COM ESCAVADEIRA HIDRÁULICA (CAPACIDADE DA CAÇAMBA: 0,8 M³/POTÊNCIA: 111 HP), LARGURA ATÉ 2,5 M, PROFUNDIDADE DE 3,0 A 6,0 M, COM SOLO ARGILO-ARENOSO. AF_08/2023</v>
          </cell>
          <cell r="I5868" t="str">
            <v>M3</v>
          </cell>
          <cell r="J5868" t="str">
            <v>ATRIBUÍDO SÃO PAULO</v>
          </cell>
          <cell r="K5868" t="str">
            <v>65,54</v>
          </cell>
        </row>
        <row r="5869">
          <cell r="A5869" t="str">
            <v>MOVIMENTO DE TERRA</v>
          </cell>
          <cell r="B5869" t="str">
            <v>MOVT</v>
          </cell>
          <cell r="C5869" t="str">
            <v>ATERRO COM OU S/COMPACTACAO</v>
          </cell>
          <cell r="D5869" t="str">
            <v>0020</v>
          </cell>
        </row>
        <row r="5869">
          <cell r="G5869">
            <v>94316</v>
          </cell>
          <cell r="H5869" t="str">
            <v>ATERRO MECANIZADO DE VALA COM RETROESCAVADEIRA (CAPACIDADE DA CAÇAMBA DA RETRO: 0,26 M³ / POTÊNCIA: 88 HP), LARGURA ATÉ 1,5 M, PROFUNDIDADE ATÉ 1,5 M, COM SOLO ARGILO-ARENOSO. AF_08/2023</v>
          </cell>
          <cell r="I5869" t="str">
            <v>M3</v>
          </cell>
          <cell r="J5869" t="str">
            <v>ATRIBUÍDO SÃO PAULO</v>
          </cell>
          <cell r="K5869" t="str">
            <v>69,83</v>
          </cell>
        </row>
        <row r="5870">
          <cell r="A5870" t="str">
            <v>MOVIMENTO DE TERRA</v>
          </cell>
          <cell r="B5870" t="str">
            <v>MOVT</v>
          </cell>
          <cell r="C5870" t="str">
            <v>ATERRO COM OU S/COMPACTACAO</v>
          </cell>
          <cell r="D5870" t="str">
            <v>0020</v>
          </cell>
        </row>
        <row r="5870">
          <cell r="G5870">
            <v>94318</v>
          </cell>
          <cell r="H5870" t="str">
            <v>ATERRO MECANIZADO DE VALA COM RETROESCAVADEIRA (CAPACIDADE DA CAÇAMBA DA RETRO: 0,26 M³ / POTÊNCIA: 88 HP), LARGURA ATÉ 1,5 M, PROFUNDIDADE DE 1,5 A 3,0 M, COM SOLO ARGILO-ARENOSO. AF_08/2023</v>
          </cell>
          <cell r="I5870" t="str">
            <v>M3</v>
          </cell>
          <cell r="J5870" t="str">
            <v>ATRIBUÍDO SÃO PAULO</v>
          </cell>
          <cell r="K5870" t="str">
            <v>64,30</v>
          </cell>
        </row>
        <row r="5871">
          <cell r="A5871" t="str">
            <v>MOVIMENTO DE TERRA</v>
          </cell>
          <cell r="B5871" t="str">
            <v>MOVT</v>
          </cell>
          <cell r="C5871" t="str">
            <v>ATERRO COM OU S/COMPACTACAO</v>
          </cell>
          <cell r="D5871" t="str">
            <v>0020</v>
          </cell>
        </row>
        <row r="5871">
          <cell r="G5871">
            <v>94319</v>
          </cell>
          <cell r="H5871" t="str">
            <v>ATERRO MANUAL DE VALAS COM SOLO ARGILO-ARENOSO. AF_08/2023</v>
          </cell>
          <cell r="I5871" t="str">
            <v>M3</v>
          </cell>
          <cell r="J5871" t="str">
            <v>ATRIBUÍDO SÃO PAULO</v>
          </cell>
          <cell r="K5871" t="str">
            <v>75,63</v>
          </cell>
        </row>
        <row r="5872">
          <cell r="A5872" t="str">
            <v>MOVIMENTO DE TERRA</v>
          </cell>
          <cell r="B5872" t="str">
            <v>MOVT</v>
          </cell>
          <cell r="C5872" t="str">
            <v>ATERRO COM OU S/COMPACTACAO</v>
          </cell>
          <cell r="D5872" t="str">
            <v>0020</v>
          </cell>
        </row>
        <row r="5872">
          <cell r="G5872">
            <v>94327</v>
          </cell>
          <cell r="H5872" t="str">
            <v>ATERRO MECANIZADO DE VALA COM ESCAVADEIRA HIDRÁULICA (CAPACIDADE DA CAÇAMBA: 0,8 M³/POTÊNCIA: 111 HP), LARGURA ATÉ 2,5 M, PROFUNDIDADE ATÉ 1,5 M, COM AREIA PARA ATERRO. AF_08/2023</v>
          </cell>
          <cell r="I5872" t="str">
            <v>M3</v>
          </cell>
          <cell r="J5872" t="str">
            <v>ATRIBUÍDO SÃO PAULO</v>
          </cell>
          <cell r="K5872" t="str">
            <v>109,67</v>
          </cell>
        </row>
        <row r="5873">
          <cell r="A5873" t="str">
            <v>MOVIMENTO DE TERRA</v>
          </cell>
          <cell r="B5873" t="str">
            <v>MOVT</v>
          </cell>
          <cell r="C5873" t="str">
            <v>ATERRO COM OU S/COMPACTACAO</v>
          </cell>
          <cell r="D5873" t="str">
            <v>0020</v>
          </cell>
        </row>
        <row r="5873">
          <cell r="G5873">
            <v>94329</v>
          </cell>
          <cell r="H5873" t="str">
            <v>ATERRO MECANIZADO DE VALA COM ESCAVADEIRA HIDRÁULICA (CAPACIDADE DA CAÇAMBA: 0,8 M³/POTÊNCIA: 111 HP), LARGURA ATÉ 2,5 M, PROFUNDIDADE DE 1,5 A 3,0 M, COM AREIA PARA ATERRO. AF_08/2023</v>
          </cell>
          <cell r="I5873" t="str">
            <v>M3</v>
          </cell>
          <cell r="J5873" t="str">
            <v>ATRIBUÍDO SÃO PAULO</v>
          </cell>
          <cell r="K5873" t="str">
            <v>103,33</v>
          </cell>
        </row>
        <row r="5874">
          <cell r="A5874" t="str">
            <v>MOVIMENTO DE TERRA</v>
          </cell>
          <cell r="B5874" t="str">
            <v>MOVT</v>
          </cell>
          <cell r="C5874" t="str">
            <v>ATERRO COM OU S/COMPACTACAO</v>
          </cell>
          <cell r="D5874" t="str">
            <v>0020</v>
          </cell>
        </row>
        <row r="5874">
          <cell r="G5874">
            <v>94333</v>
          </cell>
          <cell r="H5874" t="str">
            <v>ATERRO MECANIZADO DE VALA COM ESCAVADEIRA HIDRÁULICA (CAPACIDADE DA CAÇAMBA: 0,8 M³/POTÊNCIA: 111 HP), LARGURA ATÉ 2,5 M, PROFUNDIDADE DE 3,0 A 6,0 M, COM AREIA PARA ATERRO. AF_08/2023</v>
          </cell>
          <cell r="I5874" t="str">
            <v>M3</v>
          </cell>
          <cell r="J5874" t="str">
            <v>ATRIBUÍDO SÃO PAULO</v>
          </cell>
          <cell r="K5874" t="str">
            <v>100,47</v>
          </cell>
        </row>
        <row r="5875">
          <cell r="A5875" t="str">
            <v>MOVIMENTO DE TERRA</v>
          </cell>
          <cell r="B5875" t="str">
            <v>MOVT</v>
          </cell>
          <cell r="C5875" t="str">
            <v>ATERRO COM OU S/COMPACTACAO</v>
          </cell>
          <cell r="D5875" t="str">
            <v>0020</v>
          </cell>
        </row>
        <row r="5875">
          <cell r="G5875">
            <v>94339</v>
          </cell>
          <cell r="H5875" t="str">
            <v>ATERRO MECANIZADO DE VALA COM RETROESCAVADEIRA (CAPACIDADE DA CAÇAMBA DA RETRO: 0,26 M³/POTÊNCIA: 88 HP), LARGURA ATÉ 1,5 M, PROFUNDIDADE ATÉ 1,5 M, COM AREIA PARA ATERRO. AF_08/2023</v>
          </cell>
          <cell r="I5875" t="str">
            <v>M3</v>
          </cell>
          <cell r="J5875" t="str">
            <v>ATRIBUÍDO SÃO PAULO</v>
          </cell>
          <cell r="K5875" t="str">
            <v>104,76</v>
          </cell>
        </row>
        <row r="5876">
          <cell r="A5876" t="str">
            <v>MOVIMENTO DE TERRA</v>
          </cell>
          <cell r="B5876" t="str">
            <v>MOVT</v>
          </cell>
          <cell r="C5876" t="str">
            <v>ATERRO COM OU S/COMPACTACAO</v>
          </cell>
          <cell r="D5876" t="str">
            <v>0020</v>
          </cell>
        </row>
        <row r="5876">
          <cell r="G5876">
            <v>94341</v>
          </cell>
          <cell r="H5876" t="str">
            <v>ATERRO MECANIZADO DE VALA COM RETROESCAVADEIRA (CAPACIDADE DA CAÇAMBA DA RETRO: 0,26 M³/POTÊNCIA: 88 HP), LARGURA ATÉ 1,5 M, PROFUNDIDADE DE 1,5 A 3,0 M, COM AREIA PARA ATERRO. AF_08/2023</v>
          </cell>
          <cell r="I5876" t="str">
            <v>M3</v>
          </cell>
          <cell r="J5876" t="str">
            <v>ATRIBUÍDO SÃO PAULO</v>
          </cell>
          <cell r="K5876" t="str">
            <v>99,23</v>
          </cell>
        </row>
        <row r="5877">
          <cell r="A5877" t="str">
            <v>MOVIMENTO DE TERRA</v>
          </cell>
          <cell r="B5877" t="str">
            <v>MOVT</v>
          </cell>
          <cell r="C5877" t="str">
            <v>ATERRO COM OU S/COMPACTACAO</v>
          </cell>
          <cell r="D5877" t="str">
            <v>0020</v>
          </cell>
        </row>
        <row r="5877">
          <cell r="G5877">
            <v>94342</v>
          </cell>
          <cell r="H5877" t="str">
            <v>ATERRO MANUAL DE VALAS COM AREIA PARA ATERRO. AF_08/2023</v>
          </cell>
          <cell r="I5877" t="str">
            <v>M3</v>
          </cell>
          <cell r="J5877" t="str">
            <v>ATRIBUÍDO SÃO PAULO</v>
          </cell>
          <cell r="K5877" t="str">
            <v>110,56</v>
          </cell>
        </row>
        <row r="5878">
          <cell r="A5878" t="str">
            <v>MOVIMENTO DE TERRA</v>
          </cell>
          <cell r="B5878" t="str">
            <v>MOVT</v>
          </cell>
          <cell r="C5878" t="str">
            <v>ATERRO COM OU S/COMPACTACAO</v>
          </cell>
          <cell r="D5878" t="str">
            <v>0020</v>
          </cell>
        </row>
        <row r="5878">
          <cell r="G5878">
            <v>96385</v>
          </cell>
          <cell r="H5878" t="str">
            <v>EXECUÇÃO E COMPACTAÇÃO DE ATERRO COM SOLO PREDOMINANTEMENTE ARGILOSO - EXCLUSIVE SOLO, ESCAVAÇÃO, CARGA E TRANSPORTE. AF_11/2019</v>
          </cell>
          <cell r="I5878" t="str">
            <v>M3</v>
          </cell>
          <cell r="J5878" t="str">
            <v>ATRIBUÍDO SÃO PAULO</v>
          </cell>
          <cell r="K5878" t="str">
            <v>11,06</v>
          </cell>
        </row>
        <row r="5879">
          <cell r="A5879" t="str">
            <v>MOVIMENTO DE TERRA</v>
          </cell>
          <cell r="B5879" t="str">
            <v>MOVT</v>
          </cell>
          <cell r="C5879" t="str">
            <v>ATERRO COM OU S/COMPACTACAO</v>
          </cell>
          <cell r="D5879" t="str">
            <v>0020</v>
          </cell>
        </row>
        <row r="5879">
          <cell r="G5879">
            <v>96386</v>
          </cell>
          <cell r="H5879" t="str">
            <v>EXECUÇÃO E COMPACTAÇÃO DE ATERRO COM SOLO PREDOMINANTEMENTE ARENOSO - EXCLUSIVE SOLO, ESCAVAÇÃO, CARGA E TRANSPORTE. AF_11/2019</v>
          </cell>
          <cell r="I5879" t="str">
            <v>M3</v>
          </cell>
          <cell r="J5879" t="str">
            <v>ATRIBUÍDO SÃO PAULO</v>
          </cell>
          <cell r="K5879" t="str">
            <v>8,31</v>
          </cell>
        </row>
        <row r="5880">
          <cell r="A5880" t="str">
            <v>MOVIMENTO DE TERRA</v>
          </cell>
          <cell r="B5880" t="str">
            <v>MOVT</v>
          </cell>
          <cell r="C5880" t="str">
            <v>ATERRO/REATERRO DE VALAS COM OU S/COMPACTACAO</v>
          </cell>
          <cell r="D5880" t="str">
            <v>0021</v>
          </cell>
        </row>
        <row r="5880">
          <cell r="G5880">
            <v>93367</v>
          </cell>
          <cell r="H5880" t="str">
            <v>REATERRO MECANIZADO DE VALA COM ESCAVADEIRA HIDRÁULICA (CAPACIDADE DA CAÇAMBA: 0,8 M³/POTÊNCIA: 111 HP), LARGURA DE 1,5 A 2,5 M, PROFUNDIDADE ATÉ 1,5 M, COM SOLO (SEM SUBSTITUIÇÃO) DE 1ª CATEGORIA, COM COMPACTADOR DE SOLOS DE PERCUSSÃO. AF_08/2023</v>
          </cell>
          <cell r="I5880" t="str">
            <v>M3</v>
          </cell>
          <cell r="J5880" t="str">
            <v>ATRIBUÍDO SÃO PAULO</v>
          </cell>
          <cell r="K5880" t="str">
            <v>22,87</v>
          </cell>
        </row>
        <row r="5881">
          <cell r="A5881" t="str">
            <v>MOVIMENTO DE TERRA</v>
          </cell>
          <cell r="B5881" t="str">
            <v>MOVT</v>
          </cell>
          <cell r="C5881" t="str">
            <v>ATERRO/REATERRO DE VALAS COM OU S/COMPACTACAO</v>
          </cell>
          <cell r="D5881" t="str">
            <v>0021</v>
          </cell>
        </row>
        <row r="5881">
          <cell r="G5881">
            <v>93368</v>
          </cell>
          <cell r="H5881" t="str">
            <v>REATERRO MECANIZADO DE VALA COM ESCAVADEIRA HIDRÁULICA (CAPACIDADE DA CAÇAMBA: 0,8 M³/POTÊNCIA: 111 HP), LARGURA ATÉ 1,5 M, PROFUNDIDADE DE 1,5 A 3,0 M, COM SOLO (SEM SUBSTITUIÇÃO) DE 1ª CATEGORIA, COM COMPACTADOR DE SOLOS DE PERCUSSÃO. AF_08/2023</v>
          </cell>
          <cell r="I5881" t="str">
            <v>M3</v>
          </cell>
          <cell r="J5881" t="str">
            <v>ATRIBUÍDO SÃO PAULO</v>
          </cell>
          <cell r="K5881" t="str">
            <v>20,05</v>
          </cell>
        </row>
        <row r="5882">
          <cell r="A5882" t="str">
            <v>MOVIMENTO DE TERRA</v>
          </cell>
          <cell r="B5882" t="str">
            <v>MOVT</v>
          </cell>
          <cell r="C5882" t="str">
            <v>ATERRO/REATERRO DE VALAS COM OU S/COMPACTACAO</v>
          </cell>
          <cell r="D5882" t="str">
            <v>0021</v>
          </cell>
        </row>
        <row r="5882">
          <cell r="G5882">
            <v>93369</v>
          </cell>
          <cell r="H5882" t="str">
            <v>REATERRO MECANIZADO DE VALA COM ESCAVADEIRA HIDRÁULICA (CAPACIDADE DA CAÇAMBA: 0,8 M³/POTÊNCIA: 111 HP), LARGURA 1,5 A 2,5 M, PROFUNDIDADE 1,5 A 3,0 M, COM SOLO (SEM SUBSTITUIÇÃO) DE 1ª CATEGORIA, COM COMPACTADOR DE SOLOS DE PERCUSSÃO. AF_08/2023</v>
          </cell>
          <cell r="I5882" t="str">
            <v>M3</v>
          </cell>
          <cell r="J5882" t="str">
            <v>ATRIBUÍDO SÃO PAULO</v>
          </cell>
          <cell r="K5882" t="str">
            <v>16,53</v>
          </cell>
        </row>
        <row r="5883">
          <cell r="A5883" t="str">
            <v>MOVIMENTO DE TERRA</v>
          </cell>
          <cell r="B5883" t="str">
            <v>MOVT</v>
          </cell>
          <cell r="C5883" t="str">
            <v>ATERRO/REATERRO DE VALAS COM OU S/COMPACTACAO</v>
          </cell>
          <cell r="D5883" t="str">
            <v>0021</v>
          </cell>
        </row>
        <row r="5883">
          <cell r="G5883">
            <v>93372</v>
          </cell>
          <cell r="H5883" t="str">
            <v>REATERRO MECANIZADO DE VALA COM ESCAVADEIRA HIDRÁULICA (CAPACIDADE DA CAÇAMBA: 0,8 M³/POTÊNCIA: 111 HP), LARGURA ATÉ 1,5 M, PROFUNDIDADE DE 3,0 A 6,0 M, COM SOLO (SEM SUBSTITUIÇÃO) DE 1ª CATEGORIA, COM COMPACTADOR DE SOLOS DE PERCUSSÃO. AF_08/2023</v>
          </cell>
          <cell r="I5883" t="str">
            <v>M3</v>
          </cell>
          <cell r="J5883" t="str">
            <v>ATRIBUÍDO SÃO PAULO</v>
          </cell>
          <cell r="K5883" t="str">
            <v>15,89</v>
          </cell>
        </row>
        <row r="5884">
          <cell r="A5884" t="str">
            <v>MOVIMENTO DE TERRA</v>
          </cell>
          <cell r="B5884" t="str">
            <v>MOVT</v>
          </cell>
          <cell r="C5884" t="str">
            <v>ATERRO/REATERRO DE VALAS COM OU S/COMPACTACAO</v>
          </cell>
          <cell r="D5884" t="str">
            <v>0021</v>
          </cell>
        </row>
        <row r="5884">
          <cell r="G5884">
            <v>93373</v>
          </cell>
          <cell r="H5884" t="str">
            <v>REATERRO MECANIZADO DE VALA COM ESCAVADEIRA HIDRÁULICA (CAPACIDADE DA CAÇAMBA: 0,8 M³/POTÊNCIA: 111 HP), LARGURA 1,5 A 2,5 M, PROFUNDIDADE 3,0 A 6,0 M, COM SOLO (SEM SUBSTITUIÇÃO) DE 1ª CATEGORIA, COM COMPACTADOR DE SOLOS DE PERCUSSÃO. AF_08/2023</v>
          </cell>
          <cell r="I5884" t="str">
            <v>M3</v>
          </cell>
          <cell r="J5884" t="str">
            <v>ATRIBUÍDO SÃO PAULO</v>
          </cell>
          <cell r="K5884" t="str">
            <v>13,67</v>
          </cell>
        </row>
        <row r="5885">
          <cell r="A5885" t="str">
            <v>MOVIMENTO DE TERRA</v>
          </cell>
          <cell r="B5885" t="str">
            <v>MOVT</v>
          </cell>
          <cell r="C5885" t="str">
            <v>ATERRO/REATERRO DE VALAS COM OU S/COMPACTACAO</v>
          </cell>
          <cell r="D5885" t="str">
            <v>0021</v>
          </cell>
        </row>
        <row r="5885">
          <cell r="G5885">
            <v>93378</v>
          </cell>
          <cell r="H5885" t="str">
            <v>REATERRO MECANIZADO DE VALA COM RETROESCAVADEIRA (CAPACIDADE DA CAÇAMBA   DA RETRO: 0,26 M³/POTÊNCIA: 88 HP), LARGURA ATÉ 0,8 M, PROFUNDIDADE ATÉ 1,5 M, COM SOLO (SEM SUBSTITUIÇÃO) DE 1ª CATEGORIA, COM COMPACTADOR DE SOLOS DE PERCUSSÃO. AF_08/2023</v>
          </cell>
          <cell r="I5885" t="str">
            <v>M3</v>
          </cell>
          <cell r="J5885" t="str">
            <v>ATRIBUÍDO SÃO PAULO</v>
          </cell>
          <cell r="K5885" t="str">
            <v>23,32</v>
          </cell>
        </row>
        <row r="5886">
          <cell r="A5886" t="str">
            <v>MOVIMENTO DE TERRA</v>
          </cell>
          <cell r="B5886" t="str">
            <v>MOVT</v>
          </cell>
          <cell r="C5886" t="str">
            <v>ATERRO/REATERRO DE VALAS COM OU S/COMPACTACAO</v>
          </cell>
          <cell r="D5886" t="str">
            <v>0021</v>
          </cell>
        </row>
        <row r="5886">
          <cell r="G5886">
            <v>93379</v>
          </cell>
          <cell r="H5886" t="str">
            <v>REATERRO MECANIZADO DE VALA COM RETROESCAVADEIRA (CAPACIDADE DA CAÇAMBA   DA RETRO: 0,26 M³/POTÊNCIA: 88 HP), LARGURA 0,8 A 1,5 M, PROFUNDIDADE ATÉ 1,5 M, COM SOLO (SEM SUBSTITUIÇÃO) DE 1ª CATEGORIA, COM COMPACTADOR DE SOLOS DE PERCUSSÃO AF_08/2023</v>
          </cell>
          <cell r="I5886" t="str">
            <v>M3</v>
          </cell>
          <cell r="J5886" t="str">
            <v>ATRIBUÍDO SÃO PAULO</v>
          </cell>
          <cell r="K5886" t="str">
            <v>17,96</v>
          </cell>
        </row>
        <row r="5887">
          <cell r="A5887" t="str">
            <v>MOVIMENTO DE TERRA</v>
          </cell>
          <cell r="B5887" t="str">
            <v>MOVT</v>
          </cell>
          <cell r="C5887" t="str">
            <v>ATERRO/REATERRO DE VALAS COM OU S/COMPACTACAO</v>
          </cell>
          <cell r="D5887" t="str">
            <v>0021</v>
          </cell>
        </row>
        <row r="5887">
          <cell r="G5887">
            <v>93380</v>
          </cell>
          <cell r="H5887" t="str">
            <v>REATERRO MECANIZADO DE VALA COM RETROESCAVADEIRA (CAPACIDADE DA CAÇAMBA   DA RETRO: 0,26 M³/POTÊNCIA: 88 HP), LARGURA ATÉ 0,8 M, PROFUNDIDADE 1,5 A 3,0 M, COM SOLO (SEM SUBSTITUIÇÃO) DE 1ª CATEGORIA, COM COMPACTADOR DE SOLOS DE PERCUSSÃO AF_08/2023</v>
          </cell>
          <cell r="I5887" t="str">
            <v>M3</v>
          </cell>
          <cell r="J5887" t="str">
            <v>ATRIBUÍDO SÃO PAULO</v>
          </cell>
          <cell r="K5887" t="str">
            <v>15,29</v>
          </cell>
        </row>
        <row r="5888">
          <cell r="A5888" t="str">
            <v>MOVIMENTO DE TERRA</v>
          </cell>
          <cell r="B5888" t="str">
            <v>MOVT</v>
          </cell>
          <cell r="C5888" t="str">
            <v>ATERRO/REATERRO DE VALAS COM OU S/COMPACTACAO</v>
          </cell>
          <cell r="D5888" t="str">
            <v>0021</v>
          </cell>
        </row>
        <row r="5888">
          <cell r="G5888">
            <v>93381</v>
          </cell>
          <cell r="H5888" t="str">
            <v>REATERRO MECANIZADO DE VALA COM RETROESCAVADEIRA (CAPACIDADE DA CAÇAMBA   DA RETRO: 0,26 M³/POTÊNCIA: 88 HP), LARGURA 0,8 A 1,5 M, PROFUNDIDADE 1,5 A 3,0 M, COM SOLO (SEM SUBSTITUIÇÃO) DE 1ª CATEGORIA E COMPACTADOR DE SOLOS DE PERCUSSÃO. AF_08/2023</v>
          </cell>
          <cell r="I5888" t="str">
            <v>M3</v>
          </cell>
          <cell r="J5888" t="str">
            <v>ATRIBUÍDO SÃO PAULO</v>
          </cell>
          <cell r="K5888" t="str">
            <v>12,43</v>
          </cell>
        </row>
        <row r="5889">
          <cell r="A5889" t="str">
            <v>MOVIMENTO DE TERRA</v>
          </cell>
          <cell r="B5889" t="str">
            <v>MOVT</v>
          </cell>
          <cell r="C5889" t="str">
            <v>ATERRO/REATERRO DE VALAS COM OU S/COMPACTACAO</v>
          </cell>
          <cell r="D5889" t="str">
            <v>0021</v>
          </cell>
        </row>
        <row r="5889">
          <cell r="G5889">
            <v>93382</v>
          </cell>
          <cell r="H5889" t="str">
            <v>REATERRO MANUAL DE VALAS, COM COMPACTADOR DE SOLOS DE PERCUSSÃO. AF_08/2023</v>
          </cell>
          <cell r="I5889" t="str">
            <v>M3</v>
          </cell>
          <cell r="J5889" t="str">
            <v>ATRIBUÍDO SÃO PAULO</v>
          </cell>
          <cell r="K5889" t="str">
            <v>23,76</v>
          </cell>
        </row>
        <row r="5890">
          <cell r="A5890" t="str">
            <v>MOVIMENTO DE TERRA</v>
          </cell>
          <cell r="B5890" t="str">
            <v>MOVT</v>
          </cell>
          <cell r="C5890" t="str">
            <v>ATERRO/REATERRO DE VALAS COM OU S/COMPACTACAO</v>
          </cell>
          <cell r="D5890" t="str">
            <v>0021</v>
          </cell>
        </row>
        <row r="5890">
          <cell r="G5890">
            <v>104728</v>
          </cell>
          <cell r="H5890" t="str">
            <v>REATERRO MECANIZADO DE VALA COM ESCAVADEIRA HIDRÁULICA (CAPACIDADE DA CAÇAMBA: 0,8 M³/POTÊNCIA: 111 HP), LARGURA DE 1,5 A 2,5 M, PROFUNDIDADE ATÉ 1,5 M, COM SOLO (SEM SUBSTITUIÇÃO) DE 1ª CATEGORIA, COM PLACA VIBRATÓRIA. AF_08/2023</v>
          </cell>
          <cell r="I5890" t="str">
            <v>M3</v>
          </cell>
          <cell r="J5890" t="str">
            <v>ATRIBUÍDO SÃO PAULO</v>
          </cell>
          <cell r="K5890" t="str">
            <v>18,66</v>
          </cell>
        </row>
        <row r="5891">
          <cell r="A5891" t="str">
            <v>MOVIMENTO DE TERRA</v>
          </cell>
          <cell r="B5891" t="str">
            <v>MOVT</v>
          </cell>
          <cell r="C5891" t="str">
            <v>ATERRO/REATERRO DE VALAS COM OU S/COMPACTACAO</v>
          </cell>
          <cell r="D5891" t="str">
            <v>0021</v>
          </cell>
        </row>
        <row r="5891">
          <cell r="G5891">
            <v>104729</v>
          </cell>
          <cell r="H5891" t="str">
            <v>REATERRO MECANIZADO DE VALA COM ESCAVADEIRA HIDRÁULICA (CAPACIDADE DA CAÇAMBA: 0,8 M³/POTÊNCIA: 111 HP), LARGURA ATÉ 1,5 M, PROFUNDIDADE DE 1,5 A 3,0 M, COM SOLO (SEM SUBSTITUIÇÃO) DE 1ª CATEGORIA, COM PLACA VIBRATÓRIA. AF_08/2023</v>
          </cell>
          <cell r="I5891" t="str">
            <v>M3</v>
          </cell>
          <cell r="J5891" t="str">
            <v>ATRIBUÍDO SÃO PAULO</v>
          </cell>
          <cell r="K5891" t="str">
            <v>15,91</v>
          </cell>
        </row>
        <row r="5892">
          <cell r="A5892" t="str">
            <v>MOVIMENTO DE TERRA</v>
          </cell>
          <cell r="B5892" t="str">
            <v>MOVT</v>
          </cell>
          <cell r="C5892" t="str">
            <v>ATERRO/REATERRO DE VALAS COM OU S/COMPACTACAO</v>
          </cell>
          <cell r="D5892" t="str">
            <v>0021</v>
          </cell>
        </row>
        <row r="5892">
          <cell r="G5892">
            <v>104730</v>
          </cell>
          <cell r="H5892" t="str">
            <v>REATERRO MECANIZADO DE VALA COM ESCAVADEIRA HIDRÁULICA (CAPACIDADE DA CAÇAMBA: 0,8 M³/POTÊNCIA: 111 HP), LARGURA DE 1,5 A 2,5 M, PROFUNDIDADE DE 1,5 A 3,0 M, COM SOLO (SEM SUBSTITUIÇÃO) DE 1ª CATEGORIA, COM PLACA VIBRATÓRIA. AF_08/2023</v>
          </cell>
          <cell r="I5892" t="str">
            <v>M3</v>
          </cell>
          <cell r="J5892" t="str">
            <v>ATRIBUÍDO SÃO PAULO</v>
          </cell>
          <cell r="K5892" t="str">
            <v>12,41</v>
          </cell>
        </row>
        <row r="5893">
          <cell r="A5893" t="str">
            <v>MOVIMENTO DE TERRA</v>
          </cell>
          <cell r="B5893" t="str">
            <v>MOVT</v>
          </cell>
          <cell r="C5893" t="str">
            <v>ATERRO/REATERRO DE VALAS COM OU S/COMPACTACAO</v>
          </cell>
          <cell r="D5893" t="str">
            <v>0021</v>
          </cell>
        </row>
        <row r="5893">
          <cell r="G5893">
            <v>104731</v>
          </cell>
          <cell r="H5893" t="str">
            <v>REATERRO MECANIZADO DE VALA COM ESCAVADEIRA HIDRÁULICA (CAPACIDADE DA CAÇAMBA: 0,8 M³/POTÊNCIA: 111 HP), LARGURA ATÉ 1,5 M, PROFUNDIDADE DE 3,0 A 6,0 M, COM SOLO (SEM SUBSTITUIÇÃO) DE 1ª CATEGORIA, COM PLACA VIBRATÓRIA. AF_08/2023</v>
          </cell>
          <cell r="I5893" t="str">
            <v>M3</v>
          </cell>
          <cell r="J5893" t="str">
            <v>ATRIBUÍDO SÃO PAULO</v>
          </cell>
          <cell r="K5893" t="str">
            <v>11,78</v>
          </cell>
        </row>
        <row r="5894">
          <cell r="A5894" t="str">
            <v>MOVIMENTO DE TERRA</v>
          </cell>
          <cell r="B5894" t="str">
            <v>MOVT</v>
          </cell>
          <cell r="C5894" t="str">
            <v>ATERRO/REATERRO DE VALAS COM OU S/COMPACTACAO</v>
          </cell>
          <cell r="D5894" t="str">
            <v>0021</v>
          </cell>
        </row>
        <row r="5894">
          <cell r="G5894">
            <v>104732</v>
          </cell>
          <cell r="H5894" t="str">
            <v>REATERRO MECANIZADO DE VALA COM ESCAVADEIRA HIDRÁULICA (CAPACIDADE DA CAÇAMBA: 0,8 M³/POTÊNCIA: 111 HP), LARGURA DE 1,5 A 2,5 M, PROFUNDIDADE DE 3,0 A 6,0 M, COM SOLO (SEM SUBSTITUIÇÃO) DE 1ª CATEGORIA, COM PLACA VIBRATÓRIA. AF_08/2023</v>
          </cell>
          <cell r="I5894" t="str">
            <v>M3</v>
          </cell>
          <cell r="J5894" t="str">
            <v>ATRIBUÍDO SÃO PAULO</v>
          </cell>
          <cell r="K5894" t="str">
            <v>9,56</v>
          </cell>
        </row>
        <row r="5895">
          <cell r="A5895" t="str">
            <v>MOVIMENTO DE TERRA</v>
          </cell>
          <cell r="B5895" t="str">
            <v>MOVT</v>
          </cell>
          <cell r="C5895" t="str">
            <v>ATERRO/REATERRO DE VALAS COM OU S/COMPACTACAO</v>
          </cell>
          <cell r="D5895" t="str">
            <v>0021</v>
          </cell>
        </row>
        <row r="5895">
          <cell r="G5895">
            <v>104733</v>
          </cell>
          <cell r="H5895" t="str">
            <v>REATERRO MECANIZADO DE VALA COM RETROESCAVADEIRA (CAPACIDADE   DA   CAÇAMBA   DA RETRO: 0,26 M³/POTÊNCIA: 88 HP), LARGURA ATÉ 0,8 M, PROFUNDIDADE ATÉ 1,5 M, COM SOLO (SEM SUBSTITUIÇÃO) DE 1ª CATEGORIA, COM PLACA VIBRATÓRIA. AF_08/2023</v>
          </cell>
          <cell r="I5895" t="str">
            <v>M3</v>
          </cell>
          <cell r="J5895" t="str">
            <v>ATRIBUÍDO SÃO PAULO</v>
          </cell>
          <cell r="K5895" t="str">
            <v>18,50</v>
          </cell>
        </row>
        <row r="5896">
          <cell r="A5896" t="str">
            <v>MOVIMENTO DE TERRA</v>
          </cell>
          <cell r="B5896" t="str">
            <v>MOVT</v>
          </cell>
          <cell r="C5896" t="str">
            <v>ATERRO/REATERRO DE VALAS COM OU S/COMPACTACAO</v>
          </cell>
          <cell r="D5896" t="str">
            <v>0021</v>
          </cell>
        </row>
        <row r="5896">
          <cell r="G5896">
            <v>104734</v>
          </cell>
          <cell r="H5896" t="str">
            <v>REATERRO MECANIZADO DE VALA COM RETROESCAVADEIRA (CAPACIDADE   DA   CAÇAMBA   DA RETRO: 0,26 M³/POTÊNCIA: 88 HP), LARGURA DE 0,8 A 1,5 M, PROFUNDIDADE ATÉ 1,5 M, COM SOLO (SEM SUBSTITUIÇÃO) DE 1ª CATEGORIA, COM PLACA VIBRATÓRIA. AF_08/2023</v>
          </cell>
          <cell r="I5896" t="str">
            <v>M3</v>
          </cell>
          <cell r="J5896" t="str">
            <v>ATRIBUÍDO SÃO PAULO</v>
          </cell>
          <cell r="K5896" t="str">
            <v>13,47</v>
          </cell>
        </row>
        <row r="5897">
          <cell r="A5897" t="str">
            <v>MOVIMENTO DE TERRA</v>
          </cell>
          <cell r="B5897" t="str">
            <v>MOVT</v>
          </cell>
          <cell r="C5897" t="str">
            <v>ATERRO/REATERRO DE VALAS COM OU S/COMPACTACAO</v>
          </cell>
          <cell r="D5897" t="str">
            <v>0021</v>
          </cell>
        </row>
        <row r="5897">
          <cell r="G5897">
            <v>104735</v>
          </cell>
          <cell r="H5897" t="str">
            <v>REATERRO MECANIZADO DE VALA COM RETROESCAVADEIRA (CAPACIDADE   DA   CAÇAMBA   DA RETRO: 0,26 M³/POTÊNCIA: 88 HP), LARGURA ATÉ 0,8 M, PROFUNDIDADE DE 1,5 A 3,0 M, COM SOLO (SEM SUBSTITUIÇÃO) DE 1ª CATEGORIA, COM PLACA VIBRATÓRIA. AF_08/2023</v>
          </cell>
          <cell r="I5897" t="str">
            <v>M3</v>
          </cell>
          <cell r="J5897" t="str">
            <v>ATRIBUÍDO SÃO PAULO</v>
          </cell>
          <cell r="K5897" t="str">
            <v>11,02</v>
          </cell>
        </row>
        <row r="5898">
          <cell r="A5898" t="str">
            <v>MOVIMENTO DE TERRA</v>
          </cell>
          <cell r="B5898" t="str">
            <v>MOVT</v>
          </cell>
          <cell r="C5898" t="str">
            <v>ATERRO/REATERRO DE VALAS COM OU S/COMPACTACAO</v>
          </cell>
          <cell r="D5898" t="str">
            <v>0021</v>
          </cell>
        </row>
        <row r="5898">
          <cell r="G5898">
            <v>104736</v>
          </cell>
          <cell r="H5898" t="str">
            <v>REATERRO MECANIZADO DE VALA COM RETROESCAVADEIRA (CAPACIDADE   DA   CAÇAMBA   DA RETRO: 0,26 M³/POTÊNCIA: 88 HP), LARGURA DE 0,8 A 1,5 M, PROFUNDIDADE DE 1,5 A 3,0 M, COM SOLO (SEM SUBSTITUIÇÃO) DE 1ª CATEGORIA, COM PLACA VIBRATÓRIA. AF_08/2023</v>
          </cell>
          <cell r="I5898" t="str">
            <v>M3</v>
          </cell>
          <cell r="J5898" t="str">
            <v>ATRIBUÍDO SÃO PAULO</v>
          </cell>
          <cell r="K5898" t="str">
            <v>8,28</v>
          </cell>
        </row>
        <row r="5899">
          <cell r="A5899" t="str">
            <v>MOVIMENTO DE TERRA</v>
          </cell>
          <cell r="B5899" t="str">
            <v>MOVT</v>
          </cell>
          <cell r="C5899" t="str">
            <v>ATERRO/REATERRO DE VALAS COM OU S/COMPACTACAO</v>
          </cell>
          <cell r="D5899" t="str">
            <v>0021</v>
          </cell>
        </row>
        <row r="5899">
          <cell r="G5899">
            <v>104737</v>
          </cell>
          <cell r="H5899" t="str">
            <v>REATERRO MANUAL DE VALAS, COM PLACA VIBRATÓRIA. AF_08/2023</v>
          </cell>
          <cell r="I5899" t="str">
            <v>M3</v>
          </cell>
          <cell r="J5899" t="str">
            <v>ATRIBUÍDO SÃO PAULO</v>
          </cell>
          <cell r="K5899" t="str">
            <v>18,95</v>
          </cell>
        </row>
        <row r="5900">
          <cell r="A5900" t="str">
            <v>MOVIMENTO DE TERRA</v>
          </cell>
          <cell r="B5900" t="str">
            <v>MOVT</v>
          </cell>
          <cell r="C5900" t="str">
            <v>ATERRO/REATERRO DE VALAS COM OU S/COMPACTACAO</v>
          </cell>
          <cell r="D5900" t="str">
            <v>0021</v>
          </cell>
        </row>
        <row r="5900">
          <cell r="G5900">
            <v>104738</v>
          </cell>
          <cell r="H5900" t="str">
            <v>ATERRO MECANIZADO DE VALA COM MINICARREGADEIRA, COM SOLO ARGILO-ARENOSO. AF_08/2023</v>
          </cell>
          <cell r="I5900" t="str">
            <v>M3</v>
          </cell>
          <cell r="J5900" t="str">
            <v>ATRIBUÍDO SÃO PAULO</v>
          </cell>
          <cell r="K5900" t="str">
            <v>77,83</v>
          </cell>
        </row>
        <row r="5901">
          <cell r="A5901" t="str">
            <v>MOVIMENTO DE TERRA</v>
          </cell>
          <cell r="B5901" t="str">
            <v>MOVT</v>
          </cell>
          <cell r="C5901" t="str">
            <v>ATERRO/REATERRO DE VALAS COM OU S/COMPACTACAO</v>
          </cell>
          <cell r="D5901" t="str">
            <v>0021</v>
          </cell>
        </row>
        <row r="5901">
          <cell r="G5901">
            <v>104739</v>
          </cell>
          <cell r="H5901" t="str">
            <v>ATERRO MECANIZADO DE VALA COM MINICARREGADEIRA, COM AREIA PARA ATERRO. AF_08/2023</v>
          </cell>
          <cell r="I5901" t="str">
            <v>M3</v>
          </cell>
          <cell r="J5901" t="str">
            <v>ATRIBUÍDO SÃO PAULO</v>
          </cell>
          <cell r="K5901" t="str">
            <v>112,76</v>
          </cell>
        </row>
        <row r="5902">
          <cell r="A5902" t="str">
            <v>MOVIMENTO DE TERRA</v>
          </cell>
          <cell r="B5902" t="str">
            <v>MOVT</v>
          </cell>
          <cell r="C5902" t="str">
            <v>ATERRO/REATERRO DE VALAS COM OU S/COMPACTACAO</v>
          </cell>
          <cell r="D5902" t="str">
            <v>0021</v>
          </cell>
        </row>
        <row r="5902">
          <cell r="G5902">
            <v>104740</v>
          </cell>
          <cell r="H5902" t="str">
            <v>REATERRO MECANIZADO DE VALA COM MINICARREGADEIRA, COM COMPACTADOR DE SOLOS DE PERCUSSÃO. AF_08/2023</v>
          </cell>
          <cell r="I5902" t="str">
            <v>M3</v>
          </cell>
          <cell r="J5902" t="str">
            <v>ATRIBUÍDO SÃO PAULO</v>
          </cell>
          <cell r="K5902" t="str">
            <v>25,96</v>
          </cell>
        </row>
        <row r="5903">
          <cell r="A5903" t="str">
            <v>MOVIMENTO DE TERRA</v>
          </cell>
          <cell r="B5903" t="str">
            <v>MOVT</v>
          </cell>
          <cell r="C5903" t="str">
            <v>ATERRO/REATERRO DE VALAS COM OU S/COMPACTACAO</v>
          </cell>
          <cell r="D5903" t="str">
            <v>0021</v>
          </cell>
        </row>
        <row r="5903">
          <cell r="G5903">
            <v>104741</v>
          </cell>
          <cell r="H5903" t="str">
            <v>REATERRO MECANIZADO DE VALA COM MINICARREGADEIRA, COM PLACA VIBRATÓRIA. AF_08/2023</v>
          </cell>
          <cell r="I5903" t="str">
            <v>M3</v>
          </cell>
          <cell r="J5903" t="str">
            <v>ATRIBUÍDO SÃO PAULO</v>
          </cell>
          <cell r="K5903" t="str">
            <v>21,15</v>
          </cell>
        </row>
        <row r="5904">
          <cell r="A5904" t="str">
            <v>MOVIMENTO DE TERRA</v>
          </cell>
          <cell r="B5904" t="str">
            <v>MOVT</v>
          </cell>
          <cell r="C5904" t="str">
            <v>ATERRO/REATERRO DE VALAS COM OU S/COMPACTACAO</v>
          </cell>
          <cell r="D5904" t="str">
            <v>0021</v>
          </cell>
        </row>
        <row r="5904">
          <cell r="G5904">
            <v>104742</v>
          </cell>
          <cell r="H5904" t="str">
            <v>COMPACTAÇÃO DE VALAS COM ROLO COMPRESSOR. AF_08/2023</v>
          </cell>
          <cell r="I5904" t="str">
            <v>M2</v>
          </cell>
          <cell r="J5904" t="str">
            <v>ATRIBUÍDO SÃO PAULO</v>
          </cell>
          <cell r="K5904" t="str">
            <v>7,95</v>
          </cell>
        </row>
        <row r="5905">
          <cell r="A5905" t="str">
            <v>MOVIMENTO DE TERRA</v>
          </cell>
          <cell r="B5905" t="str">
            <v>MOVT</v>
          </cell>
          <cell r="C5905" t="str">
            <v>CARGA, DESCARGA E/OU TRANSPORTE DE MATERIAIS</v>
          </cell>
          <cell r="D5905" t="str">
            <v>0022</v>
          </cell>
        </row>
        <row r="5905">
          <cell r="G5905">
            <v>97916</v>
          </cell>
          <cell r="H5905" t="str">
            <v>TRANSPORTE COM CAMINHÃO BASCULANTE DE 6 M³, EM VIA URBANA EM LEITO NATURAL (UNIDADE: TXKM). AF_07/2020</v>
          </cell>
          <cell r="I5905" t="str">
            <v>TXKM</v>
          </cell>
          <cell r="J5905" t="str">
            <v>COEFICIENTE DE REPRESENTATIVIDADE</v>
          </cell>
          <cell r="K5905" t="str">
            <v>2,44</v>
          </cell>
        </row>
        <row r="5906">
          <cell r="A5906" t="str">
            <v>MOVIMENTO DE TERRA</v>
          </cell>
          <cell r="B5906" t="str">
            <v>MOVT</v>
          </cell>
          <cell r="C5906" t="str">
            <v>CARGA, DESCARGA E/OU TRANSPORTE DE MATERIAIS</v>
          </cell>
          <cell r="D5906" t="str">
            <v>0022</v>
          </cell>
        </row>
        <row r="5906">
          <cell r="G5906">
            <v>97917</v>
          </cell>
          <cell r="H5906" t="str">
            <v>TRANSPORTE COM CAMINHÃO BASCULANTE DE 6 M³, EM VIA URBANA EM REVESTIMENTO PRIMÁRIO (UNIDADE: TXKM). AF_07/2020</v>
          </cell>
          <cell r="I5906" t="str">
            <v>TXKM</v>
          </cell>
          <cell r="J5906" t="str">
            <v>COEFICIENTE DE REPRESENTATIVIDADE</v>
          </cell>
          <cell r="K5906" t="str">
            <v>2,10</v>
          </cell>
        </row>
        <row r="5907">
          <cell r="A5907" t="str">
            <v>MOVIMENTO DE TERRA</v>
          </cell>
          <cell r="B5907" t="str">
            <v>MOVT</v>
          </cell>
          <cell r="C5907" t="str">
            <v>CARGA, DESCARGA E/OU TRANSPORTE DE MATERIAIS</v>
          </cell>
          <cell r="D5907" t="str">
            <v>0022</v>
          </cell>
        </row>
        <row r="5907">
          <cell r="G5907">
            <v>97918</v>
          </cell>
          <cell r="H5907" t="str">
            <v>TRANSPORTE COM CAMINHÃO BASCULANTE DE 6 M³, EM VIA URBANA PAVIMENTADA, DMT ATÉ 30 KM (UNIDADE: TXKM). AF_07/2020</v>
          </cell>
          <cell r="I5907" t="str">
            <v>TXKM</v>
          </cell>
          <cell r="J5907" t="str">
            <v>COEFICIENTE DE REPRESENTATIVIDADE</v>
          </cell>
          <cell r="K5907" t="str">
            <v>1,94</v>
          </cell>
        </row>
        <row r="5908">
          <cell r="A5908" t="str">
            <v>MOVIMENTO DE TERRA</v>
          </cell>
          <cell r="B5908" t="str">
            <v>MOVT</v>
          </cell>
          <cell r="C5908" t="str">
            <v>CARGA, DESCARGA E/OU TRANSPORTE DE MATERIAIS</v>
          </cell>
          <cell r="D5908" t="str">
            <v>0022</v>
          </cell>
        </row>
        <row r="5908">
          <cell r="G5908">
            <v>97919</v>
          </cell>
          <cell r="H5908" t="str">
            <v>TRANSPORTE COM CAMINHÃO BASCULANTE DE 6 M³, EM VIA URBANA PAVIMENTADA, ADICIONAL PARA DMT EXCEDENTE A 30 KM (UNIDADE: TXKM). AF_07/2020</v>
          </cell>
          <cell r="I5908" t="str">
            <v>TXKM</v>
          </cell>
          <cell r="J5908" t="str">
            <v>COEFICIENTE DE REPRESENTATIVIDADE</v>
          </cell>
          <cell r="K5908" t="str">
            <v>0,77</v>
          </cell>
        </row>
        <row r="5909">
          <cell r="A5909" t="str">
            <v>MOVIMENTO DE TERRA</v>
          </cell>
          <cell r="B5909" t="str">
            <v>MOVT</v>
          </cell>
          <cell r="C5909" t="str">
            <v>REGULARIZACAO E APILOAMENTO DE FUNDO DE VALAS</v>
          </cell>
          <cell r="D5909" t="str">
            <v>0225</v>
          </cell>
        </row>
        <row r="5909">
          <cell r="G5909">
            <v>101616</v>
          </cell>
          <cell r="H5909" t="str">
            <v>PREPARO DE FUNDO DE VALA COM LARGURA MENOR QUE 1,5 M (ACERTO DO SOLO NATURAL). AF_08/2020</v>
          </cell>
          <cell r="I5909" t="str">
            <v>M2</v>
          </cell>
          <cell r="J5909" t="str">
            <v>COEFICIENTE DE REPRESENTATIVIDADE</v>
          </cell>
          <cell r="K5909" t="str">
            <v>5,64</v>
          </cell>
        </row>
        <row r="5910">
          <cell r="A5910" t="str">
            <v>MOVIMENTO DE TERRA</v>
          </cell>
          <cell r="B5910" t="str">
            <v>MOVT</v>
          </cell>
          <cell r="C5910" t="str">
            <v>REGULARIZACAO E APILOAMENTO DE FUNDO DE VALAS</v>
          </cell>
          <cell r="D5910" t="str">
            <v>0225</v>
          </cell>
        </row>
        <row r="5910">
          <cell r="G5910">
            <v>101617</v>
          </cell>
          <cell r="H5910" t="str">
            <v>PREPARO DE FUNDO DE VALA COM LARGURA MAIOR OU IGUAL A 1,5 M E MENOR QUE 2,5 M (ACERTO DO SOLO NATURAL). AF_08/2020</v>
          </cell>
          <cell r="I5910" t="str">
            <v>M2</v>
          </cell>
          <cell r="J5910" t="str">
            <v>COEFICIENTE DE REPRESENTATIVIDADE</v>
          </cell>
          <cell r="K5910" t="str">
            <v>2,78</v>
          </cell>
        </row>
        <row r="5911">
          <cell r="A5911" t="str">
            <v>MOVIMENTO DE TERRA</v>
          </cell>
          <cell r="B5911" t="str">
            <v>MOVT</v>
          </cell>
          <cell r="C5911" t="str">
            <v>REGULARIZACAO E APILOAMENTO DE FUNDO DE VALAS</v>
          </cell>
          <cell r="D5911" t="str">
            <v>0225</v>
          </cell>
        </row>
        <row r="5911">
          <cell r="G5911">
            <v>101618</v>
          </cell>
          <cell r="H5911" t="str">
            <v>PREPARO DE FUNDO DE VALA COM LARGURA MENOR QUE 1,5 M, COM CAMADA DE AREIA, LANÇAMENTO MANUAL. AF_08/2020</v>
          </cell>
          <cell r="I5911" t="str">
            <v>M3</v>
          </cell>
          <cell r="J5911" t="str">
            <v>COEFICIENTE DE REPRESENTATIVIDADE</v>
          </cell>
          <cell r="K5911" t="str">
            <v>249,58</v>
          </cell>
        </row>
        <row r="5912">
          <cell r="A5912" t="str">
            <v>MOVIMENTO DE TERRA</v>
          </cell>
          <cell r="B5912" t="str">
            <v>MOVT</v>
          </cell>
          <cell r="C5912" t="str">
            <v>REGULARIZACAO E APILOAMENTO DE FUNDO DE VALAS</v>
          </cell>
          <cell r="D5912" t="str">
            <v>0225</v>
          </cell>
        </row>
        <row r="5912">
          <cell r="G5912">
            <v>101619</v>
          </cell>
          <cell r="H5912" t="str">
            <v>PREPARO DE FUNDO DE VALA COM LARGURA MENOR QUE 1,5 M, COM CAMADA DE BRITA, LANÇAMENTO MANUAL. AF_08/2020</v>
          </cell>
          <cell r="I5912" t="str">
            <v>M3</v>
          </cell>
          <cell r="J5912" t="str">
            <v>COEFICIENTE DE REPRESENTATIVIDADE</v>
          </cell>
          <cell r="K5912" t="str">
            <v>299,29</v>
          </cell>
        </row>
        <row r="5913">
          <cell r="A5913" t="str">
            <v>MOVIMENTO DE TERRA</v>
          </cell>
          <cell r="B5913" t="str">
            <v>MOVT</v>
          </cell>
          <cell r="C5913" t="str">
            <v>REGULARIZACAO E APILOAMENTO DE FUNDO DE VALAS</v>
          </cell>
          <cell r="D5913" t="str">
            <v>0225</v>
          </cell>
        </row>
        <row r="5913">
          <cell r="G5913">
            <v>101620</v>
          </cell>
          <cell r="H5913" t="str">
            <v>PREPARO DE FUNDO DE VALA COM LARGURA MAIOR OU IGUAL A 1,5 M E MENOR QUE 2,5 M, COM CAMADA DE AREIA, LANÇAMENTO MANUAL. AF_08/2020</v>
          </cell>
          <cell r="I5913" t="str">
            <v>M3</v>
          </cell>
          <cell r="J5913" t="str">
            <v>COEFICIENTE DE REPRESENTATIVIDADE</v>
          </cell>
          <cell r="K5913" t="str">
            <v>226,54</v>
          </cell>
        </row>
        <row r="5914">
          <cell r="A5914" t="str">
            <v>MOVIMENTO DE TERRA</v>
          </cell>
          <cell r="B5914" t="str">
            <v>MOVT</v>
          </cell>
          <cell r="C5914" t="str">
            <v>REGULARIZACAO E APILOAMENTO DE FUNDO DE VALAS</v>
          </cell>
          <cell r="D5914" t="str">
            <v>0225</v>
          </cell>
        </row>
        <row r="5914">
          <cell r="G5914">
            <v>101621</v>
          </cell>
          <cell r="H5914" t="str">
            <v>PREPARO DE FUNDO DE VALA COM LARGURA MAIOR OU IGUAL A 1,5 M E MENOR QUE 2,5 M, COM CAMADA DE BRITA, LANÇAMENTO MANUAL. AF_08/2020</v>
          </cell>
          <cell r="I5914" t="str">
            <v>M3</v>
          </cell>
          <cell r="J5914" t="str">
            <v>COEFICIENTE DE REPRESENTATIVIDADE</v>
          </cell>
          <cell r="K5914" t="str">
            <v>276,25</v>
          </cell>
        </row>
        <row r="5915">
          <cell r="A5915" t="str">
            <v>MOVIMENTO DE TERRA</v>
          </cell>
          <cell r="B5915" t="str">
            <v>MOVT</v>
          </cell>
          <cell r="C5915" t="str">
            <v>REGULARIZACAO E APILOAMENTO DE FUNDO DE VALAS</v>
          </cell>
          <cell r="D5915" t="str">
            <v>0225</v>
          </cell>
        </row>
        <row r="5915">
          <cell r="G5915">
            <v>101622</v>
          </cell>
          <cell r="H5915" t="str">
            <v>PREPARO DE FUNDO DE VALA COM LARGURA MENOR QUE 1,5 M, COM CAMADA DE AREIA, LANÇAMENTO MECANIZADO. AF_08/2020</v>
          </cell>
          <cell r="I5915" t="str">
            <v>M3</v>
          </cell>
          <cell r="J5915" t="str">
            <v>COEFICIENTE DE REPRESENTATIVIDADE</v>
          </cell>
          <cell r="K5915" t="str">
            <v>230,25</v>
          </cell>
        </row>
        <row r="5916">
          <cell r="A5916" t="str">
            <v>MOVIMENTO DE TERRA</v>
          </cell>
          <cell r="B5916" t="str">
            <v>MOVT</v>
          </cell>
          <cell r="C5916" t="str">
            <v>REGULARIZACAO E APILOAMENTO DE FUNDO DE VALAS</v>
          </cell>
          <cell r="D5916" t="str">
            <v>0225</v>
          </cell>
        </row>
        <row r="5916">
          <cell r="G5916">
            <v>101623</v>
          </cell>
          <cell r="H5916" t="str">
            <v>PREPARO DE FUNDO DE VALA COM LARGURA MENOR QUE 1,5 M, COM CAMADA DE BRITA, LANÇAMENTO MECANIZADO. AF_08/2020</v>
          </cell>
          <cell r="I5916" t="str">
            <v>M3</v>
          </cell>
          <cell r="J5916" t="str">
            <v>COEFICIENTE DE REPRESENTATIVIDADE</v>
          </cell>
          <cell r="K5916" t="str">
            <v>275,46</v>
          </cell>
        </row>
        <row r="5917">
          <cell r="A5917" t="str">
            <v>MOVIMENTO DE TERRA</v>
          </cell>
          <cell r="B5917" t="str">
            <v>MOVT</v>
          </cell>
          <cell r="C5917" t="str">
            <v>REGULARIZACAO E APILOAMENTO DE FUNDO DE VALAS</v>
          </cell>
          <cell r="D5917" t="str">
            <v>0225</v>
          </cell>
        </row>
        <row r="5917">
          <cell r="G5917">
            <v>101624</v>
          </cell>
          <cell r="H5917" t="str">
            <v>PREPARO DE FUNDO DE VALA COM LARGURA MAIOR OU IGUAL A 1,5 M E MENOR QUE 2,5 M, COM CAMADA DE BRITA, LANÇAMENTO MECANIZADO. AF_08/2020</v>
          </cell>
          <cell r="I5917" t="str">
            <v>M3</v>
          </cell>
          <cell r="J5917" t="str">
            <v>COEFICIENTE DE REPRESENTATIVIDADE</v>
          </cell>
          <cell r="K5917" t="str">
            <v>231,67</v>
          </cell>
        </row>
        <row r="5918">
          <cell r="A5918" t="str">
            <v>MOVIMENTO DE TERRA</v>
          </cell>
          <cell r="B5918" t="str">
            <v>MOVT</v>
          </cell>
          <cell r="C5918" t="str">
            <v>REGULARIZACAO E APILOAMENTO DE FUNDO DE VALAS</v>
          </cell>
          <cell r="D5918" t="str">
            <v>0225</v>
          </cell>
        </row>
        <row r="5918">
          <cell r="G5918">
            <v>101625</v>
          </cell>
          <cell r="H5918" t="str">
            <v>PREPARO DE FUNDO DE VALA COM LARGURA MAIOR OU IGUAL A 1,5 M E MENOR QUE 2,5 M, COM CAMADA DE AREIA, LANÇAMENTO MECANIZADO. AF_08/2020</v>
          </cell>
          <cell r="I5918" t="str">
            <v>M3</v>
          </cell>
          <cell r="J5918" t="str">
            <v>COEFICIENTE DE REPRESENTATIVIDADE</v>
          </cell>
          <cell r="K5918" t="str">
            <v>191,94</v>
          </cell>
        </row>
        <row r="5919">
          <cell r="A5919" t="str">
            <v>PAREDES/PAINEIS</v>
          </cell>
          <cell r="B5919" t="str">
            <v>PARE</v>
          </cell>
          <cell r="C5919" t="str">
            <v>ALVENARIA DE TIJOLOS CERAMICOS</v>
          </cell>
          <cell r="D5919" t="str">
            <v>0063</v>
          </cell>
        </row>
        <row r="5919">
          <cell r="G5919">
            <v>101159</v>
          </cell>
          <cell r="H5919" t="str">
            <v>ALVENARIA DE VEDAÇÃO DE BLOCOS CERÂMICOS MACIÇOS DE 5X10X20CM (ESPESSURA 10CM) E ARGAMASSA DE ASSENTAMENTO COM PREPARO EM BETONEIRA. AF_05/2020</v>
          </cell>
          <cell r="I5919" t="str">
            <v>M2</v>
          </cell>
          <cell r="J5919" t="str">
            <v>COEFICIENTE DE REPRESENTATIVIDADE</v>
          </cell>
          <cell r="K5919" t="str">
            <v>133,04</v>
          </cell>
        </row>
        <row r="5920">
          <cell r="A5920" t="str">
            <v>PAREDES/PAINEIS</v>
          </cell>
          <cell r="B5920" t="str">
            <v>PARE</v>
          </cell>
          <cell r="C5920" t="str">
            <v>ALVENARIA DE TIJOLOS CERAMICOS</v>
          </cell>
          <cell r="D5920" t="str">
            <v>0063</v>
          </cell>
        </row>
        <row r="5920">
          <cell r="G5920">
            <v>103322</v>
          </cell>
          <cell r="H5920" t="str">
            <v>ALVENARIA DE VEDAÇÃO DE BLOCOS CERÂMICOS FURADOS NA VERTICAL DE 9X19X39 CM (ESPESSURA 9 CM) E ARGAMASSA DE ASSENTAMENTO COM PREPARO EM BETONEIRA. AF_12/2021</v>
          </cell>
          <cell r="I5920" t="str">
            <v>M2</v>
          </cell>
          <cell r="J5920" t="str">
            <v>COEFICIENTE DE REPRESENTATIVIDADE</v>
          </cell>
          <cell r="K5920" t="str">
            <v>55,87</v>
          </cell>
        </row>
        <row r="5921">
          <cell r="A5921" t="str">
            <v>PAREDES/PAINEIS</v>
          </cell>
          <cell r="B5921" t="str">
            <v>PARE</v>
          </cell>
          <cell r="C5921" t="str">
            <v>ALVENARIA DE TIJOLOS CERAMICOS</v>
          </cell>
          <cell r="D5921" t="str">
            <v>0063</v>
          </cell>
        </row>
        <row r="5921">
          <cell r="G5921">
            <v>103323</v>
          </cell>
          <cell r="H5921" t="str">
            <v>ALVENARIA DE VEDAÇÃO DE BLOCOS CERÂMICOS FURADOS NA VERTICAL DE 9X19X39 CM (ESPESSURA 9 CM) E ARGAMASSA DE ASSENTAMENTO COM PREPARO MANUAL. AF_12/2021</v>
          </cell>
          <cell r="I5921" t="str">
            <v>M2</v>
          </cell>
          <cell r="J5921" t="str">
            <v>COEFICIENTE DE REPRESENTATIVIDADE</v>
          </cell>
          <cell r="K5921" t="str">
            <v>56,82</v>
          </cell>
        </row>
        <row r="5922">
          <cell r="A5922" t="str">
            <v>PAREDES/PAINEIS</v>
          </cell>
          <cell r="B5922" t="str">
            <v>PARE</v>
          </cell>
          <cell r="C5922" t="str">
            <v>ALVENARIA DE TIJOLOS CERAMICOS</v>
          </cell>
          <cell r="D5922" t="str">
            <v>0063</v>
          </cell>
        </row>
        <row r="5922">
          <cell r="G5922">
            <v>103324</v>
          </cell>
          <cell r="H5922" t="str">
            <v>ALVENARIA DE VEDAÇÃO DE BLOCOS CERÂMICOS FURADOS NA VERTICAL DE 14X19X39 CM (ESPESSURA 14 CM) E ARGAMASSA DE ASSENTAMENTO COM PREPARO EM BETONEIRA. AF_12/2021</v>
          </cell>
          <cell r="I5922" t="str">
            <v>M2</v>
          </cell>
          <cell r="J5922" t="str">
            <v>COEFICIENTE DE REPRESENTATIVIDADE</v>
          </cell>
          <cell r="K5922" t="str">
            <v>74,59</v>
          </cell>
        </row>
        <row r="5923">
          <cell r="A5923" t="str">
            <v>PAREDES/PAINEIS</v>
          </cell>
          <cell r="B5923" t="str">
            <v>PARE</v>
          </cell>
          <cell r="C5923" t="str">
            <v>ALVENARIA DE TIJOLOS CERAMICOS</v>
          </cell>
          <cell r="D5923" t="str">
            <v>0063</v>
          </cell>
        </row>
        <row r="5923">
          <cell r="G5923">
            <v>103325</v>
          </cell>
          <cell r="H5923" t="str">
            <v>ALVENARIA DE VEDAÇÃO DE BLOCOS CERÂMICOS FURADOS NA VERTICAL DE 14X19X39 CM (ESPESSURA 14 CM) E ARGAMASSA DE ASSENTAMENTO COM PREPARO MANUAL. AF_12/2021</v>
          </cell>
          <cell r="I5923" t="str">
            <v>M2</v>
          </cell>
          <cell r="J5923" t="str">
            <v>COEFICIENTE DE REPRESENTATIVIDADE</v>
          </cell>
          <cell r="K5923" t="str">
            <v>75,67</v>
          </cell>
        </row>
        <row r="5924">
          <cell r="A5924" t="str">
            <v>PAREDES/PAINEIS</v>
          </cell>
          <cell r="B5924" t="str">
            <v>PARE</v>
          </cell>
          <cell r="C5924" t="str">
            <v>ALVENARIA DE TIJOLOS CERAMICOS</v>
          </cell>
          <cell r="D5924" t="str">
            <v>0063</v>
          </cell>
        </row>
        <row r="5924">
          <cell r="G5924">
            <v>103326</v>
          </cell>
          <cell r="H5924" t="str">
            <v>ALVENARIA DE VEDAÇÃO DE BLOCOS CERÂMICOS FURADOS NA VERTICAL DE 19X19X39 CM (ESPESSURA 19 CM) E ARGAMASSA DE ASSENTAMENTO COM PREPARO EM BETONEIRA. AF_12/2021</v>
          </cell>
          <cell r="I5924" t="str">
            <v>M2</v>
          </cell>
          <cell r="J5924" t="str">
            <v>COEFICIENTE DE REPRESENTATIVIDADE</v>
          </cell>
          <cell r="K5924" t="str">
            <v>90,07</v>
          </cell>
        </row>
        <row r="5925">
          <cell r="A5925" t="str">
            <v>PAREDES/PAINEIS</v>
          </cell>
          <cell r="B5925" t="str">
            <v>PARE</v>
          </cell>
          <cell r="C5925" t="str">
            <v>ALVENARIA DE TIJOLOS CERAMICOS</v>
          </cell>
          <cell r="D5925" t="str">
            <v>0063</v>
          </cell>
        </row>
        <row r="5925">
          <cell r="G5925">
            <v>103327</v>
          </cell>
          <cell r="H5925" t="str">
            <v>ALVENARIA DE VEDAÇÃO DE BLOCOS CERÂMICOS FURADOS NA VERTICAL DE 19X19X39 CM (ESPESSURA 19 CM) E ARGAMASSA DE ASSENTAMENTO COM PREPARO MANUAL. AF_12/2021</v>
          </cell>
          <cell r="I5925" t="str">
            <v>M2</v>
          </cell>
          <cell r="J5925" t="str">
            <v>COEFICIENTE DE REPRESENTATIVIDADE</v>
          </cell>
          <cell r="K5925" t="str">
            <v>91,33</v>
          </cell>
        </row>
        <row r="5926">
          <cell r="A5926" t="str">
            <v>PAREDES/PAINEIS</v>
          </cell>
          <cell r="B5926" t="str">
            <v>PARE</v>
          </cell>
          <cell r="C5926" t="str">
            <v>ALVENARIA DE TIJOLOS CERAMICOS</v>
          </cell>
          <cell r="D5926" t="str">
            <v>0063</v>
          </cell>
        </row>
        <row r="5926">
          <cell r="G5926">
            <v>103328</v>
          </cell>
          <cell r="H5926" t="str">
            <v>ALVENARIA DE VEDAÇÃO DE BLOCOS CERÂMICOS FURADOS NA HORIZONTAL DE 9X19X19 CM (ESPESSURA 9 CM) E ARGAMASSA DE ASSENTAMENTO COM PREPARO EM BETONEIRA. AF_12/2021</v>
          </cell>
          <cell r="I5926" t="str">
            <v>M2</v>
          </cell>
          <cell r="J5926" t="str">
            <v>COEFICIENTE DE REPRESENTATIVIDADE</v>
          </cell>
          <cell r="K5926" t="str">
            <v>84,93</v>
          </cell>
        </row>
        <row r="5927">
          <cell r="A5927" t="str">
            <v>PAREDES/PAINEIS</v>
          </cell>
          <cell r="B5927" t="str">
            <v>PARE</v>
          </cell>
          <cell r="C5927" t="str">
            <v>ALVENARIA DE TIJOLOS CERAMICOS</v>
          </cell>
          <cell r="D5927" t="str">
            <v>0063</v>
          </cell>
        </row>
        <row r="5927">
          <cell r="G5927">
            <v>103329</v>
          </cell>
          <cell r="H5927" t="str">
            <v>ALVENARIA DE VEDAÇÃO DE BLOCOS CERÂMICOS FURADOS NA HORIZONTAL DE 9X19X19 CM (ESPESSURA 9 CM) E ARGAMASSA DE ASSENTAMENTO COM PREPARO MANUAL. AF_12/2021</v>
          </cell>
          <cell r="I5927" t="str">
            <v>M2</v>
          </cell>
          <cell r="J5927" t="str">
            <v>COEFICIENTE DE REPRESENTATIVIDADE</v>
          </cell>
          <cell r="K5927" t="str">
            <v>85,77</v>
          </cell>
        </row>
        <row r="5928">
          <cell r="A5928" t="str">
            <v>PAREDES/PAINEIS</v>
          </cell>
          <cell r="B5928" t="str">
            <v>PARE</v>
          </cell>
          <cell r="C5928" t="str">
            <v>ALVENARIA DE TIJOLOS CERAMICOS</v>
          </cell>
          <cell r="D5928" t="str">
            <v>0063</v>
          </cell>
        </row>
        <row r="5928">
          <cell r="G5928">
            <v>103330</v>
          </cell>
          <cell r="H5928" t="str">
            <v>ALVENARIA DE VEDAÇÃO DE BLOCOS CERÂMICOS FURADOS NA HORIZONTAL DE 11,5X19X19 CM (ESPESSURA 11,5 CM) E ARGAMASSA DE ASSENTAMENTO COM PREPARO EM BETONEIRA. AF_12/2021</v>
          </cell>
          <cell r="I5928" t="str">
            <v>M2</v>
          </cell>
          <cell r="J5928" t="str">
            <v>COEFICIENTE DE REPRESENTATIVIDADE</v>
          </cell>
          <cell r="K5928" t="str">
            <v>79,30</v>
          </cell>
        </row>
        <row r="5929">
          <cell r="A5929" t="str">
            <v>PAREDES/PAINEIS</v>
          </cell>
          <cell r="B5929" t="str">
            <v>PARE</v>
          </cell>
          <cell r="C5929" t="str">
            <v>ALVENARIA DE TIJOLOS CERAMICOS</v>
          </cell>
          <cell r="D5929" t="str">
            <v>0063</v>
          </cell>
        </row>
        <row r="5929">
          <cell r="G5929">
            <v>103331</v>
          </cell>
          <cell r="H5929" t="str">
            <v>ALVENARIA DE VEDAÇÃO DE BLOCOS CERÂMICOS FURADOS NA HORIZONTAL DE 11,5X19X19 CM (ESPESSURA 11,5 CM) E ARGAMASSA DE ASSENTAMENTO COM PREPARO MANUAL. AF_12/2021</v>
          </cell>
          <cell r="I5929" t="str">
            <v>M2</v>
          </cell>
          <cell r="J5929" t="str">
            <v>COEFICIENTE DE REPRESENTATIVIDADE</v>
          </cell>
          <cell r="K5929" t="str">
            <v>80,20</v>
          </cell>
        </row>
        <row r="5930">
          <cell r="A5930" t="str">
            <v>PAREDES/PAINEIS</v>
          </cell>
          <cell r="B5930" t="str">
            <v>PARE</v>
          </cell>
          <cell r="C5930" t="str">
            <v>ALVENARIA DE TIJOLOS CERAMICOS</v>
          </cell>
          <cell r="D5930" t="str">
            <v>0063</v>
          </cell>
        </row>
        <row r="5930">
          <cell r="G5930">
            <v>103332</v>
          </cell>
          <cell r="H5930" t="str">
            <v>ALVENARIA DE VEDAÇÃO DE BLOCOS CERÂMICOS FURADOS NA HORIZONTAL DE 9X14X19 CM (ESPESSURA 9 CM) E ARGAMASSA DE ASSENTAMENTO COM PREPARO EM BETONEIRA. AF_12/2021</v>
          </cell>
          <cell r="I5930" t="str">
            <v>M2</v>
          </cell>
          <cell r="J5930" t="str">
            <v>COEFICIENTE DE REPRESENTATIVIDADE</v>
          </cell>
          <cell r="K5930" t="str">
            <v>111,18</v>
          </cell>
        </row>
        <row r="5931">
          <cell r="A5931" t="str">
            <v>PAREDES/PAINEIS</v>
          </cell>
          <cell r="B5931" t="str">
            <v>PARE</v>
          </cell>
          <cell r="C5931" t="str">
            <v>ALVENARIA DE TIJOLOS CERAMICOS</v>
          </cell>
          <cell r="D5931" t="str">
            <v>0063</v>
          </cell>
        </row>
        <row r="5931">
          <cell r="G5931">
            <v>103333</v>
          </cell>
          <cell r="H5931" t="str">
            <v>ALVENARIA DE VEDAÇÃO DE BLOCOS CERÂMICOS FURADOS NA HORIZONTAL DE 9X14X19 CM (ESPESSURA 9 CM) E ARGAMASSA DE ASSENTAMENTO COM PREPARO MANUAL. AF_12/2021</v>
          </cell>
          <cell r="I5931" t="str">
            <v>M2</v>
          </cell>
          <cell r="J5931" t="str">
            <v>COEFICIENTE DE REPRESENTATIVIDADE</v>
          </cell>
          <cell r="K5931" t="str">
            <v>112,14</v>
          </cell>
        </row>
        <row r="5932">
          <cell r="A5932" t="str">
            <v>PAREDES/PAINEIS</v>
          </cell>
          <cell r="B5932" t="str">
            <v>PARE</v>
          </cell>
          <cell r="C5932" t="str">
            <v>ALVENARIA DE TIJOLOS CERAMICOS</v>
          </cell>
          <cell r="D5932" t="str">
            <v>0063</v>
          </cell>
        </row>
        <row r="5932">
          <cell r="G5932">
            <v>103334</v>
          </cell>
          <cell r="H5932" t="str">
            <v>ALVENARIA DE VEDAÇÃO DE BLOCOS CERÂMICOS FURADOS NA HORIZONTAL DE 14X9X19 CM (ESPESSURA 14 CM, BLOCO DEITADO) E ARGAMASSA DE ASSENTAMENTO COM PREPARO EM BETONEIRA. AF_12/2021</v>
          </cell>
          <cell r="I5932" t="str">
            <v>M2</v>
          </cell>
          <cell r="J5932" t="str">
            <v>COEFICIENTE DE REPRESENTATIVIDADE</v>
          </cell>
          <cell r="K5932" t="str">
            <v>136,28</v>
          </cell>
        </row>
        <row r="5933">
          <cell r="A5933" t="str">
            <v>PAREDES/PAINEIS</v>
          </cell>
          <cell r="B5933" t="str">
            <v>PARE</v>
          </cell>
          <cell r="C5933" t="str">
            <v>ALVENARIA DE TIJOLOS CERAMICOS</v>
          </cell>
          <cell r="D5933" t="str">
            <v>0063</v>
          </cell>
        </row>
        <row r="5933">
          <cell r="G5933">
            <v>103335</v>
          </cell>
          <cell r="H5933" t="str">
            <v>ALVENARIA DE VEDAÇÃO DE BLOCOS CERÂMICOS FURADOS NA HORIZONTAL DE 14X9X19 CM (ESPESSURA 14 CM, BLOCO DEITADO) E ARGAMASSA DE ASSENTAMENTO COM PREPARO MANUAL. AF_12/2021</v>
          </cell>
          <cell r="I5933" t="str">
            <v>M2</v>
          </cell>
          <cell r="J5933" t="str">
            <v>COEFICIENTE DE REPRESENTATIVIDADE</v>
          </cell>
          <cell r="K5933" t="str">
            <v>137,95</v>
          </cell>
        </row>
        <row r="5934">
          <cell r="A5934" t="str">
            <v>PAREDES/PAINEIS</v>
          </cell>
          <cell r="B5934" t="str">
            <v>PARE</v>
          </cell>
          <cell r="C5934" t="str">
            <v>ALVENARIA DE TIJOLOS CERAMICOS</v>
          </cell>
          <cell r="D5934" t="str">
            <v>0063</v>
          </cell>
        </row>
        <row r="5934">
          <cell r="G5934">
            <v>103350</v>
          </cell>
          <cell r="H5934" t="str">
            <v>ALVENARIA DE VEDAÇÃO DE BLOCOS CERÂMICOS FURADOS NA HORIZONTAL DE 9X9X19 CM (ESPESSURA 9 CM) E ARGAMASSA DE ASSENTAMENTO COM PREPARO EM BETONEIRA. AF_12/2021</v>
          </cell>
          <cell r="I5934" t="str">
            <v>M2</v>
          </cell>
          <cell r="J5934" t="str">
            <v>COEFICIENTE DE REPRESENTATIVIDADE</v>
          </cell>
          <cell r="K5934" t="str">
            <v>167,12</v>
          </cell>
        </row>
        <row r="5935">
          <cell r="A5935" t="str">
            <v>PAREDES/PAINEIS</v>
          </cell>
          <cell r="B5935" t="str">
            <v>PARE</v>
          </cell>
          <cell r="C5935" t="str">
            <v>ALVENARIA DE TIJOLOS CERAMICOS</v>
          </cell>
          <cell r="D5935" t="str">
            <v>0063</v>
          </cell>
        </row>
        <row r="5935">
          <cell r="G5935">
            <v>103351</v>
          </cell>
          <cell r="H5935" t="str">
            <v>ALVENARIA DE VEDAÇÃO DE BLOCOS CERÂMICOS FURADOS NA HORIZONTAL DE 9X9X19 CM (ESPESSURA 9 CM) E ARGAMASSA DE ASSENTAMENTO COM PREPARO MANUAL. AF_12/2021</v>
          </cell>
          <cell r="I5935" t="str">
            <v>M2</v>
          </cell>
          <cell r="J5935" t="str">
            <v>COEFICIENTE DE REPRESENTATIVIDADE</v>
          </cell>
          <cell r="K5935" t="str">
            <v>168,35</v>
          </cell>
        </row>
        <row r="5936">
          <cell r="A5936" t="str">
            <v>PAREDES/PAINEIS</v>
          </cell>
          <cell r="B5936" t="str">
            <v>PARE</v>
          </cell>
          <cell r="C5936" t="str">
            <v>ALVENARIA DE TIJOLOS CERAMICOS</v>
          </cell>
          <cell r="D5936" t="str">
            <v>0063</v>
          </cell>
        </row>
        <row r="5936">
          <cell r="G5936">
            <v>103356</v>
          </cell>
          <cell r="H5936" t="str">
            <v>ALVENARIA DE VEDAÇÃO DE BLOCOS CERÂMICOS FURADOS NA HORIZONTAL DE 9X19X29 CM (ESPESSURA 9 CM) E ARGAMASSA DE ASSENTAMENTO COM PREPARO EM BETONEIRA. AF_12/2021</v>
          </cell>
          <cell r="I5936" t="str">
            <v>M2</v>
          </cell>
          <cell r="J5936" t="str">
            <v>COEFICIENTE DE REPRESENTATIVIDADE</v>
          </cell>
          <cell r="K5936" t="str">
            <v>53,28</v>
          </cell>
        </row>
        <row r="5937">
          <cell r="A5937" t="str">
            <v>PAREDES/PAINEIS</v>
          </cell>
          <cell r="B5937" t="str">
            <v>PARE</v>
          </cell>
          <cell r="C5937" t="str">
            <v>ALVENARIA DE TIJOLOS CERAMICOS</v>
          </cell>
          <cell r="D5937" t="str">
            <v>0063</v>
          </cell>
        </row>
        <row r="5937">
          <cell r="G5937">
            <v>103357</v>
          </cell>
          <cell r="H5937" t="str">
            <v>ALVENARIA DE VEDAÇÃO DE BLOCOS CERÂMICOS FURADOS NA HORIZONTAL DE 9X19X29 CM (ESPESSURA 9 CM) E ARGAMASSA DE ASSENTAMENTO COM PREPARO MANUAL. AF_12/2021</v>
          </cell>
          <cell r="I5937" t="str">
            <v>M2</v>
          </cell>
          <cell r="J5937" t="str">
            <v>COEFICIENTE DE REPRESENTATIVIDADE</v>
          </cell>
          <cell r="K5937" t="str">
            <v>53,98</v>
          </cell>
        </row>
        <row r="5938">
          <cell r="A5938" t="str">
            <v>PAREDES/PAINEIS</v>
          </cell>
          <cell r="B5938" t="str">
            <v>PARE</v>
          </cell>
          <cell r="C5938" t="str">
            <v>ALVENARIA DE ELEMENTOS VAZADOS CERAMICOS</v>
          </cell>
          <cell r="D5938" t="str">
            <v>0064</v>
          </cell>
        </row>
        <row r="5938">
          <cell r="G5938">
            <v>89282</v>
          </cell>
          <cell r="H5938" t="str">
            <v>ALVENARIA ESTRUTURAL DE BLOCOS CERÂMICOS 14X19X39, (ESPESSURA DE 14 CM), UTILIZANDO PALHETA E ARGAMASSA DE ASSENTAMENTO COM PREPARO EM BETONEIRA. AF_03/2023</v>
          </cell>
          <cell r="I5938" t="str">
            <v>M2</v>
          </cell>
          <cell r="J5938" t="str">
            <v>COEFICIENTE DE REPRESENTATIVIDADE</v>
          </cell>
          <cell r="K5938" t="str">
            <v>68,96</v>
          </cell>
        </row>
        <row r="5939">
          <cell r="A5939" t="str">
            <v>PAREDES/PAINEIS</v>
          </cell>
          <cell r="B5939" t="str">
            <v>PARE</v>
          </cell>
          <cell r="C5939" t="str">
            <v>ALVENARIA DE ELEMENTOS VAZADOS CERAMICOS</v>
          </cell>
          <cell r="D5939" t="str">
            <v>0064</v>
          </cell>
        </row>
        <row r="5939">
          <cell r="G5939">
            <v>89283</v>
          </cell>
          <cell r="H5939" t="str">
            <v>ALVENARIA ESTRUTURAL DE BLOCOS CERÂMICOS 14X19X39, (ESPESSURA DE 14 CM), UTILIZANDO PALHETA E ARGAMASSA DE ASSENTAMENTO COM PREPARO MANUAL. AF_03/2023</v>
          </cell>
          <cell r="I5939" t="str">
            <v>M2</v>
          </cell>
          <cell r="J5939" t="str">
            <v>COEFICIENTE DE REPRESENTATIVIDADE</v>
          </cell>
          <cell r="K5939" t="str">
            <v>70,04</v>
          </cell>
        </row>
        <row r="5940">
          <cell r="A5940" t="str">
            <v>PAREDES/PAINEIS</v>
          </cell>
          <cell r="B5940" t="str">
            <v>PARE</v>
          </cell>
          <cell r="C5940" t="str">
            <v>ALVENARIA DE ELEMENTOS VAZADOS CERAMICOS</v>
          </cell>
          <cell r="D5940" t="str">
            <v>0064</v>
          </cell>
        </row>
        <row r="5940">
          <cell r="G5940">
            <v>89290</v>
          </cell>
          <cell r="H5940" t="str">
            <v>ALVENARIA ESTRUTURAL DE BLOCOS CERÂMICOS 14X19X29, (ESPESSURA DE 14 CM), UTILIZANDO PALHETA E ARGAMASSA DE ASSENTAMENTO COM PREPARO EM BETONEIRA. AF_03/2023</v>
          </cell>
          <cell r="I5940" t="str">
            <v>M2</v>
          </cell>
          <cell r="J5940" t="str">
            <v>COEFICIENTE DE REPRESENTATIVIDADE</v>
          </cell>
          <cell r="K5940" t="str">
            <v>77,68</v>
          </cell>
        </row>
        <row r="5941">
          <cell r="A5941" t="str">
            <v>PAREDES/PAINEIS</v>
          </cell>
          <cell r="B5941" t="str">
            <v>PARE</v>
          </cell>
          <cell r="C5941" t="str">
            <v>ALVENARIA DE ELEMENTOS VAZADOS CERAMICOS</v>
          </cell>
          <cell r="D5941" t="str">
            <v>0064</v>
          </cell>
        </row>
        <row r="5941">
          <cell r="G5941">
            <v>89291</v>
          </cell>
          <cell r="H5941" t="str">
            <v>ALVENARIA ESTRUTURAL DE BLOCOS CERÂMICOS 14X19X29, (ESPESSURA DE 14 CM), UTILIZANDO PALHETA E ARGAMASSA DE ASSENTAMENTO COM PREPARO MANUAL. AF_03/2023</v>
          </cell>
          <cell r="I5941" t="str">
            <v>M2</v>
          </cell>
          <cell r="J5941" t="str">
            <v>COEFICIENTE DE REPRESENTATIVIDADE</v>
          </cell>
          <cell r="K5941" t="str">
            <v>78,87</v>
          </cell>
        </row>
        <row r="5942">
          <cell r="A5942" t="str">
            <v>PAREDES/PAINEIS</v>
          </cell>
          <cell r="B5942" t="str">
            <v>PARE</v>
          </cell>
          <cell r="C5942" t="str">
            <v>ALVENARIA DE ELEMENTOS VAZADOS CERAMICOS</v>
          </cell>
          <cell r="D5942" t="str">
            <v>0064</v>
          </cell>
        </row>
        <row r="5942">
          <cell r="G5942">
            <v>89298</v>
          </cell>
          <cell r="H5942" t="str">
            <v>ALVENARIA ESTRUTURAL DE BLOCOS CERÂMICOS 14X19X39, (ESPESSURA DE 14 CM), UTILIZANDO COLHER DE PEDREIRO E ARGAMASSA DE ASSENTAMENTO COM PREPARO EM BETONEIRA. AF_03/2023</v>
          </cell>
          <cell r="I5942" t="str">
            <v>M2</v>
          </cell>
          <cell r="J5942" t="str">
            <v>COEFICIENTE DE REPRESENTATIVIDADE</v>
          </cell>
          <cell r="K5942" t="str">
            <v>79,42</v>
          </cell>
        </row>
        <row r="5943">
          <cell r="A5943" t="str">
            <v>PAREDES/PAINEIS</v>
          </cell>
          <cell r="B5943" t="str">
            <v>PARE</v>
          </cell>
          <cell r="C5943" t="str">
            <v>ALVENARIA DE ELEMENTOS VAZADOS CERAMICOS</v>
          </cell>
          <cell r="D5943" t="str">
            <v>0064</v>
          </cell>
        </row>
        <row r="5943">
          <cell r="G5943">
            <v>89299</v>
          </cell>
          <cell r="H5943" t="str">
            <v>ALVENARIA ESTRUTURAL DE BLOCOS CERÂMICOS 14X19X39, (ESPESSURA DE 14 CM), UTILIZANDO COLHER DE PEDREIRO E ARGAMASSA DE ASSENTAMENTO COM PREPARO MANUAL. AF_03/2023</v>
          </cell>
          <cell r="I5943" t="str">
            <v>M2</v>
          </cell>
          <cell r="J5943" t="str">
            <v>COEFICIENTE DE REPRESENTATIVIDADE</v>
          </cell>
          <cell r="K5943" t="str">
            <v>80,85</v>
          </cell>
        </row>
        <row r="5944">
          <cell r="A5944" t="str">
            <v>PAREDES/PAINEIS</v>
          </cell>
          <cell r="B5944" t="str">
            <v>PARE</v>
          </cell>
          <cell r="C5944" t="str">
            <v>ALVENARIA DE ELEMENTOS VAZADOS CERAMICOS</v>
          </cell>
          <cell r="D5944" t="str">
            <v>0064</v>
          </cell>
        </row>
        <row r="5944">
          <cell r="G5944">
            <v>89306</v>
          </cell>
          <cell r="H5944" t="str">
            <v>ALVENARIA ESTRUTURAL DE BLOCOS CERÂMICOS 14X19X29, (ESPESSURA DE 14 CM), UTILIZANDO COLHER DE PEDREIRO E ARGAMASSA DE ASSENTAMENTO COM PREPARO EM BETONEIRA. AF_03/2023</v>
          </cell>
          <cell r="I5944" t="str">
            <v>M2</v>
          </cell>
          <cell r="J5944" t="str">
            <v>COEFICIENTE DE REPRESENTATIVIDADE</v>
          </cell>
          <cell r="K5944" t="str">
            <v>92,40</v>
          </cell>
        </row>
        <row r="5945">
          <cell r="A5945" t="str">
            <v>PAREDES/PAINEIS</v>
          </cell>
          <cell r="B5945" t="str">
            <v>PARE</v>
          </cell>
          <cell r="C5945" t="str">
            <v>ALVENARIA DE ELEMENTOS VAZADOS CERAMICOS</v>
          </cell>
          <cell r="D5945" t="str">
            <v>0064</v>
          </cell>
        </row>
        <row r="5945">
          <cell r="G5945">
            <v>89307</v>
          </cell>
          <cell r="H5945" t="str">
            <v>ALVENARIA ESTRUTURAL DE BLOCOS CERÂMICOS 14X19X29, (ESPESSURA DE 14 CM), UTILIZANDO COLHER DE PEDREIRO E ARGAMASSA DE ASSENTAMENTO COM PREPARO MANUAL. AF_03/2023</v>
          </cell>
          <cell r="I5945" t="str">
            <v>M2</v>
          </cell>
          <cell r="J5945" t="str">
            <v>COEFICIENTE DE REPRESENTATIVIDADE</v>
          </cell>
          <cell r="K5945" t="str">
            <v>93,99</v>
          </cell>
        </row>
        <row r="5946">
          <cell r="A5946" t="str">
            <v>PAREDES/PAINEIS</v>
          </cell>
          <cell r="B5946" t="str">
            <v>PARE</v>
          </cell>
          <cell r="C5946" t="str">
            <v>ALVENARIA DE ELEMENTOS VAZADOS CERAMICOS</v>
          </cell>
          <cell r="D5946" t="str">
            <v>0064</v>
          </cell>
        </row>
        <row r="5946">
          <cell r="G5946">
            <v>101157</v>
          </cell>
          <cell r="H5946" t="str">
            <v>ALVENARIA DE VEDAÇÃO DE BLOCOS DE GESSO DE 7X50X66CM (ESPESSURA 7CM). AF_05/2020</v>
          </cell>
          <cell r="I5946" t="str">
            <v>M2</v>
          </cell>
          <cell r="J5946" t="str">
            <v>COEFICIENTE DE REPRESENTATIVIDADE</v>
          </cell>
          <cell r="K5946" t="str">
            <v>61,95</v>
          </cell>
        </row>
        <row r="5947">
          <cell r="A5947" t="str">
            <v>PAREDES/PAINEIS</v>
          </cell>
          <cell r="B5947" t="str">
            <v>PARE</v>
          </cell>
          <cell r="C5947" t="str">
            <v>ALVENARIA DE ELEMENTOS VAZADOS CERAMICOS</v>
          </cell>
          <cell r="D5947" t="str">
            <v>0064</v>
          </cell>
        </row>
        <row r="5947">
          <cell r="G5947">
            <v>101158</v>
          </cell>
          <cell r="H5947" t="str">
            <v>ALVENARIA DE VEDAÇÃO DE BLOCOS DE GESSO DE 10X50X66CM (ESPESSURA 10CM). AF_05/2020</v>
          </cell>
          <cell r="I5947" t="str">
            <v>M2</v>
          </cell>
          <cell r="J5947" t="str">
            <v>COEFICIENTE DE REPRESENTATIVIDADE</v>
          </cell>
          <cell r="K5947" t="str">
            <v>81,28</v>
          </cell>
        </row>
        <row r="5948">
          <cell r="A5948" t="str">
            <v>PAREDES/PAINEIS</v>
          </cell>
          <cell r="B5948" t="str">
            <v>PARE</v>
          </cell>
          <cell r="C5948" t="str">
            <v>ALVENARIA DE ELEMENTOS VAZADOS CERAMICOS</v>
          </cell>
          <cell r="D5948" t="str">
            <v>0064</v>
          </cell>
        </row>
        <row r="5948">
          <cell r="G5948">
            <v>101162</v>
          </cell>
          <cell r="H5948" t="str">
            <v>ALVENARIA DE VEDAÇÃO COM ELEMENTO VAZADO DE CERÂMICA (COBOGÓ) DE 7X20X20CM E ARGAMASSA DE ASSENTAMENTO COM PREPARO EM BETONEIRA. AF_05/2020</v>
          </cell>
          <cell r="I5948" t="str">
            <v>M2</v>
          </cell>
          <cell r="J5948" t="str">
            <v>COEFICIENTE DE REPRESENTATIVIDADE</v>
          </cell>
          <cell r="K5948" t="str">
            <v>147,90</v>
          </cell>
        </row>
        <row r="5949">
          <cell r="A5949" t="str">
            <v>PAREDES/PAINEIS</v>
          </cell>
          <cell r="B5949" t="str">
            <v>PARE</v>
          </cell>
          <cell r="C5949" t="str">
            <v>ALVENARIA DE BLOCOS DE CONCRETO</v>
          </cell>
          <cell r="D5949" t="str">
            <v>0065</v>
          </cell>
        </row>
        <row r="5949">
          <cell r="G5949">
            <v>103316</v>
          </cell>
          <cell r="H5949" t="str">
            <v>ALVENARIA DE VEDAÇÃO DE BLOCOS VAZADOS DE CONCRETO DE 9X19X39 CM (ESPESSURA 9 CM) E ARGAMASSA DE ASSENTAMENTO COM PREPARO EM BETONEIRA. AF_12/2021</v>
          </cell>
          <cell r="I5949" t="str">
            <v>M2</v>
          </cell>
          <cell r="J5949" t="str">
            <v>COEFICIENTE DE REPRESENTATIVIDADE</v>
          </cell>
          <cell r="K5949" t="str">
            <v>73,55</v>
          </cell>
        </row>
        <row r="5950">
          <cell r="A5950" t="str">
            <v>PAREDES/PAINEIS</v>
          </cell>
          <cell r="B5950" t="str">
            <v>PARE</v>
          </cell>
          <cell r="C5950" t="str">
            <v>ALVENARIA DE BLOCOS DE CONCRETO</v>
          </cell>
          <cell r="D5950" t="str">
            <v>0065</v>
          </cell>
        </row>
        <row r="5950">
          <cell r="G5950">
            <v>103317</v>
          </cell>
          <cell r="H5950" t="str">
            <v>ALVENARIA DE VEDAÇÃO DE BLOCOS VAZADOS DE CONCRETO DE 9X19X39 CM (ESPESSURA 9 CM) E ARGAMASSA DE ASSENTAMENTO COM PREPARO MANUAL. AF_12/2021</v>
          </cell>
          <cell r="I5950" t="str">
            <v>M2</v>
          </cell>
          <cell r="J5950" t="str">
            <v>COEFICIENTE DE REPRESENTATIVIDADE</v>
          </cell>
          <cell r="K5950" t="str">
            <v>74,35</v>
          </cell>
        </row>
        <row r="5951">
          <cell r="A5951" t="str">
            <v>PAREDES/PAINEIS</v>
          </cell>
          <cell r="B5951" t="str">
            <v>PARE</v>
          </cell>
          <cell r="C5951" t="str">
            <v>ALVENARIA DE BLOCOS DE CONCRETO</v>
          </cell>
          <cell r="D5951" t="str">
            <v>0065</v>
          </cell>
        </row>
        <row r="5951">
          <cell r="G5951">
            <v>103318</v>
          </cell>
          <cell r="H5951" t="str">
            <v>ALVENARIA DE VEDAÇÃO DE BLOCOS VAZADOS DE CONCRETO DE 14X19X39 CM (ESPESSURA 14 CM)  E ARGAMASSA DE ASSENTAMENTO COM PREPARO EM BETONEIRA. AF_12/2021</v>
          </cell>
          <cell r="I5951" t="str">
            <v>M2</v>
          </cell>
          <cell r="J5951" t="str">
            <v>COEFICIENTE DE REPRESENTATIVIDADE</v>
          </cell>
          <cell r="K5951" t="str">
            <v>95,32</v>
          </cell>
        </row>
        <row r="5952">
          <cell r="A5952" t="str">
            <v>PAREDES/PAINEIS</v>
          </cell>
          <cell r="B5952" t="str">
            <v>PARE</v>
          </cell>
          <cell r="C5952" t="str">
            <v>ALVENARIA DE BLOCOS DE CONCRETO</v>
          </cell>
          <cell r="D5952" t="str">
            <v>0065</v>
          </cell>
        </row>
        <row r="5952">
          <cell r="G5952">
            <v>103319</v>
          </cell>
          <cell r="H5952" t="str">
            <v>ALVENARIA DE VEDAÇÃO DE BLOCOS VAZADOS DE CONCRETO DE 14X19X39 CM (ESPESSURA 14 CM) E ARGAMASSA DE ASSENTAMENTO COM PREPARO MANUAL. AF_12/2021</v>
          </cell>
          <cell r="I5952" t="str">
            <v>M2</v>
          </cell>
          <cell r="J5952" t="str">
            <v>COEFICIENTE DE REPRESENTATIVIDADE</v>
          </cell>
          <cell r="K5952" t="str">
            <v>96,26</v>
          </cell>
        </row>
        <row r="5953">
          <cell r="A5953" t="str">
            <v>PAREDES/PAINEIS</v>
          </cell>
          <cell r="B5953" t="str">
            <v>PARE</v>
          </cell>
          <cell r="C5953" t="str">
            <v>ALVENARIA DE BLOCOS DE CONCRETO</v>
          </cell>
          <cell r="D5953" t="str">
            <v>0065</v>
          </cell>
        </row>
        <row r="5953">
          <cell r="G5953">
            <v>103320</v>
          </cell>
          <cell r="H5953" t="str">
            <v>ALVENARIA DE VEDAÇÃO DE BLOCOS VAZADOS DE CONCRETO DE 19X19X39 CM (ESPESSURA 19 CM) E ARGAMASSA DE ASSENTAMENTO COM PREPARO EM BETONEIRA. AF_12/2021</v>
          </cell>
          <cell r="I5953" t="str">
            <v>M2</v>
          </cell>
          <cell r="J5953" t="str">
            <v>COEFICIENTE DE REPRESENTATIVIDADE</v>
          </cell>
          <cell r="K5953" t="str">
            <v>114,84</v>
          </cell>
        </row>
        <row r="5954">
          <cell r="A5954" t="str">
            <v>PAREDES/PAINEIS</v>
          </cell>
          <cell r="B5954" t="str">
            <v>PARE</v>
          </cell>
          <cell r="C5954" t="str">
            <v>ALVENARIA DE BLOCOS DE CONCRETO</v>
          </cell>
          <cell r="D5954" t="str">
            <v>0065</v>
          </cell>
        </row>
        <row r="5954">
          <cell r="G5954">
            <v>103321</v>
          </cell>
          <cell r="H5954" t="str">
            <v>ALVENARIA DE VEDAÇÃO DE BLOCOS VAZADOS DE CONCRETO DE 19X19X39 CM (ESPESSURA 19 CM) E ARGAMASSA DE ASSENTAMENTO COM PREPARO MANUAL. AF_12/2021</v>
          </cell>
          <cell r="I5954" t="str">
            <v>M2</v>
          </cell>
          <cell r="J5954" t="str">
            <v>COEFICIENTE DE REPRESENTATIVIDADE</v>
          </cell>
          <cell r="K5954" t="str">
            <v>116,01</v>
          </cell>
        </row>
        <row r="5955">
          <cell r="A5955" t="str">
            <v>PAREDES/PAINEIS</v>
          </cell>
          <cell r="B5955" t="str">
            <v>PARE</v>
          </cell>
          <cell r="C5955" t="str">
            <v>ALVENARIA DE BLOCOS DE CONCRETO</v>
          </cell>
          <cell r="D5955" t="str">
            <v>0065</v>
          </cell>
        </row>
        <row r="5955">
          <cell r="G5955">
            <v>103336</v>
          </cell>
          <cell r="H5955" t="str">
            <v>ALVENARIA DE VEDAÇÃO DE BLOCOS  VAZADOS DE CONCRETO APARENTE DE 9X19X39 CM (ESPESSURA 9 CM) E ARGAMASSA DE ASSENTAMENTO COM PREPARO EM BETONEIRA. AF_12/2021</v>
          </cell>
          <cell r="I5955" t="str">
            <v>M2</v>
          </cell>
          <cell r="J5955" t="str">
            <v>COEFICIENTE DE REPRESENTATIVIDADE</v>
          </cell>
          <cell r="K5955" t="str">
            <v>81,97</v>
          </cell>
        </row>
        <row r="5956">
          <cell r="A5956" t="str">
            <v>PAREDES/PAINEIS</v>
          </cell>
          <cell r="B5956" t="str">
            <v>PARE</v>
          </cell>
          <cell r="C5956" t="str">
            <v>ALVENARIA DE BLOCOS DE CONCRETO</v>
          </cell>
          <cell r="D5956" t="str">
            <v>0065</v>
          </cell>
        </row>
        <row r="5956">
          <cell r="G5956">
            <v>103337</v>
          </cell>
          <cell r="H5956" t="str">
            <v>ALVENARIA DE VEDAÇÃO DE BLOCOS  VAZADOS DE CONCRETO APARENTE DE 9X19X39 CM (ESPESSURA 9 CM) E ARGAMASSA DE ASSENTAMENTO COM PREPARO MANUAL. AF_12/2021</v>
          </cell>
          <cell r="I5956" t="str">
            <v>M2</v>
          </cell>
          <cell r="J5956" t="str">
            <v>COEFICIENTE DE REPRESENTATIVIDADE</v>
          </cell>
          <cell r="K5956" t="str">
            <v>82,77</v>
          </cell>
        </row>
        <row r="5957">
          <cell r="A5957" t="str">
            <v>PAREDES/PAINEIS</v>
          </cell>
          <cell r="B5957" t="str">
            <v>PARE</v>
          </cell>
          <cell r="C5957" t="str">
            <v>ALVENARIA DE BLOCOS DE CONCRETO</v>
          </cell>
          <cell r="D5957" t="str">
            <v>0065</v>
          </cell>
        </row>
        <row r="5957">
          <cell r="G5957">
            <v>103338</v>
          </cell>
          <cell r="H5957" t="str">
            <v>ALVENARIA DE VEDAÇÃO DE BLOCOS  VAZADOS DE CONCRETO APARENTE DE 14X19X39 CM (ESPESSURA 14 CM) E ARGAMASSA DE ASSENTAMENTO COM PREPARO EM BETONEIRA. AF_12/2021</v>
          </cell>
          <cell r="I5957" t="str">
            <v>M2</v>
          </cell>
          <cell r="J5957" t="str">
            <v>COEFICIENTE DE REPRESENTATIVIDADE</v>
          </cell>
          <cell r="K5957" t="str">
            <v>107,59</v>
          </cell>
        </row>
        <row r="5958">
          <cell r="A5958" t="str">
            <v>PAREDES/PAINEIS</v>
          </cell>
          <cell r="B5958" t="str">
            <v>PARE</v>
          </cell>
          <cell r="C5958" t="str">
            <v>ALVENARIA DE BLOCOS DE CONCRETO</v>
          </cell>
          <cell r="D5958" t="str">
            <v>0065</v>
          </cell>
        </row>
        <row r="5958">
          <cell r="G5958">
            <v>103339</v>
          </cell>
          <cell r="H5958" t="str">
            <v>ALVENARIA DE VEDAÇÃO DE BLOCOS  VAZADOS DE CONCRETO APARENTE DE 14X19X39 CM (ESPESSURA 14 CM) E ARGAMASSA DE ASSENTAMENTO COM PREPARO MANUAL. AF_12/2021</v>
          </cell>
          <cell r="I5958" t="str">
            <v>M2</v>
          </cell>
          <cell r="J5958" t="str">
            <v>COEFICIENTE DE REPRESENTATIVIDADE</v>
          </cell>
          <cell r="K5958" t="str">
            <v>108,53</v>
          </cell>
        </row>
        <row r="5959">
          <cell r="A5959" t="str">
            <v>PAREDES/PAINEIS</v>
          </cell>
          <cell r="B5959" t="str">
            <v>PARE</v>
          </cell>
          <cell r="C5959" t="str">
            <v>ALVENARIA DE BLOCOS DE CONCRETO</v>
          </cell>
          <cell r="D5959" t="str">
            <v>0065</v>
          </cell>
        </row>
        <row r="5959">
          <cell r="G5959">
            <v>103340</v>
          </cell>
          <cell r="H5959" t="str">
            <v>ALVENARIA DE VEDAÇÃO DE BLOCOS  VAZADOS DE CONCRETO APARENTE DE 19X19X39 CM (ESPESSURA 19 CM) E ARGAMASSA DE ASSENTAMENTO COM PREPARO EM BETONEIRA. AF_12/2021</v>
          </cell>
          <cell r="I5959" t="str">
            <v>M2</v>
          </cell>
          <cell r="J5959" t="str">
            <v>COEFICIENTE DE REPRESENTATIVIDADE</v>
          </cell>
          <cell r="K5959" t="str">
            <v>130,66</v>
          </cell>
        </row>
        <row r="5960">
          <cell r="A5960" t="str">
            <v>PAREDES/PAINEIS</v>
          </cell>
          <cell r="B5960" t="str">
            <v>PARE</v>
          </cell>
          <cell r="C5960" t="str">
            <v>ALVENARIA DE BLOCOS DE CONCRETO</v>
          </cell>
          <cell r="D5960" t="str">
            <v>0065</v>
          </cell>
        </row>
        <row r="5960">
          <cell r="G5960">
            <v>103341</v>
          </cell>
          <cell r="H5960" t="str">
            <v>ALVENARIA DE VEDAÇÃO DE BLOCOS  VAZADOS DE CONCRETO APARENTE DE 19X19X39 CM (ESPESSURA 19 CM) E ARGAMASSA DE ASSENTAMENTO COM PREPARO MANUAL. AF_12/2021</v>
          </cell>
          <cell r="I5960" t="str">
            <v>M2</v>
          </cell>
          <cell r="J5960" t="str">
            <v>COEFICIENTE DE REPRESENTATIVIDADE</v>
          </cell>
          <cell r="K5960" t="str">
            <v>131,83</v>
          </cell>
        </row>
        <row r="5961">
          <cell r="A5961" t="str">
            <v>PAREDES/PAINEIS</v>
          </cell>
          <cell r="B5961" t="str">
            <v>PARE</v>
          </cell>
          <cell r="C5961" t="str">
            <v>ALVENARIA DE BLOCOS DE CONCRETO</v>
          </cell>
          <cell r="D5961" t="str">
            <v>0065</v>
          </cell>
        </row>
        <row r="5961">
          <cell r="G5961">
            <v>103342</v>
          </cell>
          <cell r="H5961" t="str">
            <v>ALVENARIA DE VEDAÇÃO DE BLOCOS  VAZADOS DE CONCRETO DE 14X19X29 CM (ESPESSURA 14 CM) E ARGAMASSA DE ASSENTAMENTO COM PREPARO EM BETONEIRA. AF_12/2021</v>
          </cell>
          <cell r="I5961" t="str">
            <v>M2</v>
          </cell>
          <cell r="J5961" t="str">
            <v>COEFICIENTE DE REPRESENTATIVIDADE</v>
          </cell>
          <cell r="K5961" t="str">
            <v>111,33</v>
          </cell>
        </row>
        <row r="5962">
          <cell r="A5962" t="str">
            <v>PAREDES/PAINEIS</v>
          </cell>
          <cell r="B5962" t="str">
            <v>PARE</v>
          </cell>
          <cell r="C5962" t="str">
            <v>ALVENARIA DE BLOCOS DE CONCRETO</v>
          </cell>
          <cell r="D5962" t="str">
            <v>0065</v>
          </cell>
        </row>
        <row r="5962">
          <cell r="G5962">
            <v>103343</v>
          </cell>
          <cell r="H5962" t="str">
            <v>ALVENARIA DE VEDAÇÃO DE BLOCOS  VAZADOS DE CONCRETO DE 14X19X29 CM (ESPESSURA 14 CM) E ARGAMASSA DE ASSENTAMENTO COM PREPARO MANUAL. AF_12/2021</v>
          </cell>
          <cell r="I5962" t="str">
            <v>M2</v>
          </cell>
          <cell r="J5962" t="str">
            <v>COEFICIENTE DE REPRESENTATIVIDADE</v>
          </cell>
          <cell r="K5962" t="str">
            <v>112,36</v>
          </cell>
        </row>
        <row r="5963">
          <cell r="A5963" t="str">
            <v>PAREDES/PAINEIS</v>
          </cell>
          <cell r="B5963" t="str">
            <v>PARE</v>
          </cell>
          <cell r="C5963" t="str">
            <v>ALVENARIA DE ELEMENTOS VAZADOS DE CONCRETO</v>
          </cell>
          <cell r="D5963" t="str">
            <v>0066</v>
          </cell>
        </row>
        <row r="5963">
          <cell r="G5963">
            <v>89453</v>
          </cell>
          <cell r="H5963" t="str">
            <v>ALVENARIA DE BLOCOS DE CONCRETO ESTRUTURAL 14X19X39 CM (ESPESSURA 14 CM), FBK = 4,5 MPA, UTILIZANDO PALHETA. AF_10/2022</v>
          </cell>
          <cell r="I5963" t="str">
            <v>M2</v>
          </cell>
          <cell r="J5963" t="str">
            <v>COEFICIENTE DE REPRESENTATIVIDADE</v>
          </cell>
          <cell r="K5963" t="str">
            <v>84,94</v>
          </cell>
        </row>
        <row r="5964">
          <cell r="A5964" t="str">
            <v>PAREDES/PAINEIS</v>
          </cell>
          <cell r="B5964" t="str">
            <v>PARE</v>
          </cell>
          <cell r="C5964" t="str">
            <v>ALVENARIA DE ELEMENTOS VAZADOS DE CONCRETO</v>
          </cell>
          <cell r="D5964" t="str">
            <v>0066</v>
          </cell>
        </row>
        <row r="5964">
          <cell r="G5964">
            <v>89455</v>
          </cell>
          <cell r="H5964" t="str">
            <v>ALVENARIA DE BLOCOS DE CONCRETO ESTRUTURAL 14X19X39 CM (ESPESSURA 14 CM), FBK = 14 MPA, UTILIZANDO PALHETA. AF_10/2022</v>
          </cell>
          <cell r="I5964" t="str">
            <v>M2</v>
          </cell>
          <cell r="J5964" t="str">
            <v>COEFICIENTE DE REPRESENTATIVIDADE</v>
          </cell>
          <cell r="K5964" t="str">
            <v>103,55</v>
          </cell>
        </row>
        <row r="5965">
          <cell r="A5965" t="str">
            <v>PAREDES/PAINEIS</v>
          </cell>
          <cell r="B5965" t="str">
            <v>PARE</v>
          </cell>
          <cell r="C5965" t="str">
            <v>ALVENARIA DE ELEMENTOS VAZADOS DE CONCRETO</v>
          </cell>
          <cell r="D5965" t="str">
            <v>0066</v>
          </cell>
        </row>
        <row r="5965">
          <cell r="G5965">
            <v>89462</v>
          </cell>
          <cell r="H5965" t="str">
            <v>ALVENARIA DE BLOCOS DE CONCRETO ESTRUTURAL 14X19X29 CM (ESPESSURA 14 CM), FBK = 4,5 MPA, UTILIZANDO PALHETA. AF_10/2022</v>
          </cell>
          <cell r="I5965" t="str">
            <v>M2</v>
          </cell>
          <cell r="J5965" t="str">
            <v>COEFICIENTE DE REPRESENTATIVIDADE</v>
          </cell>
          <cell r="K5965" t="str">
            <v>110,75</v>
          </cell>
        </row>
        <row r="5966">
          <cell r="A5966" t="str">
            <v>PAREDES/PAINEIS</v>
          </cell>
          <cell r="B5966" t="str">
            <v>PARE</v>
          </cell>
          <cell r="C5966" t="str">
            <v>ALVENARIA DE ELEMENTOS VAZADOS DE CONCRETO</v>
          </cell>
          <cell r="D5966" t="str">
            <v>0066</v>
          </cell>
        </row>
        <row r="5966">
          <cell r="G5966">
            <v>89464</v>
          </cell>
          <cell r="H5966" t="str">
            <v>ALVENARIA DE BLOCOS DE CONCRETO ESTRUTURAL 14X19X29 CM (ESPESSURA 14 CM), FBK = 14,0 MPA, UTILIZANDO PALHETA. AF_10/2022</v>
          </cell>
          <cell r="I5966" t="str">
            <v>M2</v>
          </cell>
          <cell r="J5966" t="str">
            <v>COEFICIENTE DE REPRESENTATIVIDADE</v>
          </cell>
          <cell r="K5966" t="str">
            <v>131,01</v>
          </cell>
        </row>
        <row r="5967">
          <cell r="A5967" t="str">
            <v>PAREDES/PAINEIS</v>
          </cell>
          <cell r="B5967" t="str">
            <v>PARE</v>
          </cell>
          <cell r="C5967" t="str">
            <v>ALVENARIA DE ELEMENTOS VAZADOS DE CONCRETO</v>
          </cell>
          <cell r="D5967" t="str">
            <v>0066</v>
          </cell>
        </row>
        <row r="5967">
          <cell r="G5967">
            <v>89470</v>
          </cell>
          <cell r="H5967" t="str">
            <v>ALVENARIA DE BLOCOS DE CONCRETO ESTRUTURAL 14X19X39 CM (ESPESSURA 14 CM), FBK = 4,5 MPA, UTILIZANDO COLHER DE PEDREIRO. AF_10/2022</v>
          </cell>
          <cell r="I5967" t="str">
            <v>M2</v>
          </cell>
          <cell r="J5967" t="str">
            <v>COEFICIENTE DE REPRESENTATIVIDADE</v>
          </cell>
          <cell r="K5967" t="str">
            <v>95,51</v>
          </cell>
        </row>
        <row r="5968">
          <cell r="A5968" t="str">
            <v>PAREDES/PAINEIS</v>
          </cell>
          <cell r="B5968" t="str">
            <v>PARE</v>
          </cell>
          <cell r="C5968" t="str">
            <v>ALVENARIA DE ELEMENTOS VAZADOS DE CONCRETO</v>
          </cell>
          <cell r="D5968" t="str">
            <v>0066</v>
          </cell>
        </row>
        <row r="5968">
          <cell r="G5968">
            <v>89472</v>
          </cell>
          <cell r="H5968" t="str">
            <v>ALVENARIA DE BLOCOS DE CONCRETO ESTRUTURAL 14X19X39 CM (ESPESSURA 14 CM), FBK = 14 MPA, UTILIZANDO COLHER DE PEDREIRO. AF_10/2022</v>
          </cell>
          <cell r="I5968" t="str">
            <v>M2</v>
          </cell>
          <cell r="J5968" t="str">
            <v>COEFICIENTE DE REPRESENTATIVIDADE</v>
          </cell>
          <cell r="K5968" t="str">
            <v>115,08</v>
          </cell>
        </row>
        <row r="5969">
          <cell r="A5969" t="str">
            <v>PAREDES/PAINEIS</v>
          </cell>
          <cell r="B5969" t="str">
            <v>PARE</v>
          </cell>
          <cell r="C5969" t="str">
            <v>ALVENARIA DE ELEMENTOS VAZADOS DE CONCRETO</v>
          </cell>
          <cell r="D5969" t="str">
            <v>0066</v>
          </cell>
        </row>
        <row r="5969">
          <cell r="G5969">
            <v>89478</v>
          </cell>
          <cell r="H5969" t="str">
            <v>ALVENARIA DE BLOCOS DE CONCRETO ESTRUTURAL 14X19X29 CM (ESPESSURA 14 CM), FBK = 4,5 MPA, UTILIZANDO COLHER DE PEDREIRO. AF_10/2022</v>
          </cell>
          <cell r="I5969" t="str">
            <v>M2</v>
          </cell>
          <cell r="J5969" t="str">
            <v>COEFICIENTE DE REPRESENTATIVIDADE</v>
          </cell>
          <cell r="K5969" t="str">
            <v>127,86</v>
          </cell>
        </row>
        <row r="5970">
          <cell r="A5970" t="str">
            <v>PAREDES/PAINEIS</v>
          </cell>
          <cell r="B5970" t="str">
            <v>PARE</v>
          </cell>
          <cell r="C5970" t="str">
            <v>ALVENARIA DE ELEMENTOS VAZADOS DE CONCRETO</v>
          </cell>
          <cell r="D5970" t="str">
            <v>0066</v>
          </cell>
        </row>
        <row r="5970">
          <cell r="G5970">
            <v>89480</v>
          </cell>
          <cell r="H5970" t="str">
            <v>ALVENARIA DE BLOCOS DE CONCRETO ESTRUTURAL 14X19X29 CM (ESPESSURA 14 CM), FBK = 14 MPA, UTILIZANDO COLHER DE PEDREIRO. AF_10/2022</v>
          </cell>
          <cell r="I5970" t="str">
            <v>M2</v>
          </cell>
          <cell r="J5970" t="str">
            <v>COEFICIENTE DE REPRESENTATIVIDADE</v>
          </cell>
          <cell r="K5970" t="str">
            <v>149,07</v>
          </cell>
        </row>
        <row r="5971">
          <cell r="A5971" t="str">
            <v>PAREDES/PAINEIS</v>
          </cell>
          <cell r="B5971" t="str">
            <v>PARE</v>
          </cell>
          <cell r="C5971" t="str">
            <v>ALVENARIA DE ELEMENTOS VAZADOS DE CONCRETO</v>
          </cell>
          <cell r="D5971" t="str">
            <v>0066</v>
          </cell>
        </row>
        <row r="5971">
          <cell r="G5971">
            <v>101161</v>
          </cell>
          <cell r="H5971" t="str">
            <v>ALVENARIA DE VEDAÇÃO COM ELEMENTO VAZADO DE CONCRETO (COBOGÓ) DE 7X50X50CM E ARGAMASSA DE ASSENTAMENTO COM PREPARO EM BETONEIRA. AF_05/2020</v>
          </cell>
          <cell r="I5971" t="str">
            <v>M2</v>
          </cell>
          <cell r="J5971" t="str">
            <v>COEFICIENTE DE REPRESENTATIVIDADE</v>
          </cell>
          <cell r="K5971" t="str">
            <v>218,63</v>
          </cell>
        </row>
        <row r="5972">
          <cell r="A5972" t="str">
            <v>PAREDES/PAINEIS</v>
          </cell>
          <cell r="B5972" t="str">
            <v>PARE</v>
          </cell>
          <cell r="C5972" t="str">
            <v>ALVENARIA DE BLOCOS DE VIDRO</v>
          </cell>
          <cell r="D5972" t="str">
            <v>0067</v>
          </cell>
        </row>
        <row r="5972">
          <cell r="G5972">
            <v>101163</v>
          </cell>
          <cell r="H5972" t="str">
            <v>ALVENARIA DE VEDAÇÃO COM BLOCO DE VIDRO VAZADO, TIPO VENEZIANA, DE 6X20X20CM E ARGAMASSA DE ASSENTAMENTO COM PREPARO EM BETONEIRA. AF_05/2020</v>
          </cell>
          <cell r="I5972" t="str">
            <v>M2</v>
          </cell>
          <cell r="J5972" t="str">
            <v>COEFICIENTE DE REPRESENTATIVIDADE</v>
          </cell>
          <cell r="K5972" t="str">
            <v>735,94</v>
          </cell>
        </row>
        <row r="5973">
          <cell r="A5973" t="str">
            <v>PAREDES/PAINEIS</v>
          </cell>
          <cell r="B5973" t="str">
            <v>PARE</v>
          </cell>
          <cell r="C5973" t="str">
            <v>ALVENARIA DE BLOCOS DE VIDRO</v>
          </cell>
          <cell r="D5973" t="str">
            <v>0067</v>
          </cell>
        </row>
        <row r="5973">
          <cell r="G5973">
            <v>101164</v>
          </cell>
          <cell r="H5973" t="str">
            <v>ALVENARIA DE VEDAÇÃO COM BLOCO DE VIDRO, TIPO CANELADO, DE 8X19X19CM E ARGAMASSA DE ASSENTAMENTO COM PREPARO EM BETONEIRA. AF_05/2020</v>
          </cell>
          <cell r="I5973" t="str">
            <v>M2</v>
          </cell>
          <cell r="J5973" t="str">
            <v>COEFICIENTE DE REPRESENTATIVIDADE</v>
          </cell>
          <cell r="K5973" t="str">
            <v>747,10</v>
          </cell>
        </row>
        <row r="5974">
          <cell r="A5974" t="str">
            <v>PAREDES/PAINEIS</v>
          </cell>
          <cell r="B5974" t="str">
            <v>PARE</v>
          </cell>
          <cell r="C5974" t="str">
            <v>DIVISORIAS/MARMORE/GRANITO/MARMORITE/CONCRETO/MAD.AGLOM.</v>
          </cell>
          <cell r="D5974" t="str">
            <v>0070</v>
          </cell>
        </row>
        <row r="5974">
          <cell r="G5974">
            <v>96358</v>
          </cell>
          <cell r="H5974" t="str">
            <v>PAREDE COM SISTEMA EM CHAPAS DE GESSO PARA DRYWALL, USO INTERNO, COM DUAS FACES SIMPLES E ESTRUTURA METÁLICA COM GUIAS SIMPLES, SEM VÃOS. AF_07/2023_PS</v>
          </cell>
          <cell r="I5974" t="str">
            <v>M2</v>
          </cell>
          <cell r="J5974" t="str">
            <v>COEFICIENTE DE REPRESENTATIVIDADE</v>
          </cell>
          <cell r="K5974" t="str">
            <v>92,00</v>
          </cell>
        </row>
        <row r="5975">
          <cell r="A5975" t="str">
            <v>PAREDES/PAINEIS</v>
          </cell>
          <cell r="B5975" t="str">
            <v>PARE</v>
          </cell>
          <cell r="C5975" t="str">
            <v>DIVISORIAS/MARMORE/GRANITO/MARMORITE/CONCRETO/MAD.AGLOM.</v>
          </cell>
          <cell r="D5975" t="str">
            <v>0070</v>
          </cell>
        </row>
        <row r="5975">
          <cell r="G5975">
            <v>96359</v>
          </cell>
          <cell r="H5975" t="str">
            <v>PAREDE COM SISTEMA EM CHAPAS DE GESSO PARA DRYWALL, USO INTERNO, COM DUAS FACES SIMPLES E ESTRUTURA METÁLICA COM GUIAS SIMPLES PARA PAREDES COM ÁREA LÍQUIDA MAIOR OU IGUAL A 6 M2, COM VÃOS. AF_07/2023_PS</v>
          </cell>
          <cell r="I5975" t="str">
            <v>M2</v>
          </cell>
          <cell r="J5975" t="str">
            <v>COEFICIENTE DE REPRESENTATIVIDADE</v>
          </cell>
          <cell r="K5975" t="str">
            <v>102,80</v>
          </cell>
        </row>
        <row r="5976">
          <cell r="A5976" t="str">
            <v>PAREDES/PAINEIS</v>
          </cell>
          <cell r="B5976" t="str">
            <v>PARE</v>
          </cell>
          <cell r="C5976" t="str">
            <v>DIVISORIAS/MARMORE/GRANITO/MARMORITE/CONCRETO/MAD.AGLOM.</v>
          </cell>
          <cell r="D5976" t="str">
            <v>0070</v>
          </cell>
        </row>
        <row r="5976">
          <cell r="G5976">
            <v>96360</v>
          </cell>
          <cell r="H5976" t="str">
            <v>PAREDE COM SISTEMA EM CHAPAS DE GESSO PARA DRYWALL, USO INTERNO, COM DUAS FACES SIMPLES E ESTRUTURA METÁLICA COM GUIAS DUPLAS, SEM VÃOS. AF_07/2023_PS</v>
          </cell>
          <cell r="I5976" t="str">
            <v>M2</v>
          </cell>
          <cell r="J5976" t="str">
            <v>COEFICIENTE DE REPRESENTATIVIDADE</v>
          </cell>
          <cell r="K5976" t="str">
            <v>119,98</v>
          </cell>
        </row>
        <row r="5977">
          <cell r="A5977" t="str">
            <v>PAREDES/PAINEIS</v>
          </cell>
          <cell r="B5977" t="str">
            <v>PARE</v>
          </cell>
          <cell r="C5977" t="str">
            <v>DIVISORIAS/MARMORE/GRANITO/MARMORITE/CONCRETO/MAD.AGLOM.</v>
          </cell>
          <cell r="D5977" t="str">
            <v>0070</v>
          </cell>
        </row>
        <row r="5977">
          <cell r="G5977">
            <v>96361</v>
          </cell>
          <cell r="H5977" t="str">
            <v>PAREDE COM SISTEMA EM CHAPAS DE GESSO PARA DRYWALL, USO INTERNO, COM DUAS FACES SIMPLES E ESTRUTURA METÁLICA COM GUIAS DUPLAS PARA PAREDES COM ÁREA LÍQUIDA MAIOR OU IGUAL A 6 M2, COM VÃOS. AF_07/2023_PS</v>
          </cell>
          <cell r="I5977" t="str">
            <v>M2</v>
          </cell>
          <cell r="J5977" t="str">
            <v>COEFICIENTE DE REPRESENTATIVIDADE</v>
          </cell>
          <cell r="K5977" t="str">
            <v>140,58</v>
          </cell>
        </row>
        <row r="5978">
          <cell r="A5978" t="str">
            <v>PAREDES/PAINEIS</v>
          </cell>
          <cell r="B5978" t="str">
            <v>PARE</v>
          </cell>
          <cell r="C5978" t="str">
            <v>DIVISORIAS/MARMORE/GRANITO/MARMORITE/CONCRETO/MAD.AGLOM.</v>
          </cell>
          <cell r="D5978" t="str">
            <v>0070</v>
          </cell>
        </row>
        <row r="5978">
          <cell r="G5978">
            <v>96362</v>
          </cell>
          <cell r="H5978" t="str">
            <v>PAREDE COM SISTEMA EM CHAPAS DE GESSO PARA DRYWALL, USO INTERNO, COM UMA FACE SIMPLES E OUTRA FACE DUPLA E ESTRUTURA METÁLICA COM GUIAS SIMPLES, SEM VÃOS. AF_07/2023_PS</v>
          </cell>
          <cell r="I5978" t="str">
            <v>M2</v>
          </cell>
          <cell r="J5978" t="str">
            <v>COEFICIENTE DE REPRESENTATIVIDADE</v>
          </cell>
          <cell r="K5978" t="str">
            <v>119,86</v>
          </cell>
        </row>
        <row r="5979">
          <cell r="A5979" t="str">
            <v>PAREDES/PAINEIS</v>
          </cell>
          <cell r="B5979" t="str">
            <v>PARE</v>
          </cell>
          <cell r="C5979" t="str">
            <v>DIVISORIAS/MARMORE/GRANITO/MARMORITE/CONCRETO/MAD.AGLOM.</v>
          </cell>
          <cell r="D5979" t="str">
            <v>0070</v>
          </cell>
        </row>
        <row r="5979">
          <cell r="G5979">
            <v>96363</v>
          </cell>
          <cell r="H5979" t="str">
            <v>PAREDE COM SISTEMA EM CHAPAS DE GESSO PARA DRYWALL, USO INTERNO, COM UMA FACE SIMPLES E OUTRA FACE DUPLA E ESTRUTURA METÁLICA COM GUIAS SIMPLES PARA PAREDES COM ÁREA LÍQUIDA MAIOR OU IGUAL A 6 M2, COM VÃOS. AF_07/2023_PS</v>
          </cell>
          <cell r="I5979" t="str">
            <v>M2</v>
          </cell>
          <cell r="J5979" t="str">
            <v>COEFICIENTE DE REPRESENTATIVIDADE</v>
          </cell>
          <cell r="K5979" t="str">
            <v>131,16</v>
          </cell>
        </row>
        <row r="5980">
          <cell r="A5980" t="str">
            <v>PAREDES/PAINEIS</v>
          </cell>
          <cell r="B5980" t="str">
            <v>PARE</v>
          </cell>
          <cell r="C5980" t="str">
            <v>DIVISORIAS/MARMORE/GRANITO/MARMORITE/CONCRETO/MAD.AGLOM.</v>
          </cell>
          <cell r="D5980" t="str">
            <v>0070</v>
          </cell>
        </row>
        <row r="5980">
          <cell r="G5980">
            <v>96364</v>
          </cell>
          <cell r="H5980" t="str">
            <v>PAREDE COM SISTEMA EM CHAPAS DE GESSO PARA DRYWALL, USO INTERNO COM UMA FACE SIMPLES E OUTRA FACE DUPLA E ESTRUTURA METÁLICA COM GUIAS DUPLAS, SEM VÃOS. AF_07/2023_PS</v>
          </cell>
          <cell r="I5980" t="str">
            <v>M2</v>
          </cell>
          <cell r="J5980" t="str">
            <v>COEFICIENTE DE REPRESENTATIVIDADE</v>
          </cell>
          <cell r="K5980" t="str">
            <v>147,84</v>
          </cell>
        </row>
        <row r="5981">
          <cell r="A5981" t="str">
            <v>PAREDES/PAINEIS</v>
          </cell>
          <cell r="B5981" t="str">
            <v>PARE</v>
          </cell>
          <cell r="C5981" t="str">
            <v>DIVISORIAS/MARMORE/GRANITO/MARMORITE/CONCRETO/MAD.AGLOM.</v>
          </cell>
          <cell r="D5981" t="str">
            <v>0070</v>
          </cell>
        </row>
        <row r="5981">
          <cell r="G5981">
            <v>96365</v>
          </cell>
          <cell r="H5981" t="str">
            <v>PAREDE COM SISTEMA EM CHAPAS DE GESSO PARA DRYWALL, USO INTERNO, COM UMA FACE SIMPLES E OUTRA FACE DUPLA E   ESTRUTURA METÁLICA COM GUIAS DUPLAS PARA PAREDES COM ÁREA LÍQUIDA MAIOR OU IGUAL A 6 M2, COM VÃOS. AF_07/2023_PS</v>
          </cell>
          <cell r="I5981" t="str">
            <v>M2</v>
          </cell>
          <cell r="J5981" t="str">
            <v>COEFICIENTE DE REPRESENTATIVIDADE</v>
          </cell>
          <cell r="K5981" t="str">
            <v>168,95</v>
          </cell>
        </row>
        <row r="5982">
          <cell r="A5982" t="str">
            <v>PAREDES/PAINEIS</v>
          </cell>
          <cell r="B5982" t="str">
            <v>PARE</v>
          </cell>
          <cell r="C5982" t="str">
            <v>DIVISORIAS/MARMORE/GRANITO/MARMORITE/CONCRETO/MAD.AGLOM.</v>
          </cell>
          <cell r="D5982" t="str">
            <v>0070</v>
          </cell>
        </row>
        <row r="5982">
          <cell r="G5982">
            <v>96366</v>
          </cell>
          <cell r="H5982" t="str">
            <v>PAREDE COM SISTEMA EM CHAPAS DE GESSO PARA DRYWALL, USO INTERNO, COM DUAS FACES DUPLAS E ESTRUTURA METÁLICA COM GUIAS SIMPLES, SEM VÃOS. AF_07/2023_PS</v>
          </cell>
          <cell r="I5982" t="str">
            <v>M2</v>
          </cell>
          <cell r="J5982" t="str">
            <v>COEFICIENTE DE REPRESENTATIVIDADE</v>
          </cell>
          <cell r="K5982" t="str">
            <v>147,72</v>
          </cell>
        </row>
        <row r="5983">
          <cell r="A5983" t="str">
            <v>PAREDES/PAINEIS</v>
          </cell>
          <cell r="B5983" t="str">
            <v>PARE</v>
          </cell>
          <cell r="C5983" t="str">
            <v>DIVISORIAS/MARMORE/GRANITO/MARMORITE/CONCRETO/MAD.AGLOM.</v>
          </cell>
          <cell r="D5983" t="str">
            <v>0070</v>
          </cell>
        </row>
        <row r="5983">
          <cell r="G5983">
            <v>96367</v>
          </cell>
          <cell r="H5983" t="str">
            <v>PAREDE COM SISTEMA EM CHAPAS DE GESSO PARA DRYWALL, USO INTERNO, COM DUAS FACES DUPLAS E ESTRUTURA METÁLICA COM GUIAS SIMPLES PARA PAREDES COM ÁREA LÍQUIDA MAIOR OU IGUAL A 6 M2, COM VÃOS. AF_07/2023_PS</v>
          </cell>
          <cell r="I5983" t="str">
            <v>M2</v>
          </cell>
          <cell r="J5983" t="str">
            <v>COEFICIENTE DE REPRESENTATIVIDADE</v>
          </cell>
          <cell r="K5983" t="str">
            <v>159,52</v>
          </cell>
        </row>
        <row r="5984">
          <cell r="A5984" t="str">
            <v>PAREDES/PAINEIS</v>
          </cell>
          <cell r="B5984" t="str">
            <v>PARE</v>
          </cell>
          <cell r="C5984" t="str">
            <v>DIVISORIAS/MARMORE/GRANITO/MARMORITE/CONCRETO/MAD.AGLOM.</v>
          </cell>
          <cell r="D5984" t="str">
            <v>0070</v>
          </cell>
        </row>
        <row r="5984">
          <cell r="G5984">
            <v>96368</v>
          </cell>
          <cell r="H5984" t="str">
            <v>PAREDE COM SISTEMA EM CHAPAS DE GESSO PARA DRYWALL, USO INTERNO COM DUAS FACES DUPLAS E ESTRUTURA METÁLICA COM GUIAS DUPLAS, SEM VÃOS. AF_07/2023_PS</v>
          </cell>
          <cell r="I5984" t="str">
            <v>M2</v>
          </cell>
          <cell r="J5984" t="str">
            <v>COEFICIENTE DE REPRESENTATIVIDADE</v>
          </cell>
          <cell r="K5984" t="str">
            <v>175,70</v>
          </cell>
        </row>
        <row r="5985">
          <cell r="A5985" t="str">
            <v>PAREDES/PAINEIS</v>
          </cell>
          <cell r="B5985" t="str">
            <v>PARE</v>
          </cell>
          <cell r="C5985" t="str">
            <v>DIVISORIAS/MARMORE/GRANITO/MARMORITE/CONCRETO/MAD.AGLOM.</v>
          </cell>
          <cell r="D5985" t="str">
            <v>0070</v>
          </cell>
        </row>
        <row r="5985">
          <cell r="G5985">
            <v>96369</v>
          </cell>
          <cell r="H5985" t="str">
            <v>PAREDE COM SISTEMA EM CHAPAS DE GESSO PARA DRYWALL, USO INTERNO, COM DUAS FACES DUPLAS E ESTRUTURA METÁLICA COM GUIAS DUPLAS PARA PAREDES COM ÁREA LÍQUIDA MAIOR OU IGUAL A 6 M2, COM VÃOS. AF_07/2023_PS</v>
          </cell>
          <cell r="I5985" t="str">
            <v>M2</v>
          </cell>
          <cell r="J5985" t="str">
            <v>COEFICIENTE DE REPRESENTATIVIDADE</v>
          </cell>
          <cell r="K5985" t="str">
            <v>197,32</v>
          </cell>
        </row>
        <row r="5986">
          <cell r="A5986" t="str">
            <v>PAREDES/PAINEIS</v>
          </cell>
          <cell r="B5986" t="str">
            <v>PARE</v>
          </cell>
          <cell r="C5986" t="str">
            <v>DIVISORIAS/MARMORE/GRANITO/MARMORITE/CONCRETO/MAD.AGLOM.</v>
          </cell>
          <cell r="D5986" t="str">
            <v>0070</v>
          </cell>
        </row>
        <row r="5986">
          <cell r="G5986">
            <v>96370</v>
          </cell>
          <cell r="H5986" t="str">
            <v>PAREDE COM SISTEMA EM CHAPAS DE GESSO PARA DRYWALL, USO INTERNO, COM UMA FACE SIMPLES E ESTRUTURA METÁLICA COM GUIAS SIMPLES, SEM VÃOS. AF_07/2023_PS</v>
          </cell>
          <cell r="I5986" t="str">
            <v>M2</v>
          </cell>
          <cell r="J5986" t="str">
            <v>COEFICIENTE DE REPRESENTATIVIDADE</v>
          </cell>
          <cell r="K5986" t="str">
            <v>61,06</v>
          </cell>
        </row>
        <row r="5987">
          <cell r="A5987" t="str">
            <v>PAREDES/PAINEIS</v>
          </cell>
          <cell r="B5987" t="str">
            <v>PARE</v>
          </cell>
          <cell r="C5987" t="str">
            <v>DIVISORIAS/MARMORE/GRANITO/MARMORITE/CONCRETO/MAD.AGLOM.</v>
          </cell>
          <cell r="D5987" t="str">
            <v>0070</v>
          </cell>
        </row>
        <row r="5987">
          <cell r="G5987">
            <v>96371</v>
          </cell>
          <cell r="H5987" t="str">
            <v>PAREDE COM SISTEMA EM CHAPAS DE GESSO PARA DRYWALL, USO INTERNO, COM UMA FACE SIMPLES E ESTRUTURA METÁLICA COM GUIAS SIMPLES PARA PAREDES COM ÁREA LÍQUIDA MAIOR OU IGUAL A 6 M2, COM VÃOS. AF_07/2023_PS</v>
          </cell>
          <cell r="I5987" t="str">
            <v>M2</v>
          </cell>
          <cell r="J5987" t="str">
            <v>COEFICIENTE DE REPRESENTATIVIDADE</v>
          </cell>
          <cell r="K5987" t="str">
            <v>71,33</v>
          </cell>
        </row>
        <row r="5988">
          <cell r="A5988" t="str">
            <v>PAREDES/PAINEIS</v>
          </cell>
          <cell r="B5988" t="str">
            <v>PARE</v>
          </cell>
          <cell r="C5988" t="str">
            <v>DIVISORIAS/MARMORE/GRANITO/MARMORITE/CONCRETO/MAD.AGLOM.</v>
          </cell>
          <cell r="D5988" t="str">
            <v>0070</v>
          </cell>
        </row>
        <row r="5988">
          <cell r="G5988">
            <v>96373</v>
          </cell>
          <cell r="H5988" t="str">
            <v>INSTALAÇÃO DE REFORÇO METÁLICO EM PAREDE DRYWALL. AF_07/2023</v>
          </cell>
          <cell r="I5988" t="str">
            <v>M</v>
          </cell>
          <cell r="J5988" t="str">
            <v>COEFICIENTE DE REPRESENTATIVIDADE</v>
          </cell>
          <cell r="K5988" t="str">
            <v>11,37</v>
          </cell>
        </row>
        <row r="5989">
          <cell r="A5989" t="str">
            <v>PAREDES/PAINEIS</v>
          </cell>
          <cell r="B5989" t="str">
            <v>PARE</v>
          </cell>
          <cell r="C5989" t="str">
            <v>DIVISORIAS/MARMORE/GRANITO/MARMORITE/CONCRETO/MAD.AGLOM.</v>
          </cell>
          <cell r="D5989" t="str">
            <v>0070</v>
          </cell>
        </row>
        <row r="5989">
          <cell r="G5989">
            <v>96374</v>
          </cell>
          <cell r="H5989" t="str">
            <v>INSTALAÇÃO DE REFORÇO DE MADEIRA EM PAREDE DRYWALL. AF_07/2023</v>
          </cell>
          <cell r="I5989" t="str">
            <v>M</v>
          </cell>
          <cell r="J5989" t="str">
            <v>COEFICIENTE DE REPRESENTATIVIDADE</v>
          </cell>
          <cell r="K5989" t="str">
            <v>38,80</v>
          </cell>
        </row>
        <row r="5990">
          <cell r="A5990" t="str">
            <v>PAREDES/PAINEIS</v>
          </cell>
          <cell r="B5990" t="str">
            <v>PARE</v>
          </cell>
          <cell r="C5990" t="str">
            <v>DIVISORIAS/MARMORE/GRANITO/MARMORITE/CONCRETO/MAD.AGLOM.</v>
          </cell>
          <cell r="D5990" t="str">
            <v>0070</v>
          </cell>
        </row>
        <row r="5990">
          <cell r="G5990">
            <v>102235</v>
          </cell>
          <cell r="H5990" t="str">
            <v>DIVISÓRIA FIXA EM VIDRO TEMPERADO 10 MM, SEM ABERTURA. AF_01/2021_PS</v>
          </cell>
          <cell r="I5990" t="str">
            <v>M2</v>
          </cell>
          <cell r="J5990" t="str">
            <v>COEFICIENTE DE REPRESENTATIVIDADE</v>
          </cell>
          <cell r="K5990" t="str">
            <v>294,06</v>
          </cell>
        </row>
        <row r="5991">
          <cell r="A5991" t="str">
            <v>PAREDES/PAINEIS</v>
          </cell>
          <cell r="B5991" t="str">
            <v>PARE</v>
          </cell>
          <cell r="C5991" t="str">
            <v>DIVISORIAS/MARMORE/GRANITO/MARMORITE/CONCRETO/MAD.AGLOM.</v>
          </cell>
          <cell r="D5991" t="str">
            <v>0070</v>
          </cell>
        </row>
        <row r="5991">
          <cell r="G5991">
            <v>102253</v>
          </cell>
          <cell r="H5991" t="str">
            <v>DIVISORIA SANITÁRIA, TIPO CABINE, EM GRANITO CINZA POLIDO, ESP = 3CM, ASSENTADO COM ARGAMASSA COLANTE AC III-E, EXCLUSIVE FERRAGENS. AF_01/2021</v>
          </cell>
          <cell r="I5991" t="str">
            <v>M2</v>
          </cell>
          <cell r="J5991" t="str">
            <v>COEFICIENTE DE REPRESENTATIVIDADE</v>
          </cell>
          <cell r="K5991" t="str">
            <v>663,49</v>
          </cell>
        </row>
        <row r="5992">
          <cell r="A5992" t="str">
            <v>PAREDES/PAINEIS</v>
          </cell>
          <cell r="B5992" t="str">
            <v>PARE</v>
          </cell>
          <cell r="C5992" t="str">
            <v>DIVISORIAS/MARMORE/GRANITO/MARMORITE/CONCRETO/MAD.AGLOM.</v>
          </cell>
          <cell r="D5992" t="str">
            <v>0070</v>
          </cell>
        </row>
        <row r="5992">
          <cell r="G5992">
            <v>102254</v>
          </cell>
          <cell r="H5992" t="str">
            <v>DIVISORIA SANITÁRIA, TIPO CABINE, EM MÁRMORE BRANCO POLIDO, ESP = 3CM, ASSENTADO COM ARGAMASSA COLANTE AC III-E, EXCLUSIVE FERRAGENS. AF_01/2021</v>
          </cell>
          <cell r="I5992" t="str">
            <v>M2</v>
          </cell>
          <cell r="J5992" t="str">
            <v>COEFICIENTE DE REPRESENTATIVIDADE</v>
          </cell>
          <cell r="K5992" t="str">
            <v>635,47</v>
          </cell>
        </row>
        <row r="5993">
          <cell r="A5993" t="str">
            <v>PAREDES/PAINEIS</v>
          </cell>
          <cell r="B5993" t="str">
            <v>PARE</v>
          </cell>
          <cell r="C5993" t="str">
            <v>DIVISORIAS/MARMORE/GRANITO/MARMORITE/CONCRETO/MAD.AGLOM.</v>
          </cell>
          <cell r="D5993" t="str">
            <v>0070</v>
          </cell>
        </row>
        <row r="5993">
          <cell r="G5993">
            <v>102255</v>
          </cell>
          <cell r="H5993" t="str">
            <v>TAPA VISTA DE MICTÓRIO EM GRANITO CINZA POLIDO, ESP = 3CM, ASSENTADO COM ARGAMASSA COLANTE AC III-E . AF_01/2021</v>
          </cell>
          <cell r="I5993" t="str">
            <v>M2</v>
          </cell>
          <cell r="J5993" t="str">
            <v>COEFICIENTE DE REPRESENTATIVIDADE</v>
          </cell>
          <cell r="K5993" t="str">
            <v>702,71</v>
          </cell>
        </row>
        <row r="5994">
          <cell r="A5994" t="str">
            <v>PAREDES/PAINEIS</v>
          </cell>
          <cell r="B5994" t="str">
            <v>PARE</v>
          </cell>
          <cell r="C5994" t="str">
            <v>DIVISORIAS/MARMORE/GRANITO/MARMORITE/CONCRETO/MAD.AGLOM.</v>
          </cell>
          <cell r="D5994" t="str">
            <v>0070</v>
          </cell>
        </row>
        <row r="5994">
          <cell r="G5994">
            <v>102256</v>
          </cell>
          <cell r="H5994" t="str">
            <v>TAPA VISTA DE MICTÓRIO EM MÁRMORE BRANCO POLIDO, ESP = 3CM, ASSENTADO COM ARGAMASSA COLANTE AC III-E . AF_01/2021</v>
          </cell>
          <cell r="I5994" t="str">
            <v>M2</v>
          </cell>
          <cell r="J5994" t="str">
            <v>COEFICIENTE DE REPRESENTATIVIDADE</v>
          </cell>
          <cell r="K5994" t="str">
            <v>676,02</v>
          </cell>
        </row>
        <row r="5995">
          <cell r="A5995" t="str">
            <v>PAREDES/PAINEIS</v>
          </cell>
          <cell r="B5995" t="str">
            <v>PARE</v>
          </cell>
          <cell r="C5995" t="str">
            <v>DIVISORIAS/MARMORE/GRANITO/MARMORITE/CONCRETO/MAD.AGLOM.</v>
          </cell>
          <cell r="D5995" t="str">
            <v>0070</v>
          </cell>
        </row>
        <row r="5995">
          <cell r="G5995">
            <v>102257</v>
          </cell>
          <cell r="H5995" t="str">
            <v>DIVISORIA SANITÁRIA, TIPO CABINE, EM PAINEL DE GRANILITE, ESP = 3CM, ASSENTADO COM ARGAMASSA COLANTE AC III-E, EXCLUSIVE FERRAGENS. AF_01/2021</v>
          </cell>
          <cell r="I5995" t="str">
            <v>M2</v>
          </cell>
          <cell r="J5995" t="str">
            <v>COEFICIENTE DE REPRESENTATIVIDADE</v>
          </cell>
          <cell r="K5995" t="str">
            <v>287,63</v>
          </cell>
        </row>
        <row r="5996">
          <cell r="A5996" t="str">
            <v>PAREDES/PAINEIS</v>
          </cell>
          <cell r="B5996" t="str">
            <v>PARE</v>
          </cell>
          <cell r="C5996" t="str">
            <v>DIVISORIAS/MARMORE/GRANITO/MARMORITE/CONCRETO/MAD.AGLOM.</v>
          </cell>
          <cell r="D5996" t="str">
            <v>0070</v>
          </cell>
        </row>
        <row r="5996">
          <cell r="G5996">
            <v>102258</v>
          </cell>
          <cell r="H5996" t="str">
            <v>TAPA VISTA DE MICTÓRIO EM PAINEL DE GRANILITE, ESP = 3CM, ASSENTADO COM ARGAMASSA COLANTE AC III-E . AF_01/2021</v>
          </cell>
          <cell r="I5996" t="str">
            <v>M2</v>
          </cell>
          <cell r="J5996" t="str">
            <v>COEFICIENTE DE REPRESENTATIVIDADE</v>
          </cell>
          <cell r="K5996" t="str">
            <v>337,09</v>
          </cell>
        </row>
        <row r="5997">
          <cell r="A5997" t="str">
            <v>PAREDES/PAINEIS</v>
          </cell>
          <cell r="B5997" t="str">
            <v>PARE</v>
          </cell>
          <cell r="C5997" t="str">
            <v>DIVISORIAS/MARMORE/GRANITO/MARMORITE/CONCRETO/MAD.AGLOM.</v>
          </cell>
          <cell r="D5997" t="str">
            <v>0070</v>
          </cell>
        </row>
        <row r="5997">
          <cell r="G5997">
            <v>104718</v>
          </cell>
          <cell r="H5997" t="str">
            <v>PAREDE COM SISTEMA EM CHAPAS DE GESSO PARA DRYWALL, USO INTERNO, COM DUAS FACES SIMPLES E ESTRUTURA METÁLICA COM GUIAS SIMPLES PARA PAREDES COM ÁREA LÍQUIDA MENOR QUE 6 M2, COM VÃOS. AF_07/2023_PS</v>
          </cell>
          <cell r="I5997" t="str">
            <v>M2</v>
          </cell>
          <cell r="J5997" t="str">
            <v>COEFICIENTE DE REPRESENTATIVIDADE</v>
          </cell>
          <cell r="K5997" t="str">
            <v>121,95</v>
          </cell>
        </row>
        <row r="5998">
          <cell r="A5998" t="str">
            <v>PAREDES/PAINEIS</v>
          </cell>
          <cell r="B5998" t="str">
            <v>PARE</v>
          </cell>
          <cell r="C5998" t="str">
            <v>DIVISORIAS/MARMORE/GRANITO/MARMORITE/CONCRETO/MAD.AGLOM.</v>
          </cell>
          <cell r="D5998" t="str">
            <v>0070</v>
          </cell>
        </row>
        <row r="5998">
          <cell r="G5998">
            <v>104719</v>
          </cell>
          <cell r="H5998" t="str">
            <v>PAREDE COM SISTEMA EM CHAPAS DE GESSO PARA DRYWALL, USO INTERNO, COM DUAS FACES SIMPLES E ESTRUTURA METÁLICA COM GUIAS DUPLAS PARA PAREDES COM ÁREA LÍQUIDA MENOR QUE 6 M2, COM VÃOS. AF_07/2023_PS</v>
          </cell>
          <cell r="I5998" t="str">
            <v>M2</v>
          </cell>
          <cell r="J5998" t="str">
            <v>COEFICIENTE DE REPRESENTATIVIDADE</v>
          </cell>
          <cell r="K5998" t="str">
            <v>176,21</v>
          </cell>
        </row>
        <row r="5999">
          <cell r="A5999" t="str">
            <v>PAREDES/PAINEIS</v>
          </cell>
          <cell r="B5999" t="str">
            <v>PARE</v>
          </cell>
          <cell r="C5999" t="str">
            <v>DIVISORIAS/MARMORE/GRANITO/MARMORITE/CONCRETO/MAD.AGLOM.</v>
          </cell>
          <cell r="D5999" t="str">
            <v>0070</v>
          </cell>
        </row>
        <row r="5999">
          <cell r="G5999">
            <v>104720</v>
          </cell>
          <cell r="H5999" t="str">
            <v>PAREDE COM SISTEMA EM CHAPAS DE GESSO PARA DRYWALL, USO INTERNO, COM UMA FACE SIMPLES E OUTRA FACE DUPLA E ESTRUTURA METÁLICA COM GUIAS SIMPLES PARA PAREDES COM ÁREA LÍQUIDA MENOR QUE 6 M2, COM VÃOS. AF_07/2023_PS</v>
          </cell>
          <cell r="I5999" t="str">
            <v>M2</v>
          </cell>
          <cell r="J5999" t="str">
            <v>COEFICIENTE DE REPRESENTATIVIDADE</v>
          </cell>
          <cell r="K5999" t="str">
            <v>151,32</v>
          </cell>
        </row>
        <row r="6000">
          <cell r="A6000" t="str">
            <v>PAREDES/PAINEIS</v>
          </cell>
          <cell r="B6000" t="str">
            <v>PARE</v>
          </cell>
          <cell r="C6000" t="str">
            <v>DIVISORIAS/MARMORE/GRANITO/MARMORITE/CONCRETO/MAD.AGLOM.</v>
          </cell>
          <cell r="D6000" t="str">
            <v>0070</v>
          </cell>
        </row>
        <row r="6000">
          <cell r="G6000">
            <v>104721</v>
          </cell>
          <cell r="H6000" t="str">
            <v>PAREDE COM SISTEMA EM CHAPAS DE GESSO PARA DRYWALL, USO INTERNO, COM UMA FACE SIMPLES E OUTRA FACE DUPLA E ESTRUTURA METÁLICA COM GUIAS DUPLAS PARA PAREDES COM ÁREA LÍQUIDA MENOR QUE 6 M2, COM VÃOS. AF_07/2023_PS</v>
          </cell>
          <cell r="I6000" t="str">
            <v>M2</v>
          </cell>
          <cell r="J6000" t="str">
            <v>COEFICIENTE DE REPRESENTATIVIDADE</v>
          </cell>
          <cell r="K6000" t="str">
            <v>205,59</v>
          </cell>
        </row>
        <row r="6001">
          <cell r="A6001" t="str">
            <v>PAREDES/PAINEIS</v>
          </cell>
          <cell r="B6001" t="str">
            <v>PARE</v>
          </cell>
          <cell r="C6001" t="str">
            <v>DIVISORIAS/MARMORE/GRANITO/MARMORITE/CONCRETO/MAD.AGLOM.</v>
          </cell>
          <cell r="D6001" t="str">
            <v>0070</v>
          </cell>
        </row>
        <row r="6001">
          <cell r="G6001">
            <v>104722</v>
          </cell>
          <cell r="H6001" t="str">
            <v>PAREDE COM SISTEMA EM CHAPAS DE GESSO PARA DRYWALL, USO INTERNO, COM DUAS FACES DUPLAS E ESTRUTURA METÁLICA COM GUIAS SIMPLES PARA PAREDES COM ÁREA LÍQUIDA MENOR QUE 6 M2, COM VÃOS. AF_07/2023_PS</v>
          </cell>
          <cell r="I6001" t="str">
            <v>M2</v>
          </cell>
          <cell r="J6001" t="str">
            <v>COEFICIENTE DE REPRESENTATIVIDADE</v>
          </cell>
          <cell r="K6001" t="str">
            <v>180,69</v>
          </cell>
        </row>
        <row r="6002">
          <cell r="A6002" t="str">
            <v>PAREDES/PAINEIS</v>
          </cell>
          <cell r="B6002" t="str">
            <v>PARE</v>
          </cell>
          <cell r="C6002" t="str">
            <v>DIVISORIAS/MARMORE/GRANITO/MARMORITE/CONCRETO/MAD.AGLOM.</v>
          </cell>
          <cell r="D6002" t="str">
            <v>0070</v>
          </cell>
        </row>
        <row r="6002">
          <cell r="G6002">
            <v>104723</v>
          </cell>
          <cell r="H6002" t="str">
            <v>PAREDE COM SISTEMA EM CHAPAS DE GESSO PARA DRYWALL, USO INTERNO, COM DUAS FACES DUPLAS E ESTRUTURA METÁLICA COM GUIAS DUPLAS PARA PAREDES COM ÁREA LÍQUIDA MENOR QUE 6 M2, COM VÃOS. AF_07/2023_PS</v>
          </cell>
          <cell r="I6002" t="str">
            <v>M2</v>
          </cell>
          <cell r="J6002" t="str">
            <v>COEFICIENTE DE REPRESENTATIVIDADE</v>
          </cell>
          <cell r="K6002" t="str">
            <v>234,96</v>
          </cell>
        </row>
        <row r="6003">
          <cell r="A6003" t="str">
            <v>PAREDES/PAINEIS</v>
          </cell>
          <cell r="B6003" t="str">
            <v>PARE</v>
          </cell>
          <cell r="C6003" t="str">
            <v>DIVISORIAS/MARMORE/GRANITO/MARMORITE/CONCRETO/MAD.AGLOM.</v>
          </cell>
          <cell r="D6003" t="str">
            <v>0070</v>
          </cell>
        </row>
        <row r="6003">
          <cell r="G6003">
            <v>104724</v>
          </cell>
          <cell r="H6003" t="str">
            <v>PAREDE COM SISTEMA EM CHAPAS DE GESSO PARA DRYWALL, USO INTERNO, COM UMA FACE SIMPLES E ESTRUTURA METÁLICA COM GUIAS SIMPLES PARA PAREDES COM ÁREA LÍQUIDA MENOR QUE 6 M2, COM VÃOS. AF_07/2023_PS</v>
          </cell>
          <cell r="I6003" t="str">
            <v>M2</v>
          </cell>
          <cell r="J6003" t="str">
            <v>COEFICIENTE DE REPRESENTATIVIDADE</v>
          </cell>
          <cell r="K6003" t="str">
            <v>89,47</v>
          </cell>
        </row>
        <row r="6004">
          <cell r="A6004" t="str">
            <v>PAREDES/PAINEIS</v>
          </cell>
          <cell r="B6004" t="str">
            <v>PARE</v>
          </cell>
          <cell r="C6004" t="str">
            <v>ALVENARIA DE BLOCO-CONCRETO CELULAR</v>
          </cell>
          <cell r="D6004" t="str">
            <v>0251</v>
          </cell>
        </row>
        <row r="6004">
          <cell r="G6004">
            <v>101154</v>
          </cell>
          <cell r="H6004" t="str">
            <v>ALVENARIA DE VEDAÇÃO DE BLOCOS DE CONCRETO CELULAR DE 10X30X60CM (ESPESSURA 10CM) E ARGAMASSA DE ASSENTAMENTO COM PREPARO EM BETONEIRA. AF_05/2020</v>
          </cell>
          <cell r="I6004" t="str">
            <v>M2</v>
          </cell>
          <cell r="J6004" t="str">
            <v>COEFICIENTE DE REPRESENTATIVIDADE</v>
          </cell>
          <cell r="K6004" t="str">
            <v>124,66</v>
          </cell>
        </row>
        <row r="6005">
          <cell r="A6005" t="str">
            <v>PAREDES/PAINEIS</v>
          </cell>
          <cell r="B6005" t="str">
            <v>PARE</v>
          </cell>
          <cell r="C6005" t="str">
            <v>ALVENARIA DE BLOCO-CONCRETO CELULAR</v>
          </cell>
          <cell r="D6005" t="str">
            <v>0251</v>
          </cell>
        </row>
        <row r="6005">
          <cell r="G6005">
            <v>101155</v>
          </cell>
          <cell r="H6005" t="str">
            <v>ALVENARIA DE VEDAÇÃO DE BLOCOS DE CONCRETO CELULAR DE 15X30X60CM (ESPESSURA 15CM) E ARGAMASSA DE ASSENTAMENTO COM PREPARO EM BETONEIRA. AF_05/2020</v>
          </cell>
          <cell r="I6005" t="str">
            <v>M2</v>
          </cell>
          <cell r="J6005" t="str">
            <v>COEFICIENTE DE REPRESENTATIVIDADE</v>
          </cell>
          <cell r="K6005" t="str">
            <v>175,11</v>
          </cell>
        </row>
        <row r="6006">
          <cell r="A6006" t="str">
            <v>PAREDES/PAINEIS</v>
          </cell>
          <cell r="B6006" t="str">
            <v>PARE</v>
          </cell>
          <cell r="C6006" t="str">
            <v>ALVENARIA DE BLOCO-CONCRETO CELULAR</v>
          </cell>
          <cell r="D6006" t="str">
            <v>0251</v>
          </cell>
        </row>
        <row r="6006">
          <cell r="G6006">
            <v>101156</v>
          </cell>
          <cell r="H6006" t="str">
            <v>ALVENARIA DE VEDAÇÃO DE BLOCOS DE CONCRETO CELULAR DE 20X30X60CM (ESPESSURA 20CM) E ARGAMASSA DE ASSENTAMENTO COM PREPARO EM BETONEIRA. AF_05/2020</v>
          </cell>
          <cell r="I6006" t="str">
            <v>M2</v>
          </cell>
          <cell r="J6006" t="str">
            <v>COEFICIENTE DE REPRESENTATIVIDADE</v>
          </cell>
          <cell r="K6006" t="str">
            <v>257,53</v>
          </cell>
        </row>
        <row r="6007">
          <cell r="A6007" t="str">
            <v>PAVIMENTACAO</v>
          </cell>
          <cell r="B6007" t="str">
            <v>PAVI</v>
          </cell>
          <cell r="C6007" t="str">
            <v>RECOMPOSICAO DE PAVIMENTACAO</v>
          </cell>
          <cell r="D6007" t="str">
            <v>0054</v>
          </cell>
        </row>
        <row r="6007">
          <cell r="G6007">
            <v>101814</v>
          </cell>
          <cell r="H6007" t="str">
            <v>RECOMPOSIÇÃO DE PAVIMENTOS EM PEDRA POLIÉDRICA, REJUNTAMENTO COM PÓ DE PEDRA, COM REAPROVEITAMENTO DAS PEDRAS POLIÉDRICAS PARA O FECHAMENTO DE VALAS - INCLUSO RETIRADA E COLOCAÇÃO DO MATERIAL. AF_12/2020</v>
          </cell>
          <cell r="I6007" t="str">
            <v>M2</v>
          </cell>
          <cell r="J6007" t="str">
            <v>COEFICIENTE DE REPRESENTATIVIDADE</v>
          </cell>
          <cell r="K6007" t="str">
            <v>45,86</v>
          </cell>
        </row>
        <row r="6008">
          <cell r="A6008" t="str">
            <v>PAVIMENTACAO</v>
          </cell>
          <cell r="B6008" t="str">
            <v>PAVI</v>
          </cell>
          <cell r="C6008" t="str">
            <v>RECOMPOSICAO DE PAVIMENTACAO</v>
          </cell>
          <cell r="D6008" t="str">
            <v>0054</v>
          </cell>
        </row>
        <row r="6008">
          <cell r="G6008">
            <v>101816</v>
          </cell>
          <cell r="H6008" t="str">
            <v>RECOMPOSIÇÃO DE PAVIMENTO EM PEDRAS POLIÉDRICAS, REJUNTAMENTO COM ARGAMASSA, COM REAPROVEITAMENTO DAS PEDRAS POLIÉDRICAS, PARA O FECHAMENTO DE VALAS - INCLUSO RETIRADA E COLOCAÇÃO DO MATERIAL. AF_12/2020</v>
          </cell>
          <cell r="I6008" t="str">
            <v>M2</v>
          </cell>
          <cell r="J6008" t="str">
            <v>COEFICIENTE DE REPRESENTATIVIDADE</v>
          </cell>
          <cell r="K6008" t="str">
            <v>70,37</v>
          </cell>
        </row>
        <row r="6009">
          <cell r="A6009" t="str">
            <v>PAVIMENTACAO</v>
          </cell>
          <cell r="B6009" t="str">
            <v>PAVI</v>
          </cell>
          <cell r="C6009" t="str">
            <v>RECOMPOSICAO DE PAVIMENTACAO</v>
          </cell>
          <cell r="D6009" t="str">
            <v>0054</v>
          </cell>
        </row>
        <row r="6009">
          <cell r="G6009">
            <v>101817</v>
          </cell>
          <cell r="H6009" t="str">
            <v>RECOMPOSIÇÃO DE PAVIMENTO EM PARALELEPÍPEDOS, REJUNTAMENTO COM PÓ DE PEDRA, COM REAPROVEITAMENTO DOS PARALELEPÍPEDOS, PARA O FECHAMENTO DE VALAS - INCLUSO RETIRADA E COLOCAÇÃO DO MATERIAL. AF_12/2020</v>
          </cell>
          <cell r="I6009" t="str">
            <v>M2</v>
          </cell>
          <cell r="J6009" t="str">
            <v>COEFICIENTE DE REPRESENTATIVIDADE</v>
          </cell>
          <cell r="K6009" t="str">
            <v>48,67</v>
          </cell>
        </row>
        <row r="6010">
          <cell r="A6010" t="str">
            <v>PAVIMENTACAO</v>
          </cell>
          <cell r="B6010" t="str">
            <v>PAVI</v>
          </cell>
          <cell r="C6010" t="str">
            <v>RECOMPOSICAO DE PAVIMENTACAO</v>
          </cell>
          <cell r="D6010" t="str">
            <v>0054</v>
          </cell>
        </row>
        <row r="6010">
          <cell r="G6010">
            <v>101819</v>
          </cell>
          <cell r="H6010" t="str">
            <v>RECOMPOSIÇÃO DE PAVIMENTO EM PARALELEPÍPEDOS, REJUNTAMENTO COM ARGAMASSA, COM REAPROVEITAMENTO DOS PARALELEPÍPEDOS, PARA O FECHAMENTO DE VALAS - INCLUSO RETIRADA E COLOCAÇÃO DO MATERIAL. AF_12/2020</v>
          </cell>
          <cell r="I6010" t="str">
            <v>M2</v>
          </cell>
          <cell r="J6010" t="str">
            <v>COEFICIENTE DE REPRESENTATIVIDADE</v>
          </cell>
          <cell r="K6010" t="str">
            <v>62,07</v>
          </cell>
        </row>
        <row r="6011">
          <cell r="A6011" t="str">
            <v>PAVIMENTACAO</v>
          </cell>
          <cell r="B6011" t="str">
            <v>PAVI</v>
          </cell>
          <cell r="C6011" t="str">
            <v>RECOMPOSICAO DE PAVIMENTACAO</v>
          </cell>
          <cell r="D6011" t="str">
            <v>0054</v>
          </cell>
        </row>
        <row r="6011">
          <cell r="G6011">
            <v>101820</v>
          </cell>
          <cell r="H6011" t="str">
            <v>RECOMPOSIÇÃO DE PAVIMENTO EM PISO INTERTRAVADO SEXTAVADO, COM REAPROVEITAMENTO DOS BLOCOS SEXTAVADO, PARA O FECHAMENTO DE VALAS - INCLUSO RETIRADA E COLOCAÇÃO DO MATERIAL. AF_12/2020</v>
          </cell>
          <cell r="I6011" t="str">
            <v>M2</v>
          </cell>
          <cell r="J6011" t="str">
            <v>COEFICIENTE DE REPRESENTATIVIDADE</v>
          </cell>
          <cell r="K6011" t="str">
            <v>38,20</v>
          </cell>
        </row>
        <row r="6012">
          <cell r="A6012" t="str">
            <v>PAVIMENTACAO</v>
          </cell>
          <cell r="B6012" t="str">
            <v>PAVI</v>
          </cell>
          <cell r="C6012" t="str">
            <v>RECOMPOSICAO DE PAVIMENTACAO</v>
          </cell>
          <cell r="D6012" t="str">
            <v>0054</v>
          </cell>
        </row>
        <row r="6012">
          <cell r="G6012">
            <v>101822</v>
          </cell>
          <cell r="H6012" t="str">
            <v>RECOMPOSIÇÃO DE BASE E OU SUB-BASE PARA REMENDO PROFUNDO DE SOLOS DE COMPORTAMENTO LATERÍTICO (ARENOSO) - INCLUSO RETIRADA E COLOCAÇÃO DO MATERIAL. AF_12/2020</v>
          </cell>
          <cell r="I6012" t="str">
            <v>M3</v>
          </cell>
          <cell r="J6012" t="str">
            <v>COEFICIENTE DE REPRESENTATIVIDADE</v>
          </cell>
          <cell r="K6012" t="str">
            <v>111,88</v>
          </cell>
        </row>
        <row r="6013">
          <cell r="A6013" t="str">
            <v>PAVIMENTACAO</v>
          </cell>
          <cell r="B6013" t="str">
            <v>PAVI</v>
          </cell>
          <cell r="C6013" t="str">
            <v>RECOMPOSICAO DE PAVIMENTACAO</v>
          </cell>
          <cell r="D6013" t="str">
            <v>0054</v>
          </cell>
        </row>
        <row r="6013">
          <cell r="G6013">
            <v>101823</v>
          </cell>
          <cell r="H6013" t="str">
            <v>RECOMPOSIÇÃO DE BASE E OU SUB-BASE PARA REMENDO PROFUNDO DE SOLO MELHORADO COM CIMENTO (TEOR DE 2%) - INCLUSO RETIRADA E COLOCAÇÃO DO MATERIAL. AF_12/2020</v>
          </cell>
          <cell r="I6013" t="str">
            <v>M3</v>
          </cell>
          <cell r="J6013" t="str">
            <v>COEFICIENTE DE REPRESENTATIVIDADE</v>
          </cell>
          <cell r="K6013" t="str">
            <v>149,45</v>
          </cell>
        </row>
        <row r="6014">
          <cell r="A6014" t="str">
            <v>PAVIMENTACAO</v>
          </cell>
          <cell r="B6014" t="str">
            <v>PAVI</v>
          </cell>
          <cell r="C6014" t="str">
            <v>RECOMPOSICAO DE PAVIMENTACAO</v>
          </cell>
          <cell r="D6014" t="str">
            <v>0054</v>
          </cell>
        </row>
        <row r="6014">
          <cell r="G6014">
            <v>101824</v>
          </cell>
          <cell r="H6014" t="str">
            <v>RECOMPOSIÇÃO DE BASE E OU SUB-BASE PARA REMENDO PROFUNDO DE SOLO MELHORADO COM CIMENTO (TEOR DE 4%) - INCLUSO RETIRADA E COLOCAÇÃO DO MATERIAL. AF_12/2020</v>
          </cell>
          <cell r="I6014" t="str">
            <v>M3</v>
          </cell>
          <cell r="J6014" t="str">
            <v>COEFICIENTE DE REPRESENTATIVIDADE</v>
          </cell>
          <cell r="K6014" t="str">
            <v>184,43</v>
          </cell>
        </row>
        <row r="6015">
          <cell r="A6015" t="str">
            <v>PAVIMENTACAO</v>
          </cell>
          <cell r="B6015" t="str">
            <v>PAVI</v>
          </cell>
          <cell r="C6015" t="str">
            <v>RECOMPOSICAO DE PAVIMENTACAO</v>
          </cell>
          <cell r="D6015" t="str">
            <v>0054</v>
          </cell>
        </row>
        <row r="6015">
          <cell r="G6015">
            <v>101825</v>
          </cell>
          <cell r="H6015" t="str">
            <v>RECOMPOSIÇÃO DE BASE E OU SUB-BASE PARA REMENDO PROFUNDO DE SOLO COM CIMENTO (TEOR DE 6%) - INCLUSO RETIRADA E COLOCAÇÃO DO MATERIAL. AF_12/2020</v>
          </cell>
          <cell r="I6015" t="str">
            <v>M3</v>
          </cell>
          <cell r="J6015" t="str">
            <v>COEFICIENTE DE REPRESENTATIVIDADE</v>
          </cell>
          <cell r="K6015" t="str">
            <v>218,47</v>
          </cell>
        </row>
        <row r="6016">
          <cell r="A6016" t="str">
            <v>PAVIMENTACAO</v>
          </cell>
          <cell r="B6016" t="str">
            <v>PAVI</v>
          </cell>
          <cell r="C6016" t="str">
            <v>RECOMPOSICAO DE PAVIMENTACAO</v>
          </cell>
          <cell r="D6016" t="str">
            <v>0054</v>
          </cell>
        </row>
        <row r="6016">
          <cell r="G6016">
            <v>101826</v>
          </cell>
          <cell r="H6016" t="str">
            <v>RECOMPOSIÇÃO DE BASE E OU SUB-BASE PARA REMENDO PROFUNDO DE SOLO COM CIMENTO (TEOR DE 8%) - INCLUSO RETIRADA E COLOCAÇÃO DO MATERIAL. AF_12/2020</v>
          </cell>
          <cell r="I6016" t="str">
            <v>M3</v>
          </cell>
          <cell r="J6016" t="str">
            <v>COEFICIENTE DE REPRESENTATIVIDADE</v>
          </cell>
          <cell r="K6016" t="str">
            <v>252,06</v>
          </cell>
        </row>
        <row r="6017">
          <cell r="A6017" t="str">
            <v>PAVIMENTACAO</v>
          </cell>
          <cell r="B6017" t="str">
            <v>PAVI</v>
          </cell>
          <cell r="C6017" t="str">
            <v>RECOMPOSICAO DE PAVIMENTACAO</v>
          </cell>
          <cell r="D6017" t="str">
            <v>0054</v>
          </cell>
        </row>
        <row r="6017">
          <cell r="G6017">
            <v>101827</v>
          </cell>
          <cell r="H6017" t="str">
            <v>RECOMPOSIÇÃO DE BASE E OU SUB-BASE PARA REMENDO PROFUNDO DE SOLO BRITA (40/60) - INCLUSO RETIRADA E COLOCAÇÃO DO MATERIAL. AF_12/2020</v>
          </cell>
          <cell r="I6017" t="str">
            <v>M3</v>
          </cell>
          <cell r="J6017" t="str">
            <v>COEFICIENTE DE REPRESENTATIVIDADE</v>
          </cell>
          <cell r="K6017" t="str">
            <v>217,24</v>
          </cell>
        </row>
        <row r="6018">
          <cell r="A6018" t="str">
            <v>PAVIMENTACAO</v>
          </cell>
          <cell r="B6018" t="str">
            <v>PAVI</v>
          </cell>
          <cell r="C6018" t="str">
            <v>RECOMPOSICAO DE PAVIMENTACAO</v>
          </cell>
          <cell r="D6018" t="str">
            <v>0054</v>
          </cell>
        </row>
        <row r="6018">
          <cell r="G6018">
            <v>101828</v>
          </cell>
          <cell r="H6018" t="str">
            <v>RECOMPOSIÇÃO DE BASE E OU SUB-BASE PARA REMENDO PROFUNDO DE SOLO BRITA (50/50) - INCLUSO RETIRADA E COLOCAÇÃO DO MATERIAL. AF_12/2020</v>
          </cell>
          <cell r="I6018" t="str">
            <v>M3</v>
          </cell>
          <cell r="J6018" t="str">
            <v>COEFICIENTE DE REPRESENTATIVIDADE</v>
          </cell>
          <cell r="K6018" t="str">
            <v>199,69</v>
          </cell>
        </row>
        <row r="6019">
          <cell r="A6019" t="str">
            <v>PAVIMENTACAO</v>
          </cell>
          <cell r="B6019" t="str">
            <v>PAVI</v>
          </cell>
          <cell r="C6019" t="str">
            <v>RECOMPOSICAO DE PAVIMENTACAO</v>
          </cell>
          <cell r="D6019" t="str">
            <v>0054</v>
          </cell>
        </row>
        <row r="6019">
          <cell r="G6019">
            <v>101829</v>
          </cell>
          <cell r="H6019" t="str">
            <v>RECOMPOSIÇÃO DE BASE E OU SUB-BASE PARA REMENDO PROFUNDO DE SOLO BRITA (40/60) COM CIMENTO (TEOR DE 4%) - INCLUSO RETIRADA E COLOCAÇÃO DO MATERIAL. AF_12/2020</v>
          </cell>
          <cell r="I6019" t="str">
            <v>M3</v>
          </cell>
          <cell r="J6019" t="str">
            <v>COEFICIENTE DE REPRESENTATIVIDADE</v>
          </cell>
          <cell r="K6019" t="str">
            <v>285,58</v>
          </cell>
        </row>
        <row r="6020">
          <cell r="A6020" t="str">
            <v>PAVIMENTACAO</v>
          </cell>
          <cell r="B6020" t="str">
            <v>PAVI</v>
          </cell>
          <cell r="C6020" t="str">
            <v>RECOMPOSICAO DE PAVIMENTACAO</v>
          </cell>
          <cell r="D6020" t="str">
            <v>0054</v>
          </cell>
        </row>
        <row r="6020">
          <cell r="G6020">
            <v>101830</v>
          </cell>
          <cell r="H6020" t="str">
            <v>RECOMPOSIÇÃO DE BASE E OU SUB-BASE PARA REMENDO PROFUNDO DE SOLO BRITA (40/60) COM CIMENTO (TEOR DE 6%) - INCLUSO RETIRADA E COLOCAÇÃO DO MATERIAL. AF_12/2020</v>
          </cell>
          <cell r="I6020" t="str">
            <v>M3</v>
          </cell>
          <cell r="J6020" t="str">
            <v>COEFICIENTE DE REPRESENTATIVIDADE</v>
          </cell>
          <cell r="K6020" t="str">
            <v>317,51</v>
          </cell>
        </row>
        <row r="6021">
          <cell r="A6021" t="str">
            <v>PAVIMENTACAO</v>
          </cell>
          <cell r="B6021" t="str">
            <v>PAVI</v>
          </cell>
          <cell r="C6021" t="str">
            <v>RECOMPOSICAO DE PAVIMENTACAO</v>
          </cell>
          <cell r="D6021" t="str">
            <v>0054</v>
          </cell>
        </row>
        <row r="6021">
          <cell r="G6021">
            <v>101831</v>
          </cell>
          <cell r="H6021" t="str">
            <v>RECOMPOSIÇÃO DE BASE E OU SUB-BASE PARA REMENDO PROFUNDO DE SOLO BRITA (40/60) COM CIMENTO (TEOR DE 8%) - INCLUSO RETIRADA E COLOCAÇÃO DO MATERIAL. AF_12/2020</v>
          </cell>
          <cell r="I6021" t="str">
            <v>M3</v>
          </cell>
          <cell r="J6021" t="str">
            <v>COEFICIENTE DE REPRESENTATIVIDADE</v>
          </cell>
          <cell r="K6021" t="str">
            <v>349,00</v>
          </cell>
        </row>
        <row r="6022">
          <cell r="A6022" t="str">
            <v>PAVIMENTACAO</v>
          </cell>
          <cell r="B6022" t="str">
            <v>PAVI</v>
          </cell>
          <cell r="C6022" t="str">
            <v>RECOMPOSICAO DE PAVIMENTACAO</v>
          </cell>
          <cell r="D6022" t="str">
            <v>0054</v>
          </cell>
        </row>
        <row r="6022">
          <cell r="G6022">
            <v>101832</v>
          </cell>
          <cell r="H6022" t="str">
            <v>RECOMPOSIÇÃO DE BASE E OU SUB-BASE PARA REMENDO PROFUNDO DE SOLO BRITA (50/50) COM CIMENTO (TEOR DE 4%) - INCLUSO RETIRADA E COLOCAÇÃO DO MATERIAL. AF_12/2020</v>
          </cell>
          <cell r="I6022" t="str">
            <v>M3</v>
          </cell>
          <cell r="J6022" t="str">
            <v>COEFICIENTE DE REPRESENTATIVIDADE</v>
          </cell>
          <cell r="K6022" t="str">
            <v>268,73</v>
          </cell>
        </row>
        <row r="6023">
          <cell r="A6023" t="str">
            <v>PAVIMENTACAO</v>
          </cell>
          <cell r="B6023" t="str">
            <v>PAVI</v>
          </cell>
          <cell r="C6023" t="str">
            <v>RECOMPOSICAO DE PAVIMENTACAO</v>
          </cell>
          <cell r="D6023" t="str">
            <v>0054</v>
          </cell>
        </row>
        <row r="6023">
          <cell r="G6023">
            <v>101833</v>
          </cell>
          <cell r="H6023" t="str">
            <v>RECOMPOSIÇÃO DE BASE E OU SUB-BASE PARA REMENDO PROFUNDO DE SOLO BRITA (50/50) COM CIMENTO (TEOR DE 6%) - INCLUSO RETIRADA E COLOCAÇÃO DO MATERIAL. AF_12/2020</v>
          </cell>
          <cell r="I6023" t="str">
            <v>M3</v>
          </cell>
          <cell r="J6023" t="str">
            <v>COEFICIENTE DE REPRESENTATIVIDADE</v>
          </cell>
          <cell r="K6023" t="str">
            <v>301,00</v>
          </cell>
        </row>
        <row r="6024">
          <cell r="A6024" t="str">
            <v>PAVIMENTACAO</v>
          </cell>
          <cell r="B6024" t="str">
            <v>PAVI</v>
          </cell>
          <cell r="C6024" t="str">
            <v>RECOMPOSICAO DE PAVIMENTACAO</v>
          </cell>
          <cell r="D6024" t="str">
            <v>0054</v>
          </cell>
        </row>
        <row r="6024">
          <cell r="G6024">
            <v>101834</v>
          </cell>
          <cell r="H6024" t="str">
            <v>RECOMPOSIÇÃO DE BASE E OU SUB-BASE PARA REMENDO PROFUNDO DE SOLO BRITA (50/50) COM CIMENTO (TEOR DE 8%) - INCLUSO RETIRADA E COLOCAÇÃO DO MATERIAL. AF_12/2020</v>
          </cell>
          <cell r="I6024" t="str">
            <v>M3</v>
          </cell>
          <cell r="J6024" t="str">
            <v>COEFICIENTE DE REPRESENTATIVIDADE</v>
          </cell>
          <cell r="K6024" t="str">
            <v>332,84</v>
          </cell>
        </row>
        <row r="6025">
          <cell r="A6025" t="str">
            <v>PAVIMENTACAO</v>
          </cell>
          <cell r="B6025" t="str">
            <v>PAVI</v>
          </cell>
          <cell r="C6025" t="str">
            <v>RECOMPOSICAO DE PAVIMENTACAO</v>
          </cell>
          <cell r="D6025" t="str">
            <v>0054</v>
          </cell>
        </row>
        <row r="6025">
          <cell r="G6025">
            <v>101835</v>
          </cell>
          <cell r="H6025" t="str">
            <v>RECOMPOSIÇÃO DE BASE E OU SUB-BASE PARA REMENDO PROFUNDO DE BRITA GRADUADA SIMPLES - INCLUSO RETIRADA E COLOCAÇÃO DO MATERIAL. AF_12/2020</v>
          </cell>
          <cell r="I6025" t="str">
            <v>M3</v>
          </cell>
          <cell r="J6025" t="str">
            <v>ATRIBUÍDO SÃO PAULO</v>
          </cell>
          <cell r="K6025" t="str">
            <v>313,13</v>
          </cell>
        </row>
        <row r="6026">
          <cell r="A6026" t="str">
            <v>PAVIMENTACAO</v>
          </cell>
          <cell r="B6026" t="str">
            <v>PAVI</v>
          </cell>
          <cell r="C6026" t="str">
            <v>RECOMPOSICAO DE PAVIMENTACAO</v>
          </cell>
          <cell r="D6026" t="str">
            <v>0054</v>
          </cell>
        </row>
        <row r="6026">
          <cell r="G6026">
            <v>101836</v>
          </cell>
          <cell r="H6026" t="str">
            <v>RECOMPOSIÇÃO DE BASE E OU SUB-BASE PARA FECHAMENTO DE VALAS DE SOLOS DE COMPORTAMENTO LATERÍTICO (ARENOSO) - INCLUSO RETIRADA E COLOCAÇÃO DO MATERIAL. AF_12/2020</v>
          </cell>
          <cell r="I6026" t="str">
            <v>M3</v>
          </cell>
          <cell r="J6026" t="str">
            <v>ATRIBUÍDO SÃO PAULO</v>
          </cell>
          <cell r="K6026" t="str">
            <v>25,66</v>
          </cell>
        </row>
        <row r="6027">
          <cell r="A6027" t="str">
            <v>PAVIMENTACAO</v>
          </cell>
          <cell r="B6027" t="str">
            <v>PAVI</v>
          </cell>
          <cell r="C6027" t="str">
            <v>RECOMPOSICAO DE PAVIMENTACAO</v>
          </cell>
          <cell r="D6027" t="str">
            <v>0054</v>
          </cell>
        </row>
        <row r="6027">
          <cell r="G6027">
            <v>101837</v>
          </cell>
          <cell r="H6027" t="str">
            <v>RECOMPOSIÇÃO DE BASE E OU SUB-BASE PARA FECHAMENTO DE VALAS DE SOLO MELHORADO COM CIMENTO (TEOR DE 2%) - INCLUSO RETIRADA E COLOCAÇÃO DO MATERIAL. AF_12/2020</v>
          </cell>
          <cell r="I6027" t="str">
            <v>M3</v>
          </cell>
          <cell r="J6027" t="str">
            <v>ATRIBUÍDO SÃO PAULO</v>
          </cell>
          <cell r="K6027" t="str">
            <v>63,23</v>
          </cell>
        </row>
        <row r="6028">
          <cell r="A6028" t="str">
            <v>PAVIMENTACAO</v>
          </cell>
          <cell r="B6028" t="str">
            <v>PAVI</v>
          </cell>
          <cell r="C6028" t="str">
            <v>RECOMPOSICAO DE PAVIMENTACAO</v>
          </cell>
          <cell r="D6028" t="str">
            <v>0054</v>
          </cell>
        </row>
        <row r="6028">
          <cell r="G6028">
            <v>101838</v>
          </cell>
          <cell r="H6028" t="str">
            <v>RECOMPOSIÇÃO DE BASE E OU SUB-BASE PARA FECHAMENTO DE VALAS DE SOLO MELHORADO COM CIMENTO (TEOR DE 4%) - INCLUSO RETIRADA E COLOCAÇÃO DO MATERIAL. AF_12/2020</v>
          </cell>
          <cell r="I6028" t="str">
            <v>M3</v>
          </cell>
          <cell r="J6028" t="str">
            <v>ATRIBUÍDO SÃO PAULO</v>
          </cell>
          <cell r="K6028" t="str">
            <v>98,21</v>
          </cell>
        </row>
        <row r="6029">
          <cell r="A6029" t="str">
            <v>PAVIMENTACAO</v>
          </cell>
          <cell r="B6029" t="str">
            <v>PAVI</v>
          </cell>
          <cell r="C6029" t="str">
            <v>RECOMPOSICAO DE PAVIMENTACAO</v>
          </cell>
          <cell r="D6029" t="str">
            <v>0054</v>
          </cell>
        </row>
        <row r="6029">
          <cell r="G6029">
            <v>101839</v>
          </cell>
          <cell r="H6029" t="str">
            <v>RECOMPOSIÇÃO DE BASE E OU SUB-BASE PARA FECHAMENTO DE VALAS DE SOLO COM CIMENTO (TEOR DE 6%) - INCLUSO RETIRADA E COLOCAÇÃO DO MATERIAL. AF_12/2020</v>
          </cell>
          <cell r="I6029" t="str">
            <v>M3</v>
          </cell>
          <cell r="J6029" t="str">
            <v>ATRIBUÍDO SÃO PAULO</v>
          </cell>
          <cell r="K6029" t="str">
            <v>132,24</v>
          </cell>
        </row>
        <row r="6030">
          <cell r="A6030" t="str">
            <v>PAVIMENTACAO</v>
          </cell>
          <cell r="B6030" t="str">
            <v>PAVI</v>
          </cell>
          <cell r="C6030" t="str">
            <v>RECOMPOSICAO DE PAVIMENTACAO</v>
          </cell>
          <cell r="D6030" t="str">
            <v>0054</v>
          </cell>
        </row>
        <row r="6030">
          <cell r="G6030">
            <v>101840</v>
          </cell>
          <cell r="H6030" t="str">
            <v>RECOMPOSIÇÃO DE BASE E OU SUB-BASE PARA FECHAMENTO DE VALAS DE SOLO COM CIMENTO (TEOR DE 8%) - INCLUSO RETIRADA E COLOCAÇÃO DO MATERIAL. AF_12/2020</v>
          </cell>
          <cell r="I6030" t="str">
            <v>M3</v>
          </cell>
          <cell r="J6030" t="str">
            <v>ATRIBUÍDO SÃO PAULO</v>
          </cell>
          <cell r="K6030" t="str">
            <v>215,12</v>
          </cell>
        </row>
        <row r="6031">
          <cell r="A6031" t="str">
            <v>PAVIMENTACAO</v>
          </cell>
          <cell r="B6031" t="str">
            <v>PAVI</v>
          </cell>
          <cell r="C6031" t="str">
            <v>RECOMPOSICAO DE PAVIMENTACAO</v>
          </cell>
          <cell r="D6031" t="str">
            <v>0054</v>
          </cell>
        </row>
        <row r="6031">
          <cell r="G6031">
            <v>101841</v>
          </cell>
          <cell r="H6031" t="str">
            <v>RECOMPOSIÇÃO DE BASE E OU SUB-BASE PARA FECHAMENTO DE VALAS DE SOLO BRITA (40/60) - INCLUSO RETIRADA E COLOCAÇÃO DO MATERIAL. AF_12/2020</v>
          </cell>
          <cell r="I6031" t="str">
            <v>M3</v>
          </cell>
          <cell r="J6031" t="str">
            <v>ATRIBUÍDO SÃO PAULO</v>
          </cell>
          <cell r="K6031" t="str">
            <v>131,02</v>
          </cell>
        </row>
        <row r="6032">
          <cell r="A6032" t="str">
            <v>PAVIMENTACAO</v>
          </cell>
          <cell r="B6032" t="str">
            <v>PAVI</v>
          </cell>
          <cell r="C6032" t="str">
            <v>RECOMPOSICAO DE PAVIMENTACAO</v>
          </cell>
          <cell r="D6032" t="str">
            <v>0054</v>
          </cell>
        </row>
        <row r="6032">
          <cell r="G6032">
            <v>101842</v>
          </cell>
          <cell r="H6032" t="str">
            <v>RECOMPOSIÇÃO DE BASE E OU SUB-BASE PARA FECHAMENTO DE VALAS DE SOLO BRITA (50/50) - INCLUSO RETIRADA E COLOCAÇÃO DO MATERIAL. AF_12/2020</v>
          </cell>
          <cell r="I6032" t="str">
            <v>M3</v>
          </cell>
          <cell r="J6032" t="str">
            <v>ATRIBUÍDO SÃO PAULO</v>
          </cell>
          <cell r="K6032" t="str">
            <v>113,47</v>
          </cell>
        </row>
        <row r="6033">
          <cell r="A6033" t="str">
            <v>PAVIMENTACAO</v>
          </cell>
          <cell r="B6033" t="str">
            <v>PAVI</v>
          </cell>
          <cell r="C6033" t="str">
            <v>RECOMPOSICAO DE PAVIMENTACAO</v>
          </cell>
          <cell r="D6033" t="str">
            <v>0054</v>
          </cell>
        </row>
        <row r="6033">
          <cell r="G6033">
            <v>101843</v>
          </cell>
          <cell r="H6033" t="str">
            <v>RECOMPOSIÇÃO DE BASE E OU SUB-BASE PARA FECHAMENTO DE VALAS DE SOLO BRITA (40/60) COM CIMENTO (TEOR DE 4%) - INCLUSO RETIRADA E COLOCAÇÃO DO MATERIAL. AF_12/2020</v>
          </cell>
          <cell r="I6033" t="str">
            <v>M3</v>
          </cell>
          <cell r="J6033" t="str">
            <v>ATRIBUÍDO SÃO PAULO</v>
          </cell>
          <cell r="K6033" t="str">
            <v>199,36</v>
          </cell>
        </row>
        <row r="6034">
          <cell r="A6034" t="str">
            <v>PAVIMENTACAO</v>
          </cell>
          <cell r="B6034" t="str">
            <v>PAVI</v>
          </cell>
          <cell r="C6034" t="str">
            <v>RECOMPOSICAO DE PAVIMENTACAO</v>
          </cell>
          <cell r="D6034" t="str">
            <v>0054</v>
          </cell>
        </row>
        <row r="6034">
          <cell r="G6034">
            <v>101844</v>
          </cell>
          <cell r="H6034" t="str">
            <v>RECOMPOSIÇÃO DE BASE E OU SUB-BASE PARA FECHAMENTO DE VALAS DE SOLO BRITA (40/60) COM CIMENTO (TEOR DE 6%) - INCLUSO RETIRADA E COLOCAÇÃO DO MATERIAL. AF_12/2020</v>
          </cell>
          <cell r="I6034" t="str">
            <v>M3</v>
          </cell>
          <cell r="J6034" t="str">
            <v>ATRIBUÍDO SÃO PAULO</v>
          </cell>
          <cell r="K6034" t="str">
            <v>231,29</v>
          </cell>
        </row>
        <row r="6035">
          <cell r="A6035" t="str">
            <v>PAVIMENTACAO</v>
          </cell>
          <cell r="B6035" t="str">
            <v>PAVI</v>
          </cell>
          <cell r="C6035" t="str">
            <v>RECOMPOSICAO DE PAVIMENTACAO</v>
          </cell>
          <cell r="D6035" t="str">
            <v>0054</v>
          </cell>
        </row>
        <row r="6035">
          <cell r="G6035">
            <v>101845</v>
          </cell>
          <cell r="H6035" t="str">
            <v>RECOMPOSIÇÃO DE BASE E OU SUB-BASE PARA FECHAMENTO DE VALAS DE SOLO BRITA (40/60) COM CIMENTO (TEOR DE 8%) - INCLUSO RETIRADA E COLOCAÇÃO DO MATERIAL. AF_12/2020</v>
          </cell>
          <cell r="I6035" t="str">
            <v>M3</v>
          </cell>
          <cell r="J6035" t="str">
            <v>ATRIBUÍDO SÃO PAULO</v>
          </cell>
          <cell r="K6035" t="str">
            <v>262,78</v>
          </cell>
        </row>
        <row r="6036">
          <cell r="A6036" t="str">
            <v>PAVIMENTACAO</v>
          </cell>
          <cell r="B6036" t="str">
            <v>PAVI</v>
          </cell>
          <cell r="C6036" t="str">
            <v>RECOMPOSICAO DE PAVIMENTACAO</v>
          </cell>
          <cell r="D6036" t="str">
            <v>0054</v>
          </cell>
        </row>
        <row r="6036">
          <cell r="G6036">
            <v>101846</v>
          </cell>
          <cell r="H6036" t="str">
            <v>RECOMPOSIÇÃO DE BASE E OU SUB-BASE PARA FECHAMENTO DE VALAS DE SOLO BRITA (50/50) COM CIMENTO (TEOR DE 4%) - INCLUSO RETIRADA E COLOCAÇÃO DO MATERIAL. AF_12/2020</v>
          </cell>
          <cell r="I6036" t="str">
            <v>M3</v>
          </cell>
          <cell r="J6036" t="str">
            <v>ATRIBUÍDO SÃO PAULO</v>
          </cell>
          <cell r="K6036" t="str">
            <v>182,51</v>
          </cell>
        </row>
        <row r="6037">
          <cell r="A6037" t="str">
            <v>PAVIMENTACAO</v>
          </cell>
          <cell r="B6037" t="str">
            <v>PAVI</v>
          </cell>
          <cell r="C6037" t="str">
            <v>RECOMPOSICAO DE PAVIMENTACAO</v>
          </cell>
          <cell r="D6037" t="str">
            <v>0054</v>
          </cell>
        </row>
        <row r="6037">
          <cell r="G6037">
            <v>101847</v>
          </cell>
          <cell r="H6037" t="str">
            <v>RECOMPOSIÇÃO DE BASE E OU SUB-BASE PARA FECHAMENTO DE VALAS DE SOLO BRITA (50/50) COM CIMENTO (TEOR DE 6%) - INCLUSO RETIRADA E COLOCAÇÃO DO MATERIAL. AF_12/2020</v>
          </cell>
          <cell r="I6037" t="str">
            <v>M3</v>
          </cell>
          <cell r="J6037" t="str">
            <v>ATRIBUÍDO SÃO PAULO</v>
          </cell>
          <cell r="K6037" t="str">
            <v>214,78</v>
          </cell>
        </row>
        <row r="6038">
          <cell r="A6038" t="str">
            <v>PAVIMENTACAO</v>
          </cell>
          <cell r="B6038" t="str">
            <v>PAVI</v>
          </cell>
          <cell r="C6038" t="str">
            <v>RECOMPOSICAO DE PAVIMENTACAO</v>
          </cell>
          <cell r="D6038" t="str">
            <v>0054</v>
          </cell>
        </row>
        <row r="6038">
          <cell r="G6038">
            <v>101848</v>
          </cell>
          <cell r="H6038" t="str">
            <v>RECOMPOSIÇÃO DE BASE E OU SUB-BASE PARA FECHAMENTO DE VALAS DE SOLO BRITA (50/50) COM CIMENTO (TEOR DE 8%) - INCLUSO RETIRADA E COLOCAÇÃO DO MATERIAL. AF_12/2020</v>
          </cell>
          <cell r="I6038" t="str">
            <v>M3</v>
          </cell>
          <cell r="J6038" t="str">
            <v>ATRIBUÍDO SÃO PAULO</v>
          </cell>
          <cell r="K6038" t="str">
            <v>246,62</v>
          </cell>
        </row>
        <row r="6039">
          <cell r="A6039" t="str">
            <v>PAVIMENTACAO</v>
          </cell>
          <cell r="B6039" t="str">
            <v>PAVI</v>
          </cell>
          <cell r="C6039" t="str">
            <v>RECOMPOSICAO DE PAVIMENTACAO</v>
          </cell>
          <cell r="D6039" t="str">
            <v>0054</v>
          </cell>
        </row>
        <row r="6039">
          <cell r="G6039">
            <v>101849</v>
          </cell>
          <cell r="H6039" t="str">
            <v>RECOMPOSIÇÃO DE BASE E OU SUB-BASE PARA FECHAMENTO DE VALAS DE BRITA GRADUADA SIMPLES - INCLUSO RETIRADA E COLOCAÇÃO DO MATERIAL. AF_12/2020</v>
          </cell>
          <cell r="I6039" t="str">
            <v>M3</v>
          </cell>
          <cell r="J6039" t="str">
            <v>ATRIBUÍDO SÃO PAULO</v>
          </cell>
          <cell r="K6039" t="str">
            <v>226,91</v>
          </cell>
        </row>
        <row r="6040">
          <cell r="A6040" t="str">
            <v>PAVIMENTACAO</v>
          </cell>
          <cell r="B6040" t="str">
            <v>PAVI</v>
          </cell>
          <cell r="C6040" t="str">
            <v>RECOMPOSICAO DE PAVIMENTACAO</v>
          </cell>
          <cell r="D6040" t="str">
            <v>0054</v>
          </cell>
        </row>
        <row r="6040">
          <cell r="G6040">
            <v>101850</v>
          </cell>
          <cell r="H6040" t="str">
            <v>REASSENTAMENTO DE PARALELEPÍPEDOS, REJUNTAMENTO COM PÓ DE PEDRA, COM REAPROVEITAMENTO DOS PARALELEPÍPEDOS - INCLUSO RETIRADA E COLOCAÇÃO DO MATERIAL. AF_12/2020</v>
          </cell>
          <cell r="I6040" t="str">
            <v>M2</v>
          </cell>
          <cell r="J6040" t="str">
            <v>ATRIBUÍDO SÃO PAULO</v>
          </cell>
          <cell r="K6040" t="str">
            <v>56,68</v>
          </cell>
        </row>
        <row r="6041">
          <cell r="A6041" t="str">
            <v>PAVIMENTACAO</v>
          </cell>
          <cell r="B6041" t="str">
            <v>PAVI</v>
          </cell>
          <cell r="C6041" t="str">
            <v>RECOMPOSICAO DE PAVIMENTACAO</v>
          </cell>
          <cell r="D6041" t="str">
            <v>0054</v>
          </cell>
        </row>
        <row r="6041">
          <cell r="G6041">
            <v>101852</v>
          </cell>
          <cell r="H6041" t="str">
            <v>REASSENTAMENTO DE PARALELEPÍPEDOS, REJUNTAMENTO COM ARGAMASSA, COM REAPROVEITAMENTO DOS PARALELEPÍPEDOS - INCLUSO RETIRADA E COLOCAÇÃO DO MATERIAL. AF_12/2020</v>
          </cell>
          <cell r="I6041" t="str">
            <v>M2</v>
          </cell>
          <cell r="J6041" t="str">
            <v>ATRIBUÍDO SÃO PAULO</v>
          </cell>
          <cell r="K6041" t="str">
            <v>70,43</v>
          </cell>
        </row>
        <row r="6042">
          <cell r="A6042" t="str">
            <v>PAVIMENTACAO</v>
          </cell>
          <cell r="B6042" t="str">
            <v>PAVI</v>
          </cell>
          <cell r="C6042" t="str">
            <v>RECOMPOSICAO DE PAVIMENTACAO</v>
          </cell>
          <cell r="D6042" t="str">
            <v>0054</v>
          </cell>
        </row>
        <row r="6042">
          <cell r="G6042">
            <v>101853</v>
          </cell>
          <cell r="H6042" t="str">
            <v>REASSENTAMENTO DE PEDRAS POLIÉDRICAS, REJUNTAMENTO COM PÓ DE PEDRA, COM REAPROVEITAMENTO DAS PEDRAS POLIÉDRICAS - INCLUSO RETIRADA E COLOCAÇÃO DO MATERIAL.  AF_12/2020</v>
          </cell>
          <cell r="I6042" t="str">
            <v>M2</v>
          </cell>
          <cell r="J6042" t="str">
            <v>ATRIBUÍDO SÃO PAULO</v>
          </cell>
          <cell r="K6042" t="str">
            <v>52,23</v>
          </cell>
        </row>
        <row r="6043">
          <cell r="A6043" t="str">
            <v>PAVIMENTACAO</v>
          </cell>
          <cell r="B6043" t="str">
            <v>PAVI</v>
          </cell>
          <cell r="C6043" t="str">
            <v>RECOMPOSICAO DE PAVIMENTACAO</v>
          </cell>
          <cell r="D6043" t="str">
            <v>0054</v>
          </cell>
        </row>
        <row r="6043">
          <cell r="G6043">
            <v>101855</v>
          </cell>
          <cell r="H6043" t="str">
            <v>REASSENTAMENTO DE PEDRAS POLIÉDRICAS, REJUNTAMENTO COM ARGAMASSA, COM REAPROVEITAMENTO DAS PEDRAS POLIÉDRICAS - INCLUSO RETIRADA E COLOCAÇÃO DO MATERIAL. AF_12/2020</v>
          </cell>
          <cell r="I6043" t="str">
            <v>M2</v>
          </cell>
          <cell r="J6043" t="str">
            <v>ATRIBUÍDO SÃO PAULO</v>
          </cell>
          <cell r="K6043" t="str">
            <v>77,01</v>
          </cell>
        </row>
        <row r="6044">
          <cell r="A6044" t="str">
            <v>PAVIMENTACAO</v>
          </cell>
          <cell r="B6044" t="str">
            <v>PAVI</v>
          </cell>
          <cell r="C6044" t="str">
            <v>RECOMPOSICAO DE PAVIMENTACAO</v>
          </cell>
          <cell r="D6044" t="str">
            <v>0054</v>
          </cell>
        </row>
        <row r="6044">
          <cell r="G6044">
            <v>101856</v>
          </cell>
          <cell r="H6044" t="str">
            <v>REASSENTAMENTO DE BLOCOS PISOGRAMA PARA PISO INTERTRAVADO, COM REAPROVEITAMENTO DOS BLOCOS PISOGRAMA - INCLUSO RETIRADA E COLOCAÇÃO DO MATERIAL. AF_12/2020</v>
          </cell>
          <cell r="I6044" t="str">
            <v>M2</v>
          </cell>
          <cell r="J6044" t="str">
            <v>COEFICIENTE DE REPRESENTATIVIDADE</v>
          </cell>
          <cell r="K6044" t="str">
            <v>24,72</v>
          </cell>
        </row>
        <row r="6045">
          <cell r="A6045" t="str">
            <v>PAVIMENTACAO</v>
          </cell>
          <cell r="B6045" t="str">
            <v>PAVI</v>
          </cell>
          <cell r="C6045" t="str">
            <v>RECOMPOSICAO DE PAVIMENTACAO</v>
          </cell>
          <cell r="D6045" t="str">
            <v>0054</v>
          </cell>
        </row>
        <row r="6045">
          <cell r="G6045">
            <v>101857</v>
          </cell>
          <cell r="H6045" t="str">
            <v>REASSENTAMENTO DE BLOCOS SEXTAVADO PARA PISO INTERTRAVADO, ESPESSURA DE 6 CM, EM CALÇADA, COM REAPROVEITAMENTO DOS BLOCOS SEXTAVADOS - INCLUSO RETIRADA E COLOCAÇÃO DO MATERIAL. AF_12/2020</v>
          </cell>
          <cell r="I6045" t="str">
            <v>M2</v>
          </cell>
          <cell r="J6045" t="str">
            <v>COEFICIENTE DE REPRESENTATIVIDADE</v>
          </cell>
          <cell r="K6045" t="str">
            <v>30,05</v>
          </cell>
        </row>
        <row r="6046">
          <cell r="A6046" t="str">
            <v>PAVIMENTACAO</v>
          </cell>
          <cell r="B6046" t="str">
            <v>PAVI</v>
          </cell>
          <cell r="C6046" t="str">
            <v>RECOMPOSICAO DE PAVIMENTACAO</v>
          </cell>
          <cell r="D6046" t="str">
            <v>0054</v>
          </cell>
        </row>
        <row r="6046">
          <cell r="G6046">
            <v>101858</v>
          </cell>
          <cell r="H6046" t="str">
            <v>REASSENTAMENTO DE BLOCOS SEXTAVADO PARA PISO INTERTRAVADO, ESPESSURA DE 6 CM, EM VIA/ESTACIONAMENTO, COM REAPROVEITAMENTO DOS BLOCOS SEXTAVADO - INCLUSO RETIRADA E COLOCAÇÃO DO MATERIAL. AF_12/2020</v>
          </cell>
          <cell r="I6046" t="str">
            <v>M2</v>
          </cell>
          <cell r="J6046" t="str">
            <v>COEFICIENTE DE REPRESENTATIVIDADE</v>
          </cell>
          <cell r="K6046" t="str">
            <v>25,17</v>
          </cell>
        </row>
        <row r="6047">
          <cell r="A6047" t="str">
            <v>PAVIMENTACAO</v>
          </cell>
          <cell r="B6047" t="str">
            <v>PAVI</v>
          </cell>
          <cell r="C6047" t="str">
            <v>RECOMPOSICAO DE PAVIMENTACAO</v>
          </cell>
          <cell r="D6047" t="str">
            <v>0054</v>
          </cell>
        </row>
        <row r="6047">
          <cell r="G6047">
            <v>101859</v>
          </cell>
          <cell r="H6047" t="str">
            <v>REASSENTAMENTO DE BLOCOS SEXTAVADO PARA PISO INTERTRAVADO, ESPESSURA DE 8 CM, EM VIA/ESTACIONAMENTO, COM REAPROVEITAMENTO DOS BLOCOS SEXTAVADO - INCLUSO RETIRADA E COLOCAÇÃO DO MATERIAL. AF_12/2020</v>
          </cell>
          <cell r="I6047" t="str">
            <v>M2</v>
          </cell>
          <cell r="J6047" t="str">
            <v>COEFICIENTE DE REPRESENTATIVIDADE</v>
          </cell>
          <cell r="K6047" t="str">
            <v>27,45</v>
          </cell>
        </row>
        <row r="6048">
          <cell r="A6048" t="str">
            <v>PAVIMENTACAO</v>
          </cell>
          <cell r="B6048" t="str">
            <v>PAVI</v>
          </cell>
          <cell r="C6048" t="str">
            <v>RECOMPOSICAO DE PAVIMENTACAO</v>
          </cell>
          <cell r="D6048" t="str">
            <v>0054</v>
          </cell>
        </row>
        <row r="6048">
          <cell r="G6048">
            <v>101860</v>
          </cell>
          <cell r="H6048" t="str">
            <v>REASSENTAMENTO DE BLOCOS SEXTAVADO PARA PISO INTERTRAVADO, ESPESSURA DE 10 CM, EM VIA/ESTACIONAMENTO, COM REAPROVEITAMENTO DOS BLOCOS SEXTAVADO - INCLUSO RETIRADA E COLOCAÇÃO DO MATERIAL. AF_12/2020</v>
          </cell>
          <cell r="I6048" t="str">
            <v>M2</v>
          </cell>
          <cell r="J6048" t="str">
            <v>COEFICIENTE DE REPRESENTATIVIDADE</v>
          </cell>
          <cell r="K6048" t="str">
            <v>31,06</v>
          </cell>
        </row>
        <row r="6049">
          <cell r="A6049" t="str">
            <v>PAVIMENTACAO</v>
          </cell>
          <cell r="B6049" t="str">
            <v>PAVI</v>
          </cell>
          <cell r="C6049" t="str">
            <v>RECOMPOSICAO DE PAVIMENTACAO</v>
          </cell>
          <cell r="D6049" t="str">
            <v>0054</v>
          </cell>
        </row>
        <row r="6049">
          <cell r="G6049">
            <v>101861</v>
          </cell>
          <cell r="H6049" t="str">
            <v>REASSENTAMENTO DE BLOCOS RETANGULAR PARA PISO INTERTRAVADO, ESPESSURA DE 4  CM, EM CALÇADA, COM REAPROVEITAMENTO DOS BLOCOS RETANGULAR - INCLUSO RETIRADA E COLOCAÇÃO DO MATERIAL. AF_12/2020</v>
          </cell>
          <cell r="I6049" t="str">
            <v>M2</v>
          </cell>
          <cell r="J6049" t="str">
            <v>COEFICIENTE DE REPRESENTATIVIDADE</v>
          </cell>
          <cell r="K6049" t="str">
            <v>29,27</v>
          </cell>
        </row>
        <row r="6050">
          <cell r="A6050" t="str">
            <v>PAVIMENTACAO</v>
          </cell>
          <cell r="B6050" t="str">
            <v>PAVI</v>
          </cell>
          <cell r="C6050" t="str">
            <v>RECOMPOSICAO DE PAVIMENTACAO</v>
          </cell>
          <cell r="D6050" t="str">
            <v>0054</v>
          </cell>
        </row>
        <row r="6050">
          <cell r="G6050">
            <v>101862</v>
          </cell>
          <cell r="H6050" t="str">
            <v>REASSENTAMENTO DE BLOCOS RETANGULAR PARA PISO INTERTRAVADO, ESPESSURA DE 6 CM, EM CALÇADA, COM REAPROVEITAMENTO DOS BLOCOS RETANGULAR - INCLUSO RETIRADA E COLOCAÇÃO DO MATERIAL. AF_12/2020</v>
          </cell>
          <cell r="I6050" t="str">
            <v>M2</v>
          </cell>
          <cell r="J6050" t="str">
            <v>COEFICIENTE DE REPRESENTATIVIDADE</v>
          </cell>
          <cell r="K6050" t="str">
            <v>31,61</v>
          </cell>
        </row>
        <row r="6051">
          <cell r="A6051" t="str">
            <v>PAVIMENTACAO</v>
          </cell>
          <cell r="B6051" t="str">
            <v>PAVI</v>
          </cell>
          <cell r="C6051" t="str">
            <v>RECOMPOSICAO DE PAVIMENTACAO</v>
          </cell>
          <cell r="D6051" t="str">
            <v>0054</v>
          </cell>
        </row>
        <row r="6051">
          <cell r="G6051">
            <v>101863</v>
          </cell>
          <cell r="H6051" t="str">
            <v>REASSENTAMENTO DE BLOCOS RETANGULAR PARA PISO INTERTRAVADO, ESPESSURA DE 6 CM, EM VIA/ESTACIONAMENTO, COM REAPROVEITAMENTO DOS BLOCOS RETANGULAR - INCLUSO RETIRADA E COLOCAÇÃO DO MATERIAL. AF_12/2020</v>
          </cell>
          <cell r="I6051" t="str">
            <v>M2</v>
          </cell>
          <cell r="J6051" t="str">
            <v>COEFICIENTE DE REPRESENTATIVIDADE</v>
          </cell>
          <cell r="K6051" t="str">
            <v>25,48</v>
          </cell>
        </row>
        <row r="6052">
          <cell r="A6052" t="str">
            <v>PAVIMENTACAO</v>
          </cell>
          <cell r="B6052" t="str">
            <v>PAVI</v>
          </cell>
          <cell r="C6052" t="str">
            <v>RECOMPOSICAO DE PAVIMENTACAO</v>
          </cell>
          <cell r="D6052" t="str">
            <v>0054</v>
          </cell>
        </row>
        <row r="6052">
          <cell r="G6052">
            <v>101864</v>
          </cell>
          <cell r="H6052" t="str">
            <v>REASSENTAMENTO DE BLOCOS RETANGULAR PARA PISO INTERTRAVADO, ESPESSURA DE 8 CM, EM VIA/ESTACIONAMENTO, COM REAPROVEITAMENTO DOS BLOCOS RETANGULAR - INCLUSO RETIRADA E COLOCAÇÃO DO MATERIAL. AF_12/2020</v>
          </cell>
          <cell r="I6052" t="str">
            <v>M2</v>
          </cell>
          <cell r="J6052" t="str">
            <v>COEFICIENTE DE REPRESENTATIVIDADE</v>
          </cell>
          <cell r="K6052" t="str">
            <v>29,10</v>
          </cell>
        </row>
        <row r="6053">
          <cell r="A6053" t="str">
            <v>PAVIMENTACAO</v>
          </cell>
          <cell r="B6053" t="str">
            <v>PAVI</v>
          </cell>
          <cell r="C6053" t="str">
            <v>RECOMPOSICAO DE PAVIMENTACAO</v>
          </cell>
          <cell r="D6053" t="str">
            <v>0054</v>
          </cell>
        </row>
        <row r="6053">
          <cell r="G6053">
            <v>101865</v>
          </cell>
          <cell r="H6053" t="str">
            <v>REASSENTAMENTO DE BLOCOS RETANGULAR PARA PISO INTERTRAVADO, ESPESSURA DE 10 CM, EM VIA/ESTACIONAMENTO, COM REAPROVEITAMENTO DOS BLOCOS RETANGULAR - INCLUSO RETIRADA E COLOCAÇÃO DO MATERIAL. AF_12/2020</v>
          </cell>
          <cell r="I6053" t="str">
            <v>M2</v>
          </cell>
          <cell r="J6053" t="str">
            <v>COEFICIENTE DE REPRESENTATIVIDADE</v>
          </cell>
          <cell r="K6053" t="str">
            <v>32,69</v>
          </cell>
        </row>
        <row r="6054">
          <cell r="A6054" t="str">
            <v>PAVIMENTACAO</v>
          </cell>
          <cell r="B6054" t="str">
            <v>PAVI</v>
          </cell>
          <cell r="C6054" t="str">
            <v>RECOMPOSICAO DE PAVIMENTACAO</v>
          </cell>
          <cell r="D6054" t="str">
            <v>0054</v>
          </cell>
        </row>
        <row r="6054">
          <cell r="G6054">
            <v>101866</v>
          </cell>
          <cell r="H6054" t="str">
            <v>REASSENTAMENTO DE BLOCOS 16 FACES PARA PISO INTERTRAVADO, ESPESSURA DE 4  CM, EM CALÇADA, COM REAPROVEITAMENTO DOS BLOCOS 16 FACES - INCLUSO RETIRADA E COLOCAÇÃO DO MATERIAL. AF_12/2020</v>
          </cell>
          <cell r="I6054" t="str">
            <v>M2</v>
          </cell>
          <cell r="J6054" t="str">
            <v>COEFICIENTE DE REPRESENTATIVIDADE</v>
          </cell>
          <cell r="K6054" t="str">
            <v>29,44</v>
          </cell>
        </row>
        <row r="6055">
          <cell r="A6055" t="str">
            <v>PAVIMENTACAO</v>
          </cell>
          <cell r="B6055" t="str">
            <v>PAVI</v>
          </cell>
          <cell r="C6055" t="str">
            <v>RECOMPOSICAO DE PAVIMENTACAO</v>
          </cell>
          <cell r="D6055" t="str">
            <v>0054</v>
          </cell>
        </row>
        <row r="6055">
          <cell r="G6055">
            <v>101867</v>
          </cell>
          <cell r="H6055" t="str">
            <v>REASSENTAMENTO DE BLOCOS 16 FACES PARA PISO INTERTRAVADO, ESPESSURA DE 6 CM, EM CALÇADA, COM REAPROVEITAMENTO DOS BLOCOS 16 FACES - INCLUSO RETIRADA E COLOCAÇÃO DO MATERIAL. AF_12/2020</v>
          </cell>
          <cell r="I6055" t="str">
            <v>M2</v>
          </cell>
          <cell r="J6055" t="str">
            <v>COEFICIENTE DE REPRESENTATIVIDADE</v>
          </cell>
          <cell r="K6055" t="str">
            <v>33,05</v>
          </cell>
        </row>
        <row r="6056">
          <cell r="A6056" t="str">
            <v>PAVIMENTACAO</v>
          </cell>
          <cell r="B6056" t="str">
            <v>PAVI</v>
          </cell>
          <cell r="C6056" t="str">
            <v>RECOMPOSICAO DE PAVIMENTACAO</v>
          </cell>
          <cell r="D6056" t="str">
            <v>0054</v>
          </cell>
        </row>
        <row r="6056">
          <cell r="G6056">
            <v>101868</v>
          </cell>
          <cell r="H6056" t="str">
            <v>REASSENTAMENTO DE BLOCOS 16 FACES PARA PISO INTERTRAVADO, ESPESSURA DE 6 CM, EM VIA/ESTACIONAMENTO, COM REAPROVEITAMENTO DOS BLOCOS 16 FACES - INCLUSO RETIRADA E COLOCAÇÃO DO MATERIAL. AF_12/2020</v>
          </cell>
          <cell r="I6056" t="str">
            <v>M2</v>
          </cell>
          <cell r="J6056" t="str">
            <v>COEFICIENTE DE REPRESENTATIVIDADE</v>
          </cell>
          <cell r="K6056" t="str">
            <v>26,93</v>
          </cell>
        </row>
        <row r="6057">
          <cell r="A6057" t="str">
            <v>PAVIMENTACAO</v>
          </cell>
          <cell r="B6057" t="str">
            <v>PAVI</v>
          </cell>
          <cell r="C6057" t="str">
            <v>RECOMPOSICAO DE PAVIMENTACAO</v>
          </cell>
          <cell r="D6057" t="str">
            <v>0054</v>
          </cell>
        </row>
        <row r="6057">
          <cell r="G6057">
            <v>101869</v>
          </cell>
          <cell r="H6057" t="str">
            <v>REASSENTAMENTO DE BLOCOS 16 FACES PARA PISO INTERTRAVADO, ESPESSURA DE 8 CM, EM VIA/ESTACIONAMENTO, COM REAPROVEITAMENTO DOS BLOCOS 16 FACES - INCLUSO RETIRADA E COLOCAÇÃO DO MATERIAL. AF_12/2020</v>
          </cell>
          <cell r="I6057" t="str">
            <v>M2</v>
          </cell>
          <cell r="J6057" t="str">
            <v>COEFICIENTE DE REPRESENTATIVIDADE</v>
          </cell>
          <cell r="K6057" t="str">
            <v>30,55</v>
          </cell>
        </row>
        <row r="6058">
          <cell r="A6058" t="str">
            <v>PAVIMENTACAO</v>
          </cell>
          <cell r="B6058" t="str">
            <v>PAVI</v>
          </cell>
          <cell r="C6058" t="str">
            <v>RECOMPOSICAO DE PAVIMENTACAO</v>
          </cell>
          <cell r="D6058" t="str">
            <v>0054</v>
          </cell>
        </row>
        <row r="6058">
          <cell r="G6058">
            <v>101870</v>
          </cell>
          <cell r="H6058" t="str">
            <v>REASSENTAMENTO DE BLOCOS 16 FACES PARA PISO INTERTRAVADO, ESPESSURA DE 10 CM, EM VIA/ESTACIONAMENTO, COM REAPROVEITAMENTO DOS BLOCOS 16 FACES - INCLUSO RETIRADA E COLOCAÇÃO DO MATERIAL. AF_12/2020</v>
          </cell>
          <cell r="I6058" t="str">
            <v>M2</v>
          </cell>
          <cell r="J6058" t="str">
            <v>COEFICIENTE DE REPRESENTATIVIDADE</v>
          </cell>
          <cell r="K6058" t="str">
            <v>34,14</v>
          </cell>
        </row>
        <row r="6059">
          <cell r="A6059" t="str">
            <v>PAVIMENTACAO</v>
          </cell>
          <cell r="B6059" t="str">
            <v>PAVI</v>
          </cell>
          <cell r="C6059" t="str">
            <v>RECOMPOSICAO DE PAVIMENTACAO</v>
          </cell>
          <cell r="D6059" t="str">
            <v>0054</v>
          </cell>
        </row>
        <row r="6059">
          <cell r="G6059">
            <v>102098</v>
          </cell>
          <cell r="H6059" t="str">
            <v>RECOMPOSIÇÃO DE REVESTIMENTO EM CONCRETO ASFÁLTICO (AQUISIÇÃO EM USINA), PARA O FECHAMENTO DE VALAS - INCLUSO DEMOLIÇÃO DO PAVIMENTO. AF_12/2020</v>
          </cell>
          <cell r="I6059" t="str">
            <v>M3</v>
          </cell>
          <cell r="J6059" t="str">
            <v>ATRIBUÍDO SÃO PAULO</v>
          </cell>
          <cell r="K6059" t="str">
            <v>2.317,50</v>
          </cell>
        </row>
        <row r="6060">
          <cell r="A6060" t="str">
            <v>PAVIMENTACAO</v>
          </cell>
          <cell r="B6060" t="str">
            <v>PAVI</v>
          </cell>
          <cell r="C6060" t="str">
            <v>RECOMPOSICAO DE PAVIMENTACAO</v>
          </cell>
          <cell r="D6060" t="str">
            <v>0054</v>
          </cell>
        </row>
        <row r="6060">
          <cell r="G6060">
            <v>102988</v>
          </cell>
          <cell r="H6060" t="str">
            <v>RECOMPOSIÇÃO DE PAVIMENTO EM PISO INTERTRAVADO, COM REAPROVEITAMENTO DOS BLOCOS INTERTRAVADOS, PARA FECHAMENTO DE VALAS - INCLUSO RETIRADA E COLOCAÇÃO DO MATERIAL. AF_12/2020</v>
          </cell>
          <cell r="I6060" t="str">
            <v>M2</v>
          </cell>
          <cell r="J6060" t="str">
            <v>COEFICIENTE DE REPRESENTATIVIDADE</v>
          </cell>
          <cell r="K6060" t="str">
            <v>50,12</v>
          </cell>
        </row>
        <row r="6061">
          <cell r="A6061" t="str">
            <v>PAVIMENTACAO</v>
          </cell>
          <cell r="B6061" t="str">
            <v>PAVI</v>
          </cell>
          <cell r="C6061" t="str">
            <v>REGULARIZACAO/REFORCO DE SUBLEITO</v>
          </cell>
          <cell r="D6061" t="str">
            <v>0055</v>
          </cell>
        </row>
        <row r="6061">
          <cell r="G6061">
            <v>100576</v>
          </cell>
          <cell r="H6061" t="str">
            <v>REGULARIZAÇÃO E COMPACTAÇÃO DE SUBLEITO DE SOLO  PREDOMINANTEMENTE ARGILOSO. AF_11/2019</v>
          </cell>
          <cell r="I6061" t="str">
            <v>M2</v>
          </cell>
          <cell r="J6061" t="str">
            <v>ATRIBUÍDO SÃO PAULO</v>
          </cell>
          <cell r="K6061" t="str">
            <v>2,39</v>
          </cell>
        </row>
        <row r="6062">
          <cell r="A6062" t="str">
            <v>PAVIMENTACAO</v>
          </cell>
          <cell r="B6062" t="str">
            <v>PAVI</v>
          </cell>
          <cell r="C6062" t="str">
            <v>REGULARIZACAO/REFORCO DE SUBLEITO</v>
          </cell>
          <cell r="D6062" t="str">
            <v>0055</v>
          </cell>
        </row>
        <row r="6062">
          <cell r="G6062">
            <v>100577</v>
          </cell>
          <cell r="H6062" t="str">
            <v>REGULARIZAÇÃO E COMPACTAÇÃO DE SUBLEITO DE SOLO PREDOMINANTEMENTE ARENOSO. AF_11/2019</v>
          </cell>
          <cell r="I6062" t="str">
            <v>M2</v>
          </cell>
          <cell r="J6062" t="str">
            <v>ATRIBUÍDO SÃO PAULO</v>
          </cell>
          <cell r="K6062" t="str">
            <v>1,17</v>
          </cell>
        </row>
        <row r="6063">
          <cell r="A6063" t="str">
            <v>PAVIMENTACAO</v>
          </cell>
          <cell r="B6063" t="str">
            <v>PAVI</v>
          </cell>
          <cell r="C6063" t="str">
            <v>EXECUCAO DE SUB-LEITO, LEITO, SUB-BASE, BASE ETC</v>
          </cell>
          <cell r="D6063" t="str">
            <v>0056</v>
          </cell>
        </row>
        <row r="6063">
          <cell r="G6063">
            <v>96388</v>
          </cell>
          <cell r="H6063" t="str">
            <v>EXECUÇÃO E COMPACTAÇÃO DE BASE E OU SUB BASE PARA PAVIMENTAÇÃO DE SOLOS DE COMPORTAMENTO LATERÍTICO (ARENOSO) - EXCLUSIVE SOLO, ESCAVAÇÃO, CARGA E TRANSPORTE. AF_11/2019</v>
          </cell>
          <cell r="I6063" t="str">
            <v>M3</v>
          </cell>
          <cell r="J6063" t="str">
            <v>ATRIBUÍDO SÃO PAULO</v>
          </cell>
          <cell r="K6063" t="str">
            <v>11,72</v>
          </cell>
        </row>
        <row r="6064">
          <cell r="A6064" t="str">
            <v>PAVIMENTACAO</v>
          </cell>
          <cell r="B6064" t="str">
            <v>PAVI</v>
          </cell>
          <cell r="C6064" t="str">
            <v>EXECUCAO DE SUB-LEITO, LEITO, SUB-BASE, BASE ETC</v>
          </cell>
          <cell r="D6064" t="str">
            <v>0056</v>
          </cell>
        </row>
        <row r="6064">
          <cell r="G6064">
            <v>96389</v>
          </cell>
          <cell r="H6064" t="str">
            <v>EXECUÇÃO E COMPACTAÇÃO DE BASE E OU SUB BASE PARA PAVIMENTAÇÃO DE SOLO (PREDOMINANTEMENTE ARENOSO) COM CIMENTO (TEOR DE 2%) - EXCLUSIVE SOLO, ESCAVAÇÃO, CARGA E TRANSPORTE. AF_11/2019</v>
          </cell>
          <cell r="I6064" t="str">
            <v>M3</v>
          </cell>
          <cell r="J6064" t="str">
            <v>ATRIBUÍDO SÃO PAULO</v>
          </cell>
          <cell r="K6064" t="str">
            <v>54,01</v>
          </cell>
        </row>
        <row r="6065">
          <cell r="A6065" t="str">
            <v>PAVIMENTACAO</v>
          </cell>
          <cell r="B6065" t="str">
            <v>PAVI</v>
          </cell>
          <cell r="C6065" t="str">
            <v>EXECUCAO DE SUB-LEITO, LEITO, SUB-BASE, BASE ETC</v>
          </cell>
          <cell r="D6065" t="str">
            <v>0056</v>
          </cell>
        </row>
        <row r="6065">
          <cell r="G6065">
            <v>96390</v>
          </cell>
          <cell r="H6065" t="str">
            <v>EXECUÇÃO E COMPACTAÇÃO DE BASE E OU SUB BASE PARA PAVIMENTAÇÃO DE SOLO (PREDOMINANTEMENTE ARENOSO) COM CIMENTO (TEOR DE 4%) - EXCLUSIVE SOLO, ESCAVAÇÃO, CARGA E TRANSPORTE. AF_11/2019</v>
          </cell>
          <cell r="I6065" t="str">
            <v>M3</v>
          </cell>
          <cell r="J6065" t="str">
            <v>ATRIBUÍDO SÃO PAULO</v>
          </cell>
          <cell r="K6065" t="str">
            <v>87,14</v>
          </cell>
        </row>
        <row r="6066">
          <cell r="A6066" t="str">
            <v>PAVIMENTACAO</v>
          </cell>
          <cell r="B6066" t="str">
            <v>PAVI</v>
          </cell>
          <cell r="C6066" t="str">
            <v>EXECUCAO DE SUB-LEITO, LEITO, SUB-BASE, BASE ETC</v>
          </cell>
          <cell r="D6066" t="str">
            <v>0056</v>
          </cell>
        </row>
        <row r="6066">
          <cell r="G6066">
            <v>96391</v>
          </cell>
          <cell r="H6066" t="str">
            <v>EXECUÇÃO E COMPACTAÇÃO DE BASE E OU SUB BASE PARA PAVIMENTAÇÃO DE SOLO (PREDOMINANTEMENTE ARENOSO) COM CIMENTO (TEOR DE 6%) - EXCLUSIVE SOLO, ESCAVAÇÃO, CARGA E TRANSPORTE. AF_11/2019</v>
          </cell>
          <cell r="I6066" t="str">
            <v>M3</v>
          </cell>
          <cell r="J6066" t="str">
            <v>ATRIBUÍDO SÃO PAULO</v>
          </cell>
          <cell r="K6066" t="str">
            <v>122,08</v>
          </cell>
        </row>
        <row r="6067">
          <cell r="A6067" t="str">
            <v>PAVIMENTACAO</v>
          </cell>
          <cell r="B6067" t="str">
            <v>PAVI</v>
          </cell>
          <cell r="C6067" t="str">
            <v>EXECUCAO DE SUB-LEITO, LEITO, SUB-BASE, BASE ETC</v>
          </cell>
          <cell r="D6067" t="str">
            <v>0056</v>
          </cell>
        </row>
        <row r="6067">
          <cell r="G6067">
            <v>96392</v>
          </cell>
          <cell r="H6067" t="str">
            <v>EXECUÇÃO E COMPACTAÇÃO DE BASE E OU SUB BASE PARA PAVIMENTAÇÃO DE SOLO (PREDOMINANTEMENTE ARENOSO) COM CIMENTO (TEOR DE 8%) - EXCLUSIVE SOLO, ESCAVAÇÃO, CARGA E TRANSPORTE. AF_11/2019</v>
          </cell>
          <cell r="I6067" t="str">
            <v>M3</v>
          </cell>
          <cell r="J6067" t="str">
            <v>ATRIBUÍDO SÃO PAULO</v>
          </cell>
          <cell r="K6067" t="str">
            <v>155,67</v>
          </cell>
        </row>
        <row r="6068">
          <cell r="A6068" t="str">
            <v>PAVIMENTACAO</v>
          </cell>
          <cell r="B6068" t="str">
            <v>PAVI</v>
          </cell>
          <cell r="C6068" t="str">
            <v>EXECUCAO DE SUB-LEITO, LEITO, SUB-BASE, BASE ETC</v>
          </cell>
          <cell r="D6068" t="str">
            <v>0056</v>
          </cell>
        </row>
        <row r="6068">
          <cell r="G6068">
            <v>96396</v>
          </cell>
          <cell r="H6068" t="str">
            <v>EXECUÇÃO E COMPACTAÇÃO DE BASE E OU SUB BASE PARA PAVIMENTAÇÃO DE BRITA GRADUADA SIMPLES - EXCLUSIVE CARGA E TRANSPORTE. AF_11/2019</v>
          </cell>
          <cell r="I6068" t="str">
            <v>M3</v>
          </cell>
          <cell r="J6068" t="str">
            <v>ATRIBUÍDO SÃO PAULO</v>
          </cell>
          <cell r="K6068" t="str">
            <v>214,32</v>
          </cell>
        </row>
        <row r="6069">
          <cell r="A6069" t="str">
            <v>PAVIMENTACAO</v>
          </cell>
          <cell r="B6069" t="str">
            <v>PAVI</v>
          </cell>
          <cell r="C6069" t="str">
            <v>EXECUCAO DE SUB-LEITO, LEITO, SUB-BASE, BASE ETC</v>
          </cell>
          <cell r="D6069" t="str">
            <v>0056</v>
          </cell>
        </row>
        <row r="6069">
          <cell r="G6069">
            <v>96397</v>
          </cell>
          <cell r="H6069" t="str">
            <v>EXECUÇÃO E COMPACTAÇÃO DE BASE E OU SUB BASE PARA PAVIMENTAÇÃO DE BRITA GRADUADA SIMPLES TRATADA COM CIMENTO - EXCLUSIVE CARGA E TRANSPORTE. AF_11/2019</v>
          </cell>
          <cell r="I6069" t="str">
            <v>M3</v>
          </cell>
          <cell r="J6069" t="str">
            <v>ATRIBUÍDO SÃO PAULO</v>
          </cell>
          <cell r="K6069" t="str">
            <v>280,56</v>
          </cell>
        </row>
        <row r="6070">
          <cell r="A6070" t="str">
            <v>PAVIMENTACAO</v>
          </cell>
          <cell r="B6070" t="str">
            <v>PAVI</v>
          </cell>
          <cell r="C6070" t="str">
            <v>EXECUCAO DE SUB-LEITO, LEITO, SUB-BASE, BASE ETC</v>
          </cell>
          <cell r="D6070" t="str">
            <v>0056</v>
          </cell>
        </row>
        <row r="6070">
          <cell r="G6070">
            <v>96398</v>
          </cell>
          <cell r="H6070" t="str">
            <v>EXECUÇÃO E COMPACTAÇÃO DE BASE E OU SUB BASE PARA PAVIMENTAÇÃO DE CONCRETO COMPACTADO COM ROLO - EXCLUSIVE CARGA E TRANSPORTE. AF_11/2019</v>
          </cell>
          <cell r="I6070" t="str">
            <v>M3</v>
          </cell>
          <cell r="J6070" t="str">
            <v>ATRIBUÍDO SÃO PAULO</v>
          </cell>
          <cell r="K6070" t="str">
            <v>368,66</v>
          </cell>
        </row>
        <row r="6071">
          <cell r="A6071" t="str">
            <v>PAVIMENTACAO</v>
          </cell>
          <cell r="B6071" t="str">
            <v>PAVI</v>
          </cell>
          <cell r="C6071" t="str">
            <v>EXECUCAO DE SUB-LEITO, LEITO, SUB-BASE, BASE ETC</v>
          </cell>
          <cell r="D6071" t="str">
            <v>0056</v>
          </cell>
        </row>
        <row r="6071">
          <cell r="G6071">
            <v>96399</v>
          </cell>
          <cell r="H6071" t="str">
            <v>EXECUÇÃO E COMPACTAÇÃO DE BASE E OU SUB BASE PARA PAVIMENTAÇÃO DE PEDRA RACHÃO  - EXCLUSIVE CARGA E TRANSPORTE. AF_11/2019</v>
          </cell>
          <cell r="I6071" t="str">
            <v>M3</v>
          </cell>
          <cell r="J6071" t="str">
            <v>ATRIBUÍDO SÃO PAULO</v>
          </cell>
          <cell r="K6071" t="str">
            <v>146,30</v>
          </cell>
        </row>
        <row r="6072">
          <cell r="A6072" t="str">
            <v>PAVIMENTACAO</v>
          </cell>
          <cell r="B6072" t="str">
            <v>PAVI</v>
          </cell>
          <cell r="C6072" t="str">
            <v>EXECUCAO DE SUB-LEITO, LEITO, SUB-BASE, BASE ETC</v>
          </cell>
          <cell r="D6072" t="str">
            <v>0056</v>
          </cell>
        </row>
        <row r="6072">
          <cell r="G6072">
            <v>96400</v>
          </cell>
          <cell r="H6072" t="str">
            <v>EXECUÇÃO E COMPACTAÇÃO DE BASE E OU SUB BASE PARA PAVIMENTAÇÃO DE MACADAME SECO - EXCLUSIVE CARGA E TRANSPORTE. AF_11/2019</v>
          </cell>
          <cell r="I6072" t="str">
            <v>M3</v>
          </cell>
          <cell r="J6072" t="str">
            <v>ATRIBUÍDO SÃO PAULO</v>
          </cell>
          <cell r="K6072" t="str">
            <v>189,95</v>
          </cell>
        </row>
        <row r="6073">
          <cell r="A6073" t="str">
            <v>PAVIMENTACAO</v>
          </cell>
          <cell r="B6073" t="str">
            <v>PAVI</v>
          </cell>
          <cell r="C6073" t="str">
            <v>EXECUCAO DE SUB-LEITO, LEITO, SUB-BASE, BASE ETC</v>
          </cell>
          <cell r="D6073" t="str">
            <v>0056</v>
          </cell>
        </row>
        <row r="6073">
          <cell r="G6073">
            <v>100564</v>
          </cell>
          <cell r="H6073" t="str">
            <v>EXECUÇÃO E COMPACTAÇÃO DE BASE E OU SUB-BASE PARA PAVIMENTAÇÃO DE SOLO (PREDOMINANTEMENTE ARENOSO) BRITA - 40/60 - EXCLUSIVE SOLO, ESCAVAÇÃO, CARGA E TRANSPORTE. AF_11/2019</v>
          </cell>
          <cell r="I6073" t="str">
            <v>M3</v>
          </cell>
          <cell r="J6073" t="str">
            <v>ATRIBUÍDO SÃO PAULO</v>
          </cell>
          <cell r="K6073" t="str">
            <v>127,70</v>
          </cell>
        </row>
        <row r="6074">
          <cell r="A6074" t="str">
            <v>PAVIMENTACAO</v>
          </cell>
          <cell r="B6074" t="str">
            <v>PAVI</v>
          </cell>
          <cell r="C6074" t="str">
            <v>EXECUCAO DE SUB-LEITO, LEITO, SUB-BASE, BASE ETC</v>
          </cell>
          <cell r="D6074" t="str">
            <v>0056</v>
          </cell>
        </row>
        <row r="6074">
          <cell r="G6074">
            <v>100565</v>
          </cell>
          <cell r="H6074" t="str">
            <v>EXECUÇÃO E COMPACTAÇÃO DE BASE E OU SUB-BASE PARA PAVIMENTAÇÃO DE SOLO (PREDOMINANTEMENTE ARENOSO) BRITA - 50/50 - EXCLUSIVE SOLO, ESCAVAÇÃO, CARGA E TRANSPORTE. AF_11/2019</v>
          </cell>
          <cell r="I6074" t="str">
            <v>M3</v>
          </cell>
          <cell r="J6074" t="str">
            <v>ATRIBUÍDO SÃO PAULO</v>
          </cell>
          <cell r="K6074" t="str">
            <v>110,21</v>
          </cell>
        </row>
        <row r="6075">
          <cell r="A6075" t="str">
            <v>PAVIMENTACAO</v>
          </cell>
          <cell r="B6075" t="str">
            <v>PAVI</v>
          </cell>
          <cell r="C6075" t="str">
            <v>EXECUCAO DE SUB-LEITO, LEITO, SUB-BASE, BASE ETC</v>
          </cell>
          <cell r="D6075" t="str">
            <v>0056</v>
          </cell>
        </row>
        <row r="6075">
          <cell r="G6075">
            <v>100566</v>
          </cell>
          <cell r="H6075" t="str">
            <v>EXECUÇÃO E COMPACTAÇÃO DE BASE E OU SUB-BASE PARA PAVIMENTAÇÃO DE SOLO (PREDOMINANTEMENTE ARENOSO) BRITA - 40/60 COM CIMENTO (TEOR DE 4%) - EXCLUSIVE SOLO, ESCAVAÇÃO, CARGA E TRANSPORTE. AF_11/2019</v>
          </cell>
          <cell r="I6075" t="str">
            <v>M3</v>
          </cell>
          <cell r="J6075" t="str">
            <v>ATRIBUÍDO SÃO PAULO</v>
          </cell>
          <cell r="K6075" t="str">
            <v>196,04</v>
          </cell>
        </row>
        <row r="6076">
          <cell r="A6076" t="str">
            <v>PAVIMENTACAO</v>
          </cell>
          <cell r="B6076" t="str">
            <v>PAVI</v>
          </cell>
          <cell r="C6076" t="str">
            <v>EXECUCAO DE SUB-LEITO, LEITO, SUB-BASE, BASE ETC</v>
          </cell>
          <cell r="D6076" t="str">
            <v>0056</v>
          </cell>
        </row>
        <row r="6076">
          <cell r="G6076">
            <v>100567</v>
          </cell>
          <cell r="H6076" t="str">
            <v>EXECUÇÃO E COMPACTAÇÃO DE BASE E OU SUB-BASE PARA PAVIMENTAÇÃO DE SOLO (PREDOMINANTEMENTE ARENOSO) BRITA - 40/60 COM CIMENTO (TEOR DE 6%) - EXCLUSIVE SOLO, ESCAVAÇÃO, CARGA E TRANSPORTE. AF_11/2019</v>
          </cell>
          <cell r="I6076" t="str">
            <v>M3</v>
          </cell>
          <cell r="J6076" t="str">
            <v>ATRIBUÍDO SÃO PAULO</v>
          </cell>
          <cell r="K6076" t="str">
            <v>228,03</v>
          </cell>
        </row>
        <row r="6077">
          <cell r="A6077" t="str">
            <v>PAVIMENTACAO</v>
          </cell>
          <cell r="B6077" t="str">
            <v>PAVI</v>
          </cell>
          <cell r="C6077" t="str">
            <v>EXECUCAO DE SUB-LEITO, LEITO, SUB-BASE, BASE ETC</v>
          </cell>
          <cell r="D6077" t="str">
            <v>0056</v>
          </cell>
        </row>
        <row r="6077">
          <cell r="G6077">
            <v>100568</v>
          </cell>
          <cell r="H6077" t="str">
            <v>EXECUÇÃO E COMPACTAÇÃO DE BASE E OU SUB-BASE PARA PAVIMENTAÇÃO DE SOLO (PREDOMINANTEMENTE ARENOSO) BRITA - 40/60 COM CIMENTO (TEOR DE 8%) - EXCLUSIVE SOLO, ESCAVAÇÃO, CARGA E TRANSPORTE. AF_11/2019</v>
          </cell>
          <cell r="I6077" t="str">
            <v>M3</v>
          </cell>
          <cell r="J6077" t="str">
            <v>ATRIBUÍDO SÃO PAULO</v>
          </cell>
          <cell r="K6077" t="str">
            <v>259,45</v>
          </cell>
        </row>
        <row r="6078">
          <cell r="A6078" t="str">
            <v>PAVIMENTACAO</v>
          </cell>
          <cell r="B6078" t="str">
            <v>PAVI</v>
          </cell>
          <cell r="C6078" t="str">
            <v>EXECUCAO DE SUB-LEITO, LEITO, SUB-BASE, BASE ETC</v>
          </cell>
          <cell r="D6078" t="str">
            <v>0056</v>
          </cell>
        </row>
        <row r="6078">
          <cell r="G6078">
            <v>100569</v>
          </cell>
          <cell r="H6078" t="str">
            <v>EXECUÇÃO E COMPACTAÇÃO DE BASE E OU SUB-BASE PARA PAVIMENTAÇÃO DE SOLO (PREDOMINANTEMENTE ARENOSO) BRITA - 50/50 COM CIMENTO (TEOR DE 4%)  - EXCLUSIVE SOLO, ESCAVAÇÃO, CARGA E TRANSPORTE. AF_11/2019</v>
          </cell>
          <cell r="I6078" t="str">
            <v>M3</v>
          </cell>
          <cell r="J6078" t="str">
            <v>ATRIBUÍDO SÃO PAULO</v>
          </cell>
          <cell r="K6078" t="str">
            <v>179,18</v>
          </cell>
        </row>
        <row r="6079">
          <cell r="A6079" t="str">
            <v>PAVIMENTACAO</v>
          </cell>
          <cell r="B6079" t="str">
            <v>PAVI</v>
          </cell>
          <cell r="C6079" t="str">
            <v>EXECUCAO DE SUB-LEITO, LEITO, SUB-BASE, BASE ETC</v>
          </cell>
          <cell r="D6079" t="str">
            <v>0056</v>
          </cell>
        </row>
        <row r="6079">
          <cell r="G6079">
            <v>100570</v>
          </cell>
          <cell r="H6079" t="str">
            <v>EXECUÇÃO E COMPACTAÇÃO DE BASE E OU SUB-BASE PARA PAVIMENTAÇÃO DE SOLO (PREDOMINANTEMENTE ARENOSO) BRITA - 50/50 COM CIMENTO (TEOR DE 6%) - EXCLUSIVE SOLO, ESCAVAÇÃO, CARGA E TRANSPORTE. AF_11/2019</v>
          </cell>
          <cell r="I6079" t="str">
            <v>M3</v>
          </cell>
          <cell r="J6079" t="str">
            <v>ATRIBUÍDO SÃO PAULO</v>
          </cell>
          <cell r="K6079" t="str">
            <v>213,65</v>
          </cell>
        </row>
        <row r="6080">
          <cell r="A6080" t="str">
            <v>PAVIMENTACAO</v>
          </cell>
          <cell r="B6080" t="str">
            <v>PAVI</v>
          </cell>
          <cell r="C6080" t="str">
            <v>EXECUCAO DE SUB-LEITO, LEITO, SUB-BASE, BASE ETC</v>
          </cell>
          <cell r="D6080" t="str">
            <v>0056</v>
          </cell>
        </row>
        <row r="6080">
          <cell r="G6080">
            <v>100571</v>
          </cell>
          <cell r="H6080" t="str">
            <v>EXECUÇÃO E COMPACTAÇÃO DE BASE E OU SUB-BASE PARA PAVIMENTAÇÃO DE SOLO (PREDOMINANTEMENTE ARENOSO) BRITA - 50/50 COM CIMENTO (TEOR DE 8%) - EXCLUSIVE SOLO, ESCAVAÇÃO, CARGA E TRANSPORTE. AF_11/2019</v>
          </cell>
          <cell r="I6080" t="str">
            <v>M3</v>
          </cell>
          <cell r="J6080" t="str">
            <v>ATRIBUÍDO SÃO PAULO</v>
          </cell>
          <cell r="K6080" t="str">
            <v>243,36</v>
          </cell>
        </row>
        <row r="6081">
          <cell r="A6081" t="str">
            <v>PAVIMENTACAO</v>
          </cell>
          <cell r="B6081" t="str">
            <v>PAVI</v>
          </cell>
          <cell r="C6081" t="str">
            <v>EXECUCAO DE SUB-LEITO, LEITO, SUB-BASE, BASE ETC</v>
          </cell>
          <cell r="D6081" t="str">
            <v>0056</v>
          </cell>
        </row>
        <row r="6081">
          <cell r="G6081">
            <v>100572</v>
          </cell>
          <cell r="H6081" t="str">
            <v>EXECUÇÃO E COMPACTAÇÃO DE BASE E OU SUB-BASE PARA PAVIMENTAÇÃO DE SOLO (PREDOMINANTEMENTE ARGILOSO) BRITA - 40/60 - EXCLUSIVE SOLO, ESCAVAÇÃO, CARGA E TRANSPORTE. AF_11/2019</v>
          </cell>
          <cell r="I6081" t="str">
            <v>M3</v>
          </cell>
          <cell r="J6081" t="str">
            <v>ATRIBUÍDO SÃO PAULO</v>
          </cell>
          <cell r="K6081" t="str">
            <v>132,39</v>
          </cell>
        </row>
        <row r="6082">
          <cell r="A6082" t="str">
            <v>PAVIMENTACAO</v>
          </cell>
          <cell r="B6082" t="str">
            <v>PAVI</v>
          </cell>
          <cell r="C6082" t="str">
            <v>EXECUCAO DE SUB-LEITO, LEITO, SUB-BASE, BASE ETC</v>
          </cell>
          <cell r="D6082" t="str">
            <v>0056</v>
          </cell>
        </row>
        <row r="6082">
          <cell r="G6082">
            <v>100573</v>
          </cell>
          <cell r="H6082" t="str">
            <v>EXECUÇÃO E COMPACTAÇÃO DE BASE E OU SUB-BASE PARA PAVIMENTAÇÃO DE SOLO (PREDOMINANTEMENTE ARGILOSO) BRITA - 50/50 - EXCLUSIVE SOLO, ESCAVAÇÃO, CARGA E TRANSPORTE. AF_11/2019</v>
          </cell>
          <cell r="I6082" t="str">
            <v>M3</v>
          </cell>
          <cell r="J6082" t="str">
            <v>ATRIBUÍDO SÃO PAULO</v>
          </cell>
          <cell r="K6082" t="str">
            <v>114,90</v>
          </cell>
        </row>
        <row r="6083">
          <cell r="A6083" t="str">
            <v>PAVIMENTACAO</v>
          </cell>
          <cell r="B6083" t="str">
            <v>PAVI</v>
          </cell>
          <cell r="C6083" t="str">
            <v>EXECUCAO DE SUB-LEITO, LEITO, SUB-BASE, BASE ETC</v>
          </cell>
          <cell r="D6083" t="str">
            <v>0056</v>
          </cell>
        </row>
        <row r="6083">
          <cell r="G6083">
            <v>100574</v>
          </cell>
          <cell r="H6083" t="str">
            <v>ESPALHAMENTO DE MATERIAL COM TRATOR DE ESTEIRAS. AF_11/2019</v>
          </cell>
          <cell r="I6083" t="str">
            <v>M3</v>
          </cell>
          <cell r="J6083" t="str">
            <v>COEFICIENTE DE REPRESENTATIVIDADE</v>
          </cell>
          <cell r="K6083" t="str">
            <v>1,49</v>
          </cell>
        </row>
        <row r="6084">
          <cell r="A6084" t="str">
            <v>PAVIMENTACAO</v>
          </cell>
          <cell r="B6084" t="str">
            <v>PAVI</v>
          </cell>
          <cell r="C6084" t="str">
            <v>EXECUCAO DE SUB-LEITO, LEITO, SUB-BASE, BASE ETC</v>
          </cell>
          <cell r="D6084" t="str">
            <v>0056</v>
          </cell>
        </row>
        <row r="6084">
          <cell r="G6084">
            <v>100575</v>
          </cell>
          <cell r="H6084" t="str">
            <v>REGULARIZAÇÃO DE SUPERFÍCIES COM MOTONIVELADORA. AF_11/2019</v>
          </cell>
          <cell r="I6084" t="str">
            <v>M2</v>
          </cell>
          <cell r="J6084" t="str">
            <v>COEFICIENTE DE REPRESENTATIVIDADE</v>
          </cell>
          <cell r="K6084" t="str">
            <v>0,12</v>
          </cell>
        </row>
        <row r="6085">
          <cell r="A6085" t="str">
            <v>PAVIMENTACAO</v>
          </cell>
          <cell r="B6085" t="str">
            <v>PAVI</v>
          </cell>
          <cell r="C6085" t="str">
            <v>EXECUCAO DE SUB-LEITO, LEITO, SUB-BASE, BASE ETC</v>
          </cell>
          <cell r="D6085" t="str">
            <v>0056</v>
          </cell>
        </row>
        <row r="6085">
          <cell r="G6085">
            <v>101767</v>
          </cell>
          <cell r="H6085" t="str">
            <v>EXECUÇÃO E COMPACTAÇÃO DE BASE E OU SUB BASE PARA PAVIMENTAÇÃO DE SOLOS ESTABILIZADOS GRANULOMETRICAMENTE COM MISTURA DE SOLOS EM PISTA - EXCLUSIVE SOLO, ESCAVAÇÃO, CARGA E TRANSPORTE. AF_11/2019</v>
          </cell>
          <cell r="I6085" t="str">
            <v>M3</v>
          </cell>
          <cell r="J6085" t="str">
            <v>ATRIBUÍDO SÃO PAULO</v>
          </cell>
          <cell r="K6085" t="str">
            <v>27,03</v>
          </cell>
        </row>
        <row r="6086">
          <cell r="A6086" t="str">
            <v>PAVIMENTACAO</v>
          </cell>
          <cell r="B6086" t="str">
            <v>PAVI</v>
          </cell>
          <cell r="C6086" t="str">
            <v>EXECUCAO DE SUB-LEITO, LEITO, SUB-BASE, BASE ETC</v>
          </cell>
          <cell r="D6086" t="str">
            <v>0056</v>
          </cell>
        </row>
        <row r="6086">
          <cell r="G6086">
            <v>101768</v>
          </cell>
          <cell r="H6086" t="str">
            <v>EXECUÇÃO E COMPACTAÇÃO DE BASE E OU SUB BASE PARA PAVIMENTAÇÃO DE SOLO ESTABILIZADO GRANULOMETRICAMENTE SEM MISTURA DE SOLOS - EXCLUSIVE SOLO, ESCAVAÇÃO, CARGA E TRANSPORTE. AF_11/2023</v>
          </cell>
          <cell r="I6086" t="str">
            <v>M3</v>
          </cell>
          <cell r="J6086" t="str">
            <v>ATRIBUÍDO SÃO PAULO</v>
          </cell>
          <cell r="K6086" t="str">
            <v>23,61</v>
          </cell>
        </row>
        <row r="6087">
          <cell r="A6087" t="str">
            <v>PAVIMENTACAO</v>
          </cell>
          <cell r="B6087" t="str">
            <v>PAVI</v>
          </cell>
          <cell r="C6087" t="str">
            <v>EXECUCAO DE PAVIMENTACOES DIVERSAS</v>
          </cell>
          <cell r="D6087" t="str">
            <v>0057</v>
          </cell>
        </row>
        <row r="6087">
          <cell r="G6087">
            <v>92391</v>
          </cell>
          <cell r="H6087" t="str">
            <v>EXECUÇÃO DE PAVIMENTO EM PISO INTERTRAVADO, COM BLOCO PISOGRAMA DE 35 X 15 CM, ESPESSURA 6 CM. AF_10/2022</v>
          </cell>
          <cell r="I6087" t="str">
            <v>M2</v>
          </cell>
          <cell r="J6087" t="str">
            <v>COEFICIENTE DE REPRESENTATIVIDADE</v>
          </cell>
          <cell r="K6087" t="str">
            <v>66,77</v>
          </cell>
        </row>
        <row r="6088">
          <cell r="A6088" t="str">
            <v>PAVIMENTACAO</v>
          </cell>
          <cell r="B6088" t="str">
            <v>PAVI</v>
          </cell>
          <cell r="C6088" t="str">
            <v>EXECUCAO DE PAVIMENTACOES DIVERSAS</v>
          </cell>
          <cell r="D6088" t="str">
            <v>0057</v>
          </cell>
        </row>
        <row r="6088">
          <cell r="G6088">
            <v>92392</v>
          </cell>
          <cell r="H6088" t="str">
            <v>EXECUÇÃO DE PAVIMENTO EM PISO INTERTRAVADO, COM BLOCO PISOGRAMA DE 35 X 15 CM, ESPESSURA 8 CM. AF_10/2022</v>
          </cell>
          <cell r="I6088" t="str">
            <v>M2</v>
          </cell>
          <cell r="J6088" t="str">
            <v>COEFICIENTE DE REPRESENTATIVIDADE</v>
          </cell>
          <cell r="K6088" t="str">
            <v>136,95</v>
          </cell>
        </row>
        <row r="6089">
          <cell r="A6089" t="str">
            <v>PAVIMENTACAO</v>
          </cell>
          <cell r="B6089" t="str">
            <v>PAVI</v>
          </cell>
          <cell r="C6089" t="str">
            <v>EXECUCAO DE PAVIMENTACOES DIVERSAS</v>
          </cell>
          <cell r="D6089" t="str">
            <v>0057</v>
          </cell>
        </row>
        <row r="6089">
          <cell r="G6089">
            <v>92393</v>
          </cell>
          <cell r="H6089" t="str">
            <v>EXECUÇÃO DE PAVIMENTO EM PISO INTERTRAVADO, COM BLOCO SEXTAVADO DE 25 X 25 CM, ESPESSURA 6 CM. AF_10/2022</v>
          </cell>
          <cell r="I6089" t="str">
            <v>M2</v>
          </cell>
          <cell r="J6089" t="str">
            <v>COEFICIENTE DE REPRESENTATIVIDADE</v>
          </cell>
          <cell r="K6089" t="str">
            <v>65,74</v>
          </cell>
        </row>
        <row r="6090">
          <cell r="A6090" t="str">
            <v>PAVIMENTACAO</v>
          </cell>
          <cell r="B6090" t="str">
            <v>PAVI</v>
          </cell>
          <cell r="C6090" t="str">
            <v>EXECUCAO DE PAVIMENTACOES DIVERSAS</v>
          </cell>
          <cell r="D6090" t="str">
            <v>0057</v>
          </cell>
        </row>
        <row r="6090">
          <cell r="G6090">
            <v>92394</v>
          </cell>
          <cell r="H6090" t="str">
            <v>EXECUÇÃO DE PAVIMENTO EM PISO INTERTRAVADO, COM BLOCO SEXTAVADO DE 25 X 25 CM, ESPESSURA 8 CM. AF_10/2022</v>
          </cell>
          <cell r="I6090" t="str">
            <v>M2</v>
          </cell>
          <cell r="J6090" t="str">
            <v>COEFICIENTE DE REPRESENTATIVIDADE</v>
          </cell>
          <cell r="K6090" t="str">
            <v>81,23</v>
          </cell>
        </row>
        <row r="6091">
          <cell r="A6091" t="str">
            <v>PAVIMENTACAO</v>
          </cell>
          <cell r="B6091" t="str">
            <v>PAVI</v>
          </cell>
          <cell r="C6091" t="str">
            <v>EXECUCAO DE PAVIMENTACOES DIVERSAS</v>
          </cell>
          <cell r="D6091" t="str">
            <v>0057</v>
          </cell>
        </row>
        <row r="6091">
          <cell r="G6091">
            <v>92395</v>
          </cell>
          <cell r="H6091" t="str">
            <v>EXECUÇÃO DE PAVIMENTO EM PISO INTERTRAVADO, COM BLOCO SEXTAVADO DE 25 X 25 CM, ESPESSURA 10 CM. AF_10/2022</v>
          </cell>
          <cell r="I6091" t="str">
            <v>M2</v>
          </cell>
          <cell r="J6091" t="str">
            <v>COEFICIENTE DE REPRESENTATIVIDADE</v>
          </cell>
          <cell r="K6091" t="str">
            <v>97,00</v>
          </cell>
        </row>
        <row r="6092">
          <cell r="A6092" t="str">
            <v>PAVIMENTACAO</v>
          </cell>
          <cell r="B6092" t="str">
            <v>PAVI</v>
          </cell>
          <cell r="C6092" t="str">
            <v>EXECUCAO DE PAVIMENTACOES DIVERSAS</v>
          </cell>
          <cell r="D6092" t="str">
            <v>0057</v>
          </cell>
        </row>
        <row r="6092">
          <cell r="G6092">
            <v>92396</v>
          </cell>
          <cell r="H6092" t="str">
            <v>EXECUÇÃO DE PASSEIO EM PISO INTERTRAVADO, COM BLOCO RETANGULAR COR NATURAL DE 20 X 10 CM, ESPESSURA 6 CM. AF_10/2022</v>
          </cell>
          <cell r="I6092" t="str">
            <v>M2</v>
          </cell>
          <cell r="J6092" t="str">
            <v>COEFICIENTE DE REPRESENTATIVIDADE</v>
          </cell>
          <cell r="K6092" t="str">
            <v>77,22</v>
          </cell>
        </row>
        <row r="6093">
          <cell r="A6093" t="str">
            <v>PAVIMENTACAO</v>
          </cell>
          <cell r="B6093" t="str">
            <v>PAVI</v>
          </cell>
          <cell r="C6093" t="str">
            <v>EXECUCAO DE PAVIMENTACOES DIVERSAS</v>
          </cell>
          <cell r="D6093" t="str">
            <v>0057</v>
          </cell>
        </row>
        <row r="6093">
          <cell r="G6093">
            <v>92397</v>
          </cell>
          <cell r="H6093" t="str">
            <v>EXECUÇÃO DE PAVIMENTO EM PISO INTERTRAVADO, COM BLOCO RETANGULAR COR NATURAL DE 20 X 10 CM, ESPESSURA 6 CM. AF_10/2022</v>
          </cell>
          <cell r="I6093" t="str">
            <v>M2</v>
          </cell>
          <cell r="J6093" t="str">
            <v>COEFICIENTE DE REPRESENTATIVIDADE</v>
          </cell>
          <cell r="K6093" t="str">
            <v>68,79</v>
          </cell>
        </row>
        <row r="6094">
          <cell r="A6094" t="str">
            <v>PAVIMENTACAO</v>
          </cell>
          <cell r="B6094" t="str">
            <v>PAVI</v>
          </cell>
          <cell r="C6094" t="str">
            <v>EXECUCAO DE PAVIMENTACOES DIVERSAS</v>
          </cell>
          <cell r="D6094" t="str">
            <v>0057</v>
          </cell>
        </row>
        <row r="6094">
          <cell r="G6094">
            <v>92398</v>
          </cell>
          <cell r="H6094" t="str">
            <v>EXECUÇÃO DE PAVIMENTO EM PISO INTERTRAVADO, COM BLOCO RETANGULAR COR NATURAL DE 20 X 10 CM, ESPESSURA 8 CM. AF_10/2022</v>
          </cell>
          <cell r="I6094" t="str">
            <v>M2</v>
          </cell>
          <cell r="J6094" t="str">
            <v>COEFICIENTE DE REPRESENTATIVIDADE</v>
          </cell>
          <cell r="K6094" t="str">
            <v>85,04</v>
          </cell>
        </row>
        <row r="6095">
          <cell r="A6095" t="str">
            <v>PAVIMENTACAO</v>
          </cell>
          <cell r="B6095" t="str">
            <v>PAVI</v>
          </cell>
          <cell r="C6095" t="str">
            <v>EXECUCAO DE PAVIMENTACOES DIVERSAS</v>
          </cell>
          <cell r="D6095" t="str">
            <v>0057</v>
          </cell>
        </row>
        <row r="6095">
          <cell r="G6095">
            <v>92400</v>
          </cell>
          <cell r="H6095" t="str">
            <v>EXECUÇÃO DE PAVIMENTO EM PISO INTERTRAVADO, COM BLOCO RETANGULAR DE 20 X 10 CM, ESPESSURA 10 CM. AF_10/2022</v>
          </cell>
          <cell r="I6095" t="str">
            <v>M2</v>
          </cell>
          <cell r="J6095" t="str">
            <v>COEFICIENTE DE REPRESENTATIVIDADE</v>
          </cell>
          <cell r="K6095" t="str">
            <v>99,36</v>
          </cell>
        </row>
        <row r="6096">
          <cell r="A6096" t="str">
            <v>PAVIMENTACAO</v>
          </cell>
          <cell r="B6096" t="str">
            <v>PAVI</v>
          </cell>
          <cell r="C6096" t="str">
            <v>EXECUCAO DE PAVIMENTACOES DIVERSAS</v>
          </cell>
          <cell r="D6096" t="str">
            <v>0057</v>
          </cell>
        </row>
        <row r="6096">
          <cell r="G6096">
            <v>92402</v>
          </cell>
          <cell r="H6096" t="str">
            <v>EXECUÇÃO DE PASSEIO EM PISO INTERTRAVADO, COM BLOCO 16 FACES DE 22 X 11 CM, ESPESSURA 6 CM. AF_10/2022</v>
          </cell>
          <cell r="I6096" t="str">
            <v>M2</v>
          </cell>
          <cell r="J6096" t="str">
            <v>COEFICIENTE DE REPRESENTATIVIDADE</v>
          </cell>
          <cell r="K6096" t="str">
            <v>75,58</v>
          </cell>
        </row>
        <row r="6097">
          <cell r="A6097" t="str">
            <v>PAVIMENTACAO</v>
          </cell>
          <cell r="B6097" t="str">
            <v>PAVI</v>
          </cell>
          <cell r="C6097" t="str">
            <v>EXECUCAO DE PAVIMENTACOES DIVERSAS</v>
          </cell>
          <cell r="D6097" t="str">
            <v>0057</v>
          </cell>
        </row>
        <row r="6097">
          <cell r="G6097">
            <v>92403</v>
          </cell>
          <cell r="H6097" t="str">
            <v>EXECUÇÃO DE PAVIMENTO EM PISO INTERTRAVADO, COM BLOCO 16 FACES DE 22 X 11 CM, ESPESSURA 6 CM. AF_10/2022</v>
          </cell>
          <cell r="I6097" t="str">
            <v>M2</v>
          </cell>
          <cell r="J6097" t="str">
            <v>COEFICIENTE DE REPRESENTATIVIDADE</v>
          </cell>
          <cell r="K6097" t="str">
            <v>66,82</v>
          </cell>
        </row>
        <row r="6098">
          <cell r="A6098" t="str">
            <v>PAVIMENTACAO</v>
          </cell>
          <cell r="B6098" t="str">
            <v>PAVI</v>
          </cell>
          <cell r="C6098" t="str">
            <v>EXECUCAO DE PAVIMENTACOES DIVERSAS</v>
          </cell>
          <cell r="D6098" t="str">
            <v>0057</v>
          </cell>
        </row>
        <row r="6098">
          <cell r="G6098">
            <v>92404</v>
          </cell>
          <cell r="H6098" t="str">
            <v>EXECUÇÃO DE PAVIMENTO EM PISO INTERTRAVADO, COM BLOCO 16 FACES DE 22 X 11 CM, ESPESSURA 8 CM. AF_10/2022</v>
          </cell>
          <cell r="I6098" t="str">
            <v>M2</v>
          </cell>
          <cell r="J6098" t="str">
            <v>COEFICIENTE DE REPRESENTATIVIDADE</v>
          </cell>
          <cell r="K6098" t="str">
            <v>83,08</v>
          </cell>
        </row>
        <row r="6099">
          <cell r="A6099" t="str">
            <v>PAVIMENTACAO</v>
          </cell>
          <cell r="B6099" t="str">
            <v>PAVI</v>
          </cell>
          <cell r="C6099" t="str">
            <v>EXECUCAO DE PAVIMENTACOES DIVERSAS</v>
          </cell>
          <cell r="D6099" t="str">
            <v>0057</v>
          </cell>
        </row>
        <row r="6099">
          <cell r="G6099">
            <v>92406</v>
          </cell>
          <cell r="H6099" t="str">
            <v>EXECUÇÃO DE PAVIMENTO EM PISO INTERTRAVADO, COM BLOCO 16 FACES DE 22 X 11 CM, ESPESSURA 10 CM. AF_10/2022</v>
          </cell>
          <cell r="I6099" t="str">
            <v>M2</v>
          </cell>
          <cell r="J6099" t="str">
            <v>COEFICIENTE DE REPRESENTATIVIDADE</v>
          </cell>
          <cell r="K6099" t="str">
            <v>99,12</v>
          </cell>
        </row>
        <row r="6100">
          <cell r="A6100" t="str">
            <v>PAVIMENTACAO</v>
          </cell>
          <cell r="B6100" t="str">
            <v>PAVI</v>
          </cell>
          <cell r="C6100" t="str">
            <v>EXECUCAO DE PAVIMENTACOES DIVERSAS</v>
          </cell>
          <cell r="D6100" t="str">
            <v>0057</v>
          </cell>
        </row>
        <row r="6100">
          <cell r="G6100">
            <v>93679</v>
          </cell>
          <cell r="H6100" t="str">
            <v>EXECUÇÃO DE PASSEIO EM PISO INTERTRAVADO, COM BLOCO RETANGULAR COLORIDO DE 20 X 10 CM, ESPESSURA 6 CM. AF_10/2022</v>
          </cell>
          <cell r="I6100" t="str">
            <v>M2</v>
          </cell>
          <cell r="J6100" t="str">
            <v>COEFICIENTE DE REPRESENTATIVIDADE</v>
          </cell>
          <cell r="K6100" t="str">
            <v>85,77</v>
          </cell>
        </row>
        <row r="6101">
          <cell r="A6101" t="str">
            <v>PAVIMENTACAO</v>
          </cell>
          <cell r="B6101" t="str">
            <v>PAVI</v>
          </cell>
          <cell r="C6101" t="str">
            <v>EXECUCAO DE PAVIMENTACOES DIVERSAS</v>
          </cell>
          <cell r="D6101" t="str">
            <v>0057</v>
          </cell>
        </row>
        <row r="6101">
          <cell r="G6101">
            <v>93680</v>
          </cell>
          <cell r="H6101" t="str">
            <v>EXECUÇÃO DE PAVIMENTO EM PISO INTERTRAVADO, COM BLOCO RETANGULAR COLORIDO DE 20 X 10 CM, ESPESSURA 6 CM. AF_10/2022</v>
          </cell>
          <cell r="I6101" t="str">
            <v>M2</v>
          </cell>
          <cell r="J6101" t="str">
            <v>COEFICIENTE DE REPRESENTATIVIDADE</v>
          </cell>
          <cell r="K6101" t="str">
            <v>77,12</v>
          </cell>
        </row>
        <row r="6102">
          <cell r="A6102" t="str">
            <v>PAVIMENTACAO</v>
          </cell>
          <cell r="B6102" t="str">
            <v>PAVI</v>
          </cell>
          <cell r="C6102" t="str">
            <v>EXECUCAO DE PAVIMENTACOES DIVERSAS</v>
          </cell>
          <cell r="D6102" t="str">
            <v>0057</v>
          </cell>
        </row>
        <row r="6102">
          <cell r="G6102">
            <v>93681</v>
          </cell>
          <cell r="H6102" t="str">
            <v>EXECUÇÃO DE PAVIMENTO EM PISO INTERTRAVADO, COM BLOCO RETANGULAR COLORIDO DE 20 X 10 CM, ESPESSURA 8 CM. AF_10/2022</v>
          </cell>
          <cell r="I6102" t="str">
            <v>M2</v>
          </cell>
          <cell r="J6102" t="str">
            <v>COEFICIENTE DE REPRESENTATIVIDADE</v>
          </cell>
          <cell r="K6102" t="str">
            <v>91,71</v>
          </cell>
        </row>
        <row r="6103">
          <cell r="A6103" t="str">
            <v>PAVIMENTACAO</v>
          </cell>
          <cell r="B6103" t="str">
            <v>PAVI</v>
          </cell>
          <cell r="C6103" t="str">
            <v>EXECUCAO DE PAVIMENTACOES DIVERSAS</v>
          </cell>
          <cell r="D6103" t="str">
            <v>0057</v>
          </cell>
        </row>
        <row r="6103">
          <cell r="G6103">
            <v>97104</v>
          </cell>
          <cell r="H6103" t="str">
            <v>EXECUÇÃO DE PAVIMENTO DE CONCRETO SIMPLES (PCS), FCK = 40 MPA, ESPESSURA DE 15,0 CM. AF_04/2022</v>
          </cell>
          <cell r="I6103" t="str">
            <v>M2</v>
          </cell>
          <cell r="J6103" t="str">
            <v>ATRIBUÍDO SÃO PAULO</v>
          </cell>
          <cell r="K6103" t="str">
            <v>139,94</v>
          </cell>
        </row>
        <row r="6104">
          <cell r="A6104" t="str">
            <v>PAVIMENTACAO</v>
          </cell>
          <cell r="B6104" t="str">
            <v>PAVI</v>
          </cell>
          <cell r="C6104" t="str">
            <v>EXECUCAO DE PAVIMENTACOES DIVERSAS</v>
          </cell>
          <cell r="D6104" t="str">
            <v>0057</v>
          </cell>
        </row>
        <row r="6104">
          <cell r="G6104">
            <v>97105</v>
          </cell>
          <cell r="H6104" t="str">
            <v>EXECUÇÃO DE PAVIMENTO DE CONCRETO SIMPLES (PCS), FCK = 40 MPA, ESPESSURA DE 17,5 CM. AF_04/2022</v>
          </cell>
          <cell r="I6104" t="str">
            <v>M2</v>
          </cell>
          <cell r="J6104" t="str">
            <v>ATRIBUÍDO SÃO PAULO</v>
          </cell>
          <cell r="K6104" t="str">
            <v>159,02</v>
          </cell>
        </row>
        <row r="6105">
          <cell r="A6105" t="str">
            <v>PAVIMENTACAO</v>
          </cell>
          <cell r="B6105" t="str">
            <v>PAVI</v>
          </cell>
          <cell r="C6105" t="str">
            <v>EXECUCAO DE PAVIMENTACOES DIVERSAS</v>
          </cell>
          <cell r="D6105" t="str">
            <v>0057</v>
          </cell>
        </row>
        <row r="6105">
          <cell r="G6105">
            <v>97106</v>
          </cell>
          <cell r="H6105" t="str">
            <v>EXECUÇÃO DE PAVIMENTO DE CONCRETO SIMPLES (PCS), FCK = 40 MPA, ESPESSURA DE 20,0 CM. AF_04/2022</v>
          </cell>
          <cell r="I6105" t="str">
            <v>M2</v>
          </cell>
          <cell r="J6105" t="str">
            <v>ATRIBUÍDO SÃO PAULO</v>
          </cell>
          <cell r="K6105" t="str">
            <v>177,07</v>
          </cell>
        </row>
        <row r="6106">
          <cell r="A6106" t="str">
            <v>PAVIMENTACAO</v>
          </cell>
          <cell r="B6106" t="str">
            <v>PAVI</v>
          </cell>
          <cell r="C6106" t="str">
            <v>EXECUCAO DE PAVIMENTACOES DIVERSAS</v>
          </cell>
          <cell r="D6106" t="str">
            <v>0057</v>
          </cell>
        </row>
        <row r="6106">
          <cell r="G6106">
            <v>97107</v>
          </cell>
          <cell r="H6106" t="str">
            <v>EXECUÇÃO DE PAVIMENTO DE CONCRETO SIMPLES (PCS), FCK = 40 MPA, ESPESSURA DE 22,5 CM. AF_04/2022</v>
          </cell>
          <cell r="I6106" t="str">
            <v>M2</v>
          </cell>
          <cell r="J6106" t="str">
            <v>ATRIBUÍDO SÃO PAULO</v>
          </cell>
          <cell r="K6106" t="str">
            <v>201,87</v>
          </cell>
        </row>
        <row r="6107">
          <cell r="A6107" t="str">
            <v>PAVIMENTACAO</v>
          </cell>
          <cell r="B6107" t="str">
            <v>PAVI</v>
          </cell>
          <cell r="C6107" t="str">
            <v>EXECUCAO DE PAVIMENTACOES DIVERSAS</v>
          </cell>
          <cell r="D6107" t="str">
            <v>0057</v>
          </cell>
        </row>
        <row r="6107">
          <cell r="G6107">
            <v>97108</v>
          </cell>
          <cell r="H6107" t="str">
            <v>EXECUÇÃO DE PAVIMENTO DE CONCRETO SIMPLES (PCS), FCK = 40 MPA, ESPESSURA DE 25,0 CM. AF_04/2022</v>
          </cell>
          <cell r="I6107" t="str">
            <v>M2</v>
          </cell>
          <cell r="J6107" t="str">
            <v>ATRIBUÍDO SÃO PAULO</v>
          </cell>
          <cell r="K6107" t="str">
            <v>229,03</v>
          </cell>
        </row>
        <row r="6108">
          <cell r="A6108" t="str">
            <v>PAVIMENTACAO</v>
          </cell>
          <cell r="B6108" t="str">
            <v>PAVI</v>
          </cell>
          <cell r="C6108" t="str">
            <v>EXECUCAO DE PAVIMENTACOES DIVERSAS</v>
          </cell>
          <cell r="D6108" t="str">
            <v>0057</v>
          </cell>
        </row>
        <row r="6108">
          <cell r="G6108">
            <v>97109</v>
          </cell>
          <cell r="H6108" t="str">
            <v>EXECUÇÃO DE PAVIMENTO DE CONCRETO SIMPLES (PCS), FCK = 40 MPA, ESPESSURA DE 27,5 CM. AF_04/2022</v>
          </cell>
          <cell r="I6108" t="str">
            <v>M2</v>
          </cell>
          <cell r="J6108" t="str">
            <v>ATRIBUÍDO SÃO PAULO</v>
          </cell>
          <cell r="K6108" t="str">
            <v>252,77</v>
          </cell>
        </row>
        <row r="6109">
          <cell r="A6109" t="str">
            <v>PAVIMENTACAO</v>
          </cell>
          <cell r="B6109" t="str">
            <v>PAVI</v>
          </cell>
          <cell r="C6109" t="str">
            <v>EXECUCAO DE PAVIMENTACOES DIVERSAS</v>
          </cell>
          <cell r="D6109" t="str">
            <v>0057</v>
          </cell>
        </row>
        <row r="6109">
          <cell r="G6109">
            <v>97111</v>
          </cell>
          <cell r="H6109" t="str">
            <v>EXECUÇÃO DE PAVIMENTO DE CONCRETO ARMADO (PCA), FCK = 30 MPA, ESPESSURA DE 15,0 CM. AF_04/2022</v>
          </cell>
          <cell r="I6109" t="str">
            <v>M2</v>
          </cell>
          <cell r="J6109" t="str">
            <v>ATRIBUÍDO SÃO PAULO</v>
          </cell>
          <cell r="K6109" t="str">
            <v>263,28</v>
          </cell>
        </row>
        <row r="6110">
          <cell r="A6110" t="str">
            <v>PAVIMENTACAO</v>
          </cell>
          <cell r="B6110" t="str">
            <v>PAVI</v>
          </cell>
          <cell r="C6110" t="str">
            <v>EXECUCAO DE PAVIMENTACOES DIVERSAS</v>
          </cell>
          <cell r="D6110" t="str">
            <v>0057</v>
          </cell>
        </row>
        <row r="6110">
          <cell r="G6110">
            <v>97112</v>
          </cell>
          <cell r="H6110" t="str">
            <v>EXECUÇÃO DE PAVIMENTO DE CONCRETO ARMADO (PCA), FCK = 30 MPA, ESPESSURA DE 17,5 CM. AF_04/2022</v>
          </cell>
          <cell r="I6110" t="str">
            <v>M2</v>
          </cell>
          <cell r="J6110" t="str">
            <v>ATRIBUÍDO SÃO PAULO</v>
          </cell>
          <cell r="K6110" t="str">
            <v>233,07</v>
          </cell>
        </row>
        <row r="6111">
          <cell r="A6111" t="str">
            <v>PAVIMENTACAO</v>
          </cell>
          <cell r="B6111" t="str">
            <v>PAVI</v>
          </cell>
          <cell r="C6111" t="str">
            <v>EXECUCAO DE PAVIMENTACOES DIVERSAS</v>
          </cell>
          <cell r="D6111" t="str">
            <v>0057</v>
          </cell>
        </row>
        <row r="6111">
          <cell r="G6111">
            <v>97113</v>
          </cell>
          <cell r="H6111" t="str">
            <v>APLICAÇÃO DE LONA PLÁSTICA PARA EXECUÇÃO DE PAVIMENTOS DE CONCRETO. AF_04/2022</v>
          </cell>
          <cell r="I6111" t="str">
            <v>M2</v>
          </cell>
          <cell r="J6111" t="str">
            <v>COEFICIENTE DE REPRESENTATIVIDADE</v>
          </cell>
          <cell r="K6111" t="str">
            <v>2,40</v>
          </cell>
        </row>
        <row r="6112">
          <cell r="A6112" t="str">
            <v>PAVIMENTACAO</v>
          </cell>
          <cell r="B6112" t="str">
            <v>PAVI</v>
          </cell>
          <cell r="C6112" t="str">
            <v>EXECUCAO DE PAVIMENTACOES DIVERSAS</v>
          </cell>
          <cell r="D6112" t="str">
            <v>0057</v>
          </cell>
        </row>
        <row r="6112">
          <cell r="G6112">
            <v>97114</v>
          </cell>
          <cell r="H6112" t="str">
            <v>EXECUÇÃO DE JUNTAS DE CONTRAÇÃO PARA PAVIMENTOS DE CONCRETO. AF_04/2022</v>
          </cell>
          <cell r="I6112" t="str">
            <v>M</v>
          </cell>
          <cell r="J6112" t="str">
            <v>COEFICIENTE DE REPRESENTATIVIDADE</v>
          </cell>
          <cell r="K6112" t="str">
            <v>0,34</v>
          </cell>
        </row>
        <row r="6113">
          <cell r="A6113" t="str">
            <v>PAVIMENTACAO</v>
          </cell>
          <cell r="B6113" t="str">
            <v>PAVI</v>
          </cell>
          <cell r="C6113" t="str">
            <v>EXECUCAO DE PAVIMENTACOES DIVERSAS</v>
          </cell>
          <cell r="D6113" t="str">
            <v>0057</v>
          </cell>
        </row>
        <row r="6113">
          <cell r="G6113">
            <v>97115</v>
          </cell>
          <cell r="H6113" t="str">
            <v>APLICAÇÃO DE GRAXA EM BARRAS DE TRANSFERÊNCIA PARA EXECUÇÃO DE PAVIMENTO DE CONCRETO. AF_04/2022</v>
          </cell>
          <cell r="I6113" t="str">
            <v>KG</v>
          </cell>
          <cell r="J6113" t="str">
            <v>COEFICIENTE DE REPRESENTATIVIDADE</v>
          </cell>
          <cell r="K6113" t="str">
            <v>55,24</v>
          </cell>
        </row>
        <row r="6114">
          <cell r="A6114" t="str">
            <v>PAVIMENTACAO</v>
          </cell>
          <cell r="B6114" t="str">
            <v>PAVI</v>
          </cell>
          <cell r="C6114" t="str">
            <v>EXECUCAO DE PAVIMENTACOES DIVERSAS</v>
          </cell>
          <cell r="D6114" t="str">
            <v>0057</v>
          </cell>
        </row>
        <row r="6114">
          <cell r="G6114">
            <v>97116</v>
          </cell>
          <cell r="H6114" t="str">
            <v>BARRAS DE TRANSFERÊNCIA, AÇO CA-25 DE 16,0 MM, PARA EXECUÇÃO DE PAVIMENTO DE CONCRETO - FORNECIMENTO E INSTALAÇÃO. AF_04/2022</v>
          </cell>
          <cell r="I6114" t="str">
            <v>KG</v>
          </cell>
          <cell r="J6114" t="str">
            <v>COEFICIENTE DE REPRESENTATIVIDADE</v>
          </cell>
          <cell r="K6114" t="str">
            <v>21,33</v>
          </cell>
        </row>
        <row r="6115">
          <cell r="A6115" t="str">
            <v>PAVIMENTACAO</v>
          </cell>
          <cell r="B6115" t="str">
            <v>PAVI</v>
          </cell>
          <cell r="C6115" t="str">
            <v>EXECUCAO DE PAVIMENTACOES DIVERSAS</v>
          </cell>
          <cell r="D6115" t="str">
            <v>0057</v>
          </cell>
        </row>
        <row r="6115">
          <cell r="G6115">
            <v>97117</v>
          </cell>
          <cell r="H6115" t="str">
            <v>BARRAS DE TRANSFERÊNCIA, AÇO CA-25 DE 20,0 MM, PARA EXECUÇÃO DE PAVIMENTO DE CONCRETO - FORNECIMENTO E INSTALAÇÃO. AF_04/2022</v>
          </cell>
          <cell r="I6115" t="str">
            <v>KG</v>
          </cell>
          <cell r="J6115" t="str">
            <v>COEFICIENTE DE REPRESENTATIVIDADE</v>
          </cell>
          <cell r="K6115" t="str">
            <v>18,51</v>
          </cell>
        </row>
        <row r="6116">
          <cell r="A6116" t="str">
            <v>PAVIMENTACAO</v>
          </cell>
          <cell r="B6116" t="str">
            <v>PAVI</v>
          </cell>
          <cell r="C6116" t="str">
            <v>EXECUCAO DE PAVIMENTACOES DIVERSAS</v>
          </cell>
          <cell r="D6116" t="str">
            <v>0057</v>
          </cell>
        </row>
        <row r="6116">
          <cell r="G6116">
            <v>97118</v>
          </cell>
          <cell r="H6116" t="str">
            <v>BARRAS DE TRANSFERÊNCIA, AÇO CA-25 DE 25,0 MM, PARA EXECUÇÃO DE PAVIMENTO DE CONCRETO - FORNECIMENTO E INSTALAÇÃO. AF_04/2022</v>
          </cell>
          <cell r="I6116" t="str">
            <v>KG</v>
          </cell>
          <cell r="J6116" t="str">
            <v>COEFICIENTE DE REPRESENTATIVIDADE</v>
          </cell>
          <cell r="K6116" t="str">
            <v>15,28</v>
          </cell>
        </row>
        <row r="6117">
          <cell r="A6117" t="str">
            <v>PAVIMENTACAO</v>
          </cell>
          <cell r="B6117" t="str">
            <v>PAVI</v>
          </cell>
          <cell r="C6117" t="str">
            <v>EXECUCAO DE PAVIMENTACOES DIVERSAS</v>
          </cell>
          <cell r="D6117" t="str">
            <v>0057</v>
          </cell>
        </row>
        <row r="6117">
          <cell r="G6117">
            <v>97119</v>
          </cell>
          <cell r="H6117" t="str">
            <v>BARRAS DE TRANSFERÊNCIA, AÇO CA-25 DE 32,0 MM, PARA EXECUÇÃO DE PAVIMENTO DE CONCRETO - FORNECIMENTO E INSTALAÇÃO. AF_04/2022</v>
          </cell>
          <cell r="I6117" t="str">
            <v>KG</v>
          </cell>
          <cell r="J6117" t="str">
            <v>COEFICIENTE DE REPRESENTATIVIDADE</v>
          </cell>
          <cell r="K6117" t="str">
            <v>13,70</v>
          </cell>
        </row>
        <row r="6118">
          <cell r="A6118" t="str">
            <v>PAVIMENTACAO</v>
          </cell>
          <cell r="B6118" t="str">
            <v>PAVI</v>
          </cell>
          <cell r="C6118" t="str">
            <v>EXECUCAO DE PAVIMENTACOES DIVERSAS</v>
          </cell>
          <cell r="D6118" t="str">
            <v>0057</v>
          </cell>
        </row>
        <row r="6118">
          <cell r="G6118">
            <v>97120</v>
          </cell>
          <cell r="H6118" t="str">
            <v>BARRAS DE LIGAÇÃO, AÇO CA-50 DE 10 MM, PARA EXECUÇÃO DE PAVIMENTO DE CONCRETO - FORNECIMENTO E INSTALAÇÃO. AF_04/2022</v>
          </cell>
          <cell r="I6118" t="str">
            <v>KG</v>
          </cell>
          <cell r="J6118" t="str">
            <v>COEFICIENTE DE REPRESENTATIVIDADE</v>
          </cell>
          <cell r="K6118" t="str">
            <v>8,80</v>
          </cell>
        </row>
        <row r="6119">
          <cell r="A6119" t="str">
            <v>PAVIMENTACAO</v>
          </cell>
          <cell r="B6119" t="str">
            <v>PAVI</v>
          </cell>
          <cell r="C6119" t="str">
            <v>EXECUCAO DE PAVIMENTACOES DIVERSAS</v>
          </cell>
          <cell r="D6119" t="str">
            <v>0057</v>
          </cell>
        </row>
        <row r="6119">
          <cell r="G6119">
            <v>101167</v>
          </cell>
          <cell r="H6119" t="str">
            <v>EXECUÇÃO DE PAVIMENTO EM PARALELEPÍPEDOS, REJUNTAMENTO COM PÓ DE PEDRA. AF_05/2020</v>
          </cell>
          <cell r="I6119" t="str">
            <v>M2</v>
          </cell>
          <cell r="J6119" t="str">
            <v>ATRIBUÍDO SÃO PAULO</v>
          </cell>
          <cell r="K6119" t="str">
            <v>193,81</v>
          </cell>
        </row>
        <row r="6120">
          <cell r="A6120" t="str">
            <v>PAVIMENTACAO</v>
          </cell>
          <cell r="B6120" t="str">
            <v>PAVI</v>
          </cell>
          <cell r="C6120" t="str">
            <v>EXECUCAO DE PAVIMENTACOES DIVERSAS</v>
          </cell>
          <cell r="D6120" t="str">
            <v>0057</v>
          </cell>
        </row>
        <row r="6120">
          <cell r="G6120">
            <v>101169</v>
          </cell>
          <cell r="H6120" t="str">
            <v>EXECUÇÃO DE PAVIMENTO EM PARALELEPÍPEDOS, REJUNTAMENTO COM ARGAMASSA TRAÇO 1:3 (CIMENTO E AREIA). AF_05/2020</v>
          </cell>
          <cell r="I6120" t="str">
            <v>M2</v>
          </cell>
          <cell r="J6120" t="str">
            <v>ATRIBUÍDO SÃO PAULO</v>
          </cell>
          <cell r="K6120" t="str">
            <v>207,61</v>
          </cell>
        </row>
        <row r="6121">
          <cell r="A6121" t="str">
            <v>PAVIMENTACAO</v>
          </cell>
          <cell r="B6121" t="str">
            <v>PAVI</v>
          </cell>
          <cell r="C6121" t="str">
            <v>EXECUCAO DE PAVIMENTACOES DIVERSAS</v>
          </cell>
          <cell r="D6121" t="str">
            <v>0057</v>
          </cell>
        </row>
        <row r="6121">
          <cell r="G6121">
            <v>101170</v>
          </cell>
          <cell r="H6121" t="str">
            <v>EXECUÇÃO DE PAVIMENTO EM PEDRAS POLIÉDRICAS, REJUNTAMENTO COM PÓ DE PEDRA. AF_05/2020</v>
          </cell>
          <cell r="I6121" t="str">
            <v>M2</v>
          </cell>
          <cell r="J6121" t="str">
            <v>ATRIBUÍDO SÃO PAULO</v>
          </cell>
          <cell r="K6121" t="str">
            <v>51,78</v>
          </cell>
        </row>
        <row r="6122">
          <cell r="A6122" t="str">
            <v>PAVIMENTACAO</v>
          </cell>
          <cell r="B6122" t="str">
            <v>PAVI</v>
          </cell>
          <cell r="C6122" t="str">
            <v>EXECUCAO DE PAVIMENTACOES DIVERSAS</v>
          </cell>
          <cell r="D6122" t="str">
            <v>0057</v>
          </cell>
        </row>
        <row r="6122">
          <cell r="G6122">
            <v>101172</v>
          </cell>
          <cell r="H6122" t="str">
            <v>EXECUÇÃO DE PAVIMENTO EM PEDRAS POLIÉDRICAS, REJUNTAMENTO COM ARGAMASSA TRAÇO 1:3 (CIMENTO E AREIA). AF_05/2020</v>
          </cell>
          <cell r="I6122" t="str">
            <v>M2</v>
          </cell>
          <cell r="J6122" t="str">
            <v>ATRIBUÍDO SÃO PAULO</v>
          </cell>
          <cell r="K6122" t="str">
            <v>76,70</v>
          </cell>
        </row>
        <row r="6123">
          <cell r="A6123" t="str">
            <v>PAVIMENTACAO</v>
          </cell>
          <cell r="B6123" t="str">
            <v>PAVI</v>
          </cell>
          <cell r="C6123" t="str">
            <v>EXECUCAO DE PAVIMENTACOES DIVERSAS</v>
          </cell>
          <cell r="D6123" t="str">
            <v>0057</v>
          </cell>
        </row>
        <row r="6123">
          <cell r="G6123">
            <v>103904</v>
          </cell>
          <cell r="H6123" t="str">
            <v>EXECUÇÃO DE PAVIMENTO DE CONCRETO SIMPLES (PCS), FCK = 35 MPA, ESPESSURA DE 15,0 CM. AF_04/2022</v>
          </cell>
          <cell r="I6123" t="str">
            <v>M2</v>
          </cell>
          <cell r="J6123" t="str">
            <v>ATRIBUÍDO SÃO PAULO</v>
          </cell>
          <cell r="K6123" t="str">
            <v>135,80</v>
          </cell>
        </row>
        <row r="6124">
          <cell r="A6124" t="str">
            <v>PAVIMENTACAO</v>
          </cell>
          <cell r="B6124" t="str">
            <v>PAVI</v>
          </cell>
          <cell r="C6124" t="str">
            <v>EXECUCAO DE PAVIMENTACOES DIVERSAS</v>
          </cell>
          <cell r="D6124" t="str">
            <v>0057</v>
          </cell>
        </row>
        <row r="6124">
          <cell r="G6124">
            <v>103905</v>
          </cell>
          <cell r="H6124" t="str">
            <v>EXECUÇÃO DE PAVIMENTO DE CONCRETO SIMPLES (PCS), FCK = 35 MPA, ESPESSURA DE 16,0 CM. AF_04/2022</v>
          </cell>
          <cell r="I6124" t="str">
            <v>M2</v>
          </cell>
          <cell r="J6124" t="str">
            <v>ATRIBUÍDO SÃO PAULO</v>
          </cell>
          <cell r="K6124" t="str">
            <v>143,73</v>
          </cell>
        </row>
        <row r="6125">
          <cell r="A6125" t="str">
            <v>PAVIMENTACAO</v>
          </cell>
          <cell r="B6125" t="str">
            <v>PAVI</v>
          </cell>
          <cell r="C6125" t="str">
            <v>EXECUCAO DE PAVIMENTACOES DIVERSAS</v>
          </cell>
          <cell r="D6125" t="str">
            <v>0057</v>
          </cell>
        </row>
        <row r="6125">
          <cell r="G6125">
            <v>103906</v>
          </cell>
          <cell r="H6125" t="str">
            <v>EXECUÇÃO DE PAVIMENTO DE CONCRETO SIMPLES (PCS), FCK = 40 MPA, ESPESSURA DE 16,0 CM. AF_04/2022</v>
          </cell>
          <cell r="I6125" t="str">
            <v>M2</v>
          </cell>
          <cell r="J6125" t="str">
            <v>ATRIBUÍDO SÃO PAULO</v>
          </cell>
          <cell r="K6125" t="str">
            <v>171,81</v>
          </cell>
        </row>
        <row r="6126">
          <cell r="A6126" t="str">
            <v>PAVIMENTACAO</v>
          </cell>
          <cell r="B6126" t="str">
            <v>PAVI</v>
          </cell>
          <cell r="C6126" t="str">
            <v>EXECUCAO DE PAVIMENTACOES DIVERSAS</v>
          </cell>
          <cell r="D6126" t="str">
            <v>0057</v>
          </cell>
        </row>
        <row r="6126">
          <cell r="G6126">
            <v>103907</v>
          </cell>
          <cell r="H6126" t="str">
            <v>EXECUÇÃO DE PAVIMENTO DE CONCRETO SIMPLES (PCS), FCK = 35 MPA, ESPESSURA DE 17,5 CM. AF_04/2022</v>
          </cell>
          <cell r="I6126" t="str">
            <v>M2</v>
          </cell>
          <cell r="J6126" t="str">
            <v>ATRIBUÍDO SÃO PAULO</v>
          </cell>
          <cell r="K6126" t="str">
            <v>151,90</v>
          </cell>
        </row>
        <row r="6127">
          <cell r="A6127" t="str">
            <v>PAVIMENTACAO</v>
          </cell>
          <cell r="B6127" t="str">
            <v>PAVI</v>
          </cell>
          <cell r="C6127" t="str">
            <v>EXECUCAO DE PAVIMENTACOES DIVERSAS</v>
          </cell>
          <cell r="D6127" t="str">
            <v>0057</v>
          </cell>
        </row>
        <row r="6127">
          <cell r="G6127">
            <v>103908</v>
          </cell>
          <cell r="H6127" t="str">
            <v>EXECUÇÃO PAVIMENTO DE CONCRETO SIMPLES (PCS), FCK = 35 MPA, ESPESSURA DE 20,0 CM. AF_04/2022</v>
          </cell>
          <cell r="I6127" t="str">
            <v>M2</v>
          </cell>
          <cell r="J6127" t="str">
            <v>ATRIBUÍDO SÃO PAULO</v>
          </cell>
          <cell r="K6127" t="str">
            <v>171,55</v>
          </cell>
        </row>
        <row r="6128">
          <cell r="A6128" t="str">
            <v>PAVIMENTACAO</v>
          </cell>
          <cell r="B6128" t="str">
            <v>PAVI</v>
          </cell>
          <cell r="C6128" t="str">
            <v>EXECUCAO DE PAVIMENTACOES DIVERSAS</v>
          </cell>
          <cell r="D6128" t="str">
            <v>0057</v>
          </cell>
        </row>
        <row r="6128">
          <cell r="G6128">
            <v>103909</v>
          </cell>
          <cell r="H6128" t="str">
            <v>EXECUÇÃO PAVIMENTO DE CONCRETO SIMPLES (PCS), FCK = 35 MPA, ESPESSURA DE 22,5 CM. AF_04/2022</v>
          </cell>
          <cell r="I6128" t="str">
            <v>M2</v>
          </cell>
          <cell r="J6128" t="str">
            <v>ATRIBUÍDO SÃO PAULO</v>
          </cell>
          <cell r="K6128" t="str">
            <v>195,66</v>
          </cell>
        </row>
        <row r="6129">
          <cell r="A6129" t="str">
            <v>PAVIMENTACAO</v>
          </cell>
          <cell r="B6129" t="str">
            <v>PAVI</v>
          </cell>
          <cell r="C6129" t="str">
            <v>EXECUCAO DE PAVIMENTACOES DIVERSAS</v>
          </cell>
          <cell r="D6129" t="str">
            <v>0057</v>
          </cell>
        </row>
        <row r="6129">
          <cell r="G6129">
            <v>103911</v>
          </cell>
          <cell r="H6129" t="str">
            <v>EXECUÇÃO DE PAVIMENTO DE CONCRETO SIMPLES (PCS), FCK = 35 MPA, ESPESSURA DE 25,0 CM. AF_04/2022</v>
          </cell>
          <cell r="I6129" t="str">
            <v>M2</v>
          </cell>
          <cell r="J6129" t="str">
            <v>ATRIBUÍDO SÃO PAULO</v>
          </cell>
          <cell r="K6129" t="str">
            <v>222,13</v>
          </cell>
        </row>
        <row r="6130">
          <cell r="A6130" t="str">
            <v>PAVIMENTACAO</v>
          </cell>
          <cell r="B6130" t="str">
            <v>PAVI</v>
          </cell>
          <cell r="C6130" t="str">
            <v>EXECUCAO DE PAVIMENTACOES DIVERSAS</v>
          </cell>
          <cell r="D6130" t="str">
            <v>0057</v>
          </cell>
        </row>
        <row r="6130">
          <cell r="G6130">
            <v>103912</v>
          </cell>
          <cell r="H6130" t="str">
            <v>EXECUÇÃO PAVIMENTO DE CONCRETO SIMPLES (PCS), FCK = 35 MPA, ESPESSURA DE 27,5 CM. AF_04/2022</v>
          </cell>
          <cell r="I6130" t="str">
            <v>M2</v>
          </cell>
          <cell r="J6130" t="str">
            <v>ATRIBUÍDO SÃO PAULO</v>
          </cell>
          <cell r="K6130" t="str">
            <v>245,18</v>
          </cell>
        </row>
        <row r="6131">
          <cell r="A6131" t="str">
            <v>PAVIMENTACAO</v>
          </cell>
          <cell r="B6131" t="str">
            <v>PAVI</v>
          </cell>
          <cell r="C6131" t="str">
            <v>EXECUCAO DE PAVIMENTACOES DIVERSAS</v>
          </cell>
          <cell r="D6131" t="str">
            <v>0057</v>
          </cell>
        </row>
        <row r="6131">
          <cell r="G6131">
            <v>103913</v>
          </cell>
          <cell r="H6131" t="str">
            <v>EXECUÇÃO DE PISO INDUSTRIAL DE CONCRETO ARMADO, FCK = 20 MPA, ESPESSURA DE 12,0 CM. AF_04/2022</v>
          </cell>
          <cell r="I6131" t="str">
            <v>M2</v>
          </cell>
          <cell r="J6131" t="str">
            <v>ATRIBUÍDO SÃO PAULO</v>
          </cell>
          <cell r="K6131" t="str">
            <v>128,59</v>
          </cell>
        </row>
        <row r="6132">
          <cell r="A6132" t="str">
            <v>PAVIMENTACAO</v>
          </cell>
          <cell r="B6132" t="str">
            <v>PAVI</v>
          </cell>
          <cell r="C6132" t="str">
            <v>EXECUCAO DE PAVIMENTACOES DIVERSAS</v>
          </cell>
          <cell r="D6132" t="str">
            <v>0057</v>
          </cell>
        </row>
        <row r="6132">
          <cell r="G6132">
            <v>103914</v>
          </cell>
          <cell r="H6132" t="str">
            <v>EXECUÇÃO DE PISO INDUSTRIAL DE CONCRETO ARMADO, FCK = 20 MPA, ESPESSURA DE 14,0 CM. AF_04/2022</v>
          </cell>
          <cell r="I6132" t="str">
            <v>M2</v>
          </cell>
          <cell r="J6132" t="str">
            <v>ATRIBUÍDO SÃO PAULO</v>
          </cell>
          <cell r="K6132" t="str">
            <v>149,55</v>
          </cell>
        </row>
        <row r="6133">
          <cell r="A6133" t="str">
            <v>PAVIMENTACAO</v>
          </cell>
          <cell r="B6133" t="str">
            <v>PAVI</v>
          </cell>
          <cell r="C6133" t="str">
            <v>EXECUCAO DE PAVIMENTACOES DIVERSAS</v>
          </cell>
          <cell r="D6133" t="str">
            <v>0057</v>
          </cell>
        </row>
        <row r="6133">
          <cell r="G6133">
            <v>103915</v>
          </cell>
          <cell r="H6133" t="str">
            <v>EXECUÇÃO DE PISO INDUSTRIAL DE CONCRETO ARMADO, FCK = 20 MPA, ESPESSURA DE 15,0 CM. AF_04/2022</v>
          </cell>
          <cell r="I6133" t="str">
            <v>M2</v>
          </cell>
          <cell r="J6133" t="str">
            <v>ATRIBUÍDO SÃO PAULO</v>
          </cell>
          <cell r="K6133" t="str">
            <v>163,29</v>
          </cell>
        </row>
        <row r="6134">
          <cell r="A6134" t="str">
            <v>PAVIMENTACAO</v>
          </cell>
          <cell r="B6134" t="str">
            <v>PAVI</v>
          </cell>
          <cell r="C6134" t="str">
            <v>EXECUCAO DE PAVIMENTACOES DIVERSAS</v>
          </cell>
          <cell r="D6134" t="str">
            <v>0057</v>
          </cell>
        </row>
        <row r="6134">
          <cell r="G6134">
            <v>103916</v>
          </cell>
          <cell r="H6134" t="str">
            <v>EXECUÇÃO DE PISO INDUSTRIAL DE CONCRETO ARMADO, FCK = 20 MPA, ESPESSURA DE 18,0 CM. AF_04/2022</v>
          </cell>
          <cell r="I6134" t="str">
            <v>M2</v>
          </cell>
          <cell r="J6134" t="str">
            <v>ATRIBUÍDO SÃO PAULO</v>
          </cell>
          <cell r="K6134" t="str">
            <v>187,40</v>
          </cell>
        </row>
        <row r="6135">
          <cell r="A6135" t="str">
            <v>PAVIMENTACAO</v>
          </cell>
          <cell r="B6135" t="str">
            <v>PAVI</v>
          </cell>
          <cell r="C6135" t="str">
            <v>EXECUCAO DE PAVIMENTACOES DIVERSAS</v>
          </cell>
          <cell r="D6135" t="str">
            <v>0057</v>
          </cell>
        </row>
        <row r="6135">
          <cell r="G6135">
            <v>103917</v>
          </cell>
          <cell r="H6135" t="str">
            <v>EXECUÇÃO DE PISO INDUSTRIAL DE CONCRETO ARMADO, FCK = 20 MPA, ESPESSURA DE 20,0 CM. AF_04/2022</v>
          </cell>
          <cell r="I6135" t="str">
            <v>M2</v>
          </cell>
          <cell r="J6135" t="str">
            <v>ATRIBUÍDO SÃO PAULO</v>
          </cell>
          <cell r="K6135" t="str">
            <v>215,65</v>
          </cell>
        </row>
        <row r="6136">
          <cell r="A6136" t="str">
            <v>PAVIMENTACAO</v>
          </cell>
          <cell r="B6136" t="str">
            <v>PAVI</v>
          </cell>
          <cell r="C6136" t="str">
            <v>EXECUCAO DE PAVIMENTACOES DIVERSAS</v>
          </cell>
          <cell r="D6136" t="str">
            <v>0057</v>
          </cell>
        </row>
        <row r="6136">
          <cell r="G6136">
            <v>103918</v>
          </cell>
          <cell r="H6136" t="str">
            <v>EXECUÇÃO DE PISO INDUSTRIAL DE CONCRETO ARMADO, FCK = 20 MPA, ESPESSURA DE 22,0 CM. AF_04/2022</v>
          </cell>
          <cell r="I6136" t="str">
            <v>M2</v>
          </cell>
          <cell r="J6136" t="str">
            <v>ATRIBUÍDO SÃO PAULO</v>
          </cell>
          <cell r="K6136" t="str">
            <v>228,84</v>
          </cell>
        </row>
        <row r="6137">
          <cell r="A6137" t="str">
            <v>PAVIMENTACAO</v>
          </cell>
          <cell r="B6137" t="str">
            <v>PAVI</v>
          </cell>
          <cell r="C6137" t="str">
            <v>EXECUCAO DE PAVIMENTACOES DIVERSAS</v>
          </cell>
          <cell r="D6137" t="str">
            <v>0057</v>
          </cell>
        </row>
        <row r="6137">
          <cell r="G6137">
            <v>104432</v>
          </cell>
          <cell r="H6137" t="str">
            <v>EXECUÇÃO DE PASSEIO EM PISO INTERTRAVADO, COM BLOCO RAQUETE  22 X 13,5 CM, ESPESSURA 6 CM. AF_10/2022</v>
          </cell>
          <cell r="I6137" t="str">
            <v>M2</v>
          </cell>
          <cell r="J6137" t="str">
            <v>COEFICIENTE DE REPRESENTATIVIDADE</v>
          </cell>
          <cell r="K6137" t="str">
            <v>80,94</v>
          </cell>
        </row>
        <row r="6138">
          <cell r="A6138" t="str">
            <v>PAVIMENTACAO</v>
          </cell>
          <cell r="B6138" t="str">
            <v>PAVI</v>
          </cell>
          <cell r="C6138" t="str">
            <v>EXECUCAO DE PAVIMENTACOES DIVERSAS</v>
          </cell>
          <cell r="D6138" t="str">
            <v>0057</v>
          </cell>
        </row>
        <row r="6138">
          <cell r="G6138">
            <v>104433</v>
          </cell>
          <cell r="H6138" t="str">
            <v>EXECUÇÃO DE PAVIMENTO EM PISO INTERTRAVADO, COM BLOCO RAQUETE  22 X 13,5 CM, ESPESSURA 6 CM. AF_10/2022</v>
          </cell>
          <cell r="I6138" t="str">
            <v>M2</v>
          </cell>
          <cell r="J6138" t="str">
            <v>COEFICIENTE DE REPRESENTATIVIDADE</v>
          </cell>
          <cell r="K6138" t="str">
            <v>71,51</v>
          </cell>
        </row>
        <row r="6139">
          <cell r="A6139" t="str">
            <v>PAVIMENTACAO</v>
          </cell>
          <cell r="B6139" t="str">
            <v>PAVI</v>
          </cell>
          <cell r="C6139" t="str">
            <v>SINALIZACAO HORIZONTAL/VERTICAL</v>
          </cell>
          <cell r="D6139" t="str">
            <v>0249</v>
          </cell>
        </row>
        <row r="6139">
          <cell r="G6139">
            <v>103689</v>
          </cell>
          <cell r="H6139" t="str">
            <v>FORNECIMENTO E INSTALAÇÃO DE PLACA DE OBRA COM CHAPA GALVANIZADA E ESTRUTURA DE MADEIRA. AF_03/2022_PS</v>
          </cell>
          <cell r="I6139" t="str">
            <v>M2</v>
          </cell>
          <cell r="J6139" t="str">
            <v>ATRIBUÍDO SÃO PAULO</v>
          </cell>
          <cell r="K6139" t="str">
            <v>454,41</v>
          </cell>
        </row>
        <row r="6140">
          <cell r="A6140" t="str">
            <v>PAVIMENTACAO</v>
          </cell>
          <cell r="B6140" t="str">
            <v>PAVI</v>
          </cell>
          <cell r="C6140" t="str">
            <v>SINALIZACAO HORIZONTAL/VERTICAL</v>
          </cell>
          <cell r="D6140" t="str">
            <v>0249</v>
          </cell>
        </row>
        <row r="6140">
          <cell r="G6140">
            <v>103694</v>
          </cell>
          <cell r="H6140" t="str">
            <v>FORNECIMENTO E INSTALAÇÃO DE SUPORTE DE MADEIRA  PARA PLACAS DE SINALIZAÇÃO, EM SOLO, COM H= DE 2,5 M E SEÇÃO DE 7,5 X 7,5 CM. AF_03/2022</v>
          </cell>
          <cell r="I6140" t="str">
            <v>UN</v>
          </cell>
          <cell r="J6140" t="str">
            <v>COEFICIENTE DE REPRESENTATIVIDADE</v>
          </cell>
          <cell r="K6140" t="str">
            <v>105,10</v>
          </cell>
        </row>
        <row r="6141">
          <cell r="A6141" t="str">
            <v>PAVIMENTACAO</v>
          </cell>
          <cell r="B6141" t="str">
            <v>PAVI</v>
          </cell>
          <cell r="C6141" t="str">
            <v>SINALIZACAO HORIZONTAL/VERTICAL</v>
          </cell>
          <cell r="D6141" t="str">
            <v>0249</v>
          </cell>
        </row>
        <row r="6141">
          <cell r="G6141">
            <v>103695</v>
          </cell>
          <cell r="H6141" t="str">
            <v>FORNECIMENTO E INSTALAÇÃO DE SUPORTE DE MADEIRA PARA PLACAS DE SINALIZAÇÃO, EM SOLO, COM H= DE 2,0 M E SEÇÃO DE 7,5 X 7,5 CM. AF_03/2022</v>
          </cell>
          <cell r="I6141" t="str">
            <v>UN</v>
          </cell>
          <cell r="J6141" t="str">
            <v>COEFICIENTE DE REPRESENTATIVIDADE</v>
          </cell>
          <cell r="K6141" t="str">
            <v>94,12</v>
          </cell>
        </row>
        <row r="6142">
          <cell r="A6142" t="str">
            <v>PAVIMENTACAO</v>
          </cell>
          <cell r="B6142" t="str">
            <v>PAVI</v>
          </cell>
          <cell r="C6142" t="str">
            <v>SINALIZACAO HORIZONTAL/VERTICAL</v>
          </cell>
          <cell r="D6142" t="str">
            <v>0249</v>
          </cell>
        </row>
        <row r="6142">
          <cell r="G6142">
            <v>103696</v>
          </cell>
          <cell r="H6142" t="str">
            <v>FORNECIMENTO E INSTALAÇÃO DE SUPORTE DE MADEIRA PARA PLACAS DE SINALIZAÇÃO EM CONCRETO, COM H= DE 2,5 M E SEÇÃO DE 7,5 X 7,5 CM. AF_03/2022</v>
          </cell>
          <cell r="I6142" t="str">
            <v>UN</v>
          </cell>
          <cell r="J6142" t="str">
            <v>COEFICIENTE DE REPRESENTATIVIDADE</v>
          </cell>
          <cell r="K6142" t="str">
            <v>129,36</v>
          </cell>
        </row>
        <row r="6143">
          <cell r="A6143" t="str">
            <v>PAVIMENTACAO</v>
          </cell>
          <cell r="B6143" t="str">
            <v>PAVI</v>
          </cell>
          <cell r="C6143" t="str">
            <v>SINALIZACAO HORIZONTAL/VERTICAL</v>
          </cell>
          <cell r="D6143" t="str">
            <v>0249</v>
          </cell>
        </row>
        <row r="6143">
          <cell r="G6143">
            <v>103697</v>
          </cell>
          <cell r="H6143" t="str">
            <v>FORNECIMENTO E INSTALAÇÃO DE SUPORTE DE MADEIRA PARA PLACAS DE SINALIZAÇÃO, EM BASE DE CONCRETO, COM H= DE 2,0 M E SEÇÃO DE 7,5 X 7,5 CM. AF_03/2022</v>
          </cell>
          <cell r="I6143" t="str">
            <v>UN</v>
          </cell>
          <cell r="J6143" t="str">
            <v>COEFICIENTE DE REPRESENTATIVIDADE</v>
          </cell>
          <cell r="K6143" t="str">
            <v>118,38</v>
          </cell>
        </row>
        <row r="6144">
          <cell r="A6144" t="str">
            <v>PAVIMENTACAO</v>
          </cell>
          <cell r="B6144" t="str">
            <v>PAVI</v>
          </cell>
          <cell r="C6144" t="str">
            <v>FABRICACAO/EXECUCAO DE CBUQ/PRE-MISTURADOS</v>
          </cell>
          <cell r="D6144" t="str">
            <v>0287</v>
          </cell>
        </row>
        <row r="6144">
          <cell r="G6144">
            <v>95995</v>
          </cell>
          <cell r="H6144" t="str">
            <v>EXECUÇÃO DE PAVIMENTO COM APLICAÇÃO DE CONCRETO ASFÁLTICO, CAMADA DE ROLAMENTO - EXCLUSIVE CARGA E TRANSPORTE. AF_11/2019</v>
          </cell>
          <cell r="I6144" t="str">
            <v>M3</v>
          </cell>
          <cell r="J6144" t="str">
            <v>ATRIBUÍDO SÃO PAULO</v>
          </cell>
          <cell r="K6144" t="str">
            <v>1.879,18</v>
          </cell>
        </row>
        <row r="6145">
          <cell r="A6145" t="str">
            <v>PAVIMENTACAO</v>
          </cell>
          <cell r="B6145" t="str">
            <v>PAVI</v>
          </cell>
          <cell r="C6145" t="str">
            <v>FABRICACAO/EXECUCAO DE CBUQ/PRE-MISTURADOS</v>
          </cell>
          <cell r="D6145" t="str">
            <v>0287</v>
          </cell>
        </row>
        <row r="6145">
          <cell r="G6145">
            <v>95996</v>
          </cell>
          <cell r="H6145" t="str">
            <v>EXECUÇÃO DE PAVIMENTO COM APLICAÇÃO DE CONCRETO ASFÁLTICO, CAMADA DE BINDER - EXCLUSIVE CARGA E TRANSPORTE. AF_11/2019</v>
          </cell>
          <cell r="I6145" t="str">
            <v>M3</v>
          </cell>
          <cell r="J6145" t="str">
            <v>ATRIBUÍDO SÃO PAULO</v>
          </cell>
          <cell r="K6145" t="str">
            <v>1.629,65</v>
          </cell>
        </row>
        <row r="6146">
          <cell r="A6146" t="str">
            <v>PAVIMENTACAO</v>
          </cell>
          <cell r="B6146" t="str">
            <v>PAVI</v>
          </cell>
          <cell r="C6146" t="str">
            <v>FABRICACAO/EXECUCAO DE CBUQ/PRE-MISTURADOS</v>
          </cell>
          <cell r="D6146" t="str">
            <v>0287</v>
          </cell>
        </row>
        <row r="6146">
          <cell r="G6146">
            <v>96001</v>
          </cell>
          <cell r="H6146" t="str">
            <v>FRESAGEM DE PAVIMENTO ASFÁLTICO (PROFUNDIDADE ATÉ 5,0 CM) - EXCLUSIVE TRANSPORTE. AF_11/2019</v>
          </cell>
          <cell r="I6146" t="str">
            <v>M2</v>
          </cell>
          <cell r="J6146" t="str">
            <v>ATRIBUÍDO SÃO PAULO</v>
          </cell>
          <cell r="K6146" t="str">
            <v>7,44</v>
          </cell>
        </row>
        <row r="6147">
          <cell r="A6147" t="str">
            <v>PAVIMENTACAO</v>
          </cell>
          <cell r="B6147" t="str">
            <v>PAVI</v>
          </cell>
          <cell r="C6147" t="str">
            <v>FABRICACAO/EXECUCAO DE CBUQ/PRE-MISTURADOS</v>
          </cell>
          <cell r="D6147" t="str">
            <v>0287</v>
          </cell>
        </row>
        <row r="6147">
          <cell r="G6147">
            <v>96393</v>
          </cell>
          <cell r="H6147" t="str">
            <v>USINAGEM DE BRITA GRADUADA SIMPLES. AF_03/2020</v>
          </cell>
          <cell r="I6147" t="str">
            <v>M3</v>
          </cell>
          <cell r="J6147" t="str">
            <v>ATRIBUÍDO SÃO PAULO</v>
          </cell>
          <cell r="K6147" t="str">
            <v>201,25</v>
          </cell>
        </row>
        <row r="6148">
          <cell r="A6148" t="str">
            <v>PAVIMENTACAO</v>
          </cell>
          <cell r="B6148" t="str">
            <v>PAVI</v>
          </cell>
          <cell r="C6148" t="str">
            <v>FABRICACAO/EXECUCAO DE CBUQ/PRE-MISTURADOS</v>
          </cell>
          <cell r="D6148" t="str">
            <v>0287</v>
          </cell>
        </row>
        <row r="6148">
          <cell r="G6148">
            <v>96394</v>
          </cell>
          <cell r="H6148" t="str">
            <v>USINAGEM DE BRITA GRADUADA TRATADA COM CIMENTO. AF_03/2020</v>
          </cell>
          <cell r="I6148" t="str">
            <v>M3</v>
          </cell>
          <cell r="J6148" t="str">
            <v>ATRIBUÍDO SÃO PAULO</v>
          </cell>
          <cell r="K6148" t="str">
            <v>265,74</v>
          </cell>
        </row>
        <row r="6149">
          <cell r="A6149" t="str">
            <v>PAVIMENTACAO</v>
          </cell>
          <cell r="B6149" t="str">
            <v>PAVI</v>
          </cell>
          <cell r="C6149" t="str">
            <v>FABRICACAO/EXECUCAO DE CBUQ/PRE-MISTURADOS</v>
          </cell>
          <cell r="D6149" t="str">
            <v>0287</v>
          </cell>
        </row>
        <row r="6149">
          <cell r="G6149">
            <v>96395</v>
          </cell>
          <cell r="H6149" t="str">
            <v>USINAGEM DE CONCRETO PARA COMPACTAÇÃO COM ROLO. AF_03/2020</v>
          </cell>
          <cell r="I6149" t="str">
            <v>M3</v>
          </cell>
          <cell r="J6149" t="str">
            <v>ATRIBUÍDO SÃO PAULO</v>
          </cell>
          <cell r="K6149" t="str">
            <v>355,59</v>
          </cell>
        </row>
        <row r="6150">
          <cell r="A6150" t="str">
            <v>PINTURAS</v>
          </cell>
          <cell r="B6150" t="str">
            <v>PINT</v>
          </cell>
          <cell r="C6150" t="str">
            <v>PINTURA DE PAREDE</v>
          </cell>
          <cell r="D6150" t="str">
            <v>0155</v>
          </cell>
        </row>
        <row r="6150">
          <cell r="G6150">
            <v>88411</v>
          </cell>
          <cell r="H6150" t="str">
            <v>APLICAÇÃO MANUAL DE FUNDO SELADOR ACRÍLICO EM PANOS COM PRESENÇA DE VÃOS DE EDIFÍCIOS DE MÚLTIPLOS PAVIMENTOS. AF_03/2024</v>
          </cell>
          <cell r="I6150" t="str">
            <v>M2</v>
          </cell>
          <cell r="J6150" t="str">
            <v>COLETADO</v>
          </cell>
          <cell r="K6150" t="str">
            <v>5,01</v>
          </cell>
        </row>
        <row r="6151">
          <cell r="A6151" t="str">
            <v>PINTURAS</v>
          </cell>
          <cell r="B6151" t="str">
            <v>PINT</v>
          </cell>
          <cell r="C6151" t="str">
            <v>PINTURA DE PAREDE</v>
          </cell>
          <cell r="D6151" t="str">
            <v>0155</v>
          </cell>
        </row>
        <row r="6151">
          <cell r="G6151">
            <v>88412</v>
          </cell>
          <cell r="H6151" t="str">
            <v>APLICAÇÃO MANUAL DE FUNDO SELADOR ACRÍLICO EM PANOS CEGOS DE FACHADA (SEM PRESENÇA DE VÃOS) DE EDIFÍCIOS DE MÚLTIPLOS PAVIMENTOS. AF_03/2024</v>
          </cell>
          <cell r="I6151" t="str">
            <v>M2</v>
          </cell>
          <cell r="J6151" t="str">
            <v>COLETADO</v>
          </cell>
          <cell r="K6151" t="str">
            <v>4,18</v>
          </cell>
        </row>
        <row r="6152">
          <cell r="A6152" t="str">
            <v>PINTURAS</v>
          </cell>
          <cell r="B6152" t="str">
            <v>PINT</v>
          </cell>
          <cell r="C6152" t="str">
            <v>PINTURA DE PAREDE</v>
          </cell>
          <cell r="D6152" t="str">
            <v>0155</v>
          </cell>
        </row>
        <row r="6152">
          <cell r="G6152">
            <v>88413</v>
          </cell>
          <cell r="H6152" t="str">
            <v>APLICAÇÃO MANUAL DE FUNDO SELADOR ACRÍLICO EM SUPERFÍCIES EXTERNAS DE SACADA DE EDIFÍCIOS DE MÚLTIPLOS PAVIMENTOS. AF_03/2024</v>
          </cell>
          <cell r="I6152" t="str">
            <v>M2</v>
          </cell>
          <cell r="J6152" t="str">
            <v>COLETADO</v>
          </cell>
          <cell r="K6152" t="str">
            <v>5,94</v>
          </cell>
        </row>
        <row r="6153">
          <cell r="A6153" t="str">
            <v>PINTURAS</v>
          </cell>
          <cell r="B6153" t="str">
            <v>PINT</v>
          </cell>
          <cell r="C6153" t="str">
            <v>PINTURA DE PAREDE</v>
          </cell>
          <cell r="D6153" t="str">
            <v>0155</v>
          </cell>
        </row>
        <row r="6153">
          <cell r="G6153">
            <v>88414</v>
          </cell>
          <cell r="H6153" t="str">
            <v>APLICAÇÃO MANUAL DE FUNDO SELADOR ACRÍLICO EM SUPERFÍCIES INTERNAS DA SACADA DE EDIFÍCIOS DE MÚLTIPLOS PAVIMENTOS. AF_03/2024</v>
          </cell>
          <cell r="I6153" t="str">
            <v>M2</v>
          </cell>
          <cell r="J6153" t="str">
            <v>COLETADO</v>
          </cell>
          <cell r="K6153" t="str">
            <v>7,09</v>
          </cell>
        </row>
        <row r="6154">
          <cell r="A6154" t="str">
            <v>PINTURAS</v>
          </cell>
          <cell r="B6154" t="str">
            <v>PINT</v>
          </cell>
          <cell r="C6154" t="str">
            <v>PINTURA DE PAREDE</v>
          </cell>
          <cell r="D6154" t="str">
            <v>0155</v>
          </cell>
        </row>
        <row r="6154">
          <cell r="G6154">
            <v>88415</v>
          </cell>
          <cell r="H6154" t="str">
            <v>APLICAÇÃO MANUAL DE FUNDO SELADOR ACRÍLICO EM PAREDES EXTERNAS DE CASAS. AF_03/2024</v>
          </cell>
          <cell r="I6154" t="str">
            <v>M2</v>
          </cell>
          <cell r="J6154" t="str">
            <v>COLETADO</v>
          </cell>
          <cell r="K6154" t="str">
            <v>5,05</v>
          </cell>
        </row>
        <row r="6155">
          <cell r="A6155" t="str">
            <v>PINTURAS</v>
          </cell>
          <cell r="B6155" t="str">
            <v>PINT</v>
          </cell>
          <cell r="C6155" t="str">
            <v>PINTURA DE PAREDE</v>
          </cell>
          <cell r="D6155" t="str">
            <v>0155</v>
          </cell>
        </row>
        <row r="6155">
          <cell r="G6155">
            <v>88416</v>
          </cell>
          <cell r="H6155" t="str">
            <v>APLICAÇÃO MANUAL DE PINTURA COM TINTA TEXTURIZADA ACRÍLICA EM PANOS COM PRESENÇA DE VÃOS DE EDIFÍCIOS DE MÚLTIPLOS PAVIMENTOS, UMA COR. AF_03/2024</v>
          </cell>
          <cell r="I6155" t="str">
            <v>M2</v>
          </cell>
          <cell r="J6155" t="str">
            <v>COEFICIENTE DE REPRESENTATIVIDADE</v>
          </cell>
          <cell r="K6155" t="str">
            <v>20,60</v>
          </cell>
        </row>
        <row r="6156">
          <cell r="A6156" t="str">
            <v>PINTURAS</v>
          </cell>
          <cell r="B6156" t="str">
            <v>PINT</v>
          </cell>
          <cell r="C6156" t="str">
            <v>PINTURA DE PAREDE</v>
          </cell>
          <cell r="D6156" t="str">
            <v>0155</v>
          </cell>
        </row>
        <row r="6156">
          <cell r="G6156">
            <v>88417</v>
          </cell>
          <cell r="H6156" t="str">
            <v>APLICAÇÃO MANUAL DE PINTURA COM TINTA TEXTURIZADA ACRÍLICA EM PANOS CEGOS DE FACHADA (SEM PRESENÇA DE VÃOS) DE EDIFÍCIOS DE MÚLTIPLOS PAVIMENTOS, UMA COR. AF_03/2024</v>
          </cell>
          <cell r="I6156" t="str">
            <v>M2</v>
          </cell>
          <cell r="J6156" t="str">
            <v>COEFICIENTE DE REPRESENTATIVIDADE</v>
          </cell>
          <cell r="K6156" t="str">
            <v>17,62</v>
          </cell>
        </row>
        <row r="6157">
          <cell r="A6157" t="str">
            <v>PINTURAS</v>
          </cell>
          <cell r="B6157" t="str">
            <v>PINT</v>
          </cell>
          <cell r="C6157" t="str">
            <v>PINTURA DE PAREDE</v>
          </cell>
          <cell r="D6157" t="str">
            <v>0155</v>
          </cell>
        </row>
        <row r="6157">
          <cell r="G6157">
            <v>88420</v>
          </cell>
          <cell r="H6157" t="str">
            <v>APLICAÇÃO MANUAL DE PINTURA COM TINTA TEXTURIZADA ACRÍLICA EM SUPERFÍCIES EXTERNAS DE SACADA DE EDIFÍCIOS DE MÚLTIPLOS PAVIMENTOS, UMA COR. AF_03/2024</v>
          </cell>
          <cell r="I6157" t="str">
            <v>M2</v>
          </cell>
          <cell r="J6157" t="str">
            <v>COEFICIENTE DE REPRESENTATIVIDADE</v>
          </cell>
          <cell r="K6157" t="str">
            <v>23,19</v>
          </cell>
        </row>
        <row r="6158">
          <cell r="A6158" t="str">
            <v>PINTURAS</v>
          </cell>
          <cell r="B6158" t="str">
            <v>PINT</v>
          </cell>
          <cell r="C6158" t="str">
            <v>PINTURA DE PAREDE</v>
          </cell>
          <cell r="D6158" t="str">
            <v>0155</v>
          </cell>
        </row>
        <row r="6158">
          <cell r="G6158">
            <v>88421</v>
          </cell>
          <cell r="H6158" t="str">
            <v>APLICAÇÃO MANUAL DE PINTURA COM TINTA TEXTURIZADA ACRÍLICA EM SUPERFÍCIES INTERNAS DA SACADA DE EDIFÍCIOS DE MÚLTIPLOS PAVIMENTOS, UMA COR. AF_03/2024</v>
          </cell>
          <cell r="I6158" t="str">
            <v>M2</v>
          </cell>
          <cell r="J6158" t="str">
            <v>COEFICIENTE DE REPRESENTATIVIDADE</v>
          </cell>
          <cell r="K6158" t="str">
            <v>28,03</v>
          </cell>
        </row>
        <row r="6159">
          <cell r="A6159" t="str">
            <v>PINTURAS</v>
          </cell>
          <cell r="B6159" t="str">
            <v>PINT</v>
          </cell>
          <cell r="C6159" t="str">
            <v>PINTURA DE PAREDE</v>
          </cell>
          <cell r="D6159" t="str">
            <v>0155</v>
          </cell>
        </row>
        <row r="6159">
          <cell r="G6159">
            <v>88423</v>
          </cell>
          <cell r="H6159" t="str">
            <v>APLICAÇÃO MANUAL DE PINTURA COM TINTA TEXTURIZADA ACRÍLICA EM PAREDES EXTERNAS DE CASAS, UMA COR. AF_03/2024</v>
          </cell>
          <cell r="I6159" t="str">
            <v>M2</v>
          </cell>
          <cell r="J6159" t="str">
            <v>COEFICIENTE DE REPRESENTATIVIDADE</v>
          </cell>
          <cell r="K6159" t="str">
            <v>20,54</v>
          </cell>
        </row>
        <row r="6160">
          <cell r="A6160" t="str">
            <v>PINTURAS</v>
          </cell>
          <cell r="B6160" t="str">
            <v>PINT</v>
          </cell>
          <cell r="C6160" t="str">
            <v>PINTURA DE PAREDE</v>
          </cell>
          <cell r="D6160" t="str">
            <v>0155</v>
          </cell>
        </row>
        <row r="6160">
          <cell r="G6160">
            <v>88424</v>
          </cell>
          <cell r="H6160" t="str">
            <v>APLICAÇÃO MANUAL DE PINTURA COM TINTA TEXTURIZADA ACRÍLICA EM PANOS COM PRESENÇA DE VÃOS DE EDIFÍCIOS DE MÚLTIPLOS PAVIMENTOS, DUAS CORES. AF_03/2024</v>
          </cell>
          <cell r="I6160" t="str">
            <v>M2</v>
          </cell>
          <cell r="J6160" t="str">
            <v>COEFICIENTE DE REPRESENTATIVIDADE</v>
          </cell>
          <cell r="K6160" t="str">
            <v>23,76</v>
          </cell>
        </row>
        <row r="6161">
          <cell r="A6161" t="str">
            <v>PINTURAS</v>
          </cell>
          <cell r="B6161" t="str">
            <v>PINT</v>
          </cell>
          <cell r="C6161" t="str">
            <v>PINTURA DE PAREDE</v>
          </cell>
          <cell r="D6161" t="str">
            <v>0155</v>
          </cell>
        </row>
        <row r="6161">
          <cell r="G6161">
            <v>88426</v>
          </cell>
          <cell r="H6161" t="str">
            <v>APLICAÇÃO MANUAL DE PINTURA COM TINTA TEXTURIZADA ACRÍLICA EM PANOS CEGOS DE FACHADA (SEM PRESENÇA DE VÃOS) DE EDIFÍCIOS DE MÚLTIPLOS PAVIMENTOS, DUAS CORES. AF_03/2024</v>
          </cell>
          <cell r="I6161" t="str">
            <v>M2</v>
          </cell>
          <cell r="J6161" t="str">
            <v>COEFICIENTE DE REPRESENTATIVIDADE</v>
          </cell>
          <cell r="K6161" t="str">
            <v>19,32</v>
          </cell>
        </row>
        <row r="6162">
          <cell r="A6162" t="str">
            <v>PINTURAS</v>
          </cell>
          <cell r="B6162" t="str">
            <v>PINT</v>
          </cell>
          <cell r="C6162" t="str">
            <v>PINTURA DE PAREDE</v>
          </cell>
          <cell r="D6162" t="str">
            <v>0155</v>
          </cell>
        </row>
        <row r="6162">
          <cell r="G6162">
            <v>88428</v>
          </cell>
          <cell r="H6162" t="str">
            <v>APLICAÇÃO MANUAL DE PINTURA COM TINTA TEXTURIZADA ACRÍLICA EM SUPERFÍCIES EXTERNAS DE SACADA DE EDIFÍCIOS DE MÚLTIPLOS PAVIMENTOS, DUAS CORES. AF_03/2024</v>
          </cell>
          <cell r="I6162" t="str">
            <v>M2</v>
          </cell>
          <cell r="J6162" t="str">
            <v>COEFICIENTE DE REPRESENTATIVIDADE</v>
          </cell>
          <cell r="K6162" t="str">
            <v>29,26</v>
          </cell>
        </row>
        <row r="6163">
          <cell r="A6163" t="str">
            <v>PINTURAS</v>
          </cell>
          <cell r="B6163" t="str">
            <v>PINT</v>
          </cell>
          <cell r="C6163" t="str">
            <v>PINTURA DE PAREDE</v>
          </cell>
          <cell r="D6163" t="str">
            <v>0155</v>
          </cell>
        </row>
        <row r="6163">
          <cell r="G6163">
            <v>88429</v>
          </cell>
          <cell r="H6163" t="str">
            <v>APLICAÇÃO MANUAL DE PINTURA COM TINTA TEXTURIZADA ACRÍLICA EM SUPERFÍCIES INTERNAS DA SACADA DE EDIFÍCIOS DE MÚLTIPLOS PAVIMENTOS, DUAS CORES. AF_03/2024</v>
          </cell>
          <cell r="I6163" t="str">
            <v>M2</v>
          </cell>
          <cell r="J6163" t="str">
            <v>COEFICIENTE DE REPRESENTATIVIDADE</v>
          </cell>
          <cell r="K6163" t="str">
            <v>35,08</v>
          </cell>
        </row>
        <row r="6164">
          <cell r="A6164" t="str">
            <v>PINTURAS</v>
          </cell>
          <cell r="B6164" t="str">
            <v>PINT</v>
          </cell>
          <cell r="C6164" t="str">
            <v>PINTURA DE PAREDE</v>
          </cell>
          <cell r="D6164" t="str">
            <v>0155</v>
          </cell>
        </row>
        <row r="6164">
          <cell r="G6164">
            <v>88431</v>
          </cell>
          <cell r="H6164" t="str">
            <v>APLICAÇÃO MANUAL DE PINTURA COM TINTA TEXTURIZADA ACRÍLICA EM PAREDES EXTERNAS DE CASAS, DUAS CORES. AF_03/2024</v>
          </cell>
          <cell r="I6164" t="str">
            <v>M2</v>
          </cell>
          <cell r="J6164" t="str">
            <v>COEFICIENTE DE REPRESENTATIVIDADE</v>
          </cell>
          <cell r="K6164" t="str">
            <v>24,09</v>
          </cell>
        </row>
        <row r="6165">
          <cell r="A6165" t="str">
            <v>PINTURAS</v>
          </cell>
          <cell r="B6165" t="str">
            <v>PINT</v>
          </cell>
          <cell r="C6165" t="str">
            <v>PINTURA DE PAREDE</v>
          </cell>
          <cell r="D6165" t="str">
            <v>0155</v>
          </cell>
        </row>
        <row r="6165">
          <cell r="G6165">
            <v>88432</v>
          </cell>
          <cell r="H6165" t="str">
            <v>APLICAÇÃO MANUAL DE PINTURA COM TINTA TEXTURIZADA ACRÍLICA EM MOLDURAS DE EPS. AF_03/2024</v>
          </cell>
          <cell r="I6165" t="str">
            <v>M2</v>
          </cell>
          <cell r="J6165" t="str">
            <v>COEFICIENTE DE REPRESENTATIVIDADE</v>
          </cell>
          <cell r="K6165" t="str">
            <v>29,77</v>
          </cell>
        </row>
        <row r="6166">
          <cell r="A6166" t="str">
            <v>PINTURAS</v>
          </cell>
          <cell r="B6166" t="str">
            <v>PINT</v>
          </cell>
          <cell r="C6166" t="str">
            <v>PINTURA DE PAREDE</v>
          </cell>
          <cell r="D6166" t="str">
            <v>0155</v>
          </cell>
        </row>
        <row r="6166">
          <cell r="G6166">
            <v>88484</v>
          </cell>
          <cell r="H6166" t="str">
            <v>FUNDO SELADOR ACRÍLICO, APLICAÇÃO MANUAL EM TETO, UMA DEMÃO. AF_04/2023</v>
          </cell>
          <cell r="I6166" t="str">
            <v>M2</v>
          </cell>
          <cell r="J6166" t="str">
            <v>COLETADO</v>
          </cell>
          <cell r="K6166" t="str">
            <v>4,95</v>
          </cell>
        </row>
        <row r="6167">
          <cell r="A6167" t="str">
            <v>PINTURAS</v>
          </cell>
          <cell r="B6167" t="str">
            <v>PINT</v>
          </cell>
          <cell r="C6167" t="str">
            <v>PINTURA DE PAREDE</v>
          </cell>
          <cell r="D6167" t="str">
            <v>0155</v>
          </cell>
        </row>
        <row r="6167">
          <cell r="G6167">
            <v>88485</v>
          </cell>
          <cell r="H6167" t="str">
            <v>FUNDO SELADOR ACRÍLICO, APLICAÇÃO MANUAL EM PAREDE, UMA DEMÃO. AF_04/2023</v>
          </cell>
          <cell r="I6167" t="str">
            <v>M2</v>
          </cell>
          <cell r="J6167" t="str">
            <v>COLETADO</v>
          </cell>
          <cell r="K6167" t="str">
            <v>4,09</v>
          </cell>
        </row>
        <row r="6168">
          <cell r="A6168" t="str">
            <v>PINTURAS</v>
          </cell>
          <cell r="B6168" t="str">
            <v>PINT</v>
          </cell>
          <cell r="C6168" t="str">
            <v>PINTURA DE PAREDE</v>
          </cell>
          <cell r="D6168" t="str">
            <v>0155</v>
          </cell>
        </row>
        <row r="6168">
          <cell r="G6168">
            <v>88488</v>
          </cell>
          <cell r="H6168" t="str">
            <v>PINTURA LÁTEX ACRÍLICA PREMIUM, APLICAÇÃO MANUAL EM TETO, DUAS DEMÃOS. AF_04/2023</v>
          </cell>
          <cell r="I6168" t="str">
            <v>M2</v>
          </cell>
          <cell r="J6168" t="str">
            <v>COLETADO</v>
          </cell>
          <cell r="K6168" t="str">
            <v>14,24</v>
          </cell>
        </row>
        <row r="6169">
          <cell r="A6169" t="str">
            <v>PINTURAS</v>
          </cell>
          <cell r="B6169" t="str">
            <v>PINT</v>
          </cell>
          <cell r="C6169" t="str">
            <v>PINTURA DE PAREDE</v>
          </cell>
          <cell r="D6169" t="str">
            <v>0155</v>
          </cell>
        </row>
        <row r="6169">
          <cell r="G6169">
            <v>88489</v>
          </cell>
          <cell r="H6169" t="str">
            <v>PINTURA LÁTEX ACRÍLICA PREMIUM, APLICAÇÃO MANUAL EM PAREDES, DUAS DEMÃOS. AF_04/2023</v>
          </cell>
          <cell r="I6169" t="str">
            <v>M2</v>
          </cell>
          <cell r="J6169" t="str">
            <v>COLETADO</v>
          </cell>
          <cell r="K6169" t="str">
            <v>12,13</v>
          </cell>
        </row>
        <row r="6170">
          <cell r="A6170" t="str">
            <v>PINTURAS</v>
          </cell>
          <cell r="B6170" t="str">
            <v>PINT</v>
          </cell>
          <cell r="C6170" t="str">
            <v>PINTURA DE PAREDE</v>
          </cell>
          <cell r="D6170" t="str">
            <v>0155</v>
          </cell>
        </row>
        <row r="6170">
          <cell r="G6170">
            <v>88494</v>
          </cell>
          <cell r="H6170" t="str">
            <v>EMASSAMENTO COM MASSA LÁTEX, APLICAÇÃO EM TETO, UMA DEMÃO, LIXAMENTO MANUAL. AF_04/2023</v>
          </cell>
          <cell r="I6170" t="str">
            <v>M2</v>
          </cell>
          <cell r="J6170" t="str">
            <v>COEFICIENTE DE REPRESENTATIVIDADE</v>
          </cell>
          <cell r="K6170" t="str">
            <v>19,50</v>
          </cell>
        </row>
        <row r="6171">
          <cell r="A6171" t="str">
            <v>PINTURAS</v>
          </cell>
          <cell r="B6171" t="str">
            <v>PINT</v>
          </cell>
          <cell r="C6171" t="str">
            <v>PINTURA DE PAREDE</v>
          </cell>
          <cell r="D6171" t="str">
            <v>0155</v>
          </cell>
        </row>
        <row r="6171">
          <cell r="G6171">
            <v>88495</v>
          </cell>
          <cell r="H6171" t="str">
            <v>EMASSAMENTO COM MASSA LÁTEX, APLICAÇÃO EM PAREDE, UMA DEMÃO, LIXAMENTO MANUAL. AF_04/2023</v>
          </cell>
          <cell r="I6171" t="str">
            <v>M2</v>
          </cell>
          <cell r="J6171" t="str">
            <v>COEFICIENTE DE REPRESENTATIVIDADE</v>
          </cell>
          <cell r="K6171" t="str">
            <v>10,95</v>
          </cell>
        </row>
        <row r="6172">
          <cell r="A6172" t="str">
            <v>PINTURAS</v>
          </cell>
          <cell r="B6172" t="str">
            <v>PINT</v>
          </cell>
          <cell r="C6172" t="str">
            <v>PINTURA DE PAREDE</v>
          </cell>
          <cell r="D6172" t="str">
            <v>0155</v>
          </cell>
        </row>
        <row r="6172">
          <cell r="G6172">
            <v>88496</v>
          </cell>
          <cell r="H6172" t="str">
            <v>EMASSAMENTO COM MASSA LÁTEX, APLICAÇÃO EM TETO, DUAS DEMÃOS, LIXAMENTO MANUAL. AF_04/2023</v>
          </cell>
          <cell r="I6172" t="str">
            <v>M2</v>
          </cell>
          <cell r="J6172" t="str">
            <v>COEFICIENTE DE REPRESENTATIVIDADE</v>
          </cell>
          <cell r="K6172" t="str">
            <v>29,70</v>
          </cell>
        </row>
        <row r="6173">
          <cell r="A6173" t="str">
            <v>PINTURAS</v>
          </cell>
          <cell r="B6173" t="str">
            <v>PINT</v>
          </cell>
          <cell r="C6173" t="str">
            <v>PINTURA DE PAREDE</v>
          </cell>
          <cell r="D6173" t="str">
            <v>0155</v>
          </cell>
        </row>
        <row r="6173">
          <cell r="G6173">
            <v>88497</v>
          </cell>
          <cell r="H6173" t="str">
            <v>EMASSAMENTO COM MASSA LÁTEX, APLICAÇÃO EM PAREDE, DUAS DEMÃOS, LIXAMENTO MANUAL. AF_04/2023</v>
          </cell>
          <cell r="I6173" t="str">
            <v>M2</v>
          </cell>
          <cell r="J6173" t="str">
            <v>COEFICIENTE DE REPRESENTATIVIDADE</v>
          </cell>
          <cell r="K6173" t="str">
            <v>17,14</v>
          </cell>
        </row>
        <row r="6174">
          <cell r="A6174" t="str">
            <v>PINTURAS</v>
          </cell>
          <cell r="B6174" t="str">
            <v>PINT</v>
          </cell>
          <cell r="C6174" t="str">
            <v>PINTURA DE PAREDE</v>
          </cell>
          <cell r="D6174" t="str">
            <v>0155</v>
          </cell>
        </row>
        <row r="6174">
          <cell r="G6174">
            <v>95305</v>
          </cell>
          <cell r="H6174" t="str">
            <v>TEXTURA ACRÍLICA, APLICAÇÃO MANUAL EM PAREDE, UMA DEMÃO. AF_04/2023</v>
          </cell>
          <cell r="I6174" t="str">
            <v>M2</v>
          </cell>
          <cell r="J6174" t="str">
            <v>COEFICIENTE DE REPRESENTATIVIDADE</v>
          </cell>
          <cell r="K6174" t="str">
            <v>12,91</v>
          </cell>
        </row>
        <row r="6175">
          <cell r="A6175" t="str">
            <v>PINTURAS</v>
          </cell>
          <cell r="B6175" t="str">
            <v>PINT</v>
          </cell>
          <cell r="C6175" t="str">
            <v>PINTURA DE PAREDE</v>
          </cell>
          <cell r="D6175" t="str">
            <v>0155</v>
          </cell>
        </row>
        <row r="6175">
          <cell r="G6175">
            <v>95306</v>
          </cell>
          <cell r="H6175" t="str">
            <v>TEXTURA ACRÍLICA, APLICAÇÃO MANUAL EM TETO, UMA DEMÃO. AF_04/2023</v>
          </cell>
          <cell r="I6175" t="str">
            <v>M2</v>
          </cell>
          <cell r="J6175" t="str">
            <v>COEFICIENTE DE REPRESENTATIVIDADE</v>
          </cell>
          <cell r="K6175" t="str">
            <v>14,89</v>
          </cell>
        </row>
        <row r="6176">
          <cell r="A6176" t="str">
            <v>PINTURAS</v>
          </cell>
          <cell r="B6176" t="str">
            <v>PINT</v>
          </cell>
          <cell r="C6176" t="str">
            <v>PINTURA DE PAREDE</v>
          </cell>
          <cell r="D6176" t="str">
            <v>0155</v>
          </cell>
        </row>
        <row r="6176">
          <cell r="G6176">
            <v>95622</v>
          </cell>
          <cell r="H6176" t="str">
            <v>APLICAÇÃO MANUAL DE TINTA LÁTEX ACRÍLICA EM PANOS COM PRESENÇA DE VÃOS DE EDIFÍCIOS DE MÚLTIPLOS PAVIMENTOS, DUAS DEMÃOS. AF_03/2024</v>
          </cell>
          <cell r="I6176" t="str">
            <v>M2</v>
          </cell>
          <cell r="J6176" t="str">
            <v>COLETADO</v>
          </cell>
          <cell r="K6176" t="str">
            <v>13,90</v>
          </cell>
        </row>
        <row r="6177">
          <cell r="A6177" t="str">
            <v>PINTURAS</v>
          </cell>
          <cell r="B6177" t="str">
            <v>PINT</v>
          </cell>
          <cell r="C6177" t="str">
            <v>PINTURA DE PAREDE</v>
          </cell>
          <cell r="D6177" t="str">
            <v>0155</v>
          </cell>
        </row>
        <row r="6177">
          <cell r="G6177">
            <v>95623</v>
          </cell>
          <cell r="H6177" t="str">
            <v>APLICAÇÃO MANUAL DE TINTA LÁTEX ACRÍLICA EM PANOS SEM PRESENÇA DE VÃOS DE EDIFÍCIOS DE MÚLTIPLOS PAVIMENTOS, DUAS DEMÃOS. AF_03/2024</v>
          </cell>
          <cell r="I6177" t="str">
            <v>M2</v>
          </cell>
          <cell r="J6177" t="str">
            <v>COLETADO</v>
          </cell>
          <cell r="K6177" t="str">
            <v>9,91</v>
          </cell>
        </row>
        <row r="6178">
          <cell r="A6178" t="str">
            <v>PINTURAS</v>
          </cell>
          <cell r="B6178" t="str">
            <v>PINT</v>
          </cell>
          <cell r="C6178" t="str">
            <v>PINTURA DE PAREDE</v>
          </cell>
          <cell r="D6178" t="str">
            <v>0155</v>
          </cell>
        </row>
        <row r="6178">
          <cell r="G6178">
            <v>95624</v>
          </cell>
          <cell r="H6178" t="str">
            <v>APLICAÇÃO MANUAL DE TINTA LÁTEX ACRÍLICA EM SUPERFÍCIES EXTERNAS DE SACADA DE EDIFÍCIOS DE MÚLTIPLOS PAVIMENTOS, DUAS DEMÃOS. AF_03/2024</v>
          </cell>
          <cell r="I6178" t="str">
            <v>M2</v>
          </cell>
          <cell r="J6178" t="str">
            <v>COLETADO</v>
          </cell>
          <cell r="K6178" t="str">
            <v>20,56</v>
          </cell>
        </row>
        <row r="6179">
          <cell r="A6179" t="str">
            <v>PINTURAS</v>
          </cell>
          <cell r="B6179" t="str">
            <v>PINT</v>
          </cell>
          <cell r="C6179" t="str">
            <v>PINTURA DE PAREDE</v>
          </cell>
          <cell r="D6179" t="str">
            <v>0155</v>
          </cell>
        </row>
        <row r="6179">
          <cell r="G6179">
            <v>95625</v>
          </cell>
          <cell r="H6179" t="str">
            <v>APLICAÇÃO MANUAL DE TINTA LÁTEX ACRÍLICA EM SUPERFÍCIES INTERNAS DE SACADA DE EDIFÍCIOS DE MÚLTIPLOS PAVIMENTOS, DUAS DEMÃOS. AF_03/2024</v>
          </cell>
          <cell r="I6179" t="str">
            <v>M2</v>
          </cell>
          <cell r="J6179" t="str">
            <v>COLETADO</v>
          </cell>
          <cell r="K6179" t="str">
            <v>24,35</v>
          </cell>
        </row>
        <row r="6180">
          <cell r="A6180" t="str">
            <v>PINTURAS</v>
          </cell>
          <cell r="B6180" t="str">
            <v>PINT</v>
          </cell>
          <cell r="C6180" t="str">
            <v>PINTURA DE PAREDE</v>
          </cell>
          <cell r="D6180" t="str">
            <v>0155</v>
          </cell>
        </row>
        <row r="6180">
          <cell r="G6180">
            <v>95626</v>
          </cell>
          <cell r="H6180" t="str">
            <v>APLICAÇÃO MANUAL DE TINTA LÁTEX ACRÍLICA EM PAREDE EXTERNAS DE CASAS, DUAS DEMÃOS. AF_03/2024</v>
          </cell>
          <cell r="I6180" t="str">
            <v>M2</v>
          </cell>
          <cell r="J6180" t="str">
            <v>COLETADO</v>
          </cell>
          <cell r="K6180" t="str">
            <v>14,64</v>
          </cell>
        </row>
        <row r="6181">
          <cell r="A6181" t="str">
            <v>PINTURAS</v>
          </cell>
          <cell r="B6181" t="str">
            <v>PINT</v>
          </cell>
          <cell r="C6181" t="str">
            <v>PINTURA DE PAREDE</v>
          </cell>
          <cell r="D6181" t="str">
            <v>0155</v>
          </cell>
        </row>
        <row r="6181">
          <cell r="G6181">
            <v>96126</v>
          </cell>
          <cell r="H6181" t="str">
            <v>APLICAÇÃO MANUAL DE MASSA ACRÍLICA EM PANOS DE FACHADA COM PRESENÇA DE VÃOS, DE EDIFÍCIOS DE MÚLTIPLOS PAVIMENTOS, UMA DEMÃO. AF_03/2024</v>
          </cell>
          <cell r="I6181" t="str">
            <v>M2</v>
          </cell>
          <cell r="J6181" t="str">
            <v>COEFICIENTE DE REPRESENTATIVIDADE</v>
          </cell>
          <cell r="K6181" t="str">
            <v>16,88</v>
          </cell>
        </row>
        <row r="6182">
          <cell r="A6182" t="str">
            <v>PINTURAS</v>
          </cell>
          <cell r="B6182" t="str">
            <v>PINT</v>
          </cell>
          <cell r="C6182" t="str">
            <v>PINTURA DE PAREDE</v>
          </cell>
          <cell r="D6182" t="str">
            <v>0155</v>
          </cell>
        </row>
        <row r="6182">
          <cell r="G6182">
            <v>96127</v>
          </cell>
          <cell r="H6182" t="str">
            <v>APLICAÇÃO MANUAL DE MASSA ACRÍLICA EM PANOS DE FACHADA SEM PRESENÇA DE VÃOS, DE EDIFÍCIOS DE MÚLTIPLOS PAVIMENTOS, UMA DEMÃO. AF_03/2024</v>
          </cell>
          <cell r="I6182" t="str">
            <v>M2</v>
          </cell>
          <cell r="J6182" t="str">
            <v>COEFICIENTE DE REPRESENTATIVIDADE</v>
          </cell>
          <cell r="K6182" t="str">
            <v>11,15</v>
          </cell>
        </row>
        <row r="6183">
          <cell r="A6183" t="str">
            <v>PINTURAS</v>
          </cell>
          <cell r="B6183" t="str">
            <v>PINT</v>
          </cell>
          <cell r="C6183" t="str">
            <v>PINTURA DE PAREDE</v>
          </cell>
          <cell r="D6183" t="str">
            <v>0155</v>
          </cell>
        </row>
        <row r="6183">
          <cell r="G6183">
            <v>96128</v>
          </cell>
          <cell r="H6183" t="str">
            <v>APLICAÇÃO MANUAL DE MASSA ACRÍLICA EM SUPERFÍCIES EXTERNAS DE SACADA DE EDIFÍCIOS DE MÚLTIPLOS PAVIMENTOS, UMA DEMÃO. AF_03/2024</v>
          </cell>
          <cell r="I6183" t="str">
            <v>M2</v>
          </cell>
          <cell r="J6183" t="str">
            <v>COEFICIENTE DE REPRESENTATIVIDADE</v>
          </cell>
          <cell r="K6183" t="str">
            <v>27,22</v>
          </cell>
        </row>
        <row r="6184">
          <cell r="A6184" t="str">
            <v>PINTURAS</v>
          </cell>
          <cell r="B6184" t="str">
            <v>PINT</v>
          </cell>
          <cell r="C6184" t="str">
            <v>PINTURA DE PAREDE</v>
          </cell>
          <cell r="D6184" t="str">
            <v>0155</v>
          </cell>
        </row>
        <row r="6184">
          <cell r="G6184">
            <v>96129</v>
          </cell>
          <cell r="H6184" t="str">
            <v>APLICAÇÃO MANUAL DE MASSA ACRÍLICA EM SUPERFÍCIES INTERNAS DE SACADA DE EDIFÍCIOS DE MÚLTIPLOS PAVIMENTOS, UMA DEMÃO. AF_03/2024</v>
          </cell>
          <cell r="I6184" t="str">
            <v>M2</v>
          </cell>
          <cell r="J6184" t="str">
            <v>COEFICIENTE DE REPRESENTATIVIDADE</v>
          </cell>
          <cell r="K6184" t="str">
            <v>32,05</v>
          </cell>
        </row>
        <row r="6185">
          <cell r="A6185" t="str">
            <v>PINTURAS</v>
          </cell>
          <cell r="B6185" t="str">
            <v>PINT</v>
          </cell>
          <cell r="C6185" t="str">
            <v>PINTURA DE PAREDE</v>
          </cell>
          <cell r="D6185" t="str">
            <v>0155</v>
          </cell>
        </row>
        <row r="6185">
          <cell r="G6185">
            <v>96130</v>
          </cell>
          <cell r="H6185" t="str">
            <v>APLICAÇÃO MANUAL DE MASSA ACRÍLICA EM PAREDES EXTERNAS DE CASAS, UMA DEMÃO. AF_03/2024</v>
          </cell>
          <cell r="I6185" t="str">
            <v>M2</v>
          </cell>
          <cell r="J6185" t="str">
            <v>COEFICIENTE DE REPRESENTATIVIDADE</v>
          </cell>
          <cell r="K6185" t="str">
            <v>18,14</v>
          </cell>
        </row>
        <row r="6186">
          <cell r="A6186" t="str">
            <v>PINTURAS</v>
          </cell>
          <cell r="B6186" t="str">
            <v>PINT</v>
          </cell>
          <cell r="C6186" t="str">
            <v>PINTURA DE PAREDE</v>
          </cell>
          <cell r="D6186" t="str">
            <v>0155</v>
          </cell>
        </row>
        <row r="6186">
          <cell r="G6186">
            <v>96131</v>
          </cell>
          <cell r="H6186" t="str">
            <v>APLICAÇÃO MANUAL DE MASSA ACRÍLICA EM PANOS DE FACHADA COM PRESENÇA DE VÃOS, DE EDIFÍCIOS DE MÚLTIPLOS PAVIMENTOS, DUAS DEMÃOS. AF_03/2024</v>
          </cell>
          <cell r="I6186" t="str">
            <v>M2</v>
          </cell>
          <cell r="J6186" t="str">
            <v>COEFICIENTE DE REPRESENTATIVIDADE</v>
          </cell>
          <cell r="K6186" t="str">
            <v>26,84</v>
          </cell>
        </row>
        <row r="6187">
          <cell r="A6187" t="str">
            <v>PINTURAS</v>
          </cell>
          <cell r="B6187" t="str">
            <v>PINT</v>
          </cell>
          <cell r="C6187" t="str">
            <v>PINTURA DE PAREDE</v>
          </cell>
          <cell r="D6187" t="str">
            <v>0155</v>
          </cell>
        </row>
        <row r="6187">
          <cell r="G6187">
            <v>96132</v>
          </cell>
          <cell r="H6187" t="str">
            <v>APLICAÇÃO MANUAL DE MASSA ACRÍLICA EM PANOS DE FACHADA SEM PRESENÇA DE VÃOS, DE EDIFÍCIOS DE MÚLTIPLOS PAVIMENTOS, DUAS DEMÃOS. AF_03/2024</v>
          </cell>
          <cell r="I6187" t="str">
            <v>M2</v>
          </cell>
          <cell r="J6187" t="str">
            <v>COEFICIENTE DE REPRESENTATIVIDADE</v>
          </cell>
          <cell r="K6187" t="str">
            <v>18,28</v>
          </cell>
        </row>
        <row r="6188">
          <cell r="A6188" t="str">
            <v>PINTURAS</v>
          </cell>
          <cell r="B6188" t="str">
            <v>PINT</v>
          </cell>
          <cell r="C6188" t="str">
            <v>PINTURA DE PAREDE</v>
          </cell>
          <cell r="D6188" t="str">
            <v>0155</v>
          </cell>
        </row>
        <row r="6188">
          <cell r="G6188">
            <v>96133</v>
          </cell>
          <cell r="H6188" t="str">
            <v>APLICAÇÃO MANUAL DE MASSA ACRÍLICA EM SUPERFÍCIES EXTERNAS DE SACADA DE EDIFÍCIOS DE MÚLTIPLOS PAVIMENTOS, DUAS DEMÃOS. AF_03/2024</v>
          </cell>
          <cell r="I6188" t="str">
            <v>M2</v>
          </cell>
          <cell r="J6188" t="str">
            <v>COEFICIENTE DE REPRESENTATIVIDADE</v>
          </cell>
          <cell r="K6188" t="str">
            <v>41,87</v>
          </cell>
        </row>
        <row r="6189">
          <cell r="A6189" t="str">
            <v>PINTURAS</v>
          </cell>
          <cell r="B6189" t="str">
            <v>PINT</v>
          </cell>
          <cell r="C6189" t="str">
            <v>PINTURA DE PAREDE</v>
          </cell>
          <cell r="D6189" t="str">
            <v>0155</v>
          </cell>
        </row>
        <row r="6189">
          <cell r="G6189">
            <v>96134</v>
          </cell>
          <cell r="H6189" t="str">
            <v>APLICAÇÃO MANUAL DE MASSA ACRÍLICA EM SUPERFÍCIES INTERNAS DE SACADA DE EDIFÍCIOS DE MÚLTIPLOS PAVIMENTOS, DUAS DEMÃOS. AF_03/2024</v>
          </cell>
          <cell r="I6189" t="str">
            <v>M2</v>
          </cell>
          <cell r="J6189" t="str">
            <v>COEFICIENTE DE REPRESENTATIVIDADE</v>
          </cell>
          <cell r="K6189" t="str">
            <v>49,40</v>
          </cell>
        </row>
        <row r="6190">
          <cell r="A6190" t="str">
            <v>PINTURAS</v>
          </cell>
          <cell r="B6190" t="str">
            <v>PINT</v>
          </cell>
          <cell r="C6190" t="str">
            <v>PINTURA DE PAREDE</v>
          </cell>
          <cell r="D6190" t="str">
            <v>0155</v>
          </cell>
        </row>
        <row r="6190">
          <cell r="G6190">
            <v>96135</v>
          </cell>
          <cell r="H6190" t="str">
            <v>APLICAÇÃO MANUAL DE MASSA ACRÍLICA EM PAREDES EXTERNAS DE CASAS, DUAS DEMÃOS. AF_03/2024</v>
          </cell>
          <cell r="I6190" t="str">
            <v>M2</v>
          </cell>
          <cell r="J6190" t="str">
            <v>COEFICIENTE DE REPRESENTATIVIDADE</v>
          </cell>
          <cell r="K6190" t="str">
            <v>28,61</v>
          </cell>
        </row>
        <row r="6191">
          <cell r="A6191" t="str">
            <v>PINTURAS</v>
          </cell>
          <cell r="B6191" t="str">
            <v>PINT</v>
          </cell>
          <cell r="C6191" t="str">
            <v>PINTURA DE PAREDE</v>
          </cell>
          <cell r="D6191" t="str">
            <v>0155</v>
          </cell>
        </row>
        <row r="6191">
          <cell r="G6191">
            <v>104639</v>
          </cell>
          <cell r="H6191" t="str">
            <v>PINTURA LÁTEX ACRÍLICA ECONÔMICA, APLICAÇÃO MANUAL EM TETO, DUAS DEMÃOS. AF_04/2023</v>
          </cell>
          <cell r="I6191" t="str">
            <v>M2</v>
          </cell>
          <cell r="J6191" t="str">
            <v>COEFICIENTE DE REPRESENTATIVIDADE</v>
          </cell>
          <cell r="K6191" t="str">
            <v>10,78</v>
          </cell>
        </row>
        <row r="6192">
          <cell r="A6192" t="str">
            <v>PINTURAS</v>
          </cell>
          <cell r="B6192" t="str">
            <v>PINT</v>
          </cell>
          <cell r="C6192" t="str">
            <v>PINTURA DE PAREDE</v>
          </cell>
          <cell r="D6192" t="str">
            <v>0155</v>
          </cell>
        </row>
        <row r="6192">
          <cell r="G6192">
            <v>104640</v>
          </cell>
          <cell r="H6192" t="str">
            <v>PINTURA LÁTEX ACRÍLICA STANDARD, APLICAÇÃO MANUAL EM TETO, DUAS DEMÃOS. AF_04/2023</v>
          </cell>
          <cell r="I6192" t="str">
            <v>M2</v>
          </cell>
          <cell r="J6192" t="str">
            <v>COEFICIENTE DE REPRESENTATIVIDADE</v>
          </cell>
          <cell r="K6192" t="str">
            <v>12,06</v>
          </cell>
        </row>
        <row r="6193">
          <cell r="A6193" t="str">
            <v>PINTURAS</v>
          </cell>
          <cell r="B6193" t="str">
            <v>PINT</v>
          </cell>
          <cell r="C6193" t="str">
            <v>PINTURA DE PAREDE</v>
          </cell>
          <cell r="D6193" t="str">
            <v>0155</v>
          </cell>
        </row>
        <row r="6193">
          <cell r="G6193">
            <v>104641</v>
          </cell>
          <cell r="H6193" t="str">
            <v>PINTURA LÁTEX ACRÍLICA ECONÔMICA, APLICAÇÃO MANUAL EM PAREDES, DUAS DEMÃOS. AF_04/2023</v>
          </cell>
          <cell r="I6193" t="str">
            <v>M2</v>
          </cell>
          <cell r="J6193" t="str">
            <v>COEFICIENTE DE REPRESENTATIVIDADE</v>
          </cell>
          <cell r="K6193" t="str">
            <v>8,67</v>
          </cell>
        </row>
        <row r="6194">
          <cell r="A6194" t="str">
            <v>PINTURAS</v>
          </cell>
          <cell r="B6194" t="str">
            <v>PINT</v>
          </cell>
          <cell r="C6194" t="str">
            <v>PINTURA DE PAREDE</v>
          </cell>
          <cell r="D6194" t="str">
            <v>0155</v>
          </cell>
        </row>
        <row r="6194">
          <cell r="G6194">
            <v>104642</v>
          </cell>
          <cell r="H6194" t="str">
            <v>PINTURA LÁTEX ACRÍLICA STANDARD, APLICAÇÃO MANUAL EM PAREDES, DUAS DEMÃOS. AF_04/2023</v>
          </cell>
          <cell r="I6194" t="str">
            <v>M2</v>
          </cell>
          <cell r="J6194" t="str">
            <v>COEFICIENTE DE REPRESENTATIVIDADE</v>
          </cell>
          <cell r="K6194" t="str">
            <v>9,95</v>
          </cell>
        </row>
        <row r="6195">
          <cell r="A6195" t="str">
            <v>PINTURAS</v>
          </cell>
          <cell r="B6195" t="str">
            <v>PINT</v>
          </cell>
          <cell r="C6195" t="str">
            <v>PINTURA EM MADEIRA</v>
          </cell>
          <cell r="D6195" t="str">
            <v>0157</v>
          </cell>
        </row>
        <row r="6195">
          <cell r="G6195">
            <v>102193</v>
          </cell>
          <cell r="H6195" t="str">
            <v>LIXAMENTO DE MADEIRA PARA APLICAÇÃO DE FUNDO OU PINTURA. AF_01/2021</v>
          </cell>
          <cell r="I6195" t="str">
            <v>M2</v>
          </cell>
          <cell r="J6195" t="str">
            <v>COEFICIENTE DE REPRESENTATIVIDADE</v>
          </cell>
          <cell r="K6195" t="str">
            <v>1,96</v>
          </cell>
        </row>
        <row r="6196">
          <cell r="A6196" t="str">
            <v>PINTURAS</v>
          </cell>
          <cell r="B6196" t="str">
            <v>PINT</v>
          </cell>
          <cell r="C6196" t="str">
            <v>PINTURA EM MADEIRA</v>
          </cell>
          <cell r="D6196" t="str">
            <v>0157</v>
          </cell>
        </row>
        <row r="6196">
          <cell r="G6196">
            <v>102194</v>
          </cell>
          <cell r="H6196" t="str">
            <v>LIXAMENTO DE MASSA PARA MADEIRA. AF_01/2021</v>
          </cell>
          <cell r="I6196" t="str">
            <v>M2</v>
          </cell>
          <cell r="J6196" t="str">
            <v>COEFICIENTE DE REPRESENTATIVIDADE</v>
          </cell>
          <cell r="K6196" t="str">
            <v>7,62</v>
          </cell>
        </row>
        <row r="6197">
          <cell r="A6197" t="str">
            <v>PINTURAS</v>
          </cell>
          <cell r="B6197" t="str">
            <v>PINT</v>
          </cell>
          <cell r="C6197" t="str">
            <v>PINTURA EM MADEIRA</v>
          </cell>
          <cell r="D6197" t="str">
            <v>0157</v>
          </cell>
        </row>
        <row r="6197">
          <cell r="G6197">
            <v>102197</v>
          </cell>
          <cell r="H6197" t="str">
            <v>PINTURA FUNDO NIVELADOR ALQUÍDICO BRANCO EM MADEIRA. AF_01/2021</v>
          </cell>
          <cell r="I6197" t="str">
            <v>M2</v>
          </cell>
          <cell r="J6197" t="str">
            <v>COEFICIENTE DE REPRESENTATIVIDADE</v>
          </cell>
          <cell r="K6197" t="str">
            <v>27,69</v>
          </cell>
        </row>
        <row r="6198">
          <cell r="A6198" t="str">
            <v>PINTURAS</v>
          </cell>
          <cell r="B6198" t="str">
            <v>PINT</v>
          </cell>
          <cell r="C6198" t="str">
            <v>PINTURA EM MADEIRA</v>
          </cell>
          <cell r="D6198" t="str">
            <v>0157</v>
          </cell>
        </row>
        <row r="6198">
          <cell r="G6198">
            <v>102200</v>
          </cell>
          <cell r="H6198" t="str">
            <v>APLICAÇÃO MASSA ALQUÍDICA PARA MADEIRA, PARA PINTURA COM TINTA DE ACABAMENTO (PIGMENTADA). AF_01/2021</v>
          </cell>
          <cell r="I6198" t="str">
            <v>M2</v>
          </cell>
          <cell r="J6198" t="str">
            <v>COEFICIENTE DE REPRESENTATIVIDADE</v>
          </cell>
          <cell r="K6198" t="str">
            <v>20,80</v>
          </cell>
        </row>
        <row r="6199">
          <cell r="A6199" t="str">
            <v>PINTURAS</v>
          </cell>
          <cell r="B6199" t="str">
            <v>PINT</v>
          </cell>
          <cell r="C6199" t="str">
            <v>PINTURA EM MADEIRA</v>
          </cell>
          <cell r="D6199" t="str">
            <v>0157</v>
          </cell>
        </row>
        <row r="6199">
          <cell r="G6199">
            <v>102201</v>
          </cell>
          <cell r="H6199" t="str">
            <v>APLICAÇÃO MASSA ACRÍLICA PARA MADEIRA, PARA PINTURA COM TINTA DE ACABAMENTO (PIGMENTADA). AF_01/2021</v>
          </cell>
          <cell r="I6199" t="str">
            <v>M2</v>
          </cell>
          <cell r="J6199" t="str">
            <v>COEFICIENTE DE REPRESENTATIVIDADE</v>
          </cell>
          <cell r="K6199" t="str">
            <v>18,58</v>
          </cell>
        </row>
        <row r="6200">
          <cell r="A6200" t="str">
            <v>PINTURAS</v>
          </cell>
          <cell r="B6200" t="str">
            <v>PINT</v>
          </cell>
          <cell r="C6200" t="str">
            <v>PINTURA EM MADEIRA</v>
          </cell>
          <cell r="D6200" t="str">
            <v>0157</v>
          </cell>
        </row>
        <row r="6200">
          <cell r="G6200">
            <v>102202</v>
          </cell>
          <cell r="H6200" t="str">
            <v>APLICAÇÃO MASSA EPÓXI PARA MADEIRA, PARA PINTURA COM TINTA PU DE ACABAMENTO (PIGMENTADA). AF_01/2021</v>
          </cell>
          <cell r="I6200" t="str">
            <v>M2</v>
          </cell>
          <cell r="J6200" t="str">
            <v>COEFICIENTE DE REPRESENTATIVIDADE</v>
          </cell>
          <cell r="K6200" t="str">
            <v>53,18</v>
          </cell>
        </row>
        <row r="6201">
          <cell r="A6201" t="str">
            <v>PINTURAS</v>
          </cell>
          <cell r="B6201" t="str">
            <v>PINT</v>
          </cell>
          <cell r="C6201" t="str">
            <v>PINTURA EM MADEIRA</v>
          </cell>
          <cell r="D6201" t="str">
            <v>0157</v>
          </cell>
        </row>
        <row r="6201">
          <cell r="G6201">
            <v>102203</v>
          </cell>
          <cell r="H6201" t="str">
            <v>PINTURA VERNIZ (INCOLOR) ALQUÍDICO EM MADEIRA, USO INTERNO E EXTERNO, 1 DEMÃO. AF_01/2021</v>
          </cell>
          <cell r="I6201" t="str">
            <v>M2</v>
          </cell>
          <cell r="J6201" t="str">
            <v>COEFICIENTE DE REPRESENTATIVIDADE</v>
          </cell>
          <cell r="K6201" t="str">
            <v>10,06</v>
          </cell>
        </row>
        <row r="6202">
          <cell r="A6202" t="str">
            <v>PINTURAS</v>
          </cell>
          <cell r="B6202" t="str">
            <v>PINT</v>
          </cell>
          <cell r="C6202" t="str">
            <v>PINTURA EM MADEIRA</v>
          </cell>
          <cell r="D6202" t="str">
            <v>0157</v>
          </cell>
        </row>
        <row r="6202">
          <cell r="G6202">
            <v>102204</v>
          </cell>
          <cell r="H6202" t="str">
            <v>PINTURA VERNIZ (INCOLOR) ALQUÍDICO EM MADEIRA, USO INTERNO, 1 DEMÃO. AF_01/2021</v>
          </cell>
          <cell r="I6202" t="str">
            <v>M2</v>
          </cell>
          <cell r="J6202" t="str">
            <v>COEFICIENTE DE REPRESENTATIVIDADE</v>
          </cell>
          <cell r="K6202" t="str">
            <v>10,41</v>
          </cell>
        </row>
        <row r="6203">
          <cell r="A6203" t="str">
            <v>PINTURAS</v>
          </cell>
          <cell r="B6203" t="str">
            <v>PINT</v>
          </cell>
          <cell r="C6203" t="str">
            <v>PINTURA EM MADEIRA</v>
          </cell>
          <cell r="D6203" t="str">
            <v>0157</v>
          </cell>
        </row>
        <row r="6203">
          <cell r="G6203">
            <v>102205</v>
          </cell>
          <cell r="H6203" t="str">
            <v>PINTURA VERNIZ (INCOLOR) POLIURETÂNICO (RESINA ALQUÍDICA MODIFICADA) EM MADEIRA, 1 DEMÃO. AF_01/2021</v>
          </cell>
          <cell r="I6203" t="str">
            <v>M2</v>
          </cell>
          <cell r="J6203" t="str">
            <v>COLETADO</v>
          </cell>
          <cell r="K6203" t="str">
            <v>9,28</v>
          </cell>
        </row>
        <row r="6204">
          <cell r="A6204" t="str">
            <v>PINTURAS</v>
          </cell>
          <cell r="B6204" t="str">
            <v>PINT</v>
          </cell>
          <cell r="C6204" t="str">
            <v>PINTURA EM MADEIRA</v>
          </cell>
          <cell r="D6204" t="str">
            <v>0157</v>
          </cell>
        </row>
        <row r="6204">
          <cell r="G6204">
            <v>102207</v>
          </cell>
          <cell r="H6204" t="str">
            <v>PINTURA TINTA DE ACABAMENTO (PIGMENTADA) A ÓLEO EM MADEIRA, 1 DEMÃO. AF_01/2021</v>
          </cell>
          <cell r="I6204" t="str">
            <v>M2</v>
          </cell>
          <cell r="J6204" t="str">
            <v>COEFICIENTE DE REPRESENTATIVIDADE</v>
          </cell>
          <cell r="K6204" t="str">
            <v>8,70</v>
          </cell>
        </row>
        <row r="6205">
          <cell r="A6205" t="str">
            <v>PINTURAS</v>
          </cell>
          <cell r="B6205" t="str">
            <v>PINT</v>
          </cell>
          <cell r="C6205" t="str">
            <v>PINTURA EM MADEIRA</v>
          </cell>
          <cell r="D6205" t="str">
            <v>0157</v>
          </cell>
        </row>
        <row r="6205">
          <cell r="G6205">
            <v>102208</v>
          </cell>
          <cell r="H6205" t="str">
            <v>PINTURA TINTA DE ACABAMENTO (PIGMENTADA) ESMALTE SINTÉTICO FOSCO EM MADEIRA, 1 DEMÃO. AF_01/2021</v>
          </cell>
          <cell r="I6205" t="str">
            <v>M2</v>
          </cell>
          <cell r="J6205" t="str">
            <v>COEFICIENTE DE REPRESENTATIVIDADE</v>
          </cell>
          <cell r="K6205" t="str">
            <v>8,21</v>
          </cell>
        </row>
        <row r="6206">
          <cell r="A6206" t="str">
            <v>PINTURAS</v>
          </cell>
          <cell r="B6206" t="str">
            <v>PINT</v>
          </cell>
          <cell r="C6206" t="str">
            <v>PINTURA EM MADEIRA</v>
          </cell>
          <cell r="D6206" t="str">
            <v>0157</v>
          </cell>
        </row>
        <row r="6206">
          <cell r="G6206">
            <v>102209</v>
          </cell>
          <cell r="H6206" t="str">
            <v>PINTURA TINTA DE ACABAMENTO (PIGMENTADA) ESMALTE SINTÉTICO ACETINADO EM MADEIRA, 1 DEMÃO. AF_01/2021</v>
          </cell>
          <cell r="I6206" t="str">
            <v>M2</v>
          </cell>
          <cell r="J6206" t="str">
            <v>COEFICIENTE DE REPRESENTATIVIDADE</v>
          </cell>
          <cell r="K6206" t="str">
            <v>8,52</v>
          </cell>
        </row>
        <row r="6207">
          <cell r="A6207" t="str">
            <v>PINTURAS</v>
          </cell>
          <cell r="B6207" t="str">
            <v>PINT</v>
          </cell>
          <cell r="C6207" t="str">
            <v>PINTURA EM MADEIRA</v>
          </cell>
          <cell r="D6207" t="str">
            <v>0157</v>
          </cell>
        </row>
        <row r="6207">
          <cell r="G6207">
            <v>102210</v>
          </cell>
          <cell r="H6207" t="str">
            <v>PINTURA TINTA DE ACABAMENTO (PIGMENTADA) ESMALTE SINTÉTICO BRILHANTE EM MADEIRA, 1 DEMÃO. AF_01/2021</v>
          </cell>
          <cell r="I6207" t="str">
            <v>M2</v>
          </cell>
          <cell r="J6207" t="str">
            <v>COLETADO</v>
          </cell>
          <cell r="K6207" t="str">
            <v>8,06</v>
          </cell>
        </row>
        <row r="6208">
          <cell r="A6208" t="str">
            <v>PINTURAS</v>
          </cell>
          <cell r="B6208" t="str">
            <v>PINT</v>
          </cell>
          <cell r="C6208" t="str">
            <v>PINTURA EM MADEIRA</v>
          </cell>
          <cell r="D6208" t="str">
            <v>0157</v>
          </cell>
        </row>
        <row r="6208">
          <cell r="G6208">
            <v>102213</v>
          </cell>
          <cell r="H6208" t="str">
            <v>PINTURA VERNIZ (INCOLOR) ALQUÍDICO EM MADEIRA, USO INTERNO E EXTERNO, 2 DEMÃOS. AF_01/2021</v>
          </cell>
          <cell r="I6208" t="str">
            <v>M2</v>
          </cell>
          <cell r="J6208" t="str">
            <v>COEFICIENTE DE REPRESENTATIVIDADE</v>
          </cell>
          <cell r="K6208" t="str">
            <v>20,15</v>
          </cell>
        </row>
        <row r="6209">
          <cell r="A6209" t="str">
            <v>PINTURAS</v>
          </cell>
          <cell r="B6209" t="str">
            <v>PINT</v>
          </cell>
          <cell r="C6209" t="str">
            <v>PINTURA EM MADEIRA</v>
          </cell>
          <cell r="D6209" t="str">
            <v>0157</v>
          </cell>
        </row>
        <row r="6209">
          <cell r="G6209">
            <v>102214</v>
          </cell>
          <cell r="H6209" t="str">
            <v>PINTURA VERNIZ (INCOLOR) ALQUÍDICO EM MADEIRA, USO INTERNO, 2 DEMÃOS. AF_01/2021</v>
          </cell>
          <cell r="I6209" t="str">
            <v>M2</v>
          </cell>
          <cell r="J6209" t="str">
            <v>COEFICIENTE DE REPRESENTATIVIDADE</v>
          </cell>
          <cell r="K6209" t="str">
            <v>20,84</v>
          </cell>
        </row>
        <row r="6210">
          <cell r="A6210" t="str">
            <v>PINTURAS</v>
          </cell>
          <cell r="B6210" t="str">
            <v>PINT</v>
          </cell>
          <cell r="C6210" t="str">
            <v>PINTURA EM MADEIRA</v>
          </cell>
          <cell r="D6210" t="str">
            <v>0157</v>
          </cell>
        </row>
        <row r="6210">
          <cell r="G6210">
            <v>102215</v>
          </cell>
          <cell r="H6210" t="str">
            <v>PINTURA VERNIZ (INCOLOR) POLIURETÂNICO (RESINA ALQUÍDICA MODIFICADA) EM MADEIRA, 2 DEMÃOS. AF_01/2021</v>
          </cell>
          <cell r="I6210" t="str">
            <v>M2</v>
          </cell>
          <cell r="J6210" t="str">
            <v>COLETADO</v>
          </cell>
          <cell r="K6210" t="str">
            <v>18,57</v>
          </cell>
        </row>
        <row r="6211">
          <cell r="A6211" t="str">
            <v>PINTURAS</v>
          </cell>
          <cell r="B6211" t="str">
            <v>PINT</v>
          </cell>
          <cell r="C6211" t="str">
            <v>PINTURA EM MADEIRA</v>
          </cell>
          <cell r="D6211" t="str">
            <v>0157</v>
          </cell>
        </row>
        <row r="6211">
          <cell r="G6211">
            <v>102217</v>
          </cell>
          <cell r="H6211" t="str">
            <v>PINTURA TINTA DE ACABAMENTO (PIGMENTADA) A ÓLEO EM MADEIRA, 2 DEMÃOS. AF_01/2021</v>
          </cell>
          <cell r="I6211" t="str">
            <v>M2</v>
          </cell>
          <cell r="J6211" t="str">
            <v>COEFICIENTE DE REPRESENTATIVIDADE</v>
          </cell>
          <cell r="K6211" t="str">
            <v>17,40</v>
          </cell>
        </row>
        <row r="6212">
          <cell r="A6212" t="str">
            <v>PINTURAS</v>
          </cell>
          <cell r="B6212" t="str">
            <v>PINT</v>
          </cell>
          <cell r="C6212" t="str">
            <v>PINTURA EM MADEIRA</v>
          </cell>
          <cell r="D6212" t="str">
            <v>0157</v>
          </cell>
        </row>
        <row r="6212">
          <cell r="G6212">
            <v>102218</v>
          </cell>
          <cell r="H6212" t="str">
            <v>PINTURA TINTA DE ACABAMENTO (PIGMENTADA) ESMALTE SINTÉTICO FOSCO EM MADEIRA, 2 DEMÃOS. AF_01/2021</v>
          </cell>
          <cell r="I6212" t="str">
            <v>M2</v>
          </cell>
          <cell r="J6212" t="str">
            <v>COEFICIENTE DE REPRESENTATIVIDADE</v>
          </cell>
          <cell r="K6212" t="str">
            <v>16,42</v>
          </cell>
        </row>
        <row r="6213">
          <cell r="A6213" t="str">
            <v>PINTURAS</v>
          </cell>
          <cell r="B6213" t="str">
            <v>PINT</v>
          </cell>
          <cell r="C6213" t="str">
            <v>PINTURA EM MADEIRA</v>
          </cell>
          <cell r="D6213" t="str">
            <v>0157</v>
          </cell>
        </row>
        <row r="6213">
          <cell r="G6213">
            <v>102219</v>
          </cell>
          <cell r="H6213" t="str">
            <v>PINTURA TINTA DE ACABAMENTO (PIGMENTADA) ESMALTE SINTÉTICO ACETINADO EM MADEIRA, 2 DEMÃOS. AF_01/2021</v>
          </cell>
          <cell r="I6213" t="str">
            <v>M2</v>
          </cell>
          <cell r="J6213" t="str">
            <v>COEFICIENTE DE REPRESENTATIVIDADE</v>
          </cell>
          <cell r="K6213" t="str">
            <v>17,03</v>
          </cell>
        </row>
        <row r="6214">
          <cell r="A6214" t="str">
            <v>PINTURAS</v>
          </cell>
          <cell r="B6214" t="str">
            <v>PINT</v>
          </cell>
          <cell r="C6214" t="str">
            <v>PINTURA EM MADEIRA</v>
          </cell>
          <cell r="D6214" t="str">
            <v>0157</v>
          </cell>
        </row>
        <row r="6214">
          <cell r="G6214">
            <v>102220</v>
          </cell>
          <cell r="H6214" t="str">
            <v>PINTURA TINTA DE ACABAMENTO (PIGMENTADA) ESMALTE SINTÉTICO BRILHANTE EM MADEIRA, 2 DEMÃOS. AF_01/2021</v>
          </cell>
          <cell r="I6214" t="str">
            <v>M2</v>
          </cell>
          <cell r="J6214" t="str">
            <v>COLETADO</v>
          </cell>
          <cell r="K6214" t="str">
            <v>16,11</v>
          </cell>
        </row>
        <row r="6215">
          <cell r="A6215" t="str">
            <v>PINTURAS</v>
          </cell>
          <cell r="B6215" t="str">
            <v>PINT</v>
          </cell>
          <cell r="C6215" t="str">
            <v>PINTURA EM MADEIRA</v>
          </cell>
          <cell r="D6215" t="str">
            <v>0157</v>
          </cell>
        </row>
        <row r="6215">
          <cell r="G6215">
            <v>102223</v>
          </cell>
          <cell r="H6215" t="str">
            <v>PINTURA VERNIZ (INCOLOR) ALQUÍDICO EM MADEIRA, USO INTERNO E EXTERNO, 3 DEMÃOS. AF_01/2021</v>
          </cell>
          <cell r="I6215" t="str">
            <v>M2</v>
          </cell>
          <cell r="J6215" t="str">
            <v>COEFICIENTE DE REPRESENTATIVIDADE</v>
          </cell>
          <cell r="K6215" t="str">
            <v>30,22</v>
          </cell>
        </row>
        <row r="6216">
          <cell r="A6216" t="str">
            <v>PINTURAS</v>
          </cell>
          <cell r="B6216" t="str">
            <v>PINT</v>
          </cell>
          <cell r="C6216" t="str">
            <v>PINTURA EM MADEIRA</v>
          </cell>
          <cell r="D6216" t="str">
            <v>0157</v>
          </cell>
        </row>
        <row r="6216">
          <cell r="G6216">
            <v>102224</v>
          </cell>
          <cell r="H6216" t="str">
            <v>PINTURA VERNIZ (INCOLOR) ALQUÍDICO EM MADEIRA, USO INTERNO, 3 DEMÃOS. AF_01/2021</v>
          </cell>
          <cell r="I6216" t="str">
            <v>M2</v>
          </cell>
          <cell r="J6216" t="str">
            <v>COEFICIENTE DE REPRESENTATIVIDADE</v>
          </cell>
          <cell r="K6216" t="str">
            <v>31,26</v>
          </cell>
        </row>
        <row r="6217">
          <cell r="A6217" t="str">
            <v>PINTURAS</v>
          </cell>
          <cell r="B6217" t="str">
            <v>PINT</v>
          </cell>
          <cell r="C6217" t="str">
            <v>PINTURA EM MADEIRA</v>
          </cell>
          <cell r="D6217" t="str">
            <v>0157</v>
          </cell>
        </row>
        <row r="6217">
          <cell r="G6217">
            <v>102225</v>
          </cell>
          <cell r="H6217" t="str">
            <v>PINTURA VERNIZ (INCOLOR) POLIURETÂNICO (RESINA ALQUÍDICA MODIFICADA) EM MADEIRA, 3 DEMÃOS. AF_01/2021</v>
          </cell>
          <cell r="I6217" t="str">
            <v>M2</v>
          </cell>
          <cell r="J6217" t="str">
            <v>COLETADO</v>
          </cell>
          <cell r="K6217" t="str">
            <v>27,86</v>
          </cell>
        </row>
        <row r="6218">
          <cell r="A6218" t="str">
            <v>PINTURAS</v>
          </cell>
          <cell r="B6218" t="str">
            <v>PINT</v>
          </cell>
          <cell r="C6218" t="str">
            <v>PINTURA EM MADEIRA</v>
          </cell>
          <cell r="D6218" t="str">
            <v>0157</v>
          </cell>
        </row>
        <row r="6218">
          <cell r="G6218">
            <v>102227</v>
          </cell>
          <cell r="H6218" t="str">
            <v>PINTURA TINTA DE ACABAMENTO (PIGMENTADA) A ÓLEO EM MADEIRA, 3 DEMÃOS. AF_01/2021</v>
          </cell>
          <cell r="I6218" t="str">
            <v>M2</v>
          </cell>
          <cell r="J6218" t="str">
            <v>COEFICIENTE DE REPRESENTATIVIDADE</v>
          </cell>
          <cell r="K6218" t="str">
            <v>26,11</v>
          </cell>
        </row>
        <row r="6219">
          <cell r="A6219" t="str">
            <v>PINTURAS</v>
          </cell>
          <cell r="B6219" t="str">
            <v>PINT</v>
          </cell>
          <cell r="C6219" t="str">
            <v>PINTURA EM MADEIRA</v>
          </cell>
          <cell r="D6219" t="str">
            <v>0157</v>
          </cell>
        </row>
        <row r="6219">
          <cell r="G6219">
            <v>102228</v>
          </cell>
          <cell r="H6219" t="str">
            <v>PINTURA TINTA DE ACABAMENTO (PIGMENTADA) ESMALTE SINTÉTICO FOSCO EM MADEIRA, 3 DEMÃOS. AF_01/2021</v>
          </cell>
          <cell r="I6219" t="str">
            <v>M2</v>
          </cell>
          <cell r="J6219" t="str">
            <v>COEFICIENTE DE REPRESENTATIVIDADE</v>
          </cell>
          <cell r="K6219" t="str">
            <v>24,66</v>
          </cell>
        </row>
        <row r="6220">
          <cell r="A6220" t="str">
            <v>PINTURAS</v>
          </cell>
          <cell r="B6220" t="str">
            <v>PINT</v>
          </cell>
          <cell r="C6220" t="str">
            <v>PINTURA EM MADEIRA</v>
          </cell>
          <cell r="D6220" t="str">
            <v>0157</v>
          </cell>
        </row>
        <row r="6220">
          <cell r="G6220">
            <v>102229</v>
          </cell>
          <cell r="H6220" t="str">
            <v>PINTURA TINTA DE ACABAMENTO (PIGMENTADA) ESMALTE SINTÉTICO ACETINADO EM MADEIRA, 3 DEMÃOS. AF_01/2021</v>
          </cell>
          <cell r="I6220" t="str">
            <v>M2</v>
          </cell>
          <cell r="J6220" t="str">
            <v>COEFICIENTE DE REPRESENTATIVIDADE</v>
          </cell>
          <cell r="K6220" t="str">
            <v>25,56</v>
          </cell>
        </row>
        <row r="6221">
          <cell r="A6221" t="str">
            <v>PINTURAS</v>
          </cell>
          <cell r="B6221" t="str">
            <v>PINT</v>
          </cell>
          <cell r="C6221" t="str">
            <v>PINTURA EM MADEIRA</v>
          </cell>
          <cell r="D6221" t="str">
            <v>0157</v>
          </cell>
        </row>
        <row r="6221">
          <cell r="G6221">
            <v>102230</v>
          </cell>
          <cell r="H6221" t="str">
            <v>PINTURA TINTA DE ACABAMENTO (PIGMENTADA) ESMALTE SINTÉTICO BRILHANTE EM MADEIRA, 3 DEMÃOS. AF_01/2021</v>
          </cell>
          <cell r="I6221" t="str">
            <v>M2</v>
          </cell>
          <cell r="J6221" t="str">
            <v>COLETADO</v>
          </cell>
          <cell r="K6221" t="str">
            <v>24,19</v>
          </cell>
        </row>
        <row r="6222">
          <cell r="A6222" t="str">
            <v>PINTURAS</v>
          </cell>
          <cell r="B6222" t="str">
            <v>PINT</v>
          </cell>
          <cell r="C6222" t="str">
            <v>PINTURA EM MADEIRA</v>
          </cell>
          <cell r="D6222" t="str">
            <v>0157</v>
          </cell>
        </row>
        <row r="6222">
          <cell r="G6222">
            <v>102233</v>
          </cell>
          <cell r="H6222" t="str">
            <v>PINTURA IMUNIZANTE PARA MADEIRA, 1 DEMÃO. AF_01/2021</v>
          </cell>
          <cell r="I6222" t="str">
            <v>M2</v>
          </cell>
          <cell r="J6222" t="str">
            <v>COEFICIENTE DE REPRESENTATIVIDADE</v>
          </cell>
          <cell r="K6222" t="str">
            <v>10,87</v>
          </cell>
        </row>
        <row r="6223">
          <cell r="A6223" t="str">
            <v>PINTURAS</v>
          </cell>
          <cell r="B6223" t="str">
            <v>PINT</v>
          </cell>
          <cell r="C6223" t="str">
            <v>PINTURA EM MADEIRA</v>
          </cell>
          <cell r="D6223" t="str">
            <v>0157</v>
          </cell>
        </row>
        <row r="6223">
          <cell r="G6223">
            <v>102234</v>
          </cell>
          <cell r="H6223" t="str">
            <v>PINTURA IMUNIZANTE PARA MADEIRA, 2 DEMÃOS. AF_01/2021</v>
          </cell>
          <cell r="I6223" t="str">
            <v>M2</v>
          </cell>
          <cell r="J6223" t="str">
            <v>COEFICIENTE DE REPRESENTATIVIDADE</v>
          </cell>
          <cell r="K6223" t="str">
            <v>21,75</v>
          </cell>
        </row>
        <row r="6224">
          <cell r="A6224" t="str">
            <v>PINTURAS</v>
          </cell>
          <cell r="B6224" t="str">
            <v>PINT</v>
          </cell>
          <cell r="C6224" t="str">
            <v>PINTURA PARA METAL</v>
          </cell>
          <cell r="D6224" t="str">
            <v>0158</v>
          </cell>
        </row>
        <row r="6224">
          <cell r="G6224">
            <v>100716</v>
          </cell>
          <cell r="H6224" t="str">
            <v>JATEAMENTO ABRASIVO COM GRANALHA DE AÇO EM PERFIL METÁLICO EM FÁBRICA. AF_01/2020</v>
          </cell>
          <cell r="I6224" t="str">
            <v>M2</v>
          </cell>
          <cell r="J6224" t="str">
            <v>ATRIBUÍDO SÃO PAULO</v>
          </cell>
          <cell r="K6224" t="str">
            <v>26,50</v>
          </cell>
        </row>
        <row r="6225">
          <cell r="A6225" t="str">
            <v>PINTURAS</v>
          </cell>
          <cell r="B6225" t="str">
            <v>PINT</v>
          </cell>
          <cell r="C6225" t="str">
            <v>PINTURA PARA METAL</v>
          </cell>
          <cell r="D6225" t="str">
            <v>0158</v>
          </cell>
        </row>
        <row r="6225">
          <cell r="G6225">
            <v>100717</v>
          </cell>
          <cell r="H6225" t="str">
            <v>LIXAMENTO MANUAL EM SUPERFÍCIES METÁLICAS EM OBRA. AF_01/2020</v>
          </cell>
          <cell r="I6225" t="str">
            <v>M2</v>
          </cell>
          <cell r="J6225" t="str">
            <v>COEFICIENTE DE REPRESENTATIVIDADE</v>
          </cell>
          <cell r="K6225" t="str">
            <v>9,16</v>
          </cell>
        </row>
        <row r="6226">
          <cell r="A6226" t="str">
            <v>PINTURAS</v>
          </cell>
          <cell r="B6226" t="str">
            <v>PINT</v>
          </cell>
          <cell r="C6226" t="str">
            <v>PINTURA PARA METAL</v>
          </cell>
          <cell r="D6226" t="str">
            <v>0158</v>
          </cell>
        </row>
        <row r="6226">
          <cell r="G6226">
            <v>100718</v>
          </cell>
          <cell r="H6226" t="str">
            <v>COLOCAÇÃO DE FITA PROTETORA PARA PINTURA. AF_01/2020</v>
          </cell>
          <cell r="I6226" t="str">
            <v>M</v>
          </cell>
          <cell r="J6226" t="str">
            <v>COEFICIENTE DE REPRESENTATIVIDADE</v>
          </cell>
          <cell r="K6226" t="str">
            <v>1,31</v>
          </cell>
        </row>
        <row r="6227">
          <cell r="A6227" t="str">
            <v>PINTURAS</v>
          </cell>
          <cell r="B6227" t="str">
            <v>PINT</v>
          </cell>
          <cell r="C6227" t="str">
            <v>PINTURA PARA METAL</v>
          </cell>
          <cell r="D6227" t="str">
            <v>0158</v>
          </cell>
        </row>
        <row r="6227">
          <cell r="G6227">
            <v>100719</v>
          </cell>
          <cell r="H6227" t="str">
            <v>PINTURA COM TINTA ALQUÍDICA DE FUNDO (TIPO ZARCÃO) PULVERIZADA SOBRE PERFIL METÁLICO EXECUTADO EM FÁBRICA (POR DEMÃO). AF_01/2020_PE</v>
          </cell>
          <cell r="I6227" t="str">
            <v>M2</v>
          </cell>
          <cell r="J6227" t="str">
            <v>COEFICIENTE DE REPRESENTATIVIDADE</v>
          </cell>
          <cell r="K6227" t="str">
            <v>12,57</v>
          </cell>
        </row>
        <row r="6228">
          <cell r="A6228" t="str">
            <v>PINTURAS</v>
          </cell>
          <cell r="B6228" t="str">
            <v>PINT</v>
          </cell>
          <cell r="C6228" t="str">
            <v>PINTURA PARA METAL</v>
          </cell>
          <cell r="D6228" t="str">
            <v>0158</v>
          </cell>
        </row>
        <row r="6228">
          <cell r="G6228">
            <v>100720</v>
          </cell>
          <cell r="H6228" t="str">
            <v>PINTURA COM TINTA ALQUÍDICA DE FUNDO (TIPO ZARCÃO) APLICADA A ROLO OU PINCEL SOBRE PERFIL METÁLICO EXECUTADO EM FÁBRICA (POR DEMÃO). AF_01/2020</v>
          </cell>
          <cell r="I6228" t="str">
            <v>M2</v>
          </cell>
          <cell r="J6228" t="str">
            <v>COEFICIENTE DE REPRESENTATIVIDADE</v>
          </cell>
          <cell r="K6228" t="str">
            <v>11,15</v>
          </cell>
        </row>
        <row r="6229">
          <cell r="A6229" t="str">
            <v>PINTURAS</v>
          </cell>
          <cell r="B6229" t="str">
            <v>PINT</v>
          </cell>
          <cell r="C6229" t="str">
            <v>PINTURA PARA METAL</v>
          </cell>
          <cell r="D6229" t="str">
            <v>0158</v>
          </cell>
        </row>
        <row r="6229">
          <cell r="G6229">
            <v>100721</v>
          </cell>
          <cell r="H6229" t="str">
            <v>PINTURA COM TINTA ALQUÍDICA DE FUNDO (TIPO ZARCÃO) PULVERIZADA SOBRE SUPERFÍCIES METÁLICAS (EXCETO PERFIL) EXECUTADO EM OBRA (POR DEMÃO). AF_01/2020_PE</v>
          </cell>
          <cell r="I6229" t="str">
            <v>M2</v>
          </cell>
          <cell r="J6229" t="str">
            <v>COEFICIENTE DE REPRESENTATIVIDADE</v>
          </cell>
          <cell r="K6229" t="str">
            <v>25,87</v>
          </cell>
        </row>
        <row r="6230">
          <cell r="A6230" t="str">
            <v>PINTURAS</v>
          </cell>
          <cell r="B6230" t="str">
            <v>PINT</v>
          </cell>
          <cell r="C6230" t="str">
            <v>PINTURA PARA METAL</v>
          </cell>
          <cell r="D6230" t="str">
            <v>0158</v>
          </cell>
        </row>
        <row r="6230">
          <cell r="G6230">
            <v>100722</v>
          </cell>
          <cell r="H6230" t="str">
            <v>PINTURA COM TINTA ALQUÍDICA DE FUNDO (TIPO ZARCÃO) APLICADA A ROLO OU PINCEL SOBRE SUPERFÍCIES METÁLICAS (EXCETO PERFIL) EXECUTADO EM OBRA (POR DEMÃO). AF_01/2020</v>
          </cell>
          <cell r="I6230" t="str">
            <v>M2</v>
          </cell>
          <cell r="J6230" t="str">
            <v>COEFICIENTE DE REPRESENTATIVIDADE</v>
          </cell>
          <cell r="K6230" t="str">
            <v>23,73</v>
          </cell>
        </row>
        <row r="6231">
          <cell r="A6231" t="str">
            <v>PINTURAS</v>
          </cell>
          <cell r="B6231" t="str">
            <v>PINT</v>
          </cell>
          <cell r="C6231" t="str">
            <v>PINTURA PARA METAL</v>
          </cell>
          <cell r="D6231" t="str">
            <v>0158</v>
          </cell>
        </row>
        <row r="6231">
          <cell r="G6231">
            <v>100723</v>
          </cell>
          <cell r="H6231" t="str">
            <v>PINTURA COM TINTA ALQUÍDICA DE FUNDO E ACABAMENTO (ESMALTE SINTÉTICO GRAFITE) PULVERIZADA SOBRE PERFIL METÁLICO EXECUTADO EM FÁBRICA (POR DEMÃO). AF_01/2020_PE</v>
          </cell>
          <cell r="I6231" t="str">
            <v>M2</v>
          </cell>
          <cell r="J6231" t="str">
            <v>COEFICIENTE DE REPRESENTATIVIDADE</v>
          </cell>
          <cell r="K6231" t="str">
            <v>13,52</v>
          </cell>
        </row>
        <row r="6232">
          <cell r="A6232" t="str">
            <v>PINTURAS</v>
          </cell>
          <cell r="B6232" t="str">
            <v>PINT</v>
          </cell>
          <cell r="C6232" t="str">
            <v>PINTURA PARA METAL</v>
          </cell>
          <cell r="D6232" t="str">
            <v>0158</v>
          </cell>
        </row>
        <row r="6232">
          <cell r="G6232">
            <v>100724</v>
          </cell>
          <cell r="H6232" t="str">
            <v>PINTURA COM TINTA ALQUÍDICA DE FUNDO E ACABAMENTO (ESMALTE SINTÉTICO GRAFITE) APLICADA A ROLO OU PINCEL SOBRE PERFIL METÁLICO EXECUTADO EM FÁBRICA (POR DEMÃO). AF_01/2020</v>
          </cell>
          <cell r="I6232" t="str">
            <v>M2</v>
          </cell>
          <cell r="J6232" t="str">
            <v>COEFICIENTE DE REPRESENTATIVIDADE</v>
          </cell>
          <cell r="K6232" t="str">
            <v>14,94</v>
          </cell>
        </row>
        <row r="6233">
          <cell r="A6233" t="str">
            <v>PINTURAS</v>
          </cell>
          <cell r="B6233" t="str">
            <v>PINT</v>
          </cell>
          <cell r="C6233" t="str">
            <v>PINTURA PARA METAL</v>
          </cell>
          <cell r="D6233" t="str">
            <v>0158</v>
          </cell>
        </row>
        <row r="6233">
          <cell r="G6233">
            <v>100725</v>
          </cell>
          <cell r="H6233" t="str">
            <v>PINTURA COM TINTA ALQUÍDICA DE FUNDO E ACABAMENTO (ESMALTE SINTÉTICO GRAFITE) PULVERIZADA SOBRE SUPERFÍCIES METÁLICAS (EXCETO PERFIL) EXECUTADO EM OBRA (POR DEMÃO). AF_01/2020_PE</v>
          </cell>
          <cell r="I6233" t="str">
            <v>M2</v>
          </cell>
          <cell r="J6233" t="str">
            <v>COEFICIENTE DE REPRESENTATIVIDADE</v>
          </cell>
          <cell r="K6233" t="str">
            <v>26,19</v>
          </cell>
        </row>
        <row r="6234">
          <cell r="A6234" t="str">
            <v>PINTURAS</v>
          </cell>
          <cell r="B6234" t="str">
            <v>PINT</v>
          </cell>
          <cell r="C6234" t="str">
            <v>PINTURA PARA METAL</v>
          </cell>
          <cell r="D6234" t="str">
            <v>0158</v>
          </cell>
        </row>
        <row r="6234">
          <cell r="G6234">
            <v>100726</v>
          </cell>
          <cell r="H6234" t="str">
            <v>PINTURA COM TINTA ALQUÍDICA DE FUNDO E ACABAMENTO (ESMALTE SINTÉTICO GRAFITE) APLICADA A ROLO OU PINCEL SOBRE SUPERFÍCIES METÁLICAS (EXCETO PERFIL) EXECUTADO EM OBRA (POR DEMÃO). AF_01/2020</v>
          </cell>
          <cell r="I6234" t="str">
            <v>M2</v>
          </cell>
          <cell r="J6234" t="str">
            <v>COEFICIENTE DE REPRESENTATIVIDADE</v>
          </cell>
          <cell r="K6234" t="str">
            <v>27,40</v>
          </cell>
        </row>
        <row r="6235">
          <cell r="A6235" t="str">
            <v>PINTURAS</v>
          </cell>
          <cell r="B6235" t="str">
            <v>PINT</v>
          </cell>
          <cell r="C6235" t="str">
            <v>PINTURA PARA METAL</v>
          </cell>
          <cell r="D6235" t="str">
            <v>0158</v>
          </cell>
        </row>
        <row r="6235">
          <cell r="G6235">
            <v>100727</v>
          </cell>
          <cell r="H6235" t="str">
            <v>PINTURA COM TINTA EPOXÍDICA DE FUNDO PULVERIZADA SOBRE PERFIL METÁLICO EXECUTADO EM FÁBRICA (POR DEMÃO). AF_01/2020_PE</v>
          </cell>
          <cell r="I6235" t="str">
            <v>M2</v>
          </cell>
          <cell r="J6235" t="str">
            <v>COEFICIENTE DE REPRESENTATIVIDADE</v>
          </cell>
          <cell r="K6235" t="str">
            <v>30,95</v>
          </cell>
        </row>
        <row r="6236">
          <cell r="A6236" t="str">
            <v>PINTURAS</v>
          </cell>
          <cell r="B6236" t="str">
            <v>PINT</v>
          </cell>
          <cell r="C6236" t="str">
            <v>PINTURA PARA METAL</v>
          </cell>
          <cell r="D6236" t="str">
            <v>0158</v>
          </cell>
        </row>
        <row r="6236">
          <cell r="G6236">
            <v>100728</v>
          </cell>
          <cell r="H6236" t="str">
            <v>PINTURA COM TINTA EPOXÍDICA DE FUNDO APLICADA A ROLO OU PINCEL SOBRE PERFIL METÁLICO EXECUTADO EM FÁBRICA (POR DEMÃO). AF_01/2020</v>
          </cell>
          <cell r="I6236" t="str">
            <v>M2</v>
          </cell>
          <cell r="J6236" t="str">
            <v>COEFICIENTE DE REPRESENTATIVIDADE</v>
          </cell>
          <cell r="K6236" t="str">
            <v>26,68</v>
          </cell>
        </row>
        <row r="6237">
          <cell r="A6237" t="str">
            <v>PINTURAS</v>
          </cell>
          <cell r="B6237" t="str">
            <v>PINT</v>
          </cell>
          <cell r="C6237" t="str">
            <v>PINTURA PARA METAL</v>
          </cell>
          <cell r="D6237" t="str">
            <v>0158</v>
          </cell>
        </row>
        <row r="6237">
          <cell r="G6237">
            <v>100729</v>
          </cell>
          <cell r="H6237" t="str">
            <v>PINTURA COM TINTA EPOXÍDICA DE ACABAMENTO PULVERIZADA SOBRE PERFIL METÁLICO EXECUTADO EM FÁBRICA (POR DEMÃO). AF_01/2020_PE</v>
          </cell>
          <cell r="I6237" t="str">
            <v>M2</v>
          </cell>
          <cell r="J6237" t="str">
            <v>COEFICIENTE DE REPRESENTATIVIDADE</v>
          </cell>
          <cell r="K6237" t="str">
            <v>23,57</v>
          </cell>
        </row>
        <row r="6238">
          <cell r="A6238" t="str">
            <v>PINTURAS</v>
          </cell>
          <cell r="B6238" t="str">
            <v>PINT</v>
          </cell>
          <cell r="C6238" t="str">
            <v>PINTURA PARA METAL</v>
          </cell>
          <cell r="D6238" t="str">
            <v>0158</v>
          </cell>
        </row>
        <row r="6238">
          <cell r="G6238">
            <v>100730</v>
          </cell>
          <cell r="H6238" t="str">
            <v>PINTURA COM TINTA EPOXÍDICA DE ACABAMENTO APLICADA A ROLO OU PINCEL SOBRE PERFIL METÁLICO EXECUTADO EM FÁBRICA (POR DEMÃO). AF_01/2020</v>
          </cell>
          <cell r="I6238" t="str">
            <v>M2</v>
          </cell>
          <cell r="J6238" t="str">
            <v>COEFICIENTE DE REPRESENTATIVIDADE</v>
          </cell>
          <cell r="K6238" t="str">
            <v>26,35</v>
          </cell>
        </row>
        <row r="6239">
          <cell r="A6239" t="str">
            <v>PINTURAS</v>
          </cell>
          <cell r="B6239" t="str">
            <v>PINT</v>
          </cell>
          <cell r="C6239" t="str">
            <v>PINTURA PARA METAL</v>
          </cell>
          <cell r="D6239" t="str">
            <v>0158</v>
          </cell>
        </row>
        <row r="6239">
          <cell r="G6239">
            <v>100733</v>
          </cell>
          <cell r="H6239" t="str">
            <v>PINTURA COM TINTA ACRÍLICA DE FUNDO PULVERIZADA SOBRE SUPERFÍCIES METÁLICAS (EXCETO PERFIL) EXECUTADO EM OBRA (POR DEMÃO). AF_01/2020_PE</v>
          </cell>
          <cell r="I6239" t="str">
            <v>M2</v>
          </cell>
          <cell r="J6239" t="str">
            <v>COEFICIENTE DE REPRESENTATIVIDADE</v>
          </cell>
          <cell r="K6239" t="str">
            <v>12,36</v>
          </cell>
        </row>
        <row r="6240">
          <cell r="A6240" t="str">
            <v>PINTURAS</v>
          </cell>
          <cell r="B6240" t="str">
            <v>PINT</v>
          </cell>
          <cell r="C6240" t="str">
            <v>PINTURA PARA METAL</v>
          </cell>
          <cell r="D6240" t="str">
            <v>0158</v>
          </cell>
        </row>
        <row r="6240">
          <cell r="G6240">
            <v>100734</v>
          </cell>
          <cell r="H6240" t="str">
            <v>PINTURA COM TINTA ACRÍLICA DE FUNDO APLICADA A ROLO OU PINCEL SOBRE SUPERFÍCIES METÁLICAS (EXCETO PERFIL) EXECUTADO EM OBRA (POR DEMÃO). AF_01/2020</v>
          </cell>
          <cell r="I6240" t="str">
            <v>M2</v>
          </cell>
          <cell r="J6240" t="str">
            <v>COEFICIENTE DE REPRESENTATIVIDADE</v>
          </cell>
          <cell r="K6240" t="str">
            <v>15,34</v>
          </cell>
        </row>
        <row r="6241">
          <cell r="A6241" t="str">
            <v>PINTURAS</v>
          </cell>
          <cell r="B6241" t="str">
            <v>PINT</v>
          </cell>
          <cell r="C6241" t="str">
            <v>PINTURA PARA METAL</v>
          </cell>
          <cell r="D6241" t="str">
            <v>0158</v>
          </cell>
        </row>
        <row r="6241">
          <cell r="G6241">
            <v>100735</v>
          </cell>
          <cell r="H6241" t="str">
            <v>PINTURA COM TINTA ACRÍLICA DE ACABAMENTO PULVERIZADA SOBRE SUPERFÍCIES METÁLICAS (EXCETO PERFIL) EXECUTADO EM OBRA (POR DEMÃO). AF_01/2020_PE</v>
          </cell>
          <cell r="I6241" t="str">
            <v>M2</v>
          </cell>
          <cell r="J6241" t="str">
            <v>COEFICIENTE DE REPRESENTATIVIDADE</v>
          </cell>
          <cell r="K6241" t="str">
            <v>10,84</v>
          </cell>
        </row>
        <row r="6242">
          <cell r="A6242" t="str">
            <v>PINTURAS</v>
          </cell>
          <cell r="B6242" t="str">
            <v>PINT</v>
          </cell>
          <cell r="C6242" t="str">
            <v>PINTURA PARA METAL</v>
          </cell>
          <cell r="D6242" t="str">
            <v>0158</v>
          </cell>
        </row>
        <row r="6242">
          <cell r="G6242">
            <v>100736</v>
          </cell>
          <cell r="H6242" t="str">
            <v>PINTURA COM TINTA ACRÍLICA DE ACABAMENTO APLICADA A ROLO OU PINCEL SOBRE SUPERFÍCIES METÁLICAS (EXCETO PERFIL) EXECUTADO EM OBRA (POR DEMÃO). AF_01/2020</v>
          </cell>
          <cell r="I6242" t="str">
            <v>M2</v>
          </cell>
          <cell r="J6242" t="str">
            <v>COEFICIENTE DE REPRESENTATIVIDADE</v>
          </cell>
          <cell r="K6242" t="str">
            <v>14,04</v>
          </cell>
        </row>
        <row r="6243">
          <cell r="A6243" t="str">
            <v>PINTURAS</v>
          </cell>
          <cell r="B6243" t="str">
            <v>PINT</v>
          </cell>
          <cell r="C6243" t="str">
            <v>PINTURA PARA METAL</v>
          </cell>
          <cell r="D6243" t="str">
            <v>0158</v>
          </cell>
        </row>
        <row r="6243">
          <cell r="G6243">
            <v>100739</v>
          </cell>
          <cell r="H6243" t="str">
            <v>PINTURA COM TINTA ALQUÍDICA DE ACABAMENTO (ESMALTE SINTÉTICO ACETINADO) PULVERIZADA SOBRE PERFIL METÁLICO EXECUTADO EM FÁBRICA (POR DEMÃO). AF_01/2020_PE</v>
          </cell>
          <cell r="I6243" t="str">
            <v>M2</v>
          </cell>
          <cell r="J6243" t="str">
            <v>COEFICIENTE DE REPRESENTATIVIDADE</v>
          </cell>
          <cell r="K6243" t="str">
            <v>12,38</v>
          </cell>
        </row>
        <row r="6244">
          <cell r="A6244" t="str">
            <v>PINTURAS</v>
          </cell>
          <cell r="B6244" t="str">
            <v>PINT</v>
          </cell>
          <cell r="C6244" t="str">
            <v>PINTURA PARA METAL</v>
          </cell>
          <cell r="D6244" t="str">
            <v>0158</v>
          </cell>
        </row>
        <row r="6244">
          <cell r="G6244">
            <v>100740</v>
          </cell>
          <cell r="H6244" t="str">
            <v>PINTURA COM TINTA ALQUÍDICA DE ACABAMENTO (ESMALTE SINTÉTICO ACETINADO) APLICADA A ROLO OU PINCEL SOBRE PERFIL METÁLICO EXECUTADO EM FÁBRICA (POR DEMÃO). AF_01/2020</v>
          </cell>
          <cell r="I6244" t="str">
            <v>M2</v>
          </cell>
          <cell r="J6244" t="str">
            <v>COEFICIENTE DE REPRESENTATIVIDADE</v>
          </cell>
          <cell r="K6244" t="str">
            <v>11,81</v>
          </cell>
        </row>
        <row r="6245">
          <cell r="A6245" t="str">
            <v>PINTURAS</v>
          </cell>
          <cell r="B6245" t="str">
            <v>PINT</v>
          </cell>
          <cell r="C6245" t="str">
            <v>PINTURA PARA METAL</v>
          </cell>
          <cell r="D6245" t="str">
            <v>0158</v>
          </cell>
        </row>
        <row r="6245">
          <cell r="G6245">
            <v>100741</v>
          </cell>
          <cell r="H6245" t="str">
            <v>PINTURA COM TINTA ALQUÍDICA DE ACABAMENTO (ESMALTE SINTÉTICO ACETINADO) PULVERIZADA SOBRE SUPERFÍCIES METÁLICAS (EXCETO PERFIL) EXECUTADO EM OBRA (POR DEMÃO). AF_01/2020_PE</v>
          </cell>
          <cell r="I6245" t="str">
            <v>M2</v>
          </cell>
          <cell r="J6245" t="str">
            <v>COEFICIENTE DE REPRESENTATIVIDADE</v>
          </cell>
          <cell r="K6245" t="str">
            <v>25,45</v>
          </cell>
        </row>
        <row r="6246">
          <cell r="A6246" t="str">
            <v>PINTURAS</v>
          </cell>
          <cell r="B6246" t="str">
            <v>PINT</v>
          </cell>
          <cell r="C6246" t="str">
            <v>PINTURA PARA METAL</v>
          </cell>
          <cell r="D6246" t="str">
            <v>0158</v>
          </cell>
        </row>
        <row r="6246">
          <cell r="G6246">
            <v>100742</v>
          </cell>
          <cell r="H6246" t="str">
            <v>PINTURA COM TINTA ALQUÍDICA DE ACABAMENTO (ESMALTE SINTÉTICO ACETINADO) APLICADA A ROLO OU PINCEL SOBRE SUPERFÍCIES METÁLICAS (EXCETO PERFIL) EXECUTADO EM OBRA (POR DEMÃO). AF_01/2020</v>
          </cell>
          <cell r="I6246" t="str">
            <v>M2</v>
          </cell>
          <cell r="J6246" t="str">
            <v>COEFICIENTE DE REPRESENTATIVIDADE</v>
          </cell>
          <cell r="K6246" t="str">
            <v>24,36</v>
          </cell>
        </row>
        <row r="6247">
          <cell r="A6247" t="str">
            <v>PINTURAS</v>
          </cell>
          <cell r="B6247" t="str">
            <v>PINT</v>
          </cell>
          <cell r="C6247" t="str">
            <v>PINTURA PARA METAL</v>
          </cell>
          <cell r="D6247" t="str">
            <v>0158</v>
          </cell>
        </row>
        <row r="6247">
          <cell r="G6247">
            <v>100743</v>
          </cell>
          <cell r="H6247" t="str">
            <v>PINTURA COM TINTA ALQUÍDICA DE ACABAMENTO (ESMALTE SINTÉTICO BRILHANTE) PULVERIZADA SOBRE PERFIL METÁLICO EXECUTADO EM FÁBRICA  (POR DEMÃO). AF_01/2020_PE</v>
          </cell>
          <cell r="I6247" t="str">
            <v>M2</v>
          </cell>
          <cell r="J6247" t="str">
            <v>COLETADO</v>
          </cell>
          <cell r="K6247" t="str">
            <v>12,09</v>
          </cell>
        </row>
        <row r="6248">
          <cell r="A6248" t="str">
            <v>PINTURAS</v>
          </cell>
          <cell r="B6248" t="str">
            <v>PINT</v>
          </cell>
          <cell r="C6248" t="str">
            <v>PINTURA PARA METAL</v>
          </cell>
          <cell r="D6248" t="str">
            <v>0158</v>
          </cell>
        </row>
        <row r="6248">
          <cell r="G6248">
            <v>100744</v>
          </cell>
          <cell r="H6248" t="str">
            <v>PINTURA COM TINTA ALQUÍDICA DE ACABAMENTO (ESMALTE SINTÉTICO BRILHANTE) APLICADA A ROLO OU PINCEL SOBRE PERFIL METÁLICO EXECUTADO EM FÁBRICA (POR DEMÃO). AF_01/2020</v>
          </cell>
          <cell r="I6248" t="str">
            <v>M2</v>
          </cell>
          <cell r="J6248" t="str">
            <v>COLETADO</v>
          </cell>
          <cell r="K6248" t="str">
            <v>11,63</v>
          </cell>
        </row>
        <row r="6249">
          <cell r="A6249" t="str">
            <v>PINTURAS</v>
          </cell>
          <cell r="B6249" t="str">
            <v>PINT</v>
          </cell>
          <cell r="C6249" t="str">
            <v>PINTURA PARA METAL</v>
          </cell>
          <cell r="D6249" t="str">
            <v>0158</v>
          </cell>
        </row>
        <row r="6249">
          <cell r="G6249">
            <v>100745</v>
          </cell>
          <cell r="H6249" t="str">
            <v>PINTURA COM TINTA ALQUÍDICA DE ACABAMENTO (ESMALTE SINTÉTICO BRILHANTE) PULVERIZADA SOBRE SUPERFÍCIES METÁLICAS (EXCETO PERFIL) EXECUTADO EM OBRA  (POR DEMÃO). AF_01/2020_PE</v>
          </cell>
          <cell r="I6249" t="str">
            <v>M2</v>
          </cell>
          <cell r="J6249" t="str">
            <v>COLETADO</v>
          </cell>
          <cell r="K6249" t="str">
            <v>25,15</v>
          </cell>
        </row>
        <row r="6250">
          <cell r="A6250" t="str">
            <v>PINTURAS</v>
          </cell>
          <cell r="B6250" t="str">
            <v>PINT</v>
          </cell>
          <cell r="C6250" t="str">
            <v>PINTURA PARA METAL</v>
          </cell>
          <cell r="D6250" t="str">
            <v>0158</v>
          </cell>
        </row>
        <row r="6250">
          <cell r="G6250">
            <v>100746</v>
          </cell>
          <cell r="H6250" t="str">
            <v>PINTURA COM TINTA ALQUÍDICA DE ACABAMENTO (ESMALTE SINTÉTICO BRILHANTE) APLICADA A ROLO OU PINCEL SOBRE SUPERFÍCIES METÁLICAS (EXCETO PERFIL) EXECUTADO EM OBRA (POR DEMÃO). AF_01/2020</v>
          </cell>
          <cell r="I6250" t="str">
            <v>M2</v>
          </cell>
          <cell r="J6250" t="str">
            <v>COLETADO</v>
          </cell>
          <cell r="K6250" t="str">
            <v>24,17</v>
          </cell>
        </row>
        <row r="6251">
          <cell r="A6251" t="str">
            <v>PINTURAS</v>
          </cell>
          <cell r="B6251" t="str">
            <v>PINT</v>
          </cell>
          <cell r="C6251" t="str">
            <v>PINTURA PARA METAL</v>
          </cell>
          <cell r="D6251" t="str">
            <v>0158</v>
          </cell>
        </row>
        <row r="6251">
          <cell r="G6251">
            <v>100747</v>
          </cell>
          <cell r="H6251" t="str">
            <v>PINTURA COM TINTA ALQUÍDICA DE ACABAMENTO (ESMALTE SINTÉTICO FOSCO) PULVERIZADA SOBRE PERFIL METÁLICO EXECUTADO EM FÁBRICA (POR DEMÃO). AF_01/2020_PE</v>
          </cell>
          <cell r="I6251" t="str">
            <v>M2</v>
          </cell>
          <cell r="J6251" t="str">
            <v>COEFICIENTE DE REPRESENTATIVIDADE</v>
          </cell>
          <cell r="K6251" t="str">
            <v>12,21</v>
          </cell>
        </row>
        <row r="6252">
          <cell r="A6252" t="str">
            <v>PINTURAS</v>
          </cell>
          <cell r="B6252" t="str">
            <v>PINT</v>
          </cell>
          <cell r="C6252" t="str">
            <v>PINTURA PARA METAL</v>
          </cell>
          <cell r="D6252" t="str">
            <v>0158</v>
          </cell>
        </row>
        <row r="6252">
          <cell r="G6252">
            <v>100748</v>
          </cell>
          <cell r="H6252" t="str">
            <v>PINTURA COM TINTA ALQUÍDICA DE ACABAMENTO (ESMALTE SINTÉTICO FOSCO) APLICADA A ROLO OU PINCEL SOBRE PERFIL METÁLICO EXECUTADO EM FÁBRICA (POR DEMÃO). AF_01/2020</v>
          </cell>
          <cell r="I6252" t="str">
            <v>M2</v>
          </cell>
          <cell r="J6252" t="str">
            <v>COEFICIENTE DE REPRESENTATIVIDADE</v>
          </cell>
          <cell r="K6252" t="str">
            <v>11,71</v>
          </cell>
        </row>
        <row r="6253">
          <cell r="A6253" t="str">
            <v>PINTURAS</v>
          </cell>
          <cell r="B6253" t="str">
            <v>PINT</v>
          </cell>
          <cell r="C6253" t="str">
            <v>PINTURA PARA METAL</v>
          </cell>
          <cell r="D6253" t="str">
            <v>0158</v>
          </cell>
        </row>
        <row r="6253">
          <cell r="G6253">
            <v>100749</v>
          </cell>
          <cell r="H6253" t="str">
            <v>PINTURA COM TINTA ALQUÍDICA DE ACABAMENTO (ESMALTE SINTÉTICO FOSCO) PULVERIZADA SOBRE SUPERFÍCIES METÁLICAS (EXCETO PERFIL) EXECUTADO EM OBRA (POR DEMÃO). AF_01/2020_PE</v>
          </cell>
          <cell r="I6253" t="str">
            <v>M2</v>
          </cell>
          <cell r="J6253" t="str">
            <v>COEFICIENTE DE REPRESENTATIVIDADE</v>
          </cell>
          <cell r="K6253" t="str">
            <v>25,27</v>
          </cell>
        </row>
        <row r="6254">
          <cell r="A6254" t="str">
            <v>PINTURAS</v>
          </cell>
          <cell r="B6254" t="str">
            <v>PINT</v>
          </cell>
          <cell r="C6254" t="str">
            <v>PINTURA PARA METAL</v>
          </cell>
          <cell r="D6254" t="str">
            <v>0158</v>
          </cell>
        </row>
        <row r="6254">
          <cell r="G6254">
            <v>100750</v>
          </cell>
          <cell r="H6254" t="str">
            <v>PINTURA COM TINTA ALQUÍDICA DE ACABAMENTO (ESMALTE SINTÉTICO FOSCO) APLICADA A ROLO OU PINCEL SOBRE SUPERFÍCIES METÁLICAS (EXCETO PERFIL) EXECUTADO EM OBRA (POR DEMÃO). AF_01/2020</v>
          </cell>
          <cell r="I6254" t="str">
            <v>M2</v>
          </cell>
          <cell r="J6254" t="str">
            <v>COEFICIENTE DE REPRESENTATIVIDADE</v>
          </cell>
          <cell r="K6254" t="str">
            <v>24,25</v>
          </cell>
        </row>
        <row r="6255">
          <cell r="A6255" t="str">
            <v>PINTURAS</v>
          </cell>
          <cell r="B6255" t="str">
            <v>PINT</v>
          </cell>
          <cell r="C6255" t="str">
            <v>PINTURA PARA METAL</v>
          </cell>
          <cell r="D6255" t="str">
            <v>0158</v>
          </cell>
        </row>
        <row r="6255">
          <cell r="G6255">
            <v>100751</v>
          </cell>
          <cell r="H6255" t="str">
            <v>PINTURA COM TINTA EPOXÍDICA DE ACABAMENTO PULVERIZADA SOBRE PERFIL METÁLICO EXECUTADO EM FÁBRICA (02 DEMÃOS). AF_01/2020_PE</v>
          </cell>
          <cell r="I6255" t="str">
            <v>M2</v>
          </cell>
          <cell r="J6255" t="str">
            <v>COEFICIENTE DE REPRESENTATIVIDADE</v>
          </cell>
          <cell r="K6255" t="str">
            <v>47,15</v>
          </cell>
        </row>
        <row r="6256">
          <cell r="A6256" t="str">
            <v>PINTURAS</v>
          </cell>
          <cell r="B6256" t="str">
            <v>PINT</v>
          </cell>
          <cell r="C6256" t="str">
            <v>PINTURA PARA METAL</v>
          </cell>
          <cell r="D6256" t="str">
            <v>0158</v>
          </cell>
        </row>
        <row r="6256">
          <cell r="G6256">
            <v>100752</v>
          </cell>
          <cell r="H6256" t="str">
            <v>PINTURA COM TINTA EPOXÍDICA DE ACABAMENTO APLICADA A ROLO OU PINCEL SOBRE PERFIL METÁLICO EXECUTADO EM FÁBRICA (02 DEMÃOS). AF_01/2020</v>
          </cell>
          <cell r="I6256" t="str">
            <v>M2</v>
          </cell>
          <cell r="J6256" t="str">
            <v>COEFICIENTE DE REPRESENTATIVIDADE</v>
          </cell>
          <cell r="K6256" t="str">
            <v>52,70</v>
          </cell>
        </row>
        <row r="6257">
          <cell r="A6257" t="str">
            <v>PINTURAS</v>
          </cell>
          <cell r="B6257" t="str">
            <v>PINT</v>
          </cell>
          <cell r="C6257" t="str">
            <v>PINTURA PARA METAL</v>
          </cell>
          <cell r="D6257" t="str">
            <v>0158</v>
          </cell>
        </row>
        <row r="6257">
          <cell r="G6257">
            <v>100753</v>
          </cell>
          <cell r="H6257" t="str">
            <v>PINTURA COM TINTA ACRÍLICA DE ACABAMENTO PULVERIZADA SOBRE SUPERFÍCIES METÁLICAS (EXCETO PERFIL) EXECUTADO EM OBRA (02 DEMÃOS). AF_01/2020_PE</v>
          </cell>
          <cell r="I6257" t="str">
            <v>M2</v>
          </cell>
          <cell r="J6257" t="str">
            <v>COEFICIENTE DE REPRESENTATIVIDADE</v>
          </cell>
          <cell r="K6257" t="str">
            <v>21,68</v>
          </cell>
        </row>
        <row r="6258">
          <cell r="A6258" t="str">
            <v>PINTURAS</v>
          </cell>
          <cell r="B6258" t="str">
            <v>PINT</v>
          </cell>
          <cell r="C6258" t="str">
            <v>PINTURA PARA METAL</v>
          </cell>
          <cell r="D6258" t="str">
            <v>0158</v>
          </cell>
        </row>
        <row r="6258">
          <cell r="G6258">
            <v>100754</v>
          </cell>
          <cell r="H6258" t="str">
            <v>PINTURA COM TINTA ACRÍLICA DE ACABAMENTO APLICADA A ROLO OU PINCEL SOBRE SUPERFÍCIES METÁLICAS (EXCETO PERFIL) EXECUTADO EM OBRA (02 DEMÃOS). AF_01/2020</v>
          </cell>
          <cell r="I6258" t="str">
            <v>M2</v>
          </cell>
          <cell r="J6258" t="str">
            <v>COEFICIENTE DE REPRESENTATIVIDADE</v>
          </cell>
          <cell r="K6258" t="str">
            <v>28,10</v>
          </cell>
        </row>
        <row r="6259">
          <cell r="A6259" t="str">
            <v>PINTURAS</v>
          </cell>
          <cell r="B6259" t="str">
            <v>PINT</v>
          </cell>
          <cell r="C6259" t="str">
            <v>PINTURA PARA METAL</v>
          </cell>
          <cell r="D6259" t="str">
            <v>0158</v>
          </cell>
        </row>
        <row r="6259">
          <cell r="G6259">
            <v>100757</v>
          </cell>
          <cell r="H6259" t="str">
            <v>PINTURA COM TINTA ALQUÍDICA DE ACABAMENTO (ESMALTE SINTÉTICO ACETINADO) PULVERIZADA SOBRE SUPERFÍCIES METÁLICAS (EXCETO PERFIL) EXECUTADO EM OBRA (02 DEMÃOS). AF_01/2020_PE</v>
          </cell>
          <cell r="I6259" t="str">
            <v>M2</v>
          </cell>
          <cell r="J6259" t="str">
            <v>COEFICIENTE DE REPRESENTATIVIDADE</v>
          </cell>
          <cell r="K6259" t="str">
            <v>50,91</v>
          </cell>
        </row>
        <row r="6260">
          <cell r="A6260" t="str">
            <v>PINTURAS</v>
          </cell>
          <cell r="B6260" t="str">
            <v>PINT</v>
          </cell>
          <cell r="C6260" t="str">
            <v>PINTURA PARA METAL</v>
          </cell>
          <cell r="D6260" t="str">
            <v>0158</v>
          </cell>
        </row>
        <row r="6260">
          <cell r="G6260">
            <v>100758</v>
          </cell>
          <cell r="H6260" t="str">
            <v>PINTURA COM TINTA ALQUÍDICA DE ACABAMENTO (ESMALTE SINTÉTICO ACETINADO) APLICADA A ROLO OU PINCEL SOBRE SUPERFÍCIES METÁLICAS (EXCETO PERFIL) EXECUTADO EM OBRA (02 DEMÃOS). AF_01/2020</v>
          </cell>
          <cell r="I6260" t="str">
            <v>M2</v>
          </cell>
          <cell r="J6260" t="str">
            <v>COEFICIENTE DE REPRESENTATIVIDADE</v>
          </cell>
          <cell r="K6260" t="str">
            <v>48,75</v>
          </cell>
        </row>
        <row r="6261">
          <cell r="A6261" t="str">
            <v>PINTURAS</v>
          </cell>
          <cell r="B6261" t="str">
            <v>PINT</v>
          </cell>
          <cell r="C6261" t="str">
            <v>PINTURA PARA METAL</v>
          </cell>
          <cell r="D6261" t="str">
            <v>0158</v>
          </cell>
        </row>
        <row r="6261">
          <cell r="G6261">
            <v>100759</v>
          </cell>
          <cell r="H6261" t="str">
            <v>PINTURA COM TINTA ALQUÍDICA DE ACABAMENTO (ESMALTE SINTÉTICO BRILHANTE) PULVERIZADA SOBRE SUPERFÍCIES METÁLICAS (EXCETO PERFIL) EXECUTADO EM OBRA (02 DEMÃOS). AF_01/2020_PE</v>
          </cell>
          <cell r="I6261" t="str">
            <v>M2</v>
          </cell>
          <cell r="J6261" t="str">
            <v>COLETADO</v>
          </cell>
          <cell r="K6261" t="str">
            <v>50,31</v>
          </cell>
        </row>
        <row r="6262">
          <cell r="A6262" t="str">
            <v>PINTURAS</v>
          </cell>
          <cell r="B6262" t="str">
            <v>PINT</v>
          </cell>
          <cell r="C6262" t="str">
            <v>PINTURA PARA METAL</v>
          </cell>
          <cell r="D6262" t="str">
            <v>0158</v>
          </cell>
        </row>
        <row r="6262">
          <cell r="G6262">
            <v>100760</v>
          </cell>
          <cell r="H6262" t="str">
            <v>PINTURA COM TINTA ALQUÍDICA DE ACABAMENTO (ESMALTE SINTÉTICO BRILHANTE) APLICADA A ROLO OU PINCEL SOBRE SUPERFÍCIES METÁLICAS (EXCETO PERFIL) EXECUTADO EM OBRA (02 DEMÃOS). AF_01/2020</v>
          </cell>
          <cell r="I6262" t="str">
            <v>M2</v>
          </cell>
          <cell r="J6262" t="str">
            <v>COLETADO</v>
          </cell>
          <cell r="K6262" t="str">
            <v>48,38</v>
          </cell>
        </row>
        <row r="6263">
          <cell r="A6263" t="str">
            <v>PINTURAS</v>
          </cell>
          <cell r="B6263" t="str">
            <v>PINT</v>
          </cell>
          <cell r="C6263" t="str">
            <v>PINTURA PARA METAL</v>
          </cell>
          <cell r="D6263" t="str">
            <v>0158</v>
          </cell>
        </row>
        <row r="6263">
          <cell r="G6263">
            <v>100761</v>
          </cell>
          <cell r="H6263" t="str">
            <v>PINTURA COM TINTA ALQUÍDICA DE ACABAMENTO (ESMALTE SINTÉTICO FOSCO) PULVERIZADA SOBRE SUPERFÍCIES METÁLICAS (EXCETO PERFIL) EXECUTADO EM OBRA (02 DEMÃOS). AF_01/2020_PE</v>
          </cell>
          <cell r="I6263" t="str">
            <v>M2</v>
          </cell>
          <cell r="J6263" t="str">
            <v>COEFICIENTE DE REPRESENTATIVIDADE</v>
          </cell>
          <cell r="K6263" t="str">
            <v>50,56</v>
          </cell>
        </row>
        <row r="6264">
          <cell r="A6264" t="str">
            <v>PINTURAS</v>
          </cell>
          <cell r="B6264" t="str">
            <v>PINT</v>
          </cell>
          <cell r="C6264" t="str">
            <v>PINTURA PARA METAL</v>
          </cell>
          <cell r="D6264" t="str">
            <v>0158</v>
          </cell>
        </row>
        <row r="6264">
          <cell r="G6264">
            <v>100762</v>
          </cell>
          <cell r="H6264" t="str">
            <v>PINTURA COM TINTA ALQUÍDICA DE ACABAMENTO (ESMALTE SINTÉTICO FOSCO) APLICADA A ROLO OU PINCEL SOBRE SUPERFÍCIES METÁLICAS (EXCETO PERFIL) EXECUTADO EM OBRA (02 DEMÃOS). AF_01/2020</v>
          </cell>
          <cell r="I6264" t="str">
            <v>M2</v>
          </cell>
          <cell r="J6264" t="str">
            <v>COEFICIENTE DE REPRESENTATIVIDADE</v>
          </cell>
          <cell r="K6264" t="str">
            <v>48,53</v>
          </cell>
        </row>
        <row r="6265">
          <cell r="A6265" t="str">
            <v>PINTURAS</v>
          </cell>
          <cell r="B6265" t="str">
            <v>PINT</v>
          </cell>
          <cell r="C6265" t="str">
            <v>PINTURA PARA PISO</v>
          </cell>
          <cell r="D6265" t="str">
            <v>0161</v>
          </cell>
        </row>
        <row r="6265">
          <cell r="G6265">
            <v>102488</v>
          </cell>
          <cell r="H6265" t="str">
            <v>PREPARO DO PISO CIMENTADO PARA PINTURA - LIXAMENTO E LIMPEZA. AF_05/2021</v>
          </cell>
          <cell r="I6265" t="str">
            <v>M2</v>
          </cell>
          <cell r="J6265" t="str">
            <v>ATRIBUÍDO SÃO PAULO</v>
          </cell>
          <cell r="K6265" t="str">
            <v>3,24</v>
          </cell>
        </row>
        <row r="6266">
          <cell r="A6266" t="str">
            <v>PINTURAS</v>
          </cell>
          <cell r="B6266" t="str">
            <v>PINT</v>
          </cell>
          <cell r="C6266" t="str">
            <v>PINTURA PARA PISO</v>
          </cell>
          <cell r="D6266" t="str">
            <v>0161</v>
          </cell>
        </row>
        <row r="6266">
          <cell r="G6266">
            <v>102489</v>
          </cell>
          <cell r="H6266" t="str">
            <v>PINTURA HIDROFUGANTE COM SILICONE, APLICAÇÃO MANUAL, 2 DEMÃOS. AF_05/2021</v>
          </cell>
          <cell r="I6266" t="str">
            <v>M2</v>
          </cell>
          <cell r="J6266" t="str">
            <v>COEFICIENTE DE REPRESENTATIVIDADE</v>
          </cell>
          <cell r="K6266" t="str">
            <v>24,72</v>
          </cell>
        </row>
        <row r="6267">
          <cell r="A6267" t="str">
            <v>PINTURAS</v>
          </cell>
          <cell r="B6267" t="str">
            <v>PINT</v>
          </cell>
          <cell r="C6267" t="str">
            <v>PINTURA PARA PISO</v>
          </cell>
          <cell r="D6267" t="str">
            <v>0161</v>
          </cell>
        </row>
        <row r="6267">
          <cell r="G6267">
            <v>102491</v>
          </cell>
          <cell r="H6267" t="str">
            <v>PINTURA DE PISO COM TINTA ACRÍLICA, APLICAÇÃO MANUAL, 2 DEMÃOS, INCLUSO FUNDO PREPARADOR. AF_05/2021</v>
          </cell>
          <cell r="I6267" t="str">
            <v>M2</v>
          </cell>
          <cell r="J6267" t="str">
            <v>COEFICIENTE DE REPRESENTATIVIDADE</v>
          </cell>
          <cell r="K6267" t="str">
            <v>19,91</v>
          </cell>
        </row>
        <row r="6268">
          <cell r="A6268" t="str">
            <v>PINTURAS</v>
          </cell>
          <cell r="B6268" t="str">
            <v>PINT</v>
          </cell>
          <cell r="C6268" t="str">
            <v>PINTURA PARA PISO</v>
          </cell>
          <cell r="D6268" t="str">
            <v>0161</v>
          </cell>
        </row>
        <row r="6268">
          <cell r="G6268">
            <v>102492</v>
          </cell>
          <cell r="H6268" t="str">
            <v>PINTURA DE PISO COM TINTA ACRÍLICA, APLICAÇÃO MANUAL, 3 DEMÃOS, INCLUSO FUNDO PREPARADOR. AF_05/2021</v>
          </cell>
          <cell r="I6268" t="str">
            <v>M2</v>
          </cell>
          <cell r="J6268" t="str">
            <v>COEFICIENTE DE REPRESENTATIVIDADE</v>
          </cell>
          <cell r="K6268" t="str">
            <v>25,13</v>
          </cell>
        </row>
        <row r="6269">
          <cell r="A6269" t="str">
            <v>PINTURAS</v>
          </cell>
          <cell r="B6269" t="str">
            <v>PINT</v>
          </cell>
          <cell r="C6269" t="str">
            <v>PINTURA PARA PISO</v>
          </cell>
          <cell r="D6269" t="str">
            <v>0161</v>
          </cell>
        </row>
        <row r="6269">
          <cell r="G6269">
            <v>102494</v>
          </cell>
          <cell r="H6269" t="str">
            <v>PINTURA DE PISO COM TINTA EPÓXI, APLICAÇÃO MANUAL, 2 DEMÃOS, INCLUSO PRIMER EPÓXI. AF_05/2021</v>
          </cell>
          <cell r="I6269" t="str">
            <v>M2</v>
          </cell>
          <cell r="J6269" t="str">
            <v>COEFICIENTE DE REPRESENTATIVIDADE</v>
          </cell>
          <cell r="K6269" t="str">
            <v>71,32</v>
          </cell>
        </row>
        <row r="6270">
          <cell r="A6270" t="str">
            <v>PINTURAS</v>
          </cell>
          <cell r="B6270" t="str">
            <v>PINT</v>
          </cell>
          <cell r="C6270" t="str">
            <v>PINTURA PARA PISO</v>
          </cell>
          <cell r="D6270" t="str">
            <v>0161</v>
          </cell>
        </row>
        <row r="6270">
          <cell r="G6270">
            <v>102496</v>
          </cell>
          <cell r="H6270" t="str">
            <v>PINTURA DE RODAPÉ COM TINTA EPÓXI, APLICAÇÃO MANUAL, 2 DEMÃOS, INCLUSÃO PRIMER EPÓXI. AF_05/2021</v>
          </cell>
          <cell r="I6270" t="str">
            <v>M</v>
          </cell>
          <cell r="J6270" t="str">
            <v>COEFICIENTE DE REPRESENTATIVIDADE</v>
          </cell>
          <cell r="K6270" t="str">
            <v>14,27</v>
          </cell>
        </row>
        <row r="6271">
          <cell r="A6271" t="str">
            <v>PINTURAS</v>
          </cell>
          <cell r="B6271" t="str">
            <v>PINT</v>
          </cell>
          <cell r="C6271" t="str">
            <v>PINTURA PARA PISO</v>
          </cell>
          <cell r="D6271" t="str">
            <v>0161</v>
          </cell>
        </row>
        <row r="6271">
          <cell r="G6271">
            <v>102497</v>
          </cell>
          <cell r="H6271" t="str">
            <v>PINTURA DE RODAPÉ EM PEDRA DECORATIVA COM VERNIZ DE POLIURETANO, APLICAÇÃO MANUAL, 3 DEMÃOS. AF_05/2021</v>
          </cell>
          <cell r="I6271" t="str">
            <v>M</v>
          </cell>
          <cell r="J6271" t="str">
            <v>COEFICIENTE DE REPRESENTATIVIDADE</v>
          </cell>
          <cell r="K6271" t="str">
            <v>4,75</v>
          </cell>
        </row>
        <row r="6272">
          <cell r="A6272" t="str">
            <v>PINTURAS</v>
          </cell>
          <cell r="B6272" t="str">
            <v>PINT</v>
          </cell>
          <cell r="C6272" t="str">
            <v>PINTURA PARA PISO</v>
          </cell>
          <cell r="D6272" t="str">
            <v>0161</v>
          </cell>
        </row>
        <row r="6272">
          <cell r="G6272">
            <v>102498</v>
          </cell>
          <cell r="H6272" t="str">
            <v>PINTURA DE MEIO-FIO COM TINTA BRANCA A BASE DE CAL (CAIAÇÃO). AF_05/2021</v>
          </cell>
          <cell r="I6272" t="str">
            <v>M</v>
          </cell>
          <cell r="J6272" t="str">
            <v>COEFICIENTE DE REPRESENTATIVIDADE</v>
          </cell>
          <cell r="K6272" t="str">
            <v>1,48</v>
          </cell>
        </row>
        <row r="6273">
          <cell r="A6273" t="str">
            <v>PINTURAS</v>
          </cell>
          <cell r="B6273" t="str">
            <v>PINT</v>
          </cell>
          <cell r="C6273" t="str">
            <v>PINTURA PARA PISO</v>
          </cell>
          <cell r="D6273" t="str">
            <v>0161</v>
          </cell>
        </row>
        <row r="6273">
          <cell r="G6273">
            <v>102499</v>
          </cell>
          <cell r="H6273" t="str">
            <v>ENCERAMENTO DE PISO EM MADEIRA. AF_05/2021</v>
          </cell>
          <cell r="I6273" t="str">
            <v>M2</v>
          </cell>
          <cell r="J6273" t="str">
            <v>COEFICIENTE DE REPRESENTATIVIDADE</v>
          </cell>
          <cell r="K6273" t="str">
            <v>3,82</v>
          </cell>
        </row>
        <row r="6274">
          <cell r="A6274" t="str">
            <v>PINTURAS</v>
          </cell>
          <cell r="B6274" t="str">
            <v>PINT</v>
          </cell>
          <cell r="C6274" t="str">
            <v>PINTURA PARA PISO</v>
          </cell>
          <cell r="D6274" t="str">
            <v>0161</v>
          </cell>
        </row>
        <row r="6274">
          <cell r="G6274">
            <v>102500</v>
          </cell>
          <cell r="H6274" t="str">
            <v>PINTURA DE DEMARCAÇÃO DE VAGA COM TINTA ACRÍLICA, E = 10 CM, APLICAÇÃO MANUAL. AF_05/2021</v>
          </cell>
          <cell r="I6274" t="str">
            <v>M</v>
          </cell>
          <cell r="J6274" t="str">
            <v>COEFICIENTE DE REPRESENTATIVIDADE</v>
          </cell>
          <cell r="K6274" t="str">
            <v>4,13</v>
          </cell>
        </row>
        <row r="6275">
          <cell r="A6275" t="str">
            <v>PINTURAS</v>
          </cell>
          <cell r="B6275" t="str">
            <v>PINT</v>
          </cell>
          <cell r="C6275" t="str">
            <v>PINTURA PARA PISO</v>
          </cell>
          <cell r="D6275" t="str">
            <v>0161</v>
          </cell>
        </row>
        <row r="6275">
          <cell r="G6275">
            <v>102501</v>
          </cell>
          <cell r="H6275" t="str">
            <v>PINTURA DE FAIXA DE PEDESTRE OU ZEBRADA COM TINTA ACRÍLICA, E  = 30 CM, APLICAÇÃO MANUAL. AF_05/2021</v>
          </cell>
          <cell r="I6275" t="str">
            <v>M2</v>
          </cell>
          <cell r="J6275" t="str">
            <v>COEFICIENTE DE REPRESENTATIVIDADE</v>
          </cell>
          <cell r="K6275" t="str">
            <v>23,50</v>
          </cell>
        </row>
        <row r="6276">
          <cell r="A6276" t="str">
            <v>PINTURAS</v>
          </cell>
          <cell r="B6276" t="str">
            <v>PINT</v>
          </cell>
          <cell r="C6276" t="str">
            <v>PINTURA PARA PISO</v>
          </cell>
          <cell r="D6276" t="str">
            <v>0161</v>
          </cell>
        </row>
        <row r="6276">
          <cell r="G6276">
            <v>102504</v>
          </cell>
          <cell r="H6276" t="str">
            <v>PINTURA DE DEMARCAÇÃO DE QUADRA POLIESPORTIVA COM TINTA ACRÍLICA, E = 5 CM, APLICAÇÃO MANUAL. AF_05/2021</v>
          </cell>
          <cell r="I6276" t="str">
            <v>M</v>
          </cell>
          <cell r="J6276" t="str">
            <v>COEFICIENTE DE REPRESENTATIVIDADE</v>
          </cell>
          <cell r="K6276" t="str">
            <v>9,07</v>
          </cell>
        </row>
        <row r="6277">
          <cell r="A6277" t="str">
            <v>PINTURAS</v>
          </cell>
          <cell r="B6277" t="str">
            <v>PINT</v>
          </cell>
          <cell r="C6277" t="str">
            <v>PINTURA PARA PISO</v>
          </cell>
          <cell r="D6277" t="str">
            <v>0161</v>
          </cell>
        </row>
        <row r="6277">
          <cell r="G6277">
            <v>102505</v>
          </cell>
          <cell r="H6277" t="str">
            <v>PINTURA DE DEMARCAÇÃO DE QUADRA POLIESPORTIVA COM BORRACHA CLORADA, E = 5 CM, APLICAÇÃO MANUAL. AF_05/2021</v>
          </cell>
          <cell r="I6277" t="str">
            <v>M</v>
          </cell>
          <cell r="J6277" t="str">
            <v>COEFICIENTE DE REPRESENTATIVIDADE</v>
          </cell>
          <cell r="K6277" t="str">
            <v>9,66</v>
          </cell>
        </row>
        <row r="6278">
          <cell r="A6278" t="str">
            <v>PINTURAS</v>
          </cell>
          <cell r="B6278" t="str">
            <v>PINT</v>
          </cell>
          <cell r="C6278" t="str">
            <v>PINTURA PARA PISO</v>
          </cell>
          <cell r="D6278" t="str">
            <v>0161</v>
          </cell>
        </row>
        <row r="6278">
          <cell r="G6278">
            <v>102506</v>
          </cell>
          <cell r="H6278" t="str">
            <v>PINTURA DE DEMARCAÇÃO DE QUADRA POLIESPORTIVA COM TINTA EPÓXI, E = 5 CM, APLICAÇÃO MANUAL. AF_05/2021</v>
          </cell>
          <cell r="I6278" t="str">
            <v>M</v>
          </cell>
          <cell r="J6278" t="str">
            <v>COEFICIENTE DE REPRESENTATIVIDADE</v>
          </cell>
          <cell r="K6278" t="str">
            <v>10,32</v>
          </cell>
        </row>
        <row r="6279">
          <cell r="A6279" t="str">
            <v>PINTURAS</v>
          </cell>
          <cell r="B6279" t="str">
            <v>PINT</v>
          </cell>
          <cell r="C6279" t="str">
            <v>PINTURA PARA PISO</v>
          </cell>
          <cell r="D6279" t="str">
            <v>0161</v>
          </cell>
        </row>
        <row r="6279">
          <cell r="G6279">
            <v>102507</v>
          </cell>
          <cell r="H6279" t="str">
            <v>PINTURA DE DEMARCAÇÃO DE VAGA COM TINTA EPÓXI, E = 10 CM, APLICAÇÃO MANUAL. AF_05/2021</v>
          </cell>
          <cell r="I6279" t="str">
            <v>M</v>
          </cell>
          <cell r="J6279" t="str">
            <v>COEFICIENTE DE REPRESENTATIVIDADE</v>
          </cell>
          <cell r="K6279" t="str">
            <v>6,62</v>
          </cell>
        </row>
        <row r="6280">
          <cell r="A6280" t="str">
            <v>PINTURAS</v>
          </cell>
          <cell r="B6280" t="str">
            <v>PINT</v>
          </cell>
          <cell r="C6280" t="str">
            <v>PINTURA PARA PISO</v>
          </cell>
          <cell r="D6280" t="str">
            <v>0161</v>
          </cell>
        </row>
        <row r="6280">
          <cell r="G6280">
            <v>102508</v>
          </cell>
          <cell r="H6280" t="str">
            <v>PINTURA DE FAIXA DE PEDESTRE OU ZEBRADA COM TINTA EPÓXI, E  = 30 CM, APLICAÇÃO MANUAL. AF_05/2021</v>
          </cell>
          <cell r="I6280" t="str">
            <v>M2</v>
          </cell>
          <cell r="J6280" t="str">
            <v>COEFICIENTE DE REPRESENTATIVIDADE</v>
          </cell>
          <cell r="K6280" t="str">
            <v>48,93</v>
          </cell>
        </row>
        <row r="6281">
          <cell r="A6281" t="str">
            <v>PINTURAS</v>
          </cell>
          <cell r="B6281" t="str">
            <v>PINT</v>
          </cell>
          <cell r="C6281" t="str">
            <v>PINTURA PARA PISO</v>
          </cell>
          <cell r="D6281" t="str">
            <v>0161</v>
          </cell>
        </row>
        <row r="6281">
          <cell r="G6281">
            <v>102509</v>
          </cell>
          <cell r="H6281" t="str">
            <v>PINTURA DE FAIXA DE PEDESTRE OU ZEBRADA TINTA RETRORREFLETIVA A BASE DE RESINA ACRÍLICA COM MICROESFERAS DE VIDRO, E = 30 CM, APLICAÇÃO MANUAL. AF_05/2021</v>
          </cell>
          <cell r="I6281" t="str">
            <v>M2</v>
          </cell>
          <cell r="J6281" t="str">
            <v>COEFICIENTE DE REPRESENTATIVIDADE</v>
          </cell>
          <cell r="K6281" t="str">
            <v>31,53</v>
          </cell>
        </row>
        <row r="6282">
          <cell r="A6282" t="str">
            <v>PINTURAS</v>
          </cell>
          <cell r="B6282" t="str">
            <v>PINT</v>
          </cell>
          <cell r="C6282" t="str">
            <v>PINTURA PARA PISO</v>
          </cell>
          <cell r="D6282" t="str">
            <v>0161</v>
          </cell>
        </row>
        <row r="6282">
          <cell r="G6282">
            <v>102512</v>
          </cell>
          <cell r="H6282" t="str">
            <v>PINTURA DE EIXO VIÁRIO SOBRE ASFALTO COM TINTA RETRORREFLETIVA A BASE DE RESINA ACRÍLICA COM MICROESFERAS DE VIDRO, APLICAÇÃO MECÂNICA COM DEMARCADORA AUTOPROPELIDA. AF_05/2021</v>
          </cell>
          <cell r="I6282" t="str">
            <v>M</v>
          </cell>
          <cell r="J6282" t="str">
            <v>ATRIBUÍDO SÃO PAULO</v>
          </cell>
          <cell r="K6282" t="str">
            <v>6,16</v>
          </cell>
        </row>
        <row r="6283">
          <cell r="A6283" t="str">
            <v>PINTURAS</v>
          </cell>
          <cell r="B6283" t="str">
            <v>PINT</v>
          </cell>
          <cell r="C6283" t="str">
            <v>PINTURA PARA PISO</v>
          </cell>
          <cell r="D6283" t="str">
            <v>0161</v>
          </cell>
        </row>
        <row r="6283">
          <cell r="G6283">
            <v>102513</v>
          </cell>
          <cell r="H6283" t="str">
            <v>PINTURA DE SÍMBOLOS E TEXTOS COM TINTA ACRÍLICA, DEMARCAÇÃO COM FITA ADESIVA E APLICAÇÃO COM ROLO. AF_05/2021</v>
          </cell>
          <cell r="I6283" t="str">
            <v>M2</v>
          </cell>
          <cell r="J6283" t="str">
            <v>COEFICIENTE DE REPRESENTATIVIDADE</v>
          </cell>
          <cell r="K6283" t="str">
            <v>44,05</v>
          </cell>
        </row>
        <row r="6284">
          <cell r="A6284" t="str">
            <v>PINTURAS</v>
          </cell>
          <cell r="B6284" t="str">
            <v>PINT</v>
          </cell>
          <cell r="C6284" t="str">
            <v>PINTURA PARA PISO</v>
          </cell>
          <cell r="D6284" t="str">
            <v>0161</v>
          </cell>
        </row>
        <row r="6284">
          <cell r="G6284">
            <v>102520</v>
          </cell>
          <cell r="H6284" t="str">
            <v>PINTURA DE SINALIZAÇÃO VERTICAL DE SEGURANÇA, FAIXAS AMARELA E PRETA, APLICAÇÃO MANUAL, 2 DEMÃOS. AF_05/2021</v>
          </cell>
          <cell r="I6284" t="str">
            <v>M2</v>
          </cell>
          <cell r="J6284" t="str">
            <v>COEFICIENTE DE REPRESENTATIVIDADE</v>
          </cell>
          <cell r="K6284" t="str">
            <v>76,04</v>
          </cell>
        </row>
        <row r="6285">
          <cell r="A6285" t="str">
            <v>PISOS</v>
          </cell>
          <cell r="B6285" t="str">
            <v>PISO</v>
          </cell>
          <cell r="C6285" t="str">
            <v>PISO CIMENTADO</v>
          </cell>
          <cell r="D6285" t="str">
            <v>0111</v>
          </cell>
        </row>
        <row r="6285">
          <cell r="G6285">
            <v>101749</v>
          </cell>
          <cell r="H6285" t="str">
            <v>PISO CIMENTADO, TRAÇO 1:3 (CIMENTO E AREIA), ACABAMENTO LISO, ESPESSURA 4,0 CM, PREPARO MECÂNICO DA ARGAMASSA. AF_09/2020</v>
          </cell>
          <cell r="I6285" t="str">
            <v>M2</v>
          </cell>
          <cell r="J6285" t="str">
            <v>COEFICIENTE DE REPRESENTATIVIDADE</v>
          </cell>
          <cell r="K6285" t="str">
            <v>56,93</v>
          </cell>
        </row>
        <row r="6286">
          <cell r="A6286" t="str">
            <v>PISOS</v>
          </cell>
          <cell r="B6286" t="str">
            <v>PISO</v>
          </cell>
          <cell r="C6286" t="str">
            <v>PISO CIMENTADO</v>
          </cell>
          <cell r="D6286" t="str">
            <v>0111</v>
          </cell>
        </row>
        <row r="6286">
          <cell r="G6286">
            <v>101750</v>
          </cell>
          <cell r="H6286" t="str">
            <v>PISO CIMENTADO, TRAÇO 1:3 (CIMENTO E AREIA), ACABAMENTO RÚSTICO, ESPESSURA 4,0 CM, PREPARO MECÂNICO DA ARGAMASSA. AF_09/2020</v>
          </cell>
          <cell r="I6286" t="str">
            <v>M2</v>
          </cell>
          <cell r="J6286" t="str">
            <v>COEFICIENTE DE REPRESENTATIVIDADE</v>
          </cell>
          <cell r="K6286" t="str">
            <v>54,60</v>
          </cell>
        </row>
        <row r="6287">
          <cell r="A6287" t="str">
            <v>PISOS</v>
          </cell>
          <cell r="B6287" t="str">
            <v>PISO</v>
          </cell>
          <cell r="C6287" t="str">
            <v>PISO DE MADEIRA</v>
          </cell>
          <cell r="D6287" t="str">
            <v>0112</v>
          </cell>
        </row>
        <row r="6287">
          <cell r="G6287">
            <v>101729</v>
          </cell>
          <cell r="H6287" t="str">
            <v>PISO EM TACO DE MADEIRA 7X42CM, FIXADO COM COLA BASE DE PVA. AF_09/2020</v>
          </cell>
          <cell r="I6287" t="str">
            <v>M2</v>
          </cell>
          <cell r="J6287" t="str">
            <v>ATRIBUÍDO SÃO PAULO</v>
          </cell>
          <cell r="K6287" t="str">
            <v>260,80</v>
          </cell>
        </row>
        <row r="6288">
          <cell r="A6288" t="str">
            <v>PISOS</v>
          </cell>
          <cell r="B6288" t="str">
            <v>PISO</v>
          </cell>
          <cell r="C6288" t="str">
            <v>PISO DE MADEIRA</v>
          </cell>
          <cell r="D6288" t="str">
            <v>0112</v>
          </cell>
        </row>
        <row r="6288">
          <cell r="G6288">
            <v>101746</v>
          </cell>
          <cell r="H6288" t="str">
            <v>ASSOALHO DE MADEIRA. AF_09/2020</v>
          </cell>
          <cell r="I6288" t="str">
            <v>M2</v>
          </cell>
          <cell r="J6288" t="str">
            <v>ATRIBUÍDO SÃO PAULO</v>
          </cell>
          <cell r="K6288" t="str">
            <v>404,21</v>
          </cell>
        </row>
        <row r="6289">
          <cell r="A6289" t="str">
            <v>PISOS</v>
          </cell>
          <cell r="B6289" t="str">
            <v>PISO</v>
          </cell>
          <cell r="C6289" t="str">
            <v>PISO DE MADEIRA</v>
          </cell>
          <cell r="D6289" t="str">
            <v>0112</v>
          </cell>
        </row>
        <row r="6289">
          <cell r="G6289">
            <v>101751</v>
          </cell>
          <cell r="H6289" t="str">
            <v>PISO EM TACO DE MADEIRA 7X21CM, FIXADO COM COLA BASE DE PVA. AF_09/2020</v>
          </cell>
          <cell r="I6289" t="str">
            <v>M2</v>
          </cell>
          <cell r="J6289" t="str">
            <v>ATRIBUÍDO SÃO PAULO</v>
          </cell>
          <cell r="K6289" t="str">
            <v>266,65</v>
          </cell>
        </row>
        <row r="6290">
          <cell r="A6290" t="str">
            <v>PISOS</v>
          </cell>
          <cell r="B6290" t="str">
            <v>PISO</v>
          </cell>
          <cell r="C6290" t="str">
            <v>PISO CERAMICO</v>
          </cell>
          <cell r="D6290" t="str">
            <v>0113</v>
          </cell>
        </row>
        <row r="6290">
          <cell r="G6290">
            <v>87246</v>
          </cell>
          <cell r="H6290" t="str">
            <v>REVESTIMENTO CERÂMICO PARA PISO COM PLACAS TIPO ESMALTADA DE DIMENSÕES 35X35 CM APLICADA EM AMBIENTES DE ÁREA MENOR QUE 5 M2. AF_02/2023_PE</v>
          </cell>
          <cell r="I6290" t="str">
            <v>M2</v>
          </cell>
          <cell r="J6290" t="str">
            <v>COEFICIENTE DE REPRESENTATIVIDADE</v>
          </cell>
          <cell r="K6290" t="str">
            <v>62,45</v>
          </cell>
        </row>
        <row r="6291">
          <cell r="A6291" t="str">
            <v>PISOS</v>
          </cell>
          <cell r="B6291" t="str">
            <v>PISO</v>
          </cell>
          <cell r="C6291" t="str">
            <v>PISO CERAMICO</v>
          </cell>
          <cell r="D6291" t="str">
            <v>0113</v>
          </cell>
        </row>
        <row r="6291">
          <cell r="G6291">
            <v>87247</v>
          </cell>
          <cell r="H6291" t="str">
            <v>REVESTIMENTO CERÂMICO PARA PISO COM PLACAS TIPO ESMALTADA DE DIMENSÕES 35X35 CM APLICADA EM AMBIENTES DE ÁREA ENTRE 5 M2 E 10 M2. AF_02/2023_PE</v>
          </cell>
          <cell r="I6291" t="str">
            <v>M2</v>
          </cell>
          <cell r="J6291" t="str">
            <v>COEFICIENTE DE REPRESENTATIVIDADE</v>
          </cell>
          <cell r="K6291" t="str">
            <v>55,82</v>
          </cell>
        </row>
        <row r="6292">
          <cell r="A6292" t="str">
            <v>PISOS</v>
          </cell>
          <cell r="B6292" t="str">
            <v>PISO</v>
          </cell>
          <cell r="C6292" t="str">
            <v>PISO CERAMICO</v>
          </cell>
          <cell r="D6292" t="str">
            <v>0113</v>
          </cell>
        </row>
        <row r="6292">
          <cell r="G6292">
            <v>87248</v>
          </cell>
          <cell r="H6292" t="str">
            <v>REVESTIMENTO CERÂMICO PARA PISO COM PLACAS TIPO ESMALTADA DE DIMENSÕES 35X35 CM APLICADA EM AMBIENTES DE ÁREA MAIOR QUE 10 M2. AF_02/2023_PE</v>
          </cell>
          <cell r="I6292" t="str">
            <v>M2</v>
          </cell>
          <cell r="J6292" t="str">
            <v>COEFICIENTE DE REPRESENTATIVIDADE</v>
          </cell>
          <cell r="K6292" t="str">
            <v>48,87</v>
          </cell>
        </row>
        <row r="6293">
          <cell r="A6293" t="str">
            <v>PISOS</v>
          </cell>
          <cell r="B6293" t="str">
            <v>PISO</v>
          </cell>
          <cell r="C6293" t="str">
            <v>PISO CERAMICO</v>
          </cell>
          <cell r="D6293" t="str">
            <v>0113</v>
          </cell>
        </row>
        <row r="6293">
          <cell r="G6293">
            <v>87249</v>
          </cell>
          <cell r="H6293" t="str">
            <v>REVESTIMENTO CERÂMICO PARA PISO COM PLACAS TIPO ESMALTADA DE DIMENSÕES 45X45 CM APLICADA EM AMBIENTES DE ÁREA MENOR QUE 5 M2. AF_02/2023_PE</v>
          </cell>
          <cell r="I6293" t="str">
            <v>M2</v>
          </cell>
          <cell r="J6293" t="str">
            <v>COEFICIENTE DE REPRESENTATIVIDADE</v>
          </cell>
          <cell r="K6293" t="str">
            <v>66,97</v>
          </cell>
        </row>
        <row r="6294">
          <cell r="A6294" t="str">
            <v>PISOS</v>
          </cell>
          <cell r="B6294" t="str">
            <v>PISO</v>
          </cell>
          <cell r="C6294" t="str">
            <v>PISO CERAMICO</v>
          </cell>
          <cell r="D6294" t="str">
            <v>0113</v>
          </cell>
        </row>
        <row r="6294">
          <cell r="G6294">
            <v>87250</v>
          </cell>
          <cell r="H6294" t="str">
            <v>REVESTIMENTO CERÂMICO PARA PISO COM PLACAS TIPO ESMALTADA DE DIMENSÕES 45X45 CM APLICADA EM AMBIENTES DE ÁREA ENTRE 5 M2 E 10 M2. AF_02/2023_PE</v>
          </cell>
          <cell r="I6294" t="str">
            <v>M2</v>
          </cell>
          <cell r="J6294" t="str">
            <v>COEFICIENTE DE REPRESENTATIVIDADE</v>
          </cell>
          <cell r="K6294" t="str">
            <v>57,09</v>
          </cell>
        </row>
        <row r="6295">
          <cell r="A6295" t="str">
            <v>PISOS</v>
          </cell>
          <cell r="B6295" t="str">
            <v>PISO</v>
          </cell>
          <cell r="C6295" t="str">
            <v>PISO CERAMICO</v>
          </cell>
          <cell r="D6295" t="str">
            <v>0113</v>
          </cell>
        </row>
        <row r="6295">
          <cell r="G6295">
            <v>87251</v>
          </cell>
          <cell r="H6295" t="str">
            <v>REVESTIMENTO CERÂMICO PARA PISO COM PLACAS TIPO ESMALTADA DE DIMENSÕES 45X45 CM APLICADA EM AMBIENTES DE ÁREA MAIOR QUE 10 M2. AF_02/2023_PE</v>
          </cell>
          <cell r="I6295" t="str">
            <v>M2</v>
          </cell>
          <cell r="J6295" t="str">
            <v>COEFICIENTE DE REPRESENTATIVIDADE</v>
          </cell>
          <cell r="K6295" t="str">
            <v>49,12</v>
          </cell>
        </row>
        <row r="6296">
          <cell r="A6296" t="str">
            <v>PISOS</v>
          </cell>
          <cell r="B6296" t="str">
            <v>PISO</v>
          </cell>
          <cell r="C6296" t="str">
            <v>PISO CERAMICO</v>
          </cell>
          <cell r="D6296" t="str">
            <v>0113</v>
          </cell>
        </row>
        <row r="6296">
          <cell r="G6296">
            <v>87255</v>
          </cell>
          <cell r="H6296" t="str">
            <v>REVESTIMENTO CERÂMICO PARA PISO COM PLACAS TIPO ESMALTADA DE DIMENSÕES 60X60 CM APLICADA EM AMBIENTES DE ÁREA MENOR QUE 5 M2. AF_02/2023_PE</v>
          </cell>
          <cell r="I6296" t="str">
            <v>M2</v>
          </cell>
          <cell r="J6296" t="str">
            <v>COEFICIENTE DE REPRESENTATIVIDADE</v>
          </cell>
          <cell r="K6296" t="str">
            <v>106,04</v>
          </cell>
        </row>
        <row r="6297">
          <cell r="A6297" t="str">
            <v>PISOS</v>
          </cell>
          <cell r="B6297" t="str">
            <v>PISO</v>
          </cell>
          <cell r="C6297" t="str">
            <v>PISO CERAMICO</v>
          </cell>
          <cell r="D6297" t="str">
            <v>0113</v>
          </cell>
        </row>
        <row r="6297">
          <cell r="G6297">
            <v>87256</v>
          </cell>
          <cell r="H6297" t="str">
            <v>REVESTIMENTO CERÂMICO PARA PISO COM PLACAS TIPO ESMALTADA DE DIMENSÕES 60X60 CM APLICADA EM AMBIENTES DE ÁREA ENTRE 5 M2 E 10 M2. AF_02/2023_PE</v>
          </cell>
          <cell r="I6297" t="str">
            <v>M2</v>
          </cell>
          <cell r="J6297" t="str">
            <v>COEFICIENTE DE REPRESENTATIVIDADE</v>
          </cell>
          <cell r="K6297" t="str">
            <v>94,04</v>
          </cell>
        </row>
        <row r="6298">
          <cell r="A6298" t="str">
            <v>PISOS</v>
          </cell>
          <cell r="B6298" t="str">
            <v>PISO</v>
          </cell>
          <cell r="C6298" t="str">
            <v>PISO CERAMICO</v>
          </cell>
          <cell r="D6298" t="str">
            <v>0113</v>
          </cell>
        </row>
        <row r="6298">
          <cell r="G6298">
            <v>87257</v>
          </cell>
          <cell r="H6298" t="str">
            <v>REVESTIMENTO CERÂMICO PARA PISO COM PLACAS TIPO ESMALTADA DE DIMENSÕES 60X60 CM APLICADA EM AMBIENTES DE ÁREA MAIOR QUE 10 M2. AF_02/2023_PE</v>
          </cell>
          <cell r="I6298" t="str">
            <v>M2</v>
          </cell>
          <cell r="J6298" t="str">
            <v>COEFICIENTE DE REPRESENTATIVIDADE</v>
          </cell>
          <cell r="K6298" t="str">
            <v>84,65</v>
          </cell>
        </row>
        <row r="6299">
          <cell r="A6299" t="str">
            <v>PISOS</v>
          </cell>
          <cell r="B6299" t="str">
            <v>PISO</v>
          </cell>
          <cell r="C6299" t="str">
            <v>PISO CERAMICO</v>
          </cell>
          <cell r="D6299" t="str">
            <v>0113</v>
          </cell>
        </row>
        <row r="6299">
          <cell r="G6299">
            <v>87258</v>
          </cell>
          <cell r="H6299" t="str">
            <v>REVESTIMENTO CERÂMICO PARA PISO COM PLACAS TIPO PORCELANATO DE DIMENSÕES 45X45 CM APLICADA EM AMBIENTES DE ÁREA MENOR QUE 5 M². AF_02/2023_PE</v>
          </cell>
          <cell r="I6299" t="str">
            <v>M2</v>
          </cell>
          <cell r="J6299" t="str">
            <v>COEFICIENTE DE REPRESENTATIVIDADE</v>
          </cell>
          <cell r="K6299" t="str">
            <v>131,99</v>
          </cell>
        </row>
        <row r="6300">
          <cell r="A6300" t="str">
            <v>PISOS</v>
          </cell>
          <cell r="B6300" t="str">
            <v>PISO</v>
          </cell>
          <cell r="C6300" t="str">
            <v>PISO CERAMICO</v>
          </cell>
          <cell r="D6300" t="str">
            <v>0113</v>
          </cell>
        </row>
        <row r="6300">
          <cell r="G6300">
            <v>87259</v>
          </cell>
          <cell r="H6300" t="str">
            <v>REVESTIMENTO CERÂMICO PARA PISO COM PLACAS TIPO PORCELANATO DE DIMENSÕES 45X45 CM APLICADA EM AMBIENTES DE ÁREA ENTRE 5 M² E 10 M². AF_02/2023_PE</v>
          </cell>
          <cell r="I6300" t="str">
            <v>M2</v>
          </cell>
          <cell r="J6300" t="str">
            <v>COEFICIENTE DE REPRESENTATIVIDADE</v>
          </cell>
          <cell r="K6300" t="str">
            <v>120,44</v>
          </cell>
        </row>
        <row r="6301">
          <cell r="A6301" t="str">
            <v>PISOS</v>
          </cell>
          <cell r="B6301" t="str">
            <v>PISO</v>
          </cell>
          <cell r="C6301" t="str">
            <v>PISO CERAMICO</v>
          </cell>
          <cell r="D6301" t="str">
            <v>0113</v>
          </cell>
        </row>
        <row r="6301">
          <cell r="G6301">
            <v>87260</v>
          </cell>
          <cell r="H6301" t="str">
            <v>REVESTIMENTO CERÂMICO PARA PISO COM PLACAS TIPO PORCELANATO DE DIMENSÕES 45X45 CM APLICADA EM AMBIENTES DE ÁREA MAIOR QUE 10 M². AF_02/2023_PE</v>
          </cell>
          <cell r="I6301" t="str">
            <v>M2</v>
          </cell>
          <cell r="J6301" t="str">
            <v>COEFICIENTE DE REPRESENTATIVIDADE</v>
          </cell>
          <cell r="K6301" t="str">
            <v>111,99</v>
          </cell>
        </row>
        <row r="6302">
          <cell r="A6302" t="str">
            <v>PISOS</v>
          </cell>
          <cell r="B6302" t="str">
            <v>PISO</v>
          </cell>
          <cell r="C6302" t="str">
            <v>PISO CERAMICO</v>
          </cell>
          <cell r="D6302" t="str">
            <v>0113</v>
          </cell>
        </row>
        <row r="6302">
          <cell r="G6302">
            <v>87261</v>
          </cell>
          <cell r="H6302" t="str">
            <v>REVESTIMENTO CERÂMICO PARA PISO COM PLACAS TIPO PORCELANATO DE DIMENSÕES 60X60 CM APLICADA EM AMBIENTES DE ÁREA MENOR QUE 5 M². AF_02/2023_PE</v>
          </cell>
          <cell r="I6302" t="str">
            <v>M2</v>
          </cell>
          <cell r="J6302" t="str">
            <v>COEFICIENTE DE REPRESENTATIVIDADE</v>
          </cell>
          <cell r="K6302" t="str">
            <v>166,96</v>
          </cell>
        </row>
        <row r="6303">
          <cell r="A6303" t="str">
            <v>PISOS</v>
          </cell>
          <cell r="B6303" t="str">
            <v>PISO</v>
          </cell>
          <cell r="C6303" t="str">
            <v>PISO CERAMICO</v>
          </cell>
          <cell r="D6303" t="str">
            <v>0113</v>
          </cell>
        </row>
        <row r="6303">
          <cell r="G6303">
            <v>87262</v>
          </cell>
          <cell r="H6303" t="str">
            <v>REVESTIMENTO CERÂMICO PARA PISO COM PLACAS TIPO PORCELANATO DE DIMENSÕES 60X60 CM APLICADA EM AMBIENTES DE ÁREA ENTRE 5 M² E 10 M². AF_02/2023_PE</v>
          </cell>
          <cell r="I6303" t="str">
            <v>M2</v>
          </cell>
          <cell r="J6303" t="str">
            <v>COEFICIENTE DE REPRESENTATIVIDADE</v>
          </cell>
          <cell r="K6303" t="str">
            <v>153,29</v>
          </cell>
        </row>
        <row r="6304">
          <cell r="A6304" t="str">
            <v>PISOS</v>
          </cell>
          <cell r="B6304" t="str">
            <v>PISO</v>
          </cell>
          <cell r="C6304" t="str">
            <v>PISO CERAMICO</v>
          </cell>
          <cell r="D6304" t="str">
            <v>0113</v>
          </cell>
        </row>
        <row r="6304">
          <cell r="G6304">
            <v>87263</v>
          </cell>
          <cell r="H6304" t="str">
            <v>REVESTIMENTO CERÂMICO PARA PISO COM PLACAS TIPO PORCELANATO DE DIMENSÕES 60X60 CM APLICADA EM AMBIENTES DE ÁREA MAIOR QUE 10 M². AF_02/2023_PE</v>
          </cell>
          <cell r="I6304" t="str">
            <v>M2</v>
          </cell>
          <cell r="J6304" t="str">
            <v>COEFICIENTE DE REPRESENTATIVIDADE</v>
          </cell>
          <cell r="K6304" t="str">
            <v>143,26</v>
          </cell>
        </row>
        <row r="6305">
          <cell r="A6305" t="str">
            <v>PISOS</v>
          </cell>
          <cell r="B6305" t="str">
            <v>PISO</v>
          </cell>
          <cell r="C6305" t="str">
            <v>PISO CERAMICO</v>
          </cell>
          <cell r="D6305" t="str">
            <v>0113</v>
          </cell>
        </row>
        <row r="6305">
          <cell r="G6305">
            <v>104593</v>
          </cell>
          <cell r="H6305" t="str">
            <v>REVESTIMENTO CERÂMICO PARA PISO COM PLACAS TIPO ESMALTADA DE DIMENSÕES 80X80 CM APLICADA EM AMBIENTES DE ÁREA MENOR QUE 5 M². AF_02/2023_PE</v>
          </cell>
          <cell r="I6305" t="str">
            <v>M2</v>
          </cell>
          <cell r="J6305" t="str">
            <v>COEFICIENTE DE REPRESENTATIVIDADE</v>
          </cell>
          <cell r="K6305" t="str">
            <v>109,81</v>
          </cell>
        </row>
        <row r="6306">
          <cell r="A6306" t="str">
            <v>PISOS</v>
          </cell>
          <cell r="B6306" t="str">
            <v>PISO</v>
          </cell>
          <cell r="C6306" t="str">
            <v>PISO CERAMICO</v>
          </cell>
          <cell r="D6306" t="str">
            <v>0113</v>
          </cell>
        </row>
        <row r="6306">
          <cell r="G6306">
            <v>104594</v>
          </cell>
          <cell r="H6306" t="str">
            <v>REVESTIMENTO CERÂMICO PARA PISO COM PLACAS TIPO ESMALTADA DE DIMENSÕES 80X80 CM APLICADA EM AMBIENTES DE ÁREA ENTRE 5 M² E 10 M². AF_02/2023_PE</v>
          </cell>
          <cell r="I6306" t="str">
            <v>M2</v>
          </cell>
          <cell r="J6306" t="str">
            <v>COEFICIENTE DE REPRESENTATIVIDADE</v>
          </cell>
          <cell r="K6306" t="str">
            <v>96,34</v>
          </cell>
        </row>
        <row r="6307">
          <cell r="A6307" t="str">
            <v>PISOS</v>
          </cell>
          <cell r="B6307" t="str">
            <v>PISO</v>
          </cell>
          <cell r="C6307" t="str">
            <v>PISO CERAMICO</v>
          </cell>
          <cell r="D6307" t="str">
            <v>0113</v>
          </cell>
        </row>
        <row r="6307">
          <cell r="G6307">
            <v>104595</v>
          </cell>
          <cell r="H6307" t="str">
            <v>REVESTIMENTO CERÂMICO PARA PISO COM PLACAS TIPO ESMALTADA DE DIMENSÕES 80X80 CM APLICADA EM AMBIENTES DE ÁREA MAIOR QUE 10 M². AF_02/2023_PE</v>
          </cell>
          <cell r="I6307" t="str">
            <v>M2</v>
          </cell>
          <cell r="J6307" t="str">
            <v>COEFICIENTE DE REPRESENTATIVIDADE</v>
          </cell>
          <cell r="K6307" t="str">
            <v>85,16</v>
          </cell>
        </row>
        <row r="6308">
          <cell r="A6308" t="str">
            <v>PISOS</v>
          </cell>
          <cell r="B6308" t="str">
            <v>PISO</v>
          </cell>
          <cell r="C6308" t="str">
            <v>PISO CERAMICO</v>
          </cell>
          <cell r="D6308" t="str">
            <v>0113</v>
          </cell>
        </row>
        <row r="6308">
          <cell r="G6308">
            <v>104596</v>
          </cell>
          <cell r="H6308" t="str">
            <v>REVESTIMENTO CERÂMICO PARA PISO COM PLACAS TIPO PORCELANATO DE DIMENSÕES 80X80 CM APLICADA EM AMBIENTES DE ÁREA MENOR QUE 5 M². AF_02/2023_PE</v>
          </cell>
          <cell r="I6308" t="str">
            <v>M2</v>
          </cell>
          <cell r="J6308" t="str">
            <v>COEFICIENTE DE REPRESENTATIVIDADE</v>
          </cell>
          <cell r="K6308" t="str">
            <v>171,52</v>
          </cell>
        </row>
        <row r="6309">
          <cell r="A6309" t="str">
            <v>PISOS</v>
          </cell>
          <cell r="B6309" t="str">
            <v>PISO</v>
          </cell>
          <cell r="C6309" t="str">
            <v>PISO CERAMICO</v>
          </cell>
          <cell r="D6309" t="str">
            <v>0113</v>
          </cell>
        </row>
        <row r="6309">
          <cell r="G6309">
            <v>104597</v>
          </cell>
          <cell r="H6309" t="str">
            <v>REVESTIMENTO CERÂMICO PARA PISO COM PLACAS TIPO PORCELANATO DE DIMENSÕES 80X80 CM APLICADA EM AMBIENTES DE ÁREA ENTRE 5 M² E 10 M². AF_02/2023_PE</v>
          </cell>
          <cell r="I6309" t="str">
            <v>M2</v>
          </cell>
          <cell r="J6309" t="str">
            <v>COEFICIENTE DE REPRESENTATIVIDADE</v>
          </cell>
          <cell r="K6309" t="str">
            <v>156,08</v>
          </cell>
        </row>
        <row r="6310">
          <cell r="A6310" t="str">
            <v>PISOS</v>
          </cell>
          <cell r="B6310" t="str">
            <v>PISO</v>
          </cell>
          <cell r="C6310" t="str">
            <v>PISO CERAMICO</v>
          </cell>
          <cell r="D6310" t="str">
            <v>0113</v>
          </cell>
        </row>
        <row r="6310">
          <cell r="G6310">
            <v>104598</v>
          </cell>
          <cell r="H6310" t="str">
            <v>REVESTIMENTO CERÂMICO PARA PISO COM PLACAS TIPO PORCELANATO DE DIMENSÕES 80X80 CM APLICADA EM AMBIENTES DE ÁREA MAIOR QUE 10 M². AF_02/2023_PE</v>
          </cell>
          <cell r="I6310" t="str">
            <v>M2</v>
          </cell>
          <cell r="J6310" t="str">
            <v>COEFICIENTE DE REPRESENTATIVIDADE</v>
          </cell>
          <cell r="K6310" t="str">
            <v>143,91</v>
          </cell>
        </row>
        <row r="6311">
          <cell r="A6311" t="str">
            <v>PISOS</v>
          </cell>
          <cell r="B6311" t="str">
            <v>PISO</v>
          </cell>
          <cell r="C6311" t="str">
            <v>PISO CERAMICO</v>
          </cell>
          <cell r="D6311" t="str">
            <v>0113</v>
          </cell>
        </row>
        <row r="6311">
          <cell r="G6311">
            <v>104599</v>
          </cell>
          <cell r="H6311" t="str">
            <v>REVESTIMENTO CERÂMICO PARA PISO COM PLACAS TIPO ESMALTADA DE DIMENSÕES 35X35 CM APLICADA EM DIAGONAL EM AMBIENTES DE ÁREA MENOR QUE 5 M². AF_02/2023_PE</v>
          </cell>
          <cell r="I6311" t="str">
            <v>M2</v>
          </cell>
          <cell r="J6311" t="str">
            <v>COEFICIENTE DE REPRESENTATIVIDADE</v>
          </cell>
          <cell r="K6311" t="str">
            <v>74,82</v>
          </cell>
        </row>
        <row r="6312">
          <cell r="A6312" t="str">
            <v>PISOS</v>
          </cell>
          <cell r="B6312" t="str">
            <v>PISO</v>
          </cell>
          <cell r="C6312" t="str">
            <v>PISO CERAMICO</v>
          </cell>
          <cell r="D6312" t="str">
            <v>0113</v>
          </cell>
        </row>
        <row r="6312">
          <cell r="G6312">
            <v>104601</v>
          </cell>
          <cell r="H6312" t="str">
            <v>REVESTIMENTO CERÂMICO PARA PISO COM PLACAS TIPO ESMALTADA DE DIMENSÕES 35X35 CM APLICADA EM DIAGONAL EM AMBIENTES DE ÁREA ENTRE 5 M² E 10 M². AF_02/2023_PE</v>
          </cell>
          <cell r="I6312" t="str">
            <v>M2</v>
          </cell>
          <cell r="J6312" t="str">
            <v>COEFICIENTE DE REPRESENTATIVIDADE</v>
          </cell>
          <cell r="K6312" t="str">
            <v>60,48</v>
          </cell>
        </row>
        <row r="6313">
          <cell r="A6313" t="str">
            <v>PISOS</v>
          </cell>
          <cell r="B6313" t="str">
            <v>PISO</v>
          </cell>
          <cell r="C6313" t="str">
            <v>PISO CERAMICO</v>
          </cell>
          <cell r="D6313" t="str">
            <v>0113</v>
          </cell>
        </row>
        <row r="6313">
          <cell r="G6313">
            <v>104603</v>
          </cell>
          <cell r="H6313" t="str">
            <v>REVESTIMENTO CERÂMICO PARA PISO COM PLACAS TIPO ESMALTADA DE DIMENSÕES 35X35 CM APLICADA EM DIAGONAL EM AMBIENTES DE ÁREA MAIOR QUE 10 M². AF_02/2023_PE</v>
          </cell>
          <cell r="I6313" t="str">
            <v>M2</v>
          </cell>
          <cell r="J6313" t="str">
            <v>COEFICIENTE DE REPRESENTATIVIDADE</v>
          </cell>
          <cell r="K6313" t="str">
            <v>51,18</v>
          </cell>
        </row>
        <row r="6314">
          <cell r="A6314" t="str">
            <v>PISOS</v>
          </cell>
          <cell r="B6314" t="str">
            <v>PISO</v>
          </cell>
          <cell r="C6314" t="str">
            <v>PISO CERAMICO</v>
          </cell>
          <cell r="D6314" t="str">
            <v>0113</v>
          </cell>
        </row>
        <row r="6314">
          <cell r="G6314">
            <v>104605</v>
          </cell>
          <cell r="H6314" t="str">
            <v>REVESTIMENTO CERÂMICO PARA PISO COM PLACAS TIPO ESMALTADA DE DIMENSÕES 45X45 CM APLICADA EM DIAGONAL EM AMBIENTES DE ÁREA MENOR QUE 5 M². AF_02/2023_PE</v>
          </cell>
          <cell r="I6314" t="str">
            <v>M2</v>
          </cell>
          <cell r="J6314" t="str">
            <v>COEFICIENTE DE REPRESENTATIVIDADE</v>
          </cell>
          <cell r="K6314" t="str">
            <v>93,13</v>
          </cell>
        </row>
        <row r="6315">
          <cell r="A6315" t="str">
            <v>PISOS</v>
          </cell>
          <cell r="B6315" t="str">
            <v>PISO</v>
          </cell>
          <cell r="C6315" t="str">
            <v>PISO CERAMICO</v>
          </cell>
          <cell r="D6315" t="str">
            <v>0113</v>
          </cell>
        </row>
        <row r="6315">
          <cell r="G6315">
            <v>104606</v>
          </cell>
          <cell r="H6315" t="str">
            <v>REVESTIMENTO CERÂMICO PARA PISO COM PLACAS TIPO ESMALTADA DE DIMENSÕES 45X45 CM APLICADA EM DIAGONAL EM AMBIENTES DE ÁREA ENTRE 5 M² E 10 M². AF_02/2023_PE</v>
          </cell>
          <cell r="I6315" t="str">
            <v>M2</v>
          </cell>
          <cell r="J6315" t="str">
            <v>COEFICIENTE DE REPRESENTATIVIDADE</v>
          </cell>
          <cell r="K6315" t="str">
            <v>64,50</v>
          </cell>
        </row>
        <row r="6316">
          <cell r="A6316" t="str">
            <v>PISOS</v>
          </cell>
          <cell r="B6316" t="str">
            <v>PISO</v>
          </cell>
          <cell r="C6316" t="str">
            <v>PISO CERAMICO</v>
          </cell>
          <cell r="D6316" t="str">
            <v>0113</v>
          </cell>
        </row>
        <row r="6316">
          <cell r="G6316">
            <v>104607</v>
          </cell>
          <cell r="H6316" t="str">
            <v>REVESTIMENTO CERÂMICO PARA PISO COM PLACAS TIPO ESMALTADA DE DIMENSÕES 45X45 CM APLICADA EM DIAGONAL EM AMBIENTES DE ÁREA MAIOR QUE 10 M². AF_02/2023_PE</v>
          </cell>
          <cell r="I6316" t="str">
            <v>M2</v>
          </cell>
          <cell r="J6316" t="str">
            <v>COEFICIENTE DE REPRESENTATIVIDADE</v>
          </cell>
          <cell r="K6316" t="str">
            <v>52,41</v>
          </cell>
        </row>
        <row r="6317">
          <cell r="A6317" t="str">
            <v>PISOS</v>
          </cell>
          <cell r="B6317" t="str">
            <v>PISO</v>
          </cell>
          <cell r="C6317" t="str">
            <v>PISO CERAMICO</v>
          </cell>
          <cell r="D6317" t="str">
            <v>0113</v>
          </cell>
        </row>
        <row r="6317">
          <cell r="G6317">
            <v>104608</v>
          </cell>
          <cell r="H6317" t="str">
            <v>REVESTIMENTO CERÂMICO PARA PISO COM PLACAS TIPO PORCELANATO DE DIMENSÕES 45X45 CM APLICADA EM DIAGONAL EM AMBIENTES DE ÁREA MENOR QUE 5 M². AF_02/2023_PE</v>
          </cell>
          <cell r="I6317" t="str">
            <v>M2</v>
          </cell>
          <cell r="J6317" t="str">
            <v>COEFICIENTE DE REPRESENTATIVIDADE</v>
          </cell>
          <cell r="K6317" t="str">
            <v>165,33</v>
          </cell>
        </row>
        <row r="6318">
          <cell r="A6318" t="str">
            <v>PISOS</v>
          </cell>
          <cell r="B6318" t="str">
            <v>PISO</v>
          </cell>
          <cell r="C6318" t="str">
            <v>PISO CERAMICO</v>
          </cell>
          <cell r="D6318" t="str">
            <v>0113</v>
          </cell>
        </row>
        <row r="6318">
          <cell r="G6318">
            <v>104609</v>
          </cell>
          <cell r="H6318" t="str">
            <v>REVESTIMENTO CERÂMICO PARA PISO COM PLACAS TIPO PORCELANATO DE DIMENSÕES 45X45 CM APLICADA EM DIAGONAL EM AMBIENTES DE ÁREA ENTRE 5 M² E 10 M². AF_02/2023_PE</v>
          </cell>
          <cell r="I6318" t="str">
            <v>M2</v>
          </cell>
          <cell r="J6318" t="str">
            <v>COEFICIENTE DE REPRESENTATIVIDADE</v>
          </cell>
          <cell r="K6318" t="str">
            <v>129,86</v>
          </cell>
        </row>
        <row r="6319">
          <cell r="A6319" t="str">
            <v>PISOS</v>
          </cell>
          <cell r="B6319" t="str">
            <v>PISO</v>
          </cell>
          <cell r="C6319" t="str">
            <v>PISO CERAMICO</v>
          </cell>
          <cell r="D6319" t="str">
            <v>0113</v>
          </cell>
        </row>
        <row r="6319">
          <cell r="G6319">
            <v>104610</v>
          </cell>
          <cell r="H6319" t="str">
            <v>REVESTIMENTO CERÂMICO PARA PISO COM PLACAS TIPO PORCELANATO DE DIMENSÕES 45X45 CM APLICADA EM DIAGONAL EM AMBIENTES DE ÁREA MAIOR QUE 10 M². AF_02/2023_PE</v>
          </cell>
          <cell r="I6319" t="str">
            <v>M2</v>
          </cell>
          <cell r="J6319" t="str">
            <v>COEFICIENTE DE REPRESENTATIVIDADE</v>
          </cell>
          <cell r="K6319" t="str">
            <v>116,18</v>
          </cell>
        </row>
        <row r="6320">
          <cell r="A6320" t="str">
            <v>PISOS</v>
          </cell>
          <cell r="B6320" t="str">
            <v>PISO</v>
          </cell>
          <cell r="C6320" t="str">
            <v>PISO DE PEDRA</v>
          </cell>
          <cell r="D6320" t="str">
            <v>0115</v>
          </cell>
        </row>
        <row r="6320">
          <cell r="G6320">
            <v>98671</v>
          </cell>
          <cell r="H6320" t="str">
            <v>PISO EM GRANITO APLICADO EM AMBIENTES INTERNOS. AF_09/2020</v>
          </cell>
          <cell r="I6320" t="str">
            <v>M2</v>
          </cell>
          <cell r="J6320" t="str">
            <v>COEFICIENTE DE REPRESENTATIVIDADE</v>
          </cell>
          <cell r="K6320" t="str">
            <v>333,80</v>
          </cell>
        </row>
        <row r="6321">
          <cell r="A6321" t="str">
            <v>PISOS</v>
          </cell>
          <cell r="B6321" t="str">
            <v>PISO</v>
          </cell>
          <cell r="C6321" t="str">
            <v>PISO DE PEDRA</v>
          </cell>
          <cell r="D6321" t="str">
            <v>0115</v>
          </cell>
        </row>
        <row r="6321">
          <cell r="G6321">
            <v>98672</v>
          </cell>
          <cell r="H6321" t="str">
            <v>PISO EM MÁRMORE APLICADO EM AMBIENTES INTERNOS. AF_09/2020</v>
          </cell>
          <cell r="I6321" t="str">
            <v>M2</v>
          </cell>
          <cell r="J6321" t="str">
            <v>COEFICIENTE DE REPRESENTATIVIDADE</v>
          </cell>
          <cell r="K6321" t="str">
            <v>437,41</v>
          </cell>
        </row>
        <row r="6322">
          <cell r="A6322" t="str">
            <v>PISOS</v>
          </cell>
          <cell r="B6322" t="str">
            <v>PISO</v>
          </cell>
          <cell r="C6322" t="str">
            <v>PISO DE PEDRA</v>
          </cell>
          <cell r="D6322" t="str">
            <v>0115</v>
          </cell>
        </row>
        <row r="6322">
          <cell r="G6322">
            <v>98678</v>
          </cell>
          <cell r="H6322" t="str">
            <v>PISO ELEVADO COM ESTRUTURA EM AÇO, COMPOSTO POR PEDESTAIS E LONGARINAS. AF_09/2020</v>
          </cell>
          <cell r="I6322" t="str">
            <v>M2</v>
          </cell>
          <cell r="J6322" t="str">
            <v>COEFICIENTE DE REPRESENTATIVIDADE</v>
          </cell>
          <cell r="K6322" t="str">
            <v>428,76</v>
          </cell>
        </row>
        <row r="6323">
          <cell r="A6323" t="str">
            <v>PISOS</v>
          </cell>
          <cell r="B6323" t="str">
            <v>PISO</v>
          </cell>
          <cell r="C6323" t="str">
            <v>PISO DE PEDRA</v>
          </cell>
          <cell r="D6323" t="str">
            <v>0115</v>
          </cell>
        </row>
        <row r="6323">
          <cell r="G6323">
            <v>98679</v>
          </cell>
          <cell r="H6323" t="str">
            <v>PISO CIMENTADO, TRAÇO 1:3 (CIMENTO E AREIA), ACABAMENTO LISO, ESPESSURA 2,0 CM, PREPARO MECÂNICO DA ARGAMASSA. AF_09/2020</v>
          </cell>
          <cell r="I6323" t="str">
            <v>M2</v>
          </cell>
          <cell r="J6323" t="str">
            <v>COEFICIENTE DE REPRESENTATIVIDADE</v>
          </cell>
          <cell r="K6323" t="str">
            <v>39,09</v>
          </cell>
        </row>
        <row r="6324">
          <cell r="A6324" t="str">
            <v>PISOS</v>
          </cell>
          <cell r="B6324" t="str">
            <v>PISO</v>
          </cell>
          <cell r="C6324" t="str">
            <v>PISO DE PEDRA</v>
          </cell>
          <cell r="D6324" t="str">
            <v>0115</v>
          </cell>
        </row>
        <row r="6324">
          <cell r="G6324">
            <v>98680</v>
          </cell>
          <cell r="H6324" t="str">
            <v>PISO CIMENTADO, TRAÇO 1:3 (CIMENTO E AREIA), ACABAMENTO LISO, ESPESSURA 3,0 CM, PREPARO MECÂNICO DA ARGAMASSA. AF_09/2020</v>
          </cell>
          <cell r="I6324" t="str">
            <v>M2</v>
          </cell>
          <cell r="J6324" t="str">
            <v>COEFICIENTE DE REPRESENTATIVIDADE</v>
          </cell>
          <cell r="K6324" t="str">
            <v>48,92</v>
          </cell>
        </row>
        <row r="6325">
          <cell r="A6325" t="str">
            <v>PISOS</v>
          </cell>
          <cell r="B6325" t="str">
            <v>PISO</v>
          </cell>
          <cell r="C6325" t="str">
            <v>PISO DE PEDRA</v>
          </cell>
          <cell r="D6325" t="str">
            <v>0115</v>
          </cell>
        </row>
        <row r="6325">
          <cell r="G6325">
            <v>98681</v>
          </cell>
          <cell r="H6325" t="str">
            <v>PISO CIMENTADO, TRAÇO 1:3 (CIMENTO E AREIA), ACABAMENTO RÚSTICO, ESPESSURA 2,0 CM, PREPARO MECÂNICO DA ARGAMASSA. AF_09/2020</v>
          </cell>
          <cell r="I6325" t="str">
            <v>M2</v>
          </cell>
          <cell r="J6325" t="str">
            <v>COEFICIENTE DE REPRESENTATIVIDADE</v>
          </cell>
          <cell r="K6325" t="str">
            <v>36,78</v>
          </cell>
        </row>
        <row r="6326">
          <cell r="A6326" t="str">
            <v>PISOS</v>
          </cell>
          <cell r="B6326" t="str">
            <v>PISO</v>
          </cell>
          <cell r="C6326" t="str">
            <v>PISO DE PEDRA</v>
          </cell>
          <cell r="D6326" t="str">
            <v>0115</v>
          </cell>
        </row>
        <row r="6326">
          <cell r="G6326">
            <v>98682</v>
          </cell>
          <cell r="H6326" t="str">
            <v>PISO CIMENTADO, TRAÇO 1:3 (CIMENTO E AREIA), ACABAMENTO RÚSTICO, ESPESSURA 3,0 CM, PREPARO MECÂNICO DA ARGAMASSA. AF_09/2020</v>
          </cell>
          <cell r="I6326" t="str">
            <v>M2</v>
          </cell>
          <cell r="J6326" t="str">
            <v>COEFICIENTE DE REPRESENTATIVIDADE</v>
          </cell>
          <cell r="K6326" t="str">
            <v>46,59</v>
          </cell>
        </row>
        <row r="6327">
          <cell r="A6327" t="str">
            <v>PISOS</v>
          </cell>
          <cell r="B6327" t="str">
            <v>PISO</v>
          </cell>
          <cell r="C6327" t="str">
            <v>PISO DE PEDRA</v>
          </cell>
          <cell r="D6327" t="str">
            <v>0115</v>
          </cell>
        </row>
        <row r="6327">
          <cell r="G6327">
            <v>98685</v>
          </cell>
          <cell r="H6327" t="str">
            <v>RODAPÉ EM GRANITO, ALTURA 10 CM. AF_09/2020</v>
          </cell>
          <cell r="I6327" t="str">
            <v>M</v>
          </cell>
          <cell r="J6327" t="str">
            <v>COEFICIENTE DE REPRESENTATIVIDADE</v>
          </cell>
          <cell r="K6327" t="str">
            <v>61,15</v>
          </cell>
        </row>
        <row r="6328">
          <cell r="A6328" t="str">
            <v>PISOS</v>
          </cell>
          <cell r="B6328" t="str">
            <v>PISO</v>
          </cell>
          <cell r="C6328" t="str">
            <v>PISO DE PEDRA</v>
          </cell>
          <cell r="D6328" t="str">
            <v>0115</v>
          </cell>
        </row>
        <row r="6328">
          <cell r="G6328">
            <v>98686</v>
          </cell>
          <cell r="H6328" t="str">
            <v>RODAPÉ EM LADRILHO HIDRÁULICO, ALTURA 7 CM. AF_09/2020</v>
          </cell>
          <cell r="I6328" t="str">
            <v>M</v>
          </cell>
          <cell r="J6328" t="str">
            <v>COEFICIENTE DE REPRESENTATIVIDADE</v>
          </cell>
          <cell r="K6328" t="str">
            <v>38,24</v>
          </cell>
        </row>
        <row r="6329">
          <cell r="A6329" t="str">
            <v>PISOS</v>
          </cell>
          <cell r="B6329" t="str">
            <v>PISO</v>
          </cell>
          <cell r="C6329" t="str">
            <v>PISO DE PEDRA</v>
          </cell>
          <cell r="D6329" t="str">
            <v>0115</v>
          </cell>
        </row>
        <row r="6329">
          <cell r="G6329">
            <v>98688</v>
          </cell>
          <cell r="H6329" t="str">
            <v>RODAPÉ EM POLIESTIRENO, ALTURA 5 CM. AF_09/2020</v>
          </cell>
          <cell r="I6329" t="str">
            <v>M</v>
          </cell>
          <cell r="J6329" t="str">
            <v>COEFICIENTE DE REPRESENTATIVIDADE</v>
          </cell>
          <cell r="K6329" t="str">
            <v>73,52</v>
          </cell>
        </row>
        <row r="6330">
          <cell r="A6330" t="str">
            <v>PISOS</v>
          </cell>
          <cell r="B6330" t="str">
            <v>PISO</v>
          </cell>
          <cell r="C6330" t="str">
            <v>PISO DE PEDRA</v>
          </cell>
          <cell r="D6330" t="str">
            <v>0115</v>
          </cell>
        </row>
        <row r="6330">
          <cell r="G6330">
            <v>98689</v>
          </cell>
          <cell r="H6330" t="str">
            <v>SOLEIRA EM GRANITO, LARGURA 15 CM, ESPESSURA 2,0 CM. AF_09/2020</v>
          </cell>
          <cell r="I6330" t="str">
            <v>M</v>
          </cell>
          <cell r="J6330" t="str">
            <v>COEFICIENTE DE REPRESENTATIVIDADE</v>
          </cell>
          <cell r="K6330" t="str">
            <v>87,79</v>
          </cell>
        </row>
        <row r="6331">
          <cell r="A6331" t="str">
            <v>PISOS</v>
          </cell>
          <cell r="B6331" t="str">
            <v>PISO</v>
          </cell>
          <cell r="C6331" t="str">
            <v>PISO DE PEDRA</v>
          </cell>
          <cell r="D6331" t="str">
            <v>0115</v>
          </cell>
        </row>
        <row r="6331">
          <cell r="G6331">
            <v>101090</v>
          </cell>
          <cell r="H6331" t="str">
            <v>PISO EM PEDRA PORTUGUESA ASSENTADO SOBRE ARGAMASSA SECA DE CIMENTO E AREIA, TRAÇO 1:3, REJUNTADO COM CIMENTO COMUM. AF_05/2020</v>
          </cell>
          <cell r="I6331" t="str">
            <v>M2</v>
          </cell>
          <cell r="J6331" t="str">
            <v>ATRIBUÍDO SÃO PAULO</v>
          </cell>
          <cell r="K6331" t="str">
            <v>227,78</v>
          </cell>
        </row>
        <row r="6332">
          <cell r="A6332" t="str">
            <v>PISOS</v>
          </cell>
          <cell r="B6332" t="str">
            <v>PISO</v>
          </cell>
          <cell r="C6332" t="str">
            <v>PISO DE PEDRA</v>
          </cell>
          <cell r="D6332" t="str">
            <v>0115</v>
          </cell>
        </row>
        <row r="6332">
          <cell r="G6332">
            <v>101091</v>
          </cell>
          <cell r="H6332" t="str">
            <v>PISO EM LADRILHO HIDRÁULICO APLICADO EM AMBIENTES EXTERNOS. AF_05/2020</v>
          </cell>
          <cell r="I6332" t="str">
            <v>M2</v>
          </cell>
          <cell r="J6332" t="str">
            <v>COEFICIENTE DE REPRESENTATIVIDADE</v>
          </cell>
          <cell r="K6332" t="str">
            <v>120,09</v>
          </cell>
        </row>
        <row r="6333">
          <cell r="A6333" t="str">
            <v>PISOS</v>
          </cell>
          <cell r="B6333" t="str">
            <v>PISO</v>
          </cell>
          <cell r="C6333" t="str">
            <v>PISO DE PEDRA</v>
          </cell>
          <cell r="D6333" t="str">
            <v>0115</v>
          </cell>
        </row>
        <row r="6333">
          <cell r="G6333">
            <v>101725</v>
          </cell>
          <cell r="H6333" t="str">
            <v>PISO EM LADRILHO HIDRÁULICO APLICADO EM AMBIENTES INTERNOS DE ÁREA MENOR QUE 5 M², INCLUSO APLICAÇÃO DE RESINA. AF_09/2020</v>
          </cell>
          <cell r="I6333" t="str">
            <v>M2</v>
          </cell>
          <cell r="J6333" t="str">
            <v>COEFICIENTE DE REPRESENTATIVIDADE</v>
          </cell>
          <cell r="K6333" t="str">
            <v>245,72</v>
          </cell>
        </row>
        <row r="6334">
          <cell r="A6334" t="str">
            <v>PISOS</v>
          </cell>
          <cell r="B6334" t="str">
            <v>PISO</v>
          </cell>
          <cell r="C6334" t="str">
            <v>PISO DE PEDRA</v>
          </cell>
          <cell r="D6334" t="str">
            <v>0115</v>
          </cell>
        </row>
        <row r="6334">
          <cell r="G6334">
            <v>101726</v>
          </cell>
          <cell r="H6334" t="str">
            <v>PISO EM LADRILHO HIDRÁULICO APLICADO EM AMBIENTES INTERNOS DE ÁREA ENTRE 5 E 15 M², INCLUSO APLICAÇÃO DE RESINA. AF_09/2020</v>
          </cell>
          <cell r="I6334" t="str">
            <v>M2</v>
          </cell>
          <cell r="J6334" t="str">
            <v>COEFICIENTE DE REPRESENTATIVIDADE</v>
          </cell>
          <cell r="K6334" t="str">
            <v>159,50</v>
          </cell>
        </row>
        <row r="6335">
          <cell r="A6335" t="str">
            <v>PISOS</v>
          </cell>
          <cell r="B6335" t="str">
            <v>PISO</v>
          </cell>
          <cell r="C6335" t="str">
            <v>PISO DE PEDRA</v>
          </cell>
          <cell r="D6335" t="str">
            <v>0115</v>
          </cell>
        </row>
        <row r="6335">
          <cell r="G6335">
            <v>101731</v>
          </cell>
          <cell r="H6335" t="str">
            <v>PISO EM PEDRA  ASSENTADO SOBRE ARGAMASSA 1:3 (CIMENTO E AREIA). AF_09/2020</v>
          </cell>
          <cell r="I6335" t="str">
            <v>M2</v>
          </cell>
          <cell r="J6335" t="str">
            <v>ATRIBUÍDO SÃO PAULO</v>
          </cell>
          <cell r="K6335" t="str">
            <v>340,59</v>
          </cell>
        </row>
        <row r="6336">
          <cell r="A6336" t="str">
            <v>PISOS</v>
          </cell>
          <cell r="B6336" t="str">
            <v>PISO</v>
          </cell>
          <cell r="C6336" t="str">
            <v>PISO DE PEDRA</v>
          </cell>
          <cell r="D6336" t="str">
            <v>0115</v>
          </cell>
        </row>
        <row r="6336">
          <cell r="G6336">
            <v>101732</v>
          </cell>
          <cell r="H6336" t="str">
            <v>PISO EM PEDRA ARDÓSIA ASSENTADO SOBRE ARGAMASSA 1:3 (CIMENTO E AREIA). AF_09/2020</v>
          </cell>
          <cell r="I6336" t="str">
            <v>M2</v>
          </cell>
          <cell r="J6336" t="str">
            <v>ATRIBUÍDO SÃO PAULO</v>
          </cell>
          <cell r="K6336" t="str">
            <v>99,73</v>
          </cell>
        </row>
        <row r="6337">
          <cell r="A6337" t="str">
            <v>PISOS</v>
          </cell>
          <cell r="B6337" t="str">
            <v>PISO</v>
          </cell>
          <cell r="C6337" t="str">
            <v>PISO VINILICO/BORRACHA</v>
          </cell>
          <cell r="D6337" t="str">
            <v>0116</v>
          </cell>
        </row>
        <row r="6337">
          <cell r="G6337">
            <v>101094</v>
          </cell>
          <cell r="H6337" t="str">
            <v>PISO PODOTÁTIL DE ALERTA OU DIRECIONAL, DE BORRACHA, ASSENTADO SOBRE ARGAMASSA. AF_05/2020</v>
          </cell>
          <cell r="I6337" t="str">
            <v>M</v>
          </cell>
          <cell r="J6337" t="str">
            <v>COEFICIENTE DE REPRESENTATIVIDADE</v>
          </cell>
          <cell r="K6337" t="str">
            <v>162,32</v>
          </cell>
        </row>
        <row r="6338">
          <cell r="A6338" t="str">
            <v>PISOS</v>
          </cell>
          <cell r="B6338" t="str">
            <v>PISO</v>
          </cell>
          <cell r="C6338" t="str">
            <v>PISO VINILICO/BORRACHA</v>
          </cell>
          <cell r="D6338" t="str">
            <v>0116</v>
          </cell>
        </row>
        <row r="6338">
          <cell r="G6338">
            <v>101727</v>
          </cell>
          <cell r="H6338" t="str">
            <v>PISO VINÍLICO SEMI-FLEXÍVEL EM PLACAS, PADRÃO LISO, ESPESSURA 3,2 MM, FIXADO COM COLA. AF_09/2020</v>
          </cell>
          <cell r="I6338" t="str">
            <v>M2</v>
          </cell>
          <cell r="J6338" t="str">
            <v>COEFICIENTE DE REPRESENTATIVIDADE</v>
          </cell>
          <cell r="K6338" t="str">
            <v>192,78</v>
          </cell>
        </row>
        <row r="6339">
          <cell r="A6339" t="str">
            <v>PISOS</v>
          </cell>
          <cell r="B6339" t="str">
            <v>PISO</v>
          </cell>
          <cell r="C6339" t="str">
            <v>PISO VINILICO/BORRACHA</v>
          </cell>
          <cell r="D6339" t="str">
            <v>0116</v>
          </cell>
        </row>
        <row r="6339">
          <cell r="G6339">
            <v>101733</v>
          </cell>
          <cell r="H6339" t="str">
            <v>PISO DE BORRACHA PASTILHADO/FRISADO, ESPESSURA 7MM, ASSENTADO COM ARGAMASSA. AF_09/2020</v>
          </cell>
          <cell r="I6339" t="str">
            <v>M2</v>
          </cell>
          <cell r="J6339" t="str">
            <v>COEFICIENTE DE REPRESENTATIVIDADE</v>
          </cell>
          <cell r="K6339" t="str">
            <v>262,61</v>
          </cell>
        </row>
        <row r="6340">
          <cell r="A6340" t="str">
            <v>PISOS</v>
          </cell>
          <cell r="B6340" t="str">
            <v>PISO</v>
          </cell>
          <cell r="C6340" t="str">
            <v>PISO VINILICO/BORRACHA</v>
          </cell>
          <cell r="D6340" t="str">
            <v>0116</v>
          </cell>
        </row>
        <row r="6340">
          <cell r="G6340">
            <v>101734</v>
          </cell>
          <cell r="H6340" t="str">
            <v>PISO DE BORRACHA PASTILHADO, ESPESSURA 15MM, ASSENTADO COM ARGAMASSA. AF_09/2020</v>
          </cell>
          <cell r="I6340" t="str">
            <v>M2</v>
          </cell>
          <cell r="J6340" t="str">
            <v>COEFICIENTE DE REPRESENTATIVIDADE</v>
          </cell>
          <cell r="K6340" t="str">
            <v>398,30</v>
          </cell>
        </row>
        <row r="6341">
          <cell r="A6341" t="str">
            <v>PISOS</v>
          </cell>
          <cell r="B6341" t="str">
            <v>PISO</v>
          </cell>
          <cell r="C6341" t="str">
            <v>PISO VINILICO/BORRACHA</v>
          </cell>
          <cell r="D6341" t="str">
            <v>0116</v>
          </cell>
        </row>
        <row r="6341">
          <cell r="G6341">
            <v>101735</v>
          </cell>
          <cell r="H6341" t="str">
            <v>PISO DE BORRACHA ESPORTIVO, ESPESSURA 15MM, ASSENTADO COM ARGAMASSA. AF_09/2020</v>
          </cell>
          <cell r="I6341" t="str">
            <v>M2</v>
          </cell>
          <cell r="J6341" t="str">
            <v>COEFICIENTE DE REPRESENTATIVIDADE</v>
          </cell>
          <cell r="K6341" t="str">
            <v>408,15</v>
          </cell>
        </row>
        <row r="6342">
          <cell r="A6342" t="str">
            <v>PISOS</v>
          </cell>
          <cell r="B6342" t="str">
            <v>PISO</v>
          </cell>
          <cell r="C6342" t="str">
            <v>PISO VINILICO/BORRACHA</v>
          </cell>
          <cell r="D6342" t="str">
            <v>0116</v>
          </cell>
        </row>
        <row r="6342">
          <cell r="G6342">
            <v>101736</v>
          </cell>
          <cell r="H6342" t="str">
            <v>PISO DE BORRACHA PASTILHADO, ESPESSURA 3,5MM, FIXADO COM ADESIVO ACRÍLICO. AF_09/2020</v>
          </cell>
          <cell r="I6342" t="str">
            <v>M2</v>
          </cell>
          <cell r="J6342" t="str">
            <v>COEFICIENTE DE REPRESENTATIVIDADE</v>
          </cell>
          <cell r="K6342" t="str">
            <v>105,66</v>
          </cell>
        </row>
        <row r="6343">
          <cell r="A6343" t="str">
            <v>PISOS</v>
          </cell>
          <cell r="B6343" t="str">
            <v>PISO</v>
          </cell>
          <cell r="C6343" t="str">
            <v>PISO VINILICO/BORRACHA</v>
          </cell>
          <cell r="D6343" t="str">
            <v>0116</v>
          </cell>
        </row>
        <row r="6343">
          <cell r="G6343">
            <v>101737</v>
          </cell>
          <cell r="H6343" t="str">
            <v>PISO DE BORRACHA CANELADO, ESPESSURA 3,5MM, FIXADO COM ADESIVO ACRÍLICO. AF_09/2020</v>
          </cell>
          <cell r="I6343" t="str">
            <v>M2</v>
          </cell>
          <cell r="J6343" t="str">
            <v>COEFICIENTE DE REPRESENTATIVIDADE</v>
          </cell>
          <cell r="K6343" t="str">
            <v>125,13</v>
          </cell>
        </row>
        <row r="6344">
          <cell r="A6344" t="str">
            <v>PISOS</v>
          </cell>
          <cell r="B6344" t="str">
            <v>PISO</v>
          </cell>
          <cell r="C6344" t="str">
            <v>PISO VINILICO/BORRACHA</v>
          </cell>
          <cell r="D6344" t="str">
            <v>0116</v>
          </cell>
        </row>
        <row r="6344">
          <cell r="G6344">
            <v>101748</v>
          </cell>
          <cell r="H6344" t="str">
            <v>PREPARO DE CONTRAPISO COM POLITRIZ. AF_09/2020</v>
          </cell>
          <cell r="I6344" t="str">
            <v>M2</v>
          </cell>
          <cell r="J6344" t="str">
            <v>ATRIBUÍDO SÃO PAULO</v>
          </cell>
          <cell r="K6344" t="str">
            <v>3,25</v>
          </cell>
        </row>
        <row r="6345">
          <cell r="A6345" t="str">
            <v>PISOS</v>
          </cell>
          <cell r="B6345" t="str">
            <v>PISO</v>
          </cell>
          <cell r="C6345" t="str">
            <v>PISO GRANILITE/MARMORITE</v>
          </cell>
          <cell r="D6345" t="str">
            <v>0118</v>
          </cell>
        </row>
        <row r="6345">
          <cell r="G6345">
            <v>104162</v>
          </cell>
          <cell r="H6345" t="str">
            <v>PISO EM GRANILITE, MARMORITE OU GRANITINA EM AMBIENTES INTERNOS, COM ESPESSURA DE 8 MM, INCLUSO MISTURA EM BETONEIRA, COLOCAÇÃO DAS JUNTAS, APLICAÇÃO DO PISO, 4 POLIMENTOS COM POLITRIZ, ESTUCAMENTO, SELADOR E CERA. AF_06/2022</v>
          </cell>
          <cell r="I6345" t="str">
            <v>M2</v>
          </cell>
          <cell r="J6345" t="str">
            <v>ATRIBUÍDO SÃO PAULO</v>
          </cell>
          <cell r="K6345" t="str">
            <v>94,70</v>
          </cell>
        </row>
        <row r="6346">
          <cell r="A6346" t="str">
            <v>PISOS</v>
          </cell>
          <cell r="B6346" t="str">
            <v>PISO</v>
          </cell>
          <cell r="C6346" t="str">
            <v>PISO DE MARMORE/GRANITO</v>
          </cell>
          <cell r="D6346" t="str">
            <v>0119</v>
          </cell>
        </row>
        <row r="6346">
          <cell r="G6346">
            <v>101092</v>
          </cell>
          <cell r="H6346" t="str">
            <v>PISO EM GRANITO APLICADO EM CALÇADAS OU PISOS EXTERNOS. AF_05/2020</v>
          </cell>
          <cell r="I6346" t="str">
            <v>M2</v>
          </cell>
          <cell r="J6346" t="str">
            <v>COEFICIENTE DE REPRESENTATIVIDADE</v>
          </cell>
          <cell r="K6346" t="str">
            <v>344,01</v>
          </cell>
        </row>
        <row r="6347">
          <cell r="A6347" t="str">
            <v>PISOS</v>
          </cell>
          <cell r="B6347" t="str">
            <v>PISO</v>
          </cell>
          <cell r="C6347" t="str">
            <v>PISO DE MARMORE/GRANITO</v>
          </cell>
          <cell r="D6347" t="str">
            <v>0119</v>
          </cell>
        </row>
        <row r="6347">
          <cell r="G6347">
            <v>101093</v>
          </cell>
          <cell r="H6347" t="str">
            <v>PISO EM MÁRMORE APLICADO EM CALÇADAS OU PISOS EXTERNOS. AF_05/2020</v>
          </cell>
          <cell r="I6347" t="str">
            <v>M2</v>
          </cell>
          <cell r="J6347" t="str">
            <v>COEFICIENTE DE REPRESENTATIVIDADE</v>
          </cell>
          <cell r="K6347" t="str">
            <v>447,62</v>
          </cell>
        </row>
        <row r="6348">
          <cell r="A6348" t="str">
            <v>PISOS</v>
          </cell>
          <cell r="B6348" t="str">
            <v>PISO</v>
          </cell>
          <cell r="C6348" t="str">
            <v>SOLEIRA DE MARMORE/GRANITO</v>
          </cell>
          <cell r="D6348" t="str">
            <v>0122</v>
          </cell>
        </row>
        <row r="6348">
          <cell r="G6348">
            <v>98695</v>
          </cell>
          <cell r="H6348" t="str">
            <v>SOLEIRA EM MÁRMORE, LARGURA 15 CM, ESPESSURA 2,0 CM. AF_09/2020</v>
          </cell>
          <cell r="I6348" t="str">
            <v>M</v>
          </cell>
          <cell r="J6348" t="str">
            <v>COEFICIENTE DE REPRESENTATIVIDADE</v>
          </cell>
          <cell r="K6348" t="str">
            <v>79,79</v>
          </cell>
        </row>
        <row r="6349">
          <cell r="A6349" t="str">
            <v>PISOS</v>
          </cell>
          <cell r="B6349" t="str">
            <v>PISO</v>
          </cell>
          <cell r="C6349" t="str">
            <v>SOLEIRA DE MARMORE/GRANITO</v>
          </cell>
          <cell r="D6349" t="str">
            <v>0122</v>
          </cell>
        </row>
        <row r="6349">
          <cell r="G6349">
            <v>98697</v>
          </cell>
          <cell r="H6349" t="str">
            <v>RODAPÉ EM MÁRMORE, ALTURA 7 CM. AF_09/2020</v>
          </cell>
          <cell r="I6349" t="str">
            <v>M</v>
          </cell>
          <cell r="J6349" t="str">
            <v>COEFICIENTE DE REPRESENTATIVIDADE</v>
          </cell>
          <cell r="K6349" t="str">
            <v>52,40</v>
          </cell>
        </row>
        <row r="6350">
          <cell r="A6350" t="str">
            <v>PISOS</v>
          </cell>
          <cell r="B6350" t="str">
            <v>PISO</v>
          </cell>
          <cell r="C6350" t="str">
            <v>RODAPE DE MADEIRA</v>
          </cell>
          <cell r="D6350" t="str">
            <v>0130</v>
          </cell>
        </row>
        <row r="6350">
          <cell r="G6350">
            <v>101738</v>
          </cell>
          <cell r="H6350" t="str">
            <v>RODAPÉ EM MADEIRA, ALTURA 7CM, FIXADO COM COLA. AF_09/2020</v>
          </cell>
          <cell r="I6350" t="str">
            <v>M</v>
          </cell>
          <cell r="J6350" t="str">
            <v>ATRIBUÍDO SÃO PAULO</v>
          </cell>
          <cell r="K6350" t="str">
            <v>34,59</v>
          </cell>
        </row>
        <row r="6351">
          <cell r="A6351" t="str">
            <v>PISOS</v>
          </cell>
          <cell r="B6351" t="str">
            <v>PISO</v>
          </cell>
          <cell r="C6351" t="str">
            <v>RODAPE DE MADEIRA</v>
          </cell>
          <cell r="D6351" t="str">
            <v>0130</v>
          </cell>
        </row>
        <row r="6351">
          <cell r="G6351">
            <v>101739</v>
          </cell>
          <cell r="H6351" t="str">
            <v>RODAPÉ EM MADEIRA, ALTURA 7CM, FIXADO COM COLA E PARAFUSOS. AF_09/2020</v>
          </cell>
          <cell r="I6351" t="str">
            <v>M</v>
          </cell>
          <cell r="J6351" t="str">
            <v>ATRIBUÍDO SÃO PAULO</v>
          </cell>
          <cell r="K6351" t="str">
            <v>37,55</v>
          </cell>
        </row>
        <row r="6352">
          <cell r="A6352" t="str">
            <v>PISOS</v>
          </cell>
          <cell r="B6352" t="str">
            <v>PISO</v>
          </cell>
          <cell r="C6352" t="str">
            <v>RODAPE CERAMICO</v>
          </cell>
          <cell r="D6352" t="str">
            <v>0131</v>
          </cell>
        </row>
        <row r="6352">
          <cell r="G6352">
            <v>88648</v>
          </cell>
          <cell r="H6352" t="str">
            <v>RODAPÉ CERÂMICO DE 7CM DE ALTURA COM PLACAS TIPO ESMALTADA DE DIMENSÕES 35X35CM. AF_02/2023</v>
          </cell>
          <cell r="I6352" t="str">
            <v>M</v>
          </cell>
          <cell r="J6352" t="str">
            <v>COEFICIENTE DE REPRESENTATIVIDADE</v>
          </cell>
          <cell r="K6352" t="str">
            <v>7,06</v>
          </cell>
        </row>
        <row r="6353">
          <cell r="A6353" t="str">
            <v>PISOS</v>
          </cell>
          <cell r="B6353" t="str">
            <v>PISO</v>
          </cell>
          <cell r="C6353" t="str">
            <v>RODAPE CERAMICO</v>
          </cell>
          <cell r="D6353" t="str">
            <v>0131</v>
          </cell>
        </row>
        <row r="6353">
          <cell r="G6353">
            <v>88649</v>
          </cell>
          <cell r="H6353" t="str">
            <v>RODAPÉ CERÂMICO DE 7CM DE ALTURA COM PLACAS TIPO ESMALTADA DE DIMENSÕES 45X45CM. AF_02/2023</v>
          </cell>
          <cell r="I6353" t="str">
            <v>M</v>
          </cell>
          <cell r="J6353" t="str">
            <v>COEFICIENTE DE REPRESENTATIVIDADE</v>
          </cell>
          <cell r="K6353" t="str">
            <v>8,03</v>
          </cell>
        </row>
        <row r="6354">
          <cell r="A6354" t="str">
            <v>PISOS</v>
          </cell>
          <cell r="B6354" t="str">
            <v>PISO</v>
          </cell>
          <cell r="C6354" t="str">
            <v>RODAPE CERAMICO</v>
          </cell>
          <cell r="D6354" t="str">
            <v>0131</v>
          </cell>
        </row>
        <row r="6354">
          <cell r="G6354">
            <v>88650</v>
          </cell>
          <cell r="H6354" t="str">
            <v>RODAPÉ CERÂMICO DE 7CM DE ALTURA COM PLACAS TIPO ESMALTADA DE DIMENSÕES 60X60CM. AF_02/2023</v>
          </cell>
          <cell r="I6354" t="str">
            <v>M</v>
          </cell>
          <cell r="J6354" t="str">
            <v>COEFICIENTE DE REPRESENTATIVIDADE</v>
          </cell>
          <cell r="K6354" t="str">
            <v>15,56</v>
          </cell>
        </row>
        <row r="6355">
          <cell r="A6355" t="str">
            <v>PISOS</v>
          </cell>
          <cell r="B6355" t="str">
            <v>PISO</v>
          </cell>
          <cell r="C6355" t="str">
            <v>RODAPE DE MARMORE,GRANITO,MARMORITE,GRANILITE E OUTROS</v>
          </cell>
          <cell r="D6355" t="str">
            <v>0164</v>
          </cell>
        </row>
        <row r="6355">
          <cell r="G6355">
            <v>101740</v>
          </cell>
          <cell r="H6355" t="str">
            <v>RODAPÉ EM ARDÓSIA ALTURA 10CM. AF_09/2020</v>
          </cell>
          <cell r="I6355" t="str">
            <v>M</v>
          </cell>
          <cell r="J6355" t="str">
            <v>ATRIBUÍDO SÃO PAULO</v>
          </cell>
          <cell r="K6355" t="str">
            <v>47,65</v>
          </cell>
        </row>
        <row r="6356">
          <cell r="A6356" t="str">
            <v>PISOS</v>
          </cell>
          <cell r="B6356" t="str">
            <v>PISO</v>
          </cell>
          <cell r="C6356" t="str">
            <v>RODAPE DE MARMORE,GRANITO,MARMORITE,GRANILITE E OUTROS</v>
          </cell>
          <cell r="D6356" t="str">
            <v>0164</v>
          </cell>
        </row>
        <row r="6356">
          <cell r="G6356">
            <v>101741</v>
          </cell>
          <cell r="H6356" t="str">
            <v>RODAPÉ EM MARMORITE, ALTURA 10CM. AF_09/2020</v>
          </cell>
          <cell r="I6356" t="str">
            <v>M</v>
          </cell>
          <cell r="J6356" t="str">
            <v>COEFICIENTE DE REPRESENTATIVIDADE</v>
          </cell>
          <cell r="K6356" t="str">
            <v>21,49</v>
          </cell>
        </row>
        <row r="6357">
          <cell r="A6357" t="str">
            <v>PISOS</v>
          </cell>
          <cell r="B6357" t="str">
            <v>PISO</v>
          </cell>
          <cell r="C6357" t="str">
            <v>PISO CONCRETO</v>
          </cell>
          <cell r="D6357" t="str">
            <v>0258</v>
          </cell>
        </row>
        <row r="6357">
          <cell r="G6357">
            <v>94990</v>
          </cell>
          <cell r="H6357" t="str">
            <v>EXECUÇÃO DE PASSEIO (CALÇADA) OU PISO DE CONCRETO COM CONCRETO MOLDADO IN LOCO, FEITO EM OBRA, ACABAMENTO CONVENCIONAL, NÃO ARMADO. AF_08/2022</v>
          </cell>
          <cell r="I6357" t="str">
            <v>M3</v>
          </cell>
          <cell r="J6357" t="str">
            <v>COEFICIENTE DE REPRESENTATIVIDADE</v>
          </cell>
          <cell r="K6357" t="str">
            <v>781,82</v>
          </cell>
        </row>
        <row r="6358">
          <cell r="A6358" t="str">
            <v>PISOS</v>
          </cell>
          <cell r="B6358" t="str">
            <v>PISO</v>
          </cell>
          <cell r="C6358" t="str">
            <v>PISO CONCRETO</v>
          </cell>
          <cell r="D6358" t="str">
            <v>0258</v>
          </cell>
        </row>
        <row r="6358">
          <cell r="G6358">
            <v>94991</v>
          </cell>
          <cell r="H6358" t="str">
            <v>EXECUÇÃO DE PASSEIO (CALÇADA) OU PISO DE CONCRETO COM CONCRETO MOLDADO IN LOCO, USINADO C20, ACABAMENTO CONVENCIONAL, NÃO ARMADO. AF_08/2022</v>
          </cell>
          <cell r="I6358" t="str">
            <v>M3</v>
          </cell>
          <cell r="J6358" t="str">
            <v>COEFICIENTE DE REPRESENTATIVIDADE</v>
          </cell>
          <cell r="K6358" t="str">
            <v>779,98</v>
          </cell>
        </row>
        <row r="6359">
          <cell r="A6359" t="str">
            <v>PISOS</v>
          </cell>
          <cell r="B6359" t="str">
            <v>PISO</v>
          </cell>
          <cell r="C6359" t="str">
            <v>PISO CONCRETO</v>
          </cell>
          <cell r="D6359" t="str">
            <v>0258</v>
          </cell>
        </row>
        <row r="6359">
          <cell r="G6359">
            <v>94992</v>
          </cell>
          <cell r="H6359" t="str">
            <v>EXECUÇÃO DE PASSEIO (CALÇADA) OU PISO DE CONCRETO COM CONCRETO MOLDADO IN LOCO, FEITO EM OBRA, ACABAMENTO CONVENCIONAL, ESPESSURA 6 CM, ARMADO. AF_08/2022</v>
          </cell>
          <cell r="I6359" t="str">
            <v>M2</v>
          </cell>
          <cell r="J6359" t="str">
            <v>COEFICIENTE DE REPRESENTATIVIDADE</v>
          </cell>
          <cell r="K6359" t="str">
            <v>81,18</v>
          </cell>
        </row>
        <row r="6360">
          <cell r="A6360" t="str">
            <v>PISOS</v>
          </cell>
          <cell r="B6360" t="str">
            <v>PISO</v>
          </cell>
          <cell r="C6360" t="str">
            <v>PISO CONCRETO</v>
          </cell>
          <cell r="D6360" t="str">
            <v>0258</v>
          </cell>
        </row>
        <row r="6360">
          <cell r="G6360">
            <v>94993</v>
          </cell>
          <cell r="H6360" t="str">
            <v>EXECUÇÃO DE PASSEIO (CALÇADA) OU PISO DE CONCRETO COM CONCRETO MOLDADO IN LOCO, USINADO, ACABAMENTO CONVENCIONAL, ESPESSURA 6 CM, ARMADO. AF_08/2022</v>
          </cell>
          <cell r="I6360" t="str">
            <v>M2</v>
          </cell>
          <cell r="J6360" t="str">
            <v>COEFICIENTE DE REPRESENTATIVIDADE</v>
          </cell>
          <cell r="K6360" t="str">
            <v>81,07</v>
          </cell>
        </row>
        <row r="6361">
          <cell r="A6361" t="str">
            <v>PISOS</v>
          </cell>
          <cell r="B6361" t="str">
            <v>PISO</v>
          </cell>
          <cell r="C6361" t="str">
            <v>PISO CONCRETO</v>
          </cell>
          <cell r="D6361" t="str">
            <v>0258</v>
          </cell>
        </row>
        <row r="6361">
          <cell r="G6361">
            <v>94994</v>
          </cell>
          <cell r="H6361" t="str">
            <v>EXECUÇÃO DE PASSEIO (CALÇADA) OU PISO DE CONCRETO COM CONCRETO MOLDADO IN LOCO, FEITO EM OBRA, ACABAMENTO CONVENCIONAL, ESPESSURA 8 CM, ARMADO. AF_08/2022</v>
          </cell>
          <cell r="I6361" t="str">
            <v>M2</v>
          </cell>
          <cell r="J6361" t="str">
            <v>COEFICIENTE DE REPRESENTATIVIDADE</v>
          </cell>
          <cell r="K6361" t="str">
            <v>97,13</v>
          </cell>
        </row>
        <row r="6362">
          <cell r="A6362" t="str">
            <v>PISOS</v>
          </cell>
          <cell r="B6362" t="str">
            <v>PISO</v>
          </cell>
          <cell r="C6362" t="str">
            <v>PISO CONCRETO</v>
          </cell>
          <cell r="D6362" t="str">
            <v>0258</v>
          </cell>
        </row>
        <row r="6362">
          <cell r="G6362">
            <v>94995</v>
          </cell>
          <cell r="H6362" t="str">
            <v>EXECUÇÃO DE PASSEIO (CALÇADA) OU PISO DE CONCRETO COM CONCRETO MOLDADO IN LOCO, USINADO, ACABAMENTO CONVENCIONAL, ESPESSURA 8 CM, ARMADO. AF_08/2022</v>
          </cell>
          <cell r="I6362" t="str">
            <v>M2</v>
          </cell>
          <cell r="J6362" t="str">
            <v>COEFICIENTE DE REPRESENTATIVIDADE</v>
          </cell>
          <cell r="K6362" t="str">
            <v>96,98</v>
          </cell>
        </row>
        <row r="6363">
          <cell r="A6363" t="str">
            <v>PISOS</v>
          </cell>
          <cell r="B6363" t="str">
            <v>PISO</v>
          </cell>
          <cell r="C6363" t="str">
            <v>PISO CONCRETO</v>
          </cell>
          <cell r="D6363" t="str">
            <v>0258</v>
          </cell>
        </row>
        <row r="6363">
          <cell r="G6363">
            <v>101747</v>
          </cell>
          <cell r="H6363" t="str">
            <v>PISO EM CONCRETO 20 MPA PREPARO MECÂNICO, ESPESSURA 7CM. AF_09/2020</v>
          </cell>
          <cell r="I6363" t="str">
            <v>M2</v>
          </cell>
          <cell r="J6363" t="str">
            <v>ATRIBUÍDO SÃO PAULO</v>
          </cell>
          <cell r="K6363" t="str">
            <v>79,44</v>
          </cell>
        </row>
        <row r="6364">
          <cell r="A6364" t="str">
            <v>PISOS</v>
          </cell>
          <cell r="B6364" t="str">
            <v>PISO</v>
          </cell>
          <cell r="C6364" t="str">
            <v>PISO CONCRETO</v>
          </cell>
          <cell r="D6364" t="str">
            <v>0258</v>
          </cell>
        </row>
        <row r="6364">
          <cell r="G6364">
            <v>104626</v>
          </cell>
          <cell r="H6364" t="str">
            <v>EXECUÇÃO DE PASSEIO (CALÇADA) OU PISO DE CONCRETO COM CONCRETO MOLDADO IN LOCO, USINADO C25, ACABAMENTO CONVENCIONAL, NÃO ARMADO. AF_03/2023</v>
          </cell>
          <cell r="I6364" t="str">
            <v>M3</v>
          </cell>
          <cell r="J6364" t="str">
            <v>COEFICIENTE DE REPRESENTATIVIDADE</v>
          </cell>
          <cell r="K6364" t="str">
            <v>799,07</v>
          </cell>
        </row>
        <row r="6365">
          <cell r="A6365" t="str">
            <v>PISOS</v>
          </cell>
          <cell r="B6365" t="str">
            <v>PISO</v>
          </cell>
          <cell r="C6365" t="str">
            <v>PISO CONCRETO</v>
          </cell>
          <cell r="D6365" t="str">
            <v>0258</v>
          </cell>
        </row>
        <row r="6365">
          <cell r="G6365">
            <v>104658</v>
          </cell>
          <cell r="H6365" t="str">
            <v>PISO PODOTÁTIL DE ALERTA OU DIRECIONAL, DE CONCRETO, ASSENTADO SOBRE ARGAMASSA. AF_03/2024</v>
          </cell>
          <cell r="I6365" t="str">
            <v>M2</v>
          </cell>
          <cell r="J6365" t="str">
            <v>COEFICIENTE DE REPRESENTATIVIDADE</v>
          </cell>
          <cell r="K6365" t="str">
            <v>141,11</v>
          </cell>
        </row>
        <row r="6366">
          <cell r="A6366" t="str">
            <v>PISOS</v>
          </cell>
          <cell r="B6366" t="str">
            <v>PISO</v>
          </cell>
          <cell r="C6366" t="str">
            <v>REGULARIZACAO DE CONTRA-PISOS E OUTRAS SUPERFICIES</v>
          </cell>
          <cell r="D6366" t="str">
            <v>0264</v>
          </cell>
        </row>
        <row r="6366">
          <cell r="G6366">
            <v>87620</v>
          </cell>
          <cell r="H6366" t="str">
            <v>CONTRAPISO EM ARGAMASSA TRAÇO 1:4 (CIMENTO E AREIA), PREPARO MECÂNICO COM BETONEIRA 400 L, APLICADO EM ÁREAS SECAS SOBRE LAJE, ADERIDO, ACABAMENTO NÃO REFORÇADO, ESPESSURA 2CM. AF_07/2021</v>
          </cell>
          <cell r="I6366" t="str">
            <v>M2</v>
          </cell>
          <cell r="J6366" t="str">
            <v>COEFICIENTE DE REPRESENTATIVIDADE</v>
          </cell>
          <cell r="K6366" t="str">
            <v>31,01</v>
          </cell>
        </row>
        <row r="6367">
          <cell r="A6367" t="str">
            <v>PISOS</v>
          </cell>
          <cell r="B6367" t="str">
            <v>PISO</v>
          </cell>
          <cell r="C6367" t="str">
            <v>REGULARIZACAO DE CONTRA-PISOS E OUTRAS SUPERFICIES</v>
          </cell>
          <cell r="D6367" t="str">
            <v>0264</v>
          </cell>
        </row>
        <row r="6367">
          <cell r="G6367">
            <v>87622</v>
          </cell>
          <cell r="H6367" t="str">
            <v>CONTRAPISO EM ARGAMASSA TRAÇO 1:4 (CIMENTO E AREIA), PREPARO MANUAL, APLICADO EM ÁREAS SECAS SOBRE LAJE, ADERIDO, ACABAMENTO NÃO REFORÇADO, ESPESSURA 2CM. AF_07/2021</v>
          </cell>
          <cell r="I6367" t="str">
            <v>M2</v>
          </cell>
          <cell r="J6367" t="str">
            <v>COEFICIENTE DE REPRESENTATIVIDADE</v>
          </cell>
          <cell r="K6367" t="str">
            <v>33,64</v>
          </cell>
        </row>
        <row r="6368">
          <cell r="A6368" t="str">
            <v>PISOS</v>
          </cell>
          <cell r="B6368" t="str">
            <v>PISO</v>
          </cell>
          <cell r="C6368" t="str">
            <v>REGULARIZACAO DE CONTRA-PISOS E OUTRAS SUPERFICIES</v>
          </cell>
          <cell r="D6368" t="str">
            <v>0264</v>
          </cell>
        </row>
        <row r="6368">
          <cell r="G6368">
            <v>87623</v>
          </cell>
          <cell r="H6368" t="str">
            <v>CONTRAPISO EM ARGAMASSA PRONTA, PREPARO MECÂNICO COM MISTURADOR 300 KG, APLICADO EM ÁREAS SECAS SOBRE LAJE, ADERIDO, ACABAMENTO NÃO REFORÇADO, ESPESSURA 2CM. AF_07/2021</v>
          </cell>
          <cell r="I6368" t="str">
            <v>M2</v>
          </cell>
          <cell r="J6368" t="str">
            <v>COEFICIENTE DE REPRESENTATIVIDADE</v>
          </cell>
          <cell r="K6368" t="str">
            <v>64,27</v>
          </cell>
        </row>
        <row r="6369">
          <cell r="A6369" t="str">
            <v>PISOS</v>
          </cell>
          <cell r="B6369" t="str">
            <v>PISO</v>
          </cell>
          <cell r="C6369" t="str">
            <v>REGULARIZACAO DE CONTRA-PISOS E OUTRAS SUPERFICIES</v>
          </cell>
          <cell r="D6369" t="str">
            <v>0264</v>
          </cell>
        </row>
        <row r="6369">
          <cell r="G6369">
            <v>87624</v>
          </cell>
          <cell r="H6369" t="str">
            <v>CONTRAPISO EM ARGAMASSA PRONTA, PREPARO MANUAL, APLICADO EM ÁREAS SECAS SOBRE LAJE, ADERIDO, ACABAMENTO NÃO REFORÇADO, ESPESSURA 2CM. AF_07/2021</v>
          </cell>
          <cell r="I6369" t="str">
            <v>M2</v>
          </cell>
          <cell r="J6369" t="str">
            <v>COEFICIENTE DE REPRESENTATIVIDADE</v>
          </cell>
          <cell r="K6369" t="str">
            <v>69,70</v>
          </cell>
        </row>
        <row r="6370">
          <cell r="A6370" t="str">
            <v>PISOS</v>
          </cell>
          <cell r="B6370" t="str">
            <v>PISO</v>
          </cell>
          <cell r="C6370" t="str">
            <v>REGULARIZACAO DE CONTRA-PISOS E OUTRAS SUPERFICIES</v>
          </cell>
          <cell r="D6370" t="str">
            <v>0264</v>
          </cell>
        </row>
        <row r="6370">
          <cell r="G6370">
            <v>87630</v>
          </cell>
          <cell r="H6370" t="str">
            <v>CONTRAPISO EM ARGAMASSA TRAÇO 1:4 (CIMENTO E AREIA), PREPARO MECÂNICO COM BETONEIRA 400 L, APLICADO EM ÁREAS SECAS SOBRE LAJE, ADERIDO, ACABAMENTO NÃO REFORÇADO, ESPESSURA 3CM. AF_07/2021</v>
          </cell>
          <cell r="I6370" t="str">
            <v>M2</v>
          </cell>
          <cell r="J6370" t="str">
            <v>COEFICIENTE DE REPRESENTATIVIDADE</v>
          </cell>
          <cell r="K6370" t="str">
            <v>39,86</v>
          </cell>
        </row>
        <row r="6371">
          <cell r="A6371" t="str">
            <v>PISOS</v>
          </cell>
          <cell r="B6371" t="str">
            <v>PISO</v>
          </cell>
          <cell r="C6371" t="str">
            <v>REGULARIZACAO DE CONTRA-PISOS E OUTRAS SUPERFICIES</v>
          </cell>
          <cell r="D6371" t="str">
            <v>0264</v>
          </cell>
        </row>
        <row r="6371">
          <cell r="G6371">
            <v>87632</v>
          </cell>
          <cell r="H6371" t="str">
            <v>CONTRAPISO EM ARGAMASSA TRAÇO 1:4 (CIMENTO E AREIA), PREPARO MANUAL, APLICADO EM ÁREAS SECAS SOBRE LAJE, ADERIDO, ACABAMENTO NÃO REFORÇADO, ESPESSURA 3CM. AF_07/2021</v>
          </cell>
          <cell r="I6371" t="str">
            <v>M2</v>
          </cell>
          <cell r="J6371" t="str">
            <v>COEFICIENTE DE REPRESENTATIVIDADE</v>
          </cell>
          <cell r="K6371" t="str">
            <v>43,52</v>
          </cell>
        </row>
        <row r="6372">
          <cell r="A6372" t="str">
            <v>PISOS</v>
          </cell>
          <cell r="B6372" t="str">
            <v>PISO</v>
          </cell>
          <cell r="C6372" t="str">
            <v>REGULARIZACAO DE CONTRA-PISOS E OUTRAS SUPERFICIES</v>
          </cell>
          <cell r="D6372" t="str">
            <v>0264</v>
          </cell>
        </row>
        <row r="6372">
          <cell r="G6372">
            <v>87633</v>
          </cell>
          <cell r="H6372" t="str">
            <v>CONTRAPISO EM ARGAMASSA PRONTA, PREPARO MECÂNICO COM MISTURADOR 300 KG, APLICADO EM ÁREAS SECAS SOBRE LAJE, ADERIDO, ACABAMENTO NÃO REFORÇADO, ESPESSURA 3CM. AF_07/2021</v>
          </cell>
          <cell r="I6372" t="str">
            <v>M2</v>
          </cell>
          <cell r="J6372" t="str">
            <v>COEFICIENTE DE REPRESENTATIVIDADE</v>
          </cell>
          <cell r="K6372" t="str">
            <v>86,11</v>
          </cell>
        </row>
        <row r="6373">
          <cell r="A6373" t="str">
            <v>PISOS</v>
          </cell>
          <cell r="B6373" t="str">
            <v>PISO</v>
          </cell>
          <cell r="C6373" t="str">
            <v>REGULARIZACAO DE CONTRA-PISOS E OUTRAS SUPERFICIES</v>
          </cell>
          <cell r="D6373" t="str">
            <v>0264</v>
          </cell>
        </row>
        <row r="6373">
          <cell r="G6373">
            <v>87634</v>
          </cell>
          <cell r="H6373" t="str">
            <v>CONTRAPISO EM ARGAMASSA PRONTA, PREPARO MANUAL, APLICADO EM ÁREAS SECAS SOBRE LAJE, ADERIDO, ACABAMENTO NÃO REFORÇADO, ESPESSURA 3CM. AF_07/2021</v>
          </cell>
          <cell r="I6373" t="str">
            <v>M2</v>
          </cell>
          <cell r="J6373" t="str">
            <v>COEFICIENTE DE REPRESENTATIVIDADE</v>
          </cell>
          <cell r="K6373" t="str">
            <v>93,66</v>
          </cell>
        </row>
        <row r="6374">
          <cell r="A6374" t="str">
            <v>PISOS</v>
          </cell>
          <cell r="B6374" t="str">
            <v>PISO</v>
          </cell>
          <cell r="C6374" t="str">
            <v>REGULARIZACAO DE CONTRA-PISOS E OUTRAS SUPERFICIES</v>
          </cell>
          <cell r="D6374" t="str">
            <v>0264</v>
          </cell>
        </row>
        <row r="6374">
          <cell r="G6374">
            <v>87640</v>
          </cell>
          <cell r="H6374" t="str">
            <v>CONTRAPISO EM ARGAMASSA TRAÇO 1:4 (CIMENTO E AREIA), PREPARO MECÂNICO COM BETONEIRA 400 L, APLICADO EM ÁREAS SECAS SOBRE LAJE, ADERIDO, ACABAMENTO NÃO REFORÇADO, ESPESSURA 4CM. AF_07/2021</v>
          </cell>
          <cell r="I6374" t="str">
            <v>M2</v>
          </cell>
          <cell r="J6374" t="str">
            <v>COEFICIENTE DE REPRESENTATIVIDADE</v>
          </cell>
          <cell r="K6374" t="str">
            <v>47,12</v>
          </cell>
        </row>
        <row r="6375">
          <cell r="A6375" t="str">
            <v>PISOS</v>
          </cell>
          <cell r="B6375" t="str">
            <v>PISO</v>
          </cell>
          <cell r="C6375" t="str">
            <v>REGULARIZACAO DE CONTRA-PISOS E OUTRAS SUPERFICIES</v>
          </cell>
          <cell r="D6375" t="str">
            <v>0264</v>
          </cell>
        </row>
        <row r="6375">
          <cell r="G6375">
            <v>87642</v>
          </cell>
          <cell r="H6375" t="str">
            <v>CONTRAPISO EM ARGAMASSA TRAÇO 1:4 (CIMENTO E AREIA), PREPARO MANUAL, APLICADO EM ÁREAS SECAS SOBRE LAJE, ADERIDO, ACABAMENTO NÃO REFORÇADO, ESPESSURA 4CM. AF_07/2021</v>
          </cell>
          <cell r="I6375" t="str">
            <v>M2</v>
          </cell>
          <cell r="J6375" t="str">
            <v>COEFICIENTE DE REPRESENTATIVIDADE</v>
          </cell>
          <cell r="K6375" t="str">
            <v>51,62</v>
          </cell>
        </row>
        <row r="6376">
          <cell r="A6376" t="str">
            <v>PISOS</v>
          </cell>
          <cell r="B6376" t="str">
            <v>PISO</v>
          </cell>
          <cell r="C6376" t="str">
            <v>REGULARIZACAO DE CONTRA-PISOS E OUTRAS SUPERFICIES</v>
          </cell>
          <cell r="D6376" t="str">
            <v>0264</v>
          </cell>
        </row>
        <row r="6376">
          <cell r="G6376">
            <v>87643</v>
          </cell>
          <cell r="H6376" t="str">
            <v>CONTRAPISO EM ARGAMASSA PRONTA, PREPARO MECÂNICO COM MISTURADOR 300 KG, APLICADO EM ÁREAS SECAS SOBRE LAJE, ADERIDO, ACABAMENTO NÃO REFORÇADO, ESPESSURA 4CM. AF_07/2021</v>
          </cell>
          <cell r="I6376" t="str">
            <v>M2</v>
          </cell>
          <cell r="J6376" t="str">
            <v>COEFICIENTE DE REPRESENTATIVIDADE</v>
          </cell>
          <cell r="K6376" t="str">
            <v>104,00</v>
          </cell>
        </row>
        <row r="6377">
          <cell r="A6377" t="str">
            <v>PISOS</v>
          </cell>
          <cell r="B6377" t="str">
            <v>PISO</v>
          </cell>
          <cell r="C6377" t="str">
            <v>REGULARIZACAO DE CONTRA-PISOS E OUTRAS SUPERFICIES</v>
          </cell>
          <cell r="D6377" t="str">
            <v>0264</v>
          </cell>
        </row>
        <row r="6377">
          <cell r="G6377">
            <v>87644</v>
          </cell>
          <cell r="H6377" t="str">
            <v>CONTRAPISO EM ARGAMASSA PRONTA, PREPARO MANUAL, APLICADO EM ÁREAS SECAS SOBRE LAJE, ADERIDO, ACABAMENTO NÃO REFORÇADO, ESPESSURA 4CM. AF_07/2021</v>
          </cell>
          <cell r="I6377" t="str">
            <v>M2</v>
          </cell>
          <cell r="J6377" t="str">
            <v>COEFICIENTE DE REPRESENTATIVIDADE</v>
          </cell>
          <cell r="K6377" t="str">
            <v>113,28</v>
          </cell>
        </row>
        <row r="6378">
          <cell r="A6378" t="str">
            <v>PISOS</v>
          </cell>
          <cell r="B6378" t="str">
            <v>PISO</v>
          </cell>
          <cell r="C6378" t="str">
            <v>REGULARIZACAO DE CONTRA-PISOS E OUTRAS SUPERFICIES</v>
          </cell>
          <cell r="D6378" t="str">
            <v>0264</v>
          </cell>
        </row>
        <row r="6378">
          <cell r="G6378">
            <v>87680</v>
          </cell>
          <cell r="H6378" t="str">
            <v>CONTRAPISO EM ARGAMASSA TRAÇO 1:4 (CIMENTO E AREIA), PREPARO MECÂNICO COM BETONEIRA 400 L, APLICADO EM ÁREAS SECAS SOBRE LAJE, NÃO ADERIDO, ACABAMENTO NÃO REFORÇADO, ESPESSURA 4CM. AF_07/2021</v>
          </cell>
          <cell r="I6378" t="str">
            <v>M2</v>
          </cell>
          <cell r="J6378" t="str">
            <v>COEFICIENTE DE REPRESENTATIVIDADE</v>
          </cell>
          <cell r="K6378" t="str">
            <v>42,60</v>
          </cell>
        </row>
        <row r="6379">
          <cell r="A6379" t="str">
            <v>PISOS</v>
          </cell>
          <cell r="B6379" t="str">
            <v>PISO</v>
          </cell>
          <cell r="C6379" t="str">
            <v>REGULARIZACAO DE CONTRA-PISOS E OUTRAS SUPERFICIES</v>
          </cell>
          <cell r="D6379" t="str">
            <v>0264</v>
          </cell>
        </row>
        <row r="6379">
          <cell r="G6379">
            <v>87682</v>
          </cell>
          <cell r="H6379" t="str">
            <v>CONTRAPISO EM ARGAMASSA TRAÇO 1:4 (CIMENTO E AREIA), PREPARO MANUAL, APLICADO EM ÁREAS SECAS SOBRE LAJE, NÃO ADERIDO, ACABAMENTO NÃO REFORÇADO, ESPESSURA 4CM. AF_07/2021</v>
          </cell>
          <cell r="I6379" t="str">
            <v>M2</v>
          </cell>
          <cell r="J6379" t="str">
            <v>COEFICIENTE DE REPRESENTATIVIDADE</v>
          </cell>
          <cell r="K6379" t="str">
            <v>47,10</v>
          </cell>
        </row>
        <row r="6380">
          <cell r="A6380" t="str">
            <v>PISOS</v>
          </cell>
          <cell r="B6380" t="str">
            <v>PISO</v>
          </cell>
          <cell r="C6380" t="str">
            <v>REGULARIZACAO DE CONTRA-PISOS E OUTRAS SUPERFICIES</v>
          </cell>
          <cell r="D6380" t="str">
            <v>0264</v>
          </cell>
        </row>
        <row r="6380">
          <cell r="G6380">
            <v>87683</v>
          </cell>
          <cell r="H6380" t="str">
            <v>CONTRAPISO EM ARGAMASSA PRONTA, PREPARO MECÂNICO COM MISTURADOR 300 KG, APLICADO EM ÁREAS SECAS SOBRE LAJE, NÃO ADERIDO, ACABAMENTO NÃO REFORÇADO, ESPESSURA 4CM. AF_07/2021</v>
          </cell>
          <cell r="I6380" t="str">
            <v>M2</v>
          </cell>
          <cell r="J6380" t="str">
            <v>COEFICIENTE DE REPRESENTATIVIDADE</v>
          </cell>
          <cell r="K6380" t="str">
            <v>99,48</v>
          </cell>
        </row>
        <row r="6381">
          <cell r="A6381" t="str">
            <v>PISOS</v>
          </cell>
          <cell r="B6381" t="str">
            <v>PISO</v>
          </cell>
          <cell r="C6381" t="str">
            <v>REGULARIZACAO DE CONTRA-PISOS E OUTRAS SUPERFICIES</v>
          </cell>
          <cell r="D6381" t="str">
            <v>0264</v>
          </cell>
        </row>
        <row r="6381">
          <cell r="G6381">
            <v>87684</v>
          </cell>
          <cell r="H6381" t="str">
            <v>CONTRAPISO EM ARGAMASSA PRONTA, PREPARO MANUAL, APLICADO EM ÁREAS SECAS SOBRE LAJE, NÃO ADERIDO, ACABAMENTO NÃO REFORÇADO, ESPESSURA 4CM. AF_07/2021</v>
          </cell>
          <cell r="I6381" t="str">
            <v>M2</v>
          </cell>
          <cell r="J6381" t="str">
            <v>COEFICIENTE DE REPRESENTATIVIDADE</v>
          </cell>
          <cell r="K6381" t="str">
            <v>108,76</v>
          </cell>
        </row>
        <row r="6382">
          <cell r="A6382" t="str">
            <v>PISOS</v>
          </cell>
          <cell r="B6382" t="str">
            <v>PISO</v>
          </cell>
          <cell r="C6382" t="str">
            <v>REGULARIZACAO DE CONTRA-PISOS E OUTRAS SUPERFICIES</v>
          </cell>
          <cell r="D6382" t="str">
            <v>0264</v>
          </cell>
        </row>
        <row r="6382">
          <cell r="G6382">
            <v>87690</v>
          </cell>
          <cell r="H6382" t="str">
            <v>CONTRAPISO EM ARGAMASSA TRAÇO 1:4 (CIMENTO E AREIA), PREPARO MECÂNICO COM BETONEIRA 400 L, APLICADO EM ÁREAS SECAS SOBRE LAJE, NÃO ADERIDO, ACABAMENTO NÃO REFORÇADO, ESPESSURA 5CM. AF_07/2021</v>
          </cell>
          <cell r="I6382" t="str">
            <v>M2</v>
          </cell>
          <cell r="J6382" t="str">
            <v>COEFICIENTE DE REPRESENTATIVIDADE</v>
          </cell>
          <cell r="K6382" t="str">
            <v>48,83</v>
          </cell>
        </row>
        <row r="6383">
          <cell r="A6383" t="str">
            <v>PISOS</v>
          </cell>
          <cell r="B6383" t="str">
            <v>PISO</v>
          </cell>
          <cell r="C6383" t="str">
            <v>REGULARIZACAO DE CONTRA-PISOS E OUTRAS SUPERFICIES</v>
          </cell>
          <cell r="D6383" t="str">
            <v>0264</v>
          </cell>
        </row>
        <row r="6383">
          <cell r="G6383">
            <v>87692</v>
          </cell>
          <cell r="H6383" t="str">
            <v>CONTRAPISO EM ARGAMASSA TRAÇO 1:4 (CIMENTO E AREIA), PREPARO MANUAL, APLICADO EM ÁREAS SECAS SOBRE LAJE, NÃO ADERIDO, ACABAMENTO NÃO REFORÇADO, ESPESSURA 5CM. AF_07/2021</v>
          </cell>
          <cell r="I6383" t="str">
            <v>M2</v>
          </cell>
          <cell r="J6383" t="str">
            <v>COEFICIENTE DE REPRESENTATIVIDADE</v>
          </cell>
          <cell r="K6383" t="str">
            <v>53,99</v>
          </cell>
        </row>
        <row r="6384">
          <cell r="A6384" t="str">
            <v>PISOS</v>
          </cell>
          <cell r="B6384" t="str">
            <v>PISO</v>
          </cell>
          <cell r="C6384" t="str">
            <v>REGULARIZACAO DE CONTRA-PISOS E OUTRAS SUPERFICIES</v>
          </cell>
          <cell r="D6384" t="str">
            <v>0264</v>
          </cell>
        </row>
        <row r="6384">
          <cell r="G6384">
            <v>87693</v>
          </cell>
          <cell r="H6384" t="str">
            <v>CONTRAPISO EM ARGAMASSA PRONTA, PREPARO MECÂNICO COM MISTURADOR 300 KG, APLICADO EM ÁREAS SECAS SOBRE LAJE, NÃO ADERIDO, ESPESSURA 5CM. AF_07/2021</v>
          </cell>
          <cell r="I6384" t="str">
            <v>M2</v>
          </cell>
          <cell r="J6384" t="str">
            <v>COEFICIENTE DE REPRESENTATIVIDADE</v>
          </cell>
          <cell r="K6384" t="str">
            <v>113,97</v>
          </cell>
        </row>
        <row r="6385">
          <cell r="A6385" t="str">
            <v>PISOS</v>
          </cell>
          <cell r="B6385" t="str">
            <v>PISO</v>
          </cell>
          <cell r="C6385" t="str">
            <v>REGULARIZACAO DE CONTRA-PISOS E OUTRAS SUPERFICIES</v>
          </cell>
          <cell r="D6385" t="str">
            <v>0264</v>
          </cell>
        </row>
        <row r="6385">
          <cell r="G6385">
            <v>87694</v>
          </cell>
          <cell r="H6385" t="str">
            <v>CONTRAPISO EM ARGAMASSA PRONTA, PREPARO MANUAL, APLICADO EM ÁREAS SECAS SOBRE LAJE, NÃO ADERIDO, ACABAMENTO NÃO REFORÇADO, ESPESSURA 5CM. AF_07/2021</v>
          </cell>
          <cell r="I6385" t="str">
            <v>M2</v>
          </cell>
          <cell r="J6385" t="str">
            <v>COEFICIENTE DE REPRESENTATIVIDADE</v>
          </cell>
          <cell r="K6385" t="str">
            <v>124,60</v>
          </cell>
        </row>
        <row r="6386">
          <cell r="A6386" t="str">
            <v>PISOS</v>
          </cell>
          <cell r="B6386" t="str">
            <v>PISO</v>
          </cell>
          <cell r="C6386" t="str">
            <v>REGULARIZACAO DE CONTRA-PISOS E OUTRAS SUPERFICIES</v>
          </cell>
          <cell r="D6386" t="str">
            <v>0264</v>
          </cell>
        </row>
        <row r="6386">
          <cell r="G6386">
            <v>87700</v>
          </cell>
          <cell r="H6386" t="str">
            <v>CONTRAPISO EM ARGAMASSA TRAÇO 1:4 (CIMENTO E AREIA), PREPARO MECÂNICO COM BETONEIRA 400 L, APLICADO EM ÁREAS SECAS SOBRE LAJE, NÃO ADERIDO, ACABAMENTO NÃO REFORÇADO, ESPESSURA 6CM. AF_07/2021</v>
          </cell>
          <cell r="I6386" t="str">
            <v>M2</v>
          </cell>
          <cell r="J6386" t="str">
            <v>COEFICIENTE DE REPRESENTATIVIDADE</v>
          </cell>
          <cell r="K6386" t="str">
            <v>52,78</v>
          </cell>
        </row>
        <row r="6387">
          <cell r="A6387" t="str">
            <v>PISOS</v>
          </cell>
          <cell r="B6387" t="str">
            <v>PISO</v>
          </cell>
          <cell r="C6387" t="str">
            <v>REGULARIZACAO DE CONTRA-PISOS E OUTRAS SUPERFICIES</v>
          </cell>
          <cell r="D6387" t="str">
            <v>0264</v>
          </cell>
        </row>
        <row r="6387">
          <cell r="G6387">
            <v>87702</v>
          </cell>
          <cell r="H6387" t="str">
            <v>CONTRAPISO EM ARGAMASSA TRAÇO 1:4 (CIMENTO E AREIA), PREPARO MANUAL, APLICADO EM ÁREAS SECAS SOBRE LAJE, NÃO ADERIDO, ACABAMENTO NÃO REFORÇADO, ESPESSURA 6CM. AF_07/2021</v>
          </cell>
          <cell r="I6387" t="str">
            <v>M2</v>
          </cell>
          <cell r="J6387" t="str">
            <v>COEFICIENTE DE REPRESENTATIVIDADE</v>
          </cell>
          <cell r="K6387" t="str">
            <v>58,39</v>
          </cell>
        </row>
        <row r="6388">
          <cell r="A6388" t="str">
            <v>PISOS</v>
          </cell>
          <cell r="B6388" t="str">
            <v>PISO</v>
          </cell>
          <cell r="C6388" t="str">
            <v>REGULARIZACAO DE CONTRA-PISOS E OUTRAS SUPERFICIES</v>
          </cell>
          <cell r="D6388" t="str">
            <v>0264</v>
          </cell>
        </row>
        <row r="6388">
          <cell r="G6388">
            <v>87703</v>
          </cell>
          <cell r="H6388" t="str">
            <v>CONTRAPISO EM ARGAMASSA PRONTA, PREPARO MECÂNICO COM MISTURADOR 300 KG, APLICADO EM ÁREAS SECAS SOBRE LAJE, NÃO ADERIDO, ACABAMENTO NÃO REFORÇADO, ESPESSURA 6CM. AF_07/2021</v>
          </cell>
          <cell r="I6388" t="str">
            <v>M2</v>
          </cell>
          <cell r="J6388" t="str">
            <v>COEFICIENTE DE REPRESENTATIVIDADE</v>
          </cell>
          <cell r="K6388" t="str">
            <v>123,72</v>
          </cell>
        </row>
        <row r="6389">
          <cell r="A6389" t="str">
            <v>PISOS</v>
          </cell>
          <cell r="B6389" t="str">
            <v>PISO</v>
          </cell>
          <cell r="C6389" t="str">
            <v>REGULARIZACAO DE CONTRA-PISOS E OUTRAS SUPERFICIES</v>
          </cell>
          <cell r="D6389" t="str">
            <v>0264</v>
          </cell>
        </row>
        <row r="6389">
          <cell r="G6389">
            <v>87704</v>
          </cell>
          <cell r="H6389" t="str">
            <v>CONTRAPISO EM ARGAMASSA PRONTA, PREPARO MANUAL, APLICADO EM ÁREAS SECAS SOBRE LAJE, NÃO ADERIDO, ACABAMENTO NÃO REFORÇADO, ESPESSURA 6CM. AF_07/2021</v>
          </cell>
          <cell r="I6389" t="str">
            <v>M2</v>
          </cell>
          <cell r="J6389" t="str">
            <v>COEFICIENTE DE REPRESENTATIVIDADE</v>
          </cell>
          <cell r="K6389" t="str">
            <v>135,29</v>
          </cell>
        </row>
        <row r="6390">
          <cell r="A6390" t="str">
            <v>PISOS</v>
          </cell>
          <cell r="B6390" t="str">
            <v>PISO</v>
          </cell>
          <cell r="C6390" t="str">
            <v>REGULARIZACAO DE CONTRA-PISOS E OUTRAS SUPERFICIES</v>
          </cell>
          <cell r="D6390" t="str">
            <v>0264</v>
          </cell>
        </row>
        <row r="6390">
          <cell r="G6390">
            <v>87735</v>
          </cell>
          <cell r="H6390" t="str">
            <v>CONTRAPISO EM ARGAMASSA TRAÇO 1:4 (CIMENTO E AREIA), PREPARO MECÂNICO COM BETONEIRA 400 L, APLICADO EM ÁREAS MOLHADAS SOBRE LAJE, ADERIDO, ACABAMENTO NÃO REFORÇADO, ESPESSURA 2CM. AF_07/2021</v>
          </cell>
          <cell r="I6390" t="str">
            <v>M2</v>
          </cell>
          <cell r="J6390" t="str">
            <v>COEFICIENTE DE REPRESENTATIVIDADE</v>
          </cell>
          <cell r="K6390" t="str">
            <v>41,90</v>
          </cell>
        </row>
        <row r="6391">
          <cell r="A6391" t="str">
            <v>PISOS</v>
          </cell>
          <cell r="B6391" t="str">
            <v>PISO</v>
          </cell>
          <cell r="C6391" t="str">
            <v>REGULARIZACAO DE CONTRA-PISOS E OUTRAS SUPERFICIES</v>
          </cell>
          <cell r="D6391" t="str">
            <v>0264</v>
          </cell>
        </row>
        <row r="6391">
          <cell r="G6391">
            <v>87737</v>
          </cell>
          <cell r="H6391" t="str">
            <v>CONTRAPISO EM ARGAMASSA TRAÇO 1:4 (CIMENTO E AREIA), PREPARO MANUAL, APLICADO EM ÁREAS MOLHADAS SOBRE LAJE, ADERIDO, ACABAMENTO NÃO REFORÇADO, ESPESSURA 2CM. AF_07/2021</v>
          </cell>
          <cell r="I6391" t="str">
            <v>M2</v>
          </cell>
          <cell r="J6391" t="str">
            <v>COEFICIENTE DE REPRESENTATIVIDADE</v>
          </cell>
          <cell r="K6391" t="str">
            <v>44,53</v>
          </cell>
        </row>
        <row r="6392">
          <cell r="A6392" t="str">
            <v>PISOS</v>
          </cell>
          <cell r="B6392" t="str">
            <v>PISO</v>
          </cell>
          <cell r="C6392" t="str">
            <v>REGULARIZACAO DE CONTRA-PISOS E OUTRAS SUPERFICIES</v>
          </cell>
          <cell r="D6392" t="str">
            <v>0264</v>
          </cell>
        </row>
        <row r="6392">
          <cell r="G6392">
            <v>87738</v>
          </cell>
          <cell r="H6392" t="str">
            <v>CONTRAPISO EM ARGAMASSA PRONTA, PREPARO MECÂNICO COM MISTURADOR 300 KG, APLICADO EM ÁREAS MOLHADAS SOBRE LAJE, ADERIDO, ACABAMENTO NÃO REFORÇADO, ESPESSURA 2CM. AF_07/2021</v>
          </cell>
          <cell r="I6392" t="str">
            <v>M2</v>
          </cell>
          <cell r="J6392" t="str">
            <v>COEFICIENTE DE REPRESENTATIVIDADE</v>
          </cell>
          <cell r="K6392" t="str">
            <v>75,16</v>
          </cell>
        </row>
        <row r="6393">
          <cell r="A6393" t="str">
            <v>PISOS</v>
          </cell>
          <cell r="B6393" t="str">
            <v>PISO</v>
          </cell>
          <cell r="C6393" t="str">
            <v>REGULARIZACAO DE CONTRA-PISOS E OUTRAS SUPERFICIES</v>
          </cell>
          <cell r="D6393" t="str">
            <v>0264</v>
          </cell>
        </row>
        <row r="6393">
          <cell r="G6393">
            <v>87739</v>
          </cell>
          <cell r="H6393" t="str">
            <v>CONTRAPISO EM ARGAMASSA PRONTA, PREPARO MANUAL, APLICADO EM ÁREAS MOLHADAS SOBRE LAJE, ADERIDO, ACABAMENTO NÃO REFORÇADO, ESPESSURA 2CM. AF_07/2021</v>
          </cell>
          <cell r="I6393" t="str">
            <v>M2</v>
          </cell>
          <cell r="J6393" t="str">
            <v>COEFICIENTE DE REPRESENTATIVIDADE</v>
          </cell>
          <cell r="K6393" t="str">
            <v>80,59</v>
          </cell>
        </row>
        <row r="6394">
          <cell r="A6394" t="str">
            <v>PISOS</v>
          </cell>
          <cell r="B6394" t="str">
            <v>PISO</v>
          </cell>
          <cell r="C6394" t="str">
            <v>REGULARIZACAO DE CONTRA-PISOS E OUTRAS SUPERFICIES</v>
          </cell>
          <cell r="D6394" t="str">
            <v>0264</v>
          </cell>
        </row>
        <row r="6394">
          <cell r="G6394">
            <v>87745</v>
          </cell>
          <cell r="H6394" t="str">
            <v>CONTRAPISO EM ARGAMASSA TRAÇO 1:4 (CIMENTO E AREIA), PREPARO MECÂNICO COM BETONEIRA 400 L, APLICADO EM ÁREAS MOLHADAS SOBRE LAJE, ADERIDO, ACABAMENTO NÃO REFORÇADO, ESPESSURA 3CM. AF_07/2021</v>
          </cell>
          <cell r="I6394" t="str">
            <v>M2</v>
          </cell>
          <cell r="J6394" t="str">
            <v>COEFICIENTE DE REPRESENTATIVIDADE</v>
          </cell>
          <cell r="K6394" t="str">
            <v>50,75</v>
          </cell>
        </row>
        <row r="6395">
          <cell r="A6395" t="str">
            <v>PISOS</v>
          </cell>
          <cell r="B6395" t="str">
            <v>PISO</v>
          </cell>
          <cell r="C6395" t="str">
            <v>REGULARIZACAO DE CONTRA-PISOS E OUTRAS SUPERFICIES</v>
          </cell>
          <cell r="D6395" t="str">
            <v>0264</v>
          </cell>
        </row>
        <row r="6395">
          <cell r="G6395">
            <v>87747</v>
          </cell>
          <cell r="H6395" t="str">
            <v>CONTRAPISO EM ARGAMASSA TRAÇO 1:4 (CIMENTO E AREIA), PREPARO MANUAL, APLICADO EM ÁREAS MOLHADAS SOBRE LAJE, ADERIDO, ACABAMENTO NÃO REFORÇADO, ESPESSURA 3CM. AF_07/2021</v>
          </cell>
          <cell r="I6395" t="str">
            <v>M2</v>
          </cell>
          <cell r="J6395" t="str">
            <v>COEFICIENTE DE REPRESENTATIVIDADE</v>
          </cell>
          <cell r="K6395" t="str">
            <v>54,41</v>
          </cell>
        </row>
        <row r="6396">
          <cell r="A6396" t="str">
            <v>PISOS</v>
          </cell>
          <cell r="B6396" t="str">
            <v>PISO</v>
          </cell>
          <cell r="C6396" t="str">
            <v>REGULARIZACAO DE CONTRA-PISOS E OUTRAS SUPERFICIES</v>
          </cell>
          <cell r="D6396" t="str">
            <v>0264</v>
          </cell>
        </row>
        <row r="6396">
          <cell r="G6396">
            <v>87748</v>
          </cell>
          <cell r="H6396" t="str">
            <v>CONTRAPISO EM ARGAMASSA PRONTA, PREPARO MECÂNICO COM MISTURADOR 300 KG, APLICADO EM ÁREAS MOLHADAS SOBRE LAJE, ADERIDO, ACABAMENTO NÃO REFORÇADO, ESPESSURA 3CM. AF_07/2021</v>
          </cell>
          <cell r="I6396" t="str">
            <v>M2</v>
          </cell>
          <cell r="J6396" t="str">
            <v>COEFICIENTE DE REPRESENTATIVIDADE</v>
          </cell>
          <cell r="K6396" t="str">
            <v>97,00</v>
          </cell>
        </row>
        <row r="6397">
          <cell r="A6397" t="str">
            <v>PISOS</v>
          </cell>
          <cell r="B6397" t="str">
            <v>PISO</v>
          </cell>
          <cell r="C6397" t="str">
            <v>REGULARIZACAO DE CONTRA-PISOS E OUTRAS SUPERFICIES</v>
          </cell>
          <cell r="D6397" t="str">
            <v>0264</v>
          </cell>
        </row>
        <row r="6397">
          <cell r="G6397">
            <v>87749</v>
          </cell>
          <cell r="H6397" t="str">
            <v>CONTRAPISO EM ARGAMASSA PRONTA, PREPARO MANUAL, APLICADO EM ÁREAS MOLHADAS SOBRE LAJE, ADERIDO, ACABAMENTO NÃO REFORÇADO, ESPESSURA 3CM. AF_07/2021</v>
          </cell>
          <cell r="I6397" t="str">
            <v>M2</v>
          </cell>
          <cell r="J6397" t="str">
            <v>COEFICIENTE DE REPRESENTATIVIDADE</v>
          </cell>
          <cell r="K6397" t="str">
            <v>104,55</v>
          </cell>
        </row>
        <row r="6398">
          <cell r="A6398" t="str">
            <v>PISOS</v>
          </cell>
          <cell r="B6398" t="str">
            <v>PISO</v>
          </cell>
          <cell r="C6398" t="str">
            <v>REGULARIZACAO DE CONTRA-PISOS E OUTRAS SUPERFICIES</v>
          </cell>
          <cell r="D6398" t="str">
            <v>0264</v>
          </cell>
        </row>
        <row r="6398">
          <cell r="G6398">
            <v>87755</v>
          </cell>
          <cell r="H6398" t="str">
            <v>CONTRAPISO EM ARGAMASSA TRAÇO 1:4 (CIMENTO E AREIA), PREPARO MECÂNICO COM BETONEIRA 400 L, APLICADO EM ÁREAS MOLHADAS SOBRE IMPERMEABILIZAÇÃO, ACABAMENTO NÃO REFORÇADO, ESPESSURA 3CM. AF_07/2021</v>
          </cell>
          <cell r="I6398" t="str">
            <v>M2</v>
          </cell>
          <cell r="J6398" t="str">
            <v>COEFICIENTE DE REPRESENTATIVIDADE</v>
          </cell>
          <cell r="K6398" t="str">
            <v>48,40</v>
          </cell>
        </row>
        <row r="6399">
          <cell r="A6399" t="str">
            <v>PISOS</v>
          </cell>
          <cell r="B6399" t="str">
            <v>PISO</v>
          </cell>
          <cell r="C6399" t="str">
            <v>REGULARIZACAO DE CONTRA-PISOS E OUTRAS SUPERFICIES</v>
          </cell>
          <cell r="D6399" t="str">
            <v>0264</v>
          </cell>
        </row>
        <row r="6399">
          <cell r="G6399">
            <v>87757</v>
          </cell>
          <cell r="H6399" t="str">
            <v>CONTRAPISO EM ARGAMASSA TRAÇO 1:4 (CIMENTO E AREIA), PREPARO MANUAL, APLICADO EM ÁREAS MOLHADAS SOBRE IMPERMEABILIZAÇÃO, ACABAMENTO NÃO REFORÇADO, ESPESSURA 3CM. AF_07/2021</v>
          </cell>
          <cell r="I6399" t="str">
            <v>M2</v>
          </cell>
          <cell r="J6399" t="str">
            <v>COEFICIENTE DE REPRESENTATIVIDADE</v>
          </cell>
          <cell r="K6399" t="str">
            <v>52,06</v>
          </cell>
        </row>
        <row r="6400">
          <cell r="A6400" t="str">
            <v>PISOS</v>
          </cell>
          <cell r="B6400" t="str">
            <v>PISO</v>
          </cell>
          <cell r="C6400" t="str">
            <v>REGULARIZACAO DE CONTRA-PISOS E OUTRAS SUPERFICIES</v>
          </cell>
          <cell r="D6400" t="str">
            <v>0264</v>
          </cell>
        </row>
        <row r="6400">
          <cell r="G6400">
            <v>87758</v>
          </cell>
          <cell r="H6400" t="str">
            <v>CONTRAPISO EM ARGAMASSA PRONTA, PREPARO MECÂNICO COM MISTURADOR 300 KG, APLICADO EM ÁREAS MOLHADAS SOBRE IMPERMEABILIZAÇÃO, ACABAMENTO NÃO REFORÇADO, ESPESSURA 3CM. AF_07/2021</v>
          </cell>
          <cell r="I6400" t="str">
            <v>M2</v>
          </cell>
          <cell r="J6400" t="str">
            <v>COEFICIENTE DE REPRESENTATIVIDADE</v>
          </cell>
          <cell r="K6400" t="str">
            <v>94,65</v>
          </cell>
        </row>
        <row r="6401">
          <cell r="A6401" t="str">
            <v>PISOS</v>
          </cell>
          <cell r="B6401" t="str">
            <v>PISO</v>
          </cell>
          <cell r="C6401" t="str">
            <v>REGULARIZACAO DE CONTRA-PISOS E OUTRAS SUPERFICIES</v>
          </cell>
          <cell r="D6401" t="str">
            <v>0264</v>
          </cell>
        </row>
        <row r="6401">
          <cell r="G6401">
            <v>87759</v>
          </cell>
          <cell r="H6401" t="str">
            <v>CONTRAPISO EM ARGAMASSA PRONTA, PREPARO MANUAL, APLICADO EM ÁREAS MOLHADAS SOBRE IMPERMEABILIZAÇÃO, ACABAMENTO NÃO REFORÇADO, ESPESSURA 3CM. AF_07/2021</v>
          </cell>
          <cell r="I6401" t="str">
            <v>M2</v>
          </cell>
          <cell r="J6401" t="str">
            <v>COEFICIENTE DE REPRESENTATIVIDADE</v>
          </cell>
          <cell r="K6401" t="str">
            <v>102,20</v>
          </cell>
        </row>
        <row r="6402">
          <cell r="A6402" t="str">
            <v>PISOS</v>
          </cell>
          <cell r="B6402" t="str">
            <v>PISO</v>
          </cell>
          <cell r="C6402" t="str">
            <v>REGULARIZACAO DE CONTRA-PISOS E OUTRAS SUPERFICIES</v>
          </cell>
          <cell r="D6402" t="str">
            <v>0264</v>
          </cell>
        </row>
        <row r="6402">
          <cell r="G6402">
            <v>87765</v>
          </cell>
          <cell r="H6402" t="str">
            <v>CONTRAPISO EM ARGAMASSA TRAÇO 1:4 (CIMENTO E AREIA), PREPARO MECÂNICO COM BETONEIRA 400 L, APLICADO EM ÁREAS MOLHADAS SOBRE IMPERMEABILIZAÇÃO, ACABAMENTO NÃO REFORÇADO, ESPESSURA 4CM. AF_07/2021</v>
          </cell>
          <cell r="I6402" t="str">
            <v>M2</v>
          </cell>
          <cell r="J6402" t="str">
            <v>COEFICIENTE DE REPRESENTATIVIDADE</v>
          </cell>
          <cell r="K6402" t="str">
            <v>55,70</v>
          </cell>
        </row>
        <row r="6403">
          <cell r="A6403" t="str">
            <v>PISOS</v>
          </cell>
          <cell r="B6403" t="str">
            <v>PISO</v>
          </cell>
          <cell r="C6403" t="str">
            <v>REGULARIZACAO DE CONTRA-PISOS E OUTRAS SUPERFICIES</v>
          </cell>
          <cell r="D6403" t="str">
            <v>0264</v>
          </cell>
        </row>
        <row r="6403">
          <cell r="G6403">
            <v>87767</v>
          </cell>
          <cell r="H6403" t="str">
            <v>CONTRAPISO EM ARGAMASSA TRAÇO 1:4 (CIMENTO E AREIA), PREPARO MANUAL, APLICADO EM ÁREAS MOLHADAS SOBRE IMPERMEABILIZAÇÃO, ACABAMENTO NÃO REFORÇADO, ESPESSURA 4CM. AF_07/2021</v>
          </cell>
          <cell r="I6403" t="str">
            <v>M2</v>
          </cell>
          <cell r="J6403" t="str">
            <v>COEFICIENTE DE REPRESENTATIVIDADE</v>
          </cell>
          <cell r="K6403" t="str">
            <v>60,20</v>
          </cell>
        </row>
        <row r="6404">
          <cell r="A6404" t="str">
            <v>PISOS</v>
          </cell>
          <cell r="B6404" t="str">
            <v>PISO</v>
          </cell>
          <cell r="C6404" t="str">
            <v>REGULARIZACAO DE CONTRA-PISOS E OUTRAS SUPERFICIES</v>
          </cell>
          <cell r="D6404" t="str">
            <v>0264</v>
          </cell>
        </row>
        <row r="6404">
          <cell r="G6404">
            <v>87768</v>
          </cell>
          <cell r="H6404" t="str">
            <v>CONTRAPISO EM ARGAMASSA PRONTA, PREPARO MECÂNICO COM MISTURADOR 300 KG, APLICADO EM ÁREAS MOLHADAS SOBRE IMPERMEABILIZAÇÃO, ACABAMENTO NÃO REFORÇADO, ESPESSURA 4CM. AF_07/2021</v>
          </cell>
          <cell r="I6404" t="str">
            <v>M2</v>
          </cell>
          <cell r="J6404" t="str">
            <v>COEFICIENTE DE REPRESENTATIVIDADE</v>
          </cell>
          <cell r="K6404" t="str">
            <v>112,58</v>
          </cell>
        </row>
        <row r="6405">
          <cell r="A6405" t="str">
            <v>PISOS</v>
          </cell>
          <cell r="B6405" t="str">
            <v>PISO</v>
          </cell>
          <cell r="C6405" t="str">
            <v>REGULARIZACAO DE CONTRA-PISOS E OUTRAS SUPERFICIES</v>
          </cell>
          <cell r="D6405" t="str">
            <v>0264</v>
          </cell>
        </row>
        <row r="6405">
          <cell r="G6405">
            <v>87769</v>
          </cell>
          <cell r="H6405" t="str">
            <v>CONTRAPISO EM ARGAMASSA PRONTA, PREPARO MANUAL, APLICADO EM ÁREAS MOLHADAS SOBRE IMPERMEABILIZAÇÃO, ACABAMENTO NÃO REFORÇADO, ESPESSURA 4CM. AF_07/2021</v>
          </cell>
          <cell r="I6405" t="str">
            <v>M2</v>
          </cell>
          <cell r="J6405" t="str">
            <v>COEFICIENTE DE REPRESENTATIVIDADE</v>
          </cell>
          <cell r="K6405" t="str">
            <v>121,86</v>
          </cell>
        </row>
        <row r="6406">
          <cell r="A6406" t="str">
            <v>PISOS</v>
          </cell>
          <cell r="B6406" t="str">
            <v>PISO</v>
          </cell>
          <cell r="C6406" t="str">
            <v>REGULARIZACAO DE CONTRA-PISOS E OUTRAS SUPERFICIES</v>
          </cell>
          <cell r="D6406" t="str">
            <v>0264</v>
          </cell>
        </row>
        <row r="6406">
          <cell r="G6406">
            <v>88470</v>
          </cell>
          <cell r="H6406" t="str">
            <v>CONTRAPISO COM ARGAMASSA AUTONIVELANTE, APLICADO SOBRE LAJE, NÃO ADERIDO, ESPESSURA 3CM. AF_07/2021</v>
          </cell>
          <cell r="I6406" t="str">
            <v>M2</v>
          </cell>
          <cell r="J6406" t="str">
            <v>COEFICIENTE DE REPRESENTATIVIDADE</v>
          </cell>
          <cell r="K6406" t="str">
            <v>28,66</v>
          </cell>
        </row>
        <row r="6407">
          <cell r="A6407" t="str">
            <v>PISOS</v>
          </cell>
          <cell r="B6407" t="str">
            <v>PISO</v>
          </cell>
          <cell r="C6407" t="str">
            <v>REGULARIZACAO DE CONTRA-PISOS E OUTRAS SUPERFICIES</v>
          </cell>
          <cell r="D6407" t="str">
            <v>0264</v>
          </cell>
        </row>
        <row r="6407">
          <cell r="G6407">
            <v>88471</v>
          </cell>
          <cell r="H6407" t="str">
            <v>CONTRAPISO COM ARGAMASSA AUTONIVELANTE, APLICADO SOBRE LAJE, NÃO ADERIDO, ESPESSURA 4CM. AF_07/2021</v>
          </cell>
          <cell r="I6407" t="str">
            <v>M2</v>
          </cell>
          <cell r="J6407" t="str">
            <v>COEFICIENTE DE REPRESENTATIVIDADE</v>
          </cell>
          <cell r="K6407" t="str">
            <v>35,77</v>
          </cell>
        </row>
        <row r="6408">
          <cell r="A6408" t="str">
            <v>PISOS</v>
          </cell>
          <cell r="B6408" t="str">
            <v>PISO</v>
          </cell>
          <cell r="C6408" t="str">
            <v>REGULARIZACAO DE CONTRA-PISOS E OUTRAS SUPERFICIES</v>
          </cell>
          <cell r="D6408" t="str">
            <v>0264</v>
          </cell>
        </row>
        <row r="6408">
          <cell r="G6408">
            <v>88472</v>
          </cell>
          <cell r="H6408" t="str">
            <v>CONTRAPISO COM ARGAMASSA AUTONIVELANTE, APLICADO SOBRE LAJE, NÃO ADERIDO, ESPESSURA 5CM. AF_07/2021</v>
          </cell>
          <cell r="I6408" t="str">
            <v>M2</v>
          </cell>
          <cell r="J6408" t="str">
            <v>COEFICIENTE DE REPRESENTATIVIDADE</v>
          </cell>
          <cell r="K6408" t="str">
            <v>41,42</v>
          </cell>
        </row>
        <row r="6409">
          <cell r="A6409" t="str">
            <v>PISOS</v>
          </cell>
          <cell r="B6409" t="str">
            <v>PISO</v>
          </cell>
          <cell r="C6409" t="str">
            <v>REGULARIZACAO DE CONTRA-PISOS E OUTRAS SUPERFICIES</v>
          </cell>
          <cell r="D6409" t="str">
            <v>0264</v>
          </cell>
        </row>
        <row r="6409">
          <cell r="G6409">
            <v>88476</v>
          </cell>
          <cell r="H6409" t="str">
            <v>CONTRAPISO COM ARGAMASSA AUTONIVELANTE, APLICADO SOBRE LAJE, ADERIDO, ESPESSURA 2CM. AF_07/2021</v>
          </cell>
          <cell r="I6409" t="str">
            <v>M2</v>
          </cell>
          <cell r="J6409" t="str">
            <v>COEFICIENTE DE REPRESENTATIVIDADE</v>
          </cell>
          <cell r="K6409" t="str">
            <v>23,73</v>
          </cell>
        </row>
        <row r="6410">
          <cell r="A6410" t="str">
            <v>PISOS</v>
          </cell>
          <cell r="B6410" t="str">
            <v>PISO</v>
          </cell>
          <cell r="C6410" t="str">
            <v>REGULARIZACAO DE CONTRA-PISOS E OUTRAS SUPERFICIES</v>
          </cell>
          <cell r="D6410" t="str">
            <v>0264</v>
          </cell>
        </row>
        <row r="6410">
          <cell r="G6410">
            <v>88477</v>
          </cell>
          <cell r="H6410" t="str">
            <v>CONTRAPISO COM ARGAMASSA AUTONIVELANTE, APLICADO SOBRE LAJE, ADERIDO, ESPESSURA 3CM. AF_07/2021</v>
          </cell>
          <cell r="I6410" t="str">
            <v>M2</v>
          </cell>
          <cell r="J6410" t="str">
            <v>COEFICIENTE DE REPRESENTATIVIDADE</v>
          </cell>
          <cell r="K6410" t="str">
            <v>32,56</v>
          </cell>
        </row>
        <row r="6411">
          <cell r="A6411" t="str">
            <v>PISOS</v>
          </cell>
          <cell r="B6411" t="str">
            <v>PISO</v>
          </cell>
          <cell r="C6411" t="str">
            <v>REGULARIZACAO DE CONTRA-PISOS E OUTRAS SUPERFICIES</v>
          </cell>
          <cell r="D6411" t="str">
            <v>0264</v>
          </cell>
        </row>
        <row r="6411">
          <cell r="G6411">
            <v>88478</v>
          </cell>
          <cell r="H6411" t="str">
            <v>CONTRAPISO COM ARGAMASSA AUTONIVELANTE, APLICADO SOBRE LAJE, ADERIDO, ESPESSURA 4CM. AF_07/2021</v>
          </cell>
          <cell r="I6411" t="str">
            <v>M2</v>
          </cell>
          <cell r="J6411" t="str">
            <v>COEFICIENTE DE REPRESENTATIVIDADE</v>
          </cell>
          <cell r="K6411" t="str">
            <v>39,87</v>
          </cell>
        </row>
        <row r="6412">
          <cell r="A6412" t="str">
            <v>PISOS</v>
          </cell>
          <cell r="B6412" t="str">
            <v>PISO</v>
          </cell>
          <cell r="C6412" t="str">
            <v>REGULARIZACAO DE CONTRA-PISOS E OUTRAS SUPERFICIES</v>
          </cell>
          <cell r="D6412" t="str">
            <v>0264</v>
          </cell>
        </row>
        <row r="6412">
          <cell r="G6412">
            <v>90930</v>
          </cell>
          <cell r="H6412" t="str">
            <v>CONTRAPISO ACÚSTICO EM ARGAMASSA TRAÇO 1:4 (CIMENTO E AREIA), PREPARO MECÂNICO COM BETONEIRA 400L, APLICADO EM ÁREAS SECAS, ACABAMENTO NÃO REFORÇADO, ESPESSURA 5CM. AF_07/2021</v>
          </cell>
          <cell r="I6412" t="str">
            <v>M2</v>
          </cell>
          <cell r="J6412" t="str">
            <v>COEFICIENTE DE REPRESENTATIVIDADE</v>
          </cell>
          <cell r="K6412" t="str">
            <v>74,11</v>
          </cell>
        </row>
        <row r="6413">
          <cell r="A6413" t="str">
            <v>PISOS</v>
          </cell>
          <cell r="B6413" t="str">
            <v>PISO</v>
          </cell>
          <cell r="C6413" t="str">
            <v>REGULARIZACAO DE CONTRA-PISOS E OUTRAS SUPERFICIES</v>
          </cell>
          <cell r="D6413" t="str">
            <v>0264</v>
          </cell>
        </row>
        <row r="6413">
          <cell r="G6413">
            <v>90932</v>
          </cell>
          <cell r="H6413" t="str">
            <v>CONTRAPISO ACÚSTICO EM ARGAMASSA TRAÇO 1:4 (CIMENTO E AREIA), PREPARO MANUAL, APLICADO EM ÁREAS SECAS, ACABAMENTO NÃO REFORÇADO, ESPESSURA 5CM. AF_07/2021</v>
          </cell>
          <cell r="I6413" t="str">
            <v>M2</v>
          </cell>
          <cell r="J6413" t="str">
            <v>COEFICIENTE DE REPRESENTATIVIDADE</v>
          </cell>
          <cell r="K6413" t="str">
            <v>79,27</v>
          </cell>
        </row>
        <row r="6414">
          <cell r="A6414" t="str">
            <v>PISOS</v>
          </cell>
          <cell r="B6414" t="str">
            <v>PISO</v>
          </cell>
          <cell r="C6414" t="str">
            <v>REGULARIZACAO DE CONTRA-PISOS E OUTRAS SUPERFICIES</v>
          </cell>
          <cell r="D6414" t="str">
            <v>0264</v>
          </cell>
        </row>
        <row r="6414">
          <cell r="G6414">
            <v>90933</v>
          </cell>
          <cell r="H6414" t="str">
            <v>CONTRAPISO ACÚSTICO EM ARGAMASSA PRONTA, PREPARO MECÂNICO COM MISTURADOR 300 KG, APLICADO EM ÁREAS SECAS, ACABAMENTO NÃO REFORÇADO, ESPESSURA 5CM. AF_07/2021</v>
          </cell>
          <cell r="I6414" t="str">
            <v>M2</v>
          </cell>
          <cell r="J6414" t="str">
            <v>COEFICIENTE DE REPRESENTATIVIDADE</v>
          </cell>
          <cell r="K6414" t="str">
            <v>139,25</v>
          </cell>
        </row>
        <row r="6415">
          <cell r="A6415" t="str">
            <v>PISOS</v>
          </cell>
          <cell r="B6415" t="str">
            <v>PISO</v>
          </cell>
          <cell r="C6415" t="str">
            <v>REGULARIZACAO DE CONTRA-PISOS E OUTRAS SUPERFICIES</v>
          </cell>
          <cell r="D6415" t="str">
            <v>0264</v>
          </cell>
        </row>
        <row r="6415">
          <cell r="G6415">
            <v>90934</v>
          </cell>
          <cell r="H6415" t="str">
            <v>CONTRAPISO ACÚSTICO EM ARGAMASSA PRONTA, PREPARO MANUAL, APLICADO EM ÁREAS SECAS, ACABAMENTO NÃO REFORÇADO, ESPESSURA 5CM. AF_07/2021</v>
          </cell>
          <cell r="I6415" t="str">
            <v>M2</v>
          </cell>
          <cell r="J6415" t="str">
            <v>COEFICIENTE DE REPRESENTATIVIDADE</v>
          </cell>
          <cell r="K6415" t="str">
            <v>149,88</v>
          </cell>
        </row>
        <row r="6416">
          <cell r="A6416" t="str">
            <v>PISOS</v>
          </cell>
          <cell r="B6416" t="str">
            <v>PISO</v>
          </cell>
          <cell r="C6416" t="str">
            <v>REGULARIZACAO DE CONTRA-PISOS E OUTRAS SUPERFICIES</v>
          </cell>
          <cell r="D6416" t="str">
            <v>0264</v>
          </cell>
        </row>
        <row r="6416">
          <cell r="G6416">
            <v>90940</v>
          </cell>
          <cell r="H6416" t="str">
            <v>CONTRAPISO ACÚSTICO EM ARGAMASSA TRAÇO 1:4 (CIMENTO E AREIA), PREPARO MECÂNICO COM BETONEIRA 400L, APLICADO EM ÁREAS SECAS, ACABAMENTO NÃO REFORÇADO, ESPESSURA 6CM. AF_07/2021</v>
          </cell>
          <cell r="I6416" t="str">
            <v>M2</v>
          </cell>
          <cell r="J6416" t="str">
            <v>COEFICIENTE DE REPRESENTATIVIDADE</v>
          </cell>
          <cell r="K6416" t="str">
            <v>79,24</v>
          </cell>
        </row>
        <row r="6417">
          <cell r="A6417" t="str">
            <v>PISOS</v>
          </cell>
          <cell r="B6417" t="str">
            <v>PISO</v>
          </cell>
          <cell r="C6417" t="str">
            <v>REGULARIZACAO DE CONTRA-PISOS E OUTRAS SUPERFICIES</v>
          </cell>
          <cell r="D6417" t="str">
            <v>0264</v>
          </cell>
        </row>
        <row r="6417">
          <cell r="G6417">
            <v>90942</v>
          </cell>
          <cell r="H6417" t="str">
            <v>CONTRAPISO ACÚSTICO EM ARGAMASSA TRAÇO 1:4 (CIMENTO E AREIA), PREPARO MANUAL, APLICADO EM ÁREAS SECAS, ACABAMENTO NÃO REFORÇADO, ESPESSURA 6CM. AF_07/2021</v>
          </cell>
          <cell r="I6417" t="str">
            <v>M2</v>
          </cell>
          <cell r="J6417" t="str">
            <v>COEFICIENTE DE REPRESENTATIVIDADE</v>
          </cell>
          <cell r="K6417" t="str">
            <v>84,85</v>
          </cell>
        </row>
        <row r="6418">
          <cell r="A6418" t="str">
            <v>PISOS</v>
          </cell>
          <cell r="B6418" t="str">
            <v>PISO</v>
          </cell>
          <cell r="C6418" t="str">
            <v>REGULARIZACAO DE CONTRA-PISOS E OUTRAS SUPERFICIES</v>
          </cell>
          <cell r="D6418" t="str">
            <v>0264</v>
          </cell>
        </row>
        <row r="6418">
          <cell r="G6418">
            <v>90943</v>
          </cell>
          <cell r="H6418" t="str">
            <v>CONTRAPISO ACÚSTICO EM ARGAMASSA PRONTA, PREPARO MECÂNICO COM MISTURADOR 300 KG, APLICADO EM ÁREAS SECAS, ACABAMENTO NÃO REFORÇADO, ESPESSURA 6CM. AF_07/2021</v>
          </cell>
          <cell r="I6418" t="str">
            <v>M2</v>
          </cell>
          <cell r="J6418" t="str">
            <v>COEFICIENTE DE REPRESENTATIVIDADE</v>
          </cell>
          <cell r="K6418" t="str">
            <v>150,18</v>
          </cell>
        </row>
        <row r="6419">
          <cell r="A6419" t="str">
            <v>PISOS</v>
          </cell>
          <cell r="B6419" t="str">
            <v>PISO</v>
          </cell>
          <cell r="C6419" t="str">
            <v>REGULARIZACAO DE CONTRA-PISOS E OUTRAS SUPERFICIES</v>
          </cell>
          <cell r="D6419" t="str">
            <v>0264</v>
          </cell>
        </row>
        <row r="6419">
          <cell r="G6419">
            <v>90944</v>
          </cell>
          <cell r="H6419" t="str">
            <v>CONTRAPISO ACÚSTICO EM ARGAMASSA PRONTA, PREPARO MANUAL, APLICADO EM ÁREAS SECA, ACABAMENTO NÃO REFORÇADO, ESPESSURA 6CM. AF_07/2021</v>
          </cell>
          <cell r="I6419" t="str">
            <v>M2</v>
          </cell>
          <cell r="J6419" t="str">
            <v>COEFICIENTE DE REPRESENTATIVIDADE</v>
          </cell>
          <cell r="K6419" t="str">
            <v>161,75</v>
          </cell>
        </row>
        <row r="6420">
          <cell r="A6420" t="str">
            <v>PISOS</v>
          </cell>
          <cell r="B6420" t="str">
            <v>PISO</v>
          </cell>
          <cell r="C6420" t="str">
            <v>REGULARIZACAO DE CONTRA-PISOS E OUTRAS SUPERFICIES</v>
          </cell>
          <cell r="D6420" t="str">
            <v>0264</v>
          </cell>
        </row>
        <row r="6420">
          <cell r="G6420">
            <v>90950</v>
          </cell>
          <cell r="H6420" t="str">
            <v>CONTRAPISO ACÚSTICO EM ARGAMASSA TRAÇO 1:4 (CIMENTO E AREIA), PREPARO MECÂNICO COM BETONEIRA 400L, APLICADO EM ÁREAS SECAS, ACABAMENTO NÃO REFORÇADO, ESPESSURA 7CM. AF_07/2021</v>
          </cell>
          <cell r="I6420" t="str">
            <v>M2</v>
          </cell>
          <cell r="J6420" t="str">
            <v>COEFICIENTE DE REPRESENTATIVIDADE</v>
          </cell>
          <cell r="K6420" t="str">
            <v>88,61</v>
          </cell>
        </row>
        <row r="6421">
          <cell r="A6421" t="str">
            <v>PISOS</v>
          </cell>
          <cell r="B6421" t="str">
            <v>PISO</v>
          </cell>
          <cell r="C6421" t="str">
            <v>REGULARIZACAO DE CONTRA-PISOS E OUTRAS SUPERFICIES</v>
          </cell>
          <cell r="D6421" t="str">
            <v>0264</v>
          </cell>
        </row>
        <row r="6421">
          <cell r="G6421">
            <v>90952</v>
          </cell>
          <cell r="H6421" t="str">
            <v>CONTRAPISO ACÚSTICO EM ARGAMASSA TRAÇO 1:4 (CIMENTO E AREIA), PREPARO MANUAL, APLICADO EM ÁREAS SECAS, ACABAMENTO NÃO REFORÇADO, ESPESSURA 7CM. AF_07/2021</v>
          </cell>
          <cell r="I6421" t="str">
            <v>M2</v>
          </cell>
          <cell r="J6421" t="str">
            <v>COEFICIENTE DE REPRESENTATIVIDADE</v>
          </cell>
          <cell r="K6421" t="str">
            <v>95,07</v>
          </cell>
        </row>
        <row r="6422">
          <cell r="A6422" t="str">
            <v>PISOS</v>
          </cell>
          <cell r="B6422" t="str">
            <v>PISO</v>
          </cell>
          <cell r="C6422" t="str">
            <v>REGULARIZACAO DE CONTRA-PISOS E OUTRAS SUPERFICIES</v>
          </cell>
          <cell r="D6422" t="str">
            <v>0264</v>
          </cell>
        </row>
        <row r="6422">
          <cell r="G6422">
            <v>90953</v>
          </cell>
          <cell r="H6422" t="str">
            <v>CONTRAPISO ACÚSTICO EM ARGAMASSA PRONTA, PREPARO MECÂNICO COM MISTURADOR 300 KG, APLICADO EM ÁREAS SECAS, ACABAMENTO NÃO REFORÇADO, ESPESSURA 7CM. AF_07/2021</v>
          </cell>
          <cell r="I6422" t="str">
            <v>M2</v>
          </cell>
          <cell r="J6422" t="str">
            <v>COEFICIENTE DE REPRESENTATIVIDADE</v>
          </cell>
          <cell r="K6422" t="str">
            <v>170,17</v>
          </cell>
        </row>
        <row r="6423">
          <cell r="A6423" t="str">
            <v>PISOS</v>
          </cell>
          <cell r="B6423" t="str">
            <v>PISO</v>
          </cell>
          <cell r="C6423" t="str">
            <v>REGULARIZACAO DE CONTRA-PISOS E OUTRAS SUPERFICIES</v>
          </cell>
          <cell r="D6423" t="str">
            <v>0264</v>
          </cell>
        </row>
        <row r="6423">
          <cell r="G6423">
            <v>90954</v>
          </cell>
          <cell r="H6423" t="str">
            <v>CONTRAPISO ACÚSTICO EM ARGAMASSA PRONTA, PREPARO MANUAL, APLICADO EM ÁREAS SECAS, ACABAMENTO NÃO REFORÇADO, ESPESSURA 7CM. AF_07/2021</v>
          </cell>
          <cell r="I6423" t="str">
            <v>M2</v>
          </cell>
          <cell r="J6423" t="str">
            <v>COEFICIENTE DE REPRESENTATIVIDADE</v>
          </cell>
          <cell r="K6423" t="str">
            <v>183,48</v>
          </cell>
        </row>
        <row r="6424">
          <cell r="A6424" t="str">
            <v>PISOS</v>
          </cell>
          <cell r="B6424" t="str">
            <v>PISO</v>
          </cell>
          <cell r="C6424" t="str">
            <v>REGULARIZACAO DE CONTRA-PISOS E OUTRAS SUPERFICIES</v>
          </cell>
          <cell r="D6424" t="str">
            <v>0264</v>
          </cell>
        </row>
        <row r="6424">
          <cell r="G6424">
            <v>102803</v>
          </cell>
          <cell r="H6424" t="str">
            <v>REFORÇO SUPERFICIAL PARA CONTRAPISOS DE ARGAMASSA SEMI-SECA. AF_07/2021</v>
          </cell>
          <cell r="I6424" t="str">
            <v>M2</v>
          </cell>
          <cell r="J6424" t="str">
            <v>COLETADO</v>
          </cell>
          <cell r="K6424" t="str">
            <v>2,18</v>
          </cell>
        </row>
        <row r="6425">
          <cell r="A6425" t="str">
            <v>PISOS</v>
          </cell>
          <cell r="B6425" t="str">
            <v>PISO</v>
          </cell>
          <cell r="C6425" t="str">
            <v>RODAPE VINILICO/BORRACHA</v>
          </cell>
          <cell r="D6425" t="str">
            <v>0308</v>
          </cell>
        </row>
        <row r="6425">
          <cell r="G6425">
            <v>101742</v>
          </cell>
          <cell r="H6425" t="str">
            <v>RODAPÉ BORRACHA LISO, ALTURA = 7CM, ESPESSURA = 2 MM, PARA ARGAMASSA. AF_09/2020</v>
          </cell>
          <cell r="I6425" t="str">
            <v>M</v>
          </cell>
          <cell r="J6425" t="str">
            <v>COEFICIENTE DE REPRESENTATIVIDADE</v>
          </cell>
          <cell r="K6425" t="str">
            <v>56,34</v>
          </cell>
        </row>
        <row r="6426">
          <cell r="A6426" t="str">
            <v>REVESTIMENTO E TRATAMENTO DE SUPERFICIES</v>
          </cell>
          <cell r="B6426" t="str">
            <v>REVE</v>
          </cell>
          <cell r="C6426" t="str">
            <v>CHAPISCO</v>
          </cell>
          <cell r="D6426" t="str">
            <v>0106</v>
          </cell>
        </row>
        <row r="6426">
          <cell r="G6426">
            <v>87878</v>
          </cell>
          <cell r="H6426" t="str">
            <v>CHAPISCO APLICADO EM ALVENARIAS E ESTRUTURAS DE CONCRETO INTERNAS, COM COLHER DE PEDREIRO.  ARGAMASSA TRAÇO 1:3 COM PREPARO MANUAL. AF_10/2022</v>
          </cell>
          <cell r="I6426" t="str">
            <v>M2</v>
          </cell>
          <cell r="J6426" t="str">
            <v>COEFICIENTE DE REPRESENTATIVIDADE</v>
          </cell>
          <cell r="K6426" t="str">
            <v>4,60</v>
          </cell>
        </row>
        <row r="6427">
          <cell r="A6427" t="str">
            <v>REVESTIMENTO E TRATAMENTO DE SUPERFICIES</v>
          </cell>
          <cell r="B6427" t="str">
            <v>REVE</v>
          </cell>
          <cell r="C6427" t="str">
            <v>CHAPISCO</v>
          </cell>
          <cell r="D6427" t="str">
            <v>0106</v>
          </cell>
        </row>
        <row r="6427">
          <cell r="G6427">
            <v>87879</v>
          </cell>
          <cell r="H6427" t="str">
            <v>CHAPISCO APLICADO EM ALVENARIAS E ESTRUTURAS DE CONCRETO INTERNAS, COM COLHER DE PEDREIRO.  ARGAMASSA TRAÇO 1:3 COM PREPARO EM BETONEIRA 400L. AF_10/2022</v>
          </cell>
          <cell r="I6427" t="str">
            <v>M2</v>
          </cell>
          <cell r="J6427" t="str">
            <v>COEFICIENTE DE REPRESENTATIVIDADE</v>
          </cell>
          <cell r="K6427" t="str">
            <v>4,24</v>
          </cell>
        </row>
        <row r="6428">
          <cell r="A6428" t="str">
            <v>REVESTIMENTO E TRATAMENTO DE SUPERFICIES</v>
          </cell>
          <cell r="B6428" t="str">
            <v>REVE</v>
          </cell>
          <cell r="C6428" t="str">
            <v>CHAPISCO</v>
          </cell>
          <cell r="D6428" t="str">
            <v>0106</v>
          </cell>
        </row>
        <row r="6428">
          <cell r="G6428">
            <v>87881</v>
          </cell>
          <cell r="H6428" t="str">
            <v>CHAPISCO APLICADO NO TETO OU EM ALVENARIA E ESTRUTURA, COM ROLO PARA TEXTURA ACRÍLICA. ARGAMASSA TRAÇO 1:4 E EMULSÃO POLIMÉRICA (ADESIVO) COM PREPARO MANUAL. AF_10/2022</v>
          </cell>
          <cell r="I6428" t="str">
            <v>M2</v>
          </cell>
          <cell r="J6428" t="str">
            <v>COEFICIENTE DE REPRESENTATIVIDADE</v>
          </cell>
          <cell r="K6428" t="str">
            <v>6,49</v>
          </cell>
        </row>
        <row r="6429">
          <cell r="A6429" t="str">
            <v>REVESTIMENTO E TRATAMENTO DE SUPERFICIES</v>
          </cell>
          <cell r="B6429" t="str">
            <v>REVE</v>
          </cell>
          <cell r="C6429" t="str">
            <v>CHAPISCO</v>
          </cell>
          <cell r="D6429" t="str">
            <v>0106</v>
          </cell>
        </row>
        <row r="6429">
          <cell r="G6429">
            <v>87882</v>
          </cell>
          <cell r="H6429" t="str">
            <v>CHAPISCO APLICADO NO TETO OU EM ALVENARIA E ESTRUTURA, COM ROLO PARA TEXTURA ACRÍLICA. ARGAMASSA TRAÇO 1:4 E EMULSÃO POLIMÉRICA (ADESIVO) COM PREPARO EM BETONEIRA 400L. AF_10/2022</v>
          </cell>
          <cell r="I6429" t="str">
            <v>M2</v>
          </cell>
          <cell r="J6429" t="str">
            <v>COEFICIENTE DE REPRESENTATIVIDADE</v>
          </cell>
          <cell r="K6429" t="str">
            <v>6,37</v>
          </cell>
        </row>
        <row r="6430">
          <cell r="A6430" t="str">
            <v>REVESTIMENTO E TRATAMENTO DE SUPERFICIES</v>
          </cell>
          <cell r="B6430" t="str">
            <v>REVE</v>
          </cell>
          <cell r="C6430" t="str">
            <v>CHAPISCO</v>
          </cell>
          <cell r="D6430" t="str">
            <v>0106</v>
          </cell>
        </row>
        <row r="6430">
          <cell r="G6430">
            <v>87884</v>
          </cell>
          <cell r="H6430" t="str">
            <v>CHAPISCO APLICADO NO TETO OU EM ALVENARIA E ESTRUTURA, COM ROLO PARA TEXTURA ACRÍLICA. ARGAMASSA INDUSTRIALIZADA COM PREPARO MANUAL. AF_10/2022</v>
          </cell>
          <cell r="I6430" t="str">
            <v>M2</v>
          </cell>
          <cell r="J6430" t="str">
            <v>COEFICIENTE DE REPRESENTATIVIDADE</v>
          </cell>
          <cell r="K6430" t="str">
            <v>8,45</v>
          </cell>
        </row>
        <row r="6431">
          <cell r="A6431" t="str">
            <v>REVESTIMENTO E TRATAMENTO DE SUPERFICIES</v>
          </cell>
          <cell r="B6431" t="str">
            <v>REVE</v>
          </cell>
          <cell r="C6431" t="str">
            <v>CHAPISCO</v>
          </cell>
          <cell r="D6431" t="str">
            <v>0106</v>
          </cell>
        </row>
        <row r="6431">
          <cell r="G6431">
            <v>87885</v>
          </cell>
          <cell r="H6431" t="str">
            <v>CHAPISCO APLICADO NO TETO OU EM ALVENARIA E ESTRUTURA, COM ROLO PARA TEXTURA ACRÍLICA. ARGAMASSA INDUSTRIALIZADA COM PREPARO EM MISTURADOR 300 KG. AF_10/2022</v>
          </cell>
          <cell r="I6431" t="str">
            <v>M2</v>
          </cell>
          <cell r="J6431" t="str">
            <v>COEFICIENTE DE REPRESENTATIVIDADE</v>
          </cell>
          <cell r="K6431" t="str">
            <v>8,14</v>
          </cell>
        </row>
        <row r="6432">
          <cell r="A6432" t="str">
            <v>REVESTIMENTO E TRATAMENTO DE SUPERFICIES</v>
          </cell>
          <cell r="B6432" t="str">
            <v>REVE</v>
          </cell>
          <cell r="C6432" t="str">
            <v>CHAPISCO</v>
          </cell>
          <cell r="D6432" t="str">
            <v>0106</v>
          </cell>
        </row>
        <row r="6432">
          <cell r="G6432">
            <v>87886</v>
          </cell>
          <cell r="H6432" t="str">
            <v>CHAPISCO APLICADO NO TETO OU EM ESTRUTURA, COM DESEMPENADEIRA DENTADA. ARGAMASSA INDUSTRIALIZADA COM PREPARO MANUAL. AF_10/2022</v>
          </cell>
          <cell r="I6432" t="str">
            <v>M2</v>
          </cell>
          <cell r="J6432" t="str">
            <v>COEFICIENTE DE REPRESENTATIVIDADE</v>
          </cell>
          <cell r="K6432" t="str">
            <v>14,72</v>
          </cell>
        </row>
        <row r="6433">
          <cell r="A6433" t="str">
            <v>REVESTIMENTO E TRATAMENTO DE SUPERFICIES</v>
          </cell>
          <cell r="B6433" t="str">
            <v>REVE</v>
          </cell>
          <cell r="C6433" t="str">
            <v>CHAPISCO</v>
          </cell>
          <cell r="D6433" t="str">
            <v>0106</v>
          </cell>
        </row>
        <row r="6433">
          <cell r="G6433">
            <v>87887</v>
          </cell>
          <cell r="H6433" t="str">
            <v>CHAPISCO APLICADO NO TETO OU EM ESTRUTURA, COM DESEMPENADEIRA DENTADA. ARGAMASSA INDUSTRIALIZADA COM PREPARO EM MISTURADOR 300 KG. AF_10/2022</v>
          </cell>
          <cell r="I6433" t="str">
            <v>M2</v>
          </cell>
          <cell r="J6433" t="str">
            <v>COEFICIENTE DE REPRESENTATIVIDADE</v>
          </cell>
          <cell r="K6433" t="str">
            <v>14,06</v>
          </cell>
        </row>
        <row r="6434">
          <cell r="A6434" t="str">
            <v>REVESTIMENTO E TRATAMENTO DE SUPERFICIES</v>
          </cell>
          <cell r="B6434" t="str">
            <v>REVE</v>
          </cell>
          <cell r="C6434" t="str">
            <v>CHAPISCO</v>
          </cell>
          <cell r="D6434" t="str">
            <v>0106</v>
          </cell>
        </row>
        <row r="6434">
          <cell r="G6434">
            <v>87888</v>
          </cell>
          <cell r="H6434" t="str">
            <v>CHAPISCO APLICADO EM ALVENARIA (SEM PRESENÇA DE VÃOS) E ESTRUTURAS DE CONCRETO DE FACHADA, COM ROLO PARA TEXTURA ACRÍLICA.  ARGAMASSA TRAÇO 1:4 E EMULSÃO POLIMÉRICA (ADESIVO) COM PREPARO MANUAL. AF_10/2022</v>
          </cell>
          <cell r="I6434" t="str">
            <v>M2</v>
          </cell>
          <cell r="J6434" t="str">
            <v>COEFICIENTE DE REPRESENTATIVIDADE</v>
          </cell>
          <cell r="K6434" t="str">
            <v>7,96</v>
          </cell>
        </row>
        <row r="6435">
          <cell r="A6435" t="str">
            <v>REVESTIMENTO E TRATAMENTO DE SUPERFICIES</v>
          </cell>
          <cell r="B6435" t="str">
            <v>REVE</v>
          </cell>
          <cell r="C6435" t="str">
            <v>CHAPISCO</v>
          </cell>
          <cell r="D6435" t="str">
            <v>0106</v>
          </cell>
        </row>
        <row r="6435">
          <cell r="G6435">
            <v>87889</v>
          </cell>
          <cell r="H6435" t="str">
            <v>CHAPISCO APLICADO EM ALVENARIA (SEM PRESENÇA DE VÃOS) E ESTRUTURAS DE CONCRETO DE FACHADA, COM ROLO PARA TEXTURA ACRÍLICA.  ARGAMASSA TRAÇO 1:4 E EMULSÃO POLIMÉRICA (ADESIVO) COM PREPARO EM BETONEIRA 400L. AF_10/2022</v>
          </cell>
          <cell r="I6435" t="str">
            <v>M2</v>
          </cell>
          <cell r="J6435" t="str">
            <v>COEFICIENTE DE REPRESENTATIVIDADE</v>
          </cell>
          <cell r="K6435" t="str">
            <v>7,84</v>
          </cell>
        </row>
        <row r="6436">
          <cell r="A6436" t="str">
            <v>REVESTIMENTO E TRATAMENTO DE SUPERFICIES</v>
          </cell>
          <cell r="B6436" t="str">
            <v>REVE</v>
          </cell>
          <cell r="C6436" t="str">
            <v>CHAPISCO</v>
          </cell>
          <cell r="D6436" t="str">
            <v>0106</v>
          </cell>
        </row>
        <row r="6436">
          <cell r="G6436">
            <v>87891</v>
          </cell>
          <cell r="H6436" t="str">
            <v>CHAPISCO APLICADO EM ALVENARIA (SEM PRESENÇA DE VÃOS) E ESTRUTURAS DE CONCRETO DE FACHADA, COM ROLO PARA TEXTURA ACRÍLICA. ARGAMASSA INDUSTRIALIZADA COM PREPARO MANUAL. AF_10/2022</v>
          </cell>
          <cell r="I6436" t="str">
            <v>M2</v>
          </cell>
          <cell r="J6436" t="str">
            <v>COEFICIENTE DE REPRESENTATIVIDADE</v>
          </cell>
          <cell r="K6436" t="str">
            <v>9,92</v>
          </cell>
        </row>
        <row r="6437">
          <cell r="A6437" t="str">
            <v>REVESTIMENTO E TRATAMENTO DE SUPERFICIES</v>
          </cell>
          <cell r="B6437" t="str">
            <v>REVE</v>
          </cell>
          <cell r="C6437" t="str">
            <v>CHAPISCO</v>
          </cell>
          <cell r="D6437" t="str">
            <v>0106</v>
          </cell>
        </row>
        <row r="6437">
          <cell r="G6437">
            <v>87892</v>
          </cell>
          <cell r="H6437" t="str">
            <v>CHAPISCO APLICADO EM ALVENARIA (SEM PRESENÇA DE VÃOS) E ESTRUTURAS DE CONCRETO DE FACHADA, COM ROLO PARA TEXTURA ACRÍLICA.  ARGAMASSA INDUSTRIALIZADA COM PREPARO EM MISTURADOR 300 KG. AF_10/2022</v>
          </cell>
          <cell r="I6437" t="str">
            <v>M2</v>
          </cell>
          <cell r="J6437" t="str">
            <v>COEFICIENTE DE REPRESENTATIVIDADE</v>
          </cell>
          <cell r="K6437" t="str">
            <v>9,61</v>
          </cell>
        </row>
        <row r="6438">
          <cell r="A6438" t="str">
            <v>REVESTIMENTO E TRATAMENTO DE SUPERFICIES</v>
          </cell>
          <cell r="B6438" t="str">
            <v>REVE</v>
          </cell>
          <cell r="C6438" t="str">
            <v>CHAPISCO</v>
          </cell>
          <cell r="D6438" t="str">
            <v>0106</v>
          </cell>
        </row>
        <row r="6438">
          <cell r="G6438">
            <v>87893</v>
          </cell>
          <cell r="H6438" t="str">
            <v>CHAPISCO APLICADO EM ALVENARIA (SEM PRESENÇA DE VÃOS) E ESTRUTURAS DE CONCRETO DE FACHADA, COM COLHER DE PEDREIRO.  ARGAMASSA TRAÇO 1:3 COM PREPARO MANUAL. AF_10/2022</v>
          </cell>
          <cell r="I6438" t="str">
            <v>M2</v>
          </cell>
          <cell r="J6438" t="str">
            <v>COEFICIENTE DE REPRESENTATIVIDADE</v>
          </cell>
          <cell r="K6438" t="str">
            <v>6,79</v>
          </cell>
        </row>
        <row r="6439">
          <cell r="A6439" t="str">
            <v>REVESTIMENTO E TRATAMENTO DE SUPERFICIES</v>
          </cell>
          <cell r="B6439" t="str">
            <v>REVE</v>
          </cell>
          <cell r="C6439" t="str">
            <v>CHAPISCO</v>
          </cell>
          <cell r="D6439" t="str">
            <v>0106</v>
          </cell>
        </row>
        <row r="6439">
          <cell r="G6439">
            <v>87894</v>
          </cell>
          <cell r="H6439" t="str">
            <v>CHAPISCO APLICADO EM ALVENARIA (SEM PRESENÇA DE VÃOS) E ESTRUTURAS DE CONCRETO DE FACHADA, COM COLHER DE PEDREIRO.  ARGAMASSA TRAÇO 1:3 COM PREPARO EM BETONEIRA 400L. AF_10/2022</v>
          </cell>
          <cell r="I6439" t="str">
            <v>M2</v>
          </cell>
          <cell r="J6439" t="str">
            <v>COEFICIENTE DE REPRESENTATIVIDADE</v>
          </cell>
          <cell r="K6439" t="str">
            <v>6,43</v>
          </cell>
        </row>
        <row r="6440">
          <cell r="A6440" t="str">
            <v>REVESTIMENTO E TRATAMENTO DE SUPERFICIES</v>
          </cell>
          <cell r="B6440" t="str">
            <v>REVE</v>
          </cell>
          <cell r="C6440" t="str">
            <v>CHAPISCO</v>
          </cell>
          <cell r="D6440" t="str">
            <v>0106</v>
          </cell>
        </row>
        <row r="6440">
          <cell r="G6440">
            <v>87896</v>
          </cell>
          <cell r="H6440" t="str">
            <v>CHAPISCO APLICADO EM ALVENARIA (SEM PRESENÇA DE VÃOS) E ESTRUTURAS DE CONCRETO DE FACHADA, COM EQUIPAMENTO DE PROJEÇÃO. ARGAMASSA TRAÇO 1:3 COM PREPARO MANUAL. AF_10/2022</v>
          </cell>
          <cell r="I6440" t="str">
            <v>M2</v>
          </cell>
          <cell r="J6440" t="str">
            <v>ATRIBUÍDO SÃO PAULO</v>
          </cell>
          <cell r="K6440" t="str">
            <v>5,29</v>
          </cell>
        </row>
        <row r="6441">
          <cell r="A6441" t="str">
            <v>REVESTIMENTO E TRATAMENTO DE SUPERFICIES</v>
          </cell>
          <cell r="B6441" t="str">
            <v>REVE</v>
          </cell>
          <cell r="C6441" t="str">
            <v>CHAPISCO</v>
          </cell>
          <cell r="D6441" t="str">
            <v>0106</v>
          </cell>
        </row>
        <row r="6441">
          <cell r="G6441">
            <v>87897</v>
          </cell>
          <cell r="H6441" t="str">
            <v>CHAPISCO APLICADO EM ALVENARIA (SEM PRESENÇA DE VÃOS) E ESTRUTURAS DE CONCRETO DE FACHADA, COM EQUIPAMENTO DE PROJEÇÃO.  ARGAMASSA TRAÇO 1:3 COM PREPARO EM BETONEIRA 400 L. AF_10/2022</v>
          </cell>
          <cell r="I6441" t="str">
            <v>M2</v>
          </cell>
          <cell r="J6441" t="str">
            <v>ATRIBUÍDO SÃO PAULO</v>
          </cell>
          <cell r="K6441" t="str">
            <v>4,93</v>
          </cell>
        </row>
        <row r="6442">
          <cell r="A6442" t="str">
            <v>REVESTIMENTO E TRATAMENTO DE SUPERFICIES</v>
          </cell>
          <cell r="B6442" t="str">
            <v>REVE</v>
          </cell>
          <cell r="C6442" t="str">
            <v>CHAPISCO</v>
          </cell>
          <cell r="D6442" t="str">
            <v>0106</v>
          </cell>
        </row>
        <row r="6442">
          <cell r="G6442">
            <v>87899</v>
          </cell>
          <cell r="H6442" t="str">
            <v>CHAPISCO APLICADO EM ALVENARIA (COM PRESENÇA DE VÃOS) E ESTRUTURAS DE CONCRETO DE FACHADA, COM ROLO PARA TEXTURA ACRÍLICA.  ARGAMASSA TRAÇO 1:4 E EMULSÃO POLIMÉRICA (ADESIVO) COM PREPARO MANUAL. AF_10/2022</v>
          </cell>
          <cell r="I6442" t="str">
            <v>M2</v>
          </cell>
          <cell r="J6442" t="str">
            <v>COEFICIENTE DE REPRESENTATIVIDADE</v>
          </cell>
          <cell r="K6442" t="str">
            <v>8,61</v>
          </cell>
        </row>
        <row r="6443">
          <cell r="A6443" t="str">
            <v>REVESTIMENTO E TRATAMENTO DE SUPERFICIES</v>
          </cell>
          <cell r="B6443" t="str">
            <v>REVE</v>
          </cell>
          <cell r="C6443" t="str">
            <v>CHAPISCO</v>
          </cell>
          <cell r="D6443" t="str">
            <v>0106</v>
          </cell>
        </row>
        <row r="6443">
          <cell r="G6443">
            <v>87900</v>
          </cell>
          <cell r="H6443" t="str">
            <v>CHAPISCO APLICADO EM ALVENARIA (COM PRESENÇA DE VÃOS) E ESTRUTURAS DE CONCRETO DE FACHADA, COM ROLO PARA TEXTURA ACRÍLICA.  ARGAMASSA TRAÇO 1:4 E EMULSÃO POLIMÉRICA (ADESIVO) COM PREPARO EM BETONEIRA 400L. AF_10/2022</v>
          </cell>
          <cell r="I6443" t="str">
            <v>M2</v>
          </cell>
          <cell r="J6443" t="str">
            <v>COEFICIENTE DE REPRESENTATIVIDADE</v>
          </cell>
          <cell r="K6443" t="str">
            <v>8,49</v>
          </cell>
        </row>
        <row r="6444">
          <cell r="A6444" t="str">
            <v>REVESTIMENTO E TRATAMENTO DE SUPERFICIES</v>
          </cell>
          <cell r="B6444" t="str">
            <v>REVE</v>
          </cell>
          <cell r="C6444" t="str">
            <v>CHAPISCO</v>
          </cell>
          <cell r="D6444" t="str">
            <v>0106</v>
          </cell>
        </row>
        <row r="6444">
          <cell r="G6444">
            <v>87902</v>
          </cell>
          <cell r="H6444" t="str">
            <v>CHAPISCO APLICADO EM ALVENARIA (COM PRESENÇA DE VÃOS) E ESTRUTURAS DE CONCRETO DE FACHADA, COM ROLO PARA TEXTURA ACRÍLICA.  ARGAMASSA INDUSTRIALIZADA COM PREPARO MANUAL. AF_10/2022</v>
          </cell>
          <cell r="I6444" t="str">
            <v>M2</v>
          </cell>
          <cell r="J6444" t="str">
            <v>COEFICIENTE DE REPRESENTATIVIDADE</v>
          </cell>
          <cell r="K6444" t="str">
            <v>10,57</v>
          </cell>
        </row>
        <row r="6445">
          <cell r="A6445" t="str">
            <v>REVESTIMENTO E TRATAMENTO DE SUPERFICIES</v>
          </cell>
          <cell r="B6445" t="str">
            <v>REVE</v>
          </cell>
          <cell r="C6445" t="str">
            <v>CHAPISCO</v>
          </cell>
          <cell r="D6445" t="str">
            <v>0106</v>
          </cell>
        </row>
        <row r="6445">
          <cell r="G6445">
            <v>87903</v>
          </cell>
          <cell r="H6445" t="str">
            <v>CHAPISCO APLICADO EM ALVENARIA (COM PRESENÇA DE VÃOS) E ESTRUTURAS DE CONCRETO DE FACHADA, COM ROLO PARA TEXTURA ACRÍLICA.  ARGAMASSA INDUSTRIALIZADA COM PREPARO EM MISTURADOR 300 KG. AF_10/2022</v>
          </cell>
          <cell r="I6445" t="str">
            <v>M2</v>
          </cell>
          <cell r="J6445" t="str">
            <v>COEFICIENTE DE REPRESENTATIVIDADE</v>
          </cell>
          <cell r="K6445" t="str">
            <v>10,26</v>
          </cell>
        </row>
        <row r="6446">
          <cell r="A6446" t="str">
            <v>REVESTIMENTO E TRATAMENTO DE SUPERFICIES</v>
          </cell>
          <cell r="B6446" t="str">
            <v>REVE</v>
          </cell>
          <cell r="C6446" t="str">
            <v>CHAPISCO</v>
          </cell>
          <cell r="D6446" t="str">
            <v>0106</v>
          </cell>
        </row>
        <row r="6446">
          <cell r="G6446">
            <v>87904</v>
          </cell>
          <cell r="H6446" t="str">
            <v>CHAPISCO APLICADO EM ALVENARIA (COM PRESENÇA DE VÃOS) E ESTRUTURAS DE CONCRETO DE FACHADA, COM COLHER DE PEDREIRO.  ARGAMASSA TRAÇO 1:3 COM PREPARO MANUAL. AF_10/2022</v>
          </cell>
          <cell r="I6446" t="str">
            <v>M2</v>
          </cell>
          <cell r="J6446" t="str">
            <v>COEFICIENTE DE REPRESENTATIVIDADE</v>
          </cell>
          <cell r="K6446" t="str">
            <v>7,82</v>
          </cell>
        </row>
        <row r="6447">
          <cell r="A6447" t="str">
            <v>REVESTIMENTO E TRATAMENTO DE SUPERFICIES</v>
          </cell>
          <cell r="B6447" t="str">
            <v>REVE</v>
          </cell>
          <cell r="C6447" t="str">
            <v>CHAPISCO</v>
          </cell>
          <cell r="D6447" t="str">
            <v>0106</v>
          </cell>
        </row>
        <row r="6447">
          <cell r="G6447">
            <v>87905</v>
          </cell>
          <cell r="H6447" t="str">
            <v>CHAPISCO APLICADO EM ALVENARIA (COM PRESENÇA DE VÃOS) E ESTRUTURAS DE CONCRETO DE FACHADA, COM COLHER DE PEDREIRO.  ARGAMASSA TRAÇO 1:3 COM PREPARO EM BETONEIRA 400L. AF_10/2022</v>
          </cell>
          <cell r="I6447" t="str">
            <v>M2</v>
          </cell>
          <cell r="J6447" t="str">
            <v>COEFICIENTE DE REPRESENTATIVIDADE</v>
          </cell>
          <cell r="K6447" t="str">
            <v>7,46</v>
          </cell>
        </row>
        <row r="6448">
          <cell r="A6448" t="str">
            <v>REVESTIMENTO E TRATAMENTO DE SUPERFICIES</v>
          </cell>
          <cell r="B6448" t="str">
            <v>REVE</v>
          </cell>
          <cell r="C6448" t="str">
            <v>CHAPISCO</v>
          </cell>
          <cell r="D6448" t="str">
            <v>0106</v>
          </cell>
        </row>
        <row r="6448">
          <cell r="G6448">
            <v>87907</v>
          </cell>
          <cell r="H6448" t="str">
            <v>CHAPISCO APLICADO EM ALVENARIA (COM PRESENÇA DE VÃOS) E ESTRUTURAS DE CONCRETO DE FACHADA, COM EQUIPAMENTO DE PROJEÇÃO.  ARGAMASSA TRAÇO 1:3 COM PREPARO MANUAL. AF_10/2022</v>
          </cell>
          <cell r="I6448" t="str">
            <v>M2</v>
          </cell>
          <cell r="J6448" t="str">
            <v>ATRIBUÍDO SÃO PAULO</v>
          </cell>
          <cell r="K6448" t="str">
            <v>6,31</v>
          </cell>
        </row>
        <row r="6449">
          <cell r="A6449" t="str">
            <v>REVESTIMENTO E TRATAMENTO DE SUPERFICIES</v>
          </cell>
          <cell r="B6449" t="str">
            <v>REVE</v>
          </cell>
          <cell r="C6449" t="str">
            <v>CHAPISCO</v>
          </cell>
          <cell r="D6449" t="str">
            <v>0106</v>
          </cell>
        </row>
        <row r="6449">
          <cell r="G6449">
            <v>87908</v>
          </cell>
          <cell r="H6449" t="str">
            <v>CHAPISCO APLICADO EM ALVENARIA (COM PRESENÇA DE VÃOS) E ESTRUTURAS DE CONCRETO DE FACHADA, COM EQUIPAMENTO DE PROJEÇÃO.  ARGAMASSA TRAÇO 1:3 COM PREPARO EM BETONEIRA 400 L. AF_10/2022</v>
          </cell>
          <cell r="I6449" t="str">
            <v>M2</v>
          </cell>
          <cell r="J6449" t="str">
            <v>ATRIBUÍDO SÃO PAULO</v>
          </cell>
          <cell r="K6449" t="str">
            <v>5,95</v>
          </cell>
        </row>
        <row r="6450">
          <cell r="A6450" t="str">
            <v>REVESTIMENTO E TRATAMENTO DE SUPERFICIES</v>
          </cell>
          <cell r="B6450" t="str">
            <v>REVE</v>
          </cell>
          <cell r="C6450" t="str">
            <v>CHAPISCO</v>
          </cell>
          <cell r="D6450" t="str">
            <v>0106</v>
          </cell>
        </row>
        <row r="6450">
          <cell r="G6450">
            <v>87910</v>
          </cell>
          <cell r="H6450" t="str">
            <v>CHAPISCO APLICADO SOMENTE NA ESTRUTURA DE CONCRETO DA FACHADA, COM DESEMPENADEIRA DENTADA. ARGAMASSA INDUSTRIALIZADA COM PREPARO MANUAL. AF_10/2022</v>
          </cell>
          <cell r="I6450" t="str">
            <v>M2</v>
          </cell>
          <cell r="J6450" t="str">
            <v>COEFICIENTE DE REPRESENTATIVIDADE</v>
          </cell>
          <cell r="K6450" t="str">
            <v>19,63</v>
          </cell>
        </row>
        <row r="6451">
          <cell r="A6451" t="str">
            <v>REVESTIMENTO E TRATAMENTO DE SUPERFICIES</v>
          </cell>
          <cell r="B6451" t="str">
            <v>REVE</v>
          </cell>
          <cell r="C6451" t="str">
            <v>CHAPISCO</v>
          </cell>
          <cell r="D6451" t="str">
            <v>0106</v>
          </cell>
        </row>
        <row r="6451">
          <cell r="G6451">
            <v>87911</v>
          </cell>
          <cell r="H6451" t="str">
            <v>CHAPISCO APLICADO SOMENTE NA ESTRUTURA DE CONCRETO DA FACHADA, COM DESEMPENADEIRA DENTADA. ARGAMASSA INDUSTRIALIZADA COM PREPARO EM MISTURADOR 300 KG. AF_10/2022</v>
          </cell>
          <cell r="I6451" t="str">
            <v>M2</v>
          </cell>
          <cell r="J6451" t="str">
            <v>COEFICIENTE DE REPRESENTATIVIDADE</v>
          </cell>
          <cell r="K6451" t="str">
            <v>18,97</v>
          </cell>
        </row>
        <row r="6452">
          <cell r="A6452" t="str">
            <v>REVESTIMENTO E TRATAMENTO DE SUPERFICIES</v>
          </cell>
          <cell r="B6452" t="str">
            <v>REVE</v>
          </cell>
          <cell r="C6452" t="str">
            <v>CHAPISCO</v>
          </cell>
          <cell r="D6452" t="str">
            <v>0106</v>
          </cell>
        </row>
        <row r="6452">
          <cell r="G6452">
            <v>104410</v>
          </cell>
          <cell r="H6452" t="str">
            <v>CHAPISCO APLICADO EM ALVENARIA E ESTRUTURAS DE CONCRETO INTERNAS, COM EQUIPAMENTO DE PROJEÇÃO.  ARGAMASSA TRAÇO 1:3 COM PREPARO MANUAL. AF_10/2022</v>
          </cell>
          <cell r="I6452" t="str">
            <v>M2</v>
          </cell>
          <cell r="J6452" t="str">
            <v>ATRIBUÍDO SÃO PAULO</v>
          </cell>
          <cell r="K6452" t="str">
            <v>4,87</v>
          </cell>
        </row>
        <row r="6453">
          <cell r="A6453" t="str">
            <v>REVESTIMENTO E TRATAMENTO DE SUPERFICIES</v>
          </cell>
          <cell r="B6453" t="str">
            <v>REVE</v>
          </cell>
          <cell r="C6453" t="str">
            <v>CHAPISCO</v>
          </cell>
          <cell r="D6453" t="str">
            <v>0106</v>
          </cell>
        </row>
        <row r="6453">
          <cell r="G6453">
            <v>104411</v>
          </cell>
          <cell r="H6453" t="str">
            <v>CHAPISCO APLICADO EM ALVENARIA E ESTRUTURAS DE CONCRETO INTERNAS, COM EQUIPAMENTO DE PROJEÇÃO.  ARGAMASSA TRAÇO 1:3 COM PREPARO EM BETONEIRA 400 L. AF_10/2022</v>
          </cell>
          <cell r="I6453" t="str">
            <v>M2</v>
          </cell>
          <cell r="J6453" t="str">
            <v>ATRIBUÍDO SÃO PAULO</v>
          </cell>
          <cell r="K6453" t="str">
            <v>4,87</v>
          </cell>
        </row>
        <row r="6454">
          <cell r="A6454" t="str">
            <v>REVESTIMENTO E TRATAMENTO DE SUPERFICIES</v>
          </cell>
          <cell r="B6454" t="str">
            <v>REVE</v>
          </cell>
          <cell r="C6454" t="str">
            <v>EMBOCO</v>
          </cell>
          <cell r="D6454" t="str">
            <v>0107</v>
          </cell>
        </row>
        <row r="6454">
          <cell r="G6454">
            <v>87411</v>
          </cell>
          <cell r="H6454" t="str">
            <v>APLICAÇÃO MANUAL DE GESSO DESEMPENADO (SEM TALISCAS) EM TETO DE AMBIENTES DE ÁREA MAIOR QUE 10M², ESPESSURA DE 0,5CM. AF_03/2023</v>
          </cell>
          <cell r="I6454" t="str">
            <v>M2</v>
          </cell>
          <cell r="J6454" t="str">
            <v>COEFICIENTE DE REPRESENTATIVIDADE</v>
          </cell>
          <cell r="K6454" t="str">
            <v>16,00</v>
          </cell>
        </row>
        <row r="6455">
          <cell r="A6455" t="str">
            <v>REVESTIMENTO E TRATAMENTO DE SUPERFICIES</v>
          </cell>
          <cell r="B6455" t="str">
            <v>REVE</v>
          </cell>
          <cell r="C6455" t="str">
            <v>EMBOCO</v>
          </cell>
          <cell r="D6455" t="str">
            <v>0107</v>
          </cell>
        </row>
        <row r="6455">
          <cell r="G6455">
            <v>87412</v>
          </cell>
          <cell r="H6455" t="str">
            <v>APLICAÇÃO MANUAL DE GESSO DESEMPENADO (SEM TALISCAS) EM TETO DE AMBIENTES DE ÁREA ENTRE 5M² E 10M², ESPESSURA DE 0,5CM. AF_03/2023</v>
          </cell>
          <cell r="I6455" t="str">
            <v>M2</v>
          </cell>
          <cell r="J6455" t="str">
            <v>COEFICIENTE DE REPRESENTATIVIDADE</v>
          </cell>
          <cell r="K6455" t="str">
            <v>23,55</v>
          </cell>
        </row>
        <row r="6456">
          <cell r="A6456" t="str">
            <v>REVESTIMENTO E TRATAMENTO DE SUPERFICIES</v>
          </cell>
          <cell r="B6456" t="str">
            <v>REVE</v>
          </cell>
          <cell r="C6456" t="str">
            <v>EMBOCO</v>
          </cell>
          <cell r="D6456" t="str">
            <v>0107</v>
          </cell>
        </row>
        <row r="6456">
          <cell r="G6456">
            <v>87413</v>
          </cell>
          <cell r="H6456" t="str">
            <v>APLICAÇÃO MANUAL DE GESSO DESEMPENADO (SEM TALISCAS) EM TETO DE AMBIENTES DE ÁREA MENOR QUE 5M², ESPESSURA DE 0,5CM. AF_03/2023</v>
          </cell>
          <cell r="I6456" t="str">
            <v>M2</v>
          </cell>
          <cell r="J6456" t="str">
            <v>COEFICIENTE DE REPRESENTATIVIDADE</v>
          </cell>
          <cell r="K6456" t="str">
            <v>27,89</v>
          </cell>
        </row>
        <row r="6457">
          <cell r="A6457" t="str">
            <v>REVESTIMENTO E TRATAMENTO DE SUPERFICIES</v>
          </cell>
          <cell r="B6457" t="str">
            <v>REVE</v>
          </cell>
          <cell r="C6457" t="str">
            <v>EMBOCO</v>
          </cell>
          <cell r="D6457" t="str">
            <v>0107</v>
          </cell>
        </row>
        <row r="6457">
          <cell r="G6457">
            <v>87414</v>
          </cell>
          <cell r="H6457" t="str">
            <v>APLICAÇÃO MANUAL DE GESSO DESEMPENADO (SEM TALISCAS) EM TETO DE AMBIENTES DE ÁREA MAIOR QUE 10M², ESPESSURA DE 1,0CM. AF_03/2023</v>
          </cell>
          <cell r="I6457" t="str">
            <v>M2</v>
          </cell>
          <cell r="J6457" t="str">
            <v>COEFICIENTE DE REPRESENTATIVIDADE</v>
          </cell>
          <cell r="K6457" t="str">
            <v>25,62</v>
          </cell>
        </row>
        <row r="6458">
          <cell r="A6458" t="str">
            <v>REVESTIMENTO E TRATAMENTO DE SUPERFICIES</v>
          </cell>
          <cell r="B6458" t="str">
            <v>REVE</v>
          </cell>
          <cell r="C6458" t="str">
            <v>EMBOCO</v>
          </cell>
          <cell r="D6458" t="str">
            <v>0107</v>
          </cell>
        </row>
        <row r="6458">
          <cell r="G6458">
            <v>87415</v>
          </cell>
          <cell r="H6458" t="str">
            <v>APLICAÇÃO MANUAL DE GESSO DESEMPENADO (SEM TALISCAS) EM TETO DE AMBIENTES DE ÁREA ENTRE 5M² E 10M², ESPESSURA DE 1,0CM. AF_03/2023</v>
          </cell>
          <cell r="I6458" t="str">
            <v>M2</v>
          </cell>
          <cell r="J6458" t="str">
            <v>COEFICIENTE DE REPRESENTATIVIDADE</v>
          </cell>
          <cell r="K6458" t="str">
            <v>33,17</v>
          </cell>
        </row>
        <row r="6459">
          <cell r="A6459" t="str">
            <v>REVESTIMENTO E TRATAMENTO DE SUPERFICIES</v>
          </cell>
          <cell r="B6459" t="str">
            <v>REVE</v>
          </cell>
          <cell r="C6459" t="str">
            <v>EMBOCO</v>
          </cell>
          <cell r="D6459" t="str">
            <v>0107</v>
          </cell>
        </row>
        <row r="6459">
          <cell r="G6459">
            <v>87416</v>
          </cell>
          <cell r="H6459" t="str">
            <v>APLICAÇÃO MANUAL DE GESSO DESEMPENADO (SEM TALISCAS) EM TETO DE AMBIENTES DE ÁREA MENOR QUE 5M², ESPESSURA DE 1,0CM. AF_03/2023</v>
          </cell>
          <cell r="I6459" t="str">
            <v>M2</v>
          </cell>
          <cell r="J6459" t="str">
            <v>COEFICIENTE DE REPRESENTATIVIDADE</v>
          </cell>
          <cell r="K6459" t="str">
            <v>37,51</v>
          </cell>
        </row>
        <row r="6460">
          <cell r="A6460" t="str">
            <v>REVESTIMENTO E TRATAMENTO DE SUPERFICIES</v>
          </cell>
          <cell r="B6460" t="str">
            <v>REVE</v>
          </cell>
          <cell r="C6460" t="str">
            <v>EMBOCO</v>
          </cell>
          <cell r="D6460" t="str">
            <v>0107</v>
          </cell>
        </row>
        <row r="6460">
          <cell r="G6460">
            <v>87418</v>
          </cell>
          <cell r="H6460" t="str">
            <v>APLICAÇÃO MANUAL DE GESSO DESEMPENADO (SEM TALISCAS) EM PAREDES, ESPESSURA DE 0,5CM. AF_03/2023</v>
          </cell>
          <cell r="I6460" t="str">
            <v>M2</v>
          </cell>
          <cell r="J6460" t="str">
            <v>COEFICIENTE DE REPRESENTATIVIDADE</v>
          </cell>
          <cell r="K6460" t="str">
            <v>18,39</v>
          </cell>
        </row>
        <row r="6461">
          <cell r="A6461" t="str">
            <v>REVESTIMENTO E TRATAMENTO DE SUPERFICIES</v>
          </cell>
          <cell r="B6461" t="str">
            <v>REVE</v>
          </cell>
          <cell r="C6461" t="str">
            <v>EMBOCO</v>
          </cell>
          <cell r="D6461" t="str">
            <v>0107</v>
          </cell>
        </row>
        <row r="6461">
          <cell r="G6461">
            <v>87421</v>
          </cell>
          <cell r="H6461" t="str">
            <v>APLICAÇÃO MANUAL DE GESSO DESEMPENADO (SEM TALISCAS) EM PAREDES, ESPESSURA DE 1,0CM. AF_03/2023</v>
          </cell>
          <cell r="I6461" t="str">
            <v>M2</v>
          </cell>
          <cell r="J6461" t="str">
            <v>COEFICIENTE DE REPRESENTATIVIDADE</v>
          </cell>
          <cell r="K6461" t="str">
            <v>28,36</v>
          </cell>
        </row>
        <row r="6462">
          <cell r="A6462" t="str">
            <v>REVESTIMENTO E TRATAMENTO DE SUPERFICIES</v>
          </cell>
          <cell r="B6462" t="str">
            <v>REVE</v>
          </cell>
          <cell r="C6462" t="str">
            <v>EMBOCO</v>
          </cell>
          <cell r="D6462" t="str">
            <v>0107</v>
          </cell>
        </row>
        <row r="6462">
          <cell r="G6462">
            <v>87424</v>
          </cell>
          <cell r="H6462" t="str">
            <v>APLICAÇÃO MANUAL DE GESSO SARRAFEADO (COM TALISCAS) EM PAREDES, ESPESSURA DE 1,0CM. AF_03/2023</v>
          </cell>
          <cell r="I6462" t="str">
            <v>M2</v>
          </cell>
          <cell r="J6462" t="str">
            <v>COEFICIENTE DE REPRESENTATIVIDADE</v>
          </cell>
          <cell r="K6462" t="str">
            <v>36,79</v>
          </cell>
        </row>
        <row r="6463">
          <cell r="A6463" t="str">
            <v>REVESTIMENTO E TRATAMENTO DE SUPERFICIES</v>
          </cell>
          <cell r="B6463" t="str">
            <v>REVE</v>
          </cell>
          <cell r="C6463" t="str">
            <v>EMBOCO</v>
          </cell>
          <cell r="D6463" t="str">
            <v>0107</v>
          </cell>
        </row>
        <row r="6463">
          <cell r="G6463">
            <v>87427</v>
          </cell>
          <cell r="H6463" t="str">
            <v>APLICAÇÃO MANUAL DE GESSO SARRAFEADO (COM TALISCAS) EM PAREDES, ESPESSURA DE 1,5CM. AF_03/2023</v>
          </cell>
          <cell r="I6463" t="str">
            <v>M2</v>
          </cell>
          <cell r="J6463" t="str">
            <v>COEFICIENTE DE REPRESENTATIVIDADE</v>
          </cell>
          <cell r="K6463" t="str">
            <v>43,73</v>
          </cell>
        </row>
        <row r="6464">
          <cell r="A6464" t="str">
            <v>REVESTIMENTO E TRATAMENTO DE SUPERFICIES</v>
          </cell>
          <cell r="B6464" t="str">
            <v>REVE</v>
          </cell>
          <cell r="C6464" t="str">
            <v>EMBOCO</v>
          </cell>
          <cell r="D6464" t="str">
            <v>0107</v>
          </cell>
        </row>
        <row r="6464">
          <cell r="G6464">
            <v>87430</v>
          </cell>
          <cell r="H6464" t="str">
            <v>APLICAÇÃO DE GESSO PROJETADO COM EQUIPAMENTO DE PROJEÇÃO EM PAREDES, DESEMPENADO (SEM TALISCAS), ESPESSURA DE 0,5CM. AF_03/2023</v>
          </cell>
          <cell r="I6464" t="str">
            <v>M2</v>
          </cell>
          <cell r="J6464" t="str">
            <v>COEFICIENTE DE REPRESENTATIVIDADE</v>
          </cell>
          <cell r="K6464" t="str">
            <v>18,31</v>
          </cell>
        </row>
        <row r="6465">
          <cell r="A6465" t="str">
            <v>REVESTIMENTO E TRATAMENTO DE SUPERFICIES</v>
          </cell>
          <cell r="B6465" t="str">
            <v>REVE</v>
          </cell>
          <cell r="C6465" t="str">
            <v>EMBOCO</v>
          </cell>
          <cell r="D6465" t="str">
            <v>0107</v>
          </cell>
        </row>
        <row r="6465">
          <cell r="G6465">
            <v>87433</v>
          </cell>
          <cell r="H6465" t="str">
            <v>APLICAÇÃO DE GESSO PROJETADO COM EQUIPAMENTO DE PROJEÇÃO EM PAREDES, DESEMPENADO (SEM TALISCAS), ESPESSURA DE 1,0CM. AF_03/2023</v>
          </cell>
          <cell r="I6465" t="str">
            <v>M2</v>
          </cell>
          <cell r="J6465" t="str">
            <v>COEFICIENTE DE REPRESENTATIVIDADE</v>
          </cell>
          <cell r="K6465" t="str">
            <v>26,82</v>
          </cell>
        </row>
        <row r="6466">
          <cell r="A6466" t="str">
            <v>REVESTIMENTO E TRATAMENTO DE SUPERFICIES</v>
          </cell>
          <cell r="B6466" t="str">
            <v>REVE</v>
          </cell>
          <cell r="C6466" t="str">
            <v>EMBOCO</v>
          </cell>
          <cell r="D6466" t="str">
            <v>0107</v>
          </cell>
        </row>
        <row r="6466">
          <cell r="G6466">
            <v>87436</v>
          </cell>
          <cell r="H6466" t="str">
            <v>APLICAÇÃO DE GESSO PROJETADO COM EQUIPAMENTO DE PROJEÇÃO EM PAREDES, SARRAFEADO (COM TALISCAS), ESPESSURA DE 1,0CM. AF_03/2023</v>
          </cell>
          <cell r="I6466" t="str">
            <v>M2</v>
          </cell>
          <cell r="J6466" t="str">
            <v>COEFICIENTE DE REPRESENTATIVIDADE</v>
          </cell>
          <cell r="K6466" t="str">
            <v>30,24</v>
          </cell>
        </row>
        <row r="6467">
          <cell r="A6467" t="str">
            <v>REVESTIMENTO E TRATAMENTO DE SUPERFICIES</v>
          </cell>
          <cell r="B6467" t="str">
            <v>REVE</v>
          </cell>
          <cell r="C6467" t="str">
            <v>EMBOCO</v>
          </cell>
          <cell r="D6467" t="str">
            <v>0107</v>
          </cell>
        </row>
        <row r="6467">
          <cell r="G6467">
            <v>87439</v>
          </cell>
          <cell r="H6467" t="str">
            <v>APLICAÇÃO DE GESSO PROJETADO COM EQUIPAMENTO DE PROJEÇÃO EM PAREDES, SARRAFEADO (COM TALISCAS), ESPESSURA DE 1,5CM. AF_03/2023</v>
          </cell>
          <cell r="I6467" t="str">
            <v>M2</v>
          </cell>
          <cell r="J6467" t="str">
            <v>COEFICIENTE DE REPRESENTATIVIDADE</v>
          </cell>
          <cell r="K6467" t="str">
            <v>37,17</v>
          </cell>
        </row>
        <row r="6468">
          <cell r="A6468" t="str">
            <v>REVESTIMENTO E TRATAMENTO DE SUPERFICIES</v>
          </cell>
          <cell r="B6468" t="str">
            <v>REVE</v>
          </cell>
          <cell r="C6468" t="str">
            <v>EMBOCO</v>
          </cell>
          <cell r="D6468" t="str">
            <v>0107</v>
          </cell>
        </row>
        <row r="6468">
          <cell r="G6468">
            <v>87527</v>
          </cell>
          <cell r="H6468" t="str">
            <v>EMBOÇO, EM ARGAMASSA TRAÇO 1:2:8, PREPARO MECÂNICO, APLICADO MANUALMENTE EM PAREDES INTERNAS DE AMBIENTES COM ÁREA MENOR QUE 5M², E =17,5MM, COM TALISCAS. AF_03/2024</v>
          </cell>
          <cell r="I6468" t="str">
            <v>M2</v>
          </cell>
          <cell r="J6468" t="str">
            <v>COEFICIENTE DE REPRESENTATIVIDADE</v>
          </cell>
          <cell r="K6468" t="str">
            <v>37,32</v>
          </cell>
        </row>
        <row r="6469">
          <cell r="A6469" t="str">
            <v>REVESTIMENTO E TRATAMENTO DE SUPERFICIES</v>
          </cell>
          <cell r="B6469" t="str">
            <v>REVE</v>
          </cell>
          <cell r="C6469" t="str">
            <v>EMBOCO</v>
          </cell>
          <cell r="D6469" t="str">
            <v>0107</v>
          </cell>
        </row>
        <row r="6469">
          <cell r="G6469">
            <v>87528</v>
          </cell>
          <cell r="H6469" t="str">
            <v>EMBOÇO, EM ARGAMASSA TRAÇO 1:2:8, PREPARO MANUAL, APLICADO MANUALMENTE EM PAREDES INTERNAS DE AMBIENTES COM ÁREA MENOR QUE 5M², E = 17,5MM, COM TALISCAS. AF_03/2024</v>
          </cell>
          <cell r="I6469" t="str">
            <v>M2</v>
          </cell>
          <cell r="J6469" t="str">
            <v>COEFICIENTE DE REPRESENTATIVIDADE</v>
          </cell>
          <cell r="K6469" t="str">
            <v>40,10</v>
          </cell>
        </row>
        <row r="6470">
          <cell r="A6470" t="str">
            <v>REVESTIMENTO E TRATAMENTO DE SUPERFICIES</v>
          </cell>
          <cell r="B6470" t="str">
            <v>REVE</v>
          </cell>
          <cell r="C6470" t="str">
            <v>EMBOCO</v>
          </cell>
          <cell r="D6470" t="str">
            <v>0107</v>
          </cell>
        </row>
        <row r="6470">
          <cell r="G6470">
            <v>87529</v>
          </cell>
          <cell r="H6470" t="str">
            <v>MASSA ÚNICA, EM ARGAMASSA TRAÇO 1:2:8, PREPARO MECÂNICO, APLICADA MANUALMENTE EM PAREDES INTERNAS DE AMBIENTES COM ÁREA ENTRE 5M² E 10M², E = 17,5MM, COM TALISCAS. AF_03/2024</v>
          </cell>
          <cell r="I6470" t="str">
            <v>M2</v>
          </cell>
          <cell r="J6470" t="str">
            <v>COEFICIENTE DE REPRESENTATIVIDADE</v>
          </cell>
          <cell r="K6470" t="str">
            <v>34,59</v>
          </cell>
        </row>
        <row r="6471">
          <cell r="A6471" t="str">
            <v>REVESTIMENTO E TRATAMENTO DE SUPERFICIES</v>
          </cell>
          <cell r="B6471" t="str">
            <v>REVE</v>
          </cell>
          <cell r="C6471" t="str">
            <v>EMBOCO</v>
          </cell>
          <cell r="D6471" t="str">
            <v>0107</v>
          </cell>
        </row>
        <row r="6471">
          <cell r="G6471">
            <v>87530</v>
          </cell>
          <cell r="H6471" t="str">
            <v>MASSA ÚNICA, EM ARGAMASSA TRAÇO 1:2:8, PREPARO MANUAL, APLICADA MANUALMENTE EM PAREDES INTERNAS DE AMBIENTES COM ÁREA ENTRE 5M² E 10M², E = 17,5MM, COM TALISCAS. AF_03/2024</v>
          </cell>
          <cell r="I6471" t="str">
            <v>M2</v>
          </cell>
          <cell r="J6471" t="str">
            <v>COEFICIENTE DE REPRESENTATIVIDADE</v>
          </cell>
          <cell r="K6471" t="str">
            <v>37,37</v>
          </cell>
        </row>
        <row r="6472">
          <cell r="A6472" t="str">
            <v>REVESTIMENTO E TRATAMENTO DE SUPERFICIES</v>
          </cell>
          <cell r="B6472" t="str">
            <v>REVE</v>
          </cell>
          <cell r="C6472" t="str">
            <v>EMBOCO</v>
          </cell>
          <cell r="D6472" t="str">
            <v>0107</v>
          </cell>
        </row>
        <row r="6472">
          <cell r="G6472">
            <v>87531</v>
          </cell>
          <cell r="H6472" t="str">
            <v>EMBOÇO, EM ARGAMASSA TRAÇO 1:2:8, PREPARO MECÂNICO, APLICADO MANUALMENTE EM PAREDES INTERNAS DE AMBIENTES COM ÁREA ENTRE 5M² E 10M², E = 17,5MM, COM TALISCAS. AF_03/2024</v>
          </cell>
          <cell r="I6472" t="str">
            <v>M2</v>
          </cell>
          <cell r="J6472" t="str">
            <v>COEFICIENTE DE REPRESENTATIVIDADE</v>
          </cell>
          <cell r="K6472" t="str">
            <v>33,48</v>
          </cell>
        </row>
        <row r="6473">
          <cell r="A6473" t="str">
            <v>REVESTIMENTO E TRATAMENTO DE SUPERFICIES</v>
          </cell>
          <cell r="B6473" t="str">
            <v>REVE</v>
          </cell>
          <cell r="C6473" t="str">
            <v>EMBOCO</v>
          </cell>
          <cell r="D6473" t="str">
            <v>0107</v>
          </cell>
        </row>
        <row r="6473">
          <cell r="G6473">
            <v>87532</v>
          </cell>
          <cell r="H6473" t="str">
            <v>EMBOÇO, EM ARGAMASSA TRAÇO 1:2:8, PREPARO MANUAL, APLICADO MANUALMENTE EM PAREDES INTERNAS DE AMBIENTES COM ÁREA ENTRE 5M² E 10M², E = 17,5MM, COM TALISCAS. AF_03/2024</v>
          </cell>
          <cell r="I6473" t="str">
            <v>M2</v>
          </cell>
          <cell r="J6473" t="str">
            <v>COEFICIENTE DE REPRESENTATIVIDADE</v>
          </cell>
          <cell r="K6473" t="str">
            <v>36,26</v>
          </cell>
        </row>
        <row r="6474">
          <cell r="A6474" t="str">
            <v>REVESTIMENTO E TRATAMENTO DE SUPERFICIES</v>
          </cell>
          <cell r="B6474" t="str">
            <v>REVE</v>
          </cell>
          <cell r="C6474" t="str">
            <v>EMBOCO</v>
          </cell>
          <cell r="D6474" t="str">
            <v>0107</v>
          </cell>
        </row>
        <row r="6474">
          <cell r="G6474">
            <v>87535</v>
          </cell>
          <cell r="H6474" t="str">
            <v>EMBOÇO, EM ARGAMASSA TRAÇO 1:2:8, PREPARO MECÂNICO, APLICADO MANUALMENTE EM PAREDES INTERNAS DE AMBIENTES COM ÁREA MAIOR QUE 10M², E = 17,5MM, COM TALISCAS. AF_03/2024</v>
          </cell>
          <cell r="I6474" t="str">
            <v>M2</v>
          </cell>
          <cell r="J6474" t="str">
            <v>COEFICIENTE DE REPRESENTATIVIDADE</v>
          </cell>
          <cell r="K6474" t="str">
            <v>31,20</v>
          </cell>
        </row>
        <row r="6475">
          <cell r="A6475" t="str">
            <v>REVESTIMENTO E TRATAMENTO DE SUPERFICIES</v>
          </cell>
          <cell r="B6475" t="str">
            <v>REVE</v>
          </cell>
          <cell r="C6475" t="str">
            <v>EMBOCO</v>
          </cell>
          <cell r="D6475" t="str">
            <v>0107</v>
          </cell>
        </row>
        <row r="6475">
          <cell r="G6475">
            <v>87536</v>
          </cell>
          <cell r="H6475" t="str">
            <v>EMBOÇO, EM ARGAMASSA TRAÇO 1:2:8, PREPARO MANUAL, APLICADO MANUALMENTE EM PAREDES INTERNAS DE AMBIENTES COM ÁREA MAIOR QUE 10M², E = 17,5MM, COM TALISCAS. AF_03/2024</v>
          </cell>
          <cell r="I6475" t="str">
            <v>M2</v>
          </cell>
          <cell r="J6475" t="str">
            <v>COEFICIENTE DE REPRESENTATIVIDADE</v>
          </cell>
          <cell r="K6475" t="str">
            <v>33,98</v>
          </cell>
        </row>
        <row r="6476">
          <cell r="A6476" t="str">
            <v>REVESTIMENTO E TRATAMENTO DE SUPERFICIES</v>
          </cell>
          <cell r="B6476" t="str">
            <v>REVE</v>
          </cell>
          <cell r="C6476" t="str">
            <v>EMBOCO</v>
          </cell>
          <cell r="D6476" t="str">
            <v>0107</v>
          </cell>
        </row>
        <row r="6476">
          <cell r="G6476">
            <v>87539</v>
          </cell>
          <cell r="H6476" t="str">
            <v>EMBOÇO, EM ARGAMASSA INDUSTRIALIZADA, PREPARO MECÂNICO, APLICADO COM EQUIPAMENTO DE MISTURA E PROJEÇÃO DE ARGAMASSA EM PAREDES INTERNAS, E = 17,5MM, COM TALISCAS. AF_03/2024</v>
          </cell>
          <cell r="I6476" t="str">
            <v>M2</v>
          </cell>
          <cell r="J6476" t="str">
            <v>COEFICIENTE DE REPRESENTATIVIDADE</v>
          </cell>
          <cell r="K6476" t="str">
            <v>57,19</v>
          </cell>
        </row>
        <row r="6477">
          <cell r="A6477" t="str">
            <v>REVESTIMENTO E TRATAMENTO DE SUPERFICIES</v>
          </cell>
          <cell r="B6477" t="str">
            <v>REVE</v>
          </cell>
          <cell r="C6477" t="str">
            <v>EMBOCO</v>
          </cell>
          <cell r="D6477" t="str">
            <v>0107</v>
          </cell>
        </row>
        <row r="6477">
          <cell r="G6477">
            <v>87543</v>
          </cell>
          <cell r="H6477" t="str">
            <v>MASSA ÚNICA, EM ARGAMASSA INDUSTRIALIZADA, PREPARO MECÂNICO, APLICADA COM EQUIPAMENTO DE MISTURA E PROJEÇÃO DE ARGAMASSA EM PAREDES INTERNAS, E = 5MM, SEM TALISCAS. AF_03/2024</v>
          </cell>
          <cell r="I6477" t="str">
            <v>M2</v>
          </cell>
          <cell r="J6477" t="str">
            <v>COEFICIENTE DE REPRESENTATIVIDADE</v>
          </cell>
          <cell r="K6477" t="str">
            <v>21,87</v>
          </cell>
        </row>
        <row r="6478">
          <cell r="A6478" t="str">
            <v>REVESTIMENTO E TRATAMENTO DE SUPERFICIES</v>
          </cell>
          <cell r="B6478" t="str">
            <v>REVE</v>
          </cell>
          <cell r="C6478" t="str">
            <v>EMBOCO</v>
          </cell>
          <cell r="D6478" t="str">
            <v>0107</v>
          </cell>
        </row>
        <row r="6478">
          <cell r="G6478">
            <v>87545</v>
          </cell>
          <cell r="H6478" t="str">
            <v>EMBOÇO, EM ARGAMASSA TRAÇO 1:2:8, PREPARO MECÂNICO, APLICADO MANUALMENTE EM PAREDES INTERNAS, PARA AMBIENTES COM ÁREA MENOR QUE 5M², E = 10MM, COM TALISCAS. AF_03/2024</v>
          </cell>
          <cell r="I6478" t="str">
            <v>M2</v>
          </cell>
          <cell r="J6478" t="str">
            <v>COEFICIENTE DE REPRESENTATIVIDADE</v>
          </cell>
          <cell r="K6478" t="str">
            <v>27,48</v>
          </cell>
        </row>
        <row r="6479">
          <cell r="A6479" t="str">
            <v>REVESTIMENTO E TRATAMENTO DE SUPERFICIES</v>
          </cell>
          <cell r="B6479" t="str">
            <v>REVE</v>
          </cell>
          <cell r="C6479" t="str">
            <v>EMBOCO</v>
          </cell>
          <cell r="D6479" t="str">
            <v>0107</v>
          </cell>
        </row>
        <row r="6479">
          <cell r="G6479">
            <v>87546</v>
          </cell>
          <cell r="H6479" t="str">
            <v>EMBOÇO, EM ARGAMASSA TRAÇO 1:2:8, PREPARO MANUAL, APLICADO MANUALMENTE EM PAREDES INTERNAS, PARA AMBIENTES COM ÁREA MENOR QUE 5M², E = 10MM, COM TALISCAS. AF_03/2024</v>
          </cell>
          <cell r="I6479" t="str">
            <v>M2</v>
          </cell>
          <cell r="J6479" t="str">
            <v>COEFICIENTE DE REPRESENTATIVIDADE</v>
          </cell>
          <cell r="K6479" t="str">
            <v>29,26</v>
          </cell>
        </row>
        <row r="6480">
          <cell r="A6480" t="str">
            <v>REVESTIMENTO E TRATAMENTO DE SUPERFICIES</v>
          </cell>
          <cell r="B6480" t="str">
            <v>REVE</v>
          </cell>
          <cell r="C6480" t="str">
            <v>EMBOCO</v>
          </cell>
          <cell r="D6480" t="str">
            <v>0107</v>
          </cell>
        </row>
        <row r="6480">
          <cell r="G6480">
            <v>87547</v>
          </cell>
          <cell r="H6480" t="str">
            <v>MASSA ÚNICA, EM ARGAMASSA TRAÇO 1:2:8, PREPARO MECÂNICO, APLICADA MANUALMENTE EM PAREDES INTERNAS DE AMBIENTES COM ÁREA ENTRE 5M² E 10M², E = 10MM, COM TALISCAS. AF_03/2024</v>
          </cell>
          <cell r="I6480" t="str">
            <v>M2</v>
          </cell>
          <cell r="J6480" t="str">
            <v>COEFICIENTE DE REPRESENTATIVIDADE</v>
          </cell>
          <cell r="K6480" t="str">
            <v>24,74</v>
          </cell>
        </row>
        <row r="6481">
          <cell r="A6481" t="str">
            <v>REVESTIMENTO E TRATAMENTO DE SUPERFICIES</v>
          </cell>
          <cell r="B6481" t="str">
            <v>REVE</v>
          </cell>
          <cell r="C6481" t="str">
            <v>EMBOCO</v>
          </cell>
          <cell r="D6481" t="str">
            <v>0107</v>
          </cell>
        </row>
        <row r="6481">
          <cell r="G6481">
            <v>87548</v>
          </cell>
          <cell r="H6481" t="str">
            <v>MASSA ÚNICA, EM ARGAMASSA TRAÇO 1:2:8, PREPARO MANUAL, APLICADA MANUALMENTE EM PAREDES INTERNAS DE AMBIENTES COM ÁREA ENTRE 5M² E 10M², E = 10MM, COM TALISCAS. AF_03/2024</v>
          </cell>
          <cell r="I6481" t="str">
            <v>M2</v>
          </cell>
          <cell r="J6481" t="str">
            <v>COEFICIENTE DE REPRESENTATIVIDADE</v>
          </cell>
          <cell r="K6481" t="str">
            <v>26,52</v>
          </cell>
        </row>
        <row r="6482">
          <cell r="A6482" t="str">
            <v>REVESTIMENTO E TRATAMENTO DE SUPERFICIES</v>
          </cell>
          <cell r="B6482" t="str">
            <v>REVE</v>
          </cell>
          <cell r="C6482" t="str">
            <v>EMBOCO</v>
          </cell>
          <cell r="D6482" t="str">
            <v>0107</v>
          </cell>
        </row>
        <row r="6482">
          <cell r="G6482">
            <v>87549</v>
          </cell>
          <cell r="H6482" t="str">
            <v>EMBOÇO, EM ARGAMASSA TRAÇO 1:2:8, PREPARO MECÂNICO, APLICADO MANUALMENTE EM PAREDES INTERNAS DE AMBIENTES COM ÁREA ENTRE 5M² E 10M², E = 10MM, COM TALISCAS. AF_03/2024</v>
          </cell>
          <cell r="I6482" t="str">
            <v>M2</v>
          </cell>
          <cell r="J6482" t="str">
            <v>COEFICIENTE DE REPRESENTATIVIDADE</v>
          </cell>
          <cell r="K6482" t="str">
            <v>23,64</v>
          </cell>
        </row>
        <row r="6483">
          <cell r="A6483" t="str">
            <v>REVESTIMENTO E TRATAMENTO DE SUPERFICIES</v>
          </cell>
          <cell r="B6483" t="str">
            <v>REVE</v>
          </cell>
          <cell r="C6483" t="str">
            <v>EMBOCO</v>
          </cell>
          <cell r="D6483" t="str">
            <v>0107</v>
          </cell>
        </row>
        <row r="6483">
          <cell r="G6483">
            <v>87550</v>
          </cell>
          <cell r="H6483" t="str">
            <v>EMBOÇO, EM ARGAMASSA TRAÇO 1:2:8, PREPARO MANUAL, APLICADO MANUALMENTE EM PAREDES INTERNAS DE AMBIENTES COM ÁREA ENTRE 5M² E 10M², E = 10MM, COM TALISCAS. AF_03/2024</v>
          </cell>
          <cell r="I6483" t="str">
            <v>M2</v>
          </cell>
          <cell r="J6483" t="str">
            <v>COEFICIENTE DE REPRESENTATIVIDADE</v>
          </cell>
          <cell r="K6483" t="str">
            <v>25,42</v>
          </cell>
        </row>
        <row r="6484">
          <cell r="A6484" t="str">
            <v>REVESTIMENTO E TRATAMENTO DE SUPERFICIES</v>
          </cell>
          <cell r="B6484" t="str">
            <v>REVE</v>
          </cell>
          <cell r="C6484" t="str">
            <v>EMBOCO</v>
          </cell>
          <cell r="D6484" t="str">
            <v>0107</v>
          </cell>
        </row>
        <row r="6484">
          <cell r="G6484">
            <v>87553</v>
          </cell>
          <cell r="H6484" t="str">
            <v>EMBOÇO, EM ARGAMASSA TRAÇO 1:2:8, PREPARO MECÂNICO, APLICADO MANUALMENTE EM PAREDES INTERNAS DE AMBIENTES COM ÁREA MAIOR QUE 10M², E = 10MM, COM TALISCAS. AF_03/2024</v>
          </cell>
          <cell r="I6484" t="str">
            <v>M2</v>
          </cell>
          <cell r="J6484" t="str">
            <v>COEFICIENTE DE REPRESENTATIVIDADE</v>
          </cell>
          <cell r="K6484" t="str">
            <v>21,34</v>
          </cell>
        </row>
        <row r="6485">
          <cell r="A6485" t="str">
            <v>REVESTIMENTO E TRATAMENTO DE SUPERFICIES</v>
          </cell>
          <cell r="B6485" t="str">
            <v>REVE</v>
          </cell>
          <cell r="C6485" t="str">
            <v>EMBOCO</v>
          </cell>
          <cell r="D6485" t="str">
            <v>0107</v>
          </cell>
        </row>
        <row r="6485">
          <cell r="G6485">
            <v>87554</v>
          </cell>
          <cell r="H6485" t="str">
            <v>EMBOÇO, EM ARGAMASSA TRAÇO 1:2:8, PREPARO MANUAL, APLICADO MANUALMENTE EM PAREDES INTERNAS DE AMBIENTES COM ÁREA MAIOR QUE 10M², E = 10MM, COM TALISCAS. AF_03/2024</v>
          </cell>
          <cell r="I6485" t="str">
            <v>M2</v>
          </cell>
          <cell r="J6485" t="str">
            <v>COEFICIENTE DE REPRESENTATIVIDADE</v>
          </cell>
          <cell r="K6485" t="str">
            <v>23,12</v>
          </cell>
        </row>
        <row r="6486">
          <cell r="A6486" t="str">
            <v>REVESTIMENTO E TRATAMENTO DE SUPERFICIES</v>
          </cell>
          <cell r="B6486" t="str">
            <v>REVE</v>
          </cell>
          <cell r="C6486" t="str">
            <v>EMBOCO</v>
          </cell>
          <cell r="D6486" t="str">
            <v>0107</v>
          </cell>
        </row>
        <row r="6486">
          <cell r="G6486">
            <v>87557</v>
          </cell>
          <cell r="H6486" t="str">
            <v>EMBOÇO, EM ARGAMASSA INDUSTRIALIZADA, PREPARO MECÂNICO, APLICADO COM EQUIPAMENTO DE MISTURA E PROJEÇÃO DE ARGAMASSA EM PAREDES INTERNAS, E = 10MM, COM TALISCAS. AF_03/2024</v>
          </cell>
          <cell r="I6486" t="str">
            <v>M2</v>
          </cell>
          <cell r="J6486" t="str">
            <v>COEFICIENTE DE REPRESENTATIVIDADE</v>
          </cell>
          <cell r="K6486" t="str">
            <v>37,81</v>
          </cell>
        </row>
        <row r="6487">
          <cell r="A6487" t="str">
            <v>REVESTIMENTO E TRATAMENTO DE SUPERFICIES</v>
          </cell>
          <cell r="B6487" t="str">
            <v>REVE</v>
          </cell>
          <cell r="C6487" t="str">
            <v>EMBOCO</v>
          </cell>
          <cell r="D6487" t="str">
            <v>0107</v>
          </cell>
        </row>
        <row r="6487">
          <cell r="G6487">
            <v>87561</v>
          </cell>
          <cell r="H6487" t="str">
            <v>MASSA ÚNICA, EM ARGAMASSA INDUSTRIALIZADA, PREPARO MECÂNICO, APLICADA COM EQUIPAMENTO DE MISTURA E PROJEÇÃO DE ARGAMASSA EM PAREDES INTERNAS, E = 10MM, SEM TALISCAS. AF_03/2024</v>
          </cell>
          <cell r="I6487" t="str">
            <v>M2</v>
          </cell>
          <cell r="J6487" t="str">
            <v>COEFICIENTE DE REPRESENTATIVIDADE</v>
          </cell>
          <cell r="K6487" t="str">
            <v>37,31</v>
          </cell>
        </row>
        <row r="6488">
          <cell r="A6488" t="str">
            <v>REVESTIMENTO E TRATAMENTO DE SUPERFICIES</v>
          </cell>
          <cell r="B6488" t="str">
            <v>REVE</v>
          </cell>
          <cell r="C6488" t="str">
            <v>EMBOCO</v>
          </cell>
          <cell r="D6488" t="str">
            <v>0107</v>
          </cell>
        </row>
        <row r="6488">
          <cell r="G6488">
            <v>87775</v>
          </cell>
          <cell r="H6488" t="str">
            <v>EMBOÇO OU MASSA ÚNICA EM ARGAMASSA TRAÇO 1:2:8, PREPARO MECÂNICO COM BETONEIRA 400 L, APLICADA MANUALMENTE EM PANOS DE FACHADA COM PRESENÇA DE VÃOS, ESPESSURA DE 25 MM. AF_08/2022</v>
          </cell>
          <cell r="I6488" t="str">
            <v>M2</v>
          </cell>
          <cell r="J6488" t="str">
            <v>COEFICIENTE DE REPRESENTATIVIDADE</v>
          </cell>
          <cell r="K6488" t="str">
            <v>51,23</v>
          </cell>
        </row>
        <row r="6489">
          <cell r="A6489" t="str">
            <v>REVESTIMENTO E TRATAMENTO DE SUPERFICIES</v>
          </cell>
          <cell r="B6489" t="str">
            <v>REVE</v>
          </cell>
          <cell r="C6489" t="str">
            <v>EMBOCO</v>
          </cell>
          <cell r="D6489" t="str">
            <v>0107</v>
          </cell>
        </row>
        <row r="6489">
          <cell r="G6489">
            <v>87777</v>
          </cell>
          <cell r="H6489" t="str">
            <v>EMBOÇO OU MASSA ÚNICA EM ARGAMASSA TRAÇO 1:2:8, PREPARO MANUAL, APLICADA MANUALMENTE EM PANOS DE FACHADA COM PRESENÇA DE VÃOS, ESPESSURA DE 25 MM. AF_08/2022</v>
          </cell>
          <cell r="I6489" t="str">
            <v>M2</v>
          </cell>
          <cell r="J6489" t="str">
            <v>COEFICIENTE DE REPRESENTATIVIDADE</v>
          </cell>
          <cell r="K6489" t="str">
            <v>54,10</v>
          </cell>
        </row>
        <row r="6490">
          <cell r="A6490" t="str">
            <v>REVESTIMENTO E TRATAMENTO DE SUPERFICIES</v>
          </cell>
          <cell r="B6490" t="str">
            <v>REVE</v>
          </cell>
          <cell r="C6490" t="str">
            <v>EMBOCO</v>
          </cell>
          <cell r="D6490" t="str">
            <v>0107</v>
          </cell>
        </row>
        <row r="6490">
          <cell r="G6490">
            <v>87778</v>
          </cell>
          <cell r="H6490" t="str">
            <v>EMBOÇO OU MASSA ÚNICA EM ARGAMASSA INDUSTRIALIZADA, PREPARO MECÂNICO E APLICAÇÃO COM EQUIPAMENTO DE MISTURA E PROJEÇÃO DE 1,5 M3/H DE ARGAMASSA EM PANOS DE FACHADA COM PRESENÇA DE VÃOS, ESPESSURA DE 25 MM. AF_08/2022</v>
          </cell>
          <cell r="I6490" t="str">
            <v>M2</v>
          </cell>
          <cell r="J6490" t="str">
            <v>COEFICIENTE DE REPRESENTATIVIDADE</v>
          </cell>
          <cell r="K6490" t="str">
            <v>77,57</v>
          </cell>
        </row>
        <row r="6491">
          <cell r="A6491" t="str">
            <v>REVESTIMENTO E TRATAMENTO DE SUPERFICIES</v>
          </cell>
          <cell r="B6491" t="str">
            <v>REVE</v>
          </cell>
          <cell r="C6491" t="str">
            <v>EMBOCO</v>
          </cell>
          <cell r="D6491" t="str">
            <v>0107</v>
          </cell>
        </row>
        <row r="6491">
          <cell r="G6491">
            <v>87779</v>
          </cell>
          <cell r="H6491" t="str">
            <v>EMBOÇO OU MASSA ÚNICA EM ARGAMASSA TRAÇO 1:2:8, PREPARO MECÂNICO COM BETONEIRA 400 L, APLICADA MANUALMENTE EM PANOS DE FACHADA COM PRESENÇA DE VÃOS, ESPESSURA DE 35 MM. AF_08/2022</v>
          </cell>
          <cell r="I6491" t="str">
            <v>M2</v>
          </cell>
          <cell r="J6491" t="str">
            <v>COEFICIENTE DE REPRESENTATIVIDADE</v>
          </cell>
          <cell r="K6491" t="str">
            <v>65,99</v>
          </cell>
        </row>
        <row r="6492">
          <cell r="A6492" t="str">
            <v>REVESTIMENTO E TRATAMENTO DE SUPERFICIES</v>
          </cell>
          <cell r="B6492" t="str">
            <v>REVE</v>
          </cell>
          <cell r="C6492" t="str">
            <v>EMBOCO</v>
          </cell>
          <cell r="D6492" t="str">
            <v>0107</v>
          </cell>
        </row>
        <row r="6492">
          <cell r="G6492">
            <v>87781</v>
          </cell>
          <cell r="H6492" t="str">
            <v>EMBOÇO OU MASSA ÚNICA EM ARGAMASSA TRAÇO 1:2:8, PREPARO MANUAL, APLICADA MANUALMENTE EM PANOS DE FACHADA COM PRESENÇA DE VÃOS, ESPESSURA DE 35 MM. AF_08/2022</v>
          </cell>
          <cell r="I6492" t="str">
            <v>M2</v>
          </cell>
          <cell r="J6492" t="str">
            <v>COEFICIENTE DE REPRESENTATIVIDADE</v>
          </cell>
          <cell r="K6492" t="str">
            <v>69,84</v>
          </cell>
        </row>
        <row r="6493">
          <cell r="A6493" t="str">
            <v>REVESTIMENTO E TRATAMENTO DE SUPERFICIES</v>
          </cell>
          <cell r="B6493" t="str">
            <v>REVE</v>
          </cell>
          <cell r="C6493" t="str">
            <v>EMBOCO</v>
          </cell>
          <cell r="D6493" t="str">
            <v>0107</v>
          </cell>
        </row>
        <row r="6493">
          <cell r="G6493">
            <v>87783</v>
          </cell>
          <cell r="H6493" t="str">
            <v>EMBOÇO OU MASSA ÚNICA EM ARGAMASSA INDUSTRIALIZADA, PREPARO MECÂNICO E APLICAÇÃO COM EQUIPAMENTO DE MISTURA E PROJEÇÃO DE 1,5 M3/H DE ARGAMASSA EM PANOS DE FACHADA COM PRESENÇA DE VÃOS, ESPESSURA DE 35 MM. AF_08/2022</v>
          </cell>
          <cell r="I6493" t="str">
            <v>M2</v>
          </cell>
          <cell r="J6493" t="str">
            <v>COEFICIENTE DE REPRESENTATIVIDADE</v>
          </cell>
          <cell r="K6493" t="str">
            <v>101,52</v>
          </cell>
        </row>
        <row r="6494">
          <cell r="A6494" t="str">
            <v>REVESTIMENTO E TRATAMENTO DE SUPERFICIES</v>
          </cell>
          <cell r="B6494" t="str">
            <v>REVE</v>
          </cell>
          <cell r="C6494" t="str">
            <v>EMBOCO</v>
          </cell>
          <cell r="D6494" t="str">
            <v>0107</v>
          </cell>
        </row>
        <row r="6494">
          <cell r="G6494">
            <v>87784</v>
          </cell>
          <cell r="H6494" t="str">
            <v>EMBOÇO OU MASSA ÚNICA EM ARGAMASSA TRAÇO 1:2:8, PREPARO MECÂNICO COM BETONEIRA 400 L, APLICADA MANUALMENTE EM PANOS DE FACHADA COM PRESENÇA DE VÃOS, ESPESSURA DE 45 MM. AF_08/2022</v>
          </cell>
          <cell r="I6494" t="str">
            <v>M2</v>
          </cell>
          <cell r="J6494" t="str">
            <v>COEFICIENTE DE REPRESENTATIVIDADE</v>
          </cell>
          <cell r="K6494" t="str">
            <v>72,43</v>
          </cell>
        </row>
        <row r="6495">
          <cell r="A6495" t="str">
            <v>REVESTIMENTO E TRATAMENTO DE SUPERFICIES</v>
          </cell>
          <cell r="B6495" t="str">
            <v>REVE</v>
          </cell>
          <cell r="C6495" t="str">
            <v>EMBOCO</v>
          </cell>
          <cell r="D6495" t="str">
            <v>0107</v>
          </cell>
        </row>
        <row r="6495">
          <cell r="G6495">
            <v>87786</v>
          </cell>
          <cell r="H6495" t="str">
            <v>EMBOÇO OU MASSA ÚNICA EM ARGAMASSA TRAÇO 1:2:8, PREPARO MANUAL, APLICADA MANUALMENTE EM PANOS DE FACHADA COM PRESENÇA DE VÃOS, ESPESSURA DE 45 MM. AF_08/2022</v>
          </cell>
          <cell r="I6495" t="str">
            <v>M2</v>
          </cell>
          <cell r="J6495" t="str">
            <v>COEFICIENTE DE REPRESENTATIVIDADE</v>
          </cell>
          <cell r="K6495" t="str">
            <v>77,26</v>
          </cell>
        </row>
        <row r="6496">
          <cell r="A6496" t="str">
            <v>REVESTIMENTO E TRATAMENTO DE SUPERFICIES</v>
          </cell>
          <cell r="B6496" t="str">
            <v>REVE</v>
          </cell>
          <cell r="C6496" t="str">
            <v>EMBOCO</v>
          </cell>
          <cell r="D6496" t="str">
            <v>0107</v>
          </cell>
        </row>
        <row r="6496">
          <cell r="G6496">
            <v>87787</v>
          </cell>
          <cell r="H6496" t="str">
            <v>EMBOÇO OU MASSA ÚNICA EM ARGAMASSA INDUSTRIALIZADA, PREPARO MECÂNICO E APLICAÇÃO COM EQUIPAMENTO DE MISTURA E PROJEÇÃO DE 1,5 M3/H DE ARGAMASSA EM PANOS DE FACHADA COM PRESENÇA DE VÃOS, ESPESSURA DE 45 MM. AF_08/2022</v>
          </cell>
          <cell r="I6496" t="str">
            <v>M2</v>
          </cell>
          <cell r="J6496" t="str">
            <v>COEFICIENTE DE REPRESENTATIVIDADE</v>
          </cell>
          <cell r="K6496" t="str">
            <v>117,86</v>
          </cell>
        </row>
        <row r="6497">
          <cell r="A6497" t="str">
            <v>REVESTIMENTO E TRATAMENTO DE SUPERFICIES</v>
          </cell>
          <cell r="B6497" t="str">
            <v>REVE</v>
          </cell>
          <cell r="C6497" t="str">
            <v>EMBOCO</v>
          </cell>
          <cell r="D6497" t="str">
            <v>0107</v>
          </cell>
        </row>
        <row r="6497">
          <cell r="G6497">
            <v>87788</v>
          </cell>
          <cell r="H6497" t="str">
            <v>EMBOÇO OU MASSA ÚNICA EM ARGAMASSA TRAÇO 1:2:8, PREPARO MECÂNICO COM BETONEIRA 400 L, APLICADA MANUALMENTE EM PANOS DE FACHADA COM PRESENÇA DE VÃOS, ESPESSURA MAIOR OU IGUAL A 50 MM. AF_08/2022</v>
          </cell>
          <cell r="I6497" t="str">
            <v>M2</v>
          </cell>
          <cell r="J6497" t="str">
            <v>COEFICIENTE DE REPRESENTATIVIDADE</v>
          </cell>
          <cell r="K6497" t="str">
            <v>85,08</v>
          </cell>
        </row>
        <row r="6498">
          <cell r="A6498" t="str">
            <v>REVESTIMENTO E TRATAMENTO DE SUPERFICIES</v>
          </cell>
          <cell r="B6498" t="str">
            <v>REVE</v>
          </cell>
          <cell r="C6498" t="str">
            <v>EMBOCO</v>
          </cell>
          <cell r="D6498" t="str">
            <v>0107</v>
          </cell>
        </row>
        <row r="6498">
          <cell r="G6498">
            <v>87791</v>
          </cell>
          <cell r="H6498" t="str">
            <v>EMBOÇO OU MASSA ÚNICA EM ARGAMASSA INDUSTRIALIZADA, PREPARO MECÂNICO E APLICAÇÃO COM EQUIPAMENTO DE MISTURA E PROJEÇÃO DE 1,5 M3/H DE ARGAMASSA EM PANOS DE FACHADA COM PRESENÇA DE VÃOS, ESPESSURA MAIOR OU IGUAL A 50 MM. AF_08/2022</v>
          </cell>
          <cell r="I6498" t="str">
            <v>M2</v>
          </cell>
          <cell r="J6498" t="str">
            <v>COEFICIENTE DE REPRESENTATIVIDADE</v>
          </cell>
          <cell r="K6498" t="str">
            <v>129,85</v>
          </cell>
        </row>
        <row r="6499">
          <cell r="A6499" t="str">
            <v>REVESTIMENTO E TRATAMENTO DE SUPERFICIES</v>
          </cell>
          <cell r="B6499" t="str">
            <v>REVE</v>
          </cell>
          <cell r="C6499" t="str">
            <v>EMBOCO</v>
          </cell>
          <cell r="D6499" t="str">
            <v>0107</v>
          </cell>
        </row>
        <row r="6499">
          <cell r="G6499">
            <v>87792</v>
          </cell>
          <cell r="H6499" t="str">
            <v>EMBOÇO OU MASSA ÚNICA EM ARGAMASSA TRAÇO 1:2:8, PREPARO MECÂNICO COM BETONEIRA 400 L, APLICADA MANUALMENTE EM PANOS CEGOS DE FACHADA (SEM PRESENÇA DE VÃOS), ESPESSURA DE 25 MM. AF_08/2022</v>
          </cell>
          <cell r="I6499" t="str">
            <v>M2</v>
          </cell>
          <cell r="J6499" t="str">
            <v>COEFICIENTE DE REPRESENTATIVIDADE</v>
          </cell>
          <cell r="K6499" t="str">
            <v>38,49</v>
          </cell>
        </row>
        <row r="6500">
          <cell r="A6500" t="str">
            <v>REVESTIMENTO E TRATAMENTO DE SUPERFICIES</v>
          </cell>
          <cell r="B6500" t="str">
            <v>REVE</v>
          </cell>
          <cell r="C6500" t="str">
            <v>EMBOCO</v>
          </cell>
          <cell r="D6500" t="str">
            <v>0107</v>
          </cell>
        </row>
        <row r="6500">
          <cell r="G6500">
            <v>87794</v>
          </cell>
          <cell r="H6500" t="str">
            <v>EMBOÇO OU MASSA ÚNICA EM ARGAMASSA TRAÇO 1:2:8, PREPARO MANUAL, APLICADA MANUALMENTE EM PANOS CEGOS DE FACHADA (SEM PRESENÇA DE VÃOS), ESPESSURA DE 25 MM. AF_09/2022</v>
          </cell>
          <cell r="I6500" t="str">
            <v>M2</v>
          </cell>
          <cell r="J6500" t="str">
            <v>COEFICIENTE DE REPRESENTATIVIDADE</v>
          </cell>
          <cell r="K6500" t="str">
            <v>41,17</v>
          </cell>
        </row>
        <row r="6501">
          <cell r="A6501" t="str">
            <v>REVESTIMENTO E TRATAMENTO DE SUPERFICIES</v>
          </cell>
          <cell r="B6501" t="str">
            <v>REVE</v>
          </cell>
          <cell r="C6501" t="str">
            <v>EMBOCO</v>
          </cell>
          <cell r="D6501" t="str">
            <v>0107</v>
          </cell>
        </row>
        <row r="6501">
          <cell r="G6501">
            <v>87795</v>
          </cell>
          <cell r="H6501" t="str">
            <v>EMBOÇO OU MASSA ÚNICA EM ARGAMASSA INDUSTRIALIZADA, PREPARO MECÂNICO E APLICAÇÃO COM EQUIPAMENTO DE MISTURA E PROJEÇÃO DE 1,5 M3/H DE ARGAMASSA EM PANOS CEGOS DE FACHADA (SEM PRESENÇA DE VÃOS), ESPESSURA DE 25 MM. AF_08/2022</v>
          </cell>
          <cell r="I6501" t="str">
            <v>M2</v>
          </cell>
          <cell r="J6501" t="str">
            <v>COEFICIENTE DE REPRESENTATIVIDADE</v>
          </cell>
          <cell r="K6501" t="str">
            <v>63,99</v>
          </cell>
        </row>
        <row r="6502">
          <cell r="A6502" t="str">
            <v>REVESTIMENTO E TRATAMENTO DE SUPERFICIES</v>
          </cell>
          <cell r="B6502" t="str">
            <v>REVE</v>
          </cell>
          <cell r="C6502" t="str">
            <v>EMBOCO</v>
          </cell>
          <cell r="D6502" t="str">
            <v>0107</v>
          </cell>
        </row>
        <row r="6502">
          <cell r="G6502">
            <v>87797</v>
          </cell>
          <cell r="H6502" t="str">
            <v>EMBOÇO OU MASSA ÚNICA EM ARGAMASSA TRAÇO 1:2:8, PREPARO MECÂNICO COM BETONEIRA 400 L, APLICADA MANUALMENTE EM PANOS CEGOS DE FACHADA (SEM PRESENÇA DE VÃOS), ESPESSURA DE 35 MM. AF_08/2022</v>
          </cell>
          <cell r="I6502" t="str">
            <v>M2</v>
          </cell>
          <cell r="J6502" t="str">
            <v>COEFICIENTE DE REPRESENTATIVIDADE</v>
          </cell>
          <cell r="K6502" t="str">
            <v>52,88</v>
          </cell>
        </row>
        <row r="6503">
          <cell r="A6503" t="str">
            <v>REVESTIMENTO E TRATAMENTO DE SUPERFICIES</v>
          </cell>
          <cell r="B6503" t="str">
            <v>REVE</v>
          </cell>
          <cell r="C6503" t="str">
            <v>EMBOCO</v>
          </cell>
          <cell r="D6503" t="str">
            <v>0107</v>
          </cell>
        </row>
        <row r="6503">
          <cell r="G6503">
            <v>87799</v>
          </cell>
          <cell r="H6503" t="str">
            <v>EMBOÇO OU MASSA ÚNICA EM ARGAMASSA TRAÇO 1:2:8, PREPARO MANUAL, APLICADA MANUALMENTE EM PANOS CEGOS DE FACHADA (SEM PRESENÇA DE VÃOS), ESPESSURA DE 35 MM. AF_08/2022</v>
          </cell>
          <cell r="I6503" t="str">
            <v>M2</v>
          </cell>
          <cell r="J6503" t="str">
            <v>COEFICIENTE DE REPRESENTATIVIDADE</v>
          </cell>
          <cell r="K6503" t="str">
            <v>56,48</v>
          </cell>
        </row>
        <row r="6504">
          <cell r="A6504" t="str">
            <v>REVESTIMENTO E TRATAMENTO DE SUPERFICIES</v>
          </cell>
          <cell r="B6504" t="str">
            <v>REVE</v>
          </cell>
          <cell r="C6504" t="str">
            <v>EMBOCO</v>
          </cell>
          <cell r="D6504" t="str">
            <v>0107</v>
          </cell>
        </row>
        <row r="6504">
          <cell r="G6504">
            <v>87800</v>
          </cell>
          <cell r="H6504" t="str">
            <v>EMBOÇO OU MASSA ÚNICA EM ARGAMASSA INDUSTRIALIZADA, PREPARO MECÂNICO E APLICAÇÃO COM EQUIPAMENTO DE MISTURA E PROJEÇÃO DE 1,5 M3/H DE ARGAMASSA EM PANOS CEGOS DE FACHADA (SEM PRESENÇA DE VÃOS), ESPESSURA DE 35 MM. AF_08/2022</v>
          </cell>
          <cell r="I6504" t="str">
            <v>M2</v>
          </cell>
          <cell r="J6504" t="str">
            <v>COEFICIENTE DE REPRESENTATIVIDADE</v>
          </cell>
          <cell r="K6504" t="str">
            <v>86,83</v>
          </cell>
        </row>
        <row r="6505">
          <cell r="A6505" t="str">
            <v>REVESTIMENTO E TRATAMENTO DE SUPERFICIES</v>
          </cell>
          <cell r="B6505" t="str">
            <v>REVE</v>
          </cell>
          <cell r="C6505" t="str">
            <v>EMBOCO</v>
          </cell>
          <cell r="D6505" t="str">
            <v>0107</v>
          </cell>
        </row>
        <row r="6505">
          <cell r="G6505">
            <v>87801</v>
          </cell>
          <cell r="H6505" t="str">
            <v>EMBOÇO OU MASSA ÚNICA EM ARGAMASSA TRAÇO 1:2:8, PREPARO MECÂNICO COM BETONEIRA 400 L, APLICADA MANUALMENTE EM PANOS CEGOS DE FACHADA (SEM PRESENÇA DE VÃOS), ESPESSURA DE 45 MM. AF_08/2022</v>
          </cell>
          <cell r="I6505" t="str">
            <v>M2</v>
          </cell>
          <cell r="J6505" t="str">
            <v>COEFICIENTE DE REPRESENTATIVIDADE</v>
          </cell>
          <cell r="K6505" t="str">
            <v>58,90</v>
          </cell>
        </row>
        <row r="6506">
          <cell r="A6506" t="str">
            <v>REVESTIMENTO E TRATAMENTO DE SUPERFICIES</v>
          </cell>
          <cell r="B6506" t="str">
            <v>REVE</v>
          </cell>
          <cell r="C6506" t="str">
            <v>EMBOCO</v>
          </cell>
          <cell r="D6506" t="str">
            <v>0107</v>
          </cell>
        </row>
        <row r="6506">
          <cell r="G6506">
            <v>87803</v>
          </cell>
          <cell r="H6506" t="str">
            <v>EMBOÇO OU MASSA ÚNICA EM ARGAMASSA TRAÇO 1:2:8, PREPARO MANUAL, APLICADA MANUALMENTE EM PANOS CEGOS DE FACHADA (SEM PRESENÇA DE VÃOS), ESPESSURA DE 45 MM. AF_08/2022</v>
          </cell>
          <cell r="I6506" t="str">
            <v>M2</v>
          </cell>
          <cell r="J6506" t="str">
            <v>COEFICIENTE DE REPRESENTATIVIDADE</v>
          </cell>
          <cell r="K6506" t="str">
            <v>63,41</v>
          </cell>
        </row>
        <row r="6507">
          <cell r="A6507" t="str">
            <v>REVESTIMENTO E TRATAMENTO DE SUPERFICIES</v>
          </cell>
          <cell r="B6507" t="str">
            <v>REVE</v>
          </cell>
          <cell r="C6507" t="str">
            <v>EMBOCO</v>
          </cell>
          <cell r="D6507" t="str">
            <v>0107</v>
          </cell>
        </row>
        <row r="6507">
          <cell r="G6507">
            <v>87804</v>
          </cell>
          <cell r="H6507" t="str">
            <v>EMBOÇO OU MASSA ÚNICA EM ARGAMASSA INDUSTRIALIZADA, PREPARO MECÂNICO E APLICAÇÃO COM EQUIPAMENTO DE MISTURA E PROJEÇÃO DE 1,5 M3/H DE ARGAMASSA EM PANOS CEGOS DE FACHADA (SEM PRESENÇA DE VÃOS), ESPESSURA DE 45 MM. AF_08/2022</v>
          </cell>
          <cell r="I6507" t="str">
            <v>M2</v>
          </cell>
          <cell r="J6507" t="str">
            <v>COEFICIENTE DE REPRESENTATIVIDADE</v>
          </cell>
          <cell r="K6507" t="str">
            <v>102,10</v>
          </cell>
        </row>
        <row r="6508">
          <cell r="A6508" t="str">
            <v>REVESTIMENTO E TRATAMENTO DE SUPERFICIES</v>
          </cell>
          <cell r="B6508" t="str">
            <v>REVE</v>
          </cell>
          <cell r="C6508" t="str">
            <v>EMBOCO</v>
          </cell>
          <cell r="D6508" t="str">
            <v>0107</v>
          </cell>
        </row>
        <row r="6508">
          <cell r="G6508">
            <v>87805</v>
          </cell>
          <cell r="H6508" t="str">
            <v>EMBOÇO OU MASSA ÚNICA EM ARGAMASSA TRAÇO 1:2:8, PREPARO MECÂNICO COM BETONEIRA 400 L, APLICADA MANUALMENTE EM PANOS CEGOS DE FACHADA (SEM PRESENÇA DE VÃOS), ESPESSURA MAIOR OU IGUAL A 50 MM. AF_08/2022</v>
          </cell>
          <cell r="I6508" t="str">
            <v>M2</v>
          </cell>
          <cell r="J6508" t="str">
            <v>COEFICIENTE DE REPRESENTATIVIDADE</v>
          </cell>
          <cell r="K6508" t="str">
            <v>64,32</v>
          </cell>
        </row>
        <row r="6509">
          <cell r="A6509" t="str">
            <v>REVESTIMENTO E TRATAMENTO DE SUPERFICIES</v>
          </cell>
          <cell r="B6509" t="str">
            <v>REVE</v>
          </cell>
          <cell r="C6509" t="str">
            <v>EMBOCO</v>
          </cell>
          <cell r="D6509" t="str">
            <v>0107</v>
          </cell>
        </row>
        <row r="6509">
          <cell r="G6509">
            <v>87807</v>
          </cell>
          <cell r="H6509" t="str">
            <v>EMBOÇO OU MASSA ÚNICA EM ARGAMASSA TRAÇO 1:2:8, PREPARO MANUAL, APLICADA MANUALMENTE EM PANOS CEGOS DE FACHADA (SEM PRESENÇA DE VÃOS), ESPESSURA MAIOR OU IGUAL A 50 MM. AF_08/2022</v>
          </cell>
          <cell r="I6509" t="str">
            <v>M2</v>
          </cell>
          <cell r="J6509" t="str">
            <v>COEFICIENTE DE REPRESENTATIVIDADE</v>
          </cell>
          <cell r="K6509" t="str">
            <v>69,29</v>
          </cell>
        </row>
        <row r="6510">
          <cell r="A6510" t="str">
            <v>REVESTIMENTO E TRATAMENTO DE SUPERFICIES</v>
          </cell>
          <cell r="B6510" t="str">
            <v>REVE</v>
          </cell>
          <cell r="C6510" t="str">
            <v>EMBOCO</v>
          </cell>
          <cell r="D6510" t="str">
            <v>0107</v>
          </cell>
        </row>
        <row r="6510">
          <cell r="G6510">
            <v>87808</v>
          </cell>
          <cell r="H6510" t="str">
            <v>EMBOÇO OU MASSA ÚNICA EM ARGAMASSA INDUSTRIALIZADA, PREPARO MECÂNICO E APLICAÇÃO COM EQUIPAMENTO DE MISTURA E PROJEÇÃO DE 1,5 M3/H DE ARGAMASSA EM PANOS CEGOS DE FACHADA (SEM PRESENÇA DE VÃOS), ESPESSURA MAIOR OU IGUAL A 50 MM. AF_08/2022</v>
          </cell>
          <cell r="I6510" t="str">
            <v>M2</v>
          </cell>
          <cell r="J6510" t="str">
            <v>COEFICIENTE DE REPRESENTATIVIDADE</v>
          </cell>
          <cell r="K6510" t="str">
            <v>109,12</v>
          </cell>
        </row>
        <row r="6511">
          <cell r="A6511" t="str">
            <v>REVESTIMENTO E TRATAMENTO DE SUPERFICIES</v>
          </cell>
          <cell r="B6511" t="str">
            <v>REVE</v>
          </cell>
          <cell r="C6511" t="str">
            <v>EMBOCO</v>
          </cell>
          <cell r="D6511" t="str">
            <v>0107</v>
          </cell>
        </row>
        <row r="6511">
          <cell r="G6511">
            <v>87809</v>
          </cell>
          <cell r="H6511" t="str">
            <v>EMBOÇO OU MASSA ÚNICA EM ARGAMASSA TRAÇO 1:2:8, PREPARO MECÂNICO COM BETONEIRA 400 L, APLICADA MANUALMENTE EM SUPERFÍCIES EXTERNAS DA SACADA, ESPESSURA DE 25 MM, SEM USO DE TELA METÁLICA DE REFORÇO CONTRA FISSURAÇÃO. AF_08/2022</v>
          </cell>
          <cell r="I6511" t="str">
            <v>M2</v>
          </cell>
          <cell r="J6511" t="str">
            <v>COEFICIENTE DE REPRESENTATIVIDADE</v>
          </cell>
          <cell r="K6511" t="str">
            <v>70,88</v>
          </cell>
        </row>
        <row r="6512">
          <cell r="A6512" t="str">
            <v>REVESTIMENTO E TRATAMENTO DE SUPERFICIES</v>
          </cell>
          <cell r="B6512" t="str">
            <v>REVE</v>
          </cell>
          <cell r="C6512" t="str">
            <v>EMBOCO</v>
          </cell>
          <cell r="D6512" t="str">
            <v>0107</v>
          </cell>
        </row>
        <row r="6512">
          <cell r="G6512">
            <v>87811</v>
          </cell>
          <cell r="H6512" t="str">
            <v>EMBOÇO OU MASSA ÚNICA EM ARGAMASSA TRAÇO 1:2:8, PREPARO MANUAL, APLICADA MANUALMENTE EM SUPERFÍCIES EXTERNAS DA SACADA, ESPESSURA DE 25 MM, SEM USO DE TELA METÁLICA DE REFORÇO CONTRA FISSURAÇÃO. AF_08/2022</v>
          </cell>
          <cell r="I6512" t="str">
            <v>M2</v>
          </cell>
          <cell r="J6512" t="str">
            <v>COEFICIENTE DE REPRESENTATIVIDADE</v>
          </cell>
          <cell r="K6512" t="str">
            <v>73,56</v>
          </cell>
        </row>
        <row r="6513">
          <cell r="A6513" t="str">
            <v>REVESTIMENTO E TRATAMENTO DE SUPERFICIES</v>
          </cell>
          <cell r="B6513" t="str">
            <v>REVE</v>
          </cell>
          <cell r="C6513" t="str">
            <v>EMBOCO</v>
          </cell>
          <cell r="D6513" t="str">
            <v>0107</v>
          </cell>
        </row>
        <row r="6513">
          <cell r="G6513">
            <v>87812</v>
          </cell>
          <cell r="H6513" t="str">
            <v>EMBOÇO OU MASSA ÚNICA EM ARGAMASSA INDUSTRIALIZADA, PREPARO MECÂNICO E APLICAÇÃO COM EQUIPAMENTO DE MISTURA E PROJEÇÃO DE 1,5 M3/H EM SUPERFÍCIES EXTERNAS DA SACADA, ESPESSURA 25 MM, SEM USO DE TELA METÁLICA. AF_08/2022</v>
          </cell>
          <cell r="I6513" t="str">
            <v>M2</v>
          </cell>
          <cell r="J6513" t="str">
            <v>COEFICIENTE DE REPRESENTATIVIDADE</v>
          </cell>
          <cell r="K6513" t="str">
            <v>93,13</v>
          </cell>
        </row>
        <row r="6514">
          <cell r="A6514" t="str">
            <v>REVESTIMENTO E TRATAMENTO DE SUPERFICIES</v>
          </cell>
          <cell r="B6514" t="str">
            <v>REVE</v>
          </cell>
          <cell r="C6514" t="str">
            <v>EMBOCO</v>
          </cell>
          <cell r="D6514" t="str">
            <v>0107</v>
          </cell>
        </row>
        <row r="6514">
          <cell r="G6514">
            <v>87813</v>
          </cell>
          <cell r="H6514" t="str">
            <v>EMBOÇO OU MASSA ÚNICA EM ARGAMASSA TRAÇO 1:2:8, PREPARO MECÂNICO COM BETONEIRA 400 L, APLICADA MANUALMENTE EM SUPERFÍCIES EXTERNAS DA SACADA, ESPESSURA DE 35 MM, SEM USO DE TELA METÁLICA DE REFORÇO CONTRA FISSURAÇÃO. AF_08/2022</v>
          </cell>
          <cell r="I6514" t="str">
            <v>M2</v>
          </cell>
          <cell r="J6514" t="str">
            <v>COEFICIENTE DE REPRESENTATIVIDADE</v>
          </cell>
          <cell r="K6514" t="str">
            <v>85,27</v>
          </cell>
        </row>
        <row r="6515">
          <cell r="A6515" t="str">
            <v>REVESTIMENTO E TRATAMENTO DE SUPERFICIES</v>
          </cell>
          <cell r="B6515" t="str">
            <v>REVE</v>
          </cell>
          <cell r="C6515" t="str">
            <v>EMBOCO</v>
          </cell>
          <cell r="D6515" t="str">
            <v>0107</v>
          </cell>
        </row>
        <row r="6515">
          <cell r="G6515">
            <v>87815</v>
          </cell>
          <cell r="H6515" t="str">
            <v>EMBOÇO OU MASSA ÚNICA EM ARGAMASSA TRAÇO 1:2:8, PREPARO MANUAL, APLICADA MANUALMENTE EM SUPERFÍCIES EXTERNAS DA SACADA, ESPESSURA DE 35 MM, SEM USO DE TELA METÁLICA DE REFORÇO CONTRA FISSURAÇÃO. AF_08/2022</v>
          </cell>
          <cell r="I6515" t="str">
            <v>M2</v>
          </cell>
          <cell r="J6515" t="str">
            <v>COEFICIENTE DE REPRESENTATIVIDADE</v>
          </cell>
          <cell r="K6515" t="str">
            <v>88,87</v>
          </cell>
        </row>
        <row r="6516">
          <cell r="A6516" t="str">
            <v>REVESTIMENTO E TRATAMENTO DE SUPERFICIES</v>
          </cell>
          <cell r="B6516" t="str">
            <v>REVE</v>
          </cell>
          <cell r="C6516" t="str">
            <v>EMBOCO</v>
          </cell>
          <cell r="D6516" t="str">
            <v>0107</v>
          </cell>
        </row>
        <row r="6516">
          <cell r="G6516">
            <v>87816</v>
          </cell>
          <cell r="H6516" t="str">
            <v>EMBOÇO OU MASSA ÚNICA EM ARGAMASSA INDUSTRIALIZADA, PREPARO MECÂNICO E APLICAÇÃO COM EQUIPAMENTO DE MISTURA E PROJEÇÃO DE 1,5 M3/H EM SUPERFÍCIES EXTERNAS DA SACADA, ESPESSURA 35 MM, SEM USO DE TELA METÁLICA. AF_08/2022</v>
          </cell>
          <cell r="I6516" t="str">
            <v>M2</v>
          </cell>
          <cell r="J6516" t="str">
            <v>COEFICIENTE DE REPRESENTATIVIDADE</v>
          </cell>
          <cell r="K6516" t="str">
            <v>116,02</v>
          </cell>
        </row>
        <row r="6517">
          <cell r="A6517" t="str">
            <v>REVESTIMENTO E TRATAMENTO DE SUPERFICIES</v>
          </cell>
          <cell r="B6517" t="str">
            <v>REVE</v>
          </cell>
          <cell r="C6517" t="str">
            <v>EMBOCO</v>
          </cell>
          <cell r="D6517" t="str">
            <v>0107</v>
          </cell>
        </row>
        <row r="6517">
          <cell r="G6517">
            <v>87817</v>
          </cell>
          <cell r="H6517" t="str">
            <v>EMBOÇO OU MASSA ÚNICA EM ARGAMASSA TRAÇO 1:2:8, PREPARO MECÂNICO COM BETONEIRA 400 L, APLICADA MANUALMENTE EM SUPERFÍCIES EXTERNAS DA SACADA, ESPESSURA DE 45 MM, SEM USO DE TELA METÁLICA DE REFORÇO CONTRA FISSURAÇÃO. AF_08/2022</v>
          </cell>
          <cell r="I6517" t="str">
            <v>M2</v>
          </cell>
          <cell r="J6517" t="str">
            <v>COEFICIENTE DE REPRESENTATIVIDADE</v>
          </cell>
          <cell r="K6517" t="str">
            <v>91,29</v>
          </cell>
        </row>
        <row r="6518">
          <cell r="A6518" t="str">
            <v>REVESTIMENTO E TRATAMENTO DE SUPERFICIES</v>
          </cell>
          <cell r="B6518" t="str">
            <v>REVE</v>
          </cell>
          <cell r="C6518" t="str">
            <v>EMBOCO</v>
          </cell>
          <cell r="D6518" t="str">
            <v>0107</v>
          </cell>
        </row>
        <row r="6518">
          <cell r="G6518">
            <v>87819</v>
          </cell>
          <cell r="H6518" t="str">
            <v>EMBOÇO OU MASSA ÚNICA EM ARGAMASSA TRAÇO 1:2:8, PREPARO MANUAL, APLICADA MANUALMENTE EM SUPERFÍCIES EXTERNAS DA SACADA, ESPESSURA DE 45 MM, SEM USO DE TELA METÁLICA DE REFORÇO CONTRA FISSURAÇÃO. AF_08/2022</v>
          </cell>
          <cell r="I6518" t="str">
            <v>M2</v>
          </cell>
          <cell r="J6518" t="str">
            <v>COEFICIENTE DE REPRESENTATIVIDADE</v>
          </cell>
          <cell r="K6518" t="str">
            <v>95,80</v>
          </cell>
        </row>
        <row r="6519">
          <cell r="A6519" t="str">
            <v>REVESTIMENTO E TRATAMENTO DE SUPERFICIES</v>
          </cell>
          <cell r="B6519" t="str">
            <v>REVE</v>
          </cell>
          <cell r="C6519" t="str">
            <v>EMBOCO</v>
          </cell>
          <cell r="D6519" t="str">
            <v>0107</v>
          </cell>
        </row>
        <row r="6519">
          <cell r="G6519">
            <v>87820</v>
          </cell>
          <cell r="H6519" t="str">
            <v>EMBOÇO OU MASSA ÚNICA EM ARGAMASSA INDUSTRIALIZADA, PREPARO MECÂNICO E APLICAÇÃO COM EQUIPAMENTO DE MISTURA E PROJEÇÃO DE 1,5 M3/H EM SUPERFÍCIES EXTERNAS DA SACADA, ESPESSURA 45 MM, SEM USO DE TELA METÁLICA. AF_08/2022</v>
          </cell>
          <cell r="I6519" t="str">
            <v>M2</v>
          </cell>
          <cell r="J6519" t="str">
            <v>COEFICIENTE DE REPRESENTATIVIDADE</v>
          </cell>
          <cell r="K6519" t="str">
            <v>131,29</v>
          </cell>
        </row>
        <row r="6520">
          <cell r="A6520" t="str">
            <v>REVESTIMENTO E TRATAMENTO DE SUPERFICIES</v>
          </cell>
          <cell r="B6520" t="str">
            <v>REVE</v>
          </cell>
          <cell r="C6520" t="str">
            <v>EMBOCO</v>
          </cell>
          <cell r="D6520" t="str">
            <v>0107</v>
          </cell>
        </row>
        <row r="6520">
          <cell r="G6520">
            <v>87821</v>
          </cell>
          <cell r="H6520" t="str">
            <v>EMBOÇO OU MASSA ÚNICA EM ARGAMASSA TRAÇO 1:2:8, PREPARO MECÂNICO COM BETONEIRA 400 L, APLICADA MANUALMENTE EM SUPERFÍCIES EXTERNAS DA SACADA, ESPESSURA MAIOR OU IGUAL A 50 MM, SEM USO DE TELA METÁLICA DE REFORÇO CONTRA FISSURAÇÃO. AF_08/2022</v>
          </cell>
          <cell r="I6520" t="str">
            <v>M2</v>
          </cell>
          <cell r="J6520" t="str">
            <v>COEFICIENTE DE REPRESENTATIVIDADE</v>
          </cell>
          <cell r="K6520" t="str">
            <v>117,82</v>
          </cell>
        </row>
        <row r="6521">
          <cell r="A6521" t="str">
            <v>REVESTIMENTO E TRATAMENTO DE SUPERFICIES</v>
          </cell>
          <cell r="B6521" t="str">
            <v>REVE</v>
          </cell>
          <cell r="C6521" t="str">
            <v>EMBOCO</v>
          </cell>
          <cell r="D6521" t="str">
            <v>0107</v>
          </cell>
        </row>
        <row r="6521">
          <cell r="G6521">
            <v>87823</v>
          </cell>
          <cell r="H6521" t="str">
            <v>EMBOÇO OU MASSA ÚNICA EM ARGAMASSA TRAÇO 1:2:8, PREPARO MANUAL, APLICADA MANUALMENTE EM SUPERFÍCIES EXTERNAS DA SACADA, ESPESSURA MAIOR OU IGUAL A 50 MM, SEM USO DE TELA METÁLICA DE REFORÇO CONTRA FISSURAÇÃO. AF_08/2022</v>
          </cell>
          <cell r="I6521" t="str">
            <v>M2</v>
          </cell>
          <cell r="J6521" t="str">
            <v>COEFICIENTE DE REPRESENTATIVIDADE</v>
          </cell>
          <cell r="K6521" t="str">
            <v>122,79</v>
          </cell>
        </row>
        <row r="6522">
          <cell r="A6522" t="str">
            <v>REVESTIMENTO E TRATAMENTO DE SUPERFICIES</v>
          </cell>
          <cell r="B6522" t="str">
            <v>REVE</v>
          </cell>
          <cell r="C6522" t="str">
            <v>EMBOCO</v>
          </cell>
          <cell r="D6522" t="str">
            <v>0107</v>
          </cell>
        </row>
        <row r="6522">
          <cell r="G6522">
            <v>87824</v>
          </cell>
          <cell r="H6522" t="str">
            <v>EMBOÇO OU MASSA ÚNICA EM ARGAMASSA INDUSTRIALIZADA, PREPARO MECÂNICO E APLICAÇÃO COM EQUIPAMENTO DE MISTURA E PROJEÇÃO DE 1,5 M3/H EM SUPERFÍCIES EXTERNAS DA SACADA, ESPESSURA MAIOR OU IGUAL A 50 MM, SEM USO DE TELA METÁLICA. AF_08/2022</v>
          </cell>
          <cell r="I6522" t="str">
            <v>M2</v>
          </cell>
          <cell r="J6522" t="str">
            <v>COEFICIENTE DE REPRESENTATIVIDADE</v>
          </cell>
          <cell r="K6522" t="str">
            <v>151,99</v>
          </cell>
        </row>
        <row r="6523">
          <cell r="A6523" t="str">
            <v>REVESTIMENTO E TRATAMENTO DE SUPERFICIES</v>
          </cell>
          <cell r="B6523" t="str">
            <v>REVE</v>
          </cell>
          <cell r="C6523" t="str">
            <v>EMBOCO</v>
          </cell>
          <cell r="D6523" t="str">
            <v>0107</v>
          </cell>
        </row>
        <row r="6523">
          <cell r="G6523">
            <v>87825</v>
          </cell>
          <cell r="H6523" t="str">
            <v>EMBOÇO OU MASSA ÚNICA EM ARGAMASSA TRAÇO 1:2:8, PREPARO MECÂNICO COM BETONEIRA 400 L, APLICADA MANUALMENTE NAS PAREDES INTERNAS DA SACADA, ESPESSURA DE 25 MM, SEM USO DE TELA METÁLICA DE REFORÇO CONTRA FISSURAÇÃO. AF_08/2022</v>
          </cell>
          <cell r="I6523" t="str">
            <v>M2</v>
          </cell>
          <cell r="J6523" t="str">
            <v>COEFICIENTE DE REPRESENTATIVIDADE</v>
          </cell>
          <cell r="K6523" t="str">
            <v>67,02</v>
          </cell>
        </row>
        <row r="6524">
          <cell r="A6524" t="str">
            <v>REVESTIMENTO E TRATAMENTO DE SUPERFICIES</v>
          </cell>
          <cell r="B6524" t="str">
            <v>REVE</v>
          </cell>
          <cell r="C6524" t="str">
            <v>EMBOCO</v>
          </cell>
          <cell r="D6524" t="str">
            <v>0107</v>
          </cell>
        </row>
        <row r="6524">
          <cell r="G6524">
            <v>87827</v>
          </cell>
          <cell r="H6524" t="str">
            <v>EMBOÇO OU MASSA ÚNICA EM ARGAMASSA TRAÇO 1:2:8, PREPARO MANUAL, APLICADA MANUALMENTE NAS PAREDES INTERNAS DA SACADA, ESPESSURA DE 25 MM, SEM USO DE TELA METÁLICA DE REFORÇO CONTRA FISSURAÇÃO. AF_08/2022</v>
          </cell>
          <cell r="I6524" t="str">
            <v>M2</v>
          </cell>
          <cell r="J6524" t="str">
            <v>COEFICIENTE DE REPRESENTATIVIDADE</v>
          </cell>
          <cell r="K6524" t="str">
            <v>70,30</v>
          </cell>
        </row>
        <row r="6525">
          <cell r="A6525" t="str">
            <v>REVESTIMENTO E TRATAMENTO DE SUPERFICIES</v>
          </cell>
          <cell r="B6525" t="str">
            <v>REVE</v>
          </cell>
          <cell r="C6525" t="str">
            <v>EMBOCO</v>
          </cell>
          <cell r="D6525" t="str">
            <v>0107</v>
          </cell>
        </row>
        <row r="6525">
          <cell r="G6525">
            <v>87828</v>
          </cell>
          <cell r="H6525" t="str">
            <v>EMBOÇO OU MASSA ÚNICA EM ARGAMASSA INDUSTRIALIZADA, PREPARO MECÂNICO E APLICAÇÃO COM EQUIPAMENTO DE MISTURA E PROJEÇÃO DE 1,5 M3/H NAS PAREDES INTERNAS DA SACADA, ESPESSURA 25 MM, SEM USO DE TELA METÁLICA. AF_08/2022</v>
          </cell>
          <cell r="I6525" t="str">
            <v>M2</v>
          </cell>
          <cell r="J6525" t="str">
            <v>COEFICIENTE DE REPRESENTATIVIDADE</v>
          </cell>
          <cell r="K6525" t="str">
            <v>96,16</v>
          </cell>
        </row>
        <row r="6526">
          <cell r="A6526" t="str">
            <v>REVESTIMENTO E TRATAMENTO DE SUPERFICIES</v>
          </cell>
          <cell r="B6526" t="str">
            <v>REVE</v>
          </cell>
          <cell r="C6526" t="str">
            <v>EMBOCO</v>
          </cell>
          <cell r="D6526" t="str">
            <v>0107</v>
          </cell>
        </row>
        <row r="6526">
          <cell r="G6526">
            <v>87829</v>
          </cell>
          <cell r="H6526" t="str">
            <v>EMBOÇO OU MASSA ÚNICA EM ARGAMASSA TRAÇO 1:2:8, PREPARO MECÂNICO COM BETONEIRA 400 L, APLICADA MANUALMENTE NAS PAREDES INTERNAS DA SACADA, ESPESSURA DE 35 MM, SEM USO DE TELA METÁLICA DE REFORÇO CONTRA FISSURAÇÃO. AF_08/2022</v>
          </cell>
          <cell r="I6526" t="str">
            <v>M2</v>
          </cell>
          <cell r="J6526" t="str">
            <v>COEFICIENTE DE REPRESENTATIVIDADE</v>
          </cell>
          <cell r="K6526" t="str">
            <v>81,50</v>
          </cell>
        </row>
        <row r="6527">
          <cell r="A6527" t="str">
            <v>REVESTIMENTO E TRATAMENTO DE SUPERFICIES</v>
          </cell>
          <cell r="B6527" t="str">
            <v>REVE</v>
          </cell>
          <cell r="C6527" t="str">
            <v>EMBOCO</v>
          </cell>
          <cell r="D6527" t="str">
            <v>0107</v>
          </cell>
        </row>
        <row r="6527">
          <cell r="G6527">
            <v>87831</v>
          </cell>
          <cell r="H6527" t="str">
            <v>EMBOÇO OU MASSA ÚNICA EM ARGAMASSA TRAÇO 1:2:8, PREPARO MANUAL, APLICADA MANUALMENTE NAS PAREDES INTERNAS DA SACADA, ESPESSURA DE 35 MM, SEM USO DE TELA METÁLICA DE REFORÇO CONTRA FISSURAÇÃO. AF_08/2022</v>
          </cell>
          <cell r="I6527" t="str">
            <v>M2</v>
          </cell>
          <cell r="J6527" t="str">
            <v>COEFICIENTE DE REPRESENTATIVIDADE</v>
          </cell>
          <cell r="K6527" t="str">
            <v>85,90</v>
          </cell>
        </row>
        <row r="6528">
          <cell r="A6528" t="str">
            <v>REVESTIMENTO E TRATAMENTO DE SUPERFICIES</v>
          </cell>
          <cell r="B6528" t="str">
            <v>REVE</v>
          </cell>
          <cell r="C6528" t="str">
            <v>EMBOCO</v>
          </cell>
          <cell r="D6528" t="str">
            <v>0107</v>
          </cell>
        </row>
        <row r="6528">
          <cell r="G6528">
            <v>87832</v>
          </cell>
          <cell r="H6528" t="str">
            <v>EMBOÇO OU MASSA ÚNICA EM ARGAMASSA INDUSTRIALIZADA, PREPARO MECÂNICO E APLICAÇÃO COM EQUIPAMENTO DE MISTURA E PROJEÇÃO DE 1,5 M3/H DE ARGAMASSA NAS PAREDES INTERNAS DA SACADA, ESPESSURA 35 MM, SEM USO DE TELA METÁLICA. AF_08/2022</v>
          </cell>
          <cell r="I6528" t="str">
            <v>M2</v>
          </cell>
          <cell r="J6528" t="str">
            <v>COEFICIENTE DE REPRESENTATIVIDADE</v>
          </cell>
          <cell r="K6528" t="str">
            <v>121,27</v>
          </cell>
        </row>
        <row r="6529">
          <cell r="A6529" t="str">
            <v>REVESTIMENTO E TRATAMENTO DE SUPERFICIES</v>
          </cell>
          <cell r="B6529" t="str">
            <v>REVE</v>
          </cell>
          <cell r="C6529" t="str">
            <v>EMBOCO</v>
          </cell>
          <cell r="D6529" t="str">
            <v>0107</v>
          </cell>
        </row>
        <row r="6529">
          <cell r="G6529">
            <v>87838</v>
          </cell>
          <cell r="H6529" t="str">
            <v>REVESTIMENTO DECORATIVO MONOCAMADA EXECUTADO MANUALMENTE EM FACHADA DE UM EDIFÍCIO DE ESTRUTURA CONVENCIONAL E ACABAMENTO RASPADO. AF_03/2024</v>
          </cell>
          <cell r="I6529" t="str">
            <v>M2</v>
          </cell>
          <cell r="J6529" t="str">
            <v>COEFICIENTE DE REPRESENTATIVIDADE</v>
          </cell>
          <cell r="K6529" t="str">
            <v>168,67</v>
          </cell>
        </row>
        <row r="6530">
          <cell r="A6530" t="str">
            <v>REVESTIMENTO E TRATAMENTO DE SUPERFICIES</v>
          </cell>
          <cell r="B6530" t="str">
            <v>REVE</v>
          </cell>
          <cell r="C6530" t="str">
            <v>EMBOCO</v>
          </cell>
          <cell r="D6530" t="str">
            <v>0107</v>
          </cell>
        </row>
        <row r="6530">
          <cell r="G6530">
            <v>87839</v>
          </cell>
          <cell r="H6530" t="str">
            <v>REVESTIMENTO DECORATIVO MONOCAMADA EXECUTADO MANUALMENTE EM FACHADA DE UM EDIFÍCIO DE ALVENARIA ESTRUTURAL E ACABAMENTO RASPADO. AF_03/2024</v>
          </cell>
          <cell r="I6530" t="str">
            <v>M2</v>
          </cell>
          <cell r="J6530" t="str">
            <v>COEFICIENTE DE REPRESENTATIVIDADE</v>
          </cell>
          <cell r="K6530" t="str">
            <v>121,42</v>
          </cell>
        </row>
        <row r="6531">
          <cell r="A6531" t="str">
            <v>REVESTIMENTO E TRATAMENTO DE SUPERFICIES</v>
          </cell>
          <cell r="B6531" t="str">
            <v>REVE</v>
          </cell>
          <cell r="C6531" t="str">
            <v>EMBOCO</v>
          </cell>
          <cell r="D6531" t="str">
            <v>0107</v>
          </cell>
        </row>
        <row r="6531">
          <cell r="G6531">
            <v>87840</v>
          </cell>
          <cell r="H6531" t="str">
            <v>REVESTIMENTO DECORATIVO MONOCAMADA EXECUTADO COM EQUIPAMENTO DE PROJEÇÃO EM FACHADA DE UM EDIFÍCIO DE ESTRUTURA CONVENCIONAL E ACABAMENTO RASPADO. AF_03/2024</v>
          </cell>
          <cell r="I6531" t="str">
            <v>M2</v>
          </cell>
          <cell r="J6531" t="str">
            <v>COEFICIENTE DE REPRESENTATIVIDADE</v>
          </cell>
          <cell r="K6531" t="str">
            <v>163,80</v>
          </cell>
        </row>
        <row r="6532">
          <cell r="A6532" t="str">
            <v>REVESTIMENTO E TRATAMENTO DE SUPERFICIES</v>
          </cell>
          <cell r="B6532" t="str">
            <v>REVE</v>
          </cell>
          <cell r="C6532" t="str">
            <v>EMBOCO</v>
          </cell>
          <cell r="D6532" t="str">
            <v>0107</v>
          </cell>
        </row>
        <row r="6532">
          <cell r="G6532">
            <v>87841</v>
          </cell>
          <cell r="H6532" t="str">
            <v>REVESTIMENTO DECORATIVO MONOCAMADA EXECUTADO COM EQUIPAMENTO DE PROJEÇÃO EM FACHADA DE UM EDIFÍCIO DE ALVENARIA ESTRUTURAL E ACABAMENTO RASPADO. AF_03/2024</v>
          </cell>
          <cell r="I6532" t="str">
            <v>M2</v>
          </cell>
          <cell r="J6532" t="str">
            <v>COEFICIENTE DE REPRESENTATIVIDADE</v>
          </cell>
          <cell r="K6532" t="str">
            <v>116,70</v>
          </cell>
        </row>
        <row r="6533">
          <cell r="A6533" t="str">
            <v>REVESTIMENTO E TRATAMENTO DE SUPERFICIES</v>
          </cell>
          <cell r="B6533" t="str">
            <v>REVE</v>
          </cell>
          <cell r="C6533" t="str">
            <v>EMBOCO</v>
          </cell>
          <cell r="D6533" t="str">
            <v>0107</v>
          </cell>
        </row>
        <row r="6533">
          <cell r="G6533">
            <v>87850</v>
          </cell>
          <cell r="H6533" t="str">
            <v>REVESTIMENTO DECORATIVO MONOCAMADA EXECUTADO MANUALMENTE EM FACHADA DE UM EDIFÍCIO DE ESTRUTURA CONVENCIONAL E ACABAMENTO TRAVERTINO. AF_03/2024</v>
          </cell>
          <cell r="I6533" t="str">
            <v>M2</v>
          </cell>
          <cell r="J6533" t="str">
            <v>ATRIBUÍDO SÃO PAULO</v>
          </cell>
          <cell r="K6533" t="str">
            <v>182,99</v>
          </cell>
        </row>
        <row r="6534">
          <cell r="A6534" t="str">
            <v>REVESTIMENTO E TRATAMENTO DE SUPERFICIES</v>
          </cell>
          <cell r="B6534" t="str">
            <v>REVE</v>
          </cell>
          <cell r="C6534" t="str">
            <v>EMBOCO</v>
          </cell>
          <cell r="D6534" t="str">
            <v>0107</v>
          </cell>
        </row>
        <row r="6534">
          <cell r="G6534">
            <v>87851</v>
          </cell>
          <cell r="H6534" t="str">
            <v>REVESTIMENTO DECORATIVO MONOCAMADA EXECUTADO MANUALMENTE EM FACHADA DE UM EDIFÍCIO DE ALVENARIA ESTRUTURAL E ACABAMENTO TRAVERTINO. AF_03/2024</v>
          </cell>
          <cell r="I6534" t="str">
            <v>M2</v>
          </cell>
          <cell r="J6534" t="str">
            <v>ATRIBUÍDO SÃO PAULO</v>
          </cell>
          <cell r="K6534" t="str">
            <v>135,74</v>
          </cell>
        </row>
        <row r="6535">
          <cell r="A6535" t="str">
            <v>REVESTIMENTO E TRATAMENTO DE SUPERFICIES</v>
          </cell>
          <cell r="B6535" t="str">
            <v>REVE</v>
          </cell>
          <cell r="C6535" t="str">
            <v>EMBOCO</v>
          </cell>
          <cell r="D6535" t="str">
            <v>0107</v>
          </cell>
        </row>
        <row r="6535">
          <cell r="G6535">
            <v>87852</v>
          </cell>
          <cell r="H6535" t="str">
            <v>REVESTIMENTO DECORATIVO MONOCAMADA EXECUTADO COM EQUIPAMENTO DE PROJEÇÃO EM FACHADA DE UM EDIFÍCIO DE ESTRUTURA CONVENCIONAL E ACABAMENTO TRAVERTINO. AF_03/2024</v>
          </cell>
          <cell r="I6535" t="str">
            <v>M2</v>
          </cell>
          <cell r="J6535" t="str">
            <v>ATRIBUÍDO SÃO PAULO</v>
          </cell>
          <cell r="K6535" t="str">
            <v>177,80</v>
          </cell>
        </row>
        <row r="6536">
          <cell r="A6536" t="str">
            <v>REVESTIMENTO E TRATAMENTO DE SUPERFICIES</v>
          </cell>
          <cell r="B6536" t="str">
            <v>REVE</v>
          </cell>
          <cell r="C6536" t="str">
            <v>EMBOCO</v>
          </cell>
          <cell r="D6536" t="str">
            <v>0107</v>
          </cell>
        </row>
        <row r="6536">
          <cell r="G6536">
            <v>87853</v>
          </cell>
          <cell r="H6536" t="str">
            <v>REVESTIMENTO DECORATIVO MONOCAMADA EXECUTADO COM EQUIPAMENTO DE PROJEÇÃO EM FACHADA DE UM EDIFÍCIO DE ALVENARIA ESTRUTURAL E ACABAMENTO TRAVERTINO. AF_03/2024</v>
          </cell>
          <cell r="I6536" t="str">
            <v>M2</v>
          </cell>
          <cell r="J6536" t="str">
            <v>ATRIBUÍDO SÃO PAULO</v>
          </cell>
          <cell r="K6536" t="str">
            <v>130,71</v>
          </cell>
        </row>
        <row r="6537">
          <cell r="A6537" t="str">
            <v>REVESTIMENTO E TRATAMENTO DE SUPERFICIES</v>
          </cell>
          <cell r="B6537" t="str">
            <v>REVE</v>
          </cell>
          <cell r="C6537" t="str">
            <v>EMBOCO</v>
          </cell>
          <cell r="D6537" t="str">
            <v>0107</v>
          </cell>
        </row>
        <row r="6537">
          <cell r="G6537">
            <v>90406</v>
          </cell>
          <cell r="H6537" t="str">
            <v>MASSA ÚNICA, EM ARGAMASSA TRAÇO 1:2:8, PREPARO MECÂNICO, APLICADA MANUALMENTE EM TETO, E = 17,5MM, COM TALISCAS. AF_03/2024</v>
          </cell>
          <cell r="I6537" t="str">
            <v>M2</v>
          </cell>
          <cell r="J6537" t="str">
            <v>COEFICIENTE DE REPRESENTATIVIDADE</v>
          </cell>
          <cell r="K6537" t="str">
            <v>40,64</v>
          </cell>
        </row>
        <row r="6538">
          <cell r="A6538" t="str">
            <v>REVESTIMENTO E TRATAMENTO DE SUPERFICIES</v>
          </cell>
          <cell r="B6538" t="str">
            <v>REVE</v>
          </cell>
          <cell r="C6538" t="str">
            <v>EMBOCO</v>
          </cell>
          <cell r="D6538" t="str">
            <v>0107</v>
          </cell>
        </row>
        <row r="6538">
          <cell r="G6538">
            <v>90408</v>
          </cell>
          <cell r="H6538" t="str">
            <v>MASSA ÚNICA, EM ARGAMASSA TRAÇO 1:2:8, PREPARO MECÂNICO, APLICADA MANUALMENTE EM TETO, E = 10MM, COM TALISCAS. AF_03/2024</v>
          </cell>
          <cell r="I6538" t="str">
            <v>M2</v>
          </cell>
          <cell r="J6538" t="str">
            <v>COEFICIENTE DE REPRESENTATIVIDADE</v>
          </cell>
          <cell r="K6538" t="str">
            <v>30,05</v>
          </cell>
        </row>
        <row r="6539">
          <cell r="A6539" t="str">
            <v>REVESTIMENTO E TRATAMENTO DE SUPERFICIES</v>
          </cell>
          <cell r="B6539" t="str">
            <v>REVE</v>
          </cell>
          <cell r="C6539" t="str">
            <v>EMBOCO</v>
          </cell>
          <cell r="D6539" t="str">
            <v>0107</v>
          </cell>
        </row>
        <row r="6539">
          <cell r="G6539">
            <v>104203</v>
          </cell>
          <cell r="H6539" t="str">
            <v>EMBOÇO OU MASSA ÚNICA EM ARGAMASSA TRAÇO 1:2:8, PREPARO MECÂNICA COM BETONEIRA 400 L, APLICADA COM PROJETOR TIPO CANEQUINHA EM PANOS DE FACHADA COM PRESENÇA DE VÃOS, ESPESSURA DE 25 MM, ACESSO POR BALANCIM MANUAL. AF_08/2022</v>
          </cell>
          <cell r="I6539" t="str">
            <v>M2</v>
          </cell>
          <cell r="J6539" t="str">
            <v>ATRIBUÍDO SÃO PAULO</v>
          </cell>
          <cell r="K6539" t="str">
            <v>55,81</v>
          </cell>
        </row>
        <row r="6540">
          <cell r="A6540" t="str">
            <v>REVESTIMENTO E TRATAMENTO DE SUPERFICIES</v>
          </cell>
          <cell r="B6540" t="str">
            <v>REVE</v>
          </cell>
          <cell r="C6540" t="str">
            <v>EMBOCO</v>
          </cell>
          <cell r="D6540" t="str">
            <v>0107</v>
          </cell>
        </row>
        <row r="6540">
          <cell r="G6540">
            <v>104204</v>
          </cell>
          <cell r="H6540" t="str">
            <v>EMBOÇO OU MASSA ÚNICA EM ARGAMASSA TRAÇO 1:2:8, PREPARO MECÂNICA COM BETONEIRA 400 L, APLICADA COM PROJETOR TIPO CANEQUINHA EM PANOS DE FACHADA COM PRESENÇA DE VÃOS, ESPESSURA DE 35 MM, ACESSO POR BALANCIM MANUAL. AF_08/2022</v>
          </cell>
          <cell r="I6540" t="str">
            <v>M2</v>
          </cell>
          <cell r="J6540" t="str">
            <v>ATRIBUÍDO SÃO PAULO</v>
          </cell>
          <cell r="K6540" t="str">
            <v>72,12</v>
          </cell>
        </row>
        <row r="6541">
          <cell r="A6541" t="str">
            <v>REVESTIMENTO E TRATAMENTO DE SUPERFICIES</v>
          </cell>
          <cell r="B6541" t="str">
            <v>REVE</v>
          </cell>
          <cell r="C6541" t="str">
            <v>EMBOCO</v>
          </cell>
          <cell r="D6541" t="str">
            <v>0107</v>
          </cell>
        </row>
        <row r="6541">
          <cell r="G6541">
            <v>104205</v>
          </cell>
          <cell r="H6541" t="str">
            <v>EMBOÇO OU MASSA ÚNICA EM ARGAMASSA TRAÇO 1:2:8, PREPARO MECÂNICA COM BETONEIRA 400 L, APLICADA COM PROJETOR TIPO CANEQUINHA EM PANOS DE FACHADA COM PRESENÇA DE VÃOS, ESPESSURA DE 45 MM, ACESSO POR BALANCIM MANUAL. AF_08/2022</v>
          </cell>
          <cell r="I6541" t="str">
            <v>M2</v>
          </cell>
          <cell r="J6541" t="str">
            <v>ATRIBUÍDO SÃO PAULO</v>
          </cell>
          <cell r="K6541" t="str">
            <v>79,25</v>
          </cell>
        </row>
        <row r="6542">
          <cell r="A6542" t="str">
            <v>REVESTIMENTO E TRATAMENTO DE SUPERFICIES</v>
          </cell>
          <cell r="B6542" t="str">
            <v>REVE</v>
          </cell>
          <cell r="C6542" t="str">
            <v>EMBOCO</v>
          </cell>
          <cell r="D6542" t="str">
            <v>0107</v>
          </cell>
        </row>
        <row r="6542">
          <cell r="G6542">
            <v>104206</v>
          </cell>
          <cell r="H6542" t="str">
            <v>EMBOÇO OU MASSA ÚNICA EM ARGAMASSA TRAÇO 1:2:8, PREPARO MECÂNICA COM BETONEIRA 400 L, APLICADA COM PROJETOR TIPO CANEQUINHA EM PANOS DE FACHADA COM PRESENÇA DE VÃOS, ESPESSURA DE 50 MM, ACESSO POR BALANCIM MANUAL. AF_08/2022</v>
          </cell>
          <cell r="I6542" t="str">
            <v>M2</v>
          </cell>
          <cell r="J6542" t="str">
            <v>ATRIBUÍDO SÃO PAULO</v>
          </cell>
          <cell r="K6542" t="str">
            <v>87,49</v>
          </cell>
        </row>
        <row r="6543">
          <cell r="A6543" t="str">
            <v>REVESTIMENTO E TRATAMENTO DE SUPERFICIES</v>
          </cell>
          <cell r="B6543" t="str">
            <v>REVE</v>
          </cell>
          <cell r="C6543" t="str">
            <v>EMBOCO</v>
          </cell>
          <cell r="D6543" t="str">
            <v>0107</v>
          </cell>
        </row>
        <row r="6543">
          <cell r="G6543">
            <v>104207</v>
          </cell>
          <cell r="H6543" t="str">
            <v>EMBOÇO OU MASSA ÚNICA EM ARGAMASSA TRAÇO 1:2:8, PREPARO MECÂNICA COM BETONEIRA 400 L, APLICADA COM PROJETOR TIPO CANEQUINHA EM PANOS DE FACHADA SEM PRESENÇA DE VÃOS, ESPESSURA DE 25 MM, ACESSO POR BALANCIM MANUAL. AF_08/2022</v>
          </cell>
          <cell r="I6543" t="str">
            <v>M2</v>
          </cell>
          <cell r="J6543" t="str">
            <v>ATRIBUÍDO SÃO PAULO</v>
          </cell>
          <cell r="K6543" t="str">
            <v>41,96</v>
          </cell>
        </row>
        <row r="6544">
          <cell r="A6544" t="str">
            <v>REVESTIMENTO E TRATAMENTO DE SUPERFICIES</v>
          </cell>
          <cell r="B6544" t="str">
            <v>REVE</v>
          </cell>
          <cell r="C6544" t="str">
            <v>EMBOCO</v>
          </cell>
          <cell r="D6544" t="str">
            <v>0107</v>
          </cell>
        </row>
        <row r="6544">
          <cell r="G6544">
            <v>104208</v>
          </cell>
          <cell r="H6544" t="str">
            <v>EMBOÇO OU MASSA ÚNICA EM ARGAMASSA TRAÇO 1:2:8, PREPARO MECÂNICA COM BETONEIRA 400 L, APLICADA COM PROJETOR TIPO CANEQUINHA EM PANOS DE FACHADA SEM PRESENÇA DE VÃOS, ESPESSURA DE 35 MM, ACESSO POR BALANCIM MANUAL. AF_08/2022</v>
          </cell>
          <cell r="I6544" t="str">
            <v>M2</v>
          </cell>
          <cell r="J6544" t="str">
            <v>ATRIBUÍDO SÃO PAULO</v>
          </cell>
          <cell r="K6544" t="str">
            <v>57,80</v>
          </cell>
        </row>
        <row r="6545">
          <cell r="A6545" t="str">
            <v>REVESTIMENTO E TRATAMENTO DE SUPERFICIES</v>
          </cell>
          <cell r="B6545" t="str">
            <v>REVE</v>
          </cell>
          <cell r="C6545" t="str">
            <v>EMBOCO</v>
          </cell>
          <cell r="D6545" t="str">
            <v>0107</v>
          </cell>
        </row>
        <row r="6545">
          <cell r="G6545">
            <v>104209</v>
          </cell>
          <cell r="H6545" t="str">
            <v>EMBOÇO OU MASSA ÚNICA EM ARGAMASSA TRAÇO 1:2:8, PREPARO MECÂNICA COM BETONEIRA 400 L, APLICADA COM PROJETOR TIPO CANEQUINHA EM PANOS DE FACHADA SEM PRESENÇA DE VÃOS, ESPESSURA DE 45 MM, ACESSO POR BALANCIM MANUAL. AF_08/2022</v>
          </cell>
          <cell r="I6545" t="str">
            <v>M2</v>
          </cell>
          <cell r="J6545" t="str">
            <v>ATRIBUÍDO SÃO PAULO</v>
          </cell>
          <cell r="K6545" t="str">
            <v>64,51</v>
          </cell>
        </row>
        <row r="6546">
          <cell r="A6546" t="str">
            <v>REVESTIMENTO E TRATAMENTO DE SUPERFICIES</v>
          </cell>
          <cell r="B6546" t="str">
            <v>REVE</v>
          </cell>
          <cell r="C6546" t="str">
            <v>EMBOCO</v>
          </cell>
          <cell r="D6546" t="str">
            <v>0107</v>
          </cell>
        </row>
        <row r="6546">
          <cell r="G6546">
            <v>104210</v>
          </cell>
          <cell r="H6546" t="str">
            <v>EMBOÇO OU MASSA ÚNICA EM ARGAMASSA TRAÇO 1:2:8, PREPARO MECÂNICA COM BETONEIRA 400 L, APLICADA COM PROJETOR TIPO CANEQUINHA EM PANOS DE FACHADA SEM PRESENÇA DE VÃOS, ESPESSURA DE 50 MM, ACESSO POR BALANCIM MANUAL. AF_08/2022</v>
          </cell>
          <cell r="I6546" t="str">
            <v>M2</v>
          </cell>
          <cell r="J6546" t="str">
            <v>ATRIBUÍDO SÃO PAULO</v>
          </cell>
          <cell r="K6546" t="str">
            <v>67,11</v>
          </cell>
        </row>
        <row r="6547">
          <cell r="A6547" t="str">
            <v>REVESTIMENTO E TRATAMENTO DE SUPERFICIES</v>
          </cell>
          <cell r="B6547" t="str">
            <v>REVE</v>
          </cell>
          <cell r="C6547" t="str">
            <v>EMBOCO</v>
          </cell>
          <cell r="D6547" t="str">
            <v>0107</v>
          </cell>
        </row>
        <row r="6547">
          <cell r="G6547">
            <v>104211</v>
          </cell>
          <cell r="H6547" t="str">
            <v>EMBOÇO OU MASSA ÚNICA EM ARGAMASSA TRAÇO 1:2:8, PREPARO MECÂNICA COM BETONEIRA 400 L, APLICADA COM PROJETOR TIPO CANEQUINHA EM SUPERFÍCIES EXTERNAS DA SACADA, ESPESSURA DE 25 MM, ACESSO POR BALANCIM MANUAL, SEM USO DE TELA METÁLICA. AF_08/2022</v>
          </cell>
          <cell r="I6547" t="str">
            <v>M2</v>
          </cell>
          <cell r="J6547" t="str">
            <v>ATRIBUÍDO SÃO PAULO</v>
          </cell>
          <cell r="K6547" t="str">
            <v>77,72</v>
          </cell>
        </row>
        <row r="6548">
          <cell r="A6548" t="str">
            <v>REVESTIMENTO E TRATAMENTO DE SUPERFICIES</v>
          </cell>
          <cell r="B6548" t="str">
            <v>REVE</v>
          </cell>
          <cell r="C6548" t="str">
            <v>EMBOCO</v>
          </cell>
          <cell r="D6548" t="str">
            <v>0107</v>
          </cell>
        </row>
        <row r="6548">
          <cell r="G6548">
            <v>104212</v>
          </cell>
          <cell r="H6548" t="str">
            <v>EMBOÇO OU MASSA ÚNICA EM ARGAMASSA TRAÇO 1:2:8, PREPARO MECÂNICA COM BETONEIRA 400 L, APLICADA COM PROJETOR TIPO CANEQUINHA EM SUPERFÍCIES EXTERNAS DA SACADA, ESPESSURA DE 35 MM, ACESSO POR BALANCIM MANUAL, SEM USO DE TELA METÁLICA. AF_08/2022</v>
          </cell>
          <cell r="I6548" t="str">
            <v>M2</v>
          </cell>
          <cell r="J6548" t="str">
            <v>ATRIBUÍDO SÃO PAULO</v>
          </cell>
          <cell r="K6548" t="str">
            <v>93,63</v>
          </cell>
        </row>
        <row r="6549">
          <cell r="A6549" t="str">
            <v>REVESTIMENTO E TRATAMENTO DE SUPERFICIES</v>
          </cell>
          <cell r="B6549" t="str">
            <v>REVE</v>
          </cell>
          <cell r="C6549" t="str">
            <v>EMBOCO</v>
          </cell>
          <cell r="D6549" t="str">
            <v>0107</v>
          </cell>
        </row>
        <row r="6549">
          <cell r="G6549">
            <v>104213</v>
          </cell>
          <cell r="H6549" t="str">
            <v>EMBOÇO OU MASSA ÚNICA EM ARGAMASSA TRAÇO 1:2:8, PREPARO MECÂNICA COM BETONEIRA 400 L, APLICADA COM PROJETOR TIPO CANEQUINHA EM SUPERFÍCIES EXTERNAS DA SACADA, ESPESSURA DE 45 MM, ACESSO POR BALANCIM MANUAL, SEM USO DE TELA METÁLICA. AF_08/2022</v>
          </cell>
          <cell r="I6549" t="str">
            <v>M2</v>
          </cell>
          <cell r="J6549" t="str">
            <v>ATRIBUÍDO SÃO PAULO</v>
          </cell>
          <cell r="K6549" t="str">
            <v>100,33</v>
          </cell>
        </row>
        <row r="6550">
          <cell r="A6550" t="str">
            <v>REVESTIMENTO E TRATAMENTO DE SUPERFICIES</v>
          </cell>
          <cell r="B6550" t="str">
            <v>REVE</v>
          </cell>
          <cell r="C6550" t="str">
            <v>EMBOCO</v>
          </cell>
          <cell r="D6550" t="str">
            <v>0107</v>
          </cell>
        </row>
        <row r="6550">
          <cell r="G6550">
            <v>104214</v>
          </cell>
          <cell r="H6550" t="str">
            <v>EMBOÇO OU MASSA ÚNICA EM ARGAMASSA TRAÇO 1:2:8, PREPARO MECÂNICA COM BETONEIRA 400 L, APLICADA COM PROJETOR TIPO CANEQUINHA EM SUPERFÍCIES EXTERNAS DA SACADA, ESPESSURA DE 50 MM, ACESSO POR BALANCIM MANUAL, SEM USO DE TELA METÁLICA. AF_08/2022</v>
          </cell>
          <cell r="I6550" t="str">
            <v>M2</v>
          </cell>
          <cell r="J6550" t="str">
            <v>ATRIBUÍDO SÃO PAULO</v>
          </cell>
          <cell r="K6550" t="str">
            <v>119,44</v>
          </cell>
        </row>
        <row r="6551">
          <cell r="A6551" t="str">
            <v>REVESTIMENTO E TRATAMENTO DE SUPERFICIES</v>
          </cell>
          <cell r="B6551" t="str">
            <v>REVE</v>
          </cell>
          <cell r="C6551" t="str">
            <v>EMBOCO</v>
          </cell>
          <cell r="D6551" t="str">
            <v>0107</v>
          </cell>
        </row>
        <row r="6551">
          <cell r="G6551">
            <v>104215</v>
          </cell>
          <cell r="H6551" t="str">
            <v>EMBOÇO OU MASSA ÚNICA EM ARGAMASSA TRAÇO 1:2:8, PREPARO MECÂNICA COM BETONEIRA 400 L, APLICADA COM PROJETOR TIPO CANEQUINHA EM SUPERFÍCIES INTERNAS DA SACADA, ESPESSURA DE 25 MM,  SEM USO DE TELA METÁLICA. AF_08/2022</v>
          </cell>
          <cell r="I6551" t="str">
            <v>M2</v>
          </cell>
          <cell r="J6551" t="str">
            <v>ATRIBUÍDO SÃO PAULO</v>
          </cell>
          <cell r="K6551" t="str">
            <v>73,20</v>
          </cell>
        </row>
        <row r="6552">
          <cell r="A6552" t="str">
            <v>REVESTIMENTO E TRATAMENTO DE SUPERFICIES</v>
          </cell>
          <cell r="B6552" t="str">
            <v>REVE</v>
          </cell>
          <cell r="C6552" t="str">
            <v>EMBOCO</v>
          </cell>
          <cell r="D6552" t="str">
            <v>0107</v>
          </cell>
        </row>
        <row r="6552">
          <cell r="G6552">
            <v>104216</v>
          </cell>
          <cell r="H6552" t="str">
            <v>EMBOÇO OU MASSA ÚNICA EM ARGAMASSA TRAÇO 1:2:8, PREPARO MECÂNICA COM BETONEIRA 400 L, APLICADA COM PROJETOR TIPO CANEQUINHA EM SUPERFÍCIES INTERNAS DA SACADA, ESPESSURA DE 35 MM, SEM USO DE TELA METÁLICA. AF_08/2022</v>
          </cell>
          <cell r="I6552" t="str">
            <v>M2</v>
          </cell>
          <cell r="J6552" t="str">
            <v>ATRIBUÍDO SÃO PAULO</v>
          </cell>
          <cell r="K6552" t="str">
            <v>89,04</v>
          </cell>
        </row>
        <row r="6553">
          <cell r="A6553" t="str">
            <v>REVESTIMENTO E TRATAMENTO DE SUPERFICIES</v>
          </cell>
          <cell r="B6553" t="str">
            <v>REVE</v>
          </cell>
          <cell r="C6553" t="str">
            <v>EMBOCO</v>
          </cell>
          <cell r="D6553" t="str">
            <v>0107</v>
          </cell>
        </row>
        <row r="6553">
          <cell r="G6553">
            <v>104217</v>
          </cell>
          <cell r="H6553" t="str">
            <v>EMBOÇO OU MASSA ÚNICA EM ARGAMASSA TRAÇO 1:2:8, PREPARO MECÂNICA COM BETONEIRA 400 L, APLICADA MANUALMENTE EM PANOS DE FACHADA COM PRESENÇA DE VÃOS, ESPESSURA DE 25 MM, ACESSO POR ANDAIME. AF_08/2022</v>
          </cell>
          <cell r="I6553" t="str">
            <v>M2</v>
          </cell>
          <cell r="J6553" t="str">
            <v>COEFICIENTE DE REPRESENTATIVIDADE</v>
          </cell>
          <cell r="K6553" t="str">
            <v>47,81</v>
          </cell>
        </row>
        <row r="6554">
          <cell r="A6554" t="str">
            <v>REVESTIMENTO E TRATAMENTO DE SUPERFICIES</v>
          </cell>
          <cell r="B6554" t="str">
            <v>REVE</v>
          </cell>
          <cell r="C6554" t="str">
            <v>EMBOCO</v>
          </cell>
          <cell r="D6554" t="str">
            <v>0107</v>
          </cell>
        </row>
        <row r="6554">
          <cell r="G6554">
            <v>104218</v>
          </cell>
          <cell r="H6554" t="str">
            <v>EMBOÇO OU MASSA ÚNICA EM ARGAMASSA TRAÇO 1:2:8, PREPARO MANUAL, APLICADA MANUALMENTE EM PANOS DE FACHADA COM PRESENÇA DE VÃOS, ESPESSURA DE 25 MM, ACESSO POR ANDAIME. AF_08/2022</v>
          </cell>
          <cell r="I6554" t="str">
            <v>M2</v>
          </cell>
          <cell r="J6554" t="str">
            <v>COEFICIENTE DE REPRESENTATIVIDADE</v>
          </cell>
          <cell r="K6554" t="str">
            <v>50,68</v>
          </cell>
        </row>
        <row r="6555">
          <cell r="A6555" t="str">
            <v>REVESTIMENTO E TRATAMENTO DE SUPERFICIES</v>
          </cell>
          <cell r="B6555" t="str">
            <v>REVE</v>
          </cell>
          <cell r="C6555" t="str">
            <v>EMBOCO</v>
          </cell>
          <cell r="D6555" t="str">
            <v>0107</v>
          </cell>
        </row>
        <row r="6555">
          <cell r="G6555">
            <v>104219</v>
          </cell>
          <cell r="H6555" t="str">
            <v>EMBOÇO OU MASSA ÚNICA EM ARGAMASSA INDUSTRIALIZADA, PREPARO MECÂNICA E APLICAÇÃO COM EQUIPAMENTO DE MISTURA E PROJEÇÃO DE 1,5 M3/H DE ARGAMASSA EM PANOS DE FACHADA COM PRESENÇA DE VÃOS, ESPESSURA DE 25 MM, ACESSO POR ANDAIME. AF_08/2022</v>
          </cell>
          <cell r="I6555" t="str">
            <v>M2</v>
          </cell>
          <cell r="J6555" t="str">
            <v>COEFICIENTE DE REPRESENTATIVIDADE</v>
          </cell>
          <cell r="K6555" t="str">
            <v>74,50</v>
          </cell>
        </row>
        <row r="6556">
          <cell r="A6556" t="str">
            <v>REVESTIMENTO E TRATAMENTO DE SUPERFICIES</v>
          </cell>
          <cell r="B6556" t="str">
            <v>REVE</v>
          </cell>
          <cell r="C6556" t="str">
            <v>EMBOCO</v>
          </cell>
          <cell r="D6556" t="str">
            <v>0107</v>
          </cell>
        </row>
        <row r="6556">
          <cell r="G6556">
            <v>104220</v>
          </cell>
          <cell r="H6556" t="str">
            <v>EMBOÇO OU MASSA ÚNICA EM ARGAMASSA TRAÇO 1:2:8, PREPARO MECÂNICA COM BETONEIRA 400 L, APLICADA COM PROJETOR TIPO CANEQUINHA EM PANOS DE FACHADA COM PRESENÇA DE VÃOS, ESPESSURA DE 25 MM, ACESSO POR ANDAIME. AF_08/2022</v>
          </cell>
          <cell r="I6556" t="str">
            <v>M2</v>
          </cell>
          <cell r="J6556" t="str">
            <v>ATRIBUÍDO SÃO PAULO</v>
          </cell>
          <cell r="K6556" t="str">
            <v>52,11</v>
          </cell>
        </row>
        <row r="6557">
          <cell r="A6557" t="str">
            <v>REVESTIMENTO E TRATAMENTO DE SUPERFICIES</v>
          </cell>
          <cell r="B6557" t="str">
            <v>REVE</v>
          </cell>
          <cell r="C6557" t="str">
            <v>EMBOCO</v>
          </cell>
          <cell r="D6557" t="str">
            <v>0107</v>
          </cell>
        </row>
        <row r="6557">
          <cell r="G6557">
            <v>104221</v>
          </cell>
          <cell r="H6557" t="str">
            <v>EMBOÇO OU MASSA ÚNICA EM ARGAMASSA TRAÇO 1:2:8, PREPARO MECÂNICA COM BETONEIRA 400 L, APLICADA MANUALMENTE EM PANOS DE FACHADA COM PRESENÇA DE VÃOS, ESPESSURA DE 35 MM, ACESSO POR ANDAIME. AF_08/2022</v>
          </cell>
          <cell r="I6557" t="str">
            <v>M2</v>
          </cell>
          <cell r="J6557" t="str">
            <v>COEFICIENTE DE REPRESENTATIVIDADE</v>
          </cell>
          <cell r="K6557" t="str">
            <v>61,61</v>
          </cell>
        </row>
        <row r="6558">
          <cell r="A6558" t="str">
            <v>REVESTIMENTO E TRATAMENTO DE SUPERFICIES</v>
          </cell>
          <cell r="B6558" t="str">
            <v>REVE</v>
          </cell>
          <cell r="C6558" t="str">
            <v>EMBOCO</v>
          </cell>
          <cell r="D6558" t="str">
            <v>0107</v>
          </cell>
        </row>
        <row r="6558">
          <cell r="G6558">
            <v>104222</v>
          </cell>
          <cell r="H6558" t="str">
            <v>EMBOÇO OU MASSA ÚNICA EM ARGAMASSA TRAÇO 1:2:8, PREPARO MANUAL, APLICADA MANUALMENTE EM PANOS DE FACHADA COM PRESENÇA DE VÃOS, ESPESSURA DE 35 MM, ACESSO POR ANDAIME. AF_08/2022</v>
          </cell>
          <cell r="I6558" t="str">
            <v>M2</v>
          </cell>
          <cell r="J6558" t="str">
            <v>COEFICIENTE DE REPRESENTATIVIDADE</v>
          </cell>
          <cell r="K6558" t="str">
            <v>65,46</v>
          </cell>
        </row>
        <row r="6559">
          <cell r="A6559" t="str">
            <v>REVESTIMENTO E TRATAMENTO DE SUPERFICIES</v>
          </cell>
          <cell r="B6559" t="str">
            <v>REVE</v>
          </cell>
          <cell r="C6559" t="str">
            <v>EMBOCO</v>
          </cell>
          <cell r="D6559" t="str">
            <v>0107</v>
          </cell>
        </row>
        <row r="6559">
          <cell r="G6559">
            <v>104223</v>
          </cell>
          <cell r="H6559" t="str">
            <v>EMBOÇO OU MASSA ÚNICA EM ARGAMASSA INDUSTRIALIZADA, PREPARO MECÂNICA E APLICAÇÃO COM EQUIPAMENTO DE MISTURA E PROJEÇÃO DE 1,5 M3/H DE ARGAMASSA EM PANOS DE FACHADA COM PRESENÇA DE VÃOS, ESPESSURA DE 35 MM, ACESSO POR ANDAIME. AF_08/2022</v>
          </cell>
          <cell r="I6559" t="str">
            <v>M2</v>
          </cell>
          <cell r="J6559" t="str">
            <v>COEFICIENTE DE REPRESENTATIVIDADE</v>
          </cell>
          <cell r="K6559" t="str">
            <v>97,54</v>
          </cell>
        </row>
        <row r="6560">
          <cell r="A6560" t="str">
            <v>REVESTIMENTO E TRATAMENTO DE SUPERFICIES</v>
          </cell>
          <cell r="B6560" t="str">
            <v>REVE</v>
          </cell>
          <cell r="C6560" t="str">
            <v>EMBOCO</v>
          </cell>
          <cell r="D6560" t="str">
            <v>0107</v>
          </cell>
        </row>
        <row r="6560">
          <cell r="G6560">
            <v>104224</v>
          </cell>
          <cell r="H6560" t="str">
            <v>EMBOÇO OU MASSA ÚNICA EM ARGAMASSA TRAÇO 1:2:8, PREPARO MECÂNICA COM BETONEIRA 400 L, APLICADA COM PROJETOR TIPO CANEQUINHA EM PANOS DE FACHADA COM PRESENÇA DE VÃOS, ESPESSURA DE 35 MM, ACESSO POR ANDAIME. AF_08/2022</v>
          </cell>
          <cell r="I6560" t="str">
            <v>M2</v>
          </cell>
          <cell r="J6560" t="str">
            <v>ATRIBUÍDO SÃO PAULO</v>
          </cell>
          <cell r="K6560" t="str">
            <v>67,32</v>
          </cell>
        </row>
        <row r="6561">
          <cell r="A6561" t="str">
            <v>REVESTIMENTO E TRATAMENTO DE SUPERFICIES</v>
          </cell>
          <cell r="B6561" t="str">
            <v>REVE</v>
          </cell>
          <cell r="C6561" t="str">
            <v>EMBOCO</v>
          </cell>
          <cell r="D6561" t="str">
            <v>0107</v>
          </cell>
        </row>
        <row r="6561">
          <cell r="G6561">
            <v>104225</v>
          </cell>
          <cell r="H6561" t="str">
            <v>EMBOÇO OU MASSA ÚNICA EM ARGAMASSA TRAÇO 1:2:8, PREPARO MECÂNICA COM BETONEIRA 400 L, APLICADA MANUALMENTE EM PANOS DE FACHADA COM PRESENÇA DE VÃOS, ESPESSURA DE 45 MM, ACESSO POR ANDAIME. AF_08/2022</v>
          </cell>
          <cell r="I6561" t="str">
            <v>M2</v>
          </cell>
          <cell r="J6561" t="str">
            <v>COEFICIENTE DE REPRESENTATIVIDADE</v>
          </cell>
          <cell r="K6561" t="str">
            <v>68,05</v>
          </cell>
        </row>
        <row r="6562">
          <cell r="A6562" t="str">
            <v>REVESTIMENTO E TRATAMENTO DE SUPERFICIES</v>
          </cell>
          <cell r="B6562" t="str">
            <v>REVE</v>
          </cell>
          <cell r="C6562" t="str">
            <v>EMBOCO</v>
          </cell>
          <cell r="D6562" t="str">
            <v>0107</v>
          </cell>
        </row>
        <row r="6562">
          <cell r="G6562">
            <v>104226</v>
          </cell>
          <cell r="H6562" t="str">
            <v>EMBOÇO OU MASSA ÚNICA EM ARGAMASSA TRAÇO 1:2:8, PREPARO MANUAL, APLICADA MANUALMENTE EM PANOS DE FACHADA COM PRESENÇA DE VÃOS, ESPESSURA DE 45 MM, ACESSO POR ANDAIME. AF_08/2022</v>
          </cell>
          <cell r="I6562" t="str">
            <v>M2</v>
          </cell>
          <cell r="J6562" t="str">
            <v>COEFICIENTE DE REPRESENTATIVIDADE</v>
          </cell>
          <cell r="K6562" t="str">
            <v>72,88</v>
          </cell>
        </row>
        <row r="6563">
          <cell r="A6563" t="str">
            <v>REVESTIMENTO E TRATAMENTO DE SUPERFICIES</v>
          </cell>
          <cell r="B6563" t="str">
            <v>REVE</v>
          </cell>
          <cell r="C6563" t="str">
            <v>EMBOCO</v>
          </cell>
          <cell r="D6563" t="str">
            <v>0107</v>
          </cell>
        </row>
        <row r="6563">
          <cell r="G6563">
            <v>104227</v>
          </cell>
          <cell r="H6563" t="str">
            <v>EMBOÇO OU MASSA ÚNICA EM ARGAMASSA INDUSTRIALIZADA, PREPARO MECÂNICA E APLICAÇÃO COM EQUIPAMENTO DE MISTURA E PROJEÇÃO DE 1,5 M3/H DE ARGAMASSA EM PANOS DE FACHADA COM PRESENÇA DE VÃOS, ESPESSURA DE 45 MM, ACESSO POR ANDAIME. AF_08/2022</v>
          </cell>
          <cell r="I6563" t="str">
            <v>M2</v>
          </cell>
          <cell r="J6563" t="str">
            <v>COEFICIENTE DE REPRESENTATIVIDADE</v>
          </cell>
          <cell r="K6563" t="str">
            <v>113,88</v>
          </cell>
        </row>
        <row r="6564">
          <cell r="A6564" t="str">
            <v>REVESTIMENTO E TRATAMENTO DE SUPERFICIES</v>
          </cell>
          <cell r="B6564" t="str">
            <v>REVE</v>
          </cell>
          <cell r="C6564" t="str">
            <v>EMBOCO</v>
          </cell>
          <cell r="D6564" t="str">
            <v>0107</v>
          </cell>
        </row>
        <row r="6564">
          <cell r="G6564">
            <v>104228</v>
          </cell>
          <cell r="H6564" t="str">
            <v>EMBOÇO OU MASSA ÚNICA EM ARGAMASSA TRAÇO 1:2:8, PREPARO MECÂNICA COM BETONEIRA 400 L, APLICADA COM PROJETOR TIPO CANEQUINHA EM PANOS DE FACHADA COM PRESENÇA DE VÃOS, ESPESSURA DE 45 MM, ACESSO POR ANDAIME. AF_08/2022</v>
          </cell>
          <cell r="I6564" t="str">
            <v>M2</v>
          </cell>
          <cell r="J6564" t="str">
            <v>ATRIBUÍDO SÃO PAULO</v>
          </cell>
          <cell r="K6564" t="str">
            <v>74,45</v>
          </cell>
        </row>
        <row r="6565">
          <cell r="A6565" t="str">
            <v>REVESTIMENTO E TRATAMENTO DE SUPERFICIES</v>
          </cell>
          <cell r="B6565" t="str">
            <v>REVE</v>
          </cell>
          <cell r="C6565" t="str">
            <v>EMBOCO</v>
          </cell>
          <cell r="D6565" t="str">
            <v>0107</v>
          </cell>
        </row>
        <row r="6565">
          <cell r="G6565">
            <v>104229</v>
          </cell>
          <cell r="H6565" t="str">
            <v>EMBOÇO OU MASSA ÚNICA EM ARGAMASSA TRAÇO 1:2:8, PREPARO MECÂNICA COM BETONEIRA 400 L, APLICADA MANUALMENTE EM PANOS DE FACHADA COM PRESENÇA DE VÃOS, ESPESSURA DE 50 MM, ACESSO POR ANDAIME. AF_08/2022</v>
          </cell>
          <cell r="I6565" t="str">
            <v>M2</v>
          </cell>
          <cell r="J6565" t="str">
            <v>COEFICIENTE DE REPRESENTATIVIDADE</v>
          </cell>
          <cell r="K6565" t="str">
            <v>79,65</v>
          </cell>
        </row>
        <row r="6566">
          <cell r="A6566" t="str">
            <v>REVESTIMENTO E TRATAMENTO DE SUPERFICIES</v>
          </cell>
          <cell r="B6566" t="str">
            <v>REVE</v>
          </cell>
          <cell r="C6566" t="str">
            <v>EMBOCO</v>
          </cell>
          <cell r="D6566" t="str">
            <v>0107</v>
          </cell>
        </row>
        <row r="6566">
          <cell r="G6566">
            <v>104230</v>
          </cell>
          <cell r="H6566" t="str">
            <v>EMBOÇO OU MASSA ÚNICA EM ARGAMASSA TRAÇO 1:2:8, PREPARO MANUAL, APLICADA MANUALMENTE EM PANOS DE FACHADA COM PRESENÇA DE VÃOS, ESPESSURA DE 50 MM, ACESSO POR ANDAIME. AF_08/2022</v>
          </cell>
          <cell r="I6566" t="str">
            <v>M2</v>
          </cell>
          <cell r="J6566" t="str">
            <v>COEFICIENTE DE REPRESENTATIVIDADE</v>
          </cell>
          <cell r="K6566" t="str">
            <v>84,96</v>
          </cell>
        </row>
        <row r="6567">
          <cell r="A6567" t="str">
            <v>REVESTIMENTO E TRATAMENTO DE SUPERFICIES</v>
          </cell>
          <cell r="B6567" t="str">
            <v>REVE</v>
          </cell>
          <cell r="C6567" t="str">
            <v>EMBOCO</v>
          </cell>
          <cell r="D6567" t="str">
            <v>0107</v>
          </cell>
        </row>
        <row r="6567">
          <cell r="G6567">
            <v>104231</v>
          </cell>
          <cell r="H6567" t="str">
            <v>EMBOÇO OU MASSA ÚNICA EM ARGAMASSA INDUSTRIALIZADA, PREPARO MECÂNICA E APLICAÇÃO COM EQUIPAMENTO DE MISTURA E PROJEÇÃO DE 1,5 M3/H DE ARGAMASSA EM PANOS DE FACHADA COM PRESENÇA DE VÃOS, ESPESSURA DE 50 MM, ACESSO POR ANDAIME. AF_08/2022</v>
          </cell>
          <cell r="I6567" t="str">
            <v>M2</v>
          </cell>
          <cell r="J6567" t="str">
            <v>COEFICIENTE DE REPRESENTATIVIDADE</v>
          </cell>
          <cell r="K6567" t="str">
            <v>125,48</v>
          </cell>
        </row>
        <row r="6568">
          <cell r="A6568" t="str">
            <v>REVESTIMENTO E TRATAMENTO DE SUPERFICIES</v>
          </cell>
          <cell r="B6568" t="str">
            <v>REVE</v>
          </cell>
          <cell r="C6568" t="str">
            <v>EMBOCO</v>
          </cell>
          <cell r="D6568" t="str">
            <v>0107</v>
          </cell>
        </row>
        <row r="6568">
          <cell r="G6568">
            <v>104232</v>
          </cell>
          <cell r="H6568" t="str">
            <v>EMBOÇO OU MASSA ÚNICA EM ARGAMASSA TRAÇO 1:2:8, PREPARO MECÂNICA COM BETONEIRA 400 L, APLICADA COM PROJETOR TIPO CANEQUINHA EM PANOS DE FACHADA COM PRESENÇA DE VÃOS, ESPESSURA DE 50 MM, ACESSO POR ANDAIME. AF_08/2022</v>
          </cell>
          <cell r="I6568" t="str">
            <v>M2</v>
          </cell>
          <cell r="J6568" t="str">
            <v>ATRIBUÍDO SÃO PAULO</v>
          </cell>
          <cell r="K6568" t="str">
            <v>82,21</v>
          </cell>
        </row>
        <row r="6569">
          <cell r="A6569" t="str">
            <v>REVESTIMENTO E TRATAMENTO DE SUPERFICIES</v>
          </cell>
          <cell r="B6569" t="str">
            <v>REVE</v>
          </cell>
          <cell r="C6569" t="str">
            <v>EMBOCO</v>
          </cell>
          <cell r="D6569" t="str">
            <v>0107</v>
          </cell>
        </row>
        <row r="6569">
          <cell r="G6569">
            <v>104233</v>
          </cell>
          <cell r="H6569" t="str">
            <v>EMBOÇO OU MASSA ÚNICA EM ARGAMASSA TRAÇO 1:2:8, PREPARO MECÂNICA COM BETONEIRA 400 L, APLICADA MANUALMENTE EM PANOS DE FACHADA SEM PRESENÇA DE VÃOS, ESPESSURA DE 25 MM, ACESSO POR ANDAIME. AF_08/2022</v>
          </cell>
          <cell r="I6569" t="str">
            <v>M2</v>
          </cell>
          <cell r="J6569" t="str">
            <v>COEFICIENTE DE REPRESENTATIVIDADE</v>
          </cell>
          <cell r="K6569" t="str">
            <v>36,48</v>
          </cell>
        </row>
        <row r="6570">
          <cell r="A6570" t="str">
            <v>REVESTIMENTO E TRATAMENTO DE SUPERFICIES</v>
          </cell>
          <cell r="B6570" t="str">
            <v>REVE</v>
          </cell>
          <cell r="C6570" t="str">
            <v>EMBOCO</v>
          </cell>
          <cell r="D6570" t="str">
            <v>0107</v>
          </cell>
        </row>
        <row r="6570">
          <cell r="G6570">
            <v>104234</v>
          </cell>
          <cell r="H6570" t="str">
            <v>EMBOÇO OU MASSA ÚNICA EM ARGAMASSA TRAÇO 1:2:8, PREPARO MANUAL, APLICADA MANUALMENTE EM PANOS DE FACHADA SEM PRESENÇA DE VÃOS, ESPESSURA DE 25 MM, ACESSO POR ANDAIME. AF_08/2022</v>
          </cell>
          <cell r="I6570" t="str">
            <v>M2</v>
          </cell>
          <cell r="J6570" t="str">
            <v>COEFICIENTE DE REPRESENTATIVIDADE</v>
          </cell>
          <cell r="K6570" t="str">
            <v>39,16</v>
          </cell>
        </row>
        <row r="6571">
          <cell r="A6571" t="str">
            <v>REVESTIMENTO E TRATAMENTO DE SUPERFICIES</v>
          </cell>
          <cell r="B6571" t="str">
            <v>REVE</v>
          </cell>
          <cell r="C6571" t="str">
            <v>EMBOCO</v>
          </cell>
          <cell r="D6571" t="str">
            <v>0107</v>
          </cell>
        </row>
        <row r="6571">
          <cell r="G6571">
            <v>104235</v>
          </cell>
          <cell r="H6571" t="str">
            <v>EMBOÇO OU MASSA ÚNICA EM ARGAMASSA INDUSTRIALIZADA, PREPARO MECÂNICA E APLICAÇÃO COM EQUIPAMENTO DE MISTURA E PROJEÇÃO DE 1,5 M3/H DE ARGAMASSA EM PANOS DE FACHADA SEM PRESENÇA DE VÃOS, ESPESSURA DE 25 MM, ACESSO POR ANDAIME. AF_08/2022</v>
          </cell>
          <cell r="I6571" t="str">
            <v>M2</v>
          </cell>
          <cell r="J6571" t="str">
            <v>COEFICIENTE DE REPRESENTATIVIDADE</v>
          </cell>
          <cell r="K6571" t="str">
            <v>62,10</v>
          </cell>
        </row>
        <row r="6572">
          <cell r="A6572" t="str">
            <v>REVESTIMENTO E TRATAMENTO DE SUPERFICIES</v>
          </cell>
          <cell r="B6572" t="str">
            <v>REVE</v>
          </cell>
          <cell r="C6572" t="str">
            <v>EMBOCO</v>
          </cell>
          <cell r="D6572" t="str">
            <v>0107</v>
          </cell>
        </row>
        <row r="6572">
          <cell r="G6572">
            <v>104236</v>
          </cell>
          <cell r="H6572" t="str">
            <v>EMBOÇO OU MASSA ÚNICA EM ARGAMASSA TRAÇO 1:2:8, PREPARO MECÂNICA COM BETONEIRA 400 L, APLICADA COM PROJETOR TIPO CANEQUINHA EM PANOS DE FACHADA SEM PRESENÇA DE VÃOS, ESPESSURA DE 25 MM, ACESSO POR ANDAIME. AF_08/2022</v>
          </cell>
          <cell r="I6572" t="str">
            <v>M2</v>
          </cell>
          <cell r="J6572" t="str">
            <v>ATRIBUÍDO SÃO PAULO</v>
          </cell>
          <cell r="K6572" t="str">
            <v>39,68</v>
          </cell>
        </row>
        <row r="6573">
          <cell r="A6573" t="str">
            <v>REVESTIMENTO E TRATAMENTO DE SUPERFICIES</v>
          </cell>
          <cell r="B6573" t="str">
            <v>REVE</v>
          </cell>
          <cell r="C6573" t="str">
            <v>EMBOCO</v>
          </cell>
          <cell r="D6573" t="str">
            <v>0107</v>
          </cell>
        </row>
        <row r="6573">
          <cell r="G6573">
            <v>104237</v>
          </cell>
          <cell r="H6573" t="str">
            <v>EMBOÇO OU MASSA ÚNICA EM ARGAMASSA TRAÇO 1:2:8, PREPARO MECÂNICA COM BETONEIRA 400 L, APLICADA MANUALMENTE EM PANOS DE FACHADA SEM PRESENÇA DE VÃOS, ESPESSURA DE 35 MM, ACESSO POR ANDAIME. AF_08/2022</v>
          </cell>
          <cell r="I6573" t="str">
            <v>M2</v>
          </cell>
          <cell r="J6573" t="str">
            <v>COEFICIENTE DE REPRESENTATIVIDADE</v>
          </cell>
          <cell r="K6573" t="str">
            <v>49,90</v>
          </cell>
        </row>
        <row r="6574">
          <cell r="A6574" t="str">
            <v>REVESTIMENTO E TRATAMENTO DE SUPERFICIES</v>
          </cell>
          <cell r="B6574" t="str">
            <v>REVE</v>
          </cell>
          <cell r="C6574" t="str">
            <v>EMBOCO</v>
          </cell>
          <cell r="D6574" t="str">
            <v>0107</v>
          </cell>
        </row>
        <row r="6574">
          <cell r="G6574">
            <v>104238</v>
          </cell>
          <cell r="H6574" t="str">
            <v>EMBOÇO OU MASSA ÚNICA EM ARGAMASSA TRAÇO 1:2:8, PREPARO MANUAL, APLICADA MANUALMENTE EM PANOS DE FACHADA SEM PRESENÇA DE VÃOS, ESPESSURA DE 35 MM, ACESSO POR ANDAIME. AF_08/2022</v>
          </cell>
          <cell r="I6574" t="str">
            <v>M2</v>
          </cell>
          <cell r="J6574" t="str">
            <v>COEFICIENTE DE REPRESENTATIVIDADE</v>
          </cell>
          <cell r="K6574" t="str">
            <v>53,50</v>
          </cell>
        </row>
        <row r="6575">
          <cell r="A6575" t="str">
            <v>REVESTIMENTO E TRATAMENTO DE SUPERFICIES</v>
          </cell>
          <cell r="B6575" t="str">
            <v>REVE</v>
          </cell>
          <cell r="C6575" t="str">
            <v>EMBOCO</v>
          </cell>
          <cell r="D6575" t="str">
            <v>0107</v>
          </cell>
        </row>
        <row r="6575">
          <cell r="G6575">
            <v>104239</v>
          </cell>
          <cell r="H6575" t="str">
            <v>EMBOÇO OU MASSA ÚNICA EM ARGAMASSA INDUSTRIALIZADA, PREPARO MECÂNICA E APLICAÇÃO COM EQUIPAMENTO DE MISTURA E PROJEÇÃO DE 1,5 M3/H DE ARGAMASSA EM PANOS DE FACHADA SEM PRESENÇA DE VÃOS, ESPESSURA DE 35 MM, ACESSO POR ANDAIME. AF_08/2022</v>
          </cell>
          <cell r="I6575" t="str">
            <v>M2</v>
          </cell>
          <cell r="J6575" t="str">
            <v>COEFICIENTE DE REPRESENTATIVIDADE</v>
          </cell>
          <cell r="K6575" t="str">
            <v>84,11</v>
          </cell>
        </row>
        <row r="6576">
          <cell r="A6576" t="str">
            <v>REVESTIMENTO E TRATAMENTO DE SUPERFICIES</v>
          </cell>
          <cell r="B6576" t="str">
            <v>REVE</v>
          </cell>
          <cell r="C6576" t="str">
            <v>EMBOCO</v>
          </cell>
          <cell r="D6576" t="str">
            <v>0107</v>
          </cell>
        </row>
        <row r="6576">
          <cell r="G6576">
            <v>104240</v>
          </cell>
          <cell r="H6576" t="str">
            <v>EMBOÇO OU MASSA ÚNICA EM ARGAMASSA TRAÇO 1:2:8, PREPARO MECÂNICA COM BETONEIRA 400 L, APLICADA COM PROJETOR TIPO CANEQUINHA EM PANOS DE FACHADA SEM PRESENÇA DE VÃOS, ESPESSURA DE 35 MM, ACESSO POR ANDAIME. AF_08/2022</v>
          </cell>
          <cell r="I6576" t="str">
            <v>M2</v>
          </cell>
          <cell r="J6576" t="str">
            <v>ATRIBUÍDO SÃO PAULO</v>
          </cell>
          <cell r="K6576" t="str">
            <v>54,52</v>
          </cell>
        </row>
        <row r="6577">
          <cell r="A6577" t="str">
            <v>REVESTIMENTO E TRATAMENTO DE SUPERFICIES</v>
          </cell>
          <cell r="B6577" t="str">
            <v>REVE</v>
          </cell>
          <cell r="C6577" t="str">
            <v>EMBOCO</v>
          </cell>
          <cell r="D6577" t="str">
            <v>0107</v>
          </cell>
        </row>
        <row r="6577">
          <cell r="G6577">
            <v>104241</v>
          </cell>
          <cell r="H6577" t="str">
            <v>EMBOÇO OU MASSA ÚNICA EM ARGAMASSA TRAÇO 1:2:8, PREPARO MECÂNICA COM BETONEIRA 400 L, APLICADA MANUALMENTE EM PANOS DE FACHADA SEM PRESENÇA DE VÃOS, ESPESSURA DE 45 MM, ACESSO POR ANDAIME. AF_08/2022</v>
          </cell>
          <cell r="I6577" t="str">
            <v>M2</v>
          </cell>
          <cell r="J6577" t="str">
            <v>COEFICIENTE DE REPRESENTATIVIDADE</v>
          </cell>
          <cell r="K6577" t="str">
            <v>55,92</v>
          </cell>
        </row>
        <row r="6578">
          <cell r="A6578" t="str">
            <v>REVESTIMENTO E TRATAMENTO DE SUPERFICIES</v>
          </cell>
          <cell r="B6578" t="str">
            <v>REVE</v>
          </cell>
          <cell r="C6578" t="str">
            <v>EMBOCO</v>
          </cell>
          <cell r="D6578" t="str">
            <v>0107</v>
          </cell>
        </row>
        <row r="6578">
          <cell r="G6578">
            <v>104242</v>
          </cell>
          <cell r="H6578" t="str">
            <v>EMBOÇO OU MASSA ÚNICA EM ARGAMASSA TRAÇO 1:2:8, PREPARO MANUAL, APLICADA MANUALMENTE EM PANOS DE FACHADA SEM PRESENÇA DE VÃOS, ESPESSURA DE 45 MM, ACESSO POR ANDAIME. AF_08/2022</v>
          </cell>
          <cell r="I6578" t="str">
            <v>M2</v>
          </cell>
          <cell r="J6578" t="str">
            <v>COEFICIENTE DE REPRESENTATIVIDADE</v>
          </cell>
          <cell r="K6578" t="str">
            <v>60,43</v>
          </cell>
        </row>
        <row r="6579">
          <cell r="A6579" t="str">
            <v>REVESTIMENTO E TRATAMENTO DE SUPERFICIES</v>
          </cell>
          <cell r="B6579" t="str">
            <v>REVE</v>
          </cell>
          <cell r="C6579" t="str">
            <v>EMBOCO</v>
          </cell>
          <cell r="D6579" t="str">
            <v>0107</v>
          </cell>
        </row>
        <row r="6579">
          <cell r="G6579">
            <v>104243</v>
          </cell>
          <cell r="H6579" t="str">
            <v>EMBOÇO OU MASSA ÚNICA EM ARGAMASSA INDUSTRIALIZADA, PREPARO MECÂNICA E APLICAÇÃO COM EQUIPAMENTO DE MISTURA E PROJEÇÃO DE 1,5 M3/H DE ARGAMASSA EM PANOS DE FACHADA SEM PRESENÇA DE VÃOS, ESPESSURA DE 45 MM, ACESSO POR ANDAIME. AF_08/2022</v>
          </cell>
          <cell r="I6579" t="str">
            <v>M2</v>
          </cell>
          <cell r="J6579" t="str">
            <v>COEFICIENTE DE REPRESENTATIVIDADE</v>
          </cell>
          <cell r="K6579" t="str">
            <v>99,38</v>
          </cell>
        </row>
        <row r="6580">
          <cell r="A6580" t="str">
            <v>REVESTIMENTO E TRATAMENTO DE SUPERFICIES</v>
          </cell>
          <cell r="B6580" t="str">
            <v>REVE</v>
          </cell>
          <cell r="C6580" t="str">
            <v>EMBOCO</v>
          </cell>
          <cell r="D6580" t="str">
            <v>0107</v>
          </cell>
        </row>
        <row r="6580">
          <cell r="G6580">
            <v>104244</v>
          </cell>
          <cell r="H6580" t="str">
            <v>EMBOÇO OU MASSA ÚNICA EM ARGAMASSA TRAÇO 1:2:8, PREPARO MECÂNICA COM BETONEIRA 400 L, APLICADA COM PROJETOR TIPO CANEQUINHA EM PANOS DE FACHADA SEM PRESENÇA DE VÃOS, ESPESSURA DE 45 MM, ACESSO POR ANDAIME. AF_08/2022</v>
          </cell>
          <cell r="I6580" t="str">
            <v>M2</v>
          </cell>
          <cell r="J6580" t="str">
            <v>ATRIBUÍDO SÃO PAULO</v>
          </cell>
          <cell r="K6580" t="str">
            <v>61,23</v>
          </cell>
        </row>
        <row r="6581">
          <cell r="A6581" t="str">
            <v>REVESTIMENTO E TRATAMENTO DE SUPERFICIES</v>
          </cell>
          <cell r="B6581" t="str">
            <v>REVE</v>
          </cell>
          <cell r="C6581" t="str">
            <v>EMBOCO</v>
          </cell>
          <cell r="D6581" t="str">
            <v>0107</v>
          </cell>
        </row>
        <row r="6581">
          <cell r="G6581">
            <v>104245</v>
          </cell>
          <cell r="H6581" t="str">
            <v>EMBOÇO OU MASSA ÚNICA EM ARGAMASSA TRAÇO 1:2:8, PREPARO MECÂNICA COM BETONEIRA 400 L, APLICADA MANUALMENTE EM PANOS DE FACHADA SEM PRESENÇA DE VÃOS, ESPESSURA DE 50 MM, ACESSO POR ANDAIME. AF_08/2022</v>
          </cell>
          <cell r="I6581" t="str">
            <v>M2</v>
          </cell>
          <cell r="J6581" t="str">
            <v>COEFICIENTE DE REPRESENTATIVIDADE</v>
          </cell>
          <cell r="K6581" t="str">
            <v>61,03</v>
          </cell>
        </row>
        <row r="6582">
          <cell r="A6582" t="str">
            <v>REVESTIMENTO E TRATAMENTO DE SUPERFICIES</v>
          </cell>
          <cell r="B6582" t="str">
            <v>REVE</v>
          </cell>
          <cell r="C6582" t="str">
            <v>EMBOCO</v>
          </cell>
          <cell r="D6582" t="str">
            <v>0107</v>
          </cell>
        </row>
        <row r="6582">
          <cell r="G6582">
            <v>104246</v>
          </cell>
          <cell r="H6582" t="str">
            <v>EMBOÇO OU MASSA ÚNICA EM ARGAMASSA TRAÇO 1:2:8, PREPARO MANUAL, APLICADA MANUALMENTE EM PANOS DE FACHADA SEM PRESENÇA DE VÃOS, ESPESSURA DE 50 MM, ACESSO POR ANDAIME. AF_08/2022</v>
          </cell>
          <cell r="I6582" t="str">
            <v>M2</v>
          </cell>
          <cell r="J6582" t="str">
            <v>COEFICIENTE DE REPRESENTATIVIDADE</v>
          </cell>
          <cell r="K6582" t="str">
            <v>66,00</v>
          </cell>
        </row>
        <row r="6583">
          <cell r="A6583" t="str">
            <v>REVESTIMENTO E TRATAMENTO DE SUPERFICIES</v>
          </cell>
          <cell r="B6583" t="str">
            <v>REVE</v>
          </cell>
          <cell r="C6583" t="str">
            <v>EMBOCO</v>
          </cell>
          <cell r="D6583" t="str">
            <v>0107</v>
          </cell>
        </row>
        <row r="6583">
          <cell r="G6583">
            <v>104247</v>
          </cell>
          <cell r="H6583" t="str">
            <v>EMBOÇO OU MASSA ÚNICA EM ARGAMASSA INDUSTRIALIZADA, PREPARO MECÂNICA E APLICAÇÃO COM EQUIPAMENTO DE MISTURA E PROJEÇÃO DE 1,5 M3/H DE ARGAMASSA EM PANOS DE FACHADA SEM PRESENÇA DE VÃOS, ESPESSURA DE 50 MM, ACESSO POR ANDAIME. AF_08/2022</v>
          </cell>
          <cell r="I6583" t="str">
            <v>M2</v>
          </cell>
          <cell r="J6583" t="str">
            <v>COEFICIENTE DE REPRESENTATIVIDADE</v>
          </cell>
          <cell r="K6583" t="str">
            <v>106,50</v>
          </cell>
        </row>
        <row r="6584">
          <cell r="A6584" t="str">
            <v>REVESTIMENTO E TRATAMENTO DE SUPERFICIES</v>
          </cell>
          <cell r="B6584" t="str">
            <v>REVE</v>
          </cell>
          <cell r="C6584" t="str">
            <v>EMBOCO</v>
          </cell>
          <cell r="D6584" t="str">
            <v>0107</v>
          </cell>
        </row>
        <row r="6584">
          <cell r="G6584">
            <v>104248</v>
          </cell>
          <cell r="H6584" t="str">
            <v>EMBOÇO OU MASSA ÚNICA EM ARGAMASSA TRAÇO 1:2:8, PREPARO MECÂNICA COM BETONEIRA 400 L, APLICADA COM PROJETOR TIPO CANEQUINHA EM PANOS DE FACHADA SEM PRESENÇA DE VÃOS, ESPESSURA DE 50 MM, ACESSO POR ANDAIME. AF_08/2022</v>
          </cell>
          <cell r="I6584" t="str">
            <v>M2</v>
          </cell>
          <cell r="J6584" t="str">
            <v>ATRIBUÍDO SÃO PAULO</v>
          </cell>
          <cell r="K6584" t="str">
            <v>63,95</v>
          </cell>
        </row>
        <row r="6585">
          <cell r="A6585" t="str">
            <v>REVESTIMENTO E TRATAMENTO DE SUPERFICIES</v>
          </cell>
          <cell r="B6585" t="str">
            <v>REVE</v>
          </cell>
          <cell r="C6585" t="str">
            <v>EMBOCO</v>
          </cell>
          <cell r="D6585" t="str">
            <v>0107</v>
          </cell>
        </row>
        <row r="6585">
          <cell r="G6585">
            <v>104249</v>
          </cell>
          <cell r="H6585" t="str">
            <v>EMBOÇO OU MASSA ÚNICA EM ARGAMASSA TRAÇO 1:2:8, PREPARO MECÂNICA COM BETONEIRA 400 L, APLICADA MANUALMENTE EM SUPERFÍCIES EXTERNAS DA SACADA, ESPESSURA DE 25 MM, ACESSO POR ANDAIME, SEM USO DE TELA METÁLICA. AF_08/2022</v>
          </cell>
          <cell r="I6585" t="str">
            <v>M2</v>
          </cell>
          <cell r="J6585" t="str">
            <v>COEFICIENTE DE REPRESENTATIVIDADE</v>
          </cell>
          <cell r="K6585" t="str">
            <v>64,75</v>
          </cell>
        </row>
        <row r="6586">
          <cell r="A6586" t="str">
            <v>REVESTIMENTO E TRATAMENTO DE SUPERFICIES</v>
          </cell>
          <cell r="B6586" t="str">
            <v>REVE</v>
          </cell>
          <cell r="C6586" t="str">
            <v>EMBOCO</v>
          </cell>
          <cell r="D6586" t="str">
            <v>0107</v>
          </cell>
        </row>
        <row r="6586">
          <cell r="G6586">
            <v>104250</v>
          </cell>
          <cell r="H6586" t="str">
            <v>EMBOÇO OU MASSA ÚNICA EM ARGAMASSA TRAÇO 1:2:8, PREPARO MANUAL, APLICADA MANUALMENTE EM SUPERFÍCIES EXTERNAS DA SACADA, ESPESSURA DE 25 MM, ACESSO POR ANDAIME, SEM USO DE TELA METÁLICA. AF_08/2022</v>
          </cell>
          <cell r="I6586" t="str">
            <v>M2</v>
          </cell>
          <cell r="J6586" t="str">
            <v>COEFICIENTE DE REPRESENTATIVIDADE</v>
          </cell>
          <cell r="K6586" t="str">
            <v>67,43</v>
          </cell>
        </row>
        <row r="6587">
          <cell r="A6587" t="str">
            <v>REVESTIMENTO E TRATAMENTO DE SUPERFICIES</v>
          </cell>
          <cell r="B6587" t="str">
            <v>REVE</v>
          </cell>
          <cell r="C6587" t="str">
            <v>EMBOCO</v>
          </cell>
          <cell r="D6587" t="str">
            <v>0107</v>
          </cell>
        </row>
        <row r="6587">
          <cell r="G6587">
            <v>104251</v>
          </cell>
          <cell r="H6587" t="str">
            <v>EMBOÇO OU MASSA ÚNICA EM ARGAMASSA INDUSTRIALIZADA, PREPARO MECÂNICO E APLICAÇÃO COM EQUIPAMENTO DE MISTURA E PROJEÇÃO DE 1,5 M3/H, NAS SUPERFÍCIES EXTERNAS DA SACADA, ESPESSURA DE 25 MM, ACESSO POR ANDAIME, SEM USO DE TELA METÁLICA. AF_08/2022</v>
          </cell>
          <cell r="I6587" t="str">
            <v>M2</v>
          </cell>
          <cell r="J6587" t="str">
            <v>COEFICIENTE DE REPRESENTATIVIDADE</v>
          </cell>
          <cell r="K6587" t="str">
            <v>87,61</v>
          </cell>
        </row>
        <row r="6588">
          <cell r="A6588" t="str">
            <v>REVESTIMENTO E TRATAMENTO DE SUPERFICIES</v>
          </cell>
          <cell r="B6588" t="str">
            <v>REVE</v>
          </cell>
          <cell r="C6588" t="str">
            <v>EMBOCO</v>
          </cell>
          <cell r="D6588" t="str">
            <v>0107</v>
          </cell>
        </row>
        <row r="6588">
          <cell r="G6588">
            <v>104252</v>
          </cell>
          <cell r="H6588" t="str">
            <v>EMBOÇO OU MASSA ÚNICA EM ARGAMASSA TRAÇO 1:2:8, PREPARO MECÂNICA COM BETONEIRA 400 L, APLICADA COM PROJETOR TIPO CANEQUINHA EM SUPERFÍCIES EXTERNAS DA SACADA, ESPESSURA DE 25 MM, ACESSO POR ANDAIME, SEM USO DE TELA METÁLICA. AF_08/2022</v>
          </cell>
          <cell r="I6588" t="str">
            <v>M2</v>
          </cell>
          <cell r="J6588" t="str">
            <v>ATRIBUÍDO SÃO PAULO</v>
          </cell>
          <cell r="K6588" t="str">
            <v>71,06</v>
          </cell>
        </row>
        <row r="6589">
          <cell r="A6589" t="str">
            <v>REVESTIMENTO E TRATAMENTO DE SUPERFICIES</v>
          </cell>
          <cell r="B6589" t="str">
            <v>REVE</v>
          </cell>
          <cell r="C6589" t="str">
            <v>EMBOCO</v>
          </cell>
          <cell r="D6589" t="str">
            <v>0107</v>
          </cell>
        </row>
        <row r="6589">
          <cell r="G6589">
            <v>104253</v>
          </cell>
          <cell r="H6589" t="str">
            <v>EMBOÇO OU MASSA ÚNICA EM ARGAMASSA TRAÇO 1:2:8, PREPARO MECÂNICA COM BETONEIRA 400 L, APLICADA MANUALMENTE EM SUPERFÍCIES EXTERNAS DA SACADA, ESPESSURA DE 35 MM, ACESSO POR ANDAIME, SEM USO DE TELA METÁLICA. AF_08/2022</v>
          </cell>
          <cell r="I6589" t="str">
            <v>M2</v>
          </cell>
          <cell r="J6589" t="str">
            <v>COEFICIENTE DE REPRESENTATIVIDADE</v>
          </cell>
          <cell r="K6589" t="str">
            <v>78,17</v>
          </cell>
        </row>
        <row r="6590">
          <cell r="A6590" t="str">
            <v>REVESTIMENTO E TRATAMENTO DE SUPERFICIES</v>
          </cell>
          <cell r="B6590" t="str">
            <v>REVE</v>
          </cell>
          <cell r="C6590" t="str">
            <v>EMBOCO</v>
          </cell>
          <cell r="D6590" t="str">
            <v>0107</v>
          </cell>
        </row>
        <row r="6590">
          <cell r="G6590">
            <v>104254</v>
          </cell>
          <cell r="H6590" t="str">
            <v>EMBOÇO OU MASSA ÚNICA EM ARGAMASSA TRAÇO 1:2:8, PREPARO MANUAL, APLICADA MANUALMENTE EM SUPERFÍCIES EXTERNAS DA SACADA, ESPESSURA DE 35 MM, ACESSO POR ANDAIME, SEM USO DE TELA METÁLICA. AF_08/2022</v>
          </cell>
          <cell r="I6590" t="str">
            <v>M2</v>
          </cell>
          <cell r="J6590" t="str">
            <v>COEFICIENTE DE REPRESENTATIVIDADE</v>
          </cell>
          <cell r="K6590" t="str">
            <v>81,77</v>
          </cell>
        </row>
        <row r="6591">
          <cell r="A6591" t="str">
            <v>REVESTIMENTO E TRATAMENTO DE SUPERFICIES</v>
          </cell>
          <cell r="B6591" t="str">
            <v>REVE</v>
          </cell>
          <cell r="C6591" t="str">
            <v>EMBOCO</v>
          </cell>
          <cell r="D6591" t="str">
            <v>0107</v>
          </cell>
        </row>
        <row r="6591">
          <cell r="G6591">
            <v>104255</v>
          </cell>
          <cell r="H6591" t="str">
            <v>EMBOÇO OU MASSA ÚNICA EM ARGAMASSA INDUSTRIALIZADA, PREPARO MECÂNICO E APLICAÇÃO COM EQUIPAMENTO DE MISTURA E PROJEÇÃO DE 1,5 M3/H, NAS SUPERFÍCIES EXTERNAS DA SACADA, ESPESSURA DE 35 MM, ACESSO POR ANDAIME, SEM USO DE TELA METÁLICA. AF_08/2022</v>
          </cell>
          <cell r="I6591" t="str">
            <v>M2</v>
          </cell>
          <cell r="J6591" t="str">
            <v>COEFICIENTE DE REPRESENTATIVIDADE</v>
          </cell>
          <cell r="K6591" t="str">
            <v>109,63</v>
          </cell>
        </row>
        <row r="6592">
          <cell r="A6592" t="str">
            <v>REVESTIMENTO E TRATAMENTO DE SUPERFICIES</v>
          </cell>
          <cell r="B6592" t="str">
            <v>REVE</v>
          </cell>
          <cell r="C6592" t="str">
            <v>EMBOCO</v>
          </cell>
          <cell r="D6592" t="str">
            <v>0107</v>
          </cell>
        </row>
        <row r="6592">
          <cell r="G6592">
            <v>104256</v>
          </cell>
          <cell r="H6592" t="str">
            <v>EMBOÇO OU MASSA ÚNICA EM ARGAMASSA TRAÇO 1:2:8, PREPARO MECÂNICO COM BETONEIRA 400 L, APLICADA COM PROJETOR TIPO CANEQUINHA EM SUPERFÍCIES EXTERNAS DA SACADA, ESPESSURA DE 35 MM, ACESSO POR ANDAIME, SEM USO DE TELA METÁLICA. AF_08/2022</v>
          </cell>
          <cell r="I6592" t="str">
            <v>M2</v>
          </cell>
          <cell r="J6592" t="str">
            <v>ATRIBUÍDO SÃO PAULO</v>
          </cell>
          <cell r="K6592" t="str">
            <v>85,92</v>
          </cell>
        </row>
        <row r="6593">
          <cell r="A6593" t="str">
            <v>REVESTIMENTO E TRATAMENTO DE SUPERFICIES</v>
          </cell>
          <cell r="B6593" t="str">
            <v>REVE</v>
          </cell>
          <cell r="C6593" t="str">
            <v>EMBOCO</v>
          </cell>
          <cell r="D6593" t="str">
            <v>0107</v>
          </cell>
        </row>
        <row r="6593">
          <cell r="G6593">
            <v>104257</v>
          </cell>
          <cell r="H6593" t="str">
            <v>EMBOÇO OU MASSA ÚNICA EM ARGAMASSA TRAÇO 1:2:8, PREPARO MECÂNICO COM BETONEIRA 400 L, APLICADA MANUALMENTE EM SUPERFÍCIES EXTERNAS DA SACADA, ESPESSURA DE 45 MM, ACESSO POR ANDAIME, SEM USO DE TELA METÁLICA. AF_08/2022</v>
          </cell>
          <cell r="I6593" t="str">
            <v>M2</v>
          </cell>
          <cell r="J6593" t="str">
            <v>COEFICIENTE DE REPRESENTATIVIDADE</v>
          </cell>
          <cell r="K6593" t="str">
            <v>84,19</v>
          </cell>
        </row>
        <row r="6594">
          <cell r="A6594" t="str">
            <v>REVESTIMENTO E TRATAMENTO DE SUPERFICIES</v>
          </cell>
          <cell r="B6594" t="str">
            <v>REVE</v>
          </cell>
          <cell r="C6594" t="str">
            <v>EMBOCO</v>
          </cell>
          <cell r="D6594" t="str">
            <v>0107</v>
          </cell>
        </row>
        <row r="6594">
          <cell r="G6594">
            <v>104258</v>
          </cell>
          <cell r="H6594" t="str">
            <v>EMBOÇO OU MASSA ÚNICA EM ARGAMASSA TRAÇO 1:2:8, PREPARO MANUAL, APLICADA MANUALMENTE EM SUPERFÍCIES EXTERNAS DA SACADA, ESPESSURA DE 45 MM, ACESSO POR ANDAIME, SEM USO DE TELA METÁLICA. AF_08/2022</v>
          </cell>
          <cell r="I6594" t="str">
            <v>M2</v>
          </cell>
          <cell r="J6594" t="str">
            <v>COEFICIENTE DE REPRESENTATIVIDADE</v>
          </cell>
          <cell r="K6594" t="str">
            <v>88,70</v>
          </cell>
        </row>
        <row r="6595">
          <cell r="A6595" t="str">
            <v>REVESTIMENTO E TRATAMENTO DE SUPERFICIES</v>
          </cell>
          <cell r="B6595" t="str">
            <v>REVE</v>
          </cell>
          <cell r="C6595" t="str">
            <v>EMBOCO</v>
          </cell>
          <cell r="D6595" t="str">
            <v>0107</v>
          </cell>
        </row>
        <row r="6595">
          <cell r="G6595">
            <v>104259</v>
          </cell>
          <cell r="H6595" t="str">
            <v>EMBOÇO OU MASSA ÚNICA EM ARGAMASSA INDUSTRIALIZADA, PREPARO MECÂNICO E APLICAÇÃO COM EQUIPAMENTO DE MISTURA E PROJEÇÃO DE 1,5 M3/H, NAS SUPERFÍCIES EXTERNAS DA SACADA, ESPESSURA DE 45 MM, ACESSO POR ANDAIME, SEM USO DE TELA METÁLICA. AF_08/2022</v>
          </cell>
          <cell r="I6595" t="str">
            <v>M2</v>
          </cell>
          <cell r="J6595" t="str">
            <v>COEFICIENTE DE REPRESENTATIVIDADE</v>
          </cell>
          <cell r="K6595" t="str">
            <v>124,90</v>
          </cell>
        </row>
        <row r="6596">
          <cell r="A6596" t="str">
            <v>REVESTIMENTO E TRATAMENTO DE SUPERFICIES</v>
          </cell>
          <cell r="B6596" t="str">
            <v>REVE</v>
          </cell>
          <cell r="C6596" t="str">
            <v>EMBOCO</v>
          </cell>
          <cell r="D6596" t="str">
            <v>0107</v>
          </cell>
        </row>
        <row r="6596">
          <cell r="G6596">
            <v>104260</v>
          </cell>
          <cell r="H6596" t="str">
            <v>EMBOÇO OU MASSA ÚNICA EM ARGAMASSA TRAÇO 1:2:8, PREPARO MECÂNICO COM BETONEIRA 400 L, APLICADA COM PROJETOR TIPO CANEQUINHA EM SUPERFÍCIES EXTERNAS DA SACADA, ESPESSURA DE 45 MM, ACESSO POR ANDAIME, SEM USO DE TELA METÁLICA. AF_08/2022</v>
          </cell>
          <cell r="I6596" t="str">
            <v>M2</v>
          </cell>
          <cell r="J6596" t="str">
            <v>ATRIBUÍDO SÃO PAULO</v>
          </cell>
          <cell r="K6596" t="str">
            <v>92,62</v>
          </cell>
        </row>
        <row r="6597">
          <cell r="A6597" t="str">
            <v>REVESTIMENTO E TRATAMENTO DE SUPERFICIES</v>
          </cell>
          <cell r="B6597" t="str">
            <v>REVE</v>
          </cell>
          <cell r="C6597" t="str">
            <v>EMBOCO</v>
          </cell>
          <cell r="D6597" t="str">
            <v>0107</v>
          </cell>
        </row>
        <row r="6597">
          <cell r="G6597">
            <v>104261</v>
          </cell>
          <cell r="H6597" t="str">
            <v>EMBOÇO OU MASSA ÚNICA EM ARGAMASSA TRAÇO 1:2:8, PREPARO MECÂNICO COM BETONEIRA 400 L, APLICADA MANUALMENTE EM SUPERFÍCIES EXTERNAS DA SACADA, ESPESSURA DE 50 MM, ACESSO POR ANDAIME, SEM USO DE TELA METÁLICA. AF_08/2022</v>
          </cell>
          <cell r="I6597" t="str">
            <v>M2</v>
          </cell>
          <cell r="J6597" t="str">
            <v>COEFICIENTE DE REPRESENTATIVIDADE</v>
          </cell>
          <cell r="K6597" t="str">
            <v>108,14</v>
          </cell>
        </row>
        <row r="6598">
          <cell r="A6598" t="str">
            <v>REVESTIMENTO E TRATAMENTO DE SUPERFICIES</v>
          </cell>
          <cell r="B6598" t="str">
            <v>REVE</v>
          </cell>
          <cell r="C6598" t="str">
            <v>EMBOCO</v>
          </cell>
          <cell r="D6598" t="str">
            <v>0107</v>
          </cell>
        </row>
        <row r="6598">
          <cell r="G6598">
            <v>104262</v>
          </cell>
          <cell r="H6598" t="str">
            <v>EMBOÇO OU MASSA ÚNICA EM ARGAMASSA TRAÇO 1:2:8, PREPARO MANUAL, APLICADA MANUALMENTE EM SUPERFÍCIES EXTERNAS DA SACADA, ESPESSURA DE 50 MM, ACESSO POR ANDAIME, SEM USO DE TELA METÁLICA. AF_08/2022</v>
          </cell>
          <cell r="I6598" t="str">
            <v>M2</v>
          </cell>
          <cell r="J6598" t="str">
            <v>COEFICIENTE DE REPRESENTATIVIDADE</v>
          </cell>
          <cell r="K6598" t="str">
            <v>113,11</v>
          </cell>
        </row>
        <row r="6599">
          <cell r="A6599" t="str">
            <v>REVESTIMENTO E TRATAMENTO DE SUPERFICIES</v>
          </cell>
          <cell r="B6599" t="str">
            <v>REVE</v>
          </cell>
          <cell r="C6599" t="str">
            <v>EMBOCO</v>
          </cell>
          <cell r="D6599" t="str">
            <v>0107</v>
          </cell>
        </row>
        <row r="6599">
          <cell r="G6599">
            <v>104263</v>
          </cell>
          <cell r="H6599" t="str">
            <v>EMBOÇO OU MASSA ÚNICA EM ARGAMASSA INDUSTRIALIZADA, PREPARO MECÂNICO E APLICAÇÃO COM EQUIPAMENTO DE MISTURA E PROJEÇÃO DE 1,5 M3/H, NAS SUPERFÍCIES EXTERNAS DA SACADA, ESPESSURA DE 50 MM, ACESSO POR ANDAIME, SEM USO DE TELA METÁLICA. AF_08/2022</v>
          </cell>
          <cell r="I6599" t="str">
            <v>M2</v>
          </cell>
          <cell r="J6599" t="str">
            <v>COEFICIENTE DE REPRESENTATIVIDADE</v>
          </cell>
          <cell r="K6599" t="str">
            <v>144,10</v>
          </cell>
        </row>
        <row r="6600">
          <cell r="A6600" t="str">
            <v>REVESTIMENTO E TRATAMENTO DE SUPERFICIES</v>
          </cell>
          <cell r="B6600" t="str">
            <v>REVE</v>
          </cell>
          <cell r="C6600" t="str">
            <v>EMBOCO</v>
          </cell>
          <cell r="D6600" t="str">
            <v>0107</v>
          </cell>
        </row>
        <row r="6600">
          <cell r="G6600">
            <v>104264</v>
          </cell>
          <cell r="H6600" t="str">
            <v>EMBOÇO OU MASSA ÚNICA EM ARGAMASSA TRAÇO 1:2:8, PREPARO MECÂNICO COM BETONEIRA 400 L, APLICADA COM PROJETOR TIPO CANEQUINHA EM SUPERFÍCIES EXTERNAS DA SACADA, ESPESSURA DE 50 MM, ACESSO POR ANDAIME, SEM USO DE TELA METÁLICA. AF_08/2022</v>
          </cell>
          <cell r="I6600" t="str">
            <v>M2</v>
          </cell>
          <cell r="J6600" t="str">
            <v>ATRIBUÍDO SÃO PAULO</v>
          </cell>
          <cell r="K6600" t="str">
            <v>109,92</v>
          </cell>
        </row>
        <row r="6601">
          <cell r="A6601" t="str">
            <v>REVESTIMENTO E TRATAMENTO DE SUPERFICIES</v>
          </cell>
          <cell r="B6601" t="str">
            <v>REVE</v>
          </cell>
          <cell r="C6601" t="str">
            <v>EMBOCO</v>
          </cell>
          <cell r="D6601" t="str">
            <v>0107</v>
          </cell>
        </row>
        <row r="6601">
          <cell r="G6601">
            <v>104627</v>
          </cell>
          <cell r="H6601" t="str">
            <v>APLICAÇÃO MANUAL DE GESSO DESEMPENADO (SEM TALISCAS) EM TETO DE AMBIENTES COM PAREDES EM PÉ DIREITO DUPLO E ÁREA MAIOR QUE 10M², ESPESSURA DE 0,5CM. AF_03/2023</v>
          </cell>
          <cell r="I6601" t="str">
            <v>M2</v>
          </cell>
          <cell r="J6601" t="str">
            <v>COEFICIENTE DE REPRESENTATIVIDADE</v>
          </cell>
          <cell r="K6601" t="str">
            <v>18,38</v>
          </cell>
        </row>
        <row r="6602">
          <cell r="A6602" t="str">
            <v>REVESTIMENTO E TRATAMENTO DE SUPERFICIES</v>
          </cell>
          <cell r="B6602" t="str">
            <v>REVE</v>
          </cell>
          <cell r="C6602" t="str">
            <v>EMBOCO</v>
          </cell>
          <cell r="D6602" t="str">
            <v>0107</v>
          </cell>
        </row>
        <row r="6602">
          <cell r="G6602">
            <v>104628</v>
          </cell>
          <cell r="H6602" t="str">
            <v>APLICAÇÃO MANUAL DE GESSO DESEMPENADO (SEM TALISCAS) EM TETO DE AMBIENTES COM PAREDES EM PÉ DIREITO DUPLO E ÁREA ENTRE 5M² E 10M², ESPESSURA DE 0,5CM. AF_03/2023</v>
          </cell>
          <cell r="I6602" t="str">
            <v>M2</v>
          </cell>
          <cell r="J6602" t="str">
            <v>COEFICIENTE DE REPRESENTATIVIDADE</v>
          </cell>
          <cell r="K6602" t="str">
            <v>28,17</v>
          </cell>
        </row>
        <row r="6603">
          <cell r="A6603" t="str">
            <v>REVESTIMENTO E TRATAMENTO DE SUPERFICIES</v>
          </cell>
          <cell r="B6603" t="str">
            <v>REVE</v>
          </cell>
          <cell r="C6603" t="str">
            <v>EMBOCO</v>
          </cell>
          <cell r="D6603" t="str">
            <v>0107</v>
          </cell>
        </row>
        <row r="6603">
          <cell r="G6603">
            <v>104629</v>
          </cell>
          <cell r="H6603" t="str">
            <v>APLICAÇÃO MANUAL DE GESSO DESEMPENADO (SEM TALISCAS) EM TETO DE AMBIENTES COM PAREDES EM PÉ DIREITO DUPLO E ÁREA MENOR QUE 5M², ESPESSURA DE 0,5CM. AF_03/2023</v>
          </cell>
          <cell r="I6603" t="str">
            <v>M2</v>
          </cell>
          <cell r="J6603" t="str">
            <v>COEFICIENTE DE REPRESENTATIVIDADE</v>
          </cell>
          <cell r="K6603" t="str">
            <v>33,80</v>
          </cell>
        </row>
        <row r="6604">
          <cell r="A6604" t="str">
            <v>REVESTIMENTO E TRATAMENTO DE SUPERFICIES</v>
          </cell>
          <cell r="B6604" t="str">
            <v>REVE</v>
          </cell>
          <cell r="C6604" t="str">
            <v>EMBOCO</v>
          </cell>
          <cell r="D6604" t="str">
            <v>0107</v>
          </cell>
        </row>
        <row r="6604">
          <cell r="G6604">
            <v>104630</v>
          </cell>
          <cell r="H6604" t="str">
            <v>APLICAÇÃO MANUAL DE GESSO DESEMPENADO (SEM TALISCAS) EM TETO DE AMBIENTES COM PAREDES EM PÉ DIREITO DUPLO E ÁREA MAIOR QUE 10M², ESPESSURA DE 1,0CM. AF_03/2023</v>
          </cell>
          <cell r="I6604" t="str">
            <v>M2</v>
          </cell>
          <cell r="J6604" t="str">
            <v>COEFICIENTE DE REPRESENTATIVIDADE</v>
          </cell>
          <cell r="K6604" t="str">
            <v>29,04</v>
          </cell>
        </row>
        <row r="6605">
          <cell r="A6605" t="str">
            <v>REVESTIMENTO E TRATAMENTO DE SUPERFICIES</v>
          </cell>
          <cell r="B6605" t="str">
            <v>REVE</v>
          </cell>
          <cell r="C6605" t="str">
            <v>EMBOCO</v>
          </cell>
          <cell r="D6605" t="str">
            <v>0107</v>
          </cell>
        </row>
        <row r="6605">
          <cell r="G6605">
            <v>104631</v>
          </cell>
          <cell r="H6605" t="str">
            <v>APLICAÇÃO MANUAL DE GESSO DESEMPENADO (SEM TALISCAS) EM TETO DE AMBIENTES COM PAREDES EM PÉ DIREITO DUPLO E ÁREA ENTRE 5M² E 10M², ESPESSURA DE 1,0CM. AF_03/2023</v>
          </cell>
          <cell r="I6605" t="str">
            <v>M2</v>
          </cell>
          <cell r="J6605" t="str">
            <v>COEFICIENTE DE REPRESENTATIVIDADE</v>
          </cell>
          <cell r="K6605" t="str">
            <v>38,82</v>
          </cell>
        </row>
        <row r="6606">
          <cell r="A6606" t="str">
            <v>REVESTIMENTO E TRATAMENTO DE SUPERFICIES</v>
          </cell>
          <cell r="B6606" t="str">
            <v>REVE</v>
          </cell>
          <cell r="C6606" t="str">
            <v>EMBOCO</v>
          </cell>
          <cell r="D6606" t="str">
            <v>0107</v>
          </cell>
        </row>
        <row r="6606">
          <cell r="G6606">
            <v>104632</v>
          </cell>
          <cell r="H6606" t="str">
            <v>APLICAÇÃO MANUAL DE GESSO DESEMPENADO (SEM TALISCAS) EM TETO DE AMBIENTES COM PAREDES EM PÉ DIREITO DUPLO E ÁREA MENOR QUE 5M², ESPESSURA DE 1,0CM. AF_03/2023</v>
          </cell>
          <cell r="I6606" t="str">
            <v>M2</v>
          </cell>
          <cell r="J6606" t="str">
            <v>COEFICIENTE DE REPRESENTATIVIDADE</v>
          </cell>
          <cell r="K6606" t="str">
            <v>44,45</v>
          </cell>
        </row>
        <row r="6607">
          <cell r="A6607" t="str">
            <v>REVESTIMENTO E TRATAMENTO DE SUPERFICIES</v>
          </cell>
          <cell r="B6607" t="str">
            <v>REVE</v>
          </cell>
          <cell r="C6607" t="str">
            <v>EMBOCO</v>
          </cell>
          <cell r="D6607" t="str">
            <v>0107</v>
          </cell>
        </row>
        <row r="6607">
          <cell r="G6607">
            <v>104633</v>
          </cell>
          <cell r="H6607" t="str">
            <v>APLICAÇÃO MANUAL DE GESSO DESEMPENADO (SEM TALISCAS) EM PAREDES COM PÉ DIREITO DUPLO, ESPESSURA DE 0,5CM. AF_03/2023</v>
          </cell>
          <cell r="I6607" t="str">
            <v>M2</v>
          </cell>
          <cell r="J6607" t="str">
            <v>COEFICIENTE DE REPRESENTATIVIDADE</v>
          </cell>
          <cell r="K6607" t="str">
            <v>24,95</v>
          </cell>
        </row>
        <row r="6608">
          <cell r="A6608" t="str">
            <v>REVESTIMENTO E TRATAMENTO DE SUPERFICIES</v>
          </cell>
          <cell r="B6608" t="str">
            <v>REVE</v>
          </cell>
          <cell r="C6608" t="str">
            <v>EMBOCO</v>
          </cell>
          <cell r="D6608" t="str">
            <v>0107</v>
          </cell>
        </row>
        <row r="6608">
          <cell r="G6608">
            <v>104634</v>
          </cell>
          <cell r="H6608" t="str">
            <v>APLICAÇÃO MANUAL DE GESSO DESEMPENADO (SEM TALISCAS) EM PAREDES COM PÉ DIREITO DUPLO, ESPESSURA DE 1,0CM. AF_03/2023</v>
          </cell>
          <cell r="I6608" t="str">
            <v>M2</v>
          </cell>
          <cell r="J6608" t="str">
            <v>COEFICIENTE DE REPRESENTATIVIDADE</v>
          </cell>
          <cell r="K6608" t="str">
            <v>37,10</v>
          </cell>
        </row>
        <row r="6609">
          <cell r="A6609" t="str">
            <v>REVESTIMENTO E TRATAMENTO DE SUPERFICIES</v>
          </cell>
          <cell r="B6609" t="str">
            <v>REVE</v>
          </cell>
          <cell r="C6609" t="str">
            <v>EMBOCO</v>
          </cell>
          <cell r="D6609" t="str">
            <v>0107</v>
          </cell>
        </row>
        <row r="6609">
          <cell r="G6609">
            <v>104635</v>
          </cell>
          <cell r="H6609" t="str">
            <v>APLICAÇÃO MANUAL DE GESSO SARRAFEADO (COM TALISCAS) EM PAREDES COM PÉ DIREITO DUPLO, ESPESSURA DE 1,0CM. AF_03/2023</v>
          </cell>
          <cell r="I6609" t="str">
            <v>M2</v>
          </cell>
          <cell r="J6609" t="str">
            <v>COEFICIENTE DE REPRESENTATIVIDADE</v>
          </cell>
          <cell r="K6609" t="str">
            <v>50,73</v>
          </cell>
        </row>
        <row r="6610">
          <cell r="A6610" t="str">
            <v>REVESTIMENTO E TRATAMENTO DE SUPERFICIES</v>
          </cell>
          <cell r="B6610" t="str">
            <v>REVE</v>
          </cell>
          <cell r="C6610" t="str">
            <v>EMBOCO</v>
          </cell>
          <cell r="D6610" t="str">
            <v>0107</v>
          </cell>
        </row>
        <row r="6610">
          <cell r="G6610">
            <v>104636</v>
          </cell>
          <cell r="H6610" t="str">
            <v>APLICAÇÃO MANUAL DE GESSO SARRAFEADO (COM TALISCAS) EM PAREDES COM PÉ DIREITO DUPLO, ESPESSURA DE 1,5CM. AF_03/2023</v>
          </cell>
          <cell r="I6610" t="str">
            <v>M2</v>
          </cell>
          <cell r="J6610" t="str">
            <v>COEFICIENTE DE REPRESENTATIVIDADE</v>
          </cell>
          <cell r="K6610" t="str">
            <v>59,18</v>
          </cell>
        </row>
        <row r="6611">
          <cell r="A6611" t="str">
            <v>REVESTIMENTO E TRATAMENTO DE SUPERFICIES</v>
          </cell>
          <cell r="B6611" t="str">
            <v>REVE</v>
          </cell>
          <cell r="C6611" t="str">
            <v>EMBOCO</v>
          </cell>
          <cell r="D6611" t="str">
            <v>0107</v>
          </cell>
        </row>
        <row r="6611">
          <cell r="G6611">
            <v>104951</v>
          </cell>
          <cell r="H6611" t="str">
            <v>MASSA ÚNICA, EM ARGAMASSA TRAÇO 1:2:8, PREPARO MECÂNICO, APLICADA MANUALMENTE EM PAREDES INTERNAS DE AMBIENTES COM ÁREA MAIOR QUE 10M², E = 17,5MM, COM TALISCAS. AF_03/2024</v>
          </cell>
          <cell r="I6611" t="str">
            <v>M2</v>
          </cell>
          <cell r="J6611" t="str">
            <v>COEFICIENTE DE REPRESENTATIVIDADE</v>
          </cell>
          <cell r="K6611" t="str">
            <v>31,77</v>
          </cell>
        </row>
        <row r="6612">
          <cell r="A6612" t="str">
            <v>REVESTIMENTO E TRATAMENTO DE SUPERFICIES</v>
          </cell>
          <cell r="B6612" t="str">
            <v>REVE</v>
          </cell>
          <cell r="C6612" t="str">
            <v>EMBOCO</v>
          </cell>
          <cell r="D6612" t="str">
            <v>0107</v>
          </cell>
        </row>
        <row r="6612">
          <cell r="G6612">
            <v>104952</v>
          </cell>
          <cell r="H6612" t="str">
            <v>MASSA ÚNICA, EM ARGAMASSA TRAÇO 1:2:8, PREPARO MANUAL, APLICADA MANUALMENTE EM PAREDES INTERNAS DE AMBIENTES COM ÁREA MAIOR QUE 10M², E = 17,5MM, COM TALISCAS. AF_03/2024</v>
          </cell>
          <cell r="I6612" t="str">
            <v>M2</v>
          </cell>
          <cell r="J6612" t="str">
            <v>COEFICIENTE DE REPRESENTATIVIDADE</v>
          </cell>
          <cell r="K6612" t="str">
            <v>34,55</v>
          </cell>
        </row>
        <row r="6613">
          <cell r="A6613" t="str">
            <v>REVESTIMENTO E TRATAMENTO DE SUPERFICIES</v>
          </cell>
          <cell r="B6613" t="str">
            <v>REVE</v>
          </cell>
          <cell r="C6613" t="str">
            <v>EMBOCO</v>
          </cell>
          <cell r="D6613" t="str">
            <v>0107</v>
          </cell>
        </row>
        <row r="6613">
          <cell r="G6613">
            <v>104953</v>
          </cell>
          <cell r="H6613" t="str">
            <v>MASSA ÚNICA, EM ARGAMASSA INDUSTRIALIZADA, PREPARO MECÂNICO, APLICADA COM EQUIPAMENTO DE MISTURA E PROJEÇÃO DE ARGAMASSA EM PAREDES INTERNAS, E = 17,5MM, COM TALISCAS. AF_03/2024</v>
          </cell>
          <cell r="I6613" t="str">
            <v>M2</v>
          </cell>
          <cell r="J6613" t="str">
            <v>COEFICIENTE DE REPRESENTATIVIDADE</v>
          </cell>
          <cell r="K6613" t="str">
            <v>55,82</v>
          </cell>
        </row>
        <row r="6614">
          <cell r="A6614" t="str">
            <v>REVESTIMENTO E TRATAMENTO DE SUPERFICIES</v>
          </cell>
          <cell r="B6614" t="str">
            <v>REVE</v>
          </cell>
          <cell r="C6614" t="str">
            <v>EMBOCO</v>
          </cell>
          <cell r="D6614" t="str">
            <v>0107</v>
          </cell>
        </row>
        <row r="6614">
          <cell r="G6614">
            <v>104954</v>
          </cell>
          <cell r="H6614" t="str">
            <v>EMBOÇO, EM ARGAMASSA TRAÇO 1:2:8, PREPARO MANUAL, APLICADO MANUALMENTE EM PAREDES INTERNAS DE AMBIENTES COM PÉ-DIREITO DUPLO E ÁREA ENTRE 5M² E 10M², E = 17,5MM, COM TALISCAS. AF_03/2024</v>
          </cell>
          <cell r="I6614" t="str">
            <v>M2</v>
          </cell>
          <cell r="J6614" t="str">
            <v>COEFICIENTE DE REPRESENTATIVIDADE</v>
          </cell>
          <cell r="K6614" t="str">
            <v>44,61</v>
          </cell>
        </row>
        <row r="6615">
          <cell r="A6615" t="str">
            <v>REVESTIMENTO E TRATAMENTO DE SUPERFICIES</v>
          </cell>
          <cell r="B6615" t="str">
            <v>REVE</v>
          </cell>
          <cell r="C6615" t="str">
            <v>EMBOCO</v>
          </cell>
          <cell r="D6615" t="str">
            <v>0107</v>
          </cell>
        </row>
        <row r="6615">
          <cell r="G6615">
            <v>104955</v>
          </cell>
          <cell r="H6615" t="str">
            <v>MASSA ÚNICA, EM ARGAMASSA TRAÇO 1:2:8, PREPARO MECÂNICO, APLICADA MANUALMENTE EM PAREDES INTERNAS DE AMBIENTES COM PÉ-DIREITO DUPLO E ÁREA MAIOR QUE 10M², E = 17,5MM, COM TALISCAS. AF_03/2024</v>
          </cell>
          <cell r="I6615" t="str">
            <v>M2</v>
          </cell>
          <cell r="J6615" t="str">
            <v>COEFICIENTE DE REPRESENTATIVIDADE</v>
          </cell>
          <cell r="K6615" t="str">
            <v>39,18</v>
          </cell>
        </row>
        <row r="6616">
          <cell r="A6616" t="str">
            <v>REVESTIMENTO E TRATAMENTO DE SUPERFICIES</v>
          </cell>
          <cell r="B6616" t="str">
            <v>REVE</v>
          </cell>
          <cell r="C6616" t="str">
            <v>EMBOCO</v>
          </cell>
          <cell r="D6616" t="str">
            <v>0107</v>
          </cell>
        </row>
        <row r="6616">
          <cell r="G6616">
            <v>104956</v>
          </cell>
          <cell r="H6616" t="str">
            <v>MASSA ÚNICA, EM ARGAMASSA TRAÇO 1:2:8, PREPARO MANUAL, APLICADA MANUALMENTE EM PAREDES INTERNAS DE AMBIENTES COM PÉ-DIREITO DUPLO E ÁREA MAIOR QUE 10M², E = 17,5MM, COM TALISCAS. AF_03/2024</v>
          </cell>
          <cell r="I6616" t="str">
            <v>M2</v>
          </cell>
          <cell r="J6616" t="str">
            <v>COEFICIENTE DE REPRESENTATIVIDADE</v>
          </cell>
          <cell r="K6616" t="str">
            <v>41,96</v>
          </cell>
        </row>
        <row r="6617">
          <cell r="A6617" t="str">
            <v>REVESTIMENTO E TRATAMENTO DE SUPERFICIES</v>
          </cell>
          <cell r="B6617" t="str">
            <v>REVE</v>
          </cell>
          <cell r="C6617" t="str">
            <v>EMBOCO</v>
          </cell>
          <cell r="D6617" t="str">
            <v>0107</v>
          </cell>
        </row>
        <row r="6617">
          <cell r="G6617">
            <v>104957</v>
          </cell>
          <cell r="H6617" t="str">
            <v>EMBOÇO, EM ARGAMASSA TRAÇO 1:2:8, PREPARO MECÂNICO, APLICADO MANUALMENTE EM PAREDES INTERNAS DE AMBIENTES COM PÉ-DIREITO DUPLO E ÁREA MAIOR QUE 10M², E = 17,5MM, COM TALISCAS. AF_03/2024</v>
          </cell>
          <cell r="I6617" t="str">
            <v>M2</v>
          </cell>
          <cell r="J6617" t="str">
            <v>COEFICIENTE DE REPRESENTATIVIDADE</v>
          </cell>
          <cell r="K6617" t="str">
            <v>38,29</v>
          </cell>
        </row>
        <row r="6618">
          <cell r="A6618" t="str">
            <v>REVESTIMENTO E TRATAMENTO DE SUPERFICIES</v>
          </cell>
          <cell r="B6618" t="str">
            <v>REVE</v>
          </cell>
          <cell r="C6618" t="str">
            <v>EMBOCO</v>
          </cell>
          <cell r="D6618" t="str">
            <v>0107</v>
          </cell>
        </row>
        <row r="6618">
          <cell r="G6618">
            <v>104958</v>
          </cell>
          <cell r="H6618" t="str">
            <v>MASSA ÚNICA, EM ARGAMASSA TRAÇO 1:2:8 PREPARO MECÂNICO, APLICADA MANUALMENTE EM PAREDES INTERNAS DE AMBIENTES COM ÁREA MAIOR QUE 10M², E = 10MM, COM TALISCAS. AF_03/2024</v>
          </cell>
          <cell r="I6618" t="str">
            <v>M2</v>
          </cell>
          <cell r="J6618" t="str">
            <v>COEFICIENTE DE REPRESENTATIVIDADE</v>
          </cell>
          <cell r="K6618" t="str">
            <v>21,92</v>
          </cell>
        </row>
        <row r="6619">
          <cell r="A6619" t="str">
            <v>REVESTIMENTO E TRATAMENTO DE SUPERFICIES</v>
          </cell>
          <cell r="B6619" t="str">
            <v>REVE</v>
          </cell>
          <cell r="C6619" t="str">
            <v>EMBOCO</v>
          </cell>
          <cell r="D6619" t="str">
            <v>0107</v>
          </cell>
        </row>
        <row r="6619">
          <cell r="G6619">
            <v>104959</v>
          </cell>
          <cell r="H6619" t="str">
            <v>MASSA ÚNICA, EM ARGAMASSA TRAÇO 1:2:8 PREPARO MANUAL, APLICADA MANUALMENTE EM PAREDES INTERNAS DE AMBIENTES COM ÁREA MAIOR QUE 10M², E = 10MM, COM TALISCAS. AF_03/2024</v>
          </cell>
          <cell r="I6619" t="str">
            <v>M2</v>
          </cell>
          <cell r="J6619" t="str">
            <v>COEFICIENTE DE REPRESENTATIVIDADE</v>
          </cell>
          <cell r="K6619" t="str">
            <v>23,70</v>
          </cell>
        </row>
        <row r="6620">
          <cell r="A6620" t="str">
            <v>REVESTIMENTO E TRATAMENTO DE SUPERFICIES</v>
          </cell>
          <cell r="B6620" t="str">
            <v>REVE</v>
          </cell>
          <cell r="C6620" t="str">
            <v>EMBOCO</v>
          </cell>
          <cell r="D6620" t="str">
            <v>0107</v>
          </cell>
        </row>
        <row r="6620">
          <cell r="G6620">
            <v>104960</v>
          </cell>
          <cell r="H6620" t="str">
            <v>MASSA ÚNICA, EM ARGAMASSA INDUSTRIALIZADA, PREPARO MECÂNICO, APLICADA COM EQUIPAMENTO DE MISTURA E PROJEÇÃO DE ARGAMASSA EM PAREDES INTERNAS, E = 10MM, COM TALISCAS. AF_03/2024</v>
          </cell>
          <cell r="I6620" t="str">
            <v>M2</v>
          </cell>
          <cell r="J6620" t="str">
            <v>COEFICIENTE DE REPRESENTATIVIDADE</v>
          </cell>
          <cell r="K6620" t="str">
            <v>36,45</v>
          </cell>
        </row>
        <row r="6621">
          <cell r="A6621" t="str">
            <v>REVESTIMENTO E TRATAMENTO DE SUPERFICIES</v>
          </cell>
          <cell r="B6621" t="str">
            <v>REVE</v>
          </cell>
          <cell r="C6621" t="str">
            <v>EMBOCO</v>
          </cell>
          <cell r="D6621" t="str">
            <v>0107</v>
          </cell>
        </row>
        <row r="6621">
          <cell r="G6621">
            <v>104961</v>
          </cell>
          <cell r="H6621" t="str">
            <v>EMBOÇO, EM ARGAMASSA TRAÇO 1:2:8, PREPARO MECÂNICO, APLICADO MANUALMENTE EM PAREDES INTERNAS DE AMBIENTES COM PÉ-DIREITO DUPLO E ÁREA MENOR QUE 5M², E = 17,5MM, COM TALISCAS. AF_03/2024</v>
          </cell>
          <cell r="I6621" t="str">
            <v>M2</v>
          </cell>
          <cell r="J6621" t="str">
            <v>COEFICIENTE DE REPRESENTATIVIDADE</v>
          </cell>
          <cell r="K6621" t="str">
            <v>47,79</v>
          </cell>
        </row>
        <row r="6622">
          <cell r="A6622" t="str">
            <v>REVESTIMENTO E TRATAMENTO DE SUPERFICIES</v>
          </cell>
          <cell r="B6622" t="str">
            <v>REVE</v>
          </cell>
          <cell r="C6622" t="str">
            <v>EMBOCO</v>
          </cell>
          <cell r="D6622" t="str">
            <v>0107</v>
          </cell>
        </row>
        <row r="6622">
          <cell r="G6622">
            <v>104962</v>
          </cell>
          <cell r="H6622" t="str">
            <v>EMBOÇO, EM ARGAMASSA TRAÇO 1:2:8, PREPARO MANUAL, APLICADO MANUALMENTE EM PAREDES INTERNAS DE AMBIENTES COM PÉ-DIREITO DUPLO E ÁREA MENOR QUE 5M², E = 17,5MM, COM TALISCAS. AF_03/2024</v>
          </cell>
          <cell r="I6622" t="str">
            <v>M2</v>
          </cell>
          <cell r="J6622" t="str">
            <v>COEFICIENTE DE REPRESENTATIVIDADE</v>
          </cell>
          <cell r="K6622" t="str">
            <v>50,57</v>
          </cell>
        </row>
        <row r="6623">
          <cell r="A6623" t="str">
            <v>REVESTIMENTO E TRATAMENTO DE SUPERFICIES</v>
          </cell>
          <cell r="B6623" t="str">
            <v>REVE</v>
          </cell>
          <cell r="C6623" t="str">
            <v>EMBOCO</v>
          </cell>
          <cell r="D6623" t="str">
            <v>0107</v>
          </cell>
        </row>
        <row r="6623">
          <cell r="G6623">
            <v>104963</v>
          </cell>
          <cell r="H6623" t="str">
            <v>MASSA ÚNICA, EM ARGAMASSA TRAÇO 1:2:8, PREPARO MECÂNICO, APLICADA MANUALMENTE EM PAREDES INTERNAS DE AMBIENTES COM PÉ-DIREITO DUPLO E ÁREA ENTRE 5M² E 10M², E = 17,5MM, COM TALISCAS. AF_03/2024</v>
          </cell>
          <cell r="I6623" t="str">
            <v>M2</v>
          </cell>
          <cell r="J6623" t="str">
            <v>COEFICIENTE DE REPRESENTATIVIDADE</v>
          </cell>
          <cell r="K6623" t="str">
            <v>43,56</v>
          </cell>
        </row>
        <row r="6624">
          <cell r="A6624" t="str">
            <v>REVESTIMENTO E TRATAMENTO DE SUPERFICIES</v>
          </cell>
          <cell r="B6624" t="str">
            <v>REVE</v>
          </cell>
          <cell r="C6624" t="str">
            <v>EMBOCO</v>
          </cell>
          <cell r="D6624" t="str">
            <v>0107</v>
          </cell>
        </row>
        <row r="6624">
          <cell r="G6624">
            <v>104964</v>
          </cell>
          <cell r="H6624" t="str">
            <v>MASSA ÚNICA, EM ARGAMASSA TRAÇO 1:2:8, PREPARO MANUAL, APLICADA MANUALMENTE EM PAREDES INTERNAS DE AMBIENTES COM PÉ-DIREITO DUPLO E ÁREA ENTRE 5M² E 10M², E = 17,5MM, COM TALISCAS. AF_03/2024</v>
          </cell>
          <cell r="I6624" t="str">
            <v>M2</v>
          </cell>
          <cell r="J6624" t="str">
            <v>COEFICIENTE DE REPRESENTATIVIDADE</v>
          </cell>
          <cell r="K6624" t="str">
            <v>46,34</v>
          </cell>
        </row>
        <row r="6625">
          <cell r="A6625" t="str">
            <v>REVESTIMENTO E TRATAMENTO DE SUPERFICIES</v>
          </cell>
          <cell r="B6625" t="str">
            <v>REVE</v>
          </cell>
          <cell r="C6625" t="str">
            <v>EMBOCO</v>
          </cell>
          <cell r="D6625" t="str">
            <v>0107</v>
          </cell>
        </row>
        <row r="6625">
          <cell r="G6625">
            <v>104965</v>
          </cell>
          <cell r="H6625" t="str">
            <v>EMBOÇO, EM ARGAMASSA TRAÇO 1:2:8, PREPARO MECÂNICO, APLICADO MANUALMENTE EM PAREDES INTERNAS DE AMBIENTES COM PÉ-DIREITO DUPLO E ÁREA ENTRE 5M² E 10M², E = 17,5MM, COM TALISCAS. AF_03/2024</v>
          </cell>
          <cell r="I6625" t="str">
            <v>M2</v>
          </cell>
          <cell r="J6625" t="str">
            <v>COEFICIENTE DE REPRESENTATIVIDADE</v>
          </cell>
          <cell r="K6625" t="str">
            <v>41,83</v>
          </cell>
        </row>
        <row r="6626">
          <cell r="A6626" t="str">
            <v>REVESTIMENTO E TRATAMENTO DE SUPERFICIES</v>
          </cell>
          <cell r="B6626" t="str">
            <v>REVE</v>
          </cell>
          <cell r="C6626" t="str">
            <v>EMBOCO</v>
          </cell>
          <cell r="D6626" t="str">
            <v>0107</v>
          </cell>
        </row>
        <row r="6626">
          <cell r="G6626">
            <v>104966</v>
          </cell>
          <cell r="H6626" t="str">
            <v>EMBOÇO, EM ARGAMASSA TRAÇO 1:2:8, PREPARO MANUAL, APLICADO MANUALMENTE EM PAREDES INTERNAS DE AMBIENTES COM PÉ-DIREITO DUPLO E ÁREA MAIOR QUE 10M², E = 17,5MM, COM TALISCAS. AF_03/2024</v>
          </cell>
          <cell r="I6626" t="str">
            <v>M2</v>
          </cell>
          <cell r="J6626" t="str">
            <v>COEFICIENTE DE REPRESENTATIVIDADE</v>
          </cell>
          <cell r="K6626" t="str">
            <v>41,07</v>
          </cell>
        </row>
        <row r="6627">
          <cell r="A6627" t="str">
            <v>REVESTIMENTO E TRATAMENTO DE SUPERFICIES</v>
          </cell>
          <cell r="B6627" t="str">
            <v>REVE</v>
          </cell>
          <cell r="C6627" t="str">
            <v>EMBOCO</v>
          </cell>
          <cell r="D6627" t="str">
            <v>0107</v>
          </cell>
        </row>
        <row r="6627">
          <cell r="G6627">
            <v>104967</v>
          </cell>
          <cell r="H6627" t="str">
            <v>EMBOÇO, EM ARGAMASSA TRAÇO 1:2:8, PREPARO MECÂNICO, APLICADO MANUALMENTE EM PAREDES INTERNAS DE AMBIENTES COM PÉ-DIREITO DUPLO E ÁREA MENOR QUE 5M², E = 10MM, COM TALISCAS. AF_03/2024</v>
          </cell>
          <cell r="I6627" t="str">
            <v>M2</v>
          </cell>
          <cell r="J6627" t="str">
            <v>COEFICIENTE DE REPRESENTATIVIDADE</v>
          </cell>
          <cell r="K6627" t="str">
            <v>36,17</v>
          </cell>
        </row>
        <row r="6628">
          <cell r="A6628" t="str">
            <v>REVESTIMENTO E TRATAMENTO DE SUPERFICIES</v>
          </cell>
          <cell r="B6628" t="str">
            <v>REVE</v>
          </cell>
          <cell r="C6628" t="str">
            <v>EMBOCO</v>
          </cell>
          <cell r="D6628" t="str">
            <v>0107</v>
          </cell>
        </row>
        <row r="6628">
          <cell r="G6628">
            <v>104968</v>
          </cell>
          <cell r="H6628" t="str">
            <v>EMBOÇO, EM ARGAMASSA TRAÇO 1:2:8, PREPARO MANUAL, APLICADO MANUALMENTE EM PAREDES INTERNAS DE AMBIENTES COM PÉ-DIREITO DUPLO E ÁREA MENOR QUE 5M², E = 10MM, COM TALISCAS. AF_03/2024</v>
          </cell>
          <cell r="I6628" t="str">
            <v>M2</v>
          </cell>
          <cell r="J6628" t="str">
            <v>COEFICIENTE DE REPRESENTATIVIDADE</v>
          </cell>
          <cell r="K6628" t="str">
            <v>37,95</v>
          </cell>
        </row>
        <row r="6629">
          <cell r="A6629" t="str">
            <v>REVESTIMENTO E TRATAMENTO DE SUPERFICIES</v>
          </cell>
          <cell r="B6629" t="str">
            <v>REVE</v>
          </cell>
          <cell r="C6629" t="str">
            <v>EMBOCO</v>
          </cell>
          <cell r="D6629" t="str">
            <v>0107</v>
          </cell>
        </row>
        <row r="6629">
          <cell r="G6629">
            <v>104969</v>
          </cell>
          <cell r="H6629" t="str">
            <v>MASSA ÚNICA, EM ARGAMASSA TRAÇO 1:2:8, PREPARO MECÂNICO, APLICADA MANUALMENTE EM PAREDES INTERNAS DE AMBIENTES COM PÉ-DIREITO DUPLO E ÁREA ENTRE 5M² E 10M², E = 10MM, COM TALISCAS. AF_03/2024</v>
          </cell>
          <cell r="I6629" t="str">
            <v>M2</v>
          </cell>
          <cell r="J6629" t="str">
            <v>COEFICIENTE DE REPRESENTATIVIDADE</v>
          </cell>
          <cell r="K6629" t="str">
            <v>31,93</v>
          </cell>
        </row>
        <row r="6630">
          <cell r="A6630" t="str">
            <v>REVESTIMENTO E TRATAMENTO DE SUPERFICIES</v>
          </cell>
          <cell r="B6630" t="str">
            <v>REVE</v>
          </cell>
          <cell r="C6630" t="str">
            <v>EMBOCO</v>
          </cell>
          <cell r="D6630" t="str">
            <v>0107</v>
          </cell>
        </row>
        <row r="6630">
          <cell r="G6630">
            <v>104970</v>
          </cell>
          <cell r="H6630" t="str">
            <v>MASSA ÚNICA, EM ARGAMASSA TRAÇO 1:2:8, PREPARO MANUAL, APLICADA MANUALMENTE EM PAREDES INTERNAS DE AMBIENTES COM PÉ-DIREITO DUPLO E ÁREA ENTRE 5M² E 10M², E = 10MM, COM TALISCAS. AF_03/2024</v>
          </cell>
          <cell r="I6630" t="str">
            <v>M2</v>
          </cell>
          <cell r="J6630" t="str">
            <v>COEFICIENTE DE REPRESENTATIVIDADE</v>
          </cell>
          <cell r="K6630" t="str">
            <v>33,71</v>
          </cell>
        </row>
        <row r="6631">
          <cell r="A6631" t="str">
            <v>REVESTIMENTO E TRATAMENTO DE SUPERFICIES</v>
          </cell>
          <cell r="B6631" t="str">
            <v>REVE</v>
          </cell>
          <cell r="C6631" t="str">
            <v>EMBOCO</v>
          </cell>
          <cell r="D6631" t="str">
            <v>0107</v>
          </cell>
        </row>
        <row r="6631">
          <cell r="G6631">
            <v>104971</v>
          </cell>
          <cell r="H6631" t="str">
            <v>EMBOÇO, EM ARGAMASSA TRAÇO 1:2:8, PREPARO MECÂNICO, APLICADO MANUALMENTE EM PAREDES INTERNAS DE AMBIENTES COM PÉ-DIREITO DUPLO E ÁREA ENTRE 5M² E 10M², E = 10MM, COM TALISCAS. AF_03/2024</v>
          </cell>
          <cell r="I6631" t="str">
            <v>M2</v>
          </cell>
          <cell r="J6631" t="str">
            <v>COEFICIENTE DE REPRESENTATIVIDADE</v>
          </cell>
          <cell r="K6631" t="str">
            <v>30,21</v>
          </cell>
        </row>
        <row r="6632">
          <cell r="A6632" t="str">
            <v>REVESTIMENTO E TRATAMENTO DE SUPERFICIES</v>
          </cell>
          <cell r="B6632" t="str">
            <v>REVE</v>
          </cell>
          <cell r="C6632" t="str">
            <v>EMBOCO</v>
          </cell>
          <cell r="D6632" t="str">
            <v>0107</v>
          </cell>
        </row>
        <row r="6632">
          <cell r="G6632">
            <v>104972</v>
          </cell>
          <cell r="H6632" t="str">
            <v>EMBOÇO, EM ARGAMASSA TRAÇO 1:2:8, PREPARO MANUAL, APLICADO MANUALMENTE EM PAREDES INTERNAS DE AMBIENTES COM PÉ-DIREITO DUPLO E ÁREA ENTRE 5M² E 10M², E = 10MM, COM TALISCAS. AF_03/2024</v>
          </cell>
          <cell r="I6632" t="str">
            <v>M2</v>
          </cell>
          <cell r="J6632" t="str">
            <v>COEFICIENTE DE REPRESENTATIVIDADE</v>
          </cell>
          <cell r="K6632" t="str">
            <v>31,99</v>
          </cell>
        </row>
        <row r="6633">
          <cell r="A6633" t="str">
            <v>REVESTIMENTO E TRATAMENTO DE SUPERFICIES</v>
          </cell>
          <cell r="B6633" t="str">
            <v>REVE</v>
          </cell>
          <cell r="C6633" t="str">
            <v>EMBOCO</v>
          </cell>
          <cell r="D6633" t="str">
            <v>0107</v>
          </cell>
        </row>
        <row r="6633">
          <cell r="G6633">
            <v>104973</v>
          </cell>
          <cell r="H6633" t="str">
            <v>MASSA ÚNICA, EM ARGAMASSA TRAÇO 1:2:8, PREPARO MECÂNICO, APLICADA MANUALMENTE EM PAREDES INTERNAS DE AMBIENTES COM PÉ-DIREITO DUPLO ÁREA MAIOR QUE 10M², E = 10MM, COM TALISCAS. AF_03/2024</v>
          </cell>
          <cell r="I6633" t="str">
            <v>M2</v>
          </cell>
          <cell r="J6633" t="str">
            <v>COEFICIENTE DE REPRESENTATIVIDADE</v>
          </cell>
          <cell r="K6633" t="str">
            <v>27,56</v>
          </cell>
        </row>
        <row r="6634">
          <cell r="A6634" t="str">
            <v>REVESTIMENTO E TRATAMENTO DE SUPERFICIES</v>
          </cell>
          <cell r="B6634" t="str">
            <v>REVE</v>
          </cell>
          <cell r="C6634" t="str">
            <v>EMBOCO</v>
          </cell>
          <cell r="D6634" t="str">
            <v>0107</v>
          </cell>
        </row>
        <row r="6634">
          <cell r="G6634">
            <v>104974</v>
          </cell>
          <cell r="H6634" t="str">
            <v>MASSA ÚNICA, EM ARGAMASSA TRAÇO 1:2:8, PREPARO MANUAL, APLICADA MANUALMENTE EM PAREDES INTERNAS DE AMBIENTES COM PÉ-DIREITO DUPLO ÁREA MAIOR QUE 10M², E = 10MM, COM TALISCAS. AF_03/2024</v>
          </cell>
          <cell r="I6634" t="str">
            <v>M2</v>
          </cell>
          <cell r="J6634" t="str">
            <v>COEFICIENTE DE REPRESENTATIVIDADE</v>
          </cell>
          <cell r="K6634" t="str">
            <v>29,34</v>
          </cell>
        </row>
        <row r="6635">
          <cell r="A6635" t="str">
            <v>REVESTIMENTO E TRATAMENTO DE SUPERFICIES</v>
          </cell>
          <cell r="B6635" t="str">
            <v>REVE</v>
          </cell>
          <cell r="C6635" t="str">
            <v>EMBOCO</v>
          </cell>
          <cell r="D6635" t="str">
            <v>0107</v>
          </cell>
        </row>
        <row r="6635">
          <cell r="G6635">
            <v>104975</v>
          </cell>
          <cell r="H6635" t="str">
            <v>EMBOÇO, EM ARGAMASSA TRAÇO 1:2:8, PREPARO MECÂNICO, APLICADO MANUALMENTE EM PAREDES INTERNAS DE AMBIENTES COM PÉ-DIREITO DUPLO E ÁREA MAIOR QUE 10M², E = 10MM, COM TALISCAS. AF_03/2024</v>
          </cell>
          <cell r="I6635" t="str">
            <v>M2</v>
          </cell>
          <cell r="J6635" t="str">
            <v>COEFICIENTE DE REPRESENTATIVIDADE</v>
          </cell>
          <cell r="K6635" t="str">
            <v>26,67</v>
          </cell>
        </row>
        <row r="6636">
          <cell r="A6636" t="str">
            <v>REVESTIMENTO E TRATAMENTO DE SUPERFICIES</v>
          </cell>
          <cell r="B6636" t="str">
            <v>REVE</v>
          </cell>
          <cell r="C6636" t="str">
            <v>EMBOCO</v>
          </cell>
          <cell r="D6636" t="str">
            <v>0107</v>
          </cell>
        </row>
        <row r="6636">
          <cell r="G6636">
            <v>104976</v>
          </cell>
          <cell r="H6636" t="str">
            <v>EMBOÇO, EM ARGAMASSA TRAÇO 1:2:8, PREPARO MANUAL, APLICADO MANUALMENTE EM PAREDES INTERNAS DE AMBIENTES COM PÉ-DIREITO DUPLO E ÁREA MAIOR QUE 10M², E = 10MM, COM TALISCAS. AF_03/2024</v>
          </cell>
          <cell r="I6636" t="str">
            <v>M2</v>
          </cell>
          <cell r="J6636" t="str">
            <v>COEFICIENTE DE REPRESENTATIVIDADE</v>
          </cell>
          <cell r="K6636" t="str">
            <v>28,45</v>
          </cell>
        </row>
        <row r="6637">
          <cell r="A6637" t="str">
            <v>REVESTIMENTO E TRATAMENTO DE SUPERFICIES</v>
          </cell>
          <cell r="B6637" t="str">
            <v>REVE</v>
          </cell>
          <cell r="C6637" t="str">
            <v>EMBOCO</v>
          </cell>
          <cell r="D6637" t="str">
            <v>0107</v>
          </cell>
        </row>
        <row r="6637">
          <cell r="G6637">
            <v>104977</v>
          </cell>
          <cell r="H6637" t="str">
            <v>MASSA ÚNICA, EM ARGAMASSA TRAÇO 1:2:8, PREPARO MECÂNICO, APLICADA MANUALMENTE EM TETO DE AMBIENTES COM PAREDES EM PÉ-DIREITO DUPLO, E = 17,5MM, COM TALISCAS. AF_03/2024</v>
          </cell>
          <cell r="I6637" t="str">
            <v>M2</v>
          </cell>
          <cell r="J6637" t="str">
            <v>COEFICIENTE DE REPRESENTATIVIDADE</v>
          </cell>
          <cell r="K6637" t="str">
            <v>45,57</v>
          </cell>
        </row>
        <row r="6638">
          <cell r="A6638" t="str">
            <v>REVESTIMENTO E TRATAMENTO DE SUPERFICIES</v>
          </cell>
          <cell r="B6638" t="str">
            <v>REVE</v>
          </cell>
          <cell r="C6638" t="str">
            <v>EMBOCO</v>
          </cell>
          <cell r="D6638" t="str">
            <v>0107</v>
          </cell>
        </row>
        <row r="6638">
          <cell r="G6638">
            <v>104978</v>
          </cell>
          <cell r="H6638" t="str">
            <v>MASSA ÚNICA, EM ARGAMASSA TRAÇO 1:2:8, PREPARO MECÂNICO, APLICADA MANUALMENTE EM TETO DE AMBIENTES COM PAREDES EM PÉ-DIREITO DUPLO, E = 10MM, COM TALISCAS. AF_03/2024</v>
          </cell>
          <cell r="I6638" t="str">
            <v>M2</v>
          </cell>
          <cell r="J6638" t="str">
            <v>COEFICIENTE DE REPRESENTATIVIDADE</v>
          </cell>
          <cell r="K6638" t="str">
            <v>34,11</v>
          </cell>
        </row>
        <row r="6639">
          <cell r="A6639" t="str">
            <v>REVESTIMENTO E TRATAMENTO DE SUPERFICIES</v>
          </cell>
          <cell r="B6639" t="str">
            <v>REVE</v>
          </cell>
          <cell r="C6639" t="str">
            <v>EMBOCO</v>
          </cell>
          <cell r="D6639" t="str">
            <v>0107</v>
          </cell>
        </row>
        <row r="6639">
          <cell r="G6639">
            <v>105185</v>
          </cell>
          <cell r="H6639" t="str">
            <v>REVESTIMENTO DECORATIVO MONOCAMADA EXECUTADO MANUALMENTE EM FACHADA DE UM EDIFÍCIO DE ESTRUTURA CONVENCIONAL E ACABAMENTO CHAPISCADO/FLOCADO. AF_03/2024</v>
          </cell>
          <cell r="I6639" t="str">
            <v>M2</v>
          </cell>
          <cell r="J6639" t="str">
            <v>ATRIBUÍDO SÃO PAULO</v>
          </cell>
          <cell r="K6639" t="str">
            <v>180,35</v>
          </cell>
        </row>
        <row r="6640">
          <cell r="A6640" t="str">
            <v>REVESTIMENTO E TRATAMENTO DE SUPERFICIES</v>
          </cell>
          <cell r="B6640" t="str">
            <v>REVE</v>
          </cell>
          <cell r="C6640" t="str">
            <v>EMBOCO</v>
          </cell>
          <cell r="D6640" t="str">
            <v>0107</v>
          </cell>
        </row>
        <row r="6640">
          <cell r="G6640">
            <v>105186</v>
          </cell>
          <cell r="H6640" t="str">
            <v>REVESTIMENTO DECORATIVO MONOCAMADA EXECUTADO MANUALMENTE EM FACHADA DE UM EDIFÍCIO DE ALVENARIA ESTRUTURAL E ACABAMENTO CHAPISCADO/FLOCADO. AF_03/2024</v>
          </cell>
          <cell r="I6640" t="str">
            <v>M2</v>
          </cell>
          <cell r="J6640" t="str">
            <v>ATRIBUÍDO SÃO PAULO</v>
          </cell>
          <cell r="K6640" t="str">
            <v>133,15</v>
          </cell>
        </row>
        <row r="6641">
          <cell r="A6641" t="str">
            <v>REVESTIMENTO E TRATAMENTO DE SUPERFICIES</v>
          </cell>
          <cell r="B6641" t="str">
            <v>REVE</v>
          </cell>
          <cell r="C6641" t="str">
            <v>EMBOCO</v>
          </cell>
          <cell r="D6641" t="str">
            <v>0107</v>
          </cell>
        </row>
        <row r="6641">
          <cell r="G6641">
            <v>105187</v>
          </cell>
          <cell r="H6641" t="str">
            <v>REVESTIMENTO DECORATIVO MONOCAMADA EXECUTADO COM EQUIPAMENTO DE PROJEÇÃO EM FACHADA DE UM EDIFÍCIO DE ESTRUTURA CONVENCIONAL E ACABAMENTO CHAPISCADO/FLOCADO. AF_03/2024</v>
          </cell>
          <cell r="I6641" t="str">
            <v>M2</v>
          </cell>
          <cell r="J6641" t="str">
            <v>ATRIBUÍDO SÃO PAULO</v>
          </cell>
          <cell r="K6641" t="str">
            <v>175,76</v>
          </cell>
        </row>
        <row r="6642">
          <cell r="A6642" t="str">
            <v>REVESTIMENTO E TRATAMENTO DE SUPERFICIES</v>
          </cell>
          <cell r="B6642" t="str">
            <v>REVE</v>
          </cell>
          <cell r="C6642" t="str">
            <v>EMBOCO</v>
          </cell>
          <cell r="D6642" t="str">
            <v>0107</v>
          </cell>
        </row>
        <row r="6642">
          <cell r="G6642">
            <v>105188</v>
          </cell>
          <cell r="H6642" t="str">
            <v>REVESTIMENTO DECORATIVO MONOCAMADA EXECUTADO COM EQUIPAMENTO DE PROJEÇÃO EM FACHADA DE UM EDIFÍCIO DE ALVENARIA ESTRUTURAL E ACABAMENTO CHAPISCADO/FLOCADO. AF_03/2024</v>
          </cell>
          <cell r="I6642" t="str">
            <v>M2</v>
          </cell>
          <cell r="J6642" t="str">
            <v>ATRIBUÍDO SÃO PAULO</v>
          </cell>
          <cell r="K6642" t="str">
            <v>128,66</v>
          </cell>
        </row>
        <row r="6643">
          <cell r="A6643" t="str">
            <v>REVESTIMENTO E TRATAMENTO DE SUPERFICIES</v>
          </cell>
          <cell r="B6643" t="str">
            <v>REVE</v>
          </cell>
          <cell r="C6643" t="str">
            <v>PASTILHAS,CERAMICAS, PLACAS PRE-MOLDADAS E OUTROS</v>
          </cell>
          <cell r="D6643" t="str">
            <v>0110</v>
          </cell>
        </row>
        <row r="6643">
          <cell r="G6643">
            <v>87244</v>
          </cell>
          <cell r="H6643" t="str">
            <v>REVESTIMENTO CERÂMICO PARA PAREDES EXTERNAS EM PASTILHAS DE PORCELANA 5 X 5 CM (PLACAS DE 30 X 30 CM), ALINHADAS A PRUMO. AF_02/2023</v>
          </cell>
          <cell r="I6643" t="str">
            <v>M2</v>
          </cell>
          <cell r="J6643" t="str">
            <v>COEFICIENTE DE REPRESENTATIVIDADE</v>
          </cell>
          <cell r="K6643" t="str">
            <v>184,63</v>
          </cell>
        </row>
        <row r="6644">
          <cell r="A6644" t="str">
            <v>REVESTIMENTO E TRATAMENTO DE SUPERFICIES</v>
          </cell>
          <cell r="B6644" t="str">
            <v>REVE</v>
          </cell>
          <cell r="C6644" t="str">
            <v>PASTILHAS,CERAMICAS, PLACAS PRE-MOLDADAS E OUTROS</v>
          </cell>
          <cell r="D6644" t="str">
            <v>0110</v>
          </cell>
        </row>
        <row r="6644">
          <cell r="G6644">
            <v>87245</v>
          </cell>
          <cell r="H6644" t="str">
            <v>REVESTIMENTO CERÂMICO PARA PAREDES EXTERNAS EM PASTILHAS DE PORCELANA 5 X 5 CM (PLACAS DE 30 X 30 CM), ALINHADAS A PRUMO, APLICADO EM SUPERFÍCIES INTERNAS DE SACADA. AF_02/2023</v>
          </cell>
          <cell r="I6644" t="str">
            <v>M2</v>
          </cell>
          <cell r="J6644" t="str">
            <v>COEFICIENTE DE REPRESENTATIVIDADE</v>
          </cell>
          <cell r="K6644" t="str">
            <v>219,77</v>
          </cell>
        </row>
        <row r="6645">
          <cell r="A6645" t="str">
            <v>REVESTIMENTO E TRATAMENTO DE SUPERFICIES</v>
          </cell>
          <cell r="B6645" t="str">
            <v>REVE</v>
          </cell>
          <cell r="C6645" t="str">
            <v>PASTILHAS,CERAMICAS, PLACAS PRE-MOLDADAS E OUTROS</v>
          </cell>
          <cell r="D6645" t="str">
            <v>0110</v>
          </cell>
        </row>
        <row r="6645">
          <cell r="G6645">
            <v>87265</v>
          </cell>
          <cell r="H6645" t="str">
            <v>REVESTIMENTO CERÂMICO PARA PAREDES INTERNAS COM PLACAS TIPO ESMALTADA DE DIMENSÕES 20X20 CM APLICADAS NA ALTURA INTEIRA DAS PAREDES.  AF_02/2023_PE</v>
          </cell>
          <cell r="I6645" t="str">
            <v>M2</v>
          </cell>
          <cell r="J6645" t="str">
            <v>COEFICIENTE DE REPRESENTATIVIDADE</v>
          </cell>
          <cell r="K6645" t="str">
            <v>55,88</v>
          </cell>
        </row>
        <row r="6646">
          <cell r="A6646" t="str">
            <v>REVESTIMENTO E TRATAMENTO DE SUPERFICIES</v>
          </cell>
          <cell r="B6646" t="str">
            <v>REVE</v>
          </cell>
          <cell r="C6646" t="str">
            <v>PASTILHAS,CERAMICAS, PLACAS PRE-MOLDADAS E OUTROS</v>
          </cell>
          <cell r="D6646" t="str">
            <v>0110</v>
          </cell>
        </row>
        <row r="6646">
          <cell r="G6646">
            <v>87267</v>
          </cell>
          <cell r="H6646" t="str">
            <v>REVESTIMENTO CERÂMICO PARA PAREDES INTERNAS COM PLACAS TIPO ESMALTADA DE DIMENSÕES 20X20 CM APLICADAS A MEIA ALTURA DAS PAREDES. AF_02/2023_PE</v>
          </cell>
          <cell r="I6646" t="str">
            <v>M2</v>
          </cell>
          <cell r="J6646" t="str">
            <v>COEFICIENTE DE REPRESENTATIVIDADE</v>
          </cell>
          <cell r="K6646" t="str">
            <v>60,70</v>
          </cell>
        </row>
        <row r="6647">
          <cell r="A6647" t="str">
            <v>REVESTIMENTO E TRATAMENTO DE SUPERFICIES</v>
          </cell>
          <cell r="B6647" t="str">
            <v>REVE</v>
          </cell>
          <cell r="C6647" t="str">
            <v>PASTILHAS,CERAMICAS, PLACAS PRE-MOLDADAS E OUTROS</v>
          </cell>
          <cell r="D6647" t="str">
            <v>0110</v>
          </cell>
        </row>
        <row r="6647">
          <cell r="G6647">
            <v>87269</v>
          </cell>
          <cell r="H6647" t="str">
            <v>REVESTIMENTO CERÂMICO PARA PAREDES INTERNAS COM PLACAS TIPO ESMALTADA DE DIMENSÕES 25X35 CM APLICADAS NA ALTURA INTEIRA DAS PAREDES. AF_02/2023_PE</v>
          </cell>
          <cell r="I6647" t="str">
            <v>M2</v>
          </cell>
          <cell r="J6647" t="str">
            <v>COEFICIENTE DE REPRESENTATIVIDADE</v>
          </cell>
          <cell r="K6647" t="str">
            <v>59,51</v>
          </cell>
        </row>
        <row r="6648">
          <cell r="A6648" t="str">
            <v>REVESTIMENTO E TRATAMENTO DE SUPERFICIES</v>
          </cell>
          <cell r="B6648" t="str">
            <v>REVE</v>
          </cell>
          <cell r="C6648" t="str">
            <v>PASTILHAS,CERAMICAS, PLACAS PRE-MOLDADAS E OUTROS</v>
          </cell>
          <cell r="D6648" t="str">
            <v>0110</v>
          </cell>
        </row>
        <row r="6648">
          <cell r="G6648">
            <v>87271</v>
          </cell>
          <cell r="H6648" t="str">
            <v>REVESTIMENTO CERÂMICO PARA PAREDES INTERNAS COM PLACAS TIPO ESMALTADA DE DIMENSÕES 25X35 CM APLICADAS A MEIA ALTURA DAS PAREDES. AF_02/2023_PE</v>
          </cell>
          <cell r="I6648" t="str">
            <v>M2</v>
          </cell>
          <cell r="J6648" t="str">
            <v>COEFICIENTE DE REPRESENTATIVIDADE</v>
          </cell>
          <cell r="K6648" t="str">
            <v>64,41</v>
          </cell>
        </row>
        <row r="6649">
          <cell r="A6649" t="str">
            <v>REVESTIMENTO E TRATAMENTO DE SUPERFICIES</v>
          </cell>
          <cell r="B6649" t="str">
            <v>REVE</v>
          </cell>
          <cell r="C6649" t="str">
            <v>PASTILHAS,CERAMICAS, PLACAS PRE-MOLDADAS E OUTROS</v>
          </cell>
          <cell r="D6649" t="str">
            <v>0110</v>
          </cell>
        </row>
        <row r="6649">
          <cell r="G6649">
            <v>87273</v>
          </cell>
          <cell r="H6649" t="str">
            <v>REVESTIMENTO CERÂMICO PARA PAREDES INTERNAS COM PLACAS TIPO ESMALTADA DE DIMENSÕES 33X45 CM APLICADAS NA ALTURA INTEIRA DAS PAREDES. AF_02/2023_PE</v>
          </cell>
          <cell r="I6649" t="str">
            <v>M2</v>
          </cell>
          <cell r="J6649" t="str">
            <v>COEFICIENTE DE REPRESENTATIVIDADE</v>
          </cell>
          <cell r="K6649" t="str">
            <v>62,33</v>
          </cell>
        </row>
        <row r="6650">
          <cell r="A6650" t="str">
            <v>REVESTIMENTO E TRATAMENTO DE SUPERFICIES</v>
          </cell>
          <cell r="B6650" t="str">
            <v>REVE</v>
          </cell>
          <cell r="C6650" t="str">
            <v>PASTILHAS,CERAMICAS, PLACAS PRE-MOLDADAS E OUTROS</v>
          </cell>
          <cell r="D6650" t="str">
            <v>0110</v>
          </cell>
        </row>
        <row r="6650">
          <cell r="G6650">
            <v>87275</v>
          </cell>
          <cell r="H6650" t="str">
            <v>REVESTIMENTO CERÂMICO PARA PAREDES INTERNAS COM PLACAS TIPO ESMALTADA DE DIMENSÕES 33X45 CM APLICADAS A MEIA ALTURA DAS PAREDES. AF_02/2023_PE</v>
          </cell>
          <cell r="I6650" t="str">
            <v>M2</v>
          </cell>
          <cell r="J6650" t="str">
            <v>COEFICIENTE DE REPRESENTATIVIDADE</v>
          </cell>
          <cell r="K6650" t="str">
            <v>68,83</v>
          </cell>
        </row>
        <row r="6651">
          <cell r="A6651" t="str">
            <v>REVESTIMENTO E TRATAMENTO DE SUPERFICIES</v>
          </cell>
          <cell r="B6651" t="str">
            <v>REVE</v>
          </cell>
          <cell r="C6651" t="str">
            <v>PASTILHAS,CERAMICAS, PLACAS PRE-MOLDADAS E OUTROS</v>
          </cell>
          <cell r="D6651" t="str">
            <v>0110</v>
          </cell>
        </row>
        <row r="6651">
          <cell r="G6651">
            <v>88788</v>
          </cell>
          <cell r="H6651" t="str">
            <v>REVESTIMENTO CERÂMICO PARA PAREDES EXTERNAS EM PASTILHAS DE PORCELANA 2,5 X 2,5 CM (PLACAS DE 30 X 30 CM), ALINHADAS A PRUMO. AF_02/2023</v>
          </cell>
          <cell r="I6651" t="str">
            <v>M2</v>
          </cell>
          <cell r="J6651" t="str">
            <v>COEFICIENTE DE REPRESENTATIVIDADE</v>
          </cell>
          <cell r="K6651" t="str">
            <v>259,76</v>
          </cell>
        </row>
        <row r="6652">
          <cell r="A6652" t="str">
            <v>REVESTIMENTO E TRATAMENTO DE SUPERFICIES</v>
          </cell>
          <cell r="B6652" t="str">
            <v>REVE</v>
          </cell>
          <cell r="C6652" t="str">
            <v>PASTILHAS,CERAMICAS, PLACAS PRE-MOLDADAS E OUTROS</v>
          </cell>
          <cell r="D6652" t="str">
            <v>0110</v>
          </cell>
        </row>
        <row r="6652">
          <cell r="G6652">
            <v>88789</v>
          </cell>
          <cell r="H6652" t="str">
            <v>REVESTIMENTO CERÂMICO PARA PAREDES EXTERNAS EM PASTILHAS DE PORCELANA 2,5 X 2,5 CM (PLACAS DE 30 X 30 CM), ALINHADAS A PRUMO, APLICADO EM SUPERFÍCIES INTERNAS DE SACADA. AF_02/2023</v>
          </cell>
          <cell r="I6652" t="str">
            <v>M2</v>
          </cell>
          <cell r="J6652" t="str">
            <v>COEFICIENTE DE REPRESENTATIVIDADE</v>
          </cell>
          <cell r="K6652" t="str">
            <v>310,54</v>
          </cell>
        </row>
        <row r="6653">
          <cell r="A6653" t="str">
            <v>REVESTIMENTO E TRATAMENTO DE SUPERFICIES</v>
          </cell>
          <cell r="B6653" t="str">
            <v>REVE</v>
          </cell>
          <cell r="C6653" t="str">
            <v>PASTILHAS,CERAMICAS, PLACAS PRE-MOLDADAS E OUTROS</v>
          </cell>
          <cell r="D6653" t="str">
            <v>0110</v>
          </cell>
        </row>
        <row r="6653">
          <cell r="G6653">
            <v>104611</v>
          </cell>
          <cell r="H6653" t="str">
            <v>REVESTIMENTO CERÂMICO PARA PAREDES INTERNAS COM PLACAS TIPO ESMALTADA DE DIMENSÕES 60X60 CM APLICADAS NA ALTURA INTEIRA DAS PAREDES. AF_02/2023_PE</v>
          </cell>
          <cell r="I6653" t="str">
            <v>M2</v>
          </cell>
          <cell r="J6653" t="str">
            <v>COEFICIENTE DE REPRESENTATIVIDADE</v>
          </cell>
          <cell r="K6653" t="str">
            <v>76,02</v>
          </cell>
        </row>
        <row r="6654">
          <cell r="A6654" t="str">
            <v>REVESTIMENTO E TRATAMENTO DE SUPERFICIES</v>
          </cell>
          <cell r="B6654" t="str">
            <v>REVE</v>
          </cell>
          <cell r="C6654" t="str">
            <v>PASTILHAS,CERAMICAS, PLACAS PRE-MOLDADAS E OUTROS</v>
          </cell>
          <cell r="D6654" t="str">
            <v>0110</v>
          </cell>
        </row>
        <row r="6654">
          <cell r="G6654">
            <v>104612</v>
          </cell>
          <cell r="H6654" t="str">
            <v>REVESTIMENTO CERÂMICO PARA PAREDES INTERNAS COM PLACAS TIPO ESMALTADA DE DIMENSÕES 60X60 CM APLICADAS A MEIA ALTURA DAS PAREDES. AF_02/2023_PE</v>
          </cell>
          <cell r="I6654" t="str">
            <v>M2</v>
          </cell>
          <cell r="J6654" t="str">
            <v>COEFICIENTE DE REPRESENTATIVIDADE</v>
          </cell>
          <cell r="K6654" t="str">
            <v>76,74</v>
          </cell>
        </row>
        <row r="6655">
          <cell r="A6655" t="str">
            <v>REVESTIMENTO E TRATAMENTO DE SUPERFICIES</v>
          </cell>
          <cell r="B6655" t="str">
            <v>REVE</v>
          </cell>
          <cell r="C6655" t="str">
            <v>PASTILHAS,CERAMICAS, PLACAS PRE-MOLDADAS E OUTROS</v>
          </cell>
          <cell r="D6655" t="str">
            <v>0110</v>
          </cell>
        </row>
        <row r="6655">
          <cell r="G6655">
            <v>104613</v>
          </cell>
          <cell r="H6655" t="str">
            <v>REVESTIMENTO CERÂMICO PARA PAREDES INTERNAS COM PLACAS TIPO ESMALTADA DE DIMENSÕES 20X20 CM APLICADAS EM DIAGONAL, NA ALTURA INTEIRA DAS PAREDES. AF_02/2023_PE</v>
          </cell>
          <cell r="I6655" t="str">
            <v>M2</v>
          </cell>
          <cell r="J6655" t="str">
            <v>COEFICIENTE DE REPRESENTATIVIDADE</v>
          </cell>
          <cell r="K6655" t="str">
            <v>59,12</v>
          </cell>
        </row>
        <row r="6656">
          <cell r="A6656" t="str">
            <v>REVESTIMENTO E TRATAMENTO DE SUPERFICIES</v>
          </cell>
          <cell r="B6656" t="str">
            <v>REVE</v>
          </cell>
          <cell r="C6656" t="str">
            <v>PASTILHAS,CERAMICAS, PLACAS PRE-MOLDADAS E OUTROS</v>
          </cell>
          <cell r="D6656" t="str">
            <v>0110</v>
          </cell>
        </row>
        <row r="6656">
          <cell r="G6656">
            <v>104614</v>
          </cell>
          <cell r="H6656" t="str">
            <v>REVESTIMENTO CERÂMICO PARA PAREDES INTERNAS COM PLACAS TIPO ESMALTADA DE DIMENSÕES 20X20 CM APLICADAS EM DIAGONAL, A MEIA ALTURA DAS PAREDES. AF_02/2023_PE</v>
          </cell>
          <cell r="I6656" t="str">
            <v>M2</v>
          </cell>
          <cell r="J6656" t="str">
            <v>COEFICIENTE DE REPRESENTATIVIDADE</v>
          </cell>
          <cell r="K6656" t="str">
            <v>65,43</v>
          </cell>
        </row>
        <row r="6657">
          <cell r="A6657" t="str">
            <v>REVESTIMENTO E TRATAMENTO DE SUPERFICIES</v>
          </cell>
          <cell r="B6657" t="str">
            <v>REVE</v>
          </cell>
          <cell r="C6657" t="str">
            <v>PASTILHAS,CERAMICAS, PLACAS PRE-MOLDADAS E OUTROS</v>
          </cell>
          <cell r="D6657" t="str">
            <v>0110</v>
          </cell>
        </row>
        <row r="6657">
          <cell r="G6657">
            <v>104615</v>
          </cell>
          <cell r="H6657" t="str">
            <v>REVESTIMENTO CERÂMICO PARA PAREDES INTERNAS COM PLACAS TIPO PASTILHA DE DIMENSÕES 5 X 5 CM (PLACAS DE 30 X 30 CM) CM APLICADAS NA ALTURA INTEIRA DAS PAREDES. AF_02/2023</v>
          </cell>
          <cell r="I6657" t="str">
            <v>M2</v>
          </cell>
          <cell r="J6657" t="str">
            <v>COEFICIENTE DE REPRESENTATIVIDADE</v>
          </cell>
          <cell r="K6657" t="str">
            <v>181,90</v>
          </cell>
        </row>
        <row r="6658">
          <cell r="A6658" t="str">
            <v>REVESTIMENTO E TRATAMENTO DE SUPERFICIES</v>
          </cell>
          <cell r="B6658" t="str">
            <v>REVE</v>
          </cell>
          <cell r="C6658" t="str">
            <v>PASTILHAS,CERAMICAS, PLACAS PRE-MOLDADAS E OUTROS</v>
          </cell>
          <cell r="D6658" t="str">
            <v>0110</v>
          </cell>
        </row>
        <row r="6658">
          <cell r="G6658">
            <v>104616</v>
          </cell>
          <cell r="H6658" t="str">
            <v>REVESTIMENTO CERÂMICO PARA PAREDES INTERNAS COM PLACAS TIPO PASTILHA DE DIMENSÕES 2,5 X 2,5 CM (PLACAS DE 30 X 30 CM) CM APLICADAS NA ALTURA INTEIRA DAS PAREDES. AF_02/2023</v>
          </cell>
          <cell r="I6658" t="str">
            <v>M2</v>
          </cell>
          <cell r="J6658" t="str">
            <v>COEFICIENTE DE REPRESENTATIVIDADE</v>
          </cell>
          <cell r="K6658" t="str">
            <v>260,02</v>
          </cell>
        </row>
        <row r="6659">
          <cell r="A6659" t="str">
            <v>REVESTIMENTO E TRATAMENTO DE SUPERFICIES</v>
          </cell>
          <cell r="B6659" t="str">
            <v>REVE</v>
          </cell>
          <cell r="C6659" t="str">
            <v>PASTILHAS,CERAMICAS, PLACAS PRE-MOLDADAS E OUTROS</v>
          </cell>
          <cell r="D6659" t="str">
            <v>0110</v>
          </cell>
        </row>
        <row r="6659">
          <cell r="G6659">
            <v>104617</v>
          </cell>
          <cell r="H6659" t="str">
            <v>REVESTIMENTO CERÂMICO PARA PAREDES INTERNAS COM PLACAS TIPO PASTILHA DE DIMENSÕES 5 X 5 CM (PLACAS DE 30 X 30 CM) CM APLICADAS A MEIA ALTURA DAS PAREDES. AF_02/2023</v>
          </cell>
          <cell r="I6659" t="str">
            <v>M2</v>
          </cell>
          <cell r="J6659" t="str">
            <v>COEFICIENTE DE REPRESENTATIVIDADE</v>
          </cell>
          <cell r="K6659" t="str">
            <v>191,62</v>
          </cell>
        </row>
        <row r="6660">
          <cell r="A6660" t="str">
            <v>REVESTIMENTO E TRATAMENTO DE SUPERFICIES</v>
          </cell>
          <cell r="B6660" t="str">
            <v>REVE</v>
          </cell>
          <cell r="C6660" t="str">
            <v>PASTILHAS,CERAMICAS, PLACAS PRE-MOLDADAS E OUTROS</v>
          </cell>
          <cell r="D6660" t="str">
            <v>0110</v>
          </cell>
        </row>
        <row r="6660">
          <cell r="G6660">
            <v>104618</v>
          </cell>
          <cell r="H6660" t="str">
            <v>REVESTIMENTO CERÂMICO PARA PAREDES INTERNAS COM PLACAS TIPO PASTILHA DE DIMENSÕES 2,5 X 2,5 CM (PLACAS DE 30 X 30 CM) CM APLICADAS A MEIA ALTURA DAS PAREDES. AF_02/2023</v>
          </cell>
          <cell r="I6660" t="str">
            <v>M2</v>
          </cell>
          <cell r="J6660" t="str">
            <v>COEFICIENTE DE REPRESENTATIVIDADE</v>
          </cell>
          <cell r="K6660" t="str">
            <v>269,74</v>
          </cell>
        </row>
        <row r="6661">
          <cell r="A6661" t="str">
            <v>REVESTIMENTO E TRATAMENTO DE SUPERFICIES</v>
          </cell>
          <cell r="B6661" t="str">
            <v>REVE</v>
          </cell>
          <cell r="C6661" t="str">
            <v>PASTILHAS,CERAMICAS, PLACAS PRE-MOLDADAS E OUTROS</v>
          </cell>
          <cell r="D6661" t="str">
            <v>0110</v>
          </cell>
        </row>
        <row r="6661">
          <cell r="G6661">
            <v>104619</v>
          </cell>
          <cell r="H6661" t="str">
            <v>RODAPÉ CERÂMICO DE 7CM DE ALTURA COM PLACAS TIPO ESMALTADA DE DIMENSÕES 80X80CM. AF_02/2023</v>
          </cell>
          <cell r="I6661" t="str">
            <v>M</v>
          </cell>
          <cell r="J6661" t="str">
            <v>COEFICIENTE DE REPRESENTATIVIDADE</v>
          </cell>
          <cell r="K6661" t="str">
            <v>18,84</v>
          </cell>
        </row>
        <row r="6662">
          <cell r="A6662" t="str">
            <v>REVESTIMENTO E TRATAMENTO DE SUPERFICIES</v>
          </cell>
          <cell r="B6662" t="str">
            <v>REVE</v>
          </cell>
          <cell r="C6662" t="str">
            <v>PEITORIL DE MARMORE/GRANITO</v>
          </cell>
          <cell r="D6662" t="str">
            <v>0125</v>
          </cell>
        </row>
        <row r="6662">
          <cell r="G6662">
            <v>101965</v>
          </cell>
          <cell r="H6662" t="str">
            <v>PEITORIL LINEAR EM GRANITO OU MÁRMORE, L = 15CM, COMPRIMENTO DE ATÉ 2M, ASSENTADO COM ARGAMASSA 1:6 COM ADITIVO. AF_11/2020</v>
          </cell>
          <cell r="I6662" t="str">
            <v>M</v>
          </cell>
          <cell r="J6662" t="str">
            <v>COEFICIENTE DE REPRESENTATIVIDADE</v>
          </cell>
          <cell r="K6662" t="str">
            <v>110,20</v>
          </cell>
        </row>
        <row r="6663">
          <cell r="A6663" t="str">
            <v>REVESTIMENTO E TRATAMENTO DE SUPERFICIES</v>
          </cell>
          <cell r="B6663" t="str">
            <v>REVE</v>
          </cell>
          <cell r="C6663" t="str">
            <v>CHAPIM</v>
          </cell>
          <cell r="D6663" t="str">
            <v>0132</v>
          </cell>
        </row>
        <row r="6663">
          <cell r="G6663">
            <v>101966</v>
          </cell>
          <cell r="H6663" t="str">
            <v>CHAPIM SOBRE MUROS LINEARES, EM GRANITO OU MÁRMORE, L = 25 CM, ASSENTADO COM ARGAMASSA 1:6 COM ADITIVO. AF_11/2020</v>
          </cell>
          <cell r="I6663" t="str">
            <v>M</v>
          </cell>
          <cell r="J6663" t="str">
            <v>COEFICIENTE DE REPRESENTATIVIDADE</v>
          </cell>
          <cell r="K6663" t="str">
            <v>133,92</v>
          </cell>
        </row>
        <row r="6664">
          <cell r="A6664" t="str">
            <v>REVESTIMENTO E TRATAMENTO DE SUPERFICIES</v>
          </cell>
          <cell r="B6664" t="str">
            <v>REVE</v>
          </cell>
          <cell r="C6664" t="str">
            <v>CHAPIM</v>
          </cell>
          <cell r="D6664" t="str">
            <v>0132</v>
          </cell>
        </row>
        <row r="6664">
          <cell r="G6664">
            <v>101979</v>
          </cell>
          <cell r="H6664" t="str">
            <v>CHAPIM (RUFO CAPA) EM AÇO GALVANIZADO, CORTE 33. AF_11/2020</v>
          </cell>
          <cell r="I6664" t="str">
            <v>M</v>
          </cell>
          <cell r="J6664" t="str">
            <v>COEFICIENTE DE REPRESENTATIVIDADE</v>
          </cell>
          <cell r="K6664" t="str">
            <v>39,97</v>
          </cell>
        </row>
        <row r="6665">
          <cell r="A6665" t="str">
            <v>REVESTIMENTO E TRATAMENTO DE SUPERFICIES</v>
          </cell>
          <cell r="B6665" t="str">
            <v>REVE</v>
          </cell>
          <cell r="C6665" t="str">
            <v>FORRO DE MADEIRA</v>
          </cell>
          <cell r="D6665" t="str">
            <v>0133</v>
          </cell>
        </row>
        <row r="6665">
          <cell r="G6665">
            <v>96112</v>
          </cell>
          <cell r="H6665" t="str">
            <v>FORRO EM MADEIRA PINUS, PARA AMBIENTES RESIDENCIAIS, INCLUSIVE ESTRUTURA UNIDIRECIONAL DE FIXAÇÃO. AF_08/2023</v>
          </cell>
          <cell r="I6665" t="str">
            <v>M2</v>
          </cell>
          <cell r="J6665" t="str">
            <v>COEFICIENTE DE REPRESENTATIVIDADE</v>
          </cell>
          <cell r="K6665" t="str">
            <v>161,08</v>
          </cell>
        </row>
        <row r="6666">
          <cell r="A6666" t="str">
            <v>REVESTIMENTO E TRATAMENTO DE SUPERFICIES</v>
          </cell>
          <cell r="B6666" t="str">
            <v>REVE</v>
          </cell>
          <cell r="C6666" t="str">
            <v>FORRO DE MADEIRA</v>
          </cell>
          <cell r="D6666" t="str">
            <v>0133</v>
          </cell>
        </row>
        <row r="6666">
          <cell r="G6666">
            <v>96122</v>
          </cell>
          <cell r="H6666" t="str">
            <v>ACABAMENTOS PARA FORRO (RODA-FORRO EM MADEIRA PINUS). AF_08/2023</v>
          </cell>
          <cell r="I6666" t="str">
            <v>M</v>
          </cell>
          <cell r="J6666" t="str">
            <v>COEFICIENTE DE REPRESENTATIVIDADE</v>
          </cell>
          <cell r="K6666" t="str">
            <v>54,06</v>
          </cell>
        </row>
        <row r="6667">
          <cell r="A6667" t="str">
            <v>REVESTIMENTO E TRATAMENTO DE SUPERFICIES</v>
          </cell>
          <cell r="B6667" t="str">
            <v>REVE</v>
          </cell>
          <cell r="C6667" t="str">
            <v>FORRO DE MADEIRA</v>
          </cell>
          <cell r="D6667" t="str">
            <v>0133</v>
          </cell>
        </row>
        <row r="6667">
          <cell r="G6667">
            <v>104756</v>
          </cell>
          <cell r="H6667" t="str">
            <v>FORRO EM MADEIRA PINUS, PARA AMBIENTES RESIDENCIAIS E COMERCIAIS, INCLUSIVE ESTRUTURA BIDIRECIONAL DE FIXAÇÃO. AF_08/2023</v>
          </cell>
          <cell r="I6667" t="str">
            <v>M2</v>
          </cell>
          <cell r="J6667" t="str">
            <v>COEFICIENTE DE REPRESENTATIVIDADE</v>
          </cell>
          <cell r="K6667" t="str">
            <v>227,10</v>
          </cell>
        </row>
        <row r="6668">
          <cell r="A6668" t="str">
            <v>REVESTIMENTO E TRATAMENTO DE SUPERFICIES</v>
          </cell>
          <cell r="B6668" t="str">
            <v>REVE</v>
          </cell>
          <cell r="C6668" t="str">
            <v>FORRO DE GESSO</v>
          </cell>
          <cell r="D6668" t="str">
            <v>0134</v>
          </cell>
        </row>
        <row r="6668">
          <cell r="G6668">
            <v>96109</v>
          </cell>
          <cell r="H6668" t="str">
            <v>FORRO EM PLACAS DE GESSO, PARA AMBIENTES RESIDENCIAIS. AF_08/2023_PS</v>
          </cell>
          <cell r="I6668" t="str">
            <v>M2</v>
          </cell>
          <cell r="J6668" t="str">
            <v>COEFICIENTE DE REPRESENTATIVIDADE</v>
          </cell>
          <cell r="K6668" t="str">
            <v>48,57</v>
          </cell>
        </row>
        <row r="6669">
          <cell r="A6669" t="str">
            <v>REVESTIMENTO E TRATAMENTO DE SUPERFICIES</v>
          </cell>
          <cell r="B6669" t="str">
            <v>REVE</v>
          </cell>
          <cell r="C6669" t="str">
            <v>FORRO DE GESSO</v>
          </cell>
          <cell r="D6669" t="str">
            <v>0134</v>
          </cell>
        </row>
        <row r="6669">
          <cell r="G6669">
            <v>96110</v>
          </cell>
          <cell r="H6669" t="str">
            <v>FORRO EM DRYWALL PARA AMBIENTES RESIDENCIAIS, INCLUSIVE ESTRUTURA UNIDIRECIONAL DE FIXAÇÃO. AF_08/2023_PS</v>
          </cell>
          <cell r="I6669" t="str">
            <v>M2</v>
          </cell>
          <cell r="J6669" t="str">
            <v>COEFICIENTE DE REPRESENTATIVIDADE</v>
          </cell>
          <cell r="K6669" t="str">
            <v>70,81</v>
          </cell>
        </row>
        <row r="6670">
          <cell r="A6670" t="str">
            <v>REVESTIMENTO E TRATAMENTO DE SUPERFICIES</v>
          </cell>
          <cell r="B6670" t="str">
            <v>REVE</v>
          </cell>
          <cell r="C6670" t="str">
            <v>FORRO DE GESSO</v>
          </cell>
          <cell r="D6670" t="str">
            <v>0134</v>
          </cell>
        </row>
        <row r="6670">
          <cell r="G6670">
            <v>96113</v>
          </cell>
          <cell r="H6670" t="str">
            <v>FORRO EM PLACAS DE GESSO, PARA AMBIENTES COMERCIAIS. AF_08/2023_PS</v>
          </cell>
          <cell r="I6670" t="str">
            <v>M2</v>
          </cell>
          <cell r="J6670" t="str">
            <v>COEFICIENTE DE REPRESENTATIVIDADE</v>
          </cell>
          <cell r="K6670" t="str">
            <v>44,01</v>
          </cell>
        </row>
        <row r="6671">
          <cell r="A6671" t="str">
            <v>REVESTIMENTO E TRATAMENTO DE SUPERFICIES</v>
          </cell>
          <cell r="B6671" t="str">
            <v>REVE</v>
          </cell>
          <cell r="C6671" t="str">
            <v>FORRO DE GESSO</v>
          </cell>
          <cell r="D6671" t="str">
            <v>0134</v>
          </cell>
        </row>
        <row r="6671">
          <cell r="G6671">
            <v>96114</v>
          </cell>
          <cell r="H6671" t="str">
            <v>FORRO EM DRYWALL, PARA AMBIENTES COMERCIAIS, INCLUSIVE ESTRUTURA BIRECIONAL DE FIXAÇÃO. AF_08/2023_PS</v>
          </cell>
          <cell r="I6671" t="str">
            <v>M2</v>
          </cell>
          <cell r="J6671" t="str">
            <v>COEFICIENTE DE REPRESENTATIVIDADE</v>
          </cell>
          <cell r="K6671" t="str">
            <v>72,01</v>
          </cell>
        </row>
        <row r="6672">
          <cell r="A6672" t="str">
            <v>REVESTIMENTO E TRATAMENTO DE SUPERFICIES</v>
          </cell>
          <cell r="B6672" t="str">
            <v>REVE</v>
          </cell>
          <cell r="C6672" t="str">
            <v>FORRO DE GESSO</v>
          </cell>
          <cell r="D6672" t="str">
            <v>0134</v>
          </cell>
        </row>
        <row r="6672">
          <cell r="G6672">
            <v>96120</v>
          </cell>
          <cell r="H6672" t="str">
            <v>ACABAMENTOS PARA FORRO (MOLDURA DE GESSO). AF_08/2023</v>
          </cell>
          <cell r="I6672" t="str">
            <v>M</v>
          </cell>
          <cell r="J6672" t="str">
            <v>COEFICIENTE DE REPRESENTATIVIDADE</v>
          </cell>
          <cell r="K6672" t="str">
            <v>2,86</v>
          </cell>
        </row>
        <row r="6673">
          <cell r="A6673" t="str">
            <v>REVESTIMENTO E TRATAMENTO DE SUPERFICIES</v>
          </cell>
          <cell r="B6673" t="str">
            <v>REVE</v>
          </cell>
          <cell r="C6673" t="str">
            <v>FORRO DE GESSO</v>
          </cell>
          <cell r="D6673" t="str">
            <v>0134</v>
          </cell>
        </row>
        <row r="6673">
          <cell r="G6673">
            <v>96123</v>
          </cell>
          <cell r="H6673" t="str">
            <v>ACABAMENTOS PARA FORRO (MOLDURA EM DRYWALL, COM LARGURA DE 15 CM). AF_08/2023_PS</v>
          </cell>
          <cell r="I6673" t="str">
            <v>M</v>
          </cell>
          <cell r="J6673" t="str">
            <v>COEFICIENTE DE REPRESENTATIVIDADE</v>
          </cell>
          <cell r="K6673" t="str">
            <v>27,54</v>
          </cell>
        </row>
        <row r="6674">
          <cell r="A6674" t="str">
            <v>REVESTIMENTO E TRATAMENTO DE SUPERFICIES</v>
          </cell>
          <cell r="B6674" t="str">
            <v>REVE</v>
          </cell>
          <cell r="C6674" t="str">
            <v>FORRO DE GESSO</v>
          </cell>
          <cell r="D6674" t="str">
            <v>0134</v>
          </cell>
        </row>
        <row r="6674">
          <cell r="G6674">
            <v>99054</v>
          </cell>
          <cell r="H6674" t="str">
            <v>ACABAMENTOS PARA FORRO (SANCA DE GESSO, MONTADA NA OBRA). AF_08/2023_PS</v>
          </cell>
          <cell r="I6674" t="str">
            <v>M2</v>
          </cell>
          <cell r="J6674" t="str">
            <v>COEFICIENTE DE REPRESENTATIVIDADE</v>
          </cell>
          <cell r="K6674" t="str">
            <v>55,29</v>
          </cell>
        </row>
        <row r="6675">
          <cell r="A6675" t="str">
            <v>REVESTIMENTO E TRATAMENTO DE SUPERFICIES</v>
          </cell>
          <cell r="B6675" t="str">
            <v>REVE</v>
          </cell>
          <cell r="C6675" t="str">
            <v>FORRO METALICO/PVC</v>
          </cell>
          <cell r="D6675" t="str">
            <v>0311</v>
          </cell>
        </row>
        <row r="6675">
          <cell r="G6675">
            <v>96111</v>
          </cell>
          <cell r="H6675" t="str">
            <v>FORRO EM RÉGUAS DE PVC, FRISADO, PARA AMBIENTES RESIDENCIAIS, INCLUSIVE ESTRUTURA UNIDIRECIONAL DE FIXAÇÃO. AF_08/2023_PS</v>
          </cell>
          <cell r="I6675" t="str">
            <v>M2</v>
          </cell>
          <cell r="J6675" t="str">
            <v>COEFICIENTE DE REPRESENTATIVIDADE</v>
          </cell>
          <cell r="K6675" t="str">
            <v>61,42</v>
          </cell>
        </row>
        <row r="6676">
          <cell r="A6676" t="str">
            <v>REVESTIMENTO E TRATAMENTO DE SUPERFICIES</v>
          </cell>
          <cell r="B6676" t="str">
            <v>REVE</v>
          </cell>
          <cell r="C6676" t="str">
            <v>FORRO METALICO/PVC</v>
          </cell>
          <cell r="D6676" t="str">
            <v>0311</v>
          </cell>
        </row>
        <row r="6676">
          <cell r="G6676">
            <v>96116</v>
          </cell>
          <cell r="H6676" t="str">
            <v>FORRO EM RÉGUAS DE PVC, FRISADO, PARA AMBIENTES COMERCIAIS, INCLUSIVE ESTRUTURA BIDIRECIONAL DE FIXAÇÃO. AF_08/2023_PS</v>
          </cell>
          <cell r="I6676" t="str">
            <v>M2</v>
          </cell>
          <cell r="J6676" t="str">
            <v>COEFICIENTE DE REPRESENTATIVIDADE</v>
          </cell>
          <cell r="K6676" t="str">
            <v>64,21</v>
          </cell>
        </row>
        <row r="6677">
          <cell r="A6677" t="str">
            <v>REVESTIMENTO E TRATAMENTO DE SUPERFICIES</v>
          </cell>
          <cell r="B6677" t="str">
            <v>REVE</v>
          </cell>
          <cell r="C6677" t="str">
            <v>FORRO METALICO/PVC</v>
          </cell>
          <cell r="D6677" t="str">
            <v>0311</v>
          </cell>
        </row>
        <row r="6677">
          <cell r="G6677">
            <v>96121</v>
          </cell>
          <cell r="H6677" t="str">
            <v>ACABAMENTOS PARA FORRO (RODA-FORRO EM PERFIL METÁLICO E PLÁSTICO). AF_08/2023</v>
          </cell>
          <cell r="I6677" t="str">
            <v>M</v>
          </cell>
          <cell r="J6677" t="str">
            <v>COEFICIENTE DE REPRESENTATIVIDADE</v>
          </cell>
          <cell r="K6677" t="str">
            <v>11,85</v>
          </cell>
        </row>
        <row r="6678">
          <cell r="A6678" t="str">
            <v>REVESTIMENTO E TRATAMENTO DE SUPERFICIES</v>
          </cell>
          <cell r="B6678" t="str">
            <v>REVE</v>
          </cell>
          <cell r="C6678" t="str">
            <v>FORRO METALICO/PVC</v>
          </cell>
          <cell r="D6678" t="str">
            <v>0311</v>
          </cell>
        </row>
        <row r="6678">
          <cell r="G6678">
            <v>96485</v>
          </cell>
          <cell r="H6678" t="str">
            <v>FORRO EM RÉGUAS DE PVC, LISO, PARA AMBIENTES RESIDENCIAIS, INCLUSIVE ESTRUTURA UNIDIRECIONAL DE FIXAÇÃO. AF_08/2023_PS</v>
          </cell>
          <cell r="I6678" t="str">
            <v>M2</v>
          </cell>
          <cell r="J6678" t="str">
            <v>COEFICIENTE DE REPRESENTATIVIDADE</v>
          </cell>
          <cell r="K6678" t="str">
            <v>71,92</v>
          </cell>
        </row>
        <row r="6679">
          <cell r="A6679" t="str">
            <v>REVESTIMENTO E TRATAMENTO DE SUPERFICIES</v>
          </cell>
          <cell r="B6679" t="str">
            <v>REVE</v>
          </cell>
          <cell r="C6679" t="str">
            <v>FORRO METALICO/PVC</v>
          </cell>
          <cell r="D6679" t="str">
            <v>0311</v>
          </cell>
        </row>
        <row r="6679">
          <cell r="G6679">
            <v>96486</v>
          </cell>
          <cell r="H6679" t="str">
            <v>FORRO EM RÉGUAS DE PVC, LISO, PARA AMBIENTES COMERCIAIS, INCLUSIVE ESTRUTURA BIDIRECIONAL DE FIXAÇÃO. AF_08/2023_PS</v>
          </cell>
          <cell r="I6679" t="str">
            <v>M2</v>
          </cell>
          <cell r="J6679" t="str">
            <v>COEFICIENTE DE REPRESENTATIVIDADE</v>
          </cell>
          <cell r="K6679" t="str">
            <v>74,71</v>
          </cell>
        </row>
        <row r="6680">
          <cell r="A6680" t="str">
            <v>REVESTIMENTO E TRATAMENTO DE SUPERFICIES</v>
          </cell>
          <cell r="B6680" t="str">
            <v>REVE</v>
          </cell>
          <cell r="C6680" t="str">
            <v>RESTAURO</v>
          </cell>
          <cell r="D6680" t="str">
            <v>0319</v>
          </cell>
        </row>
        <row r="6680">
          <cell r="G6680">
            <v>91515</v>
          </cell>
          <cell r="H6680" t="str">
            <v>ESTUCAMENTO DE DENSIDADE BAIXA DE PANOS DE FACHADA DO SISTEMA DE PAREDES DE CONCRETO EM EDIFICAÇÕES DE MÚLTIPLOS PAVIMENTOS, ACESSO COM PLATAFORMA OU CADEIRINHA, UTILIZAÇÃO DE ARGAMASSA COLANTE. AF_10/2022</v>
          </cell>
          <cell r="I6680" t="str">
            <v>M2</v>
          </cell>
          <cell r="J6680" t="str">
            <v>COEFICIENTE DE REPRESENTATIVIDADE</v>
          </cell>
          <cell r="K6680" t="str">
            <v>5,67</v>
          </cell>
        </row>
        <row r="6681">
          <cell r="A6681" t="str">
            <v>REVESTIMENTO E TRATAMENTO DE SUPERFICIES</v>
          </cell>
          <cell r="B6681" t="str">
            <v>REVE</v>
          </cell>
          <cell r="C6681" t="str">
            <v>RESTAURO</v>
          </cell>
          <cell r="D6681" t="str">
            <v>0319</v>
          </cell>
        </row>
        <row r="6681">
          <cell r="G6681">
            <v>91519</v>
          </cell>
          <cell r="H6681" t="str">
            <v>ESTUCAMENTO DE DENSIDADE BAIXA DE PANOS DE FACHADA DO SISTEMA DE PAREDES DE CONCRETO EM UNIDADES HABITACIONAIS DE PAVIMENTO ÚNICO, UTILIZAÇÃO DE ARGAMASSA COLANTE. AF_10/2022</v>
          </cell>
          <cell r="I6681" t="str">
            <v>M2</v>
          </cell>
          <cell r="J6681" t="str">
            <v>COEFICIENTE DE REPRESENTATIVIDADE</v>
          </cell>
          <cell r="K6681" t="str">
            <v>7,64</v>
          </cell>
        </row>
        <row r="6682">
          <cell r="A6682" t="str">
            <v>REVESTIMENTO E TRATAMENTO DE SUPERFICIES</v>
          </cell>
          <cell r="B6682" t="str">
            <v>REVE</v>
          </cell>
          <cell r="C6682" t="str">
            <v>RESTAURO</v>
          </cell>
          <cell r="D6682" t="str">
            <v>0319</v>
          </cell>
        </row>
        <row r="6682">
          <cell r="G6682">
            <v>91520</v>
          </cell>
          <cell r="H6682" t="str">
            <v>ESTUCAMENTO DE DENSIDADE BAIXA NAS FACES INTERNAS DE PAREDES DO SISTEMA DE PAREDES DE CONCRETO, EM AMBIENTES COM ÁREA ENTRE 5 M² E 10 M², UTILIZAÇÃO DE ARGAMASSA COLANTE. AF_10/2022</v>
          </cell>
          <cell r="I6682" t="str">
            <v>M2</v>
          </cell>
          <cell r="J6682" t="str">
            <v>COEFICIENTE DE REPRESENTATIVIDADE</v>
          </cell>
          <cell r="K6682" t="str">
            <v>2,13</v>
          </cell>
        </row>
        <row r="6683">
          <cell r="A6683" t="str">
            <v>REVESTIMENTO E TRATAMENTO DE SUPERFICIES</v>
          </cell>
          <cell r="B6683" t="str">
            <v>REVE</v>
          </cell>
          <cell r="C6683" t="str">
            <v>RESTAURO</v>
          </cell>
          <cell r="D6683" t="str">
            <v>0319</v>
          </cell>
        </row>
        <row r="6683">
          <cell r="G6683">
            <v>91522</v>
          </cell>
          <cell r="H6683" t="str">
            <v>ESTUCAMENTO PARA QUALQUER REVESTIMENTO, EM TETO DO SISTEMA DE PAREDES DE CONCRETO, EM AMBIENTES COM ÁREA ENTRE 5 M² E 10 M², UTILIZAÇÃO DE ARGAMASSA COLANTE. AF_10/2022</v>
          </cell>
          <cell r="I6683" t="str">
            <v>M2</v>
          </cell>
          <cell r="J6683" t="str">
            <v>COEFICIENTE DE REPRESENTATIVIDADE</v>
          </cell>
          <cell r="K6683" t="str">
            <v>2,94</v>
          </cell>
        </row>
        <row r="6684">
          <cell r="A6684" t="str">
            <v>REVESTIMENTO E TRATAMENTO DE SUPERFICIES</v>
          </cell>
          <cell r="B6684" t="str">
            <v>REVE</v>
          </cell>
          <cell r="C6684" t="str">
            <v>RESTAURO</v>
          </cell>
          <cell r="D6684" t="str">
            <v>0319</v>
          </cell>
        </row>
        <row r="6684">
          <cell r="G6684">
            <v>91525</v>
          </cell>
          <cell r="H6684" t="str">
            <v>ESTUCAMENTO DE DENSIDADE ALTA NAS FACES INTERNAS DE PAREDES DO SISTEMA DE PAREDES DE CONCRETO, EM AMBIENTES COM ÁREA ENTRE 5 M² E 10 M², UTILIZAÇÃO DE ARGAMASSA COLANTE. AF_10/2022</v>
          </cell>
          <cell r="I6684" t="str">
            <v>M2</v>
          </cell>
          <cell r="J6684" t="str">
            <v>COEFICIENTE DE REPRESENTATIVIDADE</v>
          </cell>
          <cell r="K6684" t="str">
            <v>6,77</v>
          </cell>
        </row>
        <row r="6685">
          <cell r="A6685" t="str">
            <v>REVESTIMENTO E TRATAMENTO DE SUPERFICIES</v>
          </cell>
          <cell r="B6685" t="str">
            <v>REVE</v>
          </cell>
          <cell r="C6685" t="str">
            <v>RESTAURO</v>
          </cell>
          <cell r="D6685" t="str">
            <v>0319</v>
          </cell>
        </row>
        <row r="6685">
          <cell r="G6685">
            <v>104412</v>
          </cell>
          <cell r="H6685" t="str">
            <v>ESTUCAMENTO PARA QUALQUER REVESTIMENTO, EM TETO DO SISTEMA DE PAREDES DE CONCRETO, EM AMBIENTES COM ÁREA MAIOR QUE 10 M², UTILIZAÇÃO DE ARGAMASSA COLANTE. AF_10/2022</v>
          </cell>
          <cell r="I6685" t="str">
            <v>M2</v>
          </cell>
          <cell r="J6685" t="str">
            <v>COEFICIENTE DE REPRESENTATIVIDADE</v>
          </cell>
          <cell r="K6685" t="str">
            <v>2,63</v>
          </cell>
        </row>
        <row r="6686">
          <cell r="A6686" t="str">
            <v>REVESTIMENTO E TRATAMENTO DE SUPERFICIES</v>
          </cell>
          <cell r="B6686" t="str">
            <v>REVE</v>
          </cell>
          <cell r="C6686" t="str">
            <v>RESTAURO</v>
          </cell>
          <cell r="D6686" t="str">
            <v>0319</v>
          </cell>
        </row>
        <row r="6686">
          <cell r="G6686">
            <v>104413</v>
          </cell>
          <cell r="H6686" t="str">
            <v>ESTUCAMENTO PARA QUALQUER REVESTIMENTO, EM TETO DO SISTEMA DE PAREDES DE CONCRETO, EM AMBIENTES COM ÁREA MENOR QUE 5 M², UTILIZAÇÃO DE ARGAMASSA COLANTE. AF_10/2022</v>
          </cell>
          <cell r="I6686" t="str">
            <v>M2</v>
          </cell>
          <cell r="J6686" t="str">
            <v>COEFICIENTE DE REPRESENTATIVIDADE</v>
          </cell>
          <cell r="K6686" t="str">
            <v>4,64</v>
          </cell>
        </row>
        <row r="6687">
          <cell r="A6687" t="str">
            <v>REVESTIMENTO E TRATAMENTO DE SUPERFICIES</v>
          </cell>
          <cell r="B6687" t="str">
            <v>REVE</v>
          </cell>
          <cell r="C6687" t="str">
            <v>RESTAURO</v>
          </cell>
          <cell r="D6687" t="str">
            <v>0319</v>
          </cell>
        </row>
        <row r="6687">
          <cell r="G6687">
            <v>104414</v>
          </cell>
          <cell r="H6687" t="str">
            <v>ESTUCAMENTO DE DENSIDADE ALTA NAS FACES INTERNAS DE PAREDES DO SISTEMA DE PAREDES DE CONCRETO, EM AMBIENTES COM ÁREA MAIOR QUE 10 M², UTILIZAÇÃO DE ARGAMASSA COLANTE. AF_10/2022</v>
          </cell>
          <cell r="I6687" t="str">
            <v>M2</v>
          </cell>
          <cell r="J6687" t="str">
            <v>COEFICIENTE DE REPRESENTATIVIDADE</v>
          </cell>
          <cell r="K6687" t="str">
            <v>6,08</v>
          </cell>
        </row>
        <row r="6688">
          <cell r="A6688" t="str">
            <v>REVESTIMENTO E TRATAMENTO DE SUPERFICIES</v>
          </cell>
          <cell r="B6688" t="str">
            <v>REVE</v>
          </cell>
          <cell r="C6688" t="str">
            <v>RESTAURO</v>
          </cell>
          <cell r="D6688" t="str">
            <v>0319</v>
          </cell>
        </row>
        <row r="6688">
          <cell r="G6688">
            <v>104415</v>
          </cell>
          <cell r="H6688" t="str">
            <v>ESTUCAMENTO DE DENSIDADE ALTA NAS FACES INTERNAS DE PAREDES DO SISTEMA DE PAREDES DE CONCRETO, EM AMBIENTES COM ÁREA MENOR QUE 5 M², UTILIZAÇÃO DE ARGAMASSA COLANTE. AF_10/2022</v>
          </cell>
          <cell r="I6688" t="str">
            <v>M2</v>
          </cell>
          <cell r="J6688" t="str">
            <v>COEFICIENTE DE REPRESENTATIVIDADE</v>
          </cell>
          <cell r="K6688" t="str">
            <v>10,56</v>
          </cell>
        </row>
        <row r="6689">
          <cell r="A6689" t="str">
            <v>REVESTIMENTO E TRATAMENTO DE SUPERFICIES</v>
          </cell>
          <cell r="B6689" t="str">
            <v>REVE</v>
          </cell>
          <cell r="C6689" t="str">
            <v>RESTAURO</v>
          </cell>
          <cell r="D6689" t="str">
            <v>0319</v>
          </cell>
        </row>
        <row r="6689">
          <cell r="G6689">
            <v>104416</v>
          </cell>
          <cell r="H6689" t="str">
            <v>ESTUCAMENTO DE DENSIDADE BAIXA NAS FACES INTERNAS DE PAREDES DO SISTEMA DE PAREDES DE CONCRETO, EM AMBIENTES COM ÁREA MAIOR QUE 10 M², UTILIZAÇÃO DE ARGAMASSA COLANTE. AF_10/2022</v>
          </cell>
          <cell r="I6689" t="str">
            <v>M2</v>
          </cell>
          <cell r="J6689" t="str">
            <v>COEFICIENTE DE REPRESENTATIVIDADE</v>
          </cell>
          <cell r="K6689" t="str">
            <v>1,82</v>
          </cell>
        </row>
        <row r="6690">
          <cell r="A6690" t="str">
            <v>REVESTIMENTO E TRATAMENTO DE SUPERFICIES</v>
          </cell>
          <cell r="B6690" t="str">
            <v>REVE</v>
          </cell>
          <cell r="C6690" t="str">
            <v>RESTAURO</v>
          </cell>
          <cell r="D6690" t="str">
            <v>0319</v>
          </cell>
        </row>
        <row r="6690">
          <cell r="G6690">
            <v>104417</v>
          </cell>
          <cell r="H6690" t="str">
            <v>ESTUCAMENTO DE DENSIDADE BAIXA NAS FACES INTERNAS DE PAREDES DO SISTEMA DE PAREDES DE CONCRETO, EM AMBIENTES COM ÁREA MENOR QUE 5 M², UTILIZAÇÃO DE ARGAMASSA COLANTE. AF_10/2022</v>
          </cell>
          <cell r="I6690" t="str">
            <v>M2</v>
          </cell>
          <cell r="J6690" t="str">
            <v>COEFICIENTE DE REPRESENTATIVIDADE</v>
          </cell>
          <cell r="K6690" t="str">
            <v>3,82</v>
          </cell>
        </row>
        <row r="6691">
          <cell r="A6691" t="str">
            <v>REVESTIMENTO E TRATAMENTO DE SUPERFICIES</v>
          </cell>
          <cell r="B6691" t="str">
            <v>REVE</v>
          </cell>
          <cell r="C6691" t="str">
            <v>RESTAURO</v>
          </cell>
          <cell r="D6691" t="str">
            <v>0319</v>
          </cell>
        </row>
        <row r="6691">
          <cell r="G6691">
            <v>104418</v>
          </cell>
          <cell r="H6691" t="str">
            <v>ESTUCAMENTO DE DENSIDADE BAIXA DE PANOS DE FACHADA DO SISTEMA DE PAREDES DE CONCRETO EM EDIFICAÇÕES DE MÚLTIPLOS PAVIMENTOS, ACESSO COM BALANCIM, UTILIZAÇÃO DE ARGAMASSA COLANTE. AF_10/2022</v>
          </cell>
          <cell r="I6691" t="str">
            <v>M2</v>
          </cell>
          <cell r="J6691" t="str">
            <v>COEFICIENTE DE REPRESENTATIVIDADE</v>
          </cell>
          <cell r="K6691" t="str">
            <v>2,47</v>
          </cell>
        </row>
        <row r="6692">
          <cell r="A6692" t="str">
            <v>REVESTIMENTO E TRATAMENTO DE SUPERFICIES</v>
          </cell>
          <cell r="B6692" t="str">
            <v>REVE</v>
          </cell>
          <cell r="C6692" t="str">
            <v>RESTAURO</v>
          </cell>
          <cell r="D6692" t="str">
            <v>0319</v>
          </cell>
        </row>
        <row r="6692">
          <cell r="G6692">
            <v>104419</v>
          </cell>
          <cell r="H6692" t="str">
            <v>ESTUCAMENTO DE DENSIDADE BAIXA DE PANOS DE FACHADA DO SISTEMA DE PAREDES DE CONCRETO EM UNIDADES HABITACIONAIS DE DOIS PAVIMENTOS (SOBRADO), ACESSO COM ANDAIME FACHADEIRO, UTILIZAÇÃO DE ARGAMASSA COLANTE. AF_10/2022</v>
          </cell>
          <cell r="I6692" t="str">
            <v>M2</v>
          </cell>
          <cell r="J6692" t="str">
            <v>COEFICIENTE DE REPRESENTATIVIDADE</v>
          </cell>
          <cell r="K6692" t="str">
            <v>10,20</v>
          </cell>
        </row>
        <row r="6693">
          <cell r="A6693" t="str">
            <v>REVESTIMENTO E TRATAMENTO DE SUPERFICIES</v>
          </cell>
          <cell r="B6693" t="str">
            <v>REVE</v>
          </cell>
          <cell r="C6693" t="str">
            <v>RESTAURO</v>
          </cell>
          <cell r="D6693" t="str">
            <v>0319</v>
          </cell>
        </row>
        <row r="6693">
          <cell r="G6693">
            <v>104420</v>
          </cell>
          <cell r="H6693" t="str">
            <v>ESTUCAMENTO DE DENSIDADE BAIXA DE PANOS DE FACHADA DO SISTEMA DE PAREDES DE CONCRETO EM UNIDADES HABITACIONAIS DE DOIS PAVIMENTOS (SOBRADO), ACESSO COM PLATAFORMA, UTILIZAÇÃO DE ARGAMASSA COLANTE. AF_10/2022</v>
          </cell>
          <cell r="I6693" t="str">
            <v>M2</v>
          </cell>
          <cell r="J6693" t="str">
            <v>COEFICIENTE DE REPRESENTATIVIDADE</v>
          </cell>
          <cell r="K6693" t="str">
            <v>9,21</v>
          </cell>
        </row>
        <row r="6694">
          <cell r="A6694" t="str">
            <v>REVESTIMENTO E TRATAMENTO DE SUPERFICIES</v>
          </cell>
          <cell r="B6694" t="str">
            <v>REVE</v>
          </cell>
          <cell r="C6694" t="str">
            <v>RESTAURO</v>
          </cell>
          <cell r="D6694" t="str">
            <v>0319</v>
          </cell>
        </row>
        <row r="6694">
          <cell r="G6694">
            <v>104421</v>
          </cell>
          <cell r="H6694" t="str">
            <v>ESTUCAMENTO DE DENSIDADE ALTA DE PANOS DE FACHADA DO SISTEMA DE PAREDES DE CONCRETO EM EDIFICAÇÕES DE MÚLTIPLOS PAVIMENTOS, ACESSO COM PLATAFORMA OU CADEIRINHA, UTILIZAÇÃO DE ARGAMASSA COLANTE. AF_10/2022</v>
          </cell>
          <cell r="I6694" t="str">
            <v>M2</v>
          </cell>
          <cell r="J6694" t="str">
            <v>COEFICIENTE DE REPRESENTATIVIDADE</v>
          </cell>
          <cell r="K6694" t="str">
            <v>12,94</v>
          </cell>
        </row>
        <row r="6695">
          <cell r="A6695" t="str">
            <v>REVESTIMENTO E TRATAMENTO DE SUPERFICIES</v>
          </cell>
          <cell r="B6695" t="str">
            <v>REVE</v>
          </cell>
          <cell r="C6695" t="str">
            <v>RESTAURO</v>
          </cell>
          <cell r="D6695" t="str">
            <v>0319</v>
          </cell>
        </row>
        <row r="6695">
          <cell r="G6695">
            <v>104422</v>
          </cell>
          <cell r="H6695" t="str">
            <v>ESTUCAMENTO DE DENSIDADE ALTA DE PANOS DE FACHADA DO SISTEMA DE PAREDES DE CONCRETO EM EDIFICAÇÕES DE MÚLTIPLOS PAVIMENTOS, ACESSO COM BALANCIM, UTILIZAÇÃO DE ARGAMASSA COLANTE. AF_10/2022</v>
          </cell>
          <cell r="I6695" t="str">
            <v>M2</v>
          </cell>
          <cell r="J6695" t="str">
            <v>COEFICIENTE DE REPRESENTATIVIDADE</v>
          </cell>
          <cell r="K6695" t="str">
            <v>7,56</v>
          </cell>
        </row>
        <row r="6696">
          <cell r="A6696" t="str">
            <v>REVESTIMENTO E TRATAMENTO DE SUPERFICIES</v>
          </cell>
          <cell r="B6696" t="str">
            <v>REVE</v>
          </cell>
          <cell r="C6696" t="str">
            <v>RESTAURO</v>
          </cell>
          <cell r="D6696" t="str">
            <v>0319</v>
          </cell>
        </row>
        <row r="6696">
          <cell r="G6696">
            <v>104423</v>
          </cell>
          <cell r="H6696" t="str">
            <v>ESTUCAMENTO DE DENSIDADE ALTA DE PANOS DE FACHADA DO SISTEMA DE PAREDES DE CONCRETO EM UNIDADES HABITACIONAIS DE DOIS PAVIMENTOS (SOBRADO), ACESSO COM ANDAIME FACHADEIRO, UTILIZAÇÃO DE ARGAMASSA COLANTE. AF_10/2022</v>
          </cell>
          <cell r="I6696" t="str">
            <v>M2</v>
          </cell>
          <cell r="J6696" t="str">
            <v>COEFICIENTE DE REPRESENTATIVIDADE</v>
          </cell>
          <cell r="K6696" t="str">
            <v>20,59</v>
          </cell>
        </row>
        <row r="6697">
          <cell r="A6697" t="str">
            <v>REVESTIMENTO E TRATAMENTO DE SUPERFICIES</v>
          </cell>
          <cell r="B6697" t="str">
            <v>REVE</v>
          </cell>
          <cell r="C6697" t="str">
            <v>RESTAURO</v>
          </cell>
          <cell r="D6697" t="str">
            <v>0319</v>
          </cell>
        </row>
        <row r="6697">
          <cell r="G6697">
            <v>104424</v>
          </cell>
          <cell r="H6697" t="str">
            <v>ESTUCAMENTO DE DENSIDADE ALTA DE PANOS DE FACHADA DO SISTEMA DE PAREDES DE CONCRETO EM UNIDADES HABITACIONAIS DE DOIS PAVIMENTOS (SOBRADO), ACESSO COM PLATAFORMA, UTILIZAÇÃO DE ARGAMASSA COLANTE. AF_10/2022</v>
          </cell>
          <cell r="I6697" t="str">
            <v>M2</v>
          </cell>
          <cell r="J6697" t="str">
            <v>COEFICIENTE DE REPRESENTATIVIDADE</v>
          </cell>
          <cell r="K6697" t="str">
            <v>18,96</v>
          </cell>
        </row>
        <row r="6698">
          <cell r="A6698" t="str">
            <v>REVESTIMENTO E TRATAMENTO DE SUPERFICIES</v>
          </cell>
          <cell r="B6698" t="str">
            <v>REVE</v>
          </cell>
          <cell r="C6698" t="str">
            <v>RESTAURO</v>
          </cell>
          <cell r="D6698" t="str">
            <v>0319</v>
          </cell>
        </row>
        <row r="6698">
          <cell r="G6698">
            <v>104425</v>
          </cell>
          <cell r="H6698" t="str">
            <v>ESTUCAMENTO DE DENSIDADE ALTA DE PANOS DE FACHADA DO SISTEMA DE PAREDES DE CONCRETO EM UNIDADES HABITACIONAIS DE PAVIMENTO ÚNICO, UTILIZAÇÃO DE ARGAMASSA COLANTE. AF_10/2022</v>
          </cell>
          <cell r="I6698" t="str">
            <v>M2</v>
          </cell>
          <cell r="J6698" t="str">
            <v>COEFICIENTE DE REPRESENTATIVIDADE</v>
          </cell>
          <cell r="K6698" t="str">
            <v>16,26</v>
          </cell>
        </row>
        <row r="6699">
          <cell r="A6699" t="str">
            <v>SERVICOS DIVERSOS</v>
          </cell>
          <cell r="B6699" t="str">
            <v>SEDI</v>
          </cell>
          <cell r="C6699" t="str">
            <v>ARGAMASSAS</v>
          </cell>
          <cell r="D6699" t="str">
            <v>0210</v>
          </cell>
        </row>
        <row r="6699">
          <cell r="G6699">
            <v>87280</v>
          </cell>
          <cell r="H6699" t="str">
            <v>ARGAMASSA TRAÇO 1:7 (EM VOLUME DE CIMENTO E AREIA MÉDIA ÚMIDA) COM ADIÇÃO DE PLASTIFICANTE PARA EMBOÇO/MASSA ÚNICA/ASSENTAMENTO DE ALVENARIA DE VEDAÇÃO, PREPARO MECÂNICO COM BETONEIRA 400 L. AF_08/2019</v>
          </cell>
          <cell r="I6699" t="str">
            <v>M3</v>
          </cell>
          <cell r="J6699" t="str">
            <v>COEFICIENTE DE REPRESENTATIVIDADE</v>
          </cell>
          <cell r="K6699" t="str">
            <v>468,39</v>
          </cell>
        </row>
        <row r="6700">
          <cell r="A6700" t="str">
            <v>SERVICOS DIVERSOS</v>
          </cell>
          <cell r="B6700" t="str">
            <v>SEDI</v>
          </cell>
          <cell r="C6700" t="str">
            <v>ARGAMASSAS</v>
          </cell>
          <cell r="D6700" t="str">
            <v>0210</v>
          </cell>
        </row>
        <row r="6700">
          <cell r="G6700">
            <v>87281</v>
          </cell>
          <cell r="H6700" t="str">
            <v>ARGAMASSA TRAÇO 1:7 (EM VOLUME DE CIMENTO E AREIA MÉDIA ÚMIDA) COM ADIÇÃO DE PLASTIFICANTE PARA EMBOÇO/MASSA ÚNICA/ASSENTAMENTO DE ALVENARIA DE VEDAÇÃO, PREPARO MECÂNICO COM BETONEIRA 600 L. AF_08/2019</v>
          </cell>
          <cell r="I6700" t="str">
            <v>M3</v>
          </cell>
          <cell r="J6700" t="str">
            <v>COEFICIENTE DE REPRESENTATIVIDADE</v>
          </cell>
          <cell r="K6700" t="str">
            <v>459,12</v>
          </cell>
        </row>
        <row r="6701">
          <cell r="A6701" t="str">
            <v>SERVICOS DIVERSOS</v>
          </cell>
          <cell r="B6701" t="str">
            <v>SEDI</v>
          </cell>
          <cell r="C6701" t="str">
            <v>ARGAMASSAS</v>
          </cell>
          <cell r="D6701" t="str">
            <v>0210</v>
          </cell>
        </row>
        <row r="6701">
          <cell r="G6701">
            <v>87283</v>
          </cell>
          <cell r="H6701" t="str">
            <v>ARGAMASSA TRAÇO 1:6 (EM VOLUME DE CIMENTO E AREIA MÉDIA ÚMIDA) COM ADIÇÃO DE PLASTIFICANTE PARA EMBOÇO/MASSA ÚNICA/ASSENTAMENTO DE ALVENARIA DE VEDAÇÃO, PREPARO MECÂNICO COM BETONEIRA 400 L. AF_08/2019</v>
          </cell>
          <cell r="I6701" t="str">
            <v>M3</v>
          </cell>
          <cell r="J6701" t="str">
            <v>COEFICIENTE DE REPRESENTATIVIDADE</v>
          </cell>
          <cell r="K6701" t="str">
            <v>484,29</v>
          </cell>
        </row>
        <row r="6702">
          <cell r="A6702" t="str">
            <v>SERVICOS DIVERSOS</v>
          </cell>
          <cell r="B6702" t="str">
            <v>SEDI</v>
          </cell>
          <cell r="C6702" t="str">
            <v>ARGAMASSAS</v>
          </cell>
          <cell r="D6702" t="str">
            <v>0210</v>
          </cell>
        </row>
        <row r="6702">
          <cell r="G6702">
            <v>87284</v>
          </cell>
          <cell r="H6702" t="str">
            <v>ARGAMASSA TRAÇO 1:6 (EM VOLUME DE CIMENTO E AREIA MÉDIA ÚMIDA) COM ADIÇÃO DE PLASTIFICANTE PARA EMBOÇO/MASSA ÚNICA/ASSENTAMENTO DE ALVENARIA DE VEDAÇÃO, PREPARO MECÂNICO COM BETONEIRA 600 L. AF_08/2019</v>
          </cell>
          <cell r="I6702" t="str">
            <v>M3</v>
          </cell>
          <cell r="J6702" t="str">
            <v>COEFICIENTE DE REPRESENTATIVIDADE</v>
          </cell>
          <cell r="K6702" t="str">
            <v>473,63</v>
          </cell>
        </row>
        <row r="6703">
          <cell r="A6703" t="str">
            <v>SERVICOS DIVERSOS</v>
          </cell>
          <cell r="B6703" t="str">
            <v>SEDI</v>
          </cell>
          <cell r="C6703" t="str">
            <v>ARGAMASSAS</v>
          </cell>
          <cell r="D6703" t="str">
            <v>0210</v>
          </cell>
        </row>
        <row r="6703">
          <cell r="G6703">
            <v>87286</v>
          </cell>
          <cell r="H6703" t="str">
            <v>ARGAMASSA TRAÇO 1:1:6 (EM VOLUME DE CIMENTO, CAL E AREIA MÉDIA ÚMIDA) PARA EMBOÇO/MASSA ÚNICA/ASSENTAMENTO DE ALVENARIA DE VEDAÇÃO, PREPARO MECÂNICO COM BETONEIRA 400 L. AF_08/2019</v>
          </cell>
          <cell r="I6703" t="str">
            <v>M3</v>
          </cell>
          <cell r="J6703" t="str">
            <v>COEFICIENTE DE REPRESENTATIVIDADE</v>
          </cell>
          <cell r="K6703" t="str">
            <v>606,79</v>
          </cell>
        </row>
        <row r="6704">
          <cell r="A6704" t="str">
            <v>SERVICOS DIVERSOS</v>
          </cell>
          <cell r="B6704" t="str">
            <v>SEDI</v>
          </cell>
          <cell r="C6704" t="str">
            <v>ARGAMASSAS</v>
          </cell>
          <cell r="D6704" t="str">
            <v>0210</v>
          </cell>
        </row>
        <row r="6704">
          <cell r="G6704">
            <v>87287</v>
          </cell>
          <cell r="H6704" t="str">
            <v>ARGAMASSA TRAÇO 1:1:6 (EM VOLUME DE CIMENTO, CAL E AREIA MÉDIA ÚMIDA) PARA EMBOÇO/MASSA ÚNICA/ASSENTAMENTO DE ALVENARIA DE VEDAÇÃO, PREPARO MECÂNICO COM BETONEIRA 600 L. AF_08/2019</v>
          </cell>
          <cell r="I6704" t="str">
            <v>M3</v>
          </cell>
          <cell r="J6704" t="str">
            <v>COEFICIENTE DE REPRESENTATIVIDADE</v>
          </cell>
          <cell r="K6704" t="str">
            <v>586,06</v>
          </cell>
        </row>
        <row r="6705">
          <cell r="A6705" t="str">
            <v>SERVICOS DIVERSOS</v>
          </cell>
          <cell r="B6705" t="str">
            <v>SEDI</v>
          </cell>
          <cell r="C6705" t="str">
            <v>ARGAMASSAS</v>
          </cell>
          <cell r="D6705" t="str">
            <v>0210</v>
          </cell>
        </row>
        <row r="6705">
          <cell r="G6705">
            <v>87289</v>
          </cell>
          <cell r="H6705" t="str">
            <v>ARGAMASSA TRAÇO 1:1,5:7,5 (EM VOLUME DE CIMENTO, CAL E AREIA MÉDIA ÚMIDA) PARA EMBOÇO/MASSA ÚNICA/ASSENTAMENTO DE ALVENARIA DE VEDAÇÃO, PREPARO MECÂNICO COM BETONEIRA 400 L. AF_08/2019</v>
          </cell>
          <cell r="I6705" t="str">
            <v>M3</v>
          </cell>
          <cell r="J6705" t="str">
            <v>COEFICIENTE DE REPRESENTATIVIDADE</v>
          </cell>
          <cell r="K6705" t="str">
            <v>587,74</v>
          </cell>
        </row>
        <row r="6706">
          <cell r="A6706" t="str">
            <v>SERVICOS DIVERSOS</v>
          </cell>
          <cell r="B6706" t="str">
            <v>SEDI</v>
          </cell>
          <cell r="C6706" t="str">
            <v>ARGAMASSAS</v>
          </cell>
          <cell r="D6706" t="str">
            <v>0210</v>
          </cell>
        </row>
        <row r="6706">
          <cell r="G6706">
            <v>87290</v>
          </cell>
          <cell r="H6706" t="str">
            <v>ARGAMASSA TRAÇO 1:1,5:7,5 (EM VOLUME DE CIMENTO, CAL E AREIA MÉDIA ÚMIDA) PARA EMBOÇO/MASSA ÚNICA/ASSENTAMENTO DE ALVENARIA DE VEDAÇÃO, PREPARO MECÂNICO COM BETONEIRA 600 L. AF_08/2019</v>
          </cell>
          <cell r="I6706" t="str">
            <v>M3</v>
          </cell>
          <cell r="J6706" t="str">
            <v>COEFICIENTE DE REPRESENTATIVIDADE</v>
          </cell>
          <cell r="K6706" t="str">
            <v>575,53</v>
          </cell>
        </row>
        <row r="6707">
          <cell r="A6707" t="str">
            <v>SERVICOS DIVERSOS</v>
          </cell>
          <cell r="B6707" t="str">
            <v>SEDI</v>
          </cell>
          <cell r="C6707" t="str">
            <v>ARGAMASSAS</v>
          </cell>
          <cell r="D6707" t="str">
            <v>0210</v>
          </cell>
        </row>
        <row r="6707">
          <cell r="G6707">
            <v>87292</v>
          </cell>
          <cell r="H6707" t="str">
            <v>ARGAMASSA TRAÇO 1:2:8 (EM VOLUME DE CIMENTO, CAL E AREIA MÉDIA ÚMIDA) PARA EMBOÇO/MASSA ÚNICA/ASSENTAMENTO DE ALVENARIA DE VEDAÇÃO, PREPARO MECÂNICO COM BETONEIRA 400 L. AF_08/2019</v>
          </cell>
          <cell r="I6707" t="str">
            <v>M3</v>
          </cell>
          <cell r="J6707" t="str">
            <v>COEFICIENTE DE REPRESENTATIVIDADE</v>
          </cell>
          <cell r="K6707" t="str">
            <v>601,95</v>
          </cell>
        </row>
        <row r="6708">
          <cell r="A6708" t="str">
            <v>SERVICOS DIVERSOS</v>
          </cell>
          <cell r="B6708" t="str">
            <v>SEDI</v>
          </cell>
          <cell r="C6708" t="str">
            <v>ARGAMASSAS</v>
          </cell>
          <cell r="D6708" t="str">
            <v>0210</v>
          </cell>
        </row>
        <row r="6708">
          <cell r="G6708">
            <v>87294</v>
          </cell>
          <cell r="H6708" t="str">
            <v>ARGAMASSA TRAÇO 1:2:9 (EM VOLUME DE CIMENTO, CAL E AREIA MÉDIA ÚMIDA) PARA EMBOÇO/MASSA ÚNICA/ASSENTAMENTO DE ALVENARIA DE VEDAÇÃO, PREPARO MECÂNICO COM BETONEIRA 600 L. AF_08/2019</v>
          </cell>
          <cell r="I6708" t="str">
            <v>M3</v>
          </cell>
          <cell r="J6708" t="str">
            <v>COEFICIENTE DE REPRESENTATIVIDADE</v>
          </cell>
          <cell r="K6708" t="str">
            <v>572,64</v>
          </cell>
        </row>
        <row r="6709">
          <cell r="A6709" t="str">
            <v>SERVICOS DIVERSOS</v>
          </cell>
          <cell r="B6709" t="str">
            <v>SEDI</v>
          </cell>
          <cell r="C6709" t="str">
            <v>ARGAMASSAS</v>
          </cell>
          <cell r="D6709" t="str">
            <v>0210</v>
          </cell>
        </row>
        <row r="6709">
          <cell r="G6709">
            <v>87295</v>
          </cell>
          <cell r="H6709" t="str">
            <v>ARGAMASSA TRAÇO 1:3:12 (EM VOLUME DE CIMENTO, CAL E AREIA MÉDIA ÚMIDA) PARA EMBOÇO/MASSA ÚNICA/ASSENTAMENTO DE ALVENARIA DE VEDAÇÃO, PREPARO MECÂNICO COM BETONEIRA 400 L. AF_08/2019</v>
          </cell>
          <cell r="I6709" t="str">
            <v>M3</v>
          </cell>
          <cell r="J6709" t="str">
            <v>COEFICIENTE DE REPRESENTATIVIDADE</v>
          </cell>
          <cell r="K6709" t="str">
            <v>589,87</v>
          </cell>
        </row>
        <row r="6710">
          <cell r="A6710" t="str">
            <v>SERVICOS DIVERSOS</v>
          </cell>
          <cell r="B6710" t="str">
            <v>SEDI</v>
          </cell>
          <cell r="C6710" t="str">
            <v>ARGAMASSAS</v>
          </cell>
          <cell r="D6710" t="str">
            <v>0210</v>
          </cell>
        </row>
        <row r="6710">
          <cell r="G6710">
            <v>87296</v>
          </cell>
          <cell r="H6710" t="str">
            <v>ARGAMASSA TRAÇO 1:3:12 (EM VOLUME DE CIMENTO, CAL E AREIA MÉDIA ÚMIDA) PARA EMBOÇO/MASSA ÚNICA/ASSENTAMENTO DE ALVENARIA DE VEDAÇÃO, PREPARO MECÂNICO COM BETONEIRA 600 L. AF_08/2019</v>
          </cell>
          <cell r="I6710" t="str">
            <v>M3</v>
          </cell>
          <cell r="J6710" t="str">
            <v>COEFICIENTE DE REPRESENTATIVIDADE</v>
          </cell>
          <cell r="K6710" t="str">
            <v>558,54</v>
          </cell>
        </row>
        <row r="6711">
          <cell r="A6711" t="str">
            <v>SERVICOS DIVERSOS</v>
          </cell>
          <cell r="B6711" t="str">
            <v>SEDI</v>
          </cell>
          <cell r="C6711" t="str">
            <v>ARGAMASSAS</v>
          </cell>
          <cell r="D6711" t="str">
            <v>0210</v>
          </cell>
        </row>
        <row r="6711">
          <cell r="G6711">
            <v>87298</v>
          </cell>
          <cell r="H6711" t="str">
            <v>ARGAMASSA TRAÇO 1:3 (EM VOLUME DE CIMENTO E AREIA MÉDIA ÚMIDA) PARA CONTRAPISO, PREPARO MECÂNICO COM BETONEIRA 400 L. AF_08/2019</v>
          </cell>
          <cell r="I6711" t="str">
            <v>M3</v>
          </cell>
          <cell r="J6711" t="str">
            <v>COEFICIENTE DE REPRESENTATIVIDADE</v>
          </cell>
          <cell r="K6711" t="str">
            <v>709,98</v>
          </cell>
        </row>
        <row r="6712">
          <cell r="A6712" t="str">
            <v>SERVICOS DIVERSOS</v>
          </cell>
          <cell r="B6712" t="str">
            <v>SEDI</v>
          </cell>
          <cell r="C6712" t="str">
            <v>ARGAMASSAS</v>
          </cell>
          <cell r="D6712" t="str">
            <v>0210</v>
          </cell>
        </row>
        <row r="6712">
          <cell r="G6712">
            <v>87299</v>
          </cell>
          <cell r="H6712" t="str">
            <v>ARGAMASSA TRAÇO 1:3 (EM VOLUME DE CIMENTO E AREIA MÉDIA ÚMIDA) PARA CONTRAPISO, PREPARO MECÂNICO COM BETONEIRA 600 L. AF_08/2019</v>
          </cell>
          <cell r="I6712" t="str">
            <v>M3</v>
          </cell>
          <cell r="J6712" t="str">
            <v>COEFICIENTE DE REPRESENTATIVIDADE</v>
          </cell>
          <cell r="K6712" t="str">
            <v>470,63</v>
          </cell>
        </row>
        <row r="6713">
          <cell r="A6713" t="str">
            <v>SERVICOS DIVERSOS</v>
          </cell>
          <cell r="B6713" t="str">
            <v>SEDI</v>
          </cell>
          <cell r="C6713" t="str">
            <v>ARGAMASSAS</v>
          </cell>
          <cell r="D6713" t="str">
            <v>0210</v>
          </cell>
        </row>
        <row r="6713">
          <cell r="G6713">
            <v>87301</v>
          </cell>
          <cell r="H6713" t="str">
            <v>ARGAMASSA TRAÇO 1:4 (EM VOLUME DE CIMENTO E AREIA MÉDIA ÚMIDA) PARA CONTRAPISO, PREPARO MECÂNICO COM BETONEIRA 400 L. AF_08/2019</v>
          </cell>
          <cell r="I6713" t="str">
            <v>M3</v>
          </cell>
          <cell r="J6713" t="str">
            <v>COEFICIENTE DE REPRESENTATIVIDADE</v>
          </cell>
          <cell r="K6713" t="str">
            <v>642,59</v>
          </cell>
        </row>
        <row r="6714">
          <cell r="A6714" t="str">
            <v>SERVICOS DIVERSOS</v>
          </cell>
          <cell r="B6714" t="str">
            <v>SEDI</v>
          </cell>
          <cell r="C6714" t="str">
            <v>ARGAMASSAS</v>
          </cell>
          <cell r="D6714" t="str">
            <v>0210</v>
          </cell>
        </row>
        <row r="6714">
          <cell r="G6714">
            <v>87302</v>
          </cell>
          <cell r="H6714" t="str">
            <v>ARGAMASSA TRAÇO 1:4 (EM VOLUME DE CIMENTO E AREIA MÉDIA ÚMIDA) PARA CONTRAPISO, PREPARO MECÂNICO COM BETONEIRA 600 L. AF_08/2019</v>
          </cell>
          <cell r="I6714" t="str">
            <v>M3</v>
          </cell>
          <cell r="J6714" t="str">
            <v>COEFICIENTE DE REPRESENTATIVIDADE</v>
          </cell>
          <cell r="K6714" t="str">
            <v>630,50</v>
          </cell>
        </row>
        <row r="6715">
          <cell r="A6715" t="str">
            <v>SERVICOS DIVERSOS</v>
          </cell>
          <cell r="B6715" t="str">
            <v>SEDI</v>
          </cell>
          <cell r="C6715" t="str">
            <v>ARGAMASSAS</v>
          </cell>
          <cell r="D6715" t="str">
            <v>0210</v>
          </cell>
        </row>
        <row r="6715">
          <cell r="G6715">
            <v>87304</v>
          </cell>
          <cell r="H6715" t="str">
            <v>ARGAMASSA TRAÇO 1:5 (EM VOLUME DE CIMENTO E AREIA MÉDIA ÚMIDA) PARA CONTRAPISO, PREPARO MECÂNICO COM BETONEIRA 400 L. AF_08/2019</v>
          </cell>
          <cell r="I6715" t="str">
            <v>M3</v>
          </cell>
          <cell r="J6715" t="str">
            <v>COEFICIENTE DE REPRESENTATIVIDADE</v>
          </cell>
          <cell r="K6715" t="str">
            <v>584,12</v>
          </cell>
        </row>
        <row r="6716">
          <cell r="A6716" t="str">
            <v>SERVICOS DIVERSOS</v>
          </cell>
          <cell r="B6716" t="str">
            <v>SEDI</v>
          </cell>
          <cell r="C6716" t="str">
            <v>ARGAMASSAS</v>
          </cell>
          <cell r="D6716" t="str">
            <v>0210</v>
          </cell>
        </row>
        <row r="6716">
          <cell r="G6716">
            <v>87305</v>
          </cell>
          <cell r="H6716" t="str">
            <v>ARGAMASSA TRAÇO 1:5 (EM VOLUME DE CIMENTO E AREIA MÉDIA ÚMIDA) PARA CONTRAPISO, PREPARO MECÂNICO COM BETONEIRA 600 L. AF_08/2019</v>
          </cell>
          <cell r="I6716" t="str">
            <v>M3</v>
          </cell>
          <cell r="J6716" t="str">
            <v>COEFICIENTE DE REPRESENTATIVIDADE</v>
          </cell>
          <cell r="K6716" t="str">
            <v>583,81</v>
          </cell>
        </row>
        <row r="6717">
          <cell r="A6717" t="str">
            <v>SERVICOS DIVERSOS</v>
          </cell>
          <cell r="B6717" t="str">
            <v>SEDI</v>
          </cell>
          <cell r="C6717" t="str">
            <v>ARGAMASSAS</v>
          </cell>
          <cell r="D6717" t="str">
            <v>0210</v>
          </cell>
        </row>
        <row r="6717">
          <cell r="G6717">
            <v>87307</v>
          </cell>
          <cell r="H6717" t="str">
            <v>ARGAMASSA TRAÇO 1:6 (EM VOLUME DE CIMENTO E AREIA MÉDIA ÚMIDA) PARA CONTRAPISO, PREPARO MECÂNICO COM BETONEIRA 400 L. AF_08/2019</v>
          </cell>
          <cell r="I6717" t="str">
            <v>M3</v>
          </cell>
          <cell r="J6717" t="str">
            <v>COEFICIENTE DE REPRESENTATIVIDADE</v>
          </cell>
          <cell r="K6717" t="str">
            <v>558,17</v>
          </cell>
        </row>
        <row r="6718">
          <cell r="A6718" t="str">
            <v>SERVICOS DIVERSOS</v>
          </cell>
          <cell r="B6718" t="str">
            <v>SEDI</v>
          </cell>
          <cell r="C6718" t="str">
            <v>ARGAMASSAS</v>
          </cell>
          <cell r="D6718" t="str">
            <v>0210</v>
          </cell>
        </row>
        <row r="6718">
          <cell r="G6718">
            <v>87308</v>
          </cell>
          <cell r="H6718" t="str">
            <v>ARGAMASSA TRAÇO 1:6 (EM VOLUME DE CIMENTO E AREIA MÉDIA ÚMIDA) PARA CONTRAPISO, PREPARO MECÂNICO COM BETONEIRA 600 L. AF_08/2019</v>
          </cell>
          <cell r="I6718" t="str">
            <v>M3</v>
          </cell>
          <cell r="J6718" t="str">
            <v>COEFICIENTE DE REPRESENTATIVIDADE</v>
          </cell>
          <cell r="K6718" t="str">
            <v>545,11</v>
          </cell>
        </row>
        <row r="6719">
          <cell r="A6719" t="str">
            <v>SERVICOS DIVERSOS</v>
          </cell>
          <cell r="B6719" t="str">
            <v>SEDI</v>
          </cell>
          <cell r="C6719" t="str">
            <v>ARGAMASSAS</v>
          </cell>
          <cell r="D6719" t="str">
            <v>0210</v>
          </cell>
        </row>
        <row r="6719">
          <cell r="G6719">
            <v>87310</v>
          </cell>
          <cell r="H6719" t="str">
            <v>ARGAMASSA TRAÇO 1:5 (EM VOLUME DE CIMENTO E AREIA GROSSA ÚMIDA) PARA CHAPISCO CONVENCIONAL, PREPARO MECÂNICO COM BETONEIRA 400 L. AF_08/2019</v>
          </cell>
          <cell r="I6719" t="str">
            <v>M3</v>
          </cell>
          <cell r="J6719" t="str">
            <v>COEFICIENTE DE REPRESENTATIVIDADE</v>
          </cell>
          <cell r="K6719" t="str">
            <v>462,16</v>
          </cell>
        </row>
        <row r="6720">
          <cell r="A6720" t="str">
            <v>SERVICOS DIVERSOS</v>
          </cell>
          <cell r="B6720" t="str">
            <v>SEDI</v>
          </cell>
          <cell r="C6720" t="str">
            <v>ARGAMASSAS</v>
          </cell>
          <cell r="D6720" t="str">
            <v>0210</v>
          </cell>
        </row>
        <row r="6720">
          <cell r="G6720">
            <v>87311</v>
          </cell>
          <cell r="H6720" t="str">
            <v>ARGAMASSA TRAÇO 1:5 (EM VOLUME DE CIMENTO E AREIA GROSSA ÚMIDA) PARA CHAPISCO CONVENCIONAL, PREPARO MECÂNICO COM BETONEIRA 600 L. AF_08/2019</v>
          </cell>
          <cell r="I6720" t="str">
            <v>M3</v>
          </cell>
          <cell r="J6720" t="str">
            <v>COEFICIENTE DE REPRESENTATIVIDADE</v>
          </cell>
          <cell r="K6720" t="str">
            <v>449,55</v>
          </cell>
        </row>
        <row r="6721">
          <cell r="A6721" t="str">
            <v>SERVICOS DIVERSOS</v>
          </cell>
          <cell r="B6721" t="str">
            <v>SEDI</v>
          </cell>
          <cell r="C6721" t="str">
            <v>ARGAMASSAS</v>
          </cell>
          <cell r="D6721" t="str">
            <v>0210</v>
          </cell>
        </row>
        <row r="6721">
          <cell r="G6721">
            <v>87313</v>
          </cell>
          <cell r="H6721" t="str">
            <v>ARGAMASSA TRAÇO 1:3 (EM VOLUME DE CIMENTO E AREIA GROSSA ÚMIDA) PARA CHAPISCO CONVENCIONAL, PREPARO MECÂNICO COM BETONEIRA 400 L. AF_08/2019</v>
          </cell>
          <cell r="I6721" t="str">
            <v>M3</v>
          </cell>
          <cell r="J6721" t="str">
            <v>COEFICIENTE DE REPRESENTATIVIDADE</v>
          </cell>
          <cell r="K6721" t="str">
            <v>554,43</v>
          </cell>
        </row>
        <row r="6722">
          <cell r="A6722" t="str">
            <v>SERVICOS DIVERSOS</v>
          </cell>
          <cell r="B6722" t="str">
            <v>SEDI</v>
          </cell>
          <cell r="C6722" t="str">
            <v>ARGAMASSAS</v>
          </cell>
          <cell r="D6722" t="str">
            <v>0210</v>
          </cell>
        </row>
        <row r="6722">
          <cell r="G6722">
            <v>87314</v>
          </cell>
          <cell r="H6722" t="str">
            <v>ARGAMASSA TRAÇO 1:3 (EM VOLUME DE CIMENTO E AREIA GROSSA ÚMIDA) PARA CHAPISCO CONVENCIONAL, PREPARO MECÂNICO COM BETONEIRA 600 L. AF_08/2019</v>
          </cell>
          <cell r="I6722" t="str">
            <v>M3</v>
          </cell>
          <cell r="J6722" t="str">
            <v>COEFICIENTE DE REPRESENTATIVIDADE</v>
          </cell>
          <cell r="K6722" t="str">
            <v>543,67</v>
          </cell>
        </row>
        <row r="6723">
          <cell r="A6723" t="str">
            <v>SERVICOS DIVERSOS</v>
          </cell>
          <cell r="B6723" t="str">
            <v>SEDI</v>
          </cell>
          <cell r="C6723" t="str">
            <v>ARGAMASSAS</v>
          </cell>
          <cell r="D6723" t="str">
            <v>0210</v>
          </cell>
        </row>
        <row r="6723">
          <cell r="G6723">
            <v>87316</v>
          </cell>
          <cell r="H6723" t="str">
            <v>ARGAMASSA TRAÇO 1:4 (EM VOLUME DE CIMENTO E AREIA GROSSA ÚMIDA) PARA CHAPISCO CONVENCIONAL, PREPARO MECÂNICO COM BETONEIRA 400 L. AF_08/2019</v>
          </cell>
          <cell r="I6723" t="str">
            <v>M3</v>
          </cell>
          <cell r="J6723" t="str">
            <v>COEFICIENTE DE REPRESENTATIVIDADE</v>
          </cell>
          <cell r="K6723" t="str">
            <v>506,09</v>
          </cell>
        </row>
        <row r="6724">
          <cell r="A6724" t="str">
            <v>SERVICOS DIVERSOS</v>
          </cell>
          <cell r="B6724" t="str">
            <v>SEDI</v>
          </cell>
          <cell r="C6724" t="str">
            <v>ARGAMASSAS</v>
          </cell>
          <cell r="D6724" t="str">
            <v>0210</v>
          </cell>
        </row>
        <row r="6724">
          <cell r="G6724">
            <v>87317</v>
          </cell>
          <cell r="H6724" t="str">
            <v>ARGAMASSA TRAÇO 1:4 (EM VOLUME DE CIMENTO E AREIA GROSSA ÚMIDA) PARA CHAPISCO CONVENCIONAL, PREPARO MECÂNICO COM BETONEIRA 600 L. AF_08/2019</v>
          </cell>
          <cell r="I6724" t="str">
            <v>M3</v>
          </cell>
          <cell r="J6724" t="str">
            <v>COEFICIENTE DE REPRESENTATIVIDADE</v>
          </cell>
          <cell r="K6724" t="str">
            <v>487,99</v>
          </cell>
        </row>
        <row r="6725">
          <cell r="A6725" t="str">
            <v>SERVICOS DIVERSOS</v>
          </cell>
          <cell r="B6725" t="str">
            <v>SEDI</v>
          </cell>
          <cell r="C6725" t="str">
            <v>ARGAMASSAS</v>
          </cell>
          <cell r="D6725" t="str">
            <v>0210</v>
          </cell>
        </row>
        <row r="6725">
          <cell r="G6725">
            <v>87319</v>
          </cell>
          <cell r="H6725" t="str">
            <v>ARGAMASSA TRAÇO 1:5 (EM VOLUME DE CIMENTO E AREIA GROSSA ÚMIDA) COM ADIÇÃO DE EMULSÃO POLIMÉRICA PARA CHAPISCO ROLADO, PREPARO MECÂNICO COM BETONEIRA 400 L. AF_08/2019</v>
          </cell>
          <cell r="I6725" t="str">
            <v>M3</v>
          </cell>
          <cell r="J6725" t="str">
            <v>COEFICIENTE DE REPRESENTATIVIDADE</v>
          </cell>
          <cell r="K6725" t="str">
            <v>3.386,83</v>
          </cell>
        </row>
        <row r="6726">
          <cell r="A6726" t="str">
            <v>SERVICOS DIVERSOS</v>
          </cell>
          <cell r="B6726" t="str">
            <v>SEDI</v>
          </cell>
          <cell r="C6726" t="str">
            <v>ARGAMASSAS</v>
          </cell>
          <cell r="D6726" t="str">
            <v>0210</v>
          </cell>
        </row>
        <row r="6726">
          <cell r="G6726">
            <v>87320</v>
          </cell>
          <cell r="H6726" t="str">
            <v>ARGAMASSA TRAÇO 1:5 (EM VOLUME DE CIMENTO E AREIA GROSSA ÚMIDA) COM ADIÇÃO DE EMULSÃO POLIMÉRICA PARA CHAPISCO ROLADO, PREPARO MECÂNICO COM BETONEIRA 600 L. AF_08/2019</v>
          </cell>
          <cell r="I6726" t="str">
            <v>M3</v>
          </cell>
          <cell r="J6726" t="str">
            <v>COEFICIENTE DE REPRESENTATIVIDADE</v>
          </cell>
          <cell r="K6726" t="str">
            <v>3.389,34</v>
          </cell>
        </row>
        <row r="6727">
          <cell r="A6727" t="str">
            <v>SERVICOS DIVERSOS</v>
          </cell>
          <cell r="B6727" t="str">
            <v>SEDI</v>
          </cell>
          <cell r="C6727" t="str">
            <v>ARGAMASSAS</v>
          </cell>
          <cell r="D6727" t="str">
            <v>0210</v>
          </cell>
        </row>
        <row r="6727">
          <cell r="G6727">
            <v>87322</v>
          </cell>
          <cell r="H6727" t="str">
            <v>ARGAMASSA TRAÇO 1:3 (EM VOLUME DE CIMENTO E AREIA GROSSA ÚMIDA) COM ADIÇÃO DE EMULSÃO POLIMÉRICA PARA CHAPISCO ROLADO, PREPARO MECÂNICO COM BETONEIRA 400 L. AF_08/2019</v>
          </cell>
          <cell r="I6727" t="str">
            <v>M3</v>
          </cell>
          <cell r="J6727" t="str">
            <v>COEFICIENTE DE REPRESENTATIVIDADE</v>
          </cell>
          <cell r="K6727" t="str">
            <v>3.495,29</v>
          </cell>
        </row>
        <row r="6728">
          <cell r="A6728" t="str">
            <v>SERVICOS DIVERSOS</v>
          </cell>
          <cell r="B6728" t="str">
            <v>SEDI</v>
          </cell>
          <cell r="C6728" t="str">
            <v>ARGAMASSAS</v>
          </cell>
          <cell r="D6728" t="str">
            <v>0210</v>
          </cell>
        </row>
        <row r="6728">
          <cell r="G6728">
            <v>87323</v>
          </cell>
          <cell r="H6728" t="str">
            <v>ARGAMASSA TRAÇO 1:3 (EM VOLUME DE CIMENTO E AREIA GROSSA ÚMIDA) COM ADIÇÃO DE EMULSÃO POLIMÉRICA PARA CHAPISCO ROLADO, PREPARO MECÂNICO COM BETONEIRA 600 L. AF_08/2019</v>
          </cell>
          <cell r="I6728" t="str">
            <v>M3</v>
          </cell>
          <cell r="J6728" t="str">
            <v>COEFICIENTE DE REPRESENTATIVIDADE</v>
          </cell>
          <cell r="K6728" t="str">
            <v>3.490,46</v>
          </cell>
        </row>
        <row r="6729">
          <cell r="A6729" t="str">
            <v>SERVICOS DIVERSOS</v>
          </cell>
          <cell r="B6729" t="str">
            <v>SEDI</v>
          </cell>
          <cell r="C6729" t="str">
            <v>ARGAMASSAS</v>
          </cell>
          <cell r="D6729" t="str">
            <v>0210</v>
          </cell>
        </row>
        <row r="6729">
          <cell r="G6729">
            <v>87325</v>
          </cell>
          <cell r="H6729" t="str">
            <v>ARGAMASSA TRAÇO 1:4 (EM VOLUME DE CIMENTO E AREIA GROSSA ÚMIDA) COM ADIÇÃO DE EMULSÃO POLIMÉRICA PARA CHAPISCO ROLADO, PREPARO MECÂNICO COM BETONEIRA 400 L. AF_08/2019</v>
          </cell>
          <cell r="I6729" t="str">
            <v>M3</v>
          </cell>
          <cell r="J6729" t="str">
            <v>COEFICIENTE DE REPRESENTATIVIDADE</v>
          </cell>
          <cell r="K6729" t="str">
            <v>3.415,25</v>
          </cell>
        </row>
        <row r="6730">
          <cell r="A6730" t="str">
            <v>SERVICOS DIVERSOS</v>
          </cell>
          <cell r="B6730" t="str">
            <v>SEDI</v>
          </cell>
          <cell r="C6730" t="str">
            <v>ARGAMASSAS</v>
          </cell>
          <cell r="D6730" t="str">
            <v>0210</v>
          </cell>
        </row>
        <row r="6730">
          <cell r="G6730">
            <v>87326</v>
          </cell>
          <cell r="H6730" t="str">
            <v>ARGAMASSA TRAÇO 1:4 (EM VOLUME DE CIMENTO E AREIA GROSSA ÚMIDA) COM ADIÇÃO DE EMULSÃO POLIMÉRICA PARA CHAPISCO ROLADO, PREPARO MECÂNICO COM BETONEIRA 600 L. AF_08/2019</v>
          </cell>
          <cell r="I6730" t="str">
            <v>M3</v>
          </cell>
          <cell r="J6730" t="str">
            <v>COEFICIENTE DE REPRESENTATIVIDADE</v>
          </cell>
          <cell r="K6730" t="str">
            <v>3.419,73</v>
          </cell>
        </row>
        <row r="6731">
          <cell r="A6731" t="str">
            <v>SERVICOS DIVERSOS</v>
          </cell>
          <cell r="B6731" t="str">
            <v>SEDI</v>
          </cell>
          <cell r="C6731" t="str">
            <v>ARGAMASSAS</v>
          </cell>
          <cell r="D6731" t="str">
            <v>0210</v>
          </cell>
        </row>
        <row r="6731">
          <cell r="G6731">
            <v>87327</v>
          </cell>
          <cell r="H6731" t="str">
            <v>ARGAMASSA TRAÇO 1:7 (EM VOLUME DE CIMENTO E AREIA MÉDIA ÚMIDA) COM ADIÇÃO DE PLASTIFICANTE PARA EMBOÇO/MASSA ÚNICA/ASSENTAMENTO DE ALVENARIA DE VEDAÇÃO, PREPARO MECÂNICO COM MISTURADOR DE EIXO HORIZONTAL DE 300 KG. AF_08/2019</v>
          </cell>
          <cell r="I6731" t="str">
            <v>M3</v>
          </cell>
          <cell r="J6731" t="str">
            <v>COEFICIENTE DE REPRESENTATIVIDADE</v>
          </cell>
          <cell r="K6731" t="str">
            <v>492,28</v>
          </cell>
        </row>
        <row r="6732">
          <cell r="A6732" t="str">
            <v>SERVICOS DIVERSOS</v>
          </cell>
          <cell r="B6732" t="str">
            <v>SEDI</v>
          </cell>
          <cell r="C6732" t="str">
            <v>ARGAMASSAS</v>
          </cell>
          <cell r="D6732" t="str">
            <v>0210</v>
          </cell>
        </row>
        <row r="6732">
          <cell r="G6732">
            <v>87328</v>
          </cell>
          <cell r="H6732" t="str">
            <v>ARGAMASSA TRAÇO 1:7 (EM VOLUME DE CIMENTO E AREIA MÉDIA ÚMIDA) COM ADIÇÃO DE PLASTIFICANTE PARA EMBOÇO/MASSA ÚNICA/ASSENTAMENTO DE ALVENARIA DE VEDAÇÃO, PREPARO MECÂNICO COM MISTURADOR DE EIXO HORIZONTAL DE 600 KG. AF_08/2019</v>
          </cell>
          <cell r="I6732" t="str">
            <v>M3</v>
          </cell>
          <cell r="J6732" t="str">
            <v>COEFICIENTE DE REPRESENTATIVIDADE</v>
          </cell>
          <cell r="K6732" t="str">
            <v>429,24</v>
          </cell>
        </row>
        <row r="6733">
          <cell r="A6733" t="str">
            <v>SERVICOS DIVERSOS</v>
          </cell>
          <cell r="B6733" t="str">
            <v>SEDI</v>
          </cell>
          <cell r="C6733" t="str">
            <v>ARGAMASSAS</v>
          </cell>
          <cell r="D6733" t="str">
            <v>0210</v>
          </cell>
        </row>
        <row r="6733">
          <cell r="G6733">
            <v>87329</v>
          </cell>
          <cell r="H6733" t="str">
            <v>ARGAMASSA TRAÇO 1:6 (EM VOLUME DE CIMENTO E AREIA MÉDIA ÚMIDA) COM ADIÇÃO DE PLASTIFICANTE PARA EMBOÇO/MASSA ÚNICA/ASSENTAMENTO DE ALVENARIA DE VEDAÇÃO, PREPARO MECÂNICO COM MISTURADOR DE EIXO HORIZONTAL DE 300 KG. AF_08/2019</v>
          </cell>
          <cell r="I6733" t="str">
            <v>M3</v>
          </cell>
          <cell r="J6733" t="str">
            <v>COEFICIENTE DE REPRESENTATIVIDADE</v>
          </cell>
          <cell r="K6733" t="str">
            <v>526,54</v>
          </cell>
        </row>
        <row r="6734">
          <cell r="A6734" t="str">
            <v>SERVICOS DIVERSOS</v>
          </cell>
          <cell r="B6734" t="str">
            <v>SEDI</v>
          </cell>
          <cell r="C6734" t="str">
            <v>ARGAMASSAS</v>
          </cell>
          <cell r="D6734" t="str">
            <v>0210</v>
          </cell>
        </row>
        <row r="6734">
          <cell r="G6734">
            <v>87330</v>
          </cell>
          <cell r="H6734" t="str">
            <v>ARGAMASSA TRAÇO 1:6 (EM VOLUME DE CIMENTO E AREIA MÉDIA ÚMIDA) COM ADIÇÃO DE PLASTIFICANTE PARA EMBOÇO/MASSA ÚNICA/ASSENTAMENTO DE ALVENARIA DE VEDAÇÃO, PREPARO MECÂNICO COM MISTURADOR DE EIXO HORIZONTAL DE 600 KG. AF_08/2019</v>
          </cell>
          <cell r="I6734" t="str">
            <v>M3</v>
          </cell>
          <cell r="J6734" t="str">
            <v>COEFICIENTE DE REPRESENTATIVIDADE</v>
          </cell>
          <cell r="K6734" t="str">
            <v>455,35</v>
          </cell>
        </row>
        <row r="6735">
          <cell r="A6735" t="str">
            <v>SERVICOS DIVERSOS</v>
          </cell>
          <cell r="B6735" t="str">
            <v>SEDI</v>
          </cell>
          <cell r="C6735" t="str">
            <v>ARGAMASSAS</v>
          </cell>
          <cell r="D6735" t="str">
            <v>0210</v>
          </cell>
        </row>
        <row r="6735">
          <cell r="G6735">
            <v>87331</v>
          </cell>
          <cell r="H6735" t="str">
            <v>ARGAMASSA TRAÇO 1:1:6 (EM VOLUME DE CIMENTO, CAL E AREIA MÉDIA ÚMIDA) PARA EMBOÇO/MASSA ÚNICA/ASSENTAMENTO DE ALVENARIA DE VEDAÇÃO, PREPARO MECÂNICO COM MISTURADOR DE EIXO HORIZONTAL DE 300 KG. AF_08/2019</v>
          </cell>
          <cell r="I6735" t="str">
            <v>M3</v>
          </cell>
          <cell r="J6735" t="str">
            <v>COEFICIENTE DE REPRESENTATIVIDADE</v>
          </cell>
          <cell r="K6735" t="str">
            <v>629,68</v>
          </cell>
        </row>
        <row r="6736">
          <cell r="A6736" t="str">
            <v>SERVICOS DIVERSOS</v>
          </cell>
          <cell r="B6736" t="str">
            <v>SEDI</v>
          </cell>
          <cell r="C6736" t="str">
            <v>ARGAMASSAS</v>
          </cell>
          <cell r="D6736" t="str">
            <v>0210</v>
          </cell>
        </row>
        <row r="6736">
          <cell r="G6736">
            <v>87332</v>
          </cell>
          <cell r="H6736" t="str">
            <v>ARGAMASSA TRAÇO 1:1:6 (EM VOLUME DE CIMENTO, CAL E AREIA MÉDIA ÚMIDA) PARA EMBOÇO/MASSA ÚNICA/ASSENTAMENTO DE ALVENARIA DE VEDAÇÃO, PREPARO MECÂNICO COM MISTURADOR DE EIXO HORIZONTAL DE 600 KG. AF_08/2019</v>
          </cell>
          <cell r="I6736" t="str">
            <v>M3</v>
          </cell>
          <cell r="J6736" t="str">
            <v>COEFICIENTE DE REPRESENTATIVIDADE</v>
          </cell>
          <cell r="K6736" t="str">
            <v>564,20</v>
          </cell>
        </row>
        <row r="6737">
          <cell r="A6737" t="str">
            <v>SERVICOS DIVERSOS</v>
          </cell>
          <cell r="B6737" t="str">
            <v>SEDI</v>
          </cell>
          <cell r="C6737" t="str">
            <v>ARGAMASSAS</v>
          </cell>
          <cell r="D6737" t="str">
            <v>0210</v>
          </cell>
        </row>
        <row r="6737">
          <cell r="G6737">
            <v>87333</v>
          </cell>
          <cell r="H6737" t="str">
            <v>ARGAMASSA TRAÇO 1:1,5:7,5 (EM VOLUME DE CIMENTO, CAL E AREIA MÉDIA ÚMIDA) PARA EMBOÇO/MASSA ÚNICA/ASSENTAMENTO DE ALVENARIA DE VEDAÇÃO, PREPARO MECÂNICO COM MISTURADOR DE EIXO HORIZONTAL DE 300 KG. AF_08/2019</v>
          </cell>
          <cell r="I6737" t="str">
            <v>M3</v>
          </cell>
          <cell r="J6737" t="str">
            <v>COEFICIENTE DE REPRESENTATIVIDADE</v>
          </cell>
          <cell r="K6737" t="str">
            <v>592,09</v>
          </cell>
        </row>
        <row r="6738">
          <cell r="A6738" t="str">
            <v>SERVICOS DIVERSOS</v>
          </cell>
          <cell r="B6738" t="str">
            <v>SEDI</v>
          </cell>
          <cell r="C6738" t="str">
            <v>ARGAMASSAS</v>
          </cell>
          <cell r="D6738" t="str">
            <v>0210</v>
          </cell>
        </row>
        <row r="6738">
          <cell r="G6738">
            <v>87334</v>
          </cell>
          <cell r="H6738" t="str">
            <v>ARGAMASSA TRAÇO 1:1,5:7,5 (EM VOLUME DE CIMENTO, CAL E AREIA MÉDIA ÚMIDA) PARA EMBOÇO/MASSA ÚNICA/ASSENTAMENTO DE ALVENARIA DE VEDAÇÃO, PREPARO MECÂNICO COM MISTURADOR DE EIXO HORIZONTAL DE 600 KG. AF_08/2019</v>
          </cell>
          <cell r="I6738" t="str">
            <v>M3</v>
          </cell>
          <cell r="J6738" t="str">
            <v>COEFICIENTE DE REPRESENTATIVIDADE</v>
          </cell>
          <cell r="K6738" t="str">
            <v>551,44</v>
          </cell>
        </row>
        <row r="6739">
          <cell r="A6739" t="str">
            <v>SERVICOS DIVERSOS</v>
          </cell>
          <cell r="B6739" t="str">
            <v>SEDI</v>
          </cell>
          <cell r="C6739" t="str">
            <v>ARGAMASSAS</v>
          </cell>
          <cell r="D6739" t="str">
            <v>0210</v>
          </cell>
        </row>
        <row r="6739">
          <cell r="G6739">
            <v>87335</v>
          </cell>
          <cell r="H6739" t="str">
            <v>ARGAMASSA TRAÇO 1:2:8 (EM VOLUME DE CIMENTO, CAL E AREIA MÉDIA ÚMIDA) PARA EMBOÇO/MASSA ÚNICA/ASSENTAMENTO DE ALVENARIA DE VEDAÇÃO, PREPARO MECÂNICO COM MISTURADOR DE EIXO HORIZONTAL DE 300 KG. AF_08/2019</v>
          </cell>
          <cell r="I6739" t="str">
            <v>M3</v>
          </cell>
          <cell r="J6739" t="str">
            <v>COEFICIENTE DE REPRESENTATIVIDADE</v>
          </cell>
          <cell r="K6739" t="str">
            <v>584,76</v>
          </cell>
        </row>
        <row r="6740">
          <cell r="A6740" t="str">
            <v>SERVICOS DIVERSOS</v>
          </cell>
          <cell r="B6740" t="str">
            <v>SEDI</v>
          </cell>
          <cell r="C6740" t="str">
            <v>ARGAMASSAS</v>
          </cell>
          <cell r="D6740" t="str">
            <v>0210</v>
          </cell>
        </row>
        <row r="6740">
          <cell r="G6740">
            <v>87336</v>
          </cell>
          <cell r="H6740" t="str">
            <v>ARGAMASSA TRAÇO 1:2:8 (EM VOLUME DE CIMENTO, CAL E AREIA MÉDIA ÚMIDA) PARA EMBOÇO/MASSA ÚNICA/ASSENTAMENTO DE ALVENARIA DE VEDAÇÃO, PREPARO MECÂNICO COM MISTURADOR DE EIXO HORIZONTAL DE 600 KG. AF_08/2019</v>
          </cell>
          <cell r="I6740" t="str">
            <v>M3</v>
          </cell>
          <cell r="J6740" t="str">
            <v>COEFICIENTE DE REPRESENTATIVIDADE</v>
          </cell>
          <cell r="K6740" t="str">
            <v>570,38</v>
          </cell>
        </row>
        <row r="6741">
          <cell r="A6741" t="str">
            <v>SERVICOS DIVERSOS</v>
          </cell>
          <cell r="B6741" t="str">
            <v>SEDI</v>
          </cell>
          <cell r="C6741" t="str">
            <v>ARGAMASSAS</v>
          </cell>
          <cell r="D6741" t="str">
            <v>0210</v>
          </cell>
        </row>
        <row r="6741">
          <cell r="G6741">
            <v>87337</v>
          </cell>
          <cell r="H6741" t="str">
            <v>ARGAMASSA TRAÇO 1:2:9 (EM VOLUME DE CIMENTO, CAL E AREIA MÉDIA ÚMIDA) PARA EMBOÇO/MASSA ÚNICA/ASSENTAMENTO DE ALVENARIA DE VEDAÇÃO, PREPARO MECÂNICO COM MISTURADOR DE EIXO HORIZONTAL DE 300 KG. AF_08/2019</v>
          </cell>
          <cell r="I6741" t="str">
            <v>M3</v>
          </cell>
          <cell r="J6741" t="str">
            <v>COEFICIENTE DE REPRESENTATIVIDADE</v>
          </cell>
          <cell r="K6741" t="str">
            <v>577,77</v>
          </cell>
        </row>
        <row r="6742">
          <cell r="A6742" t="str">
            <v>SERVICOS DIVERSOS</v>
          </cell>
          <cell r="B6742" t="str">
            <v>SEDI</v>
          </cell>
          <cell r="C6742" t="str">
            <v>ARGAMASSAS</v>
          </cell>
          <cell r="D6742" t="str">
            <v>0210</v>
          </cell>
        </row>
        <row r="6742">
          <cell r="G6742">
            <v>87338</v>
          </cell>
          <cell r="H6742" t="str">
            <v>ARGAMASSA TRAÇO 1:3:12 (EM VOLUME DE CIMENTO, CAL E AREIA MÉDIA ÚMIDA) PARA EMBOÇO/MASSA ÚNICA/ASSENTAMENTO DE ALVENARIA DE VEDAÇÃO, PREPARO MECÂNICO COM MISTURADOR DE EIXO HORIZONTAL DE 600 KG. AF_08/2019</v>
          </cell>
          <cell r="I6742" t="str">
            <v>M3</v>
          </cell>
          <cell r="J6742" t="str">
            <v>COEFICIENTE DE REPRESENTATIVIDADE</v>
          </cell>
          <cell r="K6742" t="str">
            <v>556,05</v>
          </cell>
        </row>
        <row r="6743">
          <cell r="A6743" t="str">
            <v>SERVICOS DIVERSOS</v>
          </cell>
          <cell r="B6743" t="str">
            <v>SEDI</v>
          </cell>
          <cell r="C6743" t="str">
            <v>ARGAMASSAS</v>
          </cell>
          <cell r="D6743" t="str">
            <v>0210</v>
          </cell>
        </row>
        <row r="6743">
          <cell r="G6743">
            <v>87339</v>
          </cell>
          <cell r="H6743" t="str">
            <v>ARGAMASSA TRAÇO 1:3 (EM VOLUME DE CIMENTO E AREIA MÉDIA ÚMIDA) PARA CONTRAPISO, PREPARO MECÂNICO COM MISTURADOR DE EIXO HORIZONTAL DE 160 KG. AF_08/2019</v>
          </cell>
          <cell r="I6743" t="str">
            <v>M3</v>
          </cell>
          <cell r="J6743" t="str">
            <v>COEFICIENTE DE REPRESENTATIVIDADE</v>
          </cell>
          <cell r="K6743" t="str">
            <v>835,55</v>
          </cell>
        </row>
        <row r="6744">
          <cell r="A6744" t="str">
            <v>SERVICOS DIVERSOS</v>
          </cell>
          <cell r="B6744" t="str">
            <v>SEDI</v>
          </cell>
          <cell r="C6744" t="str">
            <v>ARGAMASSAS</v>
          </cell>
          <cell r="D6744" t="str">
            <v>0210</v>
          </cell>
        </row>
        <row r="6744">
          <cell r="G6744">
            <v>87340</v>
          </cell>
          <cell r="H6744" t="str">
            <v>ARGAMASSA TRAÇO 1:3 (EM VOLUME DE CIMENTO E AREIA MÉDIA ÚMIDA) PARA CONTRAPISO, PREPARO MECÂNICO COM MISTURADOR DE EIXO HORIZONTAL DE 300 KG. AF_08/2019</v>
          </cell>
          <cell r="I6744" t="str">
            <v>M3</v>
          </cell>
          <cell r="J6744" t="str">
            <v>COEFICIENTE DE REPRESENTATIVIDADE</v>
          </cell>
          <cell r="K6744" t="str">
            <v>707,90</v>
          </cell>
        </row>
        <row r="6745">
          <cell r="A6745" t="str">
            <v>SERVICOS DIVERSOS</v>
          </cell>
          <cell r="B6745" t="str">
            <v>SEDI</v>
          </cell>
          <cell r="C6745" t="str">
            <v>ARGAMASSAS</v>
          </cell>
          <cell r="D6745" t="str">
            <v>0210</v>
          </cell>
        </row>
        <row r="6745">
          <cell r="G6745">
            <v>87341</v>
          </cell>
          <cell r="H6745" t="str">
            <v>ARGAMASSA TRAÇO 1:3 (EM VOLUME DE CIMENTO E AREIA MÉDIA ÚMIDA) PARA CONTRAPISO, PREPARO MECÂNICO COM MISTURADOR DE EIXO HORIZONTAL DE 600 KG. AF_08/2019</v>
          </cell>
          <cell r="I6745" t="str">
            <v>M3</v>
          </cell>
          <cell r="J6745" t="str">
            <v>COEFICIENTE DE REPRESENTATIVIDADE</v>
          </cell>
          <cell r="K6745" t="str">
            <v>673,52</v>
          </cell>
        </row>
        <row r="6746">
          <cell r="A6746" t="str">
            <v>SERVICOS DIVERSOS</v>
          </cell>
          <cell r="B6746" t="str">
            <v>SEDI</v>
          </cell>
          <cell r="C6746" t="str">
            <v>ARGAMASSAS</v>
          </cell>
          <cell r="D6746" t="str">
            <v>0210</v>
          </cell>
        </row>
        <row r="6746">
          <cell r="G6746">
            <v>87342</v>
          </cell>
          <cell r="H6746" t="str">
            <v>ARGAMASSA TRAÇO 1:4 (EM VOLUME DE CIMENTO E AREIA MÉDIA ÚMIDA) PARA CONTRAPISO, PREPARO MECÂNICO COM MISTURADOR DE EIXO HORIZONTAL DE 160 KG. AF_08/2019</v>
          </cell>
          <cell r="I6746" t="str">
            <v>M3</v>
          </cell>
          <cell r="J6746" t="str">
            <v>COEFICIENTE DE REPRESENTATIVIDADE</v>
          </cell>
          <cell r="K6746" t="str">
            <v>715,99</v>
          </cell>
        </row>
        <row r="6747">
          <cell r="A6747" t="str">
            <v>SERVICOS DIVERSOS</v>
          </cell>
          <cell r="B6747" t="str">
            <v>SEDI</v>
          </cell>
          <cell r="C6747" t="str">
            <v>ARGAMASSAS</v>
          </cell>
          <cell r="D6747" t="str">
            <v>0210</v>
          </cell>
        </row>
        <row r="6747">
          <cell r="G6747">
            <v>87343</v>
          </cell>
          <cell r="H6747" t="str">
            <v>ARGAMASSA TRAÇO 1:4 (EM VOLUME DE CIMENTO E AREIA MÉDIA ÚMIDA) PARA CONTRAPISO, PREPARO MECÂNICO COM MISTURADOR DE EIXO HORIZONTAL DE 300 KG. AF_08/2019</v>
          </cell>
          <cell r="I6747" t="str">
            <v>M3</v>
          </cell>
          <cell r="J6747" t="str">
            <v>COEFICIENTE DE REPRESENTATIVIDADE</v>
          </cell>
          <cell r="K6747" t="str">
            <v>643,76</v>
          </cell>
        </row>
        <row r="6748">
          <cell r="A6748" t="str">
            <v>SERVICOS DIVERSOS</v>
          </cell>
          <cell r="B6748" t="str">
            <v>SEDI</v>
          </cell>
          <cell r="C6748" t="str">
            <v>ARGAMASSAS</v>
          </cell>
          <cell r="D6748" t="str">
            <v>0210</v>
          </cell>
        </row>
        <row r="6748">
          <cell r="G6748">
            <v>87344</v>
          </cell>
          <cell r="H6748" t="str">
            <v>ARGAMASSA TRAÇO 1:4 (EM VOLUME DE CIMENTO E AREIA MÉDIA ÚMIDA) PARA CONTRAPISO, PREPARO MECÂNICO COM MISTURADOR DE EIXO HORIZONTAL DE 600 KG. AF_08/2019</v>
          </cell>
          <cell r="I6748" t="str">
            <v>M3</v>
          </cell>
          <cell r="J6748" t="str">
            <v>COEFICIENTE DE REPRESENTATIVIDADE</v>
          </cell>
          <cell r="K6748" t="str">
            <v>601,66</v>
          </cell>
        </row>
        <row r="6749">
          <cell r="A6749" t="str">
            <v>SERVICOS DIVERSOS</v>
          </cell>
          <cell r="B6749" t="str">
            <v>SEDI</v>
          </cell>
          <cell r="C6749" t="str">
            <v>ARGAMASSAS</v>
          </cell>
          <cell r="D6749" t="str">
            <v>0210</v>
          </cell>
        </row>
        <row r="6749">
          <cell r="G6749">
            <v>87345</v>
          </cell>
          <cell r="H6749" t="str">
            <v>ARGAMASSA TRAÇO 1:5 (EM VOLUME DE CIMENTO E AREIA MÉDIA ÚMIDA) PARA CONTRAPISO, PREPARO MECÂNICO COM MISTURADOR DE EIXO HORIZONTAL DE 160 KG. AF_08/2019</v>
          </cell>
          <cell r="I6749" t="str">
            <v>M3</v>
          </cell>
          <cell r="J6749" t="str">
            <v>COEFICIENTE DE REPRESENTATIVIDADE</v>
          </cell>
          <cell r="K6749" t="str">
            <v>645,52</v>
          </cell>
        </row>
        <row r="6750">
          <cell r="A6750" t="str">
            <v>SERVICOS DIVERSOS</v>
          </cell>
          <cell r="B6750" t="str">
            <v>SEDI</v>
          </cell>
          <cell r="C6750" t="str">
            <v>ARGAMASSAS</v>
          </cell>
          <cell r="D6750" t="str">
            <v>0210</v>
          </cell>
        </row>
        <row r="6750">
          <cell r="G6750">
            <v>87346</v>
          </cell>
          <cell r="H6750" t="str">
            <v>ARGAMASSA TRAÇO 1:5 (EM VOLUME DE CIMENTO E AREIA MÉDIA ÚMIDA) PARA CONTRAPISO, PREPARO MECÂNICO COM MISTURADOR DE EIXO HORIZONTAL DE 300 KG. AF_08/2019</v>
          </cell>
          <cell r="I6750" t="str">
            <v>M3</v>
          </cell>
          <cell r="J6750" t="str">
            <v>COEFICIENTE DE REPRESENTATIVIDADE</v>
          </cell>
          <cell r="K6750" t="str">
            <v>586,01</v>
          </cell>
        </row>
        <row r="6751">
          <cell r="A6751" t="str">
            <v>SERVICOS DIVERSOS</v>
          </cell>
          <cell r="B6751" t="str">
            <v>SEDI</v>
          </cell>
          <cell r="C6751" t="str">
            <v>ARGAMASSAS</v>
          </cell>
          <cell r="D6751" t="str">
            <v>0210</v>
          </cell>
        </row>
        <row r="6751">
          <cell r="G6751">
            <v>87347</v>
          </cell>
          <cell r="H6751" t="str">
            <v>ARGAMASSA TRAÇO 1:5 (EM VOLUME DE CIMENTO E AREIA MÉDIA ÚMIDA) PARA CONTRAPISO, PREPARO MECÂNICO COM MISTURADOR DE EIXO HORIZONTAL DE 600 KG. AF_08/2019</v>
          </cell>
          <cell r="I6751" t="str">
            <v>M3</v>
          </cell>
          <cell r="J6751" t="str">
            <v>COEFICIENTE DE REPRESENTATIVIDADE</v>
          </cell>
          <cell r="K6751" t="str">
            <v>552,09</v>
          </cell>
        </row>
        <row r="6752">
          <cell r="A6752" t="str">
            <v>SERVICOS DIVERSOS</v>
          </cell>
          <cell r="B6752" t="str">
            <v>SEDI</v>
          </cell>
          <cell r="C6752" t="str">
            <v>ARGAMASSAS</v>
          </cell>
          <cell r="D6752" t="str">
            <v>0210</v>
          </cell>
        </row>
        <row r="6752">
          <cell r="G6752">
            <v>87348</v>
          </cell>
          <cell r="H6752" t="str">
            <v>ARGAMASSA TRAÇO 1:6 (EM VOLUME DE CIMENTO E AREIA MÉDIA ÚMIDA) PARA CONTRAPISO, PREPARO MECÂNICO COM MISTURADOR DE EIXO HORIZONTAL DE 160 KG. AF_08/2019</v>
          </cell>
          <cell r="I6752" t="str">
            <v>M3</v>
          </cell>
          <cell r="J6752" t="str">
            <v>COEFICIENTE DE REPRESENTATIVIDADE</v>
          </cell>
          <cell r="K6752" t="str">
            <v>593,07</v>
          </cell>
        </row>
        <row r="6753">
          <cell r="A6753" t="str">
            <v>SERVICOS DIVERSOS</v>
          </cell>
          <cell r="B6753" t="str">
            <v>SEDI</v>
          </cell>
          <cell r="C6753" t="str">
            <v>ARGAMASSAS</v>
          </cell>
          <cell r="D6753" t="str">
            <v>0210</v>
          </cell>
        </row>
        <row r="6753">
          <cell r="G6753">
            <v>87349</v>
          </cell>
          <cell r="H6753" t="str">
            <v>ARGAMASSA TRAÇO 1:6 (EM VOLUME DE CIMENTO E AREIA MÉDIA ÚMIDA) PARA CONTRAPISO, PREPARO MECÂNICO COM MISTURADOR DE EIXO HORIZONTAL DE 600 KG. AF_08/2019</v>
          </cell>
          <cell r="I6753" t="str">
            <v>M3</v>
          </cell>
          <cell r="J6753" t="str">
            <v>COEFICIENTE DE REPRESENTATIVIDADE</v>
          </cell>
          <cell r="K6753" t="str">
            <v>512,95</v>
          </cell>
        </row>
        <row r="6754">
          <cell r="A6754" t="str">
            <v>SERVICOS DIVERSOS</v>
          </cell>
          <cell r="B6754" t="str">
            <v>SEDI</v>
          </cell>
          <cell r="C6754" t="str">
            <v>ARGAMASSAS</v>
          </cell>
          <cell r="D6754" t="str">
            <v>0210</v>
          </cell>
        </row>
        <row r="6754">
          <cell r="G6754">
            <v>87350</v>
          </cell>
          <cell r="H6754" t="str">
            <v>ARGAMASSA TRAÇO 1:5 (EM VOLUME DE CIMENTO E AREIA GROSSA ÚMIDA) PARA CHAPISCO CONVENCIONAL, PREPARO MECÂNICO COM MISTURADOR DE EIXO HORIZONTAL DE 300 KG. AF_08/2019</v>
          </cell>
          <cell r="I6754" t="str">
            <v>M3</v>
          </cell>
          <cell r="J6754" t="str">
            <v>COEFICIENTE DE REPRESENTATIVIDADE</v>
          </cell>
          <cell r="K6754" t="str">
            <v>509,48</v>
          </cell>
        </row>
        <row r="6755">
          <cell r="A6755" t="str">
            <v>SERVICOS DIVERSOS</v>
          </cell>
          <cell r="B6755" t="str">
            <v>SEDI</v>
          </cell>
          <cell r="C6755" t="str">
            <v>ARGAMASSAS</v>
          </cell>
          <cell r="D6755" t="str">
            <v>0210</v>
          </cell>
        </row>
        <row r="6755">
          <cell r="G6755">
            <v>87351</v>
          </cell>
          <cell r="H6755" t="str">
            <v>ARGAMASSA TRAÇO 1:5 (EM VOLUME DE CIMENTO E AREIA GROSSA ÚMIDA) PARA CHAPISCO CONVENCIONAL, PREPARO MECÂNICO COM MISTURADOR DE EIXO HORIZONTAL DE 600 KG. AF_08/2019</v>
          </cell>
          <cell r="I6755" t="str">
            <v>M3</v>
          </cell>
          <cell r="J6755" t="str">
            <v>COEFICIENTE DE REPRESENTATIVIDADE</v>
          </cell>
          <cell r="K6755" t="str">
            <v>433,25</v>
          </cell>
        </row>
        <row r="6756">
          <cell r="A6756" t="str">
            <v>SERVICOS DIVERSOS</v>
          </cell>
          <cell r="B6756" t="str">
            <v>SEDI</v>
          </cell>
          <cell r="C6756" t="str">
            <v>ARGAMASSAS</v>
          </cell>
          <cell r="D6756" t="str">
            <v>0210</v>
          </cell>
        </row>
        <row r="6756">
          <cell r="G6756">
            <v>87352</v>
          </cell>
          <cell r="H6756" t="str">
            <v>ARGAMASSA TRAÇO 1:3 (EM VOLUME DE CIMENTO E AREIA GROSSA ÚMIDA) PARA CHAPISCO CONVENCIONAL, PREPARO MECÂNICO COM MISTURADOR DE EIXO HORIZONTAL DE 160 KG. AF_08/2019</v>
          </cell>
          <cell r="I6756" t="str">
            <v>M3</v>
          </cell>
          <cell r="J6756" t="str">
            <v>COEFICIENTE DE REPRESENTATIVIDADE</v>
          </cell>
          <cell r="K6756" t="str">
            <v>638,14</v>
          </cell>
        </row>
        <row r="6757">
          <cell r="A6757" t="str">
            <v>SERVICOS DIVERSOS</v>
          </cell>
          <cell r="B6757" t="str">
            <v>SEDI</v>
          </cell>
          <cell r="C6757" t="str">
            <v>ARGAMASSAS</v>
          </cell>
          <cell r="D6757" t="str">
            <v>0210</v>
          </cell>
        </row>
        <row r="6757">
          <cell r="G6757">
            <v>87353</v>
          </cell>
          <cell r="H6757" t="str">
            <v>ARGAMASSA TRAÇO 1:3 (EM VOLUME DE CIMENTO E AREIA GROSSA ÚMIDA) PARA CHAPISCO CONVENCIONAL, PREPARO MECÂNICO COM MISTURADOR DE EIXO HORIZONTAL DE 300 KG. AF_08/2019</v>
          </cell>
          <cell r="I6757" t="str">
            <v>M3</v>
          </cell>
          <cell r="J6757" t="str">
            <v>COEFICIENTE DE REPRESENTATIVIDADE</v>
          </cell>
          <cell r="K6757" t="str">
            <v>558,90</v>
          </cell>
        </row>
        <row r="6758">
          <cell r="A6758" t="str">
            <v>SERVICOS DIVERSOS</v>
          </cell>
          <cell r="B6758" t="str">
            <v>SEDI</v>
          </cell>
          <cell r="C6758" t="str">
            <v>ARGAMASSAS</v>
          </cell>
          <cell r="D6758" t="str">
            <v>0210</v>
          </cell>
        </row>
        <row r="6758">
          <cell r="G6758">
            <v>87354</v>
          </cell>
          <cell r="H6758" t="str">
            <v>ARGAMASSA TRAÇO 1:3 (EM VOLUME DE CIMENTO E AREIA GROSSA ÚMIDA) PARA CHAPISCO CONVENCIONAL, PREPARO MECÂNICO COM MISTURADOR DE EIXO HORIZONTAL DE 600 KG. AF_08/2019</v>
          </cell>
          <cell r="I6758" t="str">
            <v>M3</v>
          </cell>
          <cell r="J6758" t="str">
            <v>COEFICIENTE DE REPRESENTATIVIDADE</v>
          </cell>
          <cell r="K6758" t="str">
            <v>521,52</v>
          </cell>
        </row>
        <row r="6759">
          <cell r="A6759" t="str">
            <v>SERVICOS DIVERSOS</v>
          </cell>
          <cell r="B6759" t="str">
            <v>SEDI</v>
          </cell>
          <cell r="C6759" t="str">
            <v>ARGAMASSAS</v>
          </cell>
          <cell r="D6759" t="str">
            <v>0210</v>
          </cell>
        </row>
        <row r="6759">
          <cell r="G6759">
            <v>87355</v>
          </cell>
          <cell r="H6759" t="str">
            <v>ARGAMASSA TRAÇO 1:4 (EM VOLUME DE CIMENTO E AREIA GROSSA ÚMIDA) PARA CHAPISCO CONVENCIONAL, PREPARO MECÂNICO COM MISTURADOR DE EIXO HORIZONTAL DE 160 KG. AF_08/2019</v>
          </cell>
          <cell r="I6759" t="str">
            <v>M3</v>
          </cell>
          <cell r="J6759" t="str">
            <v>COEFICIENTE DE REPRESENTATIVIDADE</v>
          </cell>
          <cell r="K6759" t="str">
            <v>545,57</v>
          </cell>
        </row>
        <row r="6760">
          <cell r="A6760" t="str">
            <v>SERVICOS DIVERSOS</v>
          </cell>
          <cell r="B6760" t="str">
            <v>SEDI</v>
          </cell>
          <cell r="C6760" t="str">
            <v>ARGAMASSAS</v>
          </cell>
          <cell r="D6760" t="str">
            <v>0210</v>
          </cell>
        </row>
        <row r="6760">
          <cell r="G6760">
            <v>87356</v>
          </cell>
          <cell r="H6760" t="str">
            <v>ARGAMASSA TRAÇO 1:4 (EM VOLUME DE CIMENTO E AREIA GROSSA ÚMIDA) PARA CHAPISCO CONVENCIONAL, PREPARO MECÂNICO COM MISTURADOR DE EIXO HORIZONTAL DE 300 KG. AF_08/2019</v>
          </cell>
          <cell r="I6760" t="str">
            <v>M3</v>
          </cell>
          <cell r="J6760" t="str">
            <v>COEFICIENTE DE REPRESENTATIVIDADE</v>
          </cell>
          <cell r="K6760" t="str">
            <v>492,35</v>
          </cell>
        </row>
        <row r="6761">
          <cell r="A6761" t="str">
            <v>SERVICOS DIVERSOS</v>
          </cell>
          <cell r="B6761" t="str">
            <v>SEDI</v>
          </cell>
          <cell r="C6761" t="str">
            <v>ARGAMASSAS</v>
          </cell>
          <cell r="D6761" t="str">
            <v>0210</v>
          </cell>
        </row>
        <row r="6761">
          <cell r="G6761">
            <v>87357</v>
          </cell>
          <cell r="H6761" t="str">
            <v>ARGAMASSA TRAÇO 1:4 (EM VOLUME DE CIMENTO E AREIA GROSSA ÚMIDA) PARA CHAPISCO CONVENCIONAL, PREPARO MECÂNICO COM MISTURADOR DE EIXO HORIZONTAL DE 600 KG. AF_08/2019</v>
          </cell>
          <cell r="I6761" t="str">
            <v>M3</v>
          </cell>
          <cell r="J6761" t="str">
            <v>COEFICIENTE DE REPRESENTATIVIDADE</v>
          </cell>
          <cell r="K6761" t="str">
            <v>464,42</v>
          </cell>
        </row>
        <row r="6762">
          <cell r="A6762" t="str">
            <v>SERVICOS DIVERSOS</v>
          </cell>
          <cell r="B6762" t="str">
            <v>SEDI</v>
          </cell>
          <cell r="C6762" t="str">
            <v>ARGAMASSAS</v>
          </cell>
          <cell r="D6762" t="str">
            <v>0210</v>
          </cell>
        </row>
        <row r="6762">
          <cell r="G6762">
            <v>87358</v>
          </cell>
          <cell r="H6762" t="str">
            <v>ARGAMASSA TRAÇO 1:5 (EM VOLUME DE CIMENTO E AREIA GROSSA ÚMIDA) COM ADIÇÃO DE EMULSÃO POLIMÉRICA PARA CHAPISCO ROLADO, PREPARO MECÂNICO COM MISTURADOR DE EIXO HORIZONTAL DE 300 KG. AF_08/2019</v>
          </cell>
          <cell r="I6762" t="str">
            <v>M3</v>
          </cell>
          <cell r="J6762" t="str">
            <v>COEFICIENTE DE REPRESENTATIVIDADE</v>
          </cell>
          <cell r="K6762" t="str">
            <v>3.352,39</v>
          </cell>
        </row>
        <row r="6763">
          <cell r="A6763" t="str">
            <v>SERVICOS DIVERSOS</v>
          </cell>
          <cell r="B6763" t="str">
            <v>SEDI</v>
          </cell>
          <cell r="C6763" t="str">
            <v>ARGAMASSAS</v>
          </cell>
          <cell r="D6763" t="str">
            <v>0210</v>
          </cell>
        </row>
        <row r="6763">
          <cell r="G6763">
            <v>87359</v>
          </cell>
          <cell r="H6763" t="str">
            <v>ARGAMASSA TRAÇO 1:5 (EM VOLUME DE CIMENTO E AREIA GROSSA ÚMIDA) COM ADIÇÃO DE EMULSÃO POLIMÉRICA PARA CHAPISCO ROLADO, PREPARO MECÂNICO COM MISTURADOR DE EIXO HORIZONTAL DE 600 KG. AF_08/2019</v>
          </cell>
          <cell r="I6763" t="str">
            <v>M3</v>
          </cell>
          <cell r="J6763" t="str">
            <v>COEFICIENTE DE REPRESENTATIVIDADE</v>
          </cell>
          <cell r="K6763" t="str">
            <v>3.320,06</v>
          </cell>
        </row>
        <row r="6764">
          <cell r="A6764" t="str">
            <v>SERVICOS DIVERSOS</v>
          </cell>
          <cell r="B6764" t="str">
            <v>SEDI</v>
          </cell>
          <cell r="C6764" t="str">
            <v>ARGAMASSAS</v>
          </cell>
          <cell r="D6764" t="str">
            <v>0210</v>
          </cell>
        </row>
        <row r="6764">
          <cell r="G6764">
            <v>87360</v>
          </cell>
          <cell r="H6764" t="str">
            <v>ARGAMASSA TRAÇO 1:3 (EM VOLUME DE CIMENTO E AREIA GROSSA ÚMIDA) COM ADIÇÃO DE EMULSÃO POLIMÉRICA PARA CHAPISCO ROLADO, PREPARO MECÂNICO COM MISTURADOR DE EIXO HORIZONTAL DE 160 KG. AF_08/2019</v>
          </cell>
          <cell r="I6764" t="str">
            <v>M3</v>
          </cell>
          <cell r="J6764" t="str">
            <v>COEFICIENTE DE REPRESENTATIVIDADE</v>
          </cell>
          <cell r="K6764" t="str">
            <v>3.459,09</v>
          </cell>
        </row>
        <row r="6765">
          <cell r="A6765" t="str">
            <v>SERVICOS DIVERSOS</v>
          </cell>
          <cell r="B6765" t="str">
            <v>SEDI</v>
          </cell>
          <cell r="C6765" t="str">
            <v>ARGAMASSAS</v>
          </cell>
          <cell r="D6765" t="str">
            <v>0210</v>
          </cell>
        </row>
        <row r="6765">
          <cell r="G6765">
            <v>87361</v>
          </cell>
          <cell r="H6765" t="str">
            <v>ARGAMASSA TRAÇO 1:3 (EM VOLUME DE CIMENTO E AREIA GROSSA ÚMIDA) COM ADIÇÃO DE EMULSÃO POLIMÉRICA PARA CHAPISCO ROLADO, PREPARO MECÂNICO COM MISTURADOR DE EIXO HORIZONTAL DE 300 KG. AF_08/2019</v>
          </cell>
          <cell r="I6765" t="str">
            <v>M3</v>
          </cell>
          <cell r="J6765" t="str">
            <v>COEFICIENTE DE REPRESENTATIVIDADE</v>
          </cell>
          <cell r="K6765" t="str">
            <v>3.412,81</v>
          </cell>
        </row>
        <row r="6766">
          <cell r="A6766" t="str">
            <v>SERVICOS DIVERSOS</v>
          </cell>
          <cell r="B6766" t="str">
            <v>SEDI</v>
          </cell>
          <cell r="C6766" t="str">
            <v>ARGAMASSAS</v>
          </cell>
          <cell r="D6766" t="str">
            <v>0210</v>
          </cell>
        </row>
        <row r="6766">
          <cell r="G6766">
            <v>87362</v>
          </cell>
          <cell r="H6766" t="str">
            <v>ARGAMASSA TRAÇO 1:3 (EM VOLUME DE CIMENTO E AREIA GROSSA ÚMIDA) COM ADIÇÃO DE EMULSÃO POLIMÉRICA PARA CHAPISCO ROLADO, PREPARO MECÂNICO COM MISTURADOR DE EIXO HORIZONTAL DE 600 KG. AF_08/2019</v>
          </cell>
          <cell r="I6766" t="str">
            <v>M3</v>
          </cell>
          <cell r="J6766" t="str">
            <v>COEFICIENTE DE REPRESENTATIVIDADE</v>
          </cell>
          <cell r="K6766" t="str">
            <v>3.408,04</v>
          </cell>
        </row>
        <row r="6767">
          <cell r="A6767" t="str">
            <v>SERVICOS DIVERSOS</v>
          </cell>
          <cell r="B6767" t="str">
            <v>SEDI</v>
          </cell>
          <cell r="C6767" t="str">
            <v>ARGAMASSAS</v>
          </cell>
          <cell r="D6767" t="str">
            <v>0210</v>
          </cell>
        </row>
        <row r="6767">
          <cell r="G6767">
            <v>87363</v>
          </cell>
          <cell r="H6767" t="str">
            <v>ARGAMASSA TRAÇO 1:4 (EM VOLUME DE CIMENTO E AREIA GROSSA ÚMIDA) COM ADIÇÃO DE EMULSÃO POLIMÉRICA PARA CHAPISCO ROLADO, PREPARO MECÂNICO COM MISTURADOR DE EIXO HORIZONTAL DE 300 KG. AF_08/2019</v>
          </cell>
          <cell r="I6767" t="str">
            <v>M3</v>
          </cell>
          <cell r="J6767" t="str">
            <v>COEFICIENTE DE REPRESENTATIVIDADE</v>
          </cell>
          <cell r="K6767" t="str">
            <v>3.390,08</v>
          </cell>
        </row>
        <row r="6768">
          <cell r="A6768" t="str">
            <v>SERVICOS DIVERSOS</v>
          </cell>
          <cell r="B6768" t="str">
            <v>SEDI</v>
          </cell>
          <cell r="C6768" t="str">
            <v>ARGAMASSAS</v>
          </cell>
          <cell r="D6768" t="str">
            <v>0210</v>
          </cell>
        </row>
        <row r="6768">
          <cell r="G6768">
            <v>87364</v>
          </cell>
          <cell r="H6768" t="str">
            <v>ARGAMASSA TRAÇO 1:4 (EM VOLUME DE CIMENTO E AREIA GROSSA ÚMIDA) COM ADIÇÃO DE EMULSÃO POLIMÉRICA PARA CHAPISCO ROLADO, PREPARO MECÂNICO COM MISTURADOR DE EIXO HORIZONTAL DE 600 KG. AF_08/2019</v>
          </cell>
          <cell r="I6768" t="str">
            <v>M3</v>
          </cell>
          <cell r="J6768" t="str">
            <v>COEFICIENTE DE REPRESENTATIVIDADE</v>
          </cell>
          <cell r="K6768" t="str">
            <v>3.356,99</v>
          </cell>
        </row>
        <row r="6769">
          <cell r="A6769" t="str">
            <v>SERVICOS DIVERSOS</v>
          </cell>
          <cell r="B6769" t="str">
            <v>SEDI</v>
          </cell>
          <cell r="C6769" t="str">
            <v>ARGAMASSAS</v>
          </cell>
          <cell r="D6769" t="str">
            <v>0210</v>
          </cell>
        </row>
        <row r="6769">
          <cell r="G6769">
            <v>87365</v>
          </cell>
          <cell r="H6769" t="str">
            <v>ARGAMASSA TRAÇO 1:7 (EM VOLUME DE CIMENTO E AREIA MÉDIA ÚMIDA) COM ADIÇÃO DE PLASTIFICANTE PARA EMBOÇO/MASSA ÚNICA/ASSENTAMENTO DE ALVENARIA DE VEDAÇÃO, PREPARO MANUAL. AF_08/2019</v>
          </cell>
          <cell r="I6769" t="str">
            <v>M3</v>
          </cell>
          <cell r="J6769" t="str">
            <v>COEFICIENTE DE REPRESENTATIVIDADE</v>
          </cell>
          <cell r="K6769" t="str">
            <v>552,77</v>
          </cell>
        </row>
        <row r="6770">
          <cell r="A6770" t="str">
            <v>SERVICOS DIVERSOS</v>
          </cell>
          <cell r="B6770" t="str">
            <v>SEDI</v>
          </cell>
          <cell r="C6770" t="str">
            <v>ARGAMASSAS</v>
          </cell>
          <cell r="D6770" t="str">
            <v>0210</v>
          </cell>
        </row>
        <row r="6770">
          <cell r="G6770">
            <v>87366</v>
          </cell>
          <cell r="H6770" t="str">
            <v>ARGAMASSA TRAÇO 1:6 (EM VOLUME DE CIMENTO E AREIA MÉDIA ÚMIDA) COM ADIÇÃO DE PLASTIFICANTE PARA EMBOÇO/MASSA ÚNICA/ASSENTAMENTO DE ALVENARIA DE VEDAÇÃO, PREPARO MANUAL. AF_08/2019</v>
          </cell>
          <cell r="I6770" t="str">
            <v>M3</v>
          </cell>
          <cell r="J6770" t="str">
            <v>COEFICIENTE DE REPRESENTATIVIDADE</v>
          </cell>
          <cell r="K6770" t="str">
            <v>582,18</v>
          </cell>
        </row>
        <row r="6771">
          <cell r="A6771" t="str">
            <v>SERVICOS DIVERSOS</v>
          </cell>
          <cell r="B6771" t="str">
            <v>SEDI</v>
          </cell>
          <cell r="C6771" t="str">
            <v>ARGAMASSAS</v>
          </cell>
          <cell r="D6771" t="str">
            <v>0210</v>
          </cell>
        </row>
        <row r="6771">
          <cell r="G6771">
            <v>87367</v>
          </cell>
          <cell r="H6771" t="str">
            <v>ARGAMASSA TRAÇO 1:1:6 (EM VOLUME DE CIMENTO, CAL E AREIA MÉDIA ÚMIDA) PARA EMBOÇO/MASSA ÚNICA/ASSENTAMENTO DE ALVENARIA DE VEDAÇÃO, PREPARO MANUAL. AF_08/2019</v>
          </cell>
          <cell r="I6771" t="str">
            <v>M3</v>
          </cell>
          <cell r="J6771" t="str">
            <v>COEFICIENTE DE REPRESENTATIVIDADE</v>
          </cell>
          <cell r="K6771" t="str">
            <v>690,05</v>
          </cell>
        </row>
        <row r="6772">
          <cell r="A6772" t="str">
            <v>SERVICOS DIVERSOS</v>
          </cell>
          <cell r="B6772" t="str">
            <v>SEDI</v>
          </cell>
          <cell r="C6772" t="str">
            <v>ARGAMASSAS</v>
          </cell>
          <cell r="D6772" t="str">
            <v>0210</v>
          </cell>
        </row>
        <row r="6772">
          <cell r="G6772">
            <v>87368</v>
          </cell>
          <cell r="H6772" t="str">
            <v>ARGAMASSA TRAÇO 1:1,5:7,5 (EM VOLUME DE CIMENTO, CAL E AREIA MÉDIA ÚMIDA) PARA EMBOÇO/MASSA ÚNICA/ASSENTAMENTO DE ALVENARIA DE VEDAÇÃO, PREPARO MANUAL. AF_08/2019</v>
          </cell>
          <cell r="I6772" t="str">
            <v>M3</v>
          </cell>
          <cell r="J6772" t="str">
            <v>COEFICIENTE DE REPRESENTATIVIDADE</v>
          </cell>
          <cell r="K6772" t="str">
            <v>675,07</v>
          </cell>
        </row>
        <row r="6773">
          <cell r="A6773" t="str">
            <v>SERVICOS DIVERSOS</v>
          </cell>
          <cell r="B6773" t="str">
            <v>SEDI</v>
          </cell>
          <cell r="C6773" t="str">
            <v>ARGAMASSAS</v>
          </cell>
          <cell r="D6773" t="str">
            <v>0210</v>
          </cell>
        </row>
        <row r="6773">
          <cell r="G6773">
            <v>87369</v>
          </cell>
          <cell r="H6773" t="str">
            <v>ARGAMASSA TRAÇO 1:2:8 (EM VOLUME DE CIMENTO, CAL E AREIA MÉDIA ÚMIDA) PARA EMBOÇO/MASSA ÚNICA/ASSENTAMENTO DE ALVENARIA DE VEDAÇÃO, PREPARO MANUAL. AF_08/2019</v>
          </cell>
          <cell r="I6773" t="str">
            <v>M3</v>
          </cell>
          <cell r="J6773" t="str">
            <v>COEFICIENTE DE REPRESENTATIVIDADE</v>
          </cell>
          <cell r="K6773" t="str">
            <v>693,42</v>
          </cell>
        </row>
        <row r="6774">
          <cell r="A6774" t="str">
            <v>SERVICOS DIVERSOS</v>
          </cell>
          <cell r="B6774" t="str">
            <v>SEDI</v>
          </cell>
          <cell r="C6774" t="str">
            <v>ARGAMASSAS</v>
          </cell>
          <cell r="D6774" t="str">
            <v>0210</v>
          </cell>
        </row>
        <row r="6774">
          <cell r="G6774">
            <v>87370</v>
          </cell>
          <cell r="H6774" t="str">
            <v>ARGAMASSA TRAÇO 1:2:9 (EM VOLUME DE CIMENTO, CAL E AREIA MÉDIA ÚMIDA) PARA EMBOÇO/MASSA ÚNICA/ASSENTAMENTO DE ALVENARIA DE VEDAÇÃO, PREPARO MANUAL. AF_08/2019</v>
          </cell>
          <cell r="I6774" t="str">
            <v>M3</v>
          </cell>
          <cell r="J6774" t="str">
            <v>COEFICIENTE DE REPRESENTATIVIDADE</v>
          </cell>
          <cell r="K6774" t="str">
            <v>667,67</v>
          </cell>
        </row>
        <row r="6775">
          <cell r="A6775" t="str">
            <v>SERVICOS DIVERSOS</v>
          </cell>
          <cell r="B6775" t="str">
            <v>SEDI</v>
          </cell>
          <cell r="C6775" t="str">
            <v>ARGAMASSAS</v>
          </cell>
          <cell r="D6775" t="str">
            <v>0210</v>
          </cell>
        </row>
        <row r="6775">
          <cell r="G6775">
            <v>87371</v>
          </cell>
          <cell r="H6775" t="str">
            <v>ARGAMASSA TRAÇO 1:3:12 (EM VOLUME DE CIMENTO, CAL E AREIA MÉDIA ÚMIDA) PARA EMBOÇO/MASSA ÚNICA/ASSENTAMENTO DE ALVENARIA DE VEDAÇÃO, PREPARO MANUAL. AF_08/2019</v>
          </cell>
          <cell r="I6775" t="str">
            <v>M3</v>
          </cell>
          <cell r="J6775" t="str">
            <v>COEFICIENTE DE REPRESENTATIVIDADE</v>
          </cell>
          <cell r="K6775" t="str">
            <v>657,25</v>
          </cell>
        </row>
        <row r="6776">
          <cell r="A6776" t="str">
            <v>SERVICOS DIVERSOS</v>
          </cell>
          <cell r="B6776" t="str">
            <v>SEDI</v>
          </cell>
          <cell r="C6776" t="str">
            <v>ARGAMASSAS</v>
          </cell>
          <cell r="D6776" t="str">
            <v>0210</v>
          </cell>
        </row>
        <row r="6776">
          <cell r="G6776">
            <v>87372</v>
          </cell>
          <cell r="H6776" t="str">
            <v>ARGAMASSA TRAÇO 1:3 (EM VOLUME DE CIMENTO E AREIA MÉDIA ÚMIDA) PARA CONTRAPISO, PREPARO MANUAL. AF_08/2019</v>
          </cell>
          <cell r="I6776" t="str">
            <v>M3</v>
          </cell>
          <cell r="J6776" t="str">
            <v>COEFICIENTE DE REPRESENTATIVIDADE</v>
          </cell>
          <cell r="K6776" t="str">
            <v>811,72</v>
          </cell>
        </row>
        <row r="6777">
          <cell r="A6777" t="str">
            <v>SERVICOS DIVERSOS</v>
          </cell>
          <cell r="B6777" t="str">
            <v>SEDI</v>
          </cell>
          <cell r="C6777" t="str">
            <v>ARGAMASSAS</v>
          </cell>
          <cell r="D6777" t="str">
            <v>0210</v>
          </cell>
        </row>
        <row r="6777">
          <cell r="G6777">
            <v>87373</v>
          </cell>
          <cell r="H6777" t="str">
            <v>ARGAMASSA TRAÇO 1:4 (EM VOLUME DE CIMENTO E AREIA MÉDIA ÚMIDA) PARA CONTRAPISO, PREPARO MANUAL. AF_08/2019</v>
          </cell>
          <cell r="I6777" t="str">
            <v>M3</v>
          </cell>
          <cell r="J6777" t="str">
            <v>COEFICIENTE DE REPRESENTATIVIDADE</v>
          </cell>
          <cell r="K6777" t="str">
            <v>727,52</v>
          </cell>
        </row>
        <row r="6778">
          <cell r="A6778" t="str">
            <v>SERVICOS DIVERSOS</v>
          </cell>
          <cell r="B6778" t="str">
            <v>SEDI</v>
          </cell>
          <cell r="C6778" t="str">
            <v>ARGAMASSAS</v>
          </cell>
          <cell r="D6778" t="str">
            <v>0210</v>
          </cell>
        </row>
        <row r="6778">
          <cell r="G6778">
            <v>87374</v>
          </cell>
          <cell r="H6778" t="str">
            <v>ARGAMASSA TRAÇO 1:5 (EM VOLUME DE CIMENTO E AREIA MÉDIA ÚMIDA) PARA CONTRAPISO, PREPARO MANUAL. AF_08/2019</v>
          </cell>
          <cell r="I6778" t="str">
            <v>M3</v>
          </cell>
          <cell r="J6778" t="str">
            <v>COEFICIENTE DE REPRESENTATIVIDADE</v>
          </cell>
          <cell r="K6778" t="str">
            <v>679,03</v>
          </cell>
        </row>
        <row r="6779">
          <cell r="A6779" t="str">
            <v>SERVICOS DIVERSOS</v>
          </cell>
          <cell r="B6779" t="str">
            <v>SEDI</v>
          </cell>
          <cell r="C6779" t="str">
            <v>ARGAMASSAS</v>
          </cell>
          <cell r="D6779" t="str">
            <v>0210</v>
          </cell>
        </row>
        <row r="6779">
          <cell r="G6779">
            <v>87375</v>
          </cell>
          <cell r="H6779" t="str">
            <v>ARGAMASSA TRAÇO 1:6 (EM VOLUME DE CIMENTO E AREIA MÉDIA ÚMIDA) PARA CONTRAPISO, PREPARO MANUAL. AF_08/2019</v>
          </cell>
          <cell r="I6779" t="str">
            <v>M3</v>
          </cell>
          <cell r="J6779" t="str">
            <v>COEFICIENTE DE REPRESENTATIVIDADE</v>
          </cell>
          <cell r="K6779" t="str">
            <v>647,73</v>
          </cell>
        </row>
        <row r="6780">
          <cell r="A6780" t="str">
            <v>SERVICOS DIVERSOS</v>
          </cell>
          <cell r="B6780" t="str">
            <v>SEDI</v>
          </cell>
          <cell r="C6780" t="str">
            <v>ARGAMASSAS</v>
          </cell>
          <cell r="D6780" t="str">
            <v>0210</v>
          </cell>
        </row>
        <row r="6780">
          <cell r="G6780">
            <v>87376</v>
          </cell>
          <cell r="H6780" t="str">
            <v>ARGAMASSA TRAÇO 1:5 (EM VOLUME DE CIMENTO E AREIA GROSSA ÚMIDA) PARA CHAPISCO CONVENCIONAL, PREPARO MANUAL. AF_08/2019</v>
          </cell>
          <cell r="I6780" t="str">
            <v>M3</v>
          </cell>
          <cell r="J6780" t="str">
            <v>COEFICIENTE DE REPRESENTATIVIDADE</v>
          </cell>
          <cell r="K6780" t="str">
            <v>556,61</v>
          </cell>
        </row>
        <row r="6781">
          <cell r="A6781" t="str">
            <v>SERVICOS DIVERSOS</v>
          </cell>
          <cell r="B6781" t="str">
            <v>SEDI</v>
          </cell>
          <cell r="C6781" t="str">
            <v>ARGAMASSAS</v>
          </cell>
          <cell r="D6781" t="str">
            <v>0210</v>
          </cell>
        </row>
        <row r="6781">
          <cell r="G6781">
            <v>87377</v>
          </cell>
          <cell r="H6781" t="str">
            <v>ARGAMASSA TRAÇO 1:3 (EM VOLUME DE CIMENTO E AREIA GROSSA ÚMIDA) PARA CHAPISCO CONVENCIONAL, PREPARO MANUAL. AF_08/2019</v>
          </cell>
          <cell r="I6781" t="str">
            <v>M3</v>
          </cell>
          <cell r="J6781" t="str">
            <v>COEFICIENTE DE REPRESENTATIVIDADE</v>
          </cell>
          <cell r="K6781" t="str">
            <v>652,88</v>
          </cell>
        </row>
        <row r="6782">
          <cell r="A6782" t="str">
            <v>SERVICOS DIVERSOS</v>
          </cell>
          <cell r="B6782" t="str">
            <v>SEDI</v>
          </cell>
          <cell r="C6782" t="str">
            <v>ARGAMASSAS</v>
          </cell>
          <cell r="D6782" t="str">
            <v>0210</v>
          </cell>
        </row>
        <row r="6782">
          <cell r="G6782">
            <v>87378</v>
          </cell>
          <cell r="H6782" t="str">
            <v>ARGAMASSA TRAÇO 1:4 (EM VOLUME DE CIMENTO E AREIA GROSSA ÚMIDA) PARA CHAPISCO CONVENCIONAL, PREPARO MANUAL. AF_08/2019</v>
          </cell>
          <cell r="I6782" t="str">
            <v>M3</v>
          </cell>
          <cell r="J6782" t="str">
            <v>COEFICIENTE DE REPRESENTATIVIDADE</v>
          </cell>
          <cell r="K6782" t="str">
            <v>590,92</v>
          </cell>
        </row>
        <row r="6783">
          <cell r="A6783" t="str">
            <v>SERVICOS DIVERSOS</v>
          </cell>
          <cell r="B6783" t="str">
            <v>SEDI</v>
          </cell>
          <cell r="C6783" t="str">
            <v>ARGAMASSAS</v>
          </cell>
          <cell r="D6783" t="str">
            <v>0210</v>
          </cell>
        </row>
        <row r="6783">
          <cell r="G6783">
            <v>87379</v>
          </cell>
          <cell r="H6783" t="str">
            <v>ARGAMASSA TRAÇO 1:5 (EM VOLUME DE CIMENTO E AREIA GROSSA ÚMIDA) COM ADIÇÃO DE EMULSÃO POLIMÉRICA PARA CHAPISCO ROLADO, PREPARO MANUAL. AF_08/2019</v>
          </cell>
          <cell r="I6783" t="str">
            <v>M3</v>
          </cell>
          <cell r="J6783" t="str">
            <v>COEFICIENTE DE REPRESENTATIVIDADE</v>
          </cell>
          <cell r="K6783" t="str">
            <v>3.461,58</v>
          </cell>
        </row>
        <row r="6784">
          <cell r="A6784" t="str">
            <v>SERVICOS DIVERSOS</v>
          </cell>
          <cell r="B6784" t="str">
            <v>SEDI</v>
          </cell>
          <cell r="C6784" t="str">
            <v>ARGAMASSAS</v>
          </cell>
          <cell r="D6784" t="str">
            <v>0210</v>
          </cell>
        </row>
        <row r="6784">
          <cell r="G6784">
            <v>87380</v>
          </cell>
          <cell r="H6784" t="str">
            <v>ARGAMASSA TRAÇO 1:3 (EM VOLUME DE CIMENTO E AREIA GROSSA ÚMIDA) COM ADIÇÃO DE EMULSÃO POLIMÉRICA PARA CHAPISCO ROLADO, PREPARO MANUAL. AF_08/2019</v>
          </cell>
          <cell r="I6784" t="str">
            <v>M3</v>
          </cell>
          <cell r="J6784" t="str">
            <v>COEFICIENTE DE REPRESENTATIVIDADE</v>
          </cell>
          <cell r="K6784" t="str">
            <v>3.554,47</v>
          </cell>
        </row>
        <row r="6785">
          <cell r="A6785" t="str">
            <v>SERVICOS DIVERSOS</v>
          </cell>
          <cell r="B6785" t="str">
            <v>SEDI</v>
          </cell>
          <cell r="C6785" t="str">
            <v>ARGAMASSAS</v>
          </cell>
          <cell r="D6785" t="str">
            <v>0210</v>
          </cell>
        </row>
        <row r="6785">
          <cell r="G6785">
            <v>87381</v>
          </cell>
          <cell r="H6785" t="str">
            <v>ARGAMASSA TRAÇO 1:4 (EM VOLUME DE CIMENTO E AREIA GROSSA ÚMIDA) COM ADIÇÃO DE EMULSÃO POLIMÉRICA PARA CHAPISCO ROLADO, PREPARO MANUAL. AF_08/2019</v>
          </cell>
          <cell r="I6785" t="str">
            <v>M3</v>
          </cell>
          <cell r="J6785" t="str">
            <v>COEFICIENTE DE REPRESENTATIVIDADE</v>
          </cell>
          <cell r="K6785" t="str">
            <v>3.494,27</v>
          </cell>
        </row>
        <row r="6786">
          <cell r="A6786" t="str">
            <v>SERVICOS DIVERSOS</v>
          </cell>
          <cell r="B6786" t="str">
            <v>SEDI</v>
          </cell>
          <cell r="C6786" t="str">
            <v>ARGAMASSAS</v>
          </cell>
          <cell r="D6786" t="str">
            <v>0210</v>
          </cell>
        </row>
        <row r="6786">
          <cell r="G6786">
            <v>87382</v>
          </cell>
          <cell r="H6786" t="str">
            <v>ARGAMASSA INDUSTRIALIZADA MULTIUSO PARA REVESTIMENTOS E ASSENTAMENTO DA ALVENARIA, PREPARO COM MISTURADOR DE EIXO HORIZONTAL DE 160 KG. AF_08/2019</v>
          </cell>
          <cell r="I6786" t="str">
            <v>M3</v>
          </cell>
          <cell r="J6786" t="str">
            <v>COEFICIENTE DE REPRESENTATIVIDADE</v>
          </cell>
          <cell r="K6786" t="str">
            <v>1.488,83</v>
          </cell>
        </row>
        <row r="6787">
          <cell r="A6787" t="str">
            <v>SERVICOS DIVERSOS</v>
          </cell>
          <cell r="B6787" t="str">
            <v>SEDI</v>
          </cell>
          <cell r="C6787" t="str">
            <v>ARGAMASSAS</v>
          </cell>
          <cell r="D6787" t="str">
            <v>0210</v>
          </cell>
        </row>
        <row r="6787">
          <cell r="G6787">
            <v>87383</v>
          </cell>
          <cell r="H6787" t="str">
            <v>ARGAMASSA INDUSTRIALIZADA MULTIUSO PARA REVESTIMENTOS E ASSENTAMENTO DA ALVENARIA, PREPARO COM MISTURADOR DE EIXO HORIZONTAL DE 300 KG. AF_08/2019</v>
          </cell>
          <cell r="I6787" t="str">
            <v>M3</v>
          </cell>
          <cell r="J6787" t="str">
            <v>COEFICIENTE DE REPRESENTATIVIDADE</v>
          </cell>
          <cell r="K6787" t="str">
            <v>1.480,62</v>
          </cell>
        </row>
        <row r="6788">
          <cell r="A6788" t="str">
            <v>SERVICOS DIVERSOS</v>
          </cell>
          <cell r="B6788" t="str">
            <v>SEDI</v>
          </cell>
          <cell r="C6788" t="str">
            <v>ARGAMASSAS</v>
          </cell>
          <cell r="D6788" t="str">
            <v>0210</v>
          </cell>
        </row>
        <row r="6788">
          <cell r="G6788">
            <v>87384</v>
          </cell>
          <cell r="H6788" t="str">
            <v>ARGAMASSA INDUSTRIALIZADA MULTIUSO PARA REVESTIMENTOS E ASSENTAMENTO DA ALVENARIA, PREPARO COM MISTURADOR DE EIXO HORIZONTAL DE 600 KG. AF_08/2019</v>
          </cell>
          <cell r="I6788" t="str">
            <v>M3</v>
          </cell>
          <cell r="J6788" t="str">
            <v>COEFICIENTE DE REPRESENTATIVIDADE</v>
          </cell>
          <cell r="K6788" t="str">
            <v>1.467,56</v>
          </cell>
        </row>
        <row r="6789">
          <cell r="A6789" t="str">
            <v>SERVICOS DIVERSOS</v>
          </cell>
          <cell r="B6789" t="str">
            <v>SEDI</v>
          </cell>
          <cell r="C6789" t="str">
            <v>ARGAMASSAS</v>
          </cell>
          <cell r="D6789" t="str">
            <v>0210</v>
          </cell>
        </row>
        <row r="6789">
          <cell r="G6789">
            <v>87385</v>
          </cell>
          <cell r="H6789" t="str">
            <v>ARGAMASSA PRONTA PARA CONTRAPISO, PREPARO COM MISTURADOR DE EIXO HORIZONTAL DE 160 KG. AF_08/2019</v>
          </cell>
          <cell r="I6789" t="str">
            <v>M3</v>
          </cell>
          <cell r="J6789" t="str">
            <v>COEFICIENTE DE REPRESENTATIVIDADE</v>
          </cell>
          <cell r="K6789" t="str">
            <v>1.729,90</v>
          </cell>
        </row>
        <row r="6790">
          <cell r="A6790" t="str">
            <v>SERVICOS DIVERSOS</v>
          </cell>
          <cell r="B6790" t="str">
            <v>SEDI</v>
          </cell>
          <cell r="C6790" t="str">
            <v>ARGAMASSAS</v>
          </cell>
          <cell r="D6790" t="str">
            <v>0210</v>
          </cell>
        </row>
        <row r="6790">
          <cell r="G6790">
            <v>87386</v>
          </cell>
          <cell r="H6790" t="str">
            <v>ARGAMASSA PRONTA PARA CONTRAPISO, PREPARO COM MISTURADOR DE EIXO HORIZONTAL DE 300 KG. AF_08/2019</v>
          </cell>
          <cell r="I6790" t="str">
            <v>M3</v>
          </cell>
          <cell r="J6790" t="str">
            <v>COEFICIENTE DE REPRESENTATIVIDADE</v>
          </cell>
          <cell r="K6790" t="str">
            <v>1.715,76</v>
          </cell>
        </row>
        <row r="6791">
          <cell r="A6791" t="str">
            <v>SERVICOS DIVERSOS</v>
          </cell>
          <cell r="B6791" t="str">
            <v>SEDI</v>
          </cell>
          <cell r="C6791" t="str">
            <v>ARGAMASSAS</v>
          </cell>
          <cell r="D6791" t="str">
            <v>0210</v>
          </cell>
        </row>
        <row r="6791">
          <cell r="G6791">
            <v>87387</v>
          </cell>
          <cell r="H6791" t="str">
            <v>ARGAMASSA PRONTA PARA CONTRAPISO, PREPARO COM MISTURADOR DE EIXO HORIZONTAL DE 600 KG. AF_08/2019</v>
          </cell>
          <cell r="I6791" t="str">
            <v>M3</v>
          </cell>
          <cell r="J6791" t="str">
            <v>COEFICIENTE DE REPRESENTATIVIDADE</v>
          </cell>
          <cell r="K6791" t="str">
            <v>1.703,72</v>
          </cell>
        </row>
        <row r="6792">
          <cell r="A6792" t="str">
            <v>SERVICOS DIVERSOS</v>
          </cell>
          <cell r="B6792" t="str">
            <v>SEDI</v>
          </cell>
          <cell r="C6792" t="str">
            <v>ARGAMASSAS</v>
          </cell>
          <cell r="D6792" t="str">
            <v>0210</v>
          </cell>
        </row>
        <row r="6792">
          <cell r="G6792">
            <v>87388</v>
          </cell>
          <cell r="H6792" t="str">
            <v>ARGAMASSA PARA REVESTIMENTO DECORATIVO MONOCAMADA (MONOCAPA), PREPARO COM MISTURADOR DE EIXO HORIZONTAL DE 160 KG. AF_08/2019</v>
          </cell>
          <cell r="I6792" t="str">
            <v>M3</v>
          </cell>
          <cell r="J6792" t="str">
            <v>COEFICIENTE DE REPRESENTATIVIDADE</v>
          </cell>
          <cell r="K6792" t="str">
            <v>4.105,95</v>
          </cell>
        </row>
        <row r="6793">
          <cell r="A6793" t="str">
            <v>SERVICOS DIVERSOS</v>
          </cell>
          <cell r="B6793" t="str">
            <v>SEDI</v>
          </cell>
          <cell r="C6793" t="str">
            <v>ARGAMASSAS</v>
          </cell>
          <cell r="D6793" t="str">
            <v>0210</v>
          </cell>
        </row>
        <row r="6793">
          <cell r="G6793">
            <v>87389</v>
          </cell>
          <cell r="H6793" t="str">
            <v>ARGAMASSA PARA REVESTIMENTO DECORATIVO MONOCAMADA (MONOCAPA), PREPARO COM MISTURADOR DE EIXO HORIZONTAL DE 300 KG. AF_08/2019</v>
          </cell>
          <cell r="I6793" t="str">
            <v>M3</v>
          </cell>
          <cell r="J6793" t="str">
            <v>COEFICIENTE DE REPRESENTATIVIDADE</v>
          </cell>
          <cell r="K6793" t="str">
            <v>4.116,01</v>
          </cell>
        </row>
        <row r="6794">
          <cell r="A6794" t="str">
            <v>SERVICOS DIVERSOS</v>
          </cell>
          <cell r="B6794" t="str">
            <v>SEDI</v>
          </cell>
          <cell r="C6794" t="str">
            <v>ARGAMASSAS</v>
          </cell>
          <cell r="D6794" t="str">
            <v>0210</v>
          </cell>
        </row>
        <row r="6794">
          <cell r="G6794">
            <v>87390</v>
          </cell>
          <cell r="H6794" t="str">
            <v>ARGAMASSA PARA REVESTIMENTO DECORATIVO MONOCAMADA (MONOCAPA), PREPARO COM MISTURADOR DE EIXO HORIZONTAL DE 600 KG. AF_08/2019</v>
          </cell>
          <cell r="I6794" t="str">
            <v>M3</v>
          </cell>
          <cell r="J6794" t="str">
            <v>COEFICIENTE DE REPRESENTATIVIDADE</v>
          </cell>
          <cell r="K6794" t="str">
            <v>4.130,15</v>
          </cell>
        </row>
        <row r="6795">
          <cell r="A6795" t="str">
            <v>SERVICOS DIVERSOS</v>
          </cell>
          <cell r="B6795" t="str">
            <v>SEDI</v>
          </cell>
          <cell r="C6795" t="str">
            <v>ARGAMASSAS</v>
          </cell>
          <cell r="D6795" t="str">
            <v>0210</v>
          </cell>
        </row>
        <row r="6795">
          <cell r="G6795">
            <v>87391</v>
          </cell>
          <cell r="H6795" t="str">
            <v>ARGAMASSA INDUSTRIALIZADA PARA CHAPISCO ROLADO, PREPARO COM MISTURADOR DE EIXO HORIZONTAL DE 160 KG. AF_08/2019</v>
          </cell>
          <cell r="I6795" t="str">
            <v>M3</v>
          </cell>
          <cell r="J6795" t="str">
            <v>COEFICIENTE DE REPRESENTATIVIDADE</v>
          </cell>
          <cell r="K6795" t="str">
            <v>4.560,61</v>
          </cell>
        </row>
        <row r="6796">
          <cell r="A6796" t="str">
            <v>SERVICOS DIVERSOS</v>
          </cell>
          <cell r="B6796" t="str">
            <v>SEDI</v>
          </cell>
          <cell r="C6796" t="str">
            <v>ARGAMASSAS</v>
          </cell>
          <cell r="D6796" t="str">
            <v>0210</v>
          </cell>
        </row>
        <row r="6796">
          <cell r="G6796">
            <v>87393</v>
          </cell>
          <cell r="H6796" t="str">
            <v>ARGAMASSA INDUSTRIALIZADA PARA CHAPISCO ROLADO, PREPARO COM MISTURADOR DE EIXO HORIZONTAL DE 300 KG. AF_08/2019</v>
          </cell>
          <cell r="I6796" t="str">
            <v>M3</v>
          </cell>
          <cell r="J6796" t="str">
            <v>COEFICIENTE DE REPRESENTATIVIDADE</v>
          </cell>
          <cell r="K6796" t="str">
            <v>4.594,73</v>
          </cell>
        </row>
        <row r="6797">
          <cell r="A6797" t="str">
            <v>SERVICOS DIVERSOS</v>
          </cell>
          <cell r="B6797" t="str">
            <v>SEDI</v>
          </cell>
          <cell r="C6797" t="str">
            <v>ARGAMASSAS</v>
          </cell>
          <cell r="D6797" t="str">
            <v>0210</v>
          </cell>
        </row>
        <row r="6797">
          <cell r="G6797">
            <v>87394</v>
          </cell>
          <cell r="H6797" t="str">
            <v>ARGAMASSA INDUSTRIALIZADA PARA CHAPISCO ROLADO, PREPARO COM MISTURADOR DE EIXO HORIZONTAL DE 600 KG. AF_08/2019</v>
          </cell>
          <cell r="I6797" t="str">
            <v>M3</v>
          </cell>
          <cell r="J6797" t="str">
            <v>COEFICIENTE DE REPRESENTATIVIDADE</v>
          </cell>
          <cell r="K6797" t="str">
            <v>4.626,31</v>
          </cell>
        </row>
        <row r="6798">
          <cell r="A6798" t="str">
            <v>SERVICOS DIVERSOS</v>
          </cell>
          <cell r="B6798" t="str">
            <v>SEDI</v>
          </cell>
          <cell r="C6798" t="str">
            <v>ARGAMASSAS</v>
          </cell>
          <cell r="D6798" t="str">
            <v>0210</v>
          </cell>
        </row>
        <row r="6798">
          <cell r="G6798">
            <v>87395</v>
          </cell>
          <cell r="H6798" t="str">
            <v>ARGAMASSA INDUSTRIALIZADA PARA CHAPISCO COLANTE, PREPARO COM MISTURADOR DE EIXO HORIZONTAL DE 160 KG. AF_08/2019</v>
          </cell>
          <cell r="I6798" t="str">
            <v>M3</v>
          </cell>
          <cell r="J6798" t="str">
            <v>COEFICIENTE DE REPRESENTATIVIDADE</v>
          </cell>
          <cell r="K6798" t="str">
            <v>2.898,88</v>
          </cell>
        </row>
        <row r="6799">
          <cell r="A6799" t="str">
            <v>SERVICOS DIVERSOS</v>
          </cell>
          <cell r="B6799" t="str">
            <v>SEDI</v>
          </cell>
          <cell r="C6799" t="str">
            <v>ARGAMASSAS</v>
          </cell>
          <cell r="D6799" t="str">
            <v>0210</v>
          </cell>
        </row>
        <row r="6799">
          <cell r="G6799">
            <v>87396</v>
          </cell>
          <cell r="H6799" t="str">
            <v>ARGAMASSA INDUSTRIALIZADA PARA CHAPISCO COLANTE, PREPARO COM MISTURADOR DE EIXO HORIZONTAL DE 300 KG. AF_08/2019</v>
          </cell>
          <cell r="I6799" t="str">
            <v>M3</v>
          </cell>
          <cell r="J6799" t="str">
            <v>COEFICIENTE DE REPRESENTATIVIDADE</v>
          </cell>
          <cell r="K6799" t="str">
            <v>2.910,69</v>
          </cell>
        </row>
        <row r="6800">
          <cell r="A6800" t="str">
            <v>SERVICOS DIVERSOS</v>
          </cell>
          <cell r="B6800" t="str">
            <v>SEDI</v>
          </cell>
          <cell r="C6800" t="str">
            <v>ARGAMASSAS</v>
          </cell>
          <cell r="D6800" t="str">
            <v>0210</v>
          </cell>
        </row>
        <row r="6800">
          <cell r="G6800">
            <v>87397</v>
          </cell>
          <cell r="H6800" t="str">
            <v>ARGAMASSA INDUSTRIALIZADA PARA CHAPISCO COLANTE, PREPARO COM MISTURADOR DE EIXO HORIZONTAL DE 600 KG. AF_08/2019</v>
          </cell>
          <cell r="I6800" t="str">
            <v>M3</v>
          </cell>
          <cell r="J6800" t="str">
            <v>COEFICIENTE DE REPRESENTATIVIDADE</v>
          </cell>
          <cell r="K6800" t="str">
            <v>2.920,94</v>
          </cell>
        </row>
        <row r="6801">
          <cell r="A6801" t="str">
            <v>SERVICOS DIVERSOS</v>
          </cell>
          <cell r="B6801" t="str">
            <v>SEDI</v>
          </cell>
          <cell r="C6801" t="str">
            <v>ARGAMASSAS</v>
          </cell>
          <cell r="D6801" t="str">
            <v>0210</v>
          </cell>
        </row>
        <row r="6801">
          <cell r="G6801">
            <v>87398</v>
          </cell>
          <cell r="H6801" t="str">
            <v>ARGAMASSA INDUSTRIALIZADA MULTIUSO PARA REVESTIMENTOS E ASSENTAMENTO DA ALVENARIA, PREPARO MANUAL. AF_08/2019</v>
          </cell>
          <cell r="I6801" t="str">
            <v>M3</v>
          </cell>
          <cell r="J6801" t="str">
            <v>COEFICIENTE DE REPRESENTATIVIDADE</v>
          </cell>
          <cell r="K6801" t="str">
            <v>1.650,79</v>
          </cell>
        </row>
        <row r="6802">
          <cell r="A6802" t="str">
            <v>SERVICOS DIVERSOS</v>
          </cell>
          <cell r="B6802" t="str">
            <v>SEDI</v>
          </cell>
          <cell r="C6802" t="str">
            <v>ARGAMASSAS</v>
          </cell>
          <cell r="D6802" t="str">
            <v>0210</v>
          </cell>
        </row>
        <row r="6802">
          <cell r="G6802">
            <v>87399</v>
          </cell>
          <cell r="H6802" t="str">
            <v>ARGAMASSA PRONTA PARA CONTRAPISO, PREPARO MANUAL. AF_08/2019</v>
          </cell>
          <cell r="I6802" t="str">
            <v>M3</v>
          </cell>
          <cell r="J6802" t="str">
            <v>COEFICIENTE DE REPRESENTATIVIDADE</v>
          </cell>
          <cell r="K6802" t="str">
            <v>1.890,81</v>
          </cell>
        </row>
        <row r="6803">
          <cell r="A6803" t="str">
            <v>SERVICOS DIVERSOS</v>
          </cell>
          <cell r="B6803" t="str">
            <v>SEDI</v>
          </cell>
          <cell r="C6803" t="str">
            <v>ARGAMASSAS</v>
          </cell>
          <cell r="D6803" t="str">
            <v>0210</v>
          </cell>
        </row>
        <row r="6803">
          <cell r="G6803">
            <v>87401</v>
          </cell>
          <cell r="H6803" t="str">
            <v>ARGAMASSA INDUSTRIALIZADA PARA CHAPISCO ROLADO, PREPARO MANUAL. AF_08/2019</v>
          </cell>
          <cell r="I6803" t="str">
            <v>M3</v>
          </cell>
          <cell r="J6803" t="str">
            <v>COEFICIENTE DE REPRESENTATIVIDADE</v>
          </cell>
          <cell r="K6803" t="str">
            <v>4.801,10</v>
          </cell>
        </row>
        <row r="6804">
          <cell r="A6804" t="str">
            <v>SERVICOS DIVERSOS</v>
          </cell>
          <cell r="B6804" t="str">
            <v>SEDI</v>
          </cell>
          <cell r="C6804" t="str">
            <v>ARGAMASSAS</v>
          </cell>
          <cell r="D6804" t="str">
            <v>0210</v>
          </cell>
        </row>
        <row r="6804">
          <cell r="G6804">
            <v>87402</v>
          </cell>
          <cell r="H6804" t="str">
            <v>ARGAMASSA INDUSTRIALIZADA PARA CHAPISCO COLANTE, PREPARO MANUAL. AF_08/2019</v>
          </cell>
          <cell r="I6804" t="str">
            <v>M3</v>
          </cell>
          <cell r="J6804" t="str">
            <v>COEFICIENTE DE REPRESENTATIVIDADE</v>
          </cell>
          <cell r="K6804" t="str">
            <v>3.105,35</v>
          </cell>
        </row>
        <row r="6805">
          <cell r="A6805" t="str">
            <v>SERVICOS DIVERSOS</v>
          </cell>
          <cell r="B6805" t="str">
            <v>SEDI</v>
          </cell>
          <cell r="C6805" t="str">
            <v>ARGAMASSAS</v>
          </cell>
          <cell r="D6805" t="str">
            <v>0210</v>
          </cell>
        </row>
        <row r="6805">
          <cell r="G6805">
            <v>87404</v>
          </cell>
          <cell r="H6805" t="str">
            <v>ARGAMASSA PARA REVESTIMENTO DECORATIVO MONOCAMADA (MONOCAPA), MISTURA E PROJEÇÃO DE 1,5 M3/H DE ARGAMASSA. AF_08/2019</v>
          </cell>
          <cell r="I6805" t="str">
            <v>M3</v>
          </cell>
          <cell r="J6805" t="str">
            <v>COEFICIENTE DE REPRESENTATIVIDADE</v>
          </cell>
          <cell r="K6805" t="str">
            <v>4.290,13</v>
          </cell>
        </row>
        <row r="6806">
          <cell r="A6806" t="str">
            <v>SERVICOS DIVERSOS</v>
          </cell>
          <cell r="B6806" t="str">
            <v>SEDI</v>
          </cell>
          <cell r="C6806" t="str">
            <v>ARGAMASSAS</v>
          </cell>
          <cell r="D6806" t="str">
            <v>0210</v>
          </cell>
        </row>
        <row r="6806">
          <cell r="G6806">
            <v>87405</v>
          </cell>
          <cell r="H6806" t="str">
            <v>ARGAMASSA PARA REVESTIMENTO DECORATIVO MONOCAMADA (MONOCAPA), MISTURA E PROJEÇÃO DE 2 M3/H DE ARGAMASSA. AF_08/2019</v>
          </cell>
          <cell r="I6806" t="str">
            <v>M3</v>
          </cell>
          <cell r="J6806" t="str">
            <v>COEFICIENTE DE REPRESENTATIVIDADE</v>
          </cell>
          <cell r="K6806" t="str">
            <v>4.291,62</v>
          </cell>
        </row>
        <row r="6807">
          <cell r="A6807" t="str">
            <v>SERVICOS DIVERSOS</v>
          </cell>
          <cell r="B6807" t="str">
            <v>SEDI</v>
          </cell>
          <cell r="C6807" t="str">
            <v>ARGAMASSAS</v>
          </cell>
          <cell r="D6807" t="str">
            <v>0210</v>
          </cell>
        </row>
        <row r="6807">
          <cell r="G6807">
            <v>87407</v>
          </cell>
          <cell r="H6807" t="str">
            <v>ARGAMASSA INDUSTRIALIZADA PARA REVESTIMENTOS, MISTURA E PROJEÇÃO DE 1,5 M³/H DE ARGAMASSA. AF_08/2019</v>
          </cell>
          <cell r="I6807" t="str">
            <v>M3</v>
          </cell>
          <cell r="J6807" t="str">
            <v>COEFICIENTE DE REPRESENTATIVIDADE</v>
          </cell>
          <cell r="K6807" t="str">
            <v>1.527,18</v>
          </cell>
        </row>
        <row r="6808">
          <cell r="A6808" t="str">
            <v>SERVICOS DIVERSOS</v>
          </cell>
          <cell r="B6808" t="str">
            <v>SEDI</v>
          </cell>
          <cell r="C6808" t="str">
            <v>ARGAMASSAS</v>
          </cell>
          <cell r="D6808" t="str">
            <v>0210</v>
          </cell>
        </row>
        <row r="6808">
          <cell r="G6808">
            <v>87408</v>
          </cell>
          <cell r="H6808" t="str">
            <v>ARGAMASSA INDUSTRIALIZADA PARA REVESTIMENTOS, MISTURA E PROJEÇÃO DE 2 M³/H DE ARGAMASSA. AF_08/2019</v>
          </cell>
          <cell r="I6808" t="str">
            <v>M3</v>
          </cell>
          <cell r="J6808" t="str">
            <v>COEFICIENTE DE REPRESENTATIVIDADE</v>
          </cell>
          <cell r="K6808" t="str">
            <v>1.511,52</v>
          </cell>
        </row>
        <row r="6809">
          <cell r="A6809" t="str">
            <v>SERVICOS DIVERSOS</v>
          </cell>
          <cell r="B6809" t="str">
            <v>SEDI</v>
          </cell>
          <cell r="C6809" t="str">
            <v>ARGAMASSAS</v>
          </cell>
          <cell r="D6809" t="str">
            <v>0210</v>
          </cell>
        </row>
        <row r="6809">
          <cell r="G6809">
            <v>87410</v>
          </cell>
          <cell r="H6809" t="str">
            <v>ARGAMASSA À BASE DE GESSO, MISTURA E PROJEÇÃO DE 1,5 M³/H DE ARGAMASSA. AF_08/2019</v>
          </cell>
          <cell r="I6809" t="str">
            <v>M3</v>
          </cell>
          <cell r="J6809" t="str">
            <v>COEFICIENTE DE REPRESENTATIVIDADE</v>
          </cell>
          <cell r="K6809" t="str">
            <v>885,52</v>
          </cell>
        </row>
        <row r="6810">
          <cell r="A6810" t="str">
            <v>SERVICOS DIVERSOS</v>
          </cell>
          <cell r="B6810" t="str">
            <v>SEDI</v>
          </cell>
          <cell r="C6810" t="str">
            <v>ARGAMASSAS</v>
          </cell>
          <cell r="D6810" t="str">
            <v>0210</v>
          </cell>
        </row>
        <row r="6810">
          <cell r="G6810">
            <v>88626</v>
          </cell>
          <cell r="H6810" t="str">
            <v>ARGAMASSA TRAÇO 1:0,5:4,5 (EM VOLUME DE CIMENTO, CAL E AREIA MÉDIA ÚMIDA), PREPARO MECÂNICO COM BETONEIRA 400 L. AF_08/2019</v>
          </cell>
          <cell r="I6810" t="str">
            <v>M3</v>
          </cell>
          <cell r="J6810" t="str">
            <v>COEFICIENTE DE REPRESENTATIVIDADE</v>
          </cell>
          <cell r="K6810" t="str">
            <v>583,29</v>
          </cell>
        </row>
        <row r="6811">
          <cell r="A6811" t="str">
            <v>SERVICOS DIVERSOS</v>
          </cell>
          <cell r="B6811" t="str">
            <v>SEDI</v>
          </cell>
          <cell r="C6811" t="str">
            <v>ARGAMASSAS</v>
          </cell>
          <cell r="D6811" t="str">
            <v>0210</v>
          </cell>
        </row>
        <row r="6811">
          <cell r="G6811">
            <v>88627</v>
          </cell>
          <cell r="H6811" t="str">
            <v>ARGAMASSA TRAÇO 1:0,5:4,5 (EM VOLUME DE CIMENTO, CAL E AREIA MÉDIA ÚMIDA) PARA ASSENTAMENTO DE ALVENARIA, PREPARO MANUAL. AF_08/2019</v>
          </cell>
          <cell r="I6811" t="str">
            <v>M3</v>
          </cell>
          <cell r="J6811" t="str">
            <v>COEFICIENTE DE REPRESENTATIVIDADE</v>
          </cell>
          <cell r="K6811" t="str">
            <v>654,87</v>
          </cell>
        </row>
        <row r="6812">
          <cell r="A6812" t="str">
            <v>SERVICOS DIVERSOS</v>
          </cell>
          <cell r="B6812" t="str">
            <v>SEDI</v>
          </cell>
          <cell r="C6812" t="str">
            <v>ARGAMASSAS</v>
          </cell>
          <cell r="D6812" t="str">
            <v>0210</v>
          </cell>
        </row>
        <row r="6812">
          <cell r="G6812">
            <v>88628</v>
          </cell>
          <cell r="H6812" t="str">
            <v>ARGAMASSA TRAÇO 1:3 (EM VOLUME DE CIMENTO E AREIA MÉDIA ÚMIDA), PREPARO MECÂNICO COM BETONEIRA 400 L. AF_08/2019</v>
          </cell>
          <cell r="I6812" t="str">
            <v>M3</v>
          </cell>
          <cell r="J6812" t="str">
            <v>COEFICIENTE DE REPRESENTATIVIDADE</v>
          </cell>
          <cell r="K6812" t="str">
            <v>591,36</v>
          </cell>
        </row>
        <row r="6813">
          <cell r="A6813" t="str">
            <v>SERVICOS DIVERSOS</v>
          </cell>
          <cell r="B6813" t="str">
            <v>SEDI</v>
          </cell>
          <cell r="C6813" t="str">
            <v>ARGAMASSAS</v>
          </cell>
          <cell r="D6813" t="str">
            <v>0210</v>
          </cell>
        </row>
        <row r="6813">
          <cell r="G6813">
            <v>88629</v>
          </cell>
          <cell r="H6813" t="str">
            <v>ARGAMASSA TRAÇO 1:3 (EM VOLUME DE CIMENTO E AREIA MÉDIA ÚMIDA), PREPARO MANUAL. AF_08/2019</v>
          </cell>
          <cell r="I6813" t="str">
            <v>M3</v>
          </cell>
          <cell r="J6813" t="str">
            <v>COEFICIENTE DE REPRESENTATIVIDADE</v>
          </cell>
          <cell r="K6813" t="str">
            <v>669,25</v>
          </cell>
        </row>
        <row r="6814">
          <cell r="A6814" t="str">
            <v>SERVICOS DIVERSOS</v>
          </cell>
          <cell r="B6814" t="str">
            <v>SEDI</v>
          </cell>
          <cell r="C6814" t="str">
            <v>ARGAMASSAS</v>
          </cell>
          <cell r="D6814" t="str">
            <v>0210</v>
          </cell>
        </row>
        <row r="6814">
          <cell r="G6814">
            <v>88630</v>
          </cell>
          <cell r="H6814" t="str">
            <v>ARGAMASSA TRAÇO 1:4 (CIMENTO E AREIA MÉDIA), PREPARO MECÂNICO COM BETONEIRA 400 L. AF_08/2019</v>
          </cell>
          <cell r="I6814" t="str">
            <v>M3</v>
          </cell>
          <cell r="J6814" t="str">
            <v>COEFICIENTE DE REPRESENTATIVIDADE</v>
          </cell>
          <cell r="K6814" t="str">
            <v>509,59</v>
          </cell>
        </row>
        <row r="6815">
          <cell r="A6815" t="str">
            <v>SERVICOS DIVERSOS</v>
          </cell>
          <cell r="B6815" t="str">
            <v>SEDI</v>
          </cell>
          <cell r="C6815" t="str">
            <v>ARGAMASSAS</v>
          </cell>
          <cell r="D6815" t="str">
            <v>0210</v>
          </cell>
        </row>
        <row r="6815">
          <cell r="G6815">
            <v>88631</v>
          </cell>
          <cell r="H6815" t="str">
            <v>ARGAMASSA TRAÇO 1:4 (EM VOLUME DE CIMENTO E AREIA MÉDIA ÚMIDA), PREPARO MANUAL. AF_08/2019</v>
          </cell>
          <cell r="I6815" t="str">
            <v>M3</v>
          </cell>
          <cell r="J6815" t="str">
            <v>COEFICIENTE DE REPRESENTATIVIDADE</v>
          </cell>
          <cell r="K6815" t="str">
            <v>601,20</v>
          </cell>
        </row>
        <row r="6816">
          <cell r="A6816" t="str">
            <v>SERVICOS DIVERSOS</v>
          </cell>
          <cell r="B6816" t="str">
            <v>SEDI</v>
          </cell>
          <cell r="C6816" t="str">
            <v>ARGAMASSAS</v>
          </cell>
          <cell r="D6816" t="str">
            <v>0210</v>
          </cell>
        </row>
        <row r="6816">
          <cell r="G6816">
            <v>88715</v>
          </cell>
          <cell r="H6816" t="str">
            <v>ARGAMASSA TRAÇO 1:2:9 (EM VOLUME DE CIMENTO, CAL E AREIA MÉDIA ÚMIDA) PARA EMBOÇO/MASSA ÚNICA/ASSENTAMENTO DE ALVENARIA DE VEDAÇÃO, PREPARO MECÂNICO COM BETONEIRA 400 L. AF_08/2019</v>
          </cell>
          <cell r="I6816" t="str">
            <v>M3</v>
          </cell>
          <cell r="J6816" t="str">
            <v>COEFICIENTE DE REPRESENTATIVIDADE</v>
          </cell>
          <cell r="K6816" t="str">
            <v>569,47</v>
          </cell>
        </row>
        <row r="6817">
          <cell r="A6817" t="str">
            <v>SERVICOS DIVERSOS</v>
          </cell>
          <cell r="B6817" t="str">
            <v>SEDI</v>
          </cell>
          <cell r="C6817" t="str">
            <v>ARGAMASSAS</v>
          </cell>
          <cell r="D6817" t="str">
            <v>0210</v>
          </cell>
        </row>
        <row r="6817">
          <cell r="G6817">
            <v>100464</v>
          </cell>
          <cell r="H6817" t="str">
            <v>ARGAMASSA TRAÇO 1:0,5:4,5  (EM VOLUME DE CIMENTO, CAL E AREIA MÉDIA ÚMIDA), PREPARO MECÂNICO COM MISTURADOR DE EIXO HORIZONTAL DE 160 KG. AF_08/2019</v>
          </cell>
          <cell r="I6817" t="str">
            <v>M3</v>
          </cell>
          <cell r="J6817" t="str">
            <v>COEFICIENTE DE REPRESENTATIVIDADE</v>
          </cell>
          <cell r="K6817" t="str">
            <v>609,48</v>
          </cell>
        </row>
        <row r="6818">
          <cell r="A6818" t="str">
            <v>SERVICOS DIVERSOS</v>
          </cell>
          <cell r="B6818" t="str">
            <v>SEDI</v>
          </cell>
          <cell r="C6818" t="str">
            <v>ARGAMASSAS</v>
          </cell>
          <cell r="D6818" t="str">
            <v>0210</v>
          </cell>
        </row>
        <row r="6818">
          <cell r="G6818">
            <v>100465</v>
          </cell>
          <cell r="H6818" t="str">
            <v>ARGAMASSA TRAÇO 1:0,5:4,5  (EM VOLUME DE CIMENTO, CAL E AREIA MÉDIA ÚMIDA), PREPARO MECÂNICO COM MISTURADOR DE EIXO HORIZONTAL DE 300 KG. AF_08/2019</v>
          </cell>
          <cell r="I6818" t="str">
            <v>M3</v>
          </cell>
          <cell r="J6818" t="str">
            <v>COEFICIENTE DE REPRESENTATIVIDADE</v>
          </cell>
          <cell r="K6818" t="str">
            <v>570,16</v>
          </cell>
        </row>
        <row r="6819">
          <cell r="A6819" t="str">
            <v>SERVICOS DIVERSOS</v>
          </cell>
          <cell r="B6819" t="str">
            <v>SEDI</v>
          </cell>
          <cell r="C6819" t="str">
            <v>ARGAMASSAS</v>
          </cell>
          <cell r="D6819" t="str">
            <v>0210</v>
          </cell>
        </row>
        <row r="6819">
          <cell r="G6819">
            <v>100466</v>
          </cell>
          <cell r="H6819" t="str">
            <v>ARGAMASSA TRAÇO 1:0,5:4,5  (EM VOLUME DE CIMENTO, CAL E AREIA MÉDIA ÚMIDA), PREPARO MECÂNICO COM MISTURADOR DE EIXO HORIZONTAL DE 600 KG. AF_08/2019</v>
          </cell>
          <cell r="I6819" t="str">
            <v>M3</v>
          </cell>
          <cell r="J6819" t="str">
            <v>COEFICIENTE DE REPRESENTATIVIDADE</v>
          </cell>
          <cell r="K6819" t="str">
            <v>548,60</v>
          </cell>
        </row>
        <row r="6820">
          <cell r="A6820" t="str">
            <v>SERVICOS DIVERSOS</v>
          </cell>
          <cell r="B6820" t="str">
            <v>SEDI</v>
          </cell>
          <cell r="C6820" t="str">
            <v>ARGAMASSAS</v>
          </cell>
          <cell r="D6820" t="str">
            <v>0210</v>
          </cell>
        </row>
        <row r="6820">
          <cell r="G6820">
            <v>100468</v>
          </cell>
          <cell r="H6820" t="str">
            <v>ARGAMASSA TRAÇO 1:3 (EM VOLUME DE CIMENTO E AREIA MÉDIA ÚMIDA), PREPARO MECÂNICO COM MISTURADOR DE EIXO HORIZONTAL DE 160 KG. AF_08/2019</v>
          </cell>
          <cell r="I6820" t="str">
            <v>M3</v>
          </cell>
          <cell r="J6820" t="str">
            <v>COEFICIENTE DE REPRESENTATIVIDADE</v>
          </cell>
          <cell r="K6820" t="str">
            <v>714,26</v>
          </cell>
        </row>
        <row r="6821">
          <cell r="A6821" t="str">
            <v>SERVICOS DIVERSOS</v>
          </cell>
          <cell r="B6821" t="str">
            <v>SEDI</v>
          </cell>
          <cell r="C6821" t="str">
            <v>ARGAMASSAS</v>
          </cell>
          <cell r="D6821" t="str">
            <v>0210</v>
          </cell>
        </row>
        <row r="6821">
          <cell r="G6821">
            <v>100469</v>
          </cell>
          <cell r="H6821" t="str">
            <v>ARGAMASSA TRAÇO 1:3 (EM VOLUME DE CIMENTO E AREIA MÉDIA ÚMIDA), PREPARO MECÂNICO COM MISTURADOR DE EIXO HORIZONTAL DE 300 KG. AF_08/2019</v>
          </cell>
          <cell r="I6821" t="str">
            <v>M3</v>
          </cell>
          <cell r="J6821" t="str">
            <v>COEFICIENTE DE REPRESENTATIVIDADE</v>
          </cell>
          <cell r="K6821" t="str">
            <v>581,27</v>
          </cell>
        </row>
        <row r="6822">
          <cell r="A6822" t="str">
            <v>SERVICOS DIVERSOS</v>
          </cell>
          <cell r="B6822" t="str">
            <v>SEDI</v>
          </cell>
          <cell r="C6822" t="str">
            <v>ARGAMASSAS</v>
          </cell>
          <cell r="D6822" t="str">
            <v>0210</v>
          </cell>
        </row>
        <row r="6822">
          <cell r="G6822">
            <v>100470</v>
          </cell>
          <cell r="H6822" t="str">
            <v>ARGAMASSA TRAÇO 1:3 (EM VOLUME DE CIMENTO E AREIA MÉDIA ÚMIDA), PREPARO MECÂNICO COM MISTURADOR DE EIXO HORIZONTAL DE 600 KG. AF_08/2019</v>
          </cell>
          <cell r="I6822" t="str">
            <v>M3</v>
          </cell>
          <cell r="J6822" t="str">
            <v>COEFICIENTE DE REPRESENTATIVIDADE</v>
          </cell>
          <cell r="K6822" t="str">
            <v>529,93</v>
          </cell>
        </row>
        <row r="6823">
          <cell r="A6823" t="str">
            <v>SERVICOS DIVERSOS</v>
          </cell>
          <cell r="B6823" t="str">
            <v>SEDI</v>
          </cell>
          <cell r="C6823" t="str">
            <v>ARGAMASSAS</v>
          </cell>
          <cell r="D6823" t="str">
            <v>0210</v>
          </cell>
        </row>
        <row r="6823">
          <cell r="G6823">
            <v>100472</v>
          </cell>
          <cell r="H6823" t="str">
            <v>ARGAMASSA TRAÇO 1:4 (EM VOLUME DE CIMENTO E AREIA MÉDIA ÚMIDA), PREPARO MECÂNICO COM MISTURADOR DE EIXO HORIZONTAL DE 160 KG. AF_08/2019</v>
          </cell>
          <cell r="I6823" t="str">
            <v>M3</v>
          </cell>
          <cell r="J6823" t="str">
            <v>COEFICIENTE DE REPRESENTATIVIDADE</v>
          </cell>
          <cell r="K6823" t="str">
            <v>576,01</v>
          </cell>
        </row>
        <row r="6824">
          <cell r="A6824" t="str">
            <v>SERVICOS DIVERSOS</v>
          </cell>
          <cell r="B6824" t="str">
            <v>SEDI</v>
          </cell>
          <cell r="C6824" t="str">
            <v>ARGAMASSAS</v>
          </cell>
          <cell r="D6824" t="str">
            <v>0210</v>
          </cell>
        </row>
        <row r="6824">
          <cell r="G6824">
            <v>100473</v>
          </cell>
          <cell r="H6824" t="str">
            <v>ARGAMASSA TRAÇO 1:4 (EM VOLUME DE CIMENTO E AREIA MÉDIA ÚMIDA), PREPARO MECÂNICO COM MISTURADOR DE EIXO HORIZONTAL DE 300 KG. AF_08/2019</v>
          </cell>
          <cell r="I6824" t="str">
            <v>M3</v>
          </cell>
          <cell r="J6824" t="str">
            <v>COEFICIENTE DE REPRESENTATIVIDADE</v>
          </cell>
          <cell r="K6824" t="str">
            <v>525,90</v>
          </cell>
        </row>
        <row r="6825">
          <cell r="A6825" t="str">
            <v>SERVICOS DIVERSOS</v>
          </cell>
          <cell r="B6825" t="str">
            <v>SEDI</v>
          </cell>
          <cell r="C6825" t="str">
            <v>ARGAMASSAS</v>
          </cell>
          <cell r="D6825" t="str">
            <v>0210</v>
          </cell>
        </row>
        <row r="6825">
          <cell r="G6825">
            <v>100474</v>
          </cell>
          <cell r="H6825" t="str">
            <v>ARGAMASSA TRAÇO 1:4 (EM VOLUME DE CIMENTO E AREIA MÉDIA ÚMIDA), PREPARO MECÂNICO COM MISTURADOR DE EIXO HORIZONTAL DE 600 KG. AF_08/2019</v>
          </cell>
          <cell r="I6825" t="str">
            <v>M3</v>
          </cell>
          <cell r="J6825" t="str">
            <v>COEFICIENTE DE REPRESENTATIVIDADE</v>
          </cell>
          <cell r="K6825" t="str">
            <v>502,02</v>
          </cell>
        </row>
        <row r="6826">
          <cell r="A6826" t="str">
            <v>SERVICOS DIVERSOS</v>
          </cell>
          <cell r="B6826" t="str">
            <v>SEDI</v>
          </cell>
          <cell r="C6826" t="str">
            <v>ARGAMASSAS</v>
          </cell>
          <cell r="D6826" t="str">
            <v>0210</v>
          </cell>
        </row>
        <row r="6826">
          <cell r="G6826">
            <v>100475</v>
          </cell>
          <cell r="H6826" t="str">
            <v>ARGAMASSA TRAÇO 1:3 (EM VOLUME DE CIMENTO E AREIA MÉDIA ÚMIDA) COM ADIÇÃO DE IMPERMEABILIZANTE, PREPARO MECÂNICO COM BETONEIRA 400 L. AF_08/2019</v>
          </cell>
          <cell r="I6826" t="str">
            <v>M3</v>
          </cell>
          <cell r="J6826" t="str">
            <v>COEFICIENTE DE REPRESENTATIVIDADE</v>
          </cell>
          <cell r="K6826" t="str">
            <v>724,24</v>
          </cell>
        </row>
        <row r="6827">
          <cell r="A6827" t="str">
            <v>SERVICOS DIVERSOS</v>
          </cell>
          <cell r="B6827" t="str">
            <v>SEDI</v>
          </cell>
          <cell r="C6827" t="str">
            <v>ARGAMASSAS</v>
          </cell>
          <cell r="D6827" t="str">
            <v>0210</v>
          </cell>
        </row>
        <row r="6827">
          <cell r="G6827">
            <v>100477</v>
          </cell>
          <cell r="H6827" t="str">
            <v>ARGAMASSA TRAÇO 1:3 (EM VOLUME DE CIMENTO E AREIA MÉDIA ÚMIDA) COM ADIÇÃO DE IMPERMEABILIZANTE, PREPARO MECÂNICO COM MISTURADOR DE EIXO HORIZONTAL DE 160 KG. AF_08/2019</v>
          </cell>
          <cell r="I6827" t="str">
            <v>M3</v>
          </cell>
          <cell r="J6827" t="str">
            <v>COEFICIENTE DE REPRESENTATIVIDADE</v>
          </cell>
          <cell r="K6827" t="str">
            <v>788,66</v>
          </cell>
        </row>
        <row r="6828">
          <cell r="A6828" t="str">
            <v>SERVICOS DIVERSOS</v>
          </cell>
          <cell r="B6828" t="str">
            <v>SEDI</v>
          </cell>
          <cell r="C6828" t="str">
            <v>ARGAMASSAS</v>
          </cell>
          <cell r="D6828" t="str">
            <v>0210</v>
          </cell>
        </row>
        <row r="6828">
          <cell r="G6828">
            <v>100478</v>
          </cell>
          <cell r="H6828" t="str">
            <v>ARGAMASSA TRAÇO 1:3 (EM VOLUME DE CIMENTO E AREIA MÉDIA ÚMIDA) COM ADIÇÃO DE IMPERMEABILIZANTE, PREPARO MECÂNICO COM MISTURADOR DE EIXO HORIZONTAL DE 300 KG. AF_08/2019</v>
          </cell>
          <cell r="I6828" t="str">
            <v>M3</v>
          </cell>
          <cell r="J6828" t="str">
            <v>COEFICIENTE DE REPRESENTATIVIDADE</v>
          </cell>
          <cell r="K6828" t="str">
            <v>710,98</v>
          </cell>
        </row>
        <row r="6829">
          <cell r="A6829" t="str">
            <v>SERVICOS DIVERSOS</v>
          </cell>
          <cell r="B6829" t="str">
            <v>SEDI</v>
          </cell>
          <cell r="C6829" t="str">
            <v>ARGAMASSAS</v>
          </cell>
          <cell r="D6829" t="str">
            <v>0210</v>
          </cell>
        </row>
        <row r="6829">
          <cell r="G6829">
            <v>100479</v>
          </cell>
          <cell r="H6829" t="str">
            <v>ARGAMASSA TRAÇO 1:3 (EM VOLUME DE CIMENTO E AREIA MÉDIA ÚMIDA) COM ADIÇÃO DE IMPERMEABILIZANTE, PREPARO MECÂNICO COM MISTURADOR DE EIXO HORIZONTAL DE 600 KG. AF_08/2019</v>
          </cell>
          <cell r="I6829" t="str">
            <v>M3</v>
          </cell>
          <cell r="J6829" t="str">
            <v>COEFICIENTE DE REPRESENTATIVIDADE</v>
          </cell>
          <cell r="K6829" t="str">
            <v>691,89</v>
          </cell>
        </row>
        <row r="6830">
          <cell r="A6830" t="str">
            <v>SERVICOS DIVERSOS</v>
          </cell>
          <cell r="B6830" t="str">
            <v>SEDI</v>
          </cell>
          <cell r="C6830" t="str">
            <v>ARGAMASSAS</v>
          </cell>
          <cell r="D6830" t="str">
            <v>0210</v>
          </cell>
        </row>
        <row r="6830">
          <cell r="G6830">
            <v>100480</v>
          </cell>
          <cell r="H6830" t="str">
            <v>ARGAMASSA TRAÇO 1:3 (EM VOLUME DE CIMENTO E AREIA MÉDIA ÚMIDA) COM ADIÇÃO DE IMPERMEABILIZANTE, PREPARO MANUAL. AF_08/2019</v>
          </cell>
          <cell r="I6830" t="str">
            <v>M3</v>
          </cell>
          <cell r="J6830" t="str">
            <v>COEFICIENTE DE REPRESENTATIVIDADE</v>
          </cell>
          <cell r="K6830" t="str">
            <v>799,71</v>
          </cell>
        </row>
        <row r="6831">
          <cell r="A6831" t="str">
            <v>SERVICOS DIVERSOS</v>
          </cell>
          <cell r="B6831" t="str">
            <v>SEDI</v>
          </cell>
          <cell r="C6831" t="str">
            <v>ARGAMASSAS</v>
          </cell>
          <cell r="D6831" t="str">
            <v>0210</v>
          </cell>
        </row>
        <row r="6831">
          <cell r="G6831">
            <v>100481</v>
          </cell>
          <cell r="H6831" t="str">
            <v>ARGAMASSA TRAÇO 1:4 (EM VOLUME DE CIMENTO E AREIA MÉDIA ÚMIDA) COM ADIÇÃO DE IMPERMEABILIZANTE, PREPARO MECÂNICO COM BETONEIRA 400 L. AF_08/2019</v>
          </cell>
          <cell r="I6831" t="str">
            <v>M3</v>
          </cell>
          <cell r="J6831" t="str">
            <v>COEFICIENTE DE REPRESENTATIVIDADE</v>
          </cell>
          <cell r="K6831" t="str">
            <v>630,12</v>
          </cell>
        </row>
        <row r="6832">
          <cell r="A6832" t="str">
            <v>SERVICOS DIVERSOS</v>
          </cell>
          <cell r="B6832" t="str">
            <v>SEDI</v>
          </cell>
          <cell r="C6832" t="str">
            <v>ARGAMASSAS</v>
          </cell>
          <cell r="D6832" t="str">
            <v>0210</v>
          </cell>
        </row>
        <row r="6832">
          <cell r="G6832">
            <v>100483</v>
          </cell>
          <cell r="H6832" t="str">
            <v>ARGAMASSA TRAÇO 1:4 (EM VOLUME DE CIMENTO E AREIA MÉDIA ÚMIDA) COM ADIÇÃO DE IMPERMEABILIZANTE, PREPARO MECÂNICO COM MISTURADOR DE EIXO HORIZONTAL DE 160 KG. AF_08/2019</v>
          </cell>
          <cell r="I6832" t="str">
            <v>M3</v>
          </cell>
          <cell r="J6832" t="str">
            <v>COEFICIENTE DE REPRESENTATIVIDADE</v>
          </cell>
          <cell r="K6832" t="str">
            <v>678,15</v>
          </cell>
        </row>
        <row r="6833">
          <cell r="A6833" t="str">
            <v>SERVICOS DIVERSOS</v>
          </cell>
          <cell r="B6833" t="str">
            <v>SEDI</v>
          </cell>
          <cell r="C6833" t="str">
            <v>ARGAMASSAS</v>
          </cell>
          <cell r="D6833" t="str">
            <v>0210</v>
          </cell>
        </row>
        <row r="6833">
          <cell r="G6833">
            <v>100484</v>
          </cell>
          <cell r="H6833" t="str">
            <v>ARGAMASSA TRAÇO 1:4 (EM VOLUME DE CIMENTO E AREIA MÉDIA ÚMIDA) COM ADIÇÃO DE IMPERMEABILIZANTE, PREPARO MECÂNICO COM MISTURADOR DE EIXO HORIZONTAL DE 300 KG. AF_08/2019</v>
          </cell>
          <cell r="I6833" t="str">
            <v>M3</v>
          </cell>
          <cell r="J6833" t="str">
            <v>COEFICIENTE DE REPRESENTATIVIDADE</v>
          </cell>
          <cell r="K6833" t="str">
            <v>629,03</v>
          </cell>
        </row>
        <row r="6834">
          <cell r="A6834" t="str">
            <v>SERVICOS DIVERSOS</v>
          </cell>
          <cell r="B6834" t="str">
            <v>SEDI</v>
          </cell>
          <cell r="C6834" t="str">
            <v>ARGAMASSAS</v>
          </cell>
          <cell r="D6834" t="str">
            <v>0210</v>
          </cell>
        </row>
        <row r="6834">
          <cell r="G6834">
            <v>100485</v>
          </cell>
          <cell r="H6834" t="str">
            <v>ARGAMASSA TRAÇO 1:4 (EM VOLUME DE CIMENTO E AREIA MÉDIA ÚMIDA) COM ADIÇÃO DE IMPERMEABILIZANTE, PREPARO MECÂNICO COM MISTURADOR DE EIXO HORIZONTAL DE 600 KG. AF_08/2019</v>
          </cell>
          <cell r="I6834" t="str">
            <v>M3</v>
          </cell>
          <cell r="J6834" t="str">
            <v>COEFICIENTE DE REPRESENTATIVIDADE</v>
          </cell>
          <cell r="K6834" t="str">
            <v>606,68</v>
          </cell>
        </row>
        <row r="6835">
          <cell r="A6835" t="str">
            <v>SERVICOS DIVERSOS</v>
          </cell>
          <cell r="B6835" t="str">
            <v>SEDI</v>
          </cell>
          <cell r="C6835" t="str">
            <v>ARGAMASSAS</v>
          </cell>
          <cell r="D6835" t="str">
            <v>0210</v>
          </cell>
        </row>
        <row r="6835">
          <cell r="G6835">
            <v>100486</v>
          </cell>
          <cell r="H6835" t="str">
            <v>ARGAMASSA TRAÇO 1:4 (EM VOLUME DE CIMENTO E AREIA MÉDIA ÚMIDA) COM ADIÇÃO DE IMPERMEABILIZANTE, PREPARO MANUAL. AF_08/2019</v>
          </cell>
          <cell r="I6835" t="str">
            <v>M3</v>
          </cell>
          <cell r="J6835" t="str">
            <v>COEFICIENTE DE REPRESENTATIVIDADE</v>
          </cell>
          <cell r="K6835" t="str">
            <v>711,74</v>
          </cell>
        </row>
        <row r="6836">
          <cell r="A6836" t="str">
            <v>SERVICOS DIVERSOS</v>
          </cell>
          <cell r="B6836" t="str">
            <v>SEDI</v>
          </cell>
          <cell r="C6836" t="str">
            <v>ARGAMASSAS</v>
          </cell>
          <cell r="D6836" t="str">
            <v>0210</v>
          </cell>
        </row>
        <row r="6836">
          <cell r="G6836">
            <v>100487</v>
          </cell>
          <cell r="H6836" t="str">
            <v>ARGAMASSA TRAÇO 1:2:9 (EM VOLUME DE CIMENTO, CAL E AREIA MÉDIA ÚMIDA) PARA EMBOÇO/MASSA ÚNICA/ASSENTAMENTO DE ALVENARIA DE VEDAÇÃO, PREPARO MECÂNICO COM MISTURADOR DE EIXO HORIZONTAL DE 600 KG. AF_08/2019</v>
          </cell>
          <cell r="I6836" t="str">
            <v>M3</v>
          </cell>
          <cell r="J6836" t="str">
            <v>COEFICIENTE DE REPRESENTATIVIDADE</v>
          </cell>
          <cell r="K6836" t="str">
            <v>540,83</v>
          </cell>
        </row>
        <row r="6837">
          <cell r="A6837" t="str">
            <v>SERVICOS DIVERSOS</v>
          </cell>
          <cell r="B6837" t="str">
            <v>SEDI</v>
          </cell>
          <cell r="C6837" t="str">
            <v>ARGAMASSAS</v>
          </cell>
          <cell r="D6837" t="str">
            <v>0210</v>
          </cell>
        </row>
        <row r="6837">
          <cell r="G6837">
            <v>100488</v>
          </cell>
          <cell r="H6837" t="str">
            <v>ARGAMASSA TRAÇO 1:0,5:4,5 (EM VOLUME DE CIMENTO, CAL E AREIA MÉDIA ÚMIDA), PREPARO MECÂNICO COM BETONEIRA 600 L. AF_08/2019</v>
          </cell>
          <cell r="I6837" t="str">
            <v>M3</v>
          </cell>
          <cell r="J6837" t="str">
            <v>COEFICIENTE DE REPRESENTATIVIDADE</v>
          </cell>
          <cell r="K6837" t="str">
            <v>572,09</v>
          </cell>
        </row>
        <row r="6838">
          <cell r="A6838" t="str">
            <v>SERVICOS DIVERSOS</v>
          </cell>
          <cell r="B6838" t="str">
            <v>SEDI</v>
          </cell>
          <cell r="C6838" t="str">
            <v>ARGAMASSAS</v>
          </cell>
          <cell r="D6838" t="str">
            <v>0210</v>
          </cell>
        </row>
        <row r="6838">
          <cell r="G6838">
            <v>100489</v>
          </cell>
          <cell r="H6838" t="str">
            <v>ARGAMASSA TRAÇO 1:3 (EM VOLUME DE CIMENTO E AREIA MÉDIA ÚMIDA), PREPARO MECÂNICO COM BETONEIRA 600 L. AF_08/2019</v>
          </cell>
          <cell r="I6838" t="str">
            <v>M3</v>
          </cell>
          <cell r="J6838" t="str">
            <v>COEFICIENTE DE REPRESENTATIVIDADE</v>
          </cell>
          <cell r="K6838" t="str">
            <v>587,02</v>
          </cell>
        </row>
        <row r="6839">
          <cell r="A6839" t="str">
            <v>SERVICOS DIVERSOS</v>
          </cell>
          <cell r="B6839" t="str">
            <v>SEDI</v>
          </cell>
          <cell r="C6839" t="str">
            <v>ARGAMASSAS</v>
          </cell>
          <cell r="D6839" t="str">
            <v>0210</v>
          </cell>
        </row>
        <row r="6839">
          <cell r="G6839">
            <v>100490</v>
          </cell>
          <cell r="H6839" t="str">
            <v>ARGAMASSA TRAÇO 1:4 (EM VOLUME DE CIMENTO E AREIA MÉDIA ÚMIDA), PREPARO MECÂNICO COM BETONEIRA 600 L. AF_08/2019</v>
          </cell>
          <cell r="I6839" t="str">
            <v>M3</v>
          </cell>
          <cell r="J6839" t="str">
            <v>COEFICIENTE DE REPRESENTATIVIDADE</v>
          </cell>
          <cell r="K6839" t="str">
            <v>521,00</v>
          </cell>
        </row>
        <row r="6840">
          <cell r="A6840" t="str">
            <v>SERVICOS DIVERSOS</v>
          </cell>
          <cell r="B6840" t="str">
            <v>SEDI</v>
          </cell>
          <cell r="C6840" t="str">
            <v>ARGAMASSAS</v>
          </cell>
          <cell r="D6840" t="str">
            <v>0210</v>
          </cell>
        </row>
        <row r="6840">
          <cell r="G6840">
            <v>100491</v>
          </cell>
          <cell r="H6840" t="str">
            <v>ARGAMASSA TRAÇO 1:3 (EM VOLUME DE CIMENTO E AREIA MÉDIA ÚMIDA) COM ADIÇÃO DE IMPERMEABILIZANTE, PREPARO MECÂNICO COM BETONEIRA 600 L. AF_08/2019</v>
          </cell>
          <cell r="I6840" t="str">
            <v>M3</v>
          </cell>
          <cell r="J6840" t="str">
            <v>COEFICIENTE DE REPRESENTATIVIDADE</v>
          </cell>
          <cell r="K6840" t="str">
            <v>720,63</v>
          </cell>
        </row>
        <row r="6841">
          <cell r="A6841" t="str">
            <v>SERVICOS DIVERSOS</v>
          </cell>
          <cell r="B6841" t="str">
            <v>SEDI</v>
          </cell>
          <cell r="C6841" t="str">
            <v>ARGAMASSAS</v>
          </cell>
          <cell r="D6841" t="str">
            <v>0210</v>
          </cell>
        </row>
        <row r="6841">
          <cell r="G6841">
            <v>100492</v>
          </cell>
          <cell r="H6841" t="str">
            <v>ARGAMASSA TRAÇO 1:4 (EM VOLUME DE CIMENTO E AREIA MÉDIA ÚMIDA) COM ADIÇÃO DE IMPERMEABILIZANTE, PREPARO MECÂNICO COM BETONEIRA 600 L. AF_08/2019</v>
          </cell>
          <cell r="I6841" t="str">
            <v>M3</v>
          </cell>
          <cell r="J6841" t="str">
            <v>COEFICIENTE DE REPRESENTATIVIDADE</v>
          </cell>
          <cell r="K6841" t="str">
            <v>627,23</v>
          </cell>
        </row>
        <row r="6842">
          <cell r="A6842" t="str">
            <v>SERVICOS DIVERSOS</v>
          </cell>
          <cell r="B6842" t="str">
            <v>SEDI</v>
          </cell>
          <cell r="C6842" t="str">
            <v>ARGAMASSAS</v>
          </cell>
          <cell r="D6842" t="str">
            <v>0210</v>
          </cell>
        </row>
        <row r="6842">
          <cell r="G6842">
            <v>105515</v>
          </cell>
          <cell r="H6842" t="str">
            <v>ARGAMASSA TRAÇO 1:1,93 (EM VOLUME DE CIMENTO E AREIA MÉDIA ÚMIDA), FCK 20MPA, PREPARO MECÂNICO COM MISTURADOR DUPLO HORIZONTAL DE ALTA TURBULÊNCIA. AF_03/2020</v>
          </cell>
          <cell r="I6842" t="str">
            <v>M3</v>
          </cell>
          <cell r="J6842" t="str">
            <v>COEFICIENTE DE REPRESENTATIVIDADE</v>
          </cell>
          <cell r="K6842" t="str">
            <v>843,66</v>
          </cell>
        </row>
        <row r="6843">
          <cell r="A6843" t="str">
            <v>SERVICOS DIVERSOS</v>
          </cell>
          <cell r="B6843" t="str">
            <v>SEDI</v>
          </cell>
          <cell r="C6843" t="str">
            <v>CARGA, DESCARGA E TRANSPORTE DE MATERIAIS</v>
          </cell>
          <cell r="D6843" t="str">
            <v>0211</v>
          </cell>
        </row>
        <row r="6843">
          <cell r="G6843">
            <v>92121</v>
          </cell>
          <cell r="H6843" t="str">
            <v>PENEIRAMENTO DE AREIA COM PENEIRA ELÉTRICA. AF_11/2015</v>
          </cell>
          <cell r="I6843" t="str">
            <v>M3</v>
          </cell>
          <cell r="J6843" t="str">
            <v>COEFICIENTE DE REPRESENTATIVIDADE</v>
          </cell>
          <cell r="K6843" t="str">
            <v>27,27</v>
          </cell>
        </row>
        <row r="6844">
          <cell r="A6844" t="str">
            <v>SERVICOS DIVERSOS</v>
          </cell>
          <cell r="B6844" t="str">
            <v>SEDI</v>
          </cell>
          <cell r="C6844" t="str">
            <v>CARGA, DESCARGA E TRANSPORTE DE MATERIAIS</v>
          </cell>
          <cell r="D6844" t="str">
            <v>0211</v>
          </cell>
        </row>
        <row r="6844">
          <cell r="G6844">
            <v>92122</v>
          </cell>
          <cell r="H6844" t="str">
            <v>PENEIRAMENTO DE AREIA COM PENEIRA MANUAL. AF_11/2015</v>
          </cell>
          <cell r="I6844" t="str">
            <v>M3</v>
          </cell>
          <cell r="J6844" t="str">
            <v>COLETADO</v>
          </cell>
          <cell r="K6844" t="str">
            <v>44,43</v>
          </cell>
        </row>
        <row r="6845">
          <cell r="A6845" t="str">
            <v>SERVICOS DIVERSOS</v>
          </cell>
          <cell r="B6845" t="str">
            <v>SEDI</v>
          </cell>
          <cell r="C6845" t="str">
            <v>CARGA, DESCARGA E TRANSPORTE DE MATERIAIS</v>
          </cell>
          <cell r="D6845" t="str">
            <v>0211</v>
          </cell>
        </row>
        <row r="6845">
          <cell r="G6845">
            <v>92123</v>
          </cell>
          <cell r="H6845" t="str">
            <v>ENSACAMENTO DE AREIA. AF_11/2015</v>
          </cell>
          <cell r="I6845" t="str">
            <v>M3</v>
          </cell>
          <cell r="J6845" t="str">
            <v>COEFICIENTE DE REPRESENTATIVIDADE</v>
          </cell>
          <cell r="K6845" t="str">
            <v>43,53</v>
          </cell>
        </row>
        <row r="6846">
          <cell r="A6846" t="str">
            <v>SERVICOS DIVERSOS</v>
          </cell>
          <cell r="B6846" t="str">
            <v>SEDI</v>
          </cell>
          <cell r="C6846" t="str">
            <v>CARGA, DESCARGA E TRANSPORTE DE MATERIAIS</v>
          </cell>
          <cell r="D6846" t="str">
            <v>0211</v>
          </cell>
        </row>
        <row r="6846">
          <cell r="G6846">
            <v>100195</v>
          </cell>
          <cell r="H6846" t="str">
            <v>TRANSPORTE HORIZONTAL MANUAL, DE SACOS DE 50 KG (UNIDADE: KGXKM). AF_07/2019</v>
          </cell>
          <cell r="I6846" t="str">
            <v>KGXKM</v>
          </cell>
          <cell r="J6846" t="str">
            <v>COLETADO</v>
          </cell>
          <cell r="K6846" t="str">
            <v>0,68</v>
          </cell>
        </row>
        <row r="6847">
          <cell r="A6847" t="str">
            <v>SERVICOS DIVERSOS</v>
          </cell>
          <cell r="B6847" t="str">
            <v>SEDI</v>
          </cell>
          <cell r="C6847" t="str">
            <v>CARGA, DESCARGA E TRANSPORTE DE MATERIAIS</v>
          </cell>
          <cell r="D6847" t="str">
            <v>0211</v>
          </cell>
        </row>
        <row r="6847">
          <cell r="G6847">
            <v>100196</v>
          </cell>
          <cell r="H6847" t="str">
            <v>TRANSPORTE HORIZONTAL MANUAL, DE SACOS DE 30 KG (UNIDADE: KGXKM). AF_07/2019</v>
          </cell>
          <cell r="I6847" t="str">
            <v>KGXKM</v>
          </cell>
          <cell r="J6847" t="str">
            <v>COLETADO</v>
          </cell>
          <cell r="K6847" t="str">
            <v>1,13</v>
          </cell>
        </row>
        <row r="6848">
          <cell r="A6848" t="str">
            <v>SERVICOS DIVERSOS</v>
          </cell>
          <cell r="B6848" t="str">
            <v>SEDI</v>
          </cell>
          <cell r="C6848" t="str">
            <v>CARGA, DESCARGA E TRANSPORTE DE MATERIAIS</v>
          </cell>
          <cell r="D6848" t="str">
            <v>0211</v>
          </cell>
        </row>
        <row r="6848">
          <cell r="G6848">
            <v>100197</v>
          </cell>
          <cell r="H6848" t="str">
            <v>TRANSPORTE HORIZONTAL MANUAL, DE SACOS DE 20 KG (UNIDADE: KGXKM). AF_07/2019</v>
          </cell>
          <cell r="I6848" t="str">
            <v>KGXKM</v>
          </cell>
          <cell r="J6848" t="str">
            <v>COLETADO</v>
          </cell>
          <cell r="K6848" t="str">
            <v>1,70</v>
          </cell>
        </row>
        <row r="6849">
          <cell r="A6849" t="str">
            <v>SERVICOS DIVERSOS</v>
          </cell>
          <cell r="B6849" t="str">
            <v>SEDI</v>
          </cell>
          <cell r="C6849" t="str">
            <v>CARGA, DESCARGA E TRANSPORTE DE MATERIAIS</v>
          </cell>
          <cell r="D6849" t="str">
            <v>0211</v>
          </cell>
        </row>
        <row r="6849">
          <cell r="G6849">
            <v>100198</v>
          </cell>
          <cell r="H6849" t="str">
            <v>TRANSPORTE HORIZONTAL COM CARRINHO PLATAFORMA, DE SACOS DE 50 KG (UNIDADE: KGXKM). AF_07/2019</v>
          </cell>
          <cell r="I6849" t="str">
            <v>KGXKM</v>
          </cell>
          <cell r="J6849" t="str">
            <v>COLETADO</v>
          </cell>
          <cell r="K6849" t="str">
            <v>0,23</v>
          </cell>
        </row>
        <row r="6850">
          <cell r="A6850" t="str">
            <v>SERVICOS DIVERSOS</v>
          </cell>
          <cell r="B6850" t="str">
            <v>SEDI</v>
          </cell>
          <cell r="C6850" t="str">
            <v>CARGA, DESCARGA E TRANSPORTE DE MATERIAIS</v>
          </cell>
          <cell r="D6850" t="str">
            <v>0211</v>
          </cell>
        </row>
        <row r="6850">
          <cell r="G6850">
            <v>100199</v>
          </cell>
          <cell r="H6850" t="str">
            <v>TRANSPORTE HORIZONTAL COM CARRINHO PLATAFORMA, DE SACOS DE 30 KG (UNIDADE: KGXKM). AF_07/2019</v>
          </cell>
          <cell r="I6850" t="str">
            <v>KGXKM</v>
          </cell>
          <cell r="J6850" t="str">
            <v>COLETADO</v>
          </cell>
          <cell r="K6850" t="str">
            <v>0,28</v>
          </cell>
        </row>
        <row r="6851">
          <cell r="A6851" t="str">
            <v>SERVICOS DIVERSOS</v>
          </cell>
          <cell r="B6851" t="str">
            <v>SEDI</v>
          </cell>
          <cell r="C6851" t="str">
            <v>CARGA, DESCARGA E TRANSPORTE DE MATERIAIS</v>
          </cell>
          <cell r="D6851" t="str">
            <v>0211</v>
          </cell>
        </row>
        <row r="6851">
          <cell r="G6851">
            <v>100200</v>
          </cell>
          <cell r="H6851" t="str">
            <v>TRANSPORTE HORIZONTAL COM CARRINHO PLATAFORMA, DE SACOS DE 20 KG (UNIDADE: KGXKM). AF_07/2019</v>
          </cell>
          <cell r="I6851" t="str">
            <v>KGXKM</v>
          </cell>
          <cell r="J6851" t="str">
            <v>COLETADO</v>
          </cell>
          <cell r="K6851" t="str">
            <v>0,34</v>
          </cell>
        </row>
        <row r="6852">
          <cell r="A6852" t="str">
            <v>SERVICOS DIVERSOS</v>
          </cell>
          <cell r="B6852" t="str">
            <v>SEDI</v>
          </cell>
          <cell r="C6852" t="str">
            <v>CARGA, DESCARGA E TRANSPORTE DE MATERIAIS</v>
          </cell>
          <cell r="D6852" t="str">
            <v>0211</v>
          </cell>
        </row>
        <row r="6852">
          <cell r="G6852">
            <v>100201</v>
          </cell>
          <cell r="H6852" t="str">
            <v>TRANSPORTE HORIZONTAL COM CARRINHO DE MÃO, DE SACOS DE 50 KG (UNIDADE: KGXKM). AF_07/2019</v>
          </cell>
          <cell r="I6852" t="str">
            <v>KGXKM</v>
          </cell>
          <cell r="J6852" t="str">
            <v>COLETADO</v>
          </cell>
          <cell r="K6852" t="str">
            <v>0,69</v>
          </cell>
        </row>
        <row r="6853">
          <cell r="A6853" t="str">
            <v>SERVICOS DIVERSOS</v>
          </cell>
          <cell r="B6853" t="str">
            <v>SEDI</v>
          </cell>
          <cell r="C6853" t="str">
            <v>CARGA, DESCARGA E TRANSPORTE DE MATERIAIS</v>
          </cell>
          <cell r="D6853" t="str">
            <v>0211</v>
          </cell>
        </row>
        <row r="6853">
          <cell r="G6853">
            <v>100202</v>
          </cell>
          <cell r="H6853" t="str">
            <v>TRANSPORTE HORIZONTAL COM CARRINHO DE MÃO, DE SACOS DE 30 KG (UNIDADE: KGXKM). AF_07/2019</v>
          </cell>
          <cell r="I6853" t="str">
            <v>KGXKM</v>
          </cell>
          <cell r="J6853" t="str">
            <v>COLETADO</v>
          </cell>
          <cell r="K6853" t="str">
            <v>0,80</v>
          </cell>
        </row>
        <row r="6854">
          <cell r="A6854" t="str">
            <v>SERVICOS DIVERSOS</v>
          </cell>
          <cell r="B6854" t="str">
            <v>SEDI</v>
          </cell>
          <cell r="C6854" t="str">
            <v>CARGA, DESCARGA E TRANSPORTE DE MATERIAIS</v>
          </cell>
          <cell r="D6854" t="str">
            <v>0211</v>
          </cell>
        </row>
        <row r="6854">
          <cell r="G6854">
            <v>100203</v>
          </cell>
          <cell r="H6854" t="str">
            <v>TRANSPORTE HORIZONTAL COM CARRINHO DE MÃO, DE SACOS DE 20 KG (UNIDADE: KGXKM). AF_07/2019</v>
          </cell>
          <cell r="I6854" t="str">
            <v>KGXKM</v>
          </cell>
          <cell r="J6854" t="str">
            <v>COLETADO</v>
          </cell>
          <cell r="K6854" t="str">
            <v>0,95</v>
          </cell>
        </row>
        <row r="6855">
          <cell r="A6855" t="str">
            <v>SERVICOS DIVERSOS</v>
          </cell>
          <cell r="B6855" t="str">
            <v>SEDI</v>
          </cell>
          <cell r="C6855" t="str">
            <v>CARGA, DESCARGA E TRANSPORTE DE MATERIAIS</v>
          </cell>
          <cell r="D6855" t="str">
            <v>0211</v>
          </cell>
        </row>
        <row r="6855">
          <cell r="G6855">
            <v>100204</v>
          </cell>
          <cell r="H6855" t="str">
            <v>TRANSPORTE HORIZONTAL COM MANIPULADOR TELESCÓPICO, DE PÁLETE DE SACOS (UNIDADE: KGXKM). AF_07/2019</v>
          </cell>
          <cell r="I6855" t="str">
            <v>KGXKM</v>
          </cell>
          <cell r="J6855" t="str">
            <v>ATRIBUÍDO SÃO PAULO</v>
          </cell>
          <cell r="K6855" t="str">
            <v>0,10</v>
          </cell>
        </row>
        <row r="6856">
          <cell r="A6856" t="str">
            <v>SERVICOS DIVERSOS</v>
          </cell>
          <cell r="B6856" t="str">
            <v>SEDI</v>
          </cell>
          <cell r="C6856" t="str">
            <v>CARGA, DESCARGA E TRANSPORTE DE MATERIAIS</v>
          </cell>
          <cell r="D6856" t="str">
            <v>0211</v>
          </cell>
        </row>
        <row r="6856">
          <cell r="G6856">
            <v>100205</v>
          </cell>
          <cell r="H6856" t="str">
            <v>TRANSPORTE HORIZONTAL COM JERICA DE 60 L, DE MASSA/ GRANEL (UNIDADE: M3XKM). AF_07/2019</v>
          </cell>
          <cell r="I6856" t="str">
            <v>M3XKM</v>
          </cell>
          <cell r="J6856" t="str">
            <v>COLETADO</v>
          </cell>
          <cell r="K6856" t="str">
            <v>1.265,71</v>
          </cell>
        </row>
        <row r="6857">
          <cell r="A6857" t="str">
            <v>SERVICOS DIVERSOS</v>
          </cell>
          <cell r="B6857" t="str">
            <v>SEDI</v>
          </cell>
          <cell r="C6857" t="str">
            <v>CARGA, DESCARGA E TRANSPORTE DE MATERIAIS</v>
          </cell>
          <cell r="D6857" t="str">
            <v>0211</v>
          </cell>
        </row>
        <row r="6857">
          <cell r="G6857">
            <v>100206</v>
          </cell>
          <cell r="H6857" t="str">
            <v>TRANSPORTE HORIZONTAL COM JERICA DE 90 L, DE MASSA/ GRANEL (UNIDADE: M3XKM). AF_07/2019</v>
          </cell>
          <cell r="I6857" t="str">
            <v>M3XKM</v>
          </cell>
          <cell r="J6857" t="str">
            <v>COLETADO</v>
          </cell>
          <cell r="K6857" t="str">
            <v>914,90</v>
          </cell>
        </row>
        <row r="6858">
          <cell r="A6858" t="str">
            <v>SERVICOS DIVERSOS</v>
          </cell>
          <cell r="B6858" t="str">
            <v>SEDI</v>
          </cell>
          <cell r="C6858" t="str">
            <v>CARGA, DESCARGA E TRANSPORTE DE MATERIAIS</v>
          </cell>
          <cell r="D6858" t="str">
            <v>0211</v>
          </cell>
        </row>
        <row r="6858">
          <cell r="G6858">
            <v>100207</v>
          </cell>
          <cell r="H6858" t="str">
            <v>TRANSPORTE HORIZONTAL COM CARREGADEIRA, DE MASSA/ GRANEL (UNIDADE: M3XKM). AF_07/2019</v>
          </cell>
          <cell r="I6858" t="str">
            <v>M3XKM</v>
          </cell>
          <cell r="J6858" t="str">
            <v>COEFICIENTE DE REPRESENTATIVIDADE</v>
          </cell>
          <cell r="K6858" t="str">
            <v>456,28</v>
          </cell>
        </row>
        <row r="6859">
          <cell r="A6859" t="str">
            <v>SERVICOS DIVERSOS</v>
          </cell>
          <cell r="B6859" t="str">
            <v>SEDI</v>
          </cell>
          <cell r="C6859" t="str">
            <v>CARGA, DESCARGA E TRANSPORTE DE MATERIAIS</v>
          </cell>
          <cell r="D6859" t="str">
            <v>0211</v>
          </cell>
        </row>
        <row r="6859">
          <cell r="G6859">
            <v>100208</v>
          </cell>
          <cell r="H6859" t="str">
            <v>TRANSPORTE HORIZONTAL MANUAL, DE BLOCOS VAZADOS DE CONCRETO OU CERÂMICO DE 19X19X39CM (UNIDADE: BLOCOXKM). AF_07/2019</v>
          </cell>
          <cell r="I6859" t="str">
            <v>UNXKM</v>
          </cell>
          <cell r="J6859" t="str">
            <v>COLETADO</v>
          </cell>
          <cell r="K6859" t="str">
            <v>16,74</v>
          </cell>
        </row>
        <row r="6860">
          <cell r="A6860" t="str">
            <v>SERVICOS DIVERSOS</v>
          </cell>
          <cell r="B6860" t="str">
            <v>SEDI</v>
          </cell>
          <cell r="C6860" t="str">
            <v>CARGA, DESCARGA E TRANSPORTE DE MATERIAIS</v>
          </cell>
          <cell r="D6860" t="str">
            <v>0211</v>
          </cell>
        </row>
        <row r="6860">
          <cell r="G6860">
            <v>100209</v>
          </cell>
          <cell r="H6860" t="str">
            <v>TRANSPORTE HORIZONTAL MANUAL, DE BLOCOS CERÂMICOS FURADOS NA HORIZONTAL DE 9X19X19CM (UNIDADE: BLOCOXKM). AF_07/2019</v>
          </cell>
          <cell r="I6860" t="str">
            <v>UNXKM</v>
          </cell>
          <cell r="J6860" t="str">
            <v>COLETADO</v>
          </cell>
          <cell r="K6860" t="str">
            <v>8,37</v>
          </cell>
        </row>
        <row r="6861">
          <cell r="A6861" t="str">
            <v>SERVICOS DIVERSOS</v>
          </cell>
          <cell r="B6861" t="str">
            <v>SEDI</v>
          </cell>
          <cell r="C6861" t="str">
            <v>CARGA, DESCARGA E TRANSPORTE DE MATERIAIS</v>
          </cell>
          <cell r="D6861" t="str">
            <v>0211</v>
          </cell>
        </row>
        <row r="6861">
          <cell r="G6861">
            <v>100210</v>
          </cell>
          <cell r="H6861" t="str">
            <v>TRANSPORTE HORIZONTAL COM CARRINHO DE MÃO, DE BLOCOS VAZADOS DE CONCRETO OU CERÂMICO DE 19X19X39CM (UNIDADE: BLOCOXKM). AF_07/2019</v>
          </cell>
          <cell r="I6861" t="str">
            <v>UNXKM</v>
          </cell>
          <cell r="J6861" t="str">
            <v>COLETADO</v>
          </cell>
          <cell r="K6861" t="str">
            <v>15,42</v>
          </cell>
        </row>
        <row r="6862">
          <cell r="A6862" t="str">
            <v>SERVICOS DIVERSOS</v>
          </cell>
          <cell r="B6862" t="str">
            <v>SEDI</v>
          </cell>
          <cell r="C6862" t="str">
            <v>CARGA, DESCARGA E TRANSPORTE DE MATERIAIS</v>
          </cell>
          <cell r="D6862" t="str">
            <v>0211</v>
          </cell>
        </row>
        <row r="6862">
          <cell r="G6862">
            <v>100211</v>
          </cell>
          <cell r="H6862" t="str">
            <v>TRANSPORTE HORIZONTAL COM CARRINHO DE MÃO, DE BLOCOS CERÂMICOS FURADOS NA HORIZONTAL DE 9X19X19CM (UNIDADE: BLOCOXKM). AF_07/2019</v>
          </cell>
          <cell r="I6862" t="str">
            <v>UNXKM</v>
          </cell>
          <cell r="J6862" t="str">
            <v>COLETADO</v>
          </cell>
          <cell r="K6862" t="str">
            <v>5,95</v>
          </cell>
        </row>
        <row r="6863">
          <cell r="A6863" t="str">
            <v>SERVICOS DIVERSOS</v>
          </cell>
          <cell r="B6863" t="str">
            <v>SEDI</v>
          </cell>
          <cell r="C6863" t="str">
            <v>CARGA, DESCARGA E TRANSPORTE DE MATERIAIS</v>
          </cell>
          <cell r="D6863" t="str">
            <v>0211</v>
          </cell>
        </row>
        <row r="6863">
          <cell r="G6863">
            <v>100212</v>
          </cell>
          <cell r="H6863" t="str">
            <v>TRANSPORTE HORIZONTAL COM CARRINHO PLATAFORMA, DE BLOCOS VAZADOS DE CONCRETO OU CERÂMICO DE 19X19X39CM (UNIDADE: BLOCOXKM). AF_07/2019</v>
          </cell>
          <cell r="I6863" t="str">
            <v>UNXKM</v>
          </cell>
          <cell r="J6863" t="str">
            <v>COLETADO</v>
          </cell>
          <cell r="K6863" t="str">
            <v>6,57</v>
          </cell>
        </row>
        <row r="6864">
          <cell r="A6864" t="str">
            <v>SERVICOS DIVERSOS</v>
          </cell>
          <cell r="B6864" t="str">
            <v>SEDI</v>
          </cell>
          <cell r="C6864" t="str">
            <v>CARGA, DESCARGA E TRANSPORTE DE MATERIAIS</v>
          </cell>
          <cell r="D6864" t="str">
            <v>0211</v>
          </cell>
        </row>
        <row r="6864">
          <cell r="G6864">
            <v>100213</v>
          </cell>
          <cell r="H6864" t="str">
            <v>TRANSPORTE HORIZONTAL COM CARRINHO PLATAFORMA, DE BLOCOS CERÂMICOS FURADOS NA HORIZONTAL DE 9X19X19CM (UNIDADE: BLOCOXKM). AF_07/2019</v>
          </cell>
          <cell r="I6864" t="str">
            <v>UNXKM</v>
          </cell>
          <cell r="J6864" t="str">
            <v>COLETADO</v>
          </cell>
          <cell r="K6864" t="str">
            <v>2,36</v>
          </cell>
        </row>
        <row r="6865">
          <cell r="A6865" t="str">
            <v>SERVICOS DIVERSOS</v>
          </cell>
          <cell r="B6865" t="str">
            <v>SEDI</v>
          </cell>
          <cell r="C6865" t="str">
            <v>CARGA, DESCARGA E TRANSPORTE DE MATERIAIS</v>
          </cell>
          <cell r="D6865" t="str">
            <v>0211</v>
          </cell>
        </row>
        <row r="6865">
          <cell r="G6865">
            <v>100214</v>
          </cell>
          <cell r="H6865" t="str">
            <v>TRANSPORTE HORIZONTAL COM CARRINHO MINI PÁLETES, DE BLOCOS VAZADOS DE CONCRETO DE 19X19X39CM (UNIDADE: BLOCOXKM). AF_07/2019</v>
          </cell>
          <cell r="I6865" t="str">
            <v>UNXKM</v>
          </cell>
          <cell r="J6865" t="str">
            <v>COLETADO</v>
          </cell>
          <cell r="K6865" t="str">
            <v>3,62</v>
          </cell>
        </row>
        <row r="6866">
          <cell r="A6866" t="str">
            <v>SERVICOS DIVERSOS</v>
          </cell>
          <cell r="B6866" t="str">
            <v>SEDI</v>
          </cell>
          <cell r="C6866" t="str">
            <v>CARGA, DESCARGA E TRANSPORTE DE MATERIAIS</v>
          </cell>
          <cell r="D6866" t="str">
            <v>0211</v>
          </cell>
        </row>
        <row r="6866">
          <cell r="G6866">
            <v>100215</v>
          </cell>
          <cell r="H6866" t="str">
            <v>TRANSPORTE HORIZONTAL COM CARRINHO MINI PÁLETES, DE BLOCOS CERÂMICOS FURADOS NA VERTICAL DE 19X19X39CM (UNIDADE: BLOCOXKM). AF_07/2019</v>
          </cell>
          <cell r="I6866" t="str">
            <v>UNXKM</v>
          </cell>
          <cell r="J6866" t="str">
            <v>COLETADO</v>
          </cell>
          <cell r="K6866" t="str">
            <v>3,10</v>
          </cell>
        </row>
        <row r="6867">
          <cell r="A6867" t="str">
            <v>SERVICOS DIVERSOS</v>
          </cell>
          <cell r="B6867" t="str">
            <v>SEDI</v>
          </cell>
          <cell r="C6867" t="str">
            <v>CARGA, DESCARGA E TRANSPORTE DE MATERIAIS</v>
          </cell>
          <cell r="D6867" t="str">
            <v>0211</v>
          </cell>
        </row>
        <row r="6867">
          <cell r="G6867">
            <v>100216</v>
          </cell>
          <cell r="H6867" t="str">
            <v>TRANSPORTE HORIZONTAL COM CARRINHO MINI PÁLETES, DE BLOCOS CERÂMICOS FURADOS NA HORIZONTAL DE 9X19X19CM (UNIDADE: BLOCOXKM). AF_07/2019</v>
          </cell>
          <cell r="I6867" t="str">
            <v>UNXKM</v>
          </cell>
          <cell r="J6867" t="str">
            <v>COLETADO</v>
          </cell>
          <cell r="K6867" t="str">
            <v>0,83</v>
          </cell>
        </row>
        <row r="6868">
          <cell r="A6868" t="str">
            <v>SERVICOS DIVERSOS</v>
          </cell>
          <cell r="B6868" t="str">
            <v>SEDI</v>
          </cell>
          <cell r="C6868" t="str">
            <v>CARGA, DESCARGA E TRANSPORTE DE MATERIAIS</v>
          </cell>
          <cell r="D6868" t="str">
            <v>0211</v>
          </cell>
        </row>
        <row r="6868">
          <cell r="G6868">
            <v>100217</v>
          </cell>
          <cell r="H6868" t="str">
            <v>TRANSPORTE HORIZONTAL COM MANIPULADOR TELESCÓPICO, DE BLOCOS VAZADOS DE CONCRETO DE 19X19X39CM (UNIDADE: BLOCOXKM). AF_07/2019</v>
          </cell>
          <cell r="I6868" t="str">
            <v>UNXKM</v>
          </cell>
          <cell r="J6868" t="str">
            <v>ATRIBUÍDO SÃO PAULO</v>
          </cell>
          <cell r="K6868" t="str">
            <v>2,81</v>
          </cell>
        </row>
        <row r="6869">
          <cell r="A6869" t="str">
            <v>SERVICOS DIVERSOS</v>
          </cell>
          <cell r="B6869" t="str">
            <v>SEDI</v>
          </cell>
          <cell r="C6869" t="str">
            <v>CARGA, DESCARGA E TRANSPORTE DE MATERIAIS</v>
          </cell>
          <cell r="D6869" t="str">
            <v>0211</v>
          </cell>
        </row>
        <row r="6869">
          <cell r="G6869">
            <v>100218</v>
          </cell>
          <cell r="H6869" t="str">
            <v>TRANSPORTE HORIZONTAL COM MANIPULADOR TELESCÓPICO, DE BLOCOS CERÂMICOS FURADOS NA VERTICAL DE 19X19X39CM (UNIDADE: BLOCOXKM). AF_07/2019</v>
          </cell>
          <cell r="I6869" t="str">
            <v>UNXKM</v>
          </cell>
          <cell r="J6869" t="str">
            <v>ATRIBUÍDO SÃO PAULO</v>
          </cell>
          <cell r="K6869" t="str">
            <v>1,92</v>
          </cell>
        </row>
        <row r="6870">
          <cell r="A6870" t="str">
            <v>SERVICOS DIVERSOS</v>
          </cell>
          <cell r="B6870" t="str">
            <v>SEDI</v>
          </cell>
          <cell r="C6870" t="str">
            <v>CARGA, DESCARGA E TRANSPORTE DE MATERIAIS</v>
          </cell>
          <cell r="D6870" t="str">
            <v>0211</v>
          </cell>
        </row>
        <row r="6870">
          <cell r="G6870">
            <v>100219</v>
          </cell>
          <cell r="H6870" t="str">
            <v>TRANSPORTE HORIZONTAL COM MANIPULADOR TELESCÓPICO, DE BLOCOS CERÂMICOS FURADOS NA HORIZONTAL DE 9X19X19CM (UNIDADE: BLOCOXKM). AF_07/2019</v>
          </cell>
          <cell r="I6870" t="str">
            <v>UNXKM</v>
          </cell>
          <cell r="J6870" t="str">
            <v>ATRIBUÍDO SÃO PAULO</v>
          </cell>
          <cell r="K6870" t="str">
            <v>0,42</v>
          </cell>
        </row>
        <row r="6871">
          <cell r="A6871" t="str">
            <v>SERVICOS DIVERSOS</v>
          </cell>
          <cell r="B6871" t="str">
            <v>SEDI</v>
          </cell>
          <cell r="C6871" t="str">
            <v>CARGA, DESCARGA E TRANSPORTE DE MATERIAIS</v>
          </cell>
          <cell r="D6871" t="str">
            <v>0211</v>
          </cell>
        </row>
        <row r="6871">
          <cell r="G6871">
            <v>100220</v>
          </cell>
          <cell r="H6871" t="str">
            <v>TRANSPORTE HORIZONTAL MANUAL, DE CAIXA COM REVESTIMENTO CERÂMICO (UNIDADE: M2XKM). AF_07/2019</v>
          </cell>
          <cell r="I6871" t="str">
            <v>M2XKM</v>
          </cell>
          <cell r="J6871" t="str">
            <v>COLETADO</v>
          </cell>
          <cell r="K6871" t="str">
            <v>24,05</v>
          </cell>
        </row>
        <row r="6872">
          <cell r="A6872" t="str">
            <v>SERVICOS DIVERSOS</v>
          </cell>
          <cell r="B6872" t="str">
            <v>SEDI</v>
          </cell>
          <cell r="C6872" t="str">
            <v>CARGA, DESCARGA E TRANSPORTE DE MATERIAIS</v>
          </cell>
          <cell r="D6872" t="str">
            <v>0211</v>
          </cell>
        </row>
        <row r="6872">
          <cell r="G6872">
            <v>100221</v>
          </cell>
          <cell r="H6872" t="str">
            <v>TRANSPORTE HORIZONTAL COM CARRINHO DE MÃO, DE CAIXA COM REVESTIMENTO CERÂMICO (UNIDADE: M2XKM). AF_07/2019</v>
          </cell>
          <cell r="I6872" t="str">
            <v>M2XKM</v>
          </cell>
          <cell r="J6872" t="str">
            <v>COLETADO</v>
          </cell>
          <cell r="K6872" t="str">
            <v>27,26</v>
          </cell>
        </row>
        <row r="6873">
          <cell r="A6873" t="str">
            <v>SERVICOS DIVERSOS</v>
          </cell>
          <cell r="B6873" t="str">
            <v>SEDI</v>
          </cell>
          <cell r="C6873" t="str">
            <v>CARGA, DESCARGA E TRANSPORTE DE MATERIAIS</v>
          </cell>
          <cell r="D6873" t="str">
            <v>0211</v>
          </cell>
        </row>
        <row r="6873">
          <cell r="G6873">
            <v>100222</v>
          </cell>
          <cell r="H6873" t="str">
            <v>TRANSPORTE HORIZONTAL COM CARRINHO PLATAFORMA, DE CAIXA COM REVESTIMENTO CERÂMICO (UNIDADE: M2XKM). AF_07/2019</v>
          </cell>
          <cell r="I6873" t="str">
            <v>M2XKM</v>
          </cell>
          <cell r="J6873" t="str">
            <v>COLETADO</v>
          </cell>
          <cell r="K6873" t="str">
            <v>10,33</v>
          </cell>
        </row>
        <row r="6874">
          <cell r="A6874" t="str">
            <v>SERVICOS DIVERSOS</v>
          </cell>
          <cell r="B6874" t="str">
            <v>SEDI</v>
          </cell>
          <cell r="C6874" t="str">
            <v>CARGA, DESCARGA E TRANSPORTE DE MATERIAIS</v>
          </cell>
          <cell r="D6874" t="str">
            <v>0211</v>
          </cell>
        </row>
        <row r="6874">
          <cell r="G6874">
            <v>100223</v>
          </cell>
          <cell r="H6874" t="str">
            <v>TRANSPORTE HORIZONTAL COM CARRINHO MINI PÁLETES, DE CAIXA COM REVESTIMENTO CERÂMICO (UNIDADE: M2XKM). AF_07/2019</v>
          </cell>
          <cell r="I6874" t="str">
            <v>M2XKM</v>
          </cell>
          <cell r="J6874" t="str">
            <v>COLETADO</v>
          </cell>
          <cell r="K6874" t="str">
            <v>4,83</v>
          </cell>
        </row>
        <row r="6875">
          <cell r="A6875" t="str">
            <v>SERVICOS DIVERSOS</v>
          </cell>
          <cell r="B6875" t="str">
            <v>SEDI</v>
          </cell>
          <cell r="C6875" t="str">
            <v>CARGA, DESCARGA E TRANSPORTE DE MATERIAIS</v>
          </cell>
          <cell r="D6875" t="str">
            <v>0211</v>
          </cell>
        </row>
        <row r="6875">
          <cell r="G6875">
            <v>100224</v>
          </cell>
          <cell r="H6875" t="str">
            <v>TRANSPORTE HORIZONTAL COM MANIPULADOR TELESCÓPICO, DE CAIXA COM REVESTIMENTO CERÂMICO (UNIDADE: M2XKM). AF_07/2019</v>
          </cell>
          <cell r="I6875" t="str">
            <v>M2XKM</v>
          </cell>
          <cell r="J6875" t="str">
            <v>ATRIBUÍDO SÃO PAULO</v>
          </cell>
          <cell r="K6875" t="str">
            <v>2,81</v>
          </cell>
        </row>
        <row r="6876">
          <cell r="A6876" t="str">
            <v>SERVICOS DIVERSOS</v>
          </cell>
          <cell r="B6876" t="str">
            <v>SEDI</v>
          </cell>
          <cell r="C6876" t="str">
            <v>CARGA, DESCARGA E TRANSPORTE DE MATERIAIS</v>
          </cell>
          <cell r="D6876" t="str">
            <v>0211</v>
          </cell>
        </row>
        <row r="6876">
          <cell r="G6876">
            <v>100225</v>
          </cell>
          <cell r="H6876" t="str">
            <v>TRANSPORTE HORIZONTAL MANUAL, DE LATA DE 18 LITROS (UNIDADE: LXKM). AF_07/2019</v>
          </cell>
          <cell r="I6876" t="str">
            <v>LXKM</v>
          </cell>
          <cell r="J6876" t="str">
            <v>COLETADO</v>
          </cell>
          <cell r="K6876" t="str">
            <v>1,89</v>
          </cell>
        </row>
        <row r="6877">
          <cell r="A6877" t="str">
            <v>SERVICOS DIVERSOS</v>
          </cell>
          <cell r="B6877" t="str">
            <v>SEDI</v>
          </cell>
          <cell r="C6877" t="str">
            <v>CARGA, DESCARGA E TRANSPORTE DE MATERIAIS</v>
          </cell>
          <cell r="D6877" t="str">
            <v>0211</v>
          </cell>
        </row>
        <row r="6877">
          <cell r="G6877">
            <v>100226</v>
          </cell>
          <cell r="H6877" t="str">
            <v>TRANSPORTE HORIZONTAL COM CARRINHO PLATAFORMA, DE LATA DE 18 LITROS (UNIDADE: LXKM). AF_07/2019</v>
          </cell>
          <cell r="I6877" t="str">
            <v>LXKM</v>
          </cell>
          <cell r="J6877" t="str">
            <v>COLETADO</v>
          </cell>
          <cell r="K6877" t="str">
            <v>0,59</v>
          </cell>
        </row>
        <row r="6878">
          <cell r="A6878" t="str">
            <v>SERVICOS DIVERSOS</v>
          </cell>
          <cell r="B6878" t="str">
            <v>SEDI</v>
          </cell>
          <cell r="C6878" t="str">
            <v>CARGA, DESCARGA E TRANSPORTE DE MATERIAIS</v>
          </cell>
          <cell r="D6878" t="str">
            <v>0211</v>
          </cell>
        </row>
        <row r="6878">
          <cell r="G6878">
            <v>100227</v>
          </cell>
          <cell r="H6878" t="str">
            <v>TRANSPORTE HORIZONTAL COM CARRINHO RACIONAL, DE LATA DE 18 LITROS (UNIDADE: LXKM). AF_07/2019</v>
          </cell>
          <cell r="I6878" t="str">
            <v>LXKM</v>
          </cell>
          <cell r="J6878" t="str">
            <v>COLETADO</v>
          </cell>
          <cell r="K6878" t="str">
            <v>0,87</v>
          </cell>
        </row>
        <row r="6879">
          <cell r="A6879" t="str">
            <v>SERVICOS DIVERSOS</v>
          </cell>
          <cell r="B6879" t="str">
            <v>SEDI</v>
          </cell>
          <cell r="C6879" t="str">
            <v>CARGA, DESCARGA E TRANSPORTE DE MATERIAIS</v>
          </cell>
          <cell r="D6879" t="str">
            <v>0211</v>
          </cell>
        </row>
        <row r="6879">
          <cell r="G6879">
            <v>100228</v>
          </cell>
          <cell r="H6879" t="str">
            <v>TRANSPORTE HORIZONTAL COM MANIPULADOR TELESCÓPICO, DE LATA DE 18 LITROS (UNIDADE: LXKM). AF_07/2019</v>
          </cell>
          <cell r="I6879" t="str">
            <v>LXKM</v>
          </cell>
          <cell r="J6879" t="str">
            <v>ATRIBUÍDO SÃO PAULO</v>
          </cell>
          <cell r="K6879" t="str">
            <v>0,27</v>
          </cell>
        </row>
        <row r="6880">
          <cell r="A6880" t="str">
            <v>SERVICOS DIVERSOS</v>
          </cell>
          <cell r="B6880" t="str">
            <v>SEDI</v>
          </cell>
          <cell r="C6880" t="str">
            <v>CARGA, DESCARGA E TRANSPORTE DE MATERIAIS</v>
          </cell>
          <cell r="D6880" t="str">
            <v>0211</v>
          </cell>
        </row>
        <row r="6880">
          <cell r="G6880">
            <v>100229</v>
          </cell>
          <cell r="H6880" t="str">
            <v>TRANSPORTE VERTICAL MANUAL, 1 PAVIMENTO, DE SACOS DE 50 KG (UNIDADE: KG). AF_07/2019</v>
          </cell>
          <cell r="I6880" t="str">
            <v>KG</v>
          </cell>
          <cell r="J6880" t="str">
            <v>COLETADO</v>
          </cell>
          <cell r="K6880" t="str">
            <v>0,01</v>
          </cell>
        </row>
        <row r="6881">
          <cell r="A6881" t="str">
            <v>SERVICOS DIVERSOS</v>
          </cell>
          <cell r="B6881" t="str">
            <v>SEDI</v>
          </cell>
          <cell r="C6881" t="str">
            <v>CARGA, DESCARGA E TRANSPORTE DE MATERIAIS</v>
          </cell>
          <cell r="D6881" t="str">
            <v>0211</v>
          </cell>
        </row>
        <row r="6881">
          <cell r="G6881">
            <v>100230</v>
          </cell>
          <cell r="H6881" t="str">
            <v>TRANSPORTE VERTICAL MANUAL, 1 PAVIMENTO, DE SACOS DE 30 KG (UNIDADE: KG). AF_07/2019</v>
          </cell>
          <cell r="I6881" t="str">
            <v>KG</v>
          </cell>
          <cell r="J6881" t="str">
            <v>COLETADO</v>
          </cell>
          <cell r="K6881" t="str">
            <v>0,02</v>
          </cell>
        </row>
        <row r="6882">
          <cell r="A6882" t="str">
            <v>SERVICOS DIVERSOS</v>
          </cell>
          <cell r="B6882" t="str">
            <v>SEDI</v>
          </cell>
          <cell r="C6882" t="str">
            <v>CARGA, DESCARGA E TRANSPORTE DE MATERIAIS</v>
          </cell>
          <cell r="D6882" t="str">
            <v>0211</v>
          </cell>
        </row>
        <row r="6882">
          <cell r="G6882">
            <v>100231</v>
          </cell>
          <cell r="H6882" t="str">
            <v>TRANSPORTE VERTICAL MANUAL, 1 PAVIMENTO, DE SACOS DE 20 KG (UNIDADE: KG). AF_07/2019</v>
          </cell>
          <cell r="I6882" t="str">
            <v>KG</v>
          </cell>
          <cell r="J6882" t="str">
            <v>COLETADO</v>
          </cell>
          <cell r="K6882" t="str">
            <v>0,03</v>
          </cell>
        </row>
        <row r="6883">
          <cell r="A6883" t="str">
            <v>SERVICOS DIVERSOS</v>
          </cell>
          <cell r="B6883" t="str">
            <v>SEDI</v>
          </cell>
          <cell r="C6883" t="str">
            <v>CARGA, DESCARGA E TRANSPORTE DE MATERIAIS</v>
          </cell>
          <cell r="D6883" t="str">
            <v>0211</v>
          </cell>
        </row>
        <row r="6883">
          <cell r="G6883">
            <v>100232</v>
          </cell>
          <cell r="H6883" t="str">
            <v>TRANSPORTE VERTICAL MANUAL, 1 PAVIMENTO, DE BLOCOS VAZADOS DE CONCRETO OU CERÂMICO DE 19X19X39CM (UNIDADE: BLOCO). AF_07/2019</v>
          </cell>
          <cell r="I6883" t="str">
            <v>UN</v>
          </cell>
          <cell r="J6883" t="str">
            <v>COLETADO</v>
          </cell>
          <cell r="K6883" t="str">
            <v>0,31</v>
          </cell>
        </row>
        <row r="6884">
          <cell r="A6884" t="str">
            <v>SERVICOS DIVERSOS</v>
          </cell>
          <cell r="B6884" t="str">
            <v>SEDI</v>
          </cell>
          <cell r="C6884" t="str">
            <v>CARGA, DESCARGA E TRANSPORTE DE MATERIAIS</v>
          </cell>
          <cell r="D6884" t="str">
            <v>0211</v>
          </cell>
        </row>
        <row r="6884">
          <cell r="G6884">
            <v>100233</v>
          </cell>
          <cell r="H6884" t="str">
            <v>TRANSPORTE VERTICAL MANUAL, 1 PAVIMENTO, DE BLOCOS CERÂMICOS FURADOS NA HORIZONTAL DE 9X19X19CM (UNIDADE: BLOCO). AF_07/2019</v>
          </cell>
          <cell r="I6884" t="str">
            <v>UN</v>
          </cell>
          <cell r="J6884" t="str">
            <v>COLETADO</v>
          </cell>
          <cell r="K6884" t="str">
            <v>0,15</v>
          </cell>
        </row>
        <row r="6885">
          <cell r="A6885" t="str">
            <v>SERVICOS DIVERSOS</v>
          </cell>
          <cell r="B6885" t="str">
            <v>SEDI</v>
          </cell>
          <cell r="C6885" t="str">
            <v>CARGA, DESCARGA E TRANSPORTE DE MATERIAIS</v>
          </cell>
          <cell r="D6885" t="str">
            <v>0211</v>
          </cell>
        </row>
        <row r="6885">
          <cell r="G6885">
            <v>100234</v>
          </cell>
          <cell r="H6885" t="str">
            <v>TRANSPORTE VERTICAL MANUAL, 1 PAVIMENTO, DE CAIXA COM REVESTIMENTO CERÂMICO (UNIDADE: M2). AF_07/2019</v>
          </cell>
          <cell r="I6885" t="str">
            <v>M2</v>
          </cell>
          <cell r="J6885" t="str">
            <v>COLETADO</v>
          </cell>
          <cell r="K6885" t="str">
            <v>0,47</v>
          </cell>
        </row>
        <row r="6886">
          <cell r="A6886" t="str">
            <v>SERVICOS DIVERSOS</v>
          </cell>
          <cell r="B6886" t="str">
            <v>SEDI</v>
          </cell>
          <cell r="C6886" t="str">
            <v>CARGA, DESCARGA E TRANSPORTE DE MATERIAIS</v>
          </cell>
          <cell r="D6886" t="str">
            <v>0211</v>
          </cell>
        </row>
        <row r="6886">
          <cell r="G6886">
            <v>100235</v>
          </cell>
          <cell r="H6886" t="str">
            <v>TRANSPORTE VERTICAL MANUAL, 1 PAVIMENTO, DE LATA DE 18 LITROS (UNIDADE: L). AF_07/2019</v>
          </cell>
          <cell r="I6886" t="str">
            <v>L</v>
          </cell>
          <cell r="J6886" t="str">
            <v>COLETADO</v>
          </cell>
          <cell r="K6886" t="str">
            <v>0,03</v>
          </cell>
        </row>
        <row r="6887">
          <cell r="A6887" t="str">
            <v>SERVICOS DIVERSOS</v>
          </cell>
          <cell r="B6887" t="str">
            <v>SEDI</v>
          </cell>
          <cell r="C6887" t="str">
            <v>CARGA, DESCARGA E TRANSPORTE DE MATERIAIS</v>
          </cell>
          <cell r="D6887" t="str">
            <v>0211</v>
          </cell>
        </row>
        <row r="6887">
          <cell r="G6887">
            <v>100236</v>
          </cell>
          <cell r="H6887" t="str">
            <v>TRANSPORTE HORIZONTAL MANUAL, DE TUBO DE PVC SOLDÁVEL COM DIÂMETRO MENOR OU IGUAL A 60 MM (UNIDADE: MXKM). AF_07/2019</v>
          </cell>
          <cell r="I6887" t="str">
            <v>MXKM</v>
          </cell>
          <cell r="J6887" t="str">
            <v>COLETADO</v>
          </cell>
          <cell r="K6887" t="str">
            <v>2,39</v>
          </cell>
        </row>
        <row r="6888">
          <cell r="A6888" t="str">
            <v>SERVICOS DIVERSOS</v>
          </cell>
          <cell r="B6888" t="str">
            <v>SEDI</v>
          </cell>
          <cell r="C6888" t="str">
            <v>CARGA, DESCARGA E TRANSPORTE DE MATERIAIS</v>
          </cell>
          <cell r="D6888" t="str">
            <v>0211</v>
          </cell>
        </row>
        <row r="6888">
          <cell r="G6888">
            <v>100237</v>
          </cell>
          <cell r="H6888" t="str">
            <v>TRANSPORTE HORIZONTAL MANUAL, DE TUBO DE PVC SOLDÁVEL COM DIÂMETRO MAIOR QUE 60 MM E MENOR OU IGUAL A 85 MM (UNIDADE: MXKM). AF_07/2019</v>
          </cell>
          <cell r="I6888" t="str">
            <v>MXKM</v>
          </cell>
          <cell r="J6888" t="str">
            <v>COLETADO</v>
          </cell>
          <cell r="K6888" t="str">
            <v>2,87</v>
          </cell>
        </row>
        <row r="6889">
          <cell r="A6889" t="str">
            <v>SERVICOS DIVERSOS</v>
          </cell>
          <cell r="B6889" t="str">
            <v>SEDI</v>
          </cell>
          <cell r="C6889" t="str">
            <v>CARGA, DESCARGA E TRANSPORTE DE MATERIAIS</v>
          </cell>
          <cell r="D6889" t="str">
            <v>0211</v>
          </cell>
        </row>
        <row r="6889">
          <cell r="G6889">
            <v>100238</v>
          </cell>
          <cell r="H6889" t="str">
            <v>TRANSPORTE HORIZONTAL MANUAL, DE TUBO DE CPVC COM DIÂMETRO MENOR OU IGUAL A 73 MM (UNIDADE: MXKM). AF_07/2019</v>
          </cell>
          <cell r="I6889" t="str">
            <v>MXKM</v>
          </cell>
          <cell r="J6889" t="str">
            <v>COLETADO</v>
          </cell>
          <cell r="K6889" t="str">
            <v>4,60</v>
          </cell>
        </row>
        <row r="6890">
          <cell r="A6890" t="str">
            <v>SERVICOS DIVERSOS</v>
          </cell>
          <cell r="B6890" t="str">
            <v>SEDI</v>
          </cell>
          <cell r="C6890" t="str">
            <v>CARGA, DESCARGA E TRANSPORTE DE MATERIAIS</v>
          </cell>
          <cell r="D6890" t="str">
            <v>0211</v>
          </cell>
        </row>
        <row r="6890">
          <cell r="G6890">
            <v>100239</v>
          </cell>
          <cell r="H6890" t="str">
            <v>TRANSPORTE HORIZONTAL MANUAL, DE TUBO DE CPVC COM DIÂMETRO MAIOR QUE 73 MM E MENOR OU IGUAL A 89 MM (UNIDADE: MXKM). AF_07/2019</v>
          </cell>
          <cell r="I6890" t="str">
            <v>MXKM</v>
          </cell>
          <cell r="J6890" t="str">
            <v>COLETADO</v>
          </cell>
          <cell r="K6890" t="str">
            <v>5,75</v>
          </cell>
        </row>
        <row r="6891">
          <cell r="A6891" t="str">
            <v>SERVICOS DIVERSOS</v>
          </cell>
          <cell r="B6891" t="str">
            <v>SEDI</v>
          </cell>
          <cell r="C6891" t="str">
            <v>CARGA, DESCARGA E TRANSPORTE DE MATERIAIS</v>
          </cell>
          <cell r="D6891" t="str">
            <v>0211</v>
          </cell>
        </row>
        <row r="6891">
          <cell r="G6891">
            <v>100240</v>
          </cell>
          <cell r="H6891" t="str">
            <v>TRANSPORTE HORIZONTAL MANUAL, DE TUBO DE PPR - PN12 OU PN25 - COM DIÂMETRO MENOR OU IGUAL A 50 MM (UNIDADE: MXKM). AF_07/2019</v>
          </cell>
          <cell r="I6891" t="str">
            <v>MXKM</v>
          </cell>
          <cell r="J6891" t="str">
            <v>COLETADO</v>
          </cell>
          <cell r="K6891" t="str">
            <v>3,45</v>
          </cell>
        </row>
        <row r="6892">
          <cell r="A6892" t="str">
            <v>SERVICOS DIVERSOS</v>
          </cell>
          <cell r="B6892" t="str">
            <v>SEDI</v>
          </cell>
          <cell r="C6892" t="str">
            <v>CARGA, DESCARGA E TRANSPORTE DE MATERIAIS</v>
          </cell>
          <cell r="D6892" t="str">
            <v>0211</v>
          </cell>
        </row>
        <row r="6892">
          <cell r="G6892">
            <v>100241</v>
          </cell>
          <cell r="H6892" t="str">
            <v>TRANSPORTE HORIZONTAL MANUAL, DE TUBO DE PPR - PN12 OU PN25 - COM DIÂMETRO MAIOR QUE 50 MM E MENOR OU IGUAL A 75 MM (UNIDADE: MXKM). AF_07/2019</v>
          </cell>
          <cell r="I6892" t="str">
            <v>MXKM</v>
          </cell>
          <cell r="J6892" t="str">
            <v>COLETADO</v>
          </cell>
          <cell r="K6892" t="str">
            <v>5,75</v>
          </cell>
        </row>
        <row r="6893">
          <cell r="A6893" t="str">
            <v>SERVICOS DIVERSOS</v>
          </cell>
          <cell r="B6893" t="str">
            <v>SEDI</v>
          </cell>
          <cell r="C6893" t="str">
            <v>CARGA, DESCARGA E TRANSPORTE DE MATERIAIS</v>
          </cell>
          <cell r="D6893" t="str">
            <v>0211</v>
          </cell>
        </row>
        <row r="6893">
          <cell r="G6893">
            <v>100242</v>
          </cell>
          <cell r="H6893" t="str">
            <v>TRANSPORTE HORIZONTAL MANUAL, DE TUBO DE PPR - PN12 OU PN25 - COM DIÂMETRO MAIOR QUE 75 MM E MENOR OU IGUAL A 110 MM (UNIDADE: MXKM). AF_07/2019</v>
          </cell>
          <cell r="I6893" t="str">
            <v>MXKM</v>
          </cell>
          <cell r="J6893" t="str">
            <v>COLETADO</v>
          </cell>
          <cell r="K6893" t="str">
            <v>17,00</v>
          </cell>
        </row>
        <row r="6894">
          <cell r="A6894" t="str">
            <v>SERVICOS DIVERSOS</v>
          </cell>
          <cell r="B6894" t="str">
            <v>SEDI</v>
          </cell>
          <cell r="C6894" t="str">
            <v>CARGA, DESCARGA E TRANSPORTE DE MATERIAIS</v>
          </cell>
          <cell r="D6894" t="str">
            <v>0211</v>
          </cell>
        </row>
        <row r="6894">
          <cell r="G6894">
            <v>100243</v>
          </cell>
          <cell r="H6894" t="str">
            <v>TRANSPORTE HORIZONTAL MANUAL, DE TUBO DE COBRE - CLASSE E - COM DIÂMETRO MENOR OU IGUAL A 54 MM (UNIDADE: MXKM). AF_07/2019</v>
          </cell>
          <cell r="I6894" t="str">
            <v>MXKM</v>
          </cell>
          <cell r="J6894" t="str">
            <v>COLETADO</v>
          </cell>
          <cell r="K6894" t="str">
            <v>2,76</v>
          </cell>
        </row>
        <row r="6895">
          <cell r="A6895" t="str">
            <v>SERVICOS DIVERSOS</v>
          </cell>
          <cell r="B6895" t="str">
            <v>SEDI</v>
          </cell>
          <cell r="C6895" t="str">
            <v>CARGA, DESCARGA E TRANSPORTE DE MATERIAIS</v>
          </cell>
          <cell r="D6895" t="str">
            <v>0211</v>
          </cell>
        </row>
        <row r="6895">
          <cell r="G6895">
            <v>100244</v>
          </cell>
          <cell r="H6895" t="str">
            <v>TRANSPORTE HORIZONTAL MANUAL, DE TUBO DE COBRE - CLASSE E - COM DIÂMETRO MAIOR QUE 54 MM E MENOR OU IGUAL A 79 MM (UNIDADE: MXKM). AF_07/2019</v>
          </cell>
          <cell r="I6895" t="str">
            <v>MXKM</v>
          </cell>
          <cell r="J6895" t="str">
            <v>COLETADO</v>
          </cell>
          <cell r="K6895" t="str">
            <v>3,45</v>
          </cell>
        </row>
        <row r="6896">
          <cell r="A6896" t="str">
            <v>SERVICOS DIVERSOS</v>
          </cell>
          <cell r="B6896" t="str">
            <v>SEDI</v>
          </cell>
          <cell r="C6896" t="str">
            <v>CARGA, DESCARGA E TRANSPORTE DE MATERIAIS</v>
          </cell>
          <cell r="D6896" t="str">
            <v>0211</v>
          </cell>
        </row>
        <row r="6896">
          <cell r="G6896">
            <v>100245</v>
          </cell>
          <cell r="H6896" t="str">
            <v>TRANSPORTE HORIZONTAL MANUAL, DE TUBO DE COBRE - CLASSE E - COM DIÂMETRO MAIOR QUE 79 MM E MENOR OU IGUAL A 104 MM (UNIDADE: MXKM). AF_07/2019</v>
          </cell>
          <cell r="I6896" t="str">
            <v>MXKM</v>
          </cell>
          <cell r="J6896" t="str">
            <v>COLETADO</v>
          </cell>
          <cell r="K6896" t="str">
            <v>6,90</v>
          </cell>
        </row>
        <row r="6897">
          <cell r="A6897" t="str">
            <v>SERVICOS DIVERSOS</v>
          </cell>
          <cell r="B6897" t="str">
            <v>SEDI</v>
          </cell>
          <cell r="C6897" t="str">
            <v>CARGA, DESCARGA E TRANSPORTE DE MATERIAIS</v>
          </cell>
          <cell r="D6897" t="str">
            <v>0211</v>
          </cell>
        </row>
        <row r="6897">
          <cell r="G6897">
            <v>100246</v>
          </cell>
          <cell r="H6897" t="str">
            <v>TRANSPORTE HORIZONTAL MANUAL, DE TUBO DE PVC SÉRIE NORMAL - ESGOTO PREDIAL, OU REFORÇADO PARA ESGOTO OU ÁGUAS PLUVIAIS PREDIAL, COM DIÂMETRO MENOR OU IGUAL A 75 MM (UNIDADE: MXKM). AF_07/2019</v>
          </cell>
          <cell r="I6897" t="str">
            <v>MXKM</v>
          </cell>
          <cell r="J6897" t="str">
            <v>COLETADO</v>
          </cell>
          <cell r="K6897" t="str">
            <v>2,30</v>
          </cell>
        </row>
        <row r="6898">
          <cell r="A6898" t="str">
            <v>SERVICOS DIVERSOS</v>
          </cell>
          <cell r="B6898" t="str">
            <v>SEDI</v>
          </cell>
          <cell r="C6898" t="str">
            <v>CARGA, DESCARGA E TRANSPORTE DE MATERIAIS</v>
          </cell>
          <cell r="D6898" t="str">
            <v>0211</v>
          </cell>
        </row>
        <row r="6898">
          <cell r="G6898">
            <v>100247</v>
          </cell>
          <cell r="H6898" t="str">
            <v>TRANSPORTE HORIZONTAL MANUAL, DE TUBO DE PVC SÉRIE NORMAL - ESGOTO PREDIAL, OU REFORÇADO PARA ESGOTO OU ÁGUAS PLUVIAIS PREDIAL, COM DIÂMETRO MAIOR QUE 75 MM E MENOR OU IGUAL A 100 MM (UNIDADE: MXKM). AF_07/2019</v>
          </cell>
          <cell r="I6898" t="str">
            <v>MXKM</v>
          </cell>
          <cell r="J6898" t="str">
            <v>COLETADO</v>
          </cell>
          <cell r="K6898" t="str">
            <v>2,87</v>
          </cell>
        </row>
        <row r="6899">
          <cell r="A6899" t="str">
            <v>SERVICOS DIVERSOS</v>
          </cell>
          <cell r="B6899" t="str">
            <v>SEDI</v>
          </cell>
          <cell r="C6899" t="str">
            <v>CARGA, DESCARGA E TRANSPORTE DE MATERIAIS</v>
          </cell>
          <cell r="D6899" t="str">
            <v>0211</v>
          </cell>
        </row>
        <row r="6899">
          <cell r="G6899">
            <v>100248</v>
          </cell>
          <cell r="H6899" t="str">
            <v>TRANSPORTE HORIZONTAL MANUAL, DE TUBO DE PVC SÉRIE NORMAL - ESGOTO PREDIAL, OU REFORÇADO PARA ESGOTO OU ÁGUAS PLUVIAIS PREDIAL, COM DIÂMETRO MAIOR QUE 100 MM E MENOR OU IGUAL A 150 MM (UNIDADE: MXKM). AF_07/2019</v>
          </cell>
          <cell r="I6899" t="str">
            <v>MXKM</v>
          </cell>
          <cell r="J6899" t="str">
            <v>COLETADO</v>
          </cell>
          <cell r="K6899" t="str">
            <v>11,33</v>
          </cell>
        </row>
        <row r="6900">
          <cell r="A6900" t="str">
            <v>SERVICOS DIVERSOS</v>
          </cell>
          <cell r="B6900" t="str">
            <v>SEDI</v>
          </cell>
          <cell r="C6900" t="str">
            <v>CARGA, DESCARGA E TRANSPORTE DE MATERIAIS</v>
          </cell>
          <cell r="D6900" t="str">
            <v>0211</v>
          </cell>
        </row>
        <row r="6900">
          <cell r="G6900">
            <v>100249</v>
          </cell>
          <cell r="H6900" t="str">
            <v>TRANSPORTE HORIZONTAL MANUAL, DE TUBO DE AÇO CARBONO LEVE OU MÉDIO, PRETO OU GALVANIZADO, COM DIÂMETRO MENOR OU IGUAL A 20 MM (UNIDADE: MXKM). AF_07/2019</v>
          </cell>
          <cell r="I6900" t="str">
            <v>MXKM</v>
          </cell>
          <cell r="J6900" t="str">
            <v>COLETADO</v>
          </cell>
          <cell r="K6900" t="str">
            <v>2,30</v>
          </cell>
        </row>
        <row r="6901">
          <cell r="A6901" t="str">
            <v>SERVICOS DIVERSOS</v>
          </cell>
          <cell r="B6901" t="str">
            <v>SEDI</v>
          </cell>
          <cell r="C6901" t="str">
            <v>CARGA, DESCARGA E TRANSPORTE DE MATERIAIS</v>
          </cell>
          <cell r="D6901" t="str">
            <v>0211</v>
          </cell>
        </row>
        <row r="6901">
          <cell r="G6901">
            <v>100250</v>
          </cell>
          <cell r="H6901" t="str">
            <v>TRANSPORTE HORIZONTAL MANUAL, DE TUBO DE AÇO CARBONO LEVE OU MÉDIO, PRETO OU GALVANIZADO, COM DIÂMETRO MAIOR QUE 20 MM E MENOR OU IGUAL A 32 MM (UNIDADE: MXKM). AF_07/2019</v>
          </cell>
          <cell r="I6901" t="str">
            <v>MXKM</v>
          </cell>
          <cell r="J6901" t="str">
            <v>COLETADO</v>
          </cell>
          <cell r="K6901" t="str">
            <v>3,83</v>
          </cell>
        </row>
        <row r="6902">
          <cell r="A6902" t="str">
            <v>SERVICOS DIVERSOS</v>
          </cell>
          <cell r="B6902" t="str">
            <v>SEDI</v>
          </cell>
          <cell r="C6902" t="str">
            <v>CARGA, DESCARGA E TRANSPORTE DE MATERIAIS</v>
          </cell>
          <cell r="D6902" t="str">
            <v>0211</v>
          </cell>
        </row>
        <row r="6902">
          <cell r="G6902">
            <v>100251</v>
          </cell>
          <cell r="H6902" t="str">
            <v>TRANSPORTE HORIZONTAL MANUAL, DE TUBO DE AÇO CARBONO LEVE OU MÉDIO, PRETO OU GALVANIZADO, COM DIÂMETRO MAIOR QUE 32 MM E MENOR OU IGUAL A 65 MM (UNIDADE: MXKM). AF_07/2019</v>
          </cell>
          <cell r="I6902" t="str">
            <v>MXKM</v>
          </cell>
          <cell r="J6902" t="str">
            <v>COLETADO</v>
          </cell>
          <cell r="K6902" t="str">
            <v>11,33</v>
          </cell>
        </row>
        <row r="6903">
          <cell r="A6903" t="str">
            <v>SERVICOS DIVERSOS</v>
          </cell>
          <cell r="B6903" t="str">
            <v>SEDI</v>
          </cell>
          <cell r="C6903" t="str">
            <v>CARGA, DESCARGA E TRANSPORTE DE MATERIAIS</v>
          </cell>
          <cell r="D6903" t="str">
            <v>0211</v>
          </cell>
        </row>
        <row r="6903">
          <cell r="G6903">
            <v>100252</v>
          </cell>
          <cell r="H6903" t="str">
            <v>TRANSPORTE HORIZONTAL MANUAL, DE TUBO DE AÇO CARBONO LEVE OU MÉDIO, PRETO OU GALVANIZADO, COM DIÂMETRO MAIOR QUE 65 MM E MENOR OU IGUAL A 90 MM (UNIDADE: MXKM). AF_07/2019</v>
          </cell>
          <cell r="I6903" t="str">
            <v>MXKM</v>
          </cell>
          <cell r="J6903" t="str">
            <v>COLETADO</v>
          </cell>
          <cell r="K6903" t="str">
            <v>17,00</v>
          </cell>
        </row>
        <row r="6904">
          <cell r="A6904" t="str">
            <v>SERVICOS DIVERSOS</v>
          </cell>
          <cell r="B6904" t="str">
            <v>SEDI</v>
          </cell>
          <cell r="C6904" t="str">
            <v>CARGA, DESCARGA E TRANSPORTE DE MATERIAIS</v>
          </cell>
          <cell r="D6904" t="str">
            <v>0211</v>
          </cell>
        </row>
        <row r="6904">
          <cell r="G6904">
            <v>100253</v>
          </cell>
          <cell r="H6904" t="str">
            <v>TRANSPORTE HORIZONTAL MANUAL, DE TUBO DE AÇO CARBONO LEVE OU MÉDIO, PRETO OU GALVANIZADO, COM DIÂMETRO MAIOR QUE 90 MM E MENOR OU IGUAL A 125 MM (UNIDADE: MXKM). AF_07/2019</v>
          </cell>
          <cell r="I6904" t="str">
            <v>MXKM</v>
          </cell>
          <cell r="J6904" t="str">
            <v>COLETADO</v>
          </cell>
          <cell r="K6904" t="str">
            <v>22,67</v>
          </cell>
        </row>
        <row r="6905">
          <cell r="A6905" t="str">
            <v>SERVICOS DIVERSOS</v>
          </cell>
          <cell r="B6905" t="str">
            <v>SEDI</v>
          </cell>
          <cell r="C6905" t="str">
            <v>CARGA, DESCARGA E TRANSPORTE DE MATERIAIS</v>
          </cell>
          <cell r="D6905" t="str">
            <v>0211</v>
          </cell>
        </row>
        <row r="6905">
          <cell r="G6905">
            <v>100254</v>
          </cell>
          <cell r="H6905" t="str">
            <v>TRANSPORTE HORIZONTAL MANUAL, DE TUBO DE AÇO CARBONO LEVE OU MÉDIO, PRETO OU GALVANIZADO, COM DIÂMETRO MAIOR QUE 125 MM E MENOR OU IGUAL A 150 MM (UNIDADE: MXKM). AF_07/2019</v>
          </cell>
          <cell r="I6905" t="str">
            <v>MXKM</v>
          </cell>
          <cell r="J6905" t="str">
            <v>COLETADO</v>
          </cell>
          <cell r="K6905" t="str">
            <v>34,00</v>
          </cell>
        </row>
        <row r="6906">
          <cell r="A6906" t="str">
            <v>SERVICOS DIVERSOS</v>
          </cell>
          <cell r="B6906" t="str">
            <v>SEDI</v>
          </cell>
          <cell r="C6906" t="str">
            <v>CARGA, DESCARGA E TRANSPORTE DE MATERIAIS</v>
          </cell>
          <cell r="D6906" t="str">
            <v>0211</v>
          </cell>
        </row>
        <row r="6906">
          <cell r="G6906">
            <v>100255</v>
          </cell>
          <cell r="H6906" t="str">
            <v>TRANSPORTE HORIZONTAL MANUAL, DE TÁBUAS DE MADEIRA COM SEÇÃO TRANSVERSAL DE 2,5 X 25 CM E 2,5 X 30 CM (UNIDADE: MXKM). AF_07/2019</v>
          </cell>
          <cell r="I6906" t="str">
            <v>MXKM</v>
          </cell>
          <cell r="J6906" t="str">
            <v>COLETADO</v>
          </cell>
          <cell r="K6906" t="str">
            <v>11,50</v>
          </cell>
        </row>
        <row r="6907">
          <cell r="A6907" t="str">
            <v>SERVICOS DIVERSOS</v>
          </cell>
          <cell r="B6907" t="str">
            <v>SEDI</v>
          </cell>
          <cell r="C6907" t="str">
            <v>CARGA, DESCARGA E TRANSPORTE DE MATERIAIS</v>
          </cell>
          <cell r="D6907" t="str">
            <v>0211</v>
          </cell>
        </row>
        <row r="6907">
          <cell r="G6907">
            <v>100256</v>
          </cell>
          <cell r="H6907" t="str">
            <v>TRANSPORTE HORIZONTAL MANUAL, DE CAIBROS DE MADEIRA COM SEÇÃO TRANSVERSAL DE 7,5 X 6 CM E 6 X 8 CM (UNIDADE: MXKM). AF_07/2019</v>
          </cell>
          <cell r="I6907" t="str">
            <v>MXKM</v>
          </cell>
          <cell r="J6907" t="str">
            <v>COLETADO</v>
          </cell>
          <cell r="K6907" t="str">
            <v>7,67</v>
          </cell>
        </row>
        <row r="6908">
          <cell r="A6908" t="str">
            <v>SERVICOS DIVERSOS</v>
          </cell>
          <cell r="B6908" t="str">
            <v>SEDI</v>
          </cell>
          <cell r="C6908" t="str">
            <v>CARGA, DESCARGA E TRANSPORTE DE MATERIAIS</v>
          </cell>
          <cell r="D6908" t="str">
            <v>0211</v>
          </cell>
        </row>
        <row r="6908">
          <cell r="G6908">
            <v>100257</v>
          </cell>
          <cell r="H6908" t="str">
            <v>TRANSPORTE HORIZONTAL MANUAL, DE RIPAS DE MADEIRA COM SEÇÃO TRANSVERSAL DE 1 X 5 CM E 2 X 5 CM (UNIDADE: MXKM). AF_07/2019</v>
          </cell>
          <cell r="I6908" t="str">
            <v>MXKM</v>
          </cell>
          <cell r="J6908" t="str">
            <v>COLETADO</v>
          </cell>
          <cell r="K6908" t="str">
            <v>4,60</v>
          </cell>
        </row>
        <row r="6909">
          <cell r="A6909" t="str">
            <v>SERVICOS DIVERSOS</v>
          </cell>
          <cell r="B6909" t="str">
            <v>SEDI</v>
          </cell>
          <cell r="C6909" t="str">
            <v>CARGA, DESCARGA E TRANSPORTE DE MATERIAIS</v>
          </cell>
          <cell r="D6909" t="str">
            <v>0211</v>
          </cell>
        </row>
        <row r="6909">
          <cell r="G6909">
            <v>100258</v>
          </cell>
          <cell r="H6909" t="str">
            <v>TRANSPORTE HORIZONTAL MANUAL, DE VIGAS DE MADEIRA COM SEÇÃO TRANSVERSAL DE 5 X 12 CM (UNIDADE: MXKM). AF_07/2019</v>
          </cell>
          <cell r="I6909" t="str">
            <v>MXKM</v>
          </cell>
          <cell r="J6909" t="str">
            <v>COLETADO</v>
          </cell>
          <cell r="K6909" t="str">
            <v>11,50</v>
          </cell>
        </row>
        <row r="6910">
          <cell r="A6910" t="str">
            <v>SERVICOS DIVERSOS</v>
          </cell>
          <cell r="B6910" t="str">
            <v>SEDI</v>
          </cell>
          <cell r="C6910" t="str">
            <v>CARGA, DESCARGA E TRANSPORTE DE MATERIAIS</v>
          </cell>
          <cell r="D6910" t="str">
            <v>0211</v>
          </cell>
        </row>
        <row r="6910">
          <cell r="G6910">
            <v>100259</v>
          </cell>
          <cell r="H6910" t="str">
            <v>TRANSPORTE HORIZONTAL MANUAL, DE VIGAS DE MADEIRA COM SEÇÃO TRANSVERSAL DE 6 X 16 CM (UNIDADE: MXKM). AF_07/2019</v>
          </cell>
          <cell r="I6910" t="str">
            <v>MXKM</v>
          </cell>
          <cell r="J6910" t="str">
            <v>COLETADO</v>
          </cell>
          <cell r="K6910" t="str">
            <v>22,67</v>
          </cell>
        </row>
        <row r="6911">
          <cell r="A6911" t="str">
            <v>SERVICOS DIVERSOS</v>
          </cell>
          <cell r="B6911" t="str">
            <v>SEDI</v>
          </cell>
          <cell r="C6911" t="str">
            <v>CARGA, DESCARGA E TRANSPORTE DE MATERIAIS</v>
          </cell>
          <cell r="D6911" t="str">
            <v>0211</v>
          </cell>
        </row>
        <row r="6911">
          <cell r="G6911">
            <v>100260</v>
          </cell>
          <cell r="H6911" t="str">
            <v>TRANSPORTE HORIZONTAL MANUAL, DE VERGALHÕES DE AÇO COM DIÂMETRO DE 5 MM (UNIDADE: KGXKM). AF_07/2019</v>
          </cell>
          <cell r="I6911" t="str">
            <v>KGXKM</v>
          </cell>
          <cell r="J6911" t="str">
            <v>COLETADO</v>
          </cell>
          <cell r="K6911" t="str">
            <v>7,47</v>
          </cell>
        </row>
        <row r="6912">
          <cell r="A6912" t="str">
            <v>SERVICOS DIVERSOS</v>
          </cell>
          <cell r="B6912" t="str">
            <v>SEDI</v>
          </cell>
          <cell r="C6912" t="str">
            <v>CARGA, DESCARGA E TRANSPORTE DE MATERIAIS</v>
          </cell>
          <cell r="D6912" t="str">
            <v>0211</v>
          </cell>
        </row>
        <row r="6912">
          <cell r="G6912">
            <v>100261</v>
          </cell>
          <cell r="H6912" t="str">
            <v>TRANSPORTE HORIZONTAL MANUAL, DE VERGALHÕES DE AÇO COM DIÂMETRO DE 6,3 MM (UNIDADE: KGXKM). AF_07/2019</v>
          </cell>
          <cell r="I6912" t="str">
            <v>KGXKM</v>
          </cell>
          <cell r="J6912" t="str">
            <v>COLETADO</v>
          </cell>
          <cell r="K6912" t="str">
            <v>4,69</v>
          </cell>
        </row>
        <row r="6913">
          <cell r="A6913" t="str">
            <v>SERVICOS DIVERSOS</v>
          </cell>
          <cell r="B6913" t="str">
            <v>SEDI</v>
          </cell>
          <cell r="C6913" t="str">
            <v>CARGA, DESCARGA E TRANSPORTE DE MATERIAIS</v>
          </cell>
          <cell r="D6913" t="str">
            <v>0211</v>
          </cell>
        </row>
        <row r="6913">
          <cell r="G6913">
            <v>100262</v>
          </cell>
          <cell r="H6913" t="str">
            <v>TRANSPORTE HORIZONTAL MANUAL, DE VERGALHÕES DE AÇO COM DIÂMETRO DE 8 MM (UNIDADE: KGXKM). AF_07/2019</v>
          </cell>
          <cell r="I6913" t="str">
            <v>KGXKM</v>
          </cell>
          <cell r="J6913" t="str">
            <v>COLETADO</v>
          </cell>
          <cell r="K6913" t="str">
            <v>2,91</v>
          </cell>
        </row>
        <row r="6914">
          <cell r="A6914" t="str">
            <v>SERVICOS DIVERSOS</v>
          </cell>
          <cell r="B6914" t="str">
            <v>SEDI</v>
          </cell>
          <cell r="C6914" t="str">
            <v>CARGA, DESCARGA E TRANSPORTE DE MATERIAIS</v>
          </cell>
          <cell r="D6914" t="str">
            <v>0211</v>
          </cell>
        </row>
        <row r="6914">
          <cell r="G6914">
            <v>100263</v>
          </cell>
          <cell r="H6914" t="str">
            <v>TRANSPORTE HORIZONTAL MANUAL, DE VERGALHÕES DE AÇO COM DIÂMETRO DE 10 MM; 12,5 MM; 16 MM; 20 MM; 25 MM OU 32 MM (UNIDADE: KGXKM). AF_07/2019</v>
          </cell>
          <cell r="I6914" t="str">
            <v>KGXKM</v>
          </cell>
          <cell r="J6914" t="str">
            <v>COLETADO</v>
          </cell>
          <cell r="K6914" t="str">
            <v>1,86</v>
          </cell>
        </row>
        <row r="6915">
          <cell r="A6915" t="str">
            <v>SERVICOS DIVERSOS</v>
          </cell>
          <cell r="B6915" t="str">
            <v>SEDI</v>
          </cell>
          <cell r="C6915" t="str">
            <v>CARGA, DESCARGA E TRANSPORTE DE MATERIAIS</v>
          </cell>
          <cell r="D6915" t="str">
            <v>0211</v>
          </cell>
        </row>
        <row r="6915">
          <cell r="G6915">
            <v>100264</v>
          </cell>
          <cell r="H6915" t="str">
            <v>TRANSPORTE HORIZONTAL MANUAL, DE JANELA (UNIDADE: M2XKM). AF_07/2019</v>
          </cell>
          <cell r="I6915" t="str">
            <v>M2XKM</v>
          </cell>
          <cell r="J6915" t="str">
            <v>COLETADO</v>
          </cell>
          <cell r="K6915" t="str">
            <v>33,95</v>
          </cell>
        </row>
        <row r="6916">
          <cell r="A6916" t="str">
            <v>SERVICOS DIVERSOS</v>
          </cell>
          <cell r="B6916" t="str">
            <v>SEDI</v>
          </cell>
          <cell r="C6916" t="str">
            <v>CARGA, DESCARGA E TRANSPORTE DE MATERIAIS</v>
          </cell>
          <cell r="D6916" t="str">
            <v>0211</v>
          </cell>
        </row>
        <row r="6916">
          <cell r="G6916">
            <v>100265</v>
          </cell>
          <cell r="H6916" t="str">
            <v>TRANSPORTE VERTICAL MANUAL, 1 PAVIMENTO, DE JANELA (UNIDADE: M2). AF_07/2019</v>
          </cell>
          <cell r="I6916" t="str">
            <v>M2</v>
          </cell>
          <cell r="J6916" t="str">
            <v>COLETADO</v>
          </cell>
          <cell r="K6916" t="str">
            <v>0,71</v>
          </cell>
        </row>
        <row r="6917">
          <cell r="A6917" t="str">
            <v>SERVICOS DIVERSOS</v>
          </cell>
          <cell r="B6917" t="str">
            <v>SEDI</v>
          </cell>
          <cell r="C6917" t="str">
            <v>CARGA, DESCARGA E TRANSPORTE DE MATERIAIS</v>
          </cell>
          <cell r="D6917" t="str">
            <v>0211</v>
          </cell>
        </row>
        <row r="6917">
          <cell r="G6917">
            <v>100266</v>
          </cell>
          <cell r="H6917" t="str">
            <v>TRANSPORTE HORIZONTAL MANUAL, DE PORTA (UNIDADE: UNIDXKM). AF_07/2019</v>
          </cell>
          <cell r="I6917" t="str">
            <v>UNXKM</v>
          </cell>
          <cell r="J6917" t="str">
            <v>COLETADO</v>
          </cell>
          <cell r="K6917" t="str">
            <v>72,16</v>
          </cell>
        </row>
        <row r="6918">
          <cell r="A6918" t="str">
            <v>SERVICOS DIVERSOS</v>
          </cell>
          <cell r="B6918" t="str">
            <v>SEDI</v>
          </cell>
          <cell r="C6918" t="str">
            <v>CARGA, DESCARGA E TRANSPORTE DE MATERIAIS</v>
          </cell>
          <cell r="D6918" t="str">
            <v>0211</v>
          </cell>
        </row>
        <row r="6918">
          <cell r="G6918">
            <v>100267</v>
          </cell>
          <cell r="H6918" t="str">
            <v>TRANSPORTE VERTICAL MANUAL, 1 PAVIMENTO, DE PORTA (UNIDADE: UNID). AF_07/2019</v>
          </cell>
          <cell r="I6918" t="str">
            <v>UN</v>
          </cell>
          <cell r="J6918" t="str">
            <v>COLETADO</v>
          </cell>
          <cell r="K6918" t="str">
            <v>1,43</v>
          </cell>
        </row>
        <row r="6919">
          <cell r="A6919" t="str">
            <v>SERVICOS DIVERSOS</v>
          </cell>
          <cell r="B6919" t="str">
            <v>SEDI</v>
          </cell>
          <cell r="C6919" t="str">
            <v>CARGA, DESCARGA E TRANSPORTE DE MATERIAIS</v>
          </cell>
          <cell r="D6919" t="str">
            <v>0211</v>
          </cell>
        </row>
        <row r="6919">
          <cell r="G6919">
            <v>100268</v>
          </cell>
          <cell r="H6919" t="str">
            <v>TRANSPORTE HORIZONTAL MANUAL, DE BANCADA DE MÁRMORE OU GRANITO PARA COZINHA/LAVATÓRIO OU MÁRMORE SINTÉTICO COM CUBA INTEGRADA (UNIDADE: UNIDXKM). AF_07/2019</v>
          </cell>
          <cell r="I6919" t="str">
            <v>UNXKM</v>
          </cell>
          <cell r="J6919" t="str">
            <v>COLETADO</v>
          </cell>
          <cell r="K6919" t="str">
            <v>72,16</v>
          </cell>
        </row>
        <row r="6920">
          <cell r="A6920" t="str">
            <v>SERVICOS DIVERSOS</v>
          </cell>
          <cell r="B6920" t="str">
            <v>SEDI</v>
          </cell>
          <cell r="C6920" t="str">
            <v>CARGA, DESCARGA E TRANSPORTE DE MATERIAIS</v>
          </cell>
          <cell r="D6920" t="str">
            <v>0211</v>
          </cell>
        </row>
        <row r="6920">
          <cell r="G6920">
            <v>100269</v>
          </cell>
          <cell r="H6920" t="str">
            <v>TRANSPORTE VERTICAL, BANCADA DE MÁRMORE OU GRANITO PARA COZINHA/LAVATÓRIO OU MÁRMORE SINTÉTICO COM CUBA INTEGRADA, MANUAL, 1 PAVIMENTO, (UNIDADE: UNID). AF_07/2019</v>
          </cell>
          <cell r="I6920" t="str">
            <v>UN</v>
          </cell>
          <cell r="J6920" t="str">
            <v>COLETADO</v>
          </cell>
          <cell r="K6920" t="str">
            <v>1,43</v>
          </cell>
        </row>
        <row r="6921">
          <cell r="A6921" t="str">
            <v>SERVICOS DIVERSOS</v>
          </cell>
          <cell r="B6921" t="str">
            <v>SEDI</v>
          </cell>
          <cell r="C6921" t="str">
            <v>CARGA, DESCARGA E TRANSPORTE DE MATERIAIS</v>
          </cell>
          <cell r="D6921" t="str">
            <v>0211</v>
          </cell>
        </row>
        <row r="6921">
          <cell r="G6921">
            <v>100270</v>
          </cell>
          <cell r="H6921" t="str">
            <v>TRANSPORTE HORIZONTAL COM CARRINHO PLATAFORMA, DE BANCADA DE MÁRMORE OU GRANITO PARA COZINHA/LAVATÓRIO OU MÁRMORE SINTÉTICO COM CUBA INTEGRADA (UNIDADE: UNIDXKM). AF_07/2019</v>
          </cell>
          <cell r="I6921" t="str">
            <v>UNXKM</v>
          </cell>
          <cell r="J6921" t="str">
            <v>COLETADO</v>
          </cell>
          <cell r="K6921" t="str">
            <v>54,09</v>
          </cell>
        </row>
        <row r="6922">
          <cell r="A6922" t="str">
            <v>SERVICOS DIVERSOS</v>
          </cell>
          <cell r="B6922" t="str">
            <v>SEDI</v>
          </cell>
          <cell r="C6922" t="str">
            <v>CARGA, DESCARGA E TRANSPORTE DE MATERIAIS</v>
          </cell>
          <cell r="D6922" t="str">
            <v>0211</v>
          </cell>
        </row>
        <row r="6922">
          <cell r="G6922">
            <v>100271</v>
          </cell>
          <cell r="H6922" t="str">
            <v>TRANSPORTE HORIZONTAL MANUAL, DE VIDRO (UNIDADE: M2XKM). AF_07/2019</v>
          </cell>
          <cell r="I6922" t="str">
            <v>M2XKM</v>
          </cell>
          <cell r="J6922" t="str">
            <v>COLETADO</v>
          </cell>
          <cell r="K6922" t="str">
            <v>54,12</v>
          </cell>
        </row>
        <row r="6923">
          <cell r="A6923" t="str">
            <v>SERVICOS DIVERSOS</v>
          </cell>
          <cell r="B6923" t="str">
            <v>SEDI</v>
          </cell>
          <cell r="C6923" t="str">
            <v>CARGA, DESCARGA E TRANSPORTE DE MATERIAIS</v>
          </cell>
          <cell r="D6923" t="str">
            <v>0211</v>
          </cell>
        </row>
        <row r="6923">
          <cell r="G6923">
            <v>100272</v>
          </cell>
          <cell r="H6923" t="str">
            <v>TRANSPORTE VERTICAL MANUAL, 1 PAVIMENTO, DE VIDRO (UNIDADE: M2). AF_07/2019</v>
          </cell>
          <cell r="I6923" t="str">
            <v>M2</v>
          </cell>
          <cell r="J6923" t="str">
            <v>COLETADO</v>
          </cell>
          <cell r="K6923" t="str">
            <v>1,07</v>
          </cell>
        </row>
        <row r="6924">
          <cell r="A6924" t="str">
            <v>SERVICOS DIVERSOS</v>
          </cell>
          <cell r="B6924" t="str">
            <v>SEDI</v>
          </cell>
          <cell r="C6924" t="str">
            <v>CARGA, DESCARGA E TRANSPORTE DE MATERIAIS</v>
          </cell>
          <cell r="D6924" t="str">
            <v>0211</v>
          </cell>
        </row>
        <row r="6924">
          <cell r="G6924">
            <v>100273</v>
          </cell>
          <cell r="H6924" t="str">
            <v>TRANSPORTE HORIZONTAL MANUAL, DE TELA DE AÇO (UNIDADE: KGXKM). AF_07/2019</v>
          </cell>
          <cell r="I6924" t="str">
            <v>KGXKM</v>
          </cell>
          <cell r="J6924" t="str">
            <v>COLETADO</v>
          </cell>
          <cell r="K6924" t="str">
            <v>2,82</v>
          </cell>
        </row>
        <row r="6925">
          <cell r="A6925" t="str">
            <v>SERVICOS DIVERSOS</v>
          </cell>
          <cell r="B6925" t="str">
            <v>SEDI</v>
          </cell>
          <cell r="C6925" t="str">
            <v>CARGA, DESCARGA E TRANSPORTE DE MATERIAIS</v>
          </cell>
          <cell r="D6925" t="str">
            <v>0211</v>
          </cell>
        </row>
        <row r="6925">
          <cell r="G6925">
            <v>100274</v>
          </cell>
          <cell r="H6925" t="str">
            <v>TRANSPORTE HORIZONTAL MANUAL, DE COMPENSADO DE MADEIRA (UNIDADE: M2XKM). AF_07/2019</v>
          </cell>
          <cell r="I6925" t="str">
            <v>M2XKM</v>
          </cell>
          <cell r="J6925" t="str">
            <v>COLETADO</v>
          </cell>
          <cell r="K6925" t="str">
            <v>24,06</v>
          </cell>
        </row>
        <row r="6926">
          <cell r="A6926" t="str">
            <v>SERVICOS DIVERSOS</v>
          </cell>
          <cell r="B6926" t="str">
            <v>SEDI</v>
          </cell>
          <cell r="C6926" t="str">
            <v>CARGA, DESCARGA E TRANSPORTE DE MATERIAIS</v>
          </cell>
          <cell r="D6926" t="str">
            <v>0211</v>
          </cell>
        </row>
        <row r="6926">
          <cell r="G6926">
            <v>100275</v>
          </cell>
          <cell r="H6926" t="str">
            <v>TRANSPORTE HORIZONTAL MANUAL, DE TELHA TERMOACÚSTICA OU TELHA DE AÇO ZINCADO (UNIDADE: M2XKM). AF_07/2019</v>
          </cell>
          <cell r="I6926" t="str">
            <v>M2XKM</v>
          </cell>
          <cell r="J6926" t="str">
            <v>COLETADO</v>
          </cell>
          <cell r="K6926" t="str">
            <v>15,56</v>
          </cell>
        </row>
        <row r="6927">
          <cell r="A6927" t="str">
            <v>SERVICOS DIVERSOS</v>
          </cell>
          <cell r="B6927" t="str">
            <v>SEDI</v>
          </cell>
          <cell r="C6927" t="str">
            <v>CARGA, DESCARGA E TRANSPORTE DE MATERIAIS</v>
          </cell>
          <cell r="D6927" t="str">
            <v>0211</v>
          </cell>
        </row>
        <row r="6927">
          <cell r="G6927">
            <v>100276</v>
          </cell>
          <cell r="H6927" t="str">
            <v>TRANSPORTE HORIZONTAL MANUAL, DE TELHA DE FIBROCIMENTO OU TELHA ESTRUTURAL DE FIBROCIMENTO, CANALETE 90 OU KALHETÃO (UNIDADE: M2XKM). AF_07/2019</v>
          </cell>
          <cell r="I6927" t="str">
            <v>M2XKM</v>
          </cell>
          <cell r="J6927" t="str">
            <v>COLETADO</v>
          </cell>
          <cell r="K6927" t="str">
            <v>28,39</v>
          </cell>
        </row>
        <row r="6928">
          <cell r="A6928" t="str">
            <v>SERVICOS DIVERSOS</v>
          </cell>
          <cell r="B6928" t="str">
            <v>SEDI</v>
          </cell>
          <cell r="C6928" t="str">
            <v>CARGA, DESCARGA E TRANSPORTE DE MATERIAIS</v>
          </cell>
          <cell r="D6928" t="str">
            <v>0211</v>
          </cell>
        </row>
        <row r="6928">
          <cell r="G6928">
            <v>100277</v>
          </cell>
          <cell r="H6928" t="str">
            <v>TRANSPORTE HORIZONTAL COM MANIPULADOR TELESCÓPICO, DE TELHAS TERMOACÚSTICAS, FIBROCIMENTO, AÇO ZINCADO, FIBROCIMENTO ESTRUTURAL, CANALETE 90 OU KALHETÃO (UNIDADE: M2XKM). AF_07/2019</v>
          </cell>
          <cell r="I6928" t="str">
            <v>M2XKM</v>
          </cell>
          <cell r="J6928" t="str">
            <v>ATRIBUÍDO SÃO PAULO</v>
          </cell>
          <cell r="K6928" t="str">
            <v>1,79</v>
          </cell>
        </row>
        <row r="6929">
          <cell r="A6929" t="str">
            <v>SERVICOS DIVERSOS</v>
          </cell>
          <cell r="B6929" t="str">
            <v>SEDI</v>
          </cell>
          <cell r="C6929" t="str">
            <v>CARGA, DESCARGA E TRANSPORTE DE MATERIAIS</v>
          </cell>
          <cell r="D6929" t="str">
            <v>0211</v>
          </cell>
        </row>
        <row r="6929">
          <cell r="G6929">
            <v>100278</v>
          </cell>
          <cell r="H6929" t="str">
            <v>TRANSPORTE HORIZONTAL MANUAL, DE BACIA SANITÁRIA, CAIXA ACOPLADA, TANQUE OU PIA (UNIDADE: UNIDXKM). AF_07/2019</v>
          </cell>
          <cell r="I6929" t="str">
            <v>UNXKM</v>
          </cell>
          <cell r="J6929" t="str">
            <v>COLETADO</v>
          </cell>
          <cell r="K6929" t="str">
            <v>34,52</v>
          </cell>
        </row>
        <row r="6930">
          <cell r="A6930" t="str">
            <v>SERVICOS DIVERSOS</v>
          </cell>
          <cell r="B6930" t="str">
            <v>SEDI</v>
          </cell>
          <cell r="C6930" t="str">
            <v>CARGA, DESCARGA E TRANSPORTE DE MATERIAIS</v>
          </cell>
          <cell r="D6930" t="str">
            <v>0211</v>
          </cell>
        </row>
        <row r="6930">
          <cell r="G6930">
            <v>100279</v>
          </cell>
          <cell r="H6930" t="str">
            <v>TRANSPORTE VERTICAL MANUAL, 1 PAVIMENTO, DE BACIA SANITÁRIA, CAIXA ACOPLADA, TANQUE OU PIA (UNIDADE: UNID). AF_07/2019</v>
          </cell>
          <cell r="I6930" t="str">
            <v>UN</v>
          </cell>
          <cell r="J6930" t="str">
            <v>COLETADO</v>
          </cell>
          <cell r="K6930" t="str">
            <v>0,66</v>
          </cell>
        </row>
        <row r="6931">
          <cell r="A6931" t="str">
            <v>SERVICOS DIVERSOS</v>
          </cell>
          <cell r="B6931" t="str">
            <v>SEDI</v>
          </cell>
          <cell r="C6931" t="str">
            <v>CARGA, DESCARGA E TRANSPORTE DE MATERIAIS</v>
          </cell>
          <cell r="D6931" t="str">
            <v>0211</v>
          </cell>
        </row>
        <row r="6931">
          <cell r="G6931">
            <v>100280</v>
          </cell>
          <cell r="H6931" t="str">
            <v>TRANSPORTE HORIZONTAL COM CARRINHO PLATAFORMA, DE BACIA SANITÁRIA, CAIXA ACOPLADA, TANQUE OU PIA (UNIDADE: UNIDXKM). AF_07/2019</v>
          </cell>
          <cell r="I6931" t="str">
            <v>UNXKM</v>
          </cell>
          <cell r="J6931" t="str">
            <v>COLETADO</v>
          </cell>
          <cell r="K6931" t="str">
            <v>15,85</v>
          </cell>
        </row>
        <row r="6932">
          <cell r="A6932" t="str">
            <v>SERVICOS DIVERSOS</v>
          </cell>
          <cell r="B6932" t="str">
            <v>SEDI</v>
          </cell>
          <cell r="C6932" t="str">
            <v>CARGA, DESCARGA E TRANSPORTE DE MATERIAIS</v>
          </cell>
          <cell r="D6932" t="str">
            <v>0211</v>
          </cell>
        </row>
        <row r="6932">
          <cell r="G6932">
            <v>100281</v>
          </cell>
          <cell r="H6932" t="str">
            <v>TRANSPORTE HORIZONTAL COM MANIPULADOR TELESCÓPICO, DE BACIA SANITÁRIA, CAIXA ACOPLADA, TANQUE OU PIA (UNIDADE: UNIDXKM). AF_07/2019</v>
          </cell>
          <cell r="I6932" t="str">
            <v>UNXKM</v>
          </cell>
          <cell r="J6932" t="str">
            <v>ATRIBUÍDO SÃO PAULO</v>
          </cell>
          <cell r="K6932" t="str">
            <v>3,44</v>
          </cell>
        </row>
        <row r="6933">
          <cell r="A6933" t="str">
            <v>SERVICOS DIVERSOS</v>
          </cell>
          <cell r="B6933" t="str">
            <v>SEDI</v>
          </cell>
          <cell r="C6933" t="str">
            <v>CARGA, DESCARGA E TRANSPORTE DE MATERIAIS</v>
          </cell>
          <cell r="D6933" t="str">
            <v>0211</v>
          </cell>
        </row>
        <row r="6933">
          <cell r="G6933">
            <v>100282</v>
          </cell>
          <cell r="H6933" t="str">
            <v>TRANSPORTE HORIZONTAL MANUAL, DE TELHA DE CONCRETO OU CERÂMICA (UNIDADE: M2XKM). AF_07/2019</v>
          </cell>
          <cell r="I6933" t="str">
            <v>M2XKM</v>
          </cell>
          <cell r="J6933" t="str">
            <v>COLETADO</v>
          </cell>
          <cell r="K6933" t="str">
            <v>135,20</v>
          </cell>
        </row>
        <row r="6934">
          <cell r="A6934" t="str">
            <v>SERVICOS DIVERSOS</v>
          </cell>
          <cell r="B6934" t="str">
            <v>SEDI</v>
          </cell>
          <cell r="C6934" t="str">
            <v>CARGA, DESCARGA E TRANSPORTE DE MATERIAIS</v>
          </cell>
          <cell r="D6934" t="str">
            <v>0211</v>
          </cell>
        </row>
        <row r="6934">
          <cell r="G6934">
            <v>100283</v>
          </cell>
          <cell r="H6934" t="str">
            <v>TRANSPORTE HORIZONTAL COM CARRINHO PLATAFORMA, DE TELHA DE CONCRETO OU CERÂMICA (UNIDADE: M2XKM). AF_07/2019</v>
          </cell>
          <cell r="I6934" t="str">
            <v>M2XKM</v>
          </cell>
          <cell r="J6934" t="str">
            <v>COLETADO</v>
          </cell>
          <cell r="K6934" t="str">
            <v>21,84</v>
          </cell>
        </row>
        <row r="6935">
          <cell r="A6935" t="str">
            <v>SERVICOS DIVERSOS</v>
          </cell>
          <cell r="B6935" t="str">
            <v>SEDI</v>
          </cell>
          <cell r="C6935" t="str">
            <v>CARGA, DESCARGA E TRANSPORTE DE MATERIAIS</v>
          </cell>
          <cell r="D6935" t="str">
            <v>0211</v>
          </cell>
        </row>
        <row r="6935">
          <cell r="G6935">
            <v>100284</v>
          </cell>
          <cell r="H6935" t="str">
            <v>TRANSPORTE HORIZONTAL COM MANIPULADOR TELESCÓPICO, DE TELHA DE CONCRETO OU CERÂMICA (UNIDADE: M2XKM). AF_07/2019</v>
          </cell>
          <cell r="I6935" t="str">
            <v>M2XKM</v>
          </cell>
          <cell r="J6935" t="str">
            <v>ATRIBUÍDO SÃO PAULO</v>
          </cell>
          <cell r="K6935" t="str">
            <v>10,06</v>
          </cell>
        </row>
        <row r="6936">
          <cell r="A6936" t="str">
            <v>SERVICOS DIVERSOS</v>
          </cell>
          <cell r="B6936" t="str">
            <v>SEDI</v>
          </cell>
          <cell r="C6936" t="str">
            <v>CARGA, DESCARGA E TRANSPORTE DE MATERIAIS</v>
          </cell>
          <cell r="D6936" t="str">
            <v>0211</v>
          </cell>
        </row>
        <row r="6936">
          <cell r="G6936">
            <v>100285</v>
          </cell>
          <cell r="H6936" t="str">
            <v>TRANSPORTE HORIZONTAL MANUAL, DE BARRAMENTO BLINDADO (UNIDADE: MXKM). AF_07/2019</v>
          </cell>
          <cell r="I6936" t="str">
            <v>MXKM</v>
          </cell>
          <cell r="J6936" t="str">
            <v>COLETADO</v>
          </cell>
          <cell r="K6936" t="str">
            <v>36,32</v>
          </cell>
        </row>
        <row r="6937">
          <cell r="A6937" t="str">
            <v>SERVICOS DIVERSOS</v>
          </cell>
          <cell r="B6937" t="str">
            <v>SEDI</v>
          </cell>
          <cell r="C6937" t="str">
            <v>CARGA, DESCARGA E TRANSPORTE DE MATERIAIS</v>
          </cell>
          <cell r="D6937" t="str">
            <v>0211</v>
          </cell>
        </row>
        <row r="6937">
          <cell r="G6937">
            <v>100286</v>
          </cell>
          <cell r="H6937" t="str">
            <v>TRANSPORTE HORIZONTAL COM CARRINHO PLATAFORMA, DE BARRAMENTO BLINDADO (UNIDADE: MXKM). AF_07/2019</v>
          </cell>
          <cell r="I6937" t="str">
            <v>MXKM</v>
          </cell>
          <cell r="J6937" t="str">
            <v>COLETADO</v>
          </cell>
          <cell r="K6937" t="str">
            <v>11,83</v>
          </cell>
        </row>
        <row r="6938">
          <cell r="A6938" t="str">
            <v>SERVICOS DIVERSOS</v>
          </cell>
          <cell r="B6938" t="str">
            <v>SEDI</v>
          </cell>
          <cell r="C6938" t="str">
            <v>CARGA, DESCARGA E TRANSPORTE DE MATERIAIS</v>
          </cell>
          <cell r="D6938" t="str">
            <v>0211</v>
          </cell>
        </row>
        <row r="6938">
          <cell r="G6938">
            <v>100287</v>
          </cell>
          <cell r="H6938" t="str">
            <v>TRANSPORTE HORIZONTAL MANUAL, DE CALHA QUADRADA NÚMERO 24 - CORTE 33 (UNIDADE: MXKM). AF_07/2019</v>
          </cell>
          <cell r="I6938" t="str">
            <v>MXKM</v>
          </cell>
          <cell r="J6938" t="str">
            <v>COLETADO</v>
          </cell>
          <cell r="K6938" t="str">
            <v>11,33</v>
          </cell>
        </row>
        <row r="6939">
          <cell r="A6939" t="str">
            <v>SERVICOS DIVERSOS</v>
          </cell>
          <cell r="B6939" t="str">
            <v>SEDI</v>
          </cell>
          <cell r="C6939" t="str">
            <v>LIMPEZA E ARREMATES FINAIS</v>
          </cell>
          <cell r="D6939" t="str">
            <v>0212</v>
          </cell>
        </row>
        <row r="6939">
          <cell r="G6939">
            <v>99802</v>
          </cell>
          <cell r="H6939" t="str">
            <v>LIMPEZA DE PISO CERÂMICO OU PORCELANATO COM VASSOURA A SECO. AF_04/2019</v>
          </cell>
          <cell r="I6939" t="str">
            <v>M2</v>
          </cell>
          <cell r="J6939" t="str">
            <v>COLETADO</v>
          </cell>
          <cell r="K6939" t="str">
            <v>0,46</v>
          </cell>
        </row>
        <row r="6940">
          <cell r="A6940" t="str">
            <v>SERVICOS DIVERSOS</v>
          </cell>
          <cell r="B6940" t="str">
            <v>SEDI</v>
          </cell>
          <cell r="C6940" t="str">
            <v>LIMPEZA E ARREMATES FINAIS</v>
          </cell>
          <cell r="D6940" t="str">
            <v>0212</v>
          </cell>
        </row>
        <row r="6940">
          <cell r="G6940">
            <v>99803</v>
          </cell>
          <cell r="H6940" t="str">
            <v>LIMPEZA DE PISO CERÂMICO OU PORCELANATO COM PANO ÚMIDO. AF_04/2019</v>
          </cell>
          <cell r="I6940" t="str">
            <v>M2</v>
          </cell>
          <cell r="J6940" t="str">
            <v>COLETADO</v>
          </cell>
          <cell r="K6940" t="str">
            <v>1,79</v>
          </cell>
        </row>
        <row r="6941">
          <cell r="A6941" t="str">
            <v>SERVICOS DIVERSOS</v>
          </cell>
          <cell r="B6941" t="str">
            <v>SEDI</v>
          </cell>
          <cell r="C6941" t="str">
            <v>LIMPEZA E ARREMATES FINAIS</v>
          </cell>
          <cell r="D6941" t="str">
            <v>0212</v>
          </cell>
        </row>
        <row r="6941">
          <cell r="G6941">
            <v>99804</v>
          </cell>
          <cell r="H6941" t="str">
            <v>LIMPEZA DE PISO CERÂMICO OU PORCELANATO UTILIZANDO DETERGENTE NEUTRO E ESCOVAÇÃO MANUAL. AF_04/2019</v>
          </cell>
          <cell r="I6941" t="str">
            <v>M2</v>
          </cell>
          <cell r="J6941" t="str">
            <v>COEFICIENTE DE REPRESENTATIVIDADE</v>
          </cell>
          <cell r="K6941" t="str">
            <v>4,70</v>
          </cell>
        </row>
        <row r="6942">
          <cell r="A6942" t="str">
            <v>SERVICOS DIVERSOS</v>
          </cell>
          <cell r="B6942" t="str">
            <v>SEDI</v>
          </cell>
          <cell r="C6942" t="str">
            <v>LIMPEZA E ARREMATES FINAIS</v>
          </cell>
          <cell r="D6942" t="str">
            <v>0212</v>
          </cell>
        </row>
        <row r="6942">
          <cell r="G6942">
            <v>99805</v>
          </cell>
          <cell r="H6942" t="str">
            <v>LIMPEZA DE PISO CERÂMICO OU COM PEDRAS RÚSTICAS UTILIZANDO ÁCIDO MURIÁTICO. AF_04/2019</v>
          </cell>
          <cell r="I6942" t="str">
            <v>M2</v>
          </cell>
          <cell r="J6942" t="str">
            <v>COEFICIENTE DE REPRESENTATIVIDADE</v>
          </cell>
          <cell r="K6942" t="str">
            <v>10,14</v>
          </cell>
        </row>
        <row r="6943">
          <cell r="A6943" t="str">
            <v>SERVICOS DIVERSOS</v>
          </cell>
          <cell r="B6943" t="str">
            <v>SEDI</v>
          </cell>
          <cell r="C6943" t="str">
            <v>LIMPEZA E ARREMATES FINAIS</v>
          </cell>
          <cell r="D6943" t="str">
            <v>0212</v>
          </cell>
        </row>
        <row r="6943">
          <cell r="G6943">
            <v>99806</v>
          </cell>
          <cell r="H6943" t="str">
            <v>LIMPEZA DE REVESTIMENTO CERÂMICO EM PAREDE COM PANO ÚMIDO AF_04/2019</v>
          </cell>
          <cell r="I6943" t="str">
            <v>M2</v>
          </cell>
          <cell r="J6943" t="str">
            <v>COLETADO</v>
          </cell>
          <cell r="K6943" t="str">
            <v>0,74</v>
          </cell>
        </row>
        <row r="6944">
          <cell r="A6944" t="str">
            <v>SERVICOS DIVERSOS</v>
          </cell>
          <cell r="B6944" t="str">
            <v>SEDI</v>
          </cell>
          <cell r="C6944" t="str">
            <v>LIMPEZA E ARREMATES FINAIS</v>
          </cell>
          <cell r="D6944" t="str">
            <v>0212</v>
          </cell>
        </row>
        <row r="6944">
          <cell r="G6944">
            <v>99807</v>
          </cell>
          <cell r="H6944" t="str">
            <v>LIMPEZA DE REVESTIMENTO CERÂMICO EM PAREDE UTILIZANDO DETERGENTE NEUTRO E ESCOVAÇÃO MANUAL. AF_04/2019</v>
          </cell>
          <cell r="I6944" t="str">
            <v>M2</v>
          </cell>
          <cell r="J6944" t="str">
            <v>COEFICIENTE DE REPRESENTATIVIDADE</v>
          </cell>
          <cell r="K6944" t="str">
            <v>1,46</v>
          </cell>
        </row>
        <row r="6945">
          <cell r="A6945" t="str">
            <v>SERVICOS DIVERSOS</v>
          </cell>
          <cell r="B6945" t="str">
            <v>SEDI</v>
          </cell>
          <cell r="C6945" t="str">
            <v>LIMPEZA E ARREMATES FINAIS</v>
          </cell>
          <cell r="D6945" t="str">
            <v>0212</v>
          </cell>
        </row>
        <row r="6945">
          <cell r="G6945">
            <v>99808</v>
          </cell>
          <cell r="H6945" t="str">
            <v>LIMPEZA DE REVESTIMENTO CERÂMICO EM PAREDE UTILIZANDO ÁCIDO MURIÁTICO. AF_04/2019</v>
          </cell>
          <cell r="I6945" t="str">
            <v>M2</v>
          </cell>
          <cell r="J6945" t="str">
            <v>COEFICIENTE DE REPRESENTATIVIDADE</v>
          </cell>
          <cell r="K6945" t="str">
            <v>3,84</v>
          </cell>
        </row>
        <row r="6946">
          <cell r="A6946" t="str">
            <v>SERVICOS DIVERSOS</v>
          </cell>
          <cell r="B6946" t="str">
            <v>SEDI</v>
          </cell>
          <cell r="C6946" t="str">
            <v>LIMPEZA E ARREMATES FINAIS</v>
          </cell>
          <cell r="D6946" t="str">
            <v>0212</v>
          </cell>
        </row>
        <row r="6946">
          <cell r="G6946">
            <v>99809</v>
          </cell>
          <cell r="H6946" t="str">
            <v>LIMPEZA DE PISO DE LADRILHO HIDRÁULICO COM PANO ÚMIDO. AF_04/2019</v>
          </cell>
          <cell r="I6946" t="str">
            <v>M2</v>
          </cell>
          <cell r="J6946" t="str">
            <v>COLETADO</v>
          </cell>
          <cell r="K6946" t="str">
            <v>5,11</v>
          </cell>
        </row>
        <row r="6947">
          <cell r="A6947" t="str">
            <v>SERVICOS DIVERSOS</v>
          </cell>
          <cell r="B6947" t="str">
            <v>SEDI</v>
          </cell>
          <cell r="C6947" t="str">
            <v>LIMPEZA E ARREMATES FINAIS</v>
          </cell>
          <cell r="D6947" t="str">
            <v>0212</v>
          </cell>
        </row>
        <row r="6947">
          <cell r="G6947">
            <v>99810</v>
          </cell>
          <cell r="H6947" t="str">
            <v>LIMPEZA DE PISO DE MÁRMORE/GRANITO UTILIZANDO DETERGENTE NEUTRO E ESCOVAÇÃO MANUAL. AF_04/2019</v>
          </cell>
          <cell r="I6947" t="str">
            <v>M2</v>
          </cell>
          <cell r="J6947" t="str">
            <v>COEFICIENTE DE REPRESENTATIVIDADE</v>
          </cell>
          <cell r="K6947" t="str">
            <v>6,41</v>
          </cell>
        </row>
        <row r="6948">
          <cell r="A6948" t="str">
            <v>SERVICOS DIVERSOS</v>
          </cell>
          <cell r="B6948" t="str">
            <v>SEDI</v>
          </cell>
          <cell r="C6948" t="str">
            <v>LIMPEZA E ARREMATES FINAIS</v>
          </cell>
          <cell r="D6948" t="str">
            <v>0212</v>
          </cell>
        </row>
        <row r="6948">
          <cell r="G6948">
            <v>99811</v>
          </cell>
          <cell r="H6948" t="str">
            <v>LIMPEZA DE CONTRAPISO COM VASSOURA A SECO. AF_04/2019</v>
          </cell>
          <cell r="I6948" t="str">
            <v>M2</v>
          </cell>
          <cell r="J6948" t="str">
            <v>COLETADO</v>
          </cell>
          <cell r="K6948" t="str">
            <v>3,05</v>
          </cell>
        </row>
        <row r="6949">
          <cell r="A6949" t="str">
            <v>SERVICOS DIVERSOS</v>
          </cell>
          <cell r="B6949" t="str">
            <v>SEDI</v>
          </cell>
          <cell r="C6949" t="str">
            <v>LIMPEZA E ARREMATES FINAIS</v>
          </cell>
          <cell r="D6949" t="str">
            <v>0212</v>
          </cell>
        </row>
        <row r="6949">
          <cell r="G6949">
            <v>99812</v>
          </cell>
          <cell r="H6949" t="str">
            <v>LIMPEZA DE LADRILHO HIDRÁULICO EM PAREDE COM PANO ÚMIDO. AF_04/2019</v>
          </cell>
          <cell r="I6949" t="str">
            <v>M2</v>
          </cell>
          <cell r="J6949" t="str">
            <v>COLETADO</v>
          </cell>
          <cell r="K6949" t="str">
            <v>0,98</v>
          </cell>
        </row>
        <row r="6950">
          <cell r="A6950" t="str">
            <v>SERVICOS DIVERSOS</v>
          </cell>
          <cell r="B6950" t="str">
            <v>SEDI</v>
          </cell>
          <cell r="C6950" t="str">
            <v>LIMPEZA E ARREMATES FINAIS</v>
          </cell>
          <cell r="D6950" t="str">
            <v>0212</v>
          </cell>
        </row>
        <row r="6950">
          <cell r="G6950">
            <v>99813</v>
          </cell>
          <cell r="H6950" t="str">
            <v>LIMPEZA DE MÁRMORE/GRANITO EM PAREDE UTILIZANDO DETERGENTE NEUTRO E ESCOVAÇÃO MANUAL. AF_04/2019</v>
          </cell>
          <cell r="I6950" t="str">
            <v>M2</v>
          </cell>
          <cell r="J6950" t="str">
            <v>COEFICIENTE DE REPRESENTATIVIDADE</v>
          </cell>
          <cell r="K6950" t="str">
            <v>0,88</v>
          </cell>
        </row>
        <row r="6951">
          <cell r="A6951" t="str">
            <v>SERVICOS DIVERSOS</v>
          </cell>
          <cell r="B6951" t="str">
            <v>SEDI</v>
          </cell>
          <cell r="C6951" t="str">
            <v>LIMPEZA E ARREMATES FINAIS</v>
          </cell>
          <cell r="D6951" t="str">
            <v>0212</v>
          </cell>
        </row>
        <row r="6951">
          <cell r="G6951">
            <v>99814</v>
          </cell>
          <cell r="H6951" t="str">
            <v>LIMPEZA DE SUPERFÍCIE COM JATO DE ALTA PRESSÃO. AF_04/2019</v>
          </cell>
          <cell r="I6951" t="str">
            <v>M2</v>
          </cell>
          <cell r="J6951" t="str">
            <v>COEFICIENTE DE REPRESENTATIVIDADE</v>
          </cell>
          <cell r="K6951" t="str">
            <v>1,67</v>
          </cell>
        </row>
        <row r="6952">
          <cell r="A6952" t="str">
            <v>SERVICOS DIVERSOS</v>
          </cell>
          <cell r="B6952" t="str">
            <v>SEDI</v>
          </cell>
          <cell r="C6952" t="str">
            <v>LIMPEZA E ARREMATES FINAIS</v>
          </cell>
          <cell r="D6952" t="str">
            <v>0212</v>
          </cell>
        </row>
        <row r="6952">
          <cell r="G6952">
            <v>99815</v>
          </cell>
          <cell r="H6952" t="str">
            <v>LIMPEZA DE PIA INOX COM BANCADA DE PEDRA, INCLUSIVE METAIS CORRESPONDENTES. AF_04/2019</v>
          </cell>
          <cell r="I6952" t="str">
            <v>UN</v>
          </cell>
          <cell r="J6952" t="str">
            <v>COEFICIENTE DE REPRESENTATIVIDADE</v>
          </cell>
          <cell r="K6952" t="str">
            <v>9,31</v>
          </cell>
        </row>
        <row r="6953">
          <cell r="A6953" t="str">
            <v>SERVICOS DIVERSOS</v>
          </cell>
          <cell r="B6953" t="str">
            <v>SEDI</v>
          </cell>
          <cell r="C6953" t="str">
            <v>LIMPEZA E ARREMATES FINAIS</v>
          </cell>
          <cell r="D6953" t="str">
            <v>0212</v>
          </cell>
        </row>
        <row r="6953">
          <cell r="G6953">
            <v>99816</v>
          </cell>
          <cell r="H6953" t="str">
            <v>LIMPEZA DE TANQUE OU LAVATÓRIO DE LOUÇA ISOLADO, INCLUSIVE METAIS CORRESPONDENTES. AF_04/2019</v>
          </cell>
          <cell r="I6953" t="str">
            <v>UN</v>
          </cell>
          <cell r="J6953" t="str">
            <v>COEFICIENTE DE REPRESENTATIVIDADE</v>
          </cell>
          <cell r="K6953" t="str">
            <v>9,78</v>
          </cell>
        </row>
        <row r="6954">
          <cell r="A6954" t="str">
            <v>SERVICOS DIVERSOS</v>
          </cell>
          <cell r="B6954" t="str">
            <v>SEDI</v>
          </cell>
          <cell r="C6954" t="str">
            <v>LIMPEZA E ARREMATES FINAIS</v>
          </cell>
          <cell r="D6954" t="str">
            <v>0212</v>
          </cell>
        </row>
        <row r="6954">
          <cell r="G6954">
            <v>99817</v>
          </cell>
          <cell r="H6954" t="str">
            <v>LIMPEZA DE LAVATÓRIO DE LOUÇA COM BANCADA DE PEDRA, INCLUSIVE METAIS CORRESPONDENTES. AF_04/2019</v>
          </cell>
          <cell r="I6954" t="str">
            <v>UN</v>
          </cell>
          <cell r="J6954" t="str">
            <v>COEFICIENTE DE REPRESENTATIVIDADE</v>
          </cell>
          <cell r="K6954" t="str">
            <v>6,55</v>
          </cell>
        </row>
        <row r="6955">
          <cell r="A6955" t="str">
            <v>SERVICOS DIVERSOS</v>
          </cell>
          <cell r="B6955" t="str">
            <v>SEDI</v>
          </cell>
          <cell r="C6955" t="str">
            <v>LIMPEZA E ARREMATES FINAIS</v>
          </cell>
          <cell r="D6955" t="str">
            <v>0212</v>
          </cell>
        </row>
        <row r="6955">
          <cell r="G6955">
            <v>99818</v>
          </cell>
          <cell r="H6955" t="str">
            <v>LIMPEZA DE BACIA SANITÁRIA, BIDÊ OU MICTÓRIO EM LOUÇA, INCLUSIVE METAIS CORRESPONDENTES. AF_04/2019</v>
          </cell>
          <cell r="I6955" t="str">
            <v>UN</v>
          </cell>
          <cell r="J6955" t="str">
            <v>COEFICIENTE DE REPRESENTATIVIDADE</v>
          </cell>
          <cell r="K6955" t="str">
            <v>6,55</v>
          </cell>
        </row>
        <row r="6956">
          <cell r="A6956" t="str">
            <v>SERVICOS DIVERSOS</v>
          </cell>
          <cell r="B6956" t="str">
            <v>SEDI</v>
          </cell>
          <cell r="C6956" t="str">
            <v>LIMPEZA E ARREMATES FINAIS</v>
          </cell>
          <cell r="D6956" t="str">
            <v>0212</v>
          </cell>
        </row>
        <row r="6956">
          <cell r="G6956">
            <v>99819</v>
          </cell>
          <cell r="H6956" t="str">
            <v>LIMPEZA DE BANCADA DE PEDRA (MÁRMORE OU GRANITO). AF_04/2019</v>
          </cell>
          <cell r="I6956" t="str">
            <v>M2</v>
          </cell>
          <cell r="J6956" t="str">
            <v>COEFICIENTE DE REPRESENTATIVIDADE</v>
          </cell>
          <cell r="K6956" t="str">
            <v>14,68</v>
          </cell>
        </row>
        <row r="6957">
          <cell r="A6957" t="str">
            <v>SERVICOS DIVERSOS</v>
          </cell>
          <cell r="B6957" t="str">
            <v>SEDI</v>
          </cell>
          <cell r="C6957" t="str">
            <v>LIMPEZA E ARREMATES FINAIS</v>
          </cell>
          <cell r="D6957" t="str">
            <v>0212</v>
          </cell>
        </row>
        <row r="6957">
          <cell r="G6957">
            <v>99820</v>
          </cell>
          <cell r="H6957" t="str">
            <v>LIMPEZA DE JANELA INTEIRAMENTE DE VIDRO. AF_04/2019</v>
          </cell>
          <cell r="I6957" t="str">
            <v>M2</v>
          </cell>
          <cell r="J6957" t="str">
            <v>COEFICIENTE DE REPRESENTATIVIDADE</v>
          </cell>
          <cell r="K6957" t="str">
            <v>2,09</v>
          </cell>
        </row>
        <row r="6958">
          <cell r="A6958" t="str">
            <v>SERVICOS DIVERSOS</v>
          </cell>
          <cell r="B6958" t="str">
            <v>SEDI</v>
          </cell>
          <cell r="C6958" t="str">
            <v>LIMPEZA E ARREMATES FINAIS</v>
          </cell>
          <cell r="D6958" t="str">
            <v>0212</v>
          </cell>
        </row>
        <row r="6958">
          <cell r="G6958">
            <v>99821</v>
          </cell>
          <cell r="H6958" t="str">
            <v>LIMPEZA DE JANELA DE VIDRO COM CAIXILHO EM AÇO/ALUMÍNIO/PVC. AF_04/2019</v>
          </cell>
          <cell r="I6958" t="str">
            <v>M2</v>
          </cell>
          <cell r="J6958" t="str">
            <v>COEFICIENTE DE REPRESENTATIVIDADE</v>
          </cell>
          <cell r="K6958" t="str">
            <v>3,32</v>
          </cell>
        </row>
        <row r="6959">
          <cell r="A6959" t="str">
            <v>SERVICOS DIVERSOS</v>
          </cell>
          <cell r="B6959" t="str">
            <v>SEDI</v>
          </cell>
          <cell r="C6959" t="str">
            <v>LIMPEZA E ARREMATES FINAIS</v>
          </cell>
          <cell r="D6959" t="str">
            <v>0212</v>
          </cell>
        </row>
        <row r="6959">
          <cell r="G6959">
            <v>99822</v>
          </cell>
          <cell r="H6959" t="str">
            <v>LIMPEZA DE PORTA DE MADEIRA. AF_04/2019</v>
          </cell>
          <cell r="I6959" t="str">
            <v>M2</v>
          </cell>
          <cell r="J6959" t="str">
            <v>COLETADO</v>
          </cell>
          <cell r="K6959" t="str">
            <v>0,87</v>
          </cell>
        </row>
        <row r="6960">
          <cell r="A6960" t="str">
            <v>SERVICOS DIVERSOS</v>
          </cell>
          <cell r="B6960" t="str">
            <v>SEDI</v>
          </cell>
          <cell r="C6960" t="str">
            <v>LIMPEZA E ARREMATES FINAIS</v>
          </cell>
          <cell r="D6960" t="str">
            <v>0212</v>
          </cell>
        </row>
        <row r="6960">
          <cell r="G6960">
            <v>99823</v>
          </cell>
          <cell r="H6960" t="str">
            <v>LIMPEZA DE PORTA INTEIRAMENTE DE VIDRO. AF_04/2019</v>
          </cell>
          <cell r="I6960" t="str">
            <v>M2</v>
          </cell>
          <cell r="J6960" t="str">
            <v>COEFICIENTE DE REPRESENTATIVIDADE</v>
          </cell>
          <cell r="K6960" t="str">
            <v>2,39</v>
          </cell>
        </row>
        <row r="6961">
          <cell r="A6961" t="str">
            <v>SERVICOS DIVERSOS</v>
          </cell>
          <cell r="B6961" t="str">
            <v>SEDI</v>
          </cell>
          <cell r="C6961" t="str">
            <v>LIMPEZA E ARREMATES FINAIS</v>
          </cell>
          <cell r="D6961" t="str">
            <v>0212</v>
          </cell>
        </row>
        <row r="6961">
          <cell r="G6961">
            <v>99824</v>
          </cell>
          <cell r="H6961" t="str">
            <v>LIMPEZA DE PORTA EM AÇO/ALUMÍNIO. AF_04/2019</v>
          </cell>
          <cell r="I6961" t="str">
            <v>M2</v>
          </cell>
          <cell r="J6961" t="str">
            <v>COEFICIENTE DE REPRESENTATIVIDADE</v>
          </cell>
          <cell r="K6961" t="str">
            <v>2,52</v>
          </cell>
        </row>
        <row r="6962">
          <cell r="A6962" t="str">
            <v>SERVICOS DIVERSOS</v>
          </cell>
          <cell r="B6962" t="str">
            <v>SEDI</v>
          </cell>
          <cell r="C6962" t="str">
            <v>LIMPEZA E ARREMATES FINAIS</v>
          </cell>
          <cell r="D6962" t="str">
            <v>0212</v>
          </cell>
        </row>
        <row r="6962">
          <cell r="G6962">
            <v>99825</v>
          </cell>
          <cell r="H6962" t="str">
            <v>LIMPEZA DE PORTA DE VIDRO COM CAIXILHO EM AÇO/ ALUMÍNIO/ PVC. AF_04/2019</v>
          </cell>
          <cell r="I6962" t="str">
            <v>M2</v>
          </cell>
          <cell r="J6962" t="str">
            <v>COEFICIENTE DE REPRESENTATIVIDADE</v>
          </cell>
          <cell r="K6962" t="str">
            <v>3,76</v>
          </cell>
        </row>
        <row r="6963">
          <cell r="A6963" t="str">
            <v>SERVICOS DIVERSOS</v>
          </cell>
          <cell r="B6963" t="str">
            <v>SEDI</v>
          </cell>
          <cell r="C6963" t="str">
            <v>LIMPEZA E ARREMATES FINAIS</v>
          </cell>
          <cell r="D6963" t="str">
            <v>0212</v>
          </cell>
        </row>
        <row r="6963">
          <cell r="G6963">
            <v>99826</v>
          </cell>
          <cell r="H6963" t="str">
            <v>LIMPEZA DE FORRO REMOVÍVEL COM PANO ÚMIDO. AF_04/2019</v>
          </cell>
          <cell r="I6963" t="str">
            <v>M2</v>
          </cell>
          <cell r="J6963" t="str">
            <v>COLETADO</v>
          </cell>
          <cell r="K6963" t="str">
            <v>1,33</v>
          </cell>
        </row>
        <row r="6964">
          <cell r="A6964" t="str">
            <v>SERVICOS DIVERSOS</v>
          </cell>
          <cell r="B6964" t="str">
            <v>SEDI</v>
          </cell>
          <cell r="C6964" t="str">
            <v>OUTROS</v>
          </cell>
          <cell r="D6964" t="str">
            <v>0318</v>
          </cell>
        </row>
        <row r="6964">
          <cell r="G6964">
            <v>97013</v>
          </cell>
          <cell r="H6964" t="str">
            <v>GUARDA-CORPO FIXADO EM FÔRMA DE MADEIRA COM MONTANTES E TRAVESSÕES EM MADEIRA E FECHAMENTO EM PLACA COMPENSADO PARA EDIFÍCIOS COM ATÉ 2 PAVIMENTOS. AF_03/2024</v>
          </cell>
          <cell r="I6964" t="str">
            <v>M</v>
          </cell>
          <cell r="J6964" t="str">
            <v>COEFICIENTE DE REPRESENTATIVIDADE</v>
          </cell>
          <cell r="K6964" t="str">
            <v>92,15</v>
          </cell>
        </row>
        <row r="6965">
          <cell r="A6965" t="str">
            <v>SERVICOS DIVERSOS</v>
          </cell>
          <cell r="B6965" t="str">
            <v>SEDI</v>
          </cell>
          <cell r="C6965" t="str">
            <v>OUTROS</v>
          </cell>
          <cell r="D6965" t="str">
            <v>0318</v>
          </cell>
        </row>
        <row r="6965">
          <cell r="G6965">
            <v>97014</v>
          </cell>
          <cell r="H6965" t="str">
            <v>GUARDA-CORPO FIXADO EM FÔRMA DE MADEIRA COM MONTANTES E TRAVESSÕES EM MADEIRA E FECHAMENTO EM PLACA COMPENSADO PARA EDIFÍCIOS COM 3 PAVIMENTOS. AF_03/2024</v>
          </cell>
          <cell r="I6965" t="str">
            <v>M</v>
          </cell>
          <cell r="J6965" t="str">
            <v>COEFICIENTE DE REPRESENTATIVIDADE</v>
          </cell>
          <cell r="K6965" t="str">
            <v>67,50</v>
          </cell>
        </row>
        <row r="6966">
          <cell r="A6966" t="str">
            <v>SERVICOS DIVERSOS</v>
          </cell>
          <cell r="B6966" t="str">
            <v>SEDI</v>
          </cell>
          <cell r="C6966" t="str">
            <v>OUTROS</v>
          </cell>
          <cell r="D6966" t="str">
            <v>0318</v>
          </cell>
        </row>
        <row r="6966">
          <cell r="G6966">
            <v>97015</v>
          </cell>
          <cell r="H6966" t="str">
            <v>GUARDA-CORPO FIXADO EM FÔRMA DE MADEIRA COM MONTANTES E TRAVESSÕES EM MADEIRA E FECHAMENTO EM PLACA COMPENSADO PARA EDIFÍCIOS COM ALTURA IGUAL OU SUPERIOR A 4 PAVIMENTOS. AF_03/2024</v>
          </cell>
          <cell r="I6966" t="str">
            <v>M</v>
          </cell>
          <cell r="J6966" t="str">
            <v>COEFICIENTE DE REPRESENTATIVIDADE</v>
          </cell>
          <cell r="K6966" t="str">
            <v>55,19</v>
          </cell>
        </row>
        <row r="6967">
          <cell r="A6967" t="str">
            <v>SERVICOS DIVERSOS</v>
          </cell>
          <cell r="B6967" t="str">
            <v>SEDI</v>
          </cell>
          <cell r="C6967" t="str">
            <v>OUTROS</v>
          </cell>
          <cell r="D6967" t="str">
            <v>0318</v>
          </cell>
        </row>
        <row r="6967">
          <cell r="G6967">
            <v>97016</v>
          </cell>
          <cell r="H6967" t="str">
            <v>GUARDA-CORPO FIXADO EM FÔRMA DE MADEIRA COM MONTANTES E TRAVESSÕES EM MADEIRA PRÉ-MONTADOS PARA EDIFÍCIOS COM ATÉ 2 PAVIMENTOS. AF_03/2024</v>
          </cell>
          <cell r="I6967" t="str">
            <v>M</v>
          </cell>
          <cell r="J6967" t="str">
            <v>COEFICIENTE DE REPRESENTATIVIDADE</v>
          </cell>
          <cell r="K6967" t="str">
            <v>76,27</v>
          </cell>
        </row>
        <row r="6968">
          <cell r="A6968" t="str">
            <v>SERVICOS DIVERSOS</v>
          </cell>
          <cell r="B6968" t="str">
            <v>SEDI</v>
          </cell>
          <cell r="C6968" t="str">
            <v>OUTROS</v>
          </cell>
          <cell r="D6968" t="str">
            <v>0318</v>
          </cell>
        </row>
        <row r="6968">
          <cell r="G6968">
            <v>97017</v>
          </cell>
          <cell r="H6968" t="str">
            <v>GUARDA-CORPO FIXADO EM FÔRMA DE MADEIRA COM MONTANTES E TRAVESSÕES EM MADEIRA PRÉ-MONTADOS PARA EDIFÍCIOS COM 3 PAVIMENTOS. AF_03/2024</v>
          </cell>
          <cell r="I6968" t="str">
            <v>M</v>
          </cell>
          <cell r="J6968" t="str">
            <v>COEFICIENTE DE REPRESENTATIVIDADE</v>
          </cell>
          <cell r="K6968" t="str">
            <v>55,50</v>
          </cell>
        </row>
        <row r="6969">
          <cell r="A6969" t="str">
            <v>SERVICOS DIVERSOS</v>
          </cell>
          <cell r="B6969" t="str">
            <v>SEDI</v>
          </cell>
          <cell r="C6969" t="str">
            <v>OUTROS</v>
          </cell>
          <cell r="D6969" t="str">
            <v>0318</v>
          </cell>
        </row>
        <row r="6969">
          <cell r="G6969">
            <v>97018</v>
          </cell>
          <cell r="H6969" t="str">
            <v>GUARDA-CORPO FIXADO EM FÔRMA DE MADEIRA COM MONTANTES E TRAVESSÕES EM MADEIRA PRÉ-MONTADOS PARA EDIFÍCIOS COM ALTURA IGUAL OU SUPERIOR A 4 PAVIMENTOS. AF_03/2024</v>
          </cell>
          <cell r="I6969" t="str">
            <v>M</v>
          </cell>
          <cell r="J6969" t="str">
            <v>COEFICIENTE DE REPRESENTATIVIDADE</v>
          </cell>
          <cell r="K6969" t="str">
            <v>45,21</v>
          </cell>
        </row>
        <row r="6970">
          <cell r="A6970" t="str">
            <v>SERVICOS DIVERSOS</v>
          </cell>
          <cell r="B6970" t="str">
            <v>SEDI</v>
          </cell>
          <cell r="C6970" t="str">
            <v>OUTROS</v>
          </cell>
          <cell r="D6970" t="str">
            <v>0318</v>
          </cell>
        </row>
        <row r="6970">
          <cell r="G6970">
            <v>97031</v>
          </cell>
          <cell r="H6970" t="str">
            <v>GUARDA-CORPO EM LAJE PÓS-DESFÔRMA COM ESCORAS DE MADEIRA ESTRONCADAS NA ESTRUTURA, TRAVESSÕES DE MADEIRA E FECHAMENTO EM TELA DE POLIPROPILENO PARA EDIFÍCIOS COM ATÉ 4 PAVIMENTOS (1 MONTAGEM). AF_03/2024</v>
          </cell>
          <cell r="I6970" t="str">
            <v>M</v>
          </cell>
          <cell r="J6970" t="str">
            <v>COEFICIENTE DE REPRESENTATIVIDADE</v>
          </cell>
          <cell r="K6970" t="str">
            <v>109,64</v>
          </cell>
        </row>
        <row r="6971">
          <cell r="A6971" t="str">
            <v>SERVICOS DIVERSOS</v>
          </cell>
          <cell r="B6971" t="str">
            <v>SEDI</v>
          </cell>
          <cell r="C6971" t="str">
            <v>OUTROS</v>
          </cell>
          <cell r="D6971" t="str">
            <v>0318</v>
          </cell>
        </row>
        <row r="6971">
          <cell r="G6971">
            <v>97032</v>
          </cell>
          <cell r="H6971" t="str">
            <v>GUARDA-CORPO EM LAJE PÓS-DESFÔRMA COM ESCORAS DE MADEIRA ESTRONCADAS NA ESTRUTURA, TRAVESSÕES DE MADEIRA E FECHAMENTO EM TELA DE POLIPROPILENO PARA EDIFÍCIOS ACIMA DE 4 PAVIMENTOS (2 MONTAGENS). AF_03/2024</v>
          </cell>
          <cell r="I6971" t="str">
            <v>M</v>
          </cell>
          <cell r="J6971" t="str">
            <v>COEFICIENTE DE REPRESENTATIVIDADE</v>
          </cell>
          <cell r="K6971" t="str">
            <v>64,57</v>
          </cell>
        </row>
        <row r="6972">
          <cell r="A6972" t="str">
            <v>SERVICOS DIVERSOS</v>
          </cell>
          <cell r="B6972" t="str">
            <v>SEDI</v>
          </cell>
          <cell r="C6972" t="str">
            <v>OUTROS</v>
          </cell>
          <cell r="D6972" t="str">
            <v>0318</v>
          </cell>
        </row>
        <row r="6972">
          <cell r="G6972">
            <v>97033</v>
          </cell>
          <cell r="H6972" t="str">
            <v>GUARDA-CORPO EM LAJE PÓS-DESFÔRMA COM ESCORAS METÁLICAS ESTRONCADAS NA ESTRUTURA, TRAVESSÕES DE MADEIRA E FECHAMENTO EM TELA DE POLIPROPILENO PARA EDIFÍCIOS COM ATÉ 4 PAVIMENTOS (1 MONTAGEM). AF_03/2024_PS</v>
          </cell>
          <cell r="I6972" t="str">
            <v>M</v>
          </cell>
          <cell r="J6972" t="str">
            <v>COEFICIENTE DE REPRESENTATIVIDADE</v>
          </cell>
          <cell r="K6972" t="str">
            <v>101,82</v>
          </cell>
        </row>
        <row r="6973">
          <cell r="A6973" t="str">
            <v>SERVICOS DIVERSOS</v>
          </cell>
          <cell r="B6973" t="str">
            <v>SEDI</v>
          </cell>
          <cell r="C6973" t="str">
            <v>OUTROS</v>
          </cell>
          <cell r="D6973" t="str">
            <v>0318</v>
          </cell>
        </row>
        <row r="6973">
          <cell r="G6973">
            <v>97034</v>
          </cell>
          <cell r="H6973" t="str">
            <v>GUARDA-CORPO EM LAJE PÓS-DESFÔRMA COM ESCORAS METÁLICAS ESTRONCADAS NA ESTRUTURA, TRAVESSÕES DE MADEIRA E FECHAMENTO EM TELA DE POLIPROPILENO PARA EDIFÍCIOS ACIMA DE 4 PAVIMENTOS (2 MONTAGENS). AF_03/2024_PS</v>
          </cell>
          <cell r="I6973" t="str">
            <v>M</v>
          </cell>
          <cell r="J6973" t="str">
            <v>COEFICIENTE DE REPRESENTATIVIDADE</v>
          </cell>
          <cell r="K6973" t="str">
            <v>62,95</v>
          </cell>
        </row>
        <row r="6974">
          <cell r="A6974" t="str">
            <v>SERVICOS DIVERSOS</v>
          </cell>
          <cell r="B6974" t="str">
            <v>SEDI</v>
          </cell>
          <cell r="C6974" t="str">
            <v>OUTROS</v>
          </cell>
          <cell r="D6974" t="str">
            <v>0318</v>
          </cell>
        </row>
        <row r="6974">
          <cell r="G6974">
            <v>97039</v>
          </cell>
          <cell r="H6974" t="str">
            <v>FECHAMENTO REMOVÍVEL DE VÃO DE PORTAS EM MADEIRA (VÃO DO ELEVADOR) - 1 MONTAGEM EM OBRA. AF_03/2024</v>
          </cell>
          <cell r="I6974" t="str">
            <v>M2</v>
          </cell>
          <cell r="J6974" t="str">
            <v>COEFICIENTE DE REPRESENTATIVIDADE</v>
          </cell>
          <cell r="K6974" t="str">
            <v>71,18</v>
          </cell>
        </row>
        <row r="6975">
          <cell r="A6975" t="str">
            <v>SERVICOS DIVERSOS</v>
          </cell>
          <cell r="B6975" t="str">
            <v>SEDI</v>
          </cell>
          <cell r="C6975" t="str">
            <v>OUTROS</v>
          </cell>
          <cell r="D6975" t="str">
            <v>0318</v>
          </cell>
        </row>
        <row r="6975">
          <cell r="G6975">
            <v>97040</v>
          </cell>
          <cell r="H6975" t="str">
            <v>FECHAMENTO REMOVÍVEL DE ABERTURA DE CAIXILHO EM MADEIRA - 4 MONTAGENS EM OBRA. AF_03/2024</v>
          </cell>
          <cell r="I6975" t="str">
            <v>M2</v>
          </cell>
          <cell r="J6975" t="str">
            <v>COEFICIENTE DE REPRESENTATIVIDADE</v>
          </cell>
          <cell r="K6975" t="str">
            <v>17,12</v>
          </cell>
        </row>
        <row r="6976">
          <cell r="A6976" t="str">
            <v>SERVICOS DIVERSOS</v>
          </cell>
          <cell r="B6976" t="str">
            <v>SEDI</v>
          </cell>
          <cell r="C6976" t="str">
            <v>OUTROS</v>
          </cell>
          <cell r="D6976" t="str">
            <v>0318</v>
          </cell>
        </row>
        <row r="6976">
          <cell r="G6976">
            <v>97041</v>
          </cell>
          <cell r="H6976" t="str">
            <v>FECHAMENTO REMOVÍVEL DE ABERTURA NO PISO EM MADEIRA - 1 MONTAGEM EM OBRA. AF_03/2024</v>
          </cell>
          <cell r="I6976" t="str">
            <v>M2</v>
          </cell>
          <cell r="J6976" t="str">
            <v>COEFICIENTE DE REPRESENTATIVIDADE</v>
          </cell>
          <cell r="K6976" t="str">
            <v>138,22</v>
          </cell>
        </row>
        <row r="6977">
          <cell r="A6977" t="str">
            <v>SERVICOS DIVERSOS</v>
          </cell>
          <cell r="B6977" t="str">
            <v>SEDI</v>
          </cell>
          <cell r="C6977" t="str">
            <v>OUTROS</v>
          </cell>
          <cell r="D6977" t="str">
            <v>0318</v>
          </cell>
        </row>
        <row r="6977">
          <cell r="G6977">
            <v>97046</v>
          </cell>
          <cell r="H6977" t="str">
            <v>PONTEIRAS DE PROTEÇÃO DE PONTAS E VERGALHÕES EXPOSTOS EM FUNDAÇÕES  . AF_03/2024</v>
          </cell>
          <cell r="I6977" t="str">
            <v>M2</v>
          </cell>
          <cell r="J6977" t="str">
            <v>COEFICIENTE DE REPRESENTATIVIDADE</v>
          </cell>
          <cell r="K6977" t="str">
            <v>0,31</v>
          </cell>
        </row>
        <row r="6978">
          <cell r="A6978" t="str">
            <v>SERVICOS DIVERSOS</v>
          </cell>
          <cell r="B6978" t="str">
            <v>SEDI</v>
          </cell>
          <cell r="C6978" t="str">
            <v>OUTROS</v>
          </cell>
          <cell r="D6978" t="str">
            <v>0318</v>
          </cell>
        </row>
        <row r="6978">
          <cell r="G6978">
            <v>97047</v>
          </cell>
          <cell r="H6978" t="str">
            <v>PONTEIRAS DE PROTEÇÃO DE PONTAS E VERGALHÕES EXPOSTOS EM ESTRUTURAS DE CONCRETO ARMADO CONVENCIONAL. AF_03/2024</v>
          </cell>
          <cell r="I6978" t="str">
            <v>M2</v>
          </cell>
          <cell r="J6978" t="str">
            <v>COEFICIENTE DE REPRESENTATIVIDADE</v>
          </cell>
          <cell r="K6978" t="str">
            <v>0,11</v>
          </cell>
        </row>
        <row r="6979">
          <cell r="A6979" t="str">
            <v>SERVICOS DIVERSOS</v>
          </cell>
          <cell r="B6979" t="str">
            <v>SEDI</v>
          </cell>
          <cell r="C6979" t="str">
            <v>OUTROS</v>
          </cell>
          <cell r="D6979" t="str">
            <v>0318</v>
          </cell>
        </row>
        <row r="6979">
          <cell r="G6979">
            <v>97048</v>
          </cell>
          <cell r="H6979" t="str">
            <v>PONTEIRAS DE PROTEÇÃO DE PONTAS E VERGALHÕES EXPOSTOS EM ALVENARIA ESTRUTURAL. AF_03/2024</v>
          </cell>
          <cell r="I6979" t="str">
            <v>M2</v>
          </cell>
          <cell r="J6979" t="str">
            <v>COEFICIENTE DE REPRESENTATIVIDADE</v>
          </cell>
          <cell r="K6979" t="str">
            <v>0,09</v>
          </cell>
        </row>
        <row r="6980">
          <cell r="A6980" t="str">
            <v>SERVICOS DIVERSOS</v>
          </cell>
          <cell r="B6980" t="str">
            <v>SEDI</v>
          </cell>
          <cell r="C6980" t="str">
            <v>OUTROS</v>
          </cell>
          <cell r="D6980" t="str">
            <v>0318</v>
          </cell>
        </row>
        <row r="6980">
          <cell r="G6980">
            <v>97054</v>
          </cell>
          <cell r="H6980" t="str">
            <v>INSTALAÇÃO DE SINALIZADOR NOTURNO LED. AF_03/2024</v>
          </cell>
          <cell r="I6980" t="str">
            <v>UN</v>
          </cell>
          <cell r="J6980" t="str">
            <v>COEFICIENTE DE REPRESENTATIVIDADE</v>
          </cell>
          <cell r="K6980" t="str">
            <v>24,71</v>
          </cell>
        </row>
        <row r="6981">
          <cell r="A6981" t="str">
            <v>SERVICOS DIVERSOS</v>
          </cell>
          <cell r="B6981" t="str">
            <v>SEDI</v>
          </cell>
          <cell r="C6981" t="str">
            <v>OUTROS</v>
          </cell>
          <cell r="D6981" t="str">
            <v>0318</v>
          </cell>
        </row>
        <row r="6981">
          <cell r="G6981">
            <v>97062</v>
          </cell>
          <cell r="H6981" t="str">
            <v>COLOCAÇÃO DE TELA EM ANDAIME FACHADEIRO. AF_03/2024</v>
          </cell>
          <cell r="I6981" t="str">
            <v>M2</v>
          </cell>
          <cell r="J6981" t="str">
            <v>COEFICIENTE DE REPRESENTATIVIDADE</v>
          </cell>
          <cell r="K6981" t="str">
            <v>5,93</v>
          </cell>
        </row>
        <row r="6982">
          <cell r="A6982" t="str">
            <v>SERVICOS DIVERSOS</v>
          </cell>
          <cell r="B6982" t="str">
            <v>SEDI</v>
          </cell>
          <cell r="C6982" t="str">
            <v>OUTROS</v>
          </cell>
          <cell r="D6982" t="str">
            <v>0318</v>
          </cell>
        </row>
        <row r="6982">
          <cell r="G6982">
            <v>97063</v>
          </cell>
          <cell r="H6982" t="str">
            <v>MONTAGEM E DESMONTAGEM DE ANDAIME MODULAR FACHADEIRO, COM PISO METÁLICO, PARA EDIFÍCIOS COM MULTIPLOS PAVIMENTOS (EXCLUSIVE ANDAIME E LIMPEZA). AF_03/2024</v>
          </cell>
          <cell r="I6982" t="str">
            <v>M2</v>
          </cell>
          <cell r="J6982" t="str">
            <v>COEFICIENTE DE REPRESENTATIVIDADE</v>
          </cell>
          <cell r="K6982" t="str">
            <v>16,00</v>
          </cell>
        </row>
        <row r="6983">
          <cell r="A6983" t="str">
            <v>SERVICOS DIVERSOS</v>
          </cell>
          <cell r="B6983" t="str">
            <v>SEDI</v>
          </cell>
          <cell r="C6983" t="str">
            <v>OUTROS</v>
          </cell>
          <cell r="D6983" t="str">
            <v>0318</v>
          </cell>
        </row>
        <row r="6983">
          <cell r="G6983">
            <v>97064</v>
          </cell>
          <cell r="H6983" t="str">
            <v>MONTAGEM E DESMONTAGEM DE ANDAIME TUBULAR TIPO "TORRE" (EXCLUSIVE ANDAIME E LIMPEZA). AF_03/2024</v>
          </cell>
          <cell r="I6983" t="str">
            <v>M</v>
          </cell>
          <cell r="J6983" t="str">
            <v>COEFICIENTE DE REPRESENTATIVIDADE</v>
          </cell>
          <cell r="K6983" t="str">
            <v>22,29</v>
          </cell>
        </row>
        <row r="6984">
          <cell r="A6984" t="str">
            <v>SERVICOS DIVERSOS</v>
          </cell>
          <cell r="B6984" t="str">
            <v>SEDI</v>
          </cell>
          <cell r="C6984" t="str">
            <v>OUTROS</v>
          </cell>
          <cell r="D6984" t="str">
            <v>0318</v>
          </cell>
        </row>
        <row r="6984">
          <cell r="G6984">
            <v>97065</v>
          </cell>
          <cell r="H6984" t="str">
            <v>MONTAGEM E DESMONTAGEM DE ANDAIME MULTIDIRECIONAL (EXCLUSIVE ANDAIME E LIMPEZA). AF_03/2024</v>
          </cell>
          <cell r="I6984" t="str">
            <v>M3</v>
          </cell>
          <cell r="J6984" t="str">
            <v>COEFICIENTE DE REPRESENTATIVIDADE</v>
          </cell>
          <cell r="K6984" t="str">
            <v>10,67</v>
          </cell>
        </row>
        <row r="6985">
          <cell r="A6985" t="str">
            <v>SERVICOS DIVERSOS</v>
          </cell>
          <cell r="B6985" t="str">
            <v>SEDI</v>
          </cell>
          <cell r="C6985" t="str">
            <v>OUTROS</v>
          </cell>
          <cell r="D6985" t="str">
            <v>0318</v>
          </cell>
        </row>
        <row r="6985">
          <cell r="G6985">
            <v>97066</v>
          </cell>
          <cell r="H6985" t="str">
            <v>PROTEÇÃO DE PEDESTRES, INCLUSIVE MONTAGEM E DESMONTAGEM. AF_03/2024_PS</v>
          </cell>
          <cell r="I6985" t="str">
            <v>M2</v>
          </cell>
          <cell r="J6985" t="str">
            <v>COEFICIENTE DE REPRESENTATIVIDADE</v>
          </cell>
          <cell r="K6985" t="str">
            <v>319,66</v>
          </cell>
        </row>
        <row r="6986">
          <cell r="A6986" t="str">
            <v>SERVICOS DIVERSOS</v>
          </cell>
          <cell r="B6986" t="str">
            <v>SEDI</v>
          </cell>
          <cell r="C6986" t="str">
            <v>OUTROS</v>
          </cell>
          <cell r="D6986" t="str">
            <v>0318</v>
          </cell>
        </row>
        <row r="6986">
          <cell r="G6986">
            <v>97067</v>
          </cell>
          <cell r="H6986" t="str">
            <v>PLATAFORMA DE PROTEÇÃO PRINCIPAL PARA ALVENARIA ESTRUTURAL PARA SER APOIADA EM ANDAIME, INCLUSIVE MONTAGEM E DESMONTAGEM. AF_03/2024</v>
          </cell>
          <cell r="I6986" t="str">
            <v>M</v>
          </cell>
          <cell r="J6986" t="str">
            <v>COEFICIENTE DE REPRESENTATIVIDADE</v>
          </cell>
          <cell r="K6986" t="str">
            <v>770,29</v>
          </cell>
        </row>
        <row r="6987">
          <cell r="A6987" t="str">
            <v>SERVICOS DIVERSOS</v>
          </cell>
          <cell r="B6987" t="str">
            <v>SEDI</v>
          </cell>
          <cell r="C6987" t="str">
            <v>OUTROS</v>
          </cell>
          <cell r="D6987" t="str">
            <v>0318</v>
          </cell>
        </row>
        <row r="6987">
          <cell r="G6987">
            <v>104989</v>
          </cell>
          <cell r="H6987" t="str">
            <v>PROTEÇÃO DE ACESSO A CREMALHEIRA, COM CANCELA FIXADA EM LAJE - 1 MONTAGEM (EXCLUSO CANCELA). AF_03/2024</v>
          </cell>
          <cell r="I6987" t="str">
            <v>UN</v>
          </cell>
          <cell r="J6987" t="str">
            <v>COEFICIENTE DE REPRESENTATIVIDADE</v>
          </cell>
          <cell r="K6987" t="str">
            <v>39,59</v>
          </cell>
        </row>
        <row r="6988">
          <cell r="A6988" t="str">
            <v>SERVICOS DIVERSOS</v>
          </cell>
          <cell r="B6988" t="str">
            <v>SEDI</v>
          </cell>
          <cell r="C6988" t="str">
            <v>OUTROS</v>
          </cell>
          <cell r="D6988" t="str">
            <v>0318</v>
          </cell>
        </row>
        <row r="6988">
          <cell r="G6988">
            <v>104990</v>
          </cell>
          <cell r="H6988" t="str">
            <v>GUARDA-CORPO PARA POÇO DE CREMALHEIRA, COM MONTANTE METÁLICO FIXADO EM LAJE COM CHUMBADOR PARABOLT E FECHAMENTO EM PAINEL DE TELA METÁLICA (EXCLUSO PROTEÇÃO). AF_03/2024</v>
          </cell>
          <cell r="I6988" t="str">
            <v>M</v>
          </cell>
          <cell r="J6988" t="str">
            <v>COEFICIENTE DE REPRESENTATIVIDADE</v>
          </cell>
          <cell r="K6988" t="str">
            <v>12,14</v>
          </cell>
        </row>
        <row r="6989">
          <cell r="A6989" t="str">
            <v>SERVICOS DIVERSOS</v>
          </cell>
          <cell r="B6989" t="str">
            <v>SEDI</v>
          </cell>
          <cell r="C6989" t="str">
            <v>OUTROS</v>
          </cell>
          <cell r="D6989" t="str">
            <v>0318</v>
          </cell>
        </row>
        <row r="6989">
          <cell r="G6989">
            <v>105103</v>
          </cell>
          <cell r="H6989" t="str">
            <v>ASCENSÃO E DESCIDA DE ELEVADOR DE CREMALHEIRA. AF_03/2024</v>
          </cell>
          <cell r="I6989" t="str">
            <v>M</v>
          </cell>
          <cell r="J6989" t="str">
            <v>COEFICIENTE DE REPRESENTATIVIDADE</v>
          </cell>
          <cell r="K6989" t="str">
            <v>77,97</v>
          </cell>
        </row>
        <row r="6990">
          <cell r="A6990" t="str">
            <v>SERVICOS DIVERSOS</v>
          </cell>
          <cell r="B6990" t="str">
            <v>SEDI</v>
          </cell>
          <cell r="C6990" t="str">
            <v>OUTROS</v>
          </cell>
          <cell r="D6990" t="str">
            <v>0318</v>
          </cell>
        </row>
        <row r="6990">
          <cell r="G6990">
            <v>105104</v>
          </cell>
          <cell r="H6990" t="str">
            <v>MONTAGEM E DESMONTAGEM DE MINI GRUA. AF_03/2024</v>
          </cell>
          <cell r="I6990" t="str">
            <v>UN</v>
          </cell>
          <cell r="J6990" t="str">
            <v>ATRIBUÍDO SÃO PAULO</v>
          </cell>
          <cell r="K6990" t="str">
            <v>4.135,31</v>
          </cell>
        </row>
        <row r="6991">
          <cell r="A6991" t="str">
            <v>SERVICOS DIVERSOS</v>
          </cell>
          <cell r="B6991" t="str">
            <v>SEDI</v>
          </cell>
          <cell r="C6991" t="str">
            <v>OUTROS</v>
          </cell>
          <cell r="D6991" t="str">
            <v>0318</v>
          </cell>
        </row>
        <row r="6991">
          <cell r="G6991">
            <v>105105</v>
          </cell>
          <cell r="H6991" t="str">
            <v>ASCENSÃO DE MINI GRUA. AF_03/2024</v>
          </cell>
          <cell r="I6991" t="str">
            <v>M</v>
          </cell>
          <cell r="J6991" t="str">
            <v>COEFICIENTE DE REPRESENTATIVIDADE</v>
          </cell>
          <cell r="K6991" t="str">
            <v>54,74</v>
          </cell>
        </row>
        <row r="6992">
          <cell r="A6992" t="str">
            <v>SERVICOS DIVERSOS</v>
          </cell>
          <cell r="B6992" t="str">
            <v>SEDI</v>
          </cell>
          <cell r="C6992" t="str">
            <v>OUTROS</v>
          </cell>
          <cell r="D6992" t="str">
            <v>0318</v>
          </cell>
        </row>
        <row r="6992">
          <cell r="G6992">
            <v>105106</v>
          </cell>
          <cell r="H6992" t="str">
            <v>MONTAGEM E DESMONTAGEM DE TRECHO INICIAL DE ELEVADOR DE CREMALHEIRA, CABINE SIMPLES - EXCLUSO FUNDAÇÕES. AF_03/2024</v>
          </cell>
          <cell r="I6992" t="str">
            <v>UN</v>
          </cell>
          <cell r="J6992" t="str">
            <v>COEFICIENTE DE REPRESENTATIVIDADE</v>
          </cell>
          <cell r="K6992" t="str">
            <v>1.774,80</v>
          </cell>
        </row>
        <row r="6993">
          <cell r="A6993" t="str">
            <v>SERVICOS DIVERSOS</v>
          </cell>
          <cell r="B6993" t="str">
            <v>SEDI</v>
          </cell>
          <cell r="C6993" t="str">
            <v>OUTROS</v>
          </cell>
          <cell r="D6993" t="str">
            <v>0318</v>
          </cell>
        </row>
        <row r="6993">
          <cell r="G6993">
            <v>105107</v>
          </cell>
          <cell r="H6993" t="str">
            <v>MONTAGEM E DESMONTAGEM DE TRECHO INICIAL DE ELEVADOR DE CREMALHEIRA, CABINE DUPLA - EXCLUSO FUNDAÇÕES. AF_03/2024</v>
          </cell>
          <cell r="I6993" t="str">
            <v>UN</v>
          </cell>
          <cell r="J6993" t="str">
            <v>COEFICIENTE DE REPRESENTATIVIDADE</v>
          </cell>
          <cell r="K6993" t="str">
            <v>2.620,66</v>
          </cell>
        </row>
        <row r="6994">
          <cell r="A6994" t="str">
            <v>SERVICOS DIVERSOS</v>
          </cell>
          <cell r="B6994" t="str">
            <v>SEDI</v>
          </cell>
          <cell r="C6994" t="str">
            <v>OUTROS</v>
          </cell>
          <cell r="D6994" t="str">
            <v>0318</v>
          </cell>
        </row>
        <row r="6994">
          <cell r="G6994">
            <v>105110</v>
          </cell>
          <cell r="H6994" t="str">
            <v>ASCENSÃO DE GRUA ASCENSIONAL. AF_03/2024</v>
          </cell>
          <cell r="I6994" t="str">
            <v>M</v>
          </cell>
          <cell r="J6994" t="str">
            <v>COEFICIENTE DE REPRESENTATIVIDADE</v>
          </cell>
          <cell r="K6994" t="str">
            <v>166,13</v>
          </cell>
        </row>
        <row r="6995">
          <cell r="A6995" t="str">
            <v>SERVICOS DIVERSOS</v>
          </cell>
          <cell r="B6995" t="str">
            <v>SEDI</v>
          </cell>
          <cell r="C6995" t="str">
            <v>OUTROS</v>
          </cell>
          <cell r="D6995" t="str">
            <v>0318</v>
          </cell>
        </row>
        <row r="6995">
          <cell r="G6995">
            <v>105111</v>
          </cell>
          <cell r="H6995" t="str">
            <v>MONTAGEM E DESMONTAGEM DO TRECHO INICIAL DE GRUA FIXA (ALTURA LIVRE) - EXCLUSO FUNDAÇÕES. AF_03/2024</v>
          </cell>
          <cell r="I6995" t="str">
            <v>UN</v>
          </cell>
          <cell r="J6995" t="str">
            <v>ATRIBUÍDO SÃO PAULO</v>
          </cell>
          <cell r="K6995" t="str">
            <v>16.942,31</v>
          </cell>
        </row>
        <row r="6996">
          <cell r="A6996" t="str">
            <v>SERVICOS DIVERSOS</v>
          </cell>
          <cell r="B6996" t="str">
            <v>SEDI</v>
          </cell>
          <cell r="C6996" t="str">
            <v>OUTROS</v>
          </cell>
          <cell r="D6996" t="str">
            <v>0318</v>
          </cell>
        </row>
        <row r="6996">
          <cell r="G6996">
            <v>105112</v>
          </cell>
          <cell r="H6996" t="str">
            <v>ASCENSÃO E DESCIDA DE GRUA FIXA. AF_03/2024</v>
          </cell>
          <cell r="I6996" t="str">
            <v>M</v>
          </cell>
          <cell r="J6996" t="str">
            <v>COEFICIENTE DE REPRESENTATIVIDADE</v>
          </cell>
          <cell r="K6996" t="str">
            <v>138,74</v>
          </cell>
        </row>
        <row r="6997">
          <cell r="A6997" t="str">
            <v>SERVICOS PRELIMINARES</v>
          </cell>
          <cell r="B6997" t="str">
            <v>SERP</v>
          </cell>
          <cell r="C6997" t="str">
            <v>DEMOLICOES/RETIRADAS</v>
          </cell>
          <cell r="D6997" t="str">
            <v>0014</v>
          </cell>
        </row>
        <row r="6997">
          <cell r="G6997">
            <v>97621</v>
          </cell>
          <cell r="H6997" t="str">
            <v>DEMOLIÇÃO DE ALVENARIA DE BLOCO FURADO, DE FORMA MANUAL, COM REAPROVEITAMENTO. AF_09/2023</v>
          </cell>
          <cell r="I6997" t="str">
            <v>M3</v>
          </cell>
          <cell r="J6997" t="str">
            <v>COLETADO</v>
          </cell>
          <cell r="K6997" t="str">
            <v>101,83</v>
          </cell>
        </row>
        <row r="6998">
          <cell r="A6998" t="str">
            <v>SERVICOS PRELIMINARES</v>
          </cell>
          <cell r="B6998" t="str">
            <v>SERP</v>
          </cell>
          <cell r="C6998" t="str">
            <v>DEMOLICOES/RETIRADAS</v>
          </cell>
          <cell r="D6998" t="str">
            <v>0014</v>
          </cell>
        </row>
        <row r="6998">
          <cell r="G6998">
            <v>97622</v>
          </cell>
          <cell r="H6998" t="str">
            <v>DEMOLIÇÃO DE ALVENARIA DE BLOCO FURADO, DE FORMA MANUAL, SEM REAPROVEITAMENTO. AF_09/2023</v>
          </cell>
          <cell r="I6998" t="str">
            <v>M3</v>
          </cell>
          <cell r="J6998" t="str">
            <v>COLETADO</v>
          </cell>
          <cell r="K6998" t="str">
            <v>49,62</v>
          </cell>
        </row>
        <row r="6999">
          <cell r="A6999" t="str">
            <v>SERVICOS PRELIMINARES</v>
          </cell>
          <cell r="B6999" t="str">
            <v>SERP</v>
          </cell>
          <cell r="C6999" t="str">
            <v>DEMOLICOES/RETIRADAS</v>
          </cell>
          <cell r="D6999" t="str">
            <v>0014</v>
          </cell>
        </row>
        <row r="6999">
          <cell r="G6999">
            <v>97623</v>
          </cell>
          <cell r="H6999" t="str">
            <v>DEMOLIÇÃO DE ALVENARIA DE TIJOLO MACIÇO, DE FORMA MANUAL, COM REAPROVEITAMENTO. AF_09/2023</v>
          </cell>
          <cell r="I6999" t="str">
            <v>M3</v>
          </cell>
          <cell r="J6999" t="str">
            <v>COLETADO</v>
          </cell>
          <cell r="K6999" t="str">
            <v>152,03</v>
          </cell>
        </row>
        <row r="7000">
          <cell r="A7000" t="str">
            <v>SERVICOS PRELIMINARES</v>
          </cell>
          <cell r="B7000" t="str">
            <v>SERP</v>
          </cell>
          <cell r="C7000" t="str">
            <v>DEMOLICOES/RETIRADAS</v>
          </cell>
          <cell r="D7000" t="str">
            <v>0014</v>
          </cell>
        </row>
        <row r="7000">
          <cell r="G7000">
            <v>97624</v>
          </cell>
          <cell r="H7000" t="str">
            <v>DEMOLIÇÃO DE ALVENARIA DE TIJOLO MACIÇO, DE FORMA MANUAL, SEM REAPROVEITAMENTO. AF_09/2023</v>
          </cell>
          <cell r="I7000" t="str">
            <v>M3</v>
          </cell>
          <cell r="J7000" t="str">
            <v>COLETADO</v>
          </cell>
          <cell r="K7000" t="str">
            <v>93,30</v>
          </cell>
        </row>
        <row r="7001">
          <cell r="G7001">
            <v>97625</v>
          </cell>
          <cell r="H7001" t="str">
            <v>DEMOLIÇÃO DE ALVENARIA PARA QUALQUER TIPO DE BLOCO, DE FORMA MECANIZADA, SEM REAPROVEITAMENTO. AF_09/2023</v>
          </cell>
          <cell r="I7001" t="str">
            <v>M3</v>
          </cell>
          <cell r="J7001" t="str">
            <v>COEFICIENTE DE REPRESENTATIVIDADE</v>
          </cell>
          <cell r="K7001" t="str">
            <v>57,09</v>
          </cell>
        </row>
        <row r="7002">
          <cell r="G7002">
            <v>97626</v>
          </cell>
          <cell r="H7002" t="str">
            <v>DEMOLIÇÃO DE PILARES E VIGAS EM CONCRETO ARMADO, DE FORMA MANUAL, SEM REAPROVEITAMENTO. AF_09/2023</v>
          </cell>
          <cell r="I7002" t="str">
            <v>M3</v>
          </cell>
          <cell r="J7002" t="str">
            <v>COLETADO</v>
          </cell>
          <cell r="K7002" t="str">
            <v>498,75</v>
          </cell>
        </row>
        <row r="7003">
          <cell r="G7003">
            <v>97627</v>
          </cell>
          <cell r="H7003" t="str">
            <v>DEMOLIÇÃO DE PILARES E VIGAS EM CONCRETO ARMADO, DE FORMA MECANIZADA COM MARTELETE, SEM REAPROVEITAMENTO. AF_09/2023</v>
          </cell>
          <cell r="I7003" t="str">
            <v>M3</v>
          </cell>
          <cell r="J7003" t="str">
            <v>COEFICIENTE DE REPRESENTATIVIDADE</v>
          </cell>
          <cell r="K7003" t="str">
            <v>170,93</v>
          </cell>
        </row>
        <row r="7004">
          <cell r="G7004">
            <v>97628</v>
          </cell>
          <cell r="H7004" t="str">
            <v>DEMOLIÇÃO DE LAJES, EM CONCRETO ARMADO, DE FORMA MANUAL, SEM REAPROVEITAMENTO. AF_09/2023</v>
          </cell>
          <cell r="I7004" t="str">
            <v>M3</v>
          </cell>
          <cell r="J7004" t="str">
            <v>COLETADO</v>
          </cell>
          <cell r="K7004" t="str">
            <v>232,29</v>
          </cell>
        </row>
        <row r="7005">
          <cell r="G7005">
            <v>97629</v>
          </cell>
          <cell r="H7005" t="str">
            <v>DEMOLIÇÃO DE LAJES, EM CONCRETO ARMADO, DE FORMA MECANIZADA COM MARTELETE, SEM REAPROVEITAMENTO. AF_09/2023</v>
          </cell>
          <cell r="I7005" t="str">
            <v>M3</v>
          </cell>
          <cell r="J7005" t="str">
            <v>COEFICIENTE DE REPRESENTATIVIDADE</v>
          </cell>
          <cell r="K7005" t="str">
            <v>79,60</v>
          </cell>
        </row>
        <row r="7006">
          <cell r="G7006">
            <v>97631</v>
          </cell>
          <cell r="H7006" t="str">
            <v>DEMOLIÇÃO DE ARGAMASSAS, DE FORMA MANUAL, SEM REAPROVEITAMENTO. AF_09/2023</v>
          </cell>
          <cell r="I7006" t="str">
            <v>M2</v>
          </cell>
          <cell r="J7006" t="str">
            <v>COLETADO</v>
          </cell>
          <cell r="K7006" t="str">
            <v>10,07</v>
          </cell>
        </row>
        <row r="7007">
          <cell r="G7007">
            <v>97632</v>
          </cell>
          <cell r="H7007" t="str">
            <v>DEMOLIÇÃO DE RODAPÉ CERÂMICO, DE FORMA MANUAL, SEM REAPROVEITAMENTO. AF_09/2023</v>
          </cell>
          <cell r="I7007" t="str">
            <v>M</v>
          </cell>
          <cell r="J7007" t="str">
            <v>COEFICIENTE DE REPRESENTATIVIDADE</v>
          </cell>
          <cell r="K7007" t="str">
            <v>2,34</v>
          </cell>
        </row>
        <row r="7008">
          <cell r="G7008">
            <v>97633</v>
          </cell>
          <cell r="H7008" t="str">
            <v>DEMOLIÇÃO DE REVESTIMENTO CERÂMICO, DE FORMA MANUAL, SEM REAPROVEITAMENTO. AF_09/2023</v>
          </cell>
          <cell r="I7008" t="str">
            <v>M2</v>
          </cell>
          <cell r="J7008" t="str">
            <v>COEFICIENTE DE REPRESENTATIVIDADE</v>
          </cell>
          <cell r="K7008" t="str">
            <v>20,49</v>
          </cell>
        </row>
        <row r="7009">
          <cell r="G7009">
            <v>97634</v>
          </cell>
          <cell r="H7009" t="str">
            <v>DEMOLIÇÃO DE REVESTIMENTO CERÂMICO, DE FORMA MECANIZADA COM MARTELETE, SEM REAPROVEITAMENTO. AF_09/2023</v>
          </cell>
          <cell r="I7009" t="str">
            <v>M2</v>
          </cell>
          <cell r="J7009" t="str">
            <v>COEFICIENTE DE REPRESENTATIVIDADE</v>
          </cell>
          <cell r="K7009" t="str">
            <v>6,31</v>
          </cell>
        </row>
        <row r="7010">
          <cell r="G7010">
            <v>97635</v>
          </cell>
          <cell r="H7010" t="str">
            <v>REMOÇÃO DE PISO DE BLOCO INTERTRAVADO OU DE PEDRA PORTUGUESA, DE FORMA MANUAL, COM REAPROVEITAMENTO. AF_09/2023</v>
          </cell>
          <cell r="I7010" t="str">
            <v>M2</v>
          </cell>
          <cell r="J7010" t="str">
            <v>COEFICIENTE DE REPRESENTATIVIDADE</v>
          </cell>
          <cell r="K7010" t="str">
            <v>13,35</v>
          </cell>
        </row>
        <row r="7011">
          <cell r="G7011">
            <v>97636</v>
          </cell>
          <cell r="H7011" t="str">
            <v>DEMOLIÇÃO PARCIAL DE PAVIMENTO ASFÁLTICO, DE FORMA MECANIZADA, SEM REAPROVEITAMENTO. AF_09/2023</v>
          </cell>
          <cell r="I7011" t="str">
            <v>M2</v>
          </cell>
          <cell r="J7011" t="str">
            <v>COEFICIENTE DE REPRESENTATIVIDADE</v>
          </cell>
          <cell r="K7011" t="str">
            <v>21,53</v>
          </cell>
        </row>
        <row r="7012">
          <cell r="G7012">
            <v>97637</v>
          </cell>
          <cell r="H7012" t="str">
            <v>REMOÇÃO DE TAPUME/ CHAPAS METÁLICAS E DE MADEIRA, DE FORMA MANUAL, SEM REAPROVEITAMENTO. AF_09/2023</v>
          </cell>
          <cell r="I7012" t="str">
            <v>M2</v>
          </cell>
          <cell r="J7012" t="str">
            <v>COEFICIENTE DE REPRESENTATIVIDADE</v>
          </cell>
          <cell r="K7012" t="str">
            <v>2,49</v>
          </cell>
        </row>
        <row r="7013">
          <cell r="G7013">
            <v>97638</v>
          </cell>
          <cell r="H7013" t="str">
            <v>REMOÇÃO DE CHAPAS E PERFIS DE DRYWALL, DE FORMA MANUAL, SEM REAPROVEITAMENTO. AF_09/2023</v>
          </cell>
          <cell r="I7013" t="str">
            <v>M2</v>
          </cell>
          <cell r="J7013" t="str">
            <v>COEFICIENTE DE REPRESENTATIVIDADE</v>
          </cell>
          <cell r="K7013" t="str">
            <v>7,26</v>
          </cell>
        </row>
        <row r="7014">
          <cell r="G7014">
            <v>97639</v>
          </cell>
          <cell r="H7014" t="str">
            <v>REMOÇÃO DE PLACAS E PILARETES DE CONCRETO, DE FORMA MANUAL, SEM REAPROVEITAMENTO. AF_09/2023</v>
          </cell>
          <cell r="I7014" t="str">
            <v>M2</v>
          </cell>
          <cell r="J7014" t="str">
            <v>COLETADO</v>
          </cell>
          <cell r="K7014" t="str">
            <v>18,22</v>
          </cell>
        </row>
        <row r="7015">
          <cell r="G7015">
            <v>97640</v>
          </cell>
          <cell r="H7015" t="str">
            <v>REMOÇÃO DE FORROS DE DRYWALL, PVC E FIBROMINERAL, DE FORMA MANUAL, SEM REAPROVEITAMENTO. AF_09/2023</v>
          </cell>
          <cell r="I7015" t="str">
            <v>M2</v>
          </cell>
          <cell r="J7015" t="str">
            <v>COEFICIENTE DE REPRESENTATIVIDADE</v>
          </cell>
          <cell r="K7015" t="str">
            <v>1,69</v>
          </cell>
        </row>
        <row r="7016">
          <cell r="G7016">
            <v>97641</v>
          </cell>
          <cell r="H7016" t="str">
            <v>REMOÇÃO DE FORRO DE GESSO, DE FORMA MANUAL, SEM REAPROVEITAMENTO. AF_09/2023</v>
          </cell>
          <cell r="I7016" t="str">
            <v>M2</v>
          </cell>
          <cell r="J7016" t="str">
            <v>COEFICIENTE DE REPRESENTATIVIDADE</v>
          </cell>
          <cell r="K7016" t="str">
            <v>2,62</v>
          </cell>
        </row>
        <row r="7017">
          <cell r="G7017">
            <v>97642</v>
          </cell>
          <cell r="H7017" t="str">
            <v>REMOÇÃO DE TRAMA METÁLICA OU DE MADEIRA PARA FORRO, DE FORMA MANUAL, SEM REAPROVEITAMENTO. AF_09/2023</v>
          </cell>
          <cell r="I7017" t="str">
            <v>M2</v>
          </cell>
          <cell r="J7017" t="str">
            <v>COEFICIENTE DE REPRESENTATIVIDADE</v>
          </cell>
          <cell r="K7017" t="str">
            <v>2,42</v>
          </cell>
        </row>
        <row r="7018">
          <cell r="G7018">
            <v>97643</v>
          </cell>
          <cell r="H7018" t="str">
            <v>REMOÇÃO DE PISO DE MADEIRA (ASSOALHO E BARROTE), DE FORMA MANUAL, SEM REAPROVEITAMENTO. AF_09/2023</v>
          </cell>
          <cell r="I7018" t="str">
            <v>M2</v>
          </cell>
          <cell r="J7018" t="str">
            <v>COLETADO</v>
          </cell>
          <cell r="K7018" t="str">
            <v>22,34</v>
          </cell>
        </row>
        <row r="7019">
          <cell r="G7019">
            <v>97644</v>
          </cell>
          <cell r="H7019" t="str">
            <v>REMOÇÃO DE PORTAS, DE FORMA MANUAL, SEM REAPROVEITAMENTO. AF_09/2023</v>
          </cell>
          <cell r="I7019" t="str">
            <v>M2</v>
          </cell>
          <cell r="J7019" t="str">
            <v>COLETADO</v>
          </cell>
          <cell r="K7019" t="str">
            <v>8,43</v>
          </cell>
        </row>
        <row r="7020">
          <cell r="G7020">
            <v>97645</v>
          </cell>
          <cell r="H7020" t="str">
            <v>REMOÇÃO DE JANELAS, DE FORMA MANUAL, SEM REAPROVEITAMENTO. AF_09/2023</v>
          </cell>
          <cell r="I7020" t="str">
            <v>M2</v>
          </cell>
          <cell r="J7020" t="str">
            <v>COLETADO</v>
          </cell>
          <cell r="K7020" t="str">
            <v>21,79</v>
          </cell>
        </row>
        <row r="7021">
          <cell r="G7021">
            <v>97647</v>
          </cell>
          <cell r="H7021" t="str">
            <v>REMOÇÃO DE TELHAS DE FIBROCIMENTO METÁLICA E CERÂMICA, DE FORMA MANUAL, SEM REAPROVEITAMENTO. AF_09/2023</v>
          </cell>
          <cell r="I7021" t="str">
            <v>M2</v>
          </cell>
          <cell r="J7021" t="str">
            <v>COEFICIENTE DE REPRESENTATIVIDADE</v>
          </cell>
          <cell r="K7021" t="str">
            <v>3,13</v>
          </cell>
        </row>
        <row r="7022">
          <cell r="G7022">
            <v>97648</v>
          </cell>
          <cell r="H7022" t="str">
            <v>REMOÇÃO DE PROTEÇÃO TÉRMICA PARA COBERTURA EM EPS, DE FORMA MANUAL, SEM REAPROVEITAMENTO. AF_09/2023</v>
          </cell>
          <cell r="I7022" t="str">
            <v>M2</v>
          </cell>
          <cell r="J7022" t="str">
            <v>COEFICIENTE DE REPRESENTATIVIDADE</v>
          </cell>
          <cell r="K7022" t="str">
            <v>1,80</v>
          </cell>
        </row>
        <row r="7023">
          <cell r="G7023">
            <v>97649</v>
          </cell>
          <cell r="H7023" t="str">
            <v>REMOÇÃO DE TELHAS DE FIBROCIMENTO, METÁLICA E CERÂMICA, DE FORMA MECANIZADA, COM USO DE GUINDASTE, SEM REAPROVEITAMENTO. AF_09/2023</v>
          </cell>
          <cell r="I7023" t="str">
            <v>M2</v>
          </cell>
          <cell r="J7023" t="str">
            <v>ATRIBUÍDO SÃO PAULO</v>
          </cell>
          <cell r="K7023" t="str">
            <v>4,09</v>
          </cell>
        </row>
        <row r="7024">
          <cell r="G7024">
            <v>97650</v>
          </cell>
          <cell r="H7024" t="str">
            <v>REMOÇÃO DE TRAMA DE MADEIRA PARA COBERTURA, DE FORMA MANUAL, SEM REAPROVEITAMENTO. AF_09/2023</v>
          </cell>
          <cell r="I7024" t="str">
            <v>M2</v>
          </cell>
          <cell r="J7024" t="str">
            <v>COEFICIENTE DE REPRESENTATIVIDADE</v>
          </cell>
          <cell r="K7024" t="str">
            <v>6,76</v>
          </cell>
        </row>
        <row r="7025">
          <cell r="G7025">
            <v>97651</v>
          </cell>
          <cell r="H7025" t="str">
            <v>REMOÇÃO DE TESOURAS DE MADEIRA, COM VÃO MENOR QUE 8M, DE FORMA MANUAL, SEM REAPROVEITAMENTO. AF_09/2023</v>
          </cell>
          <cell r="I7025" t="str">
            <v>UN</v>
          </cell>
          <cell r="J7025" t="str">
            <v>COEFICIENTE DE REPRESENTATIVIDADE</v>
          </cell>
          <cell r="K7025" t="str">
            <v>73,77</v>
          </cell>
        </row>
        <row r="7026">
          <cell r="G7026">
            <v>97652</v>
          </cell>
          <cell r="H7026" t="str">
            <v>REMOÇÃO DE TESOURAS DE MADEIRA, COM VÃO MAIOR OU IGUAL A 8M, DE FORMA MANUAL, SEM REAPROVEITAMENTO. AF_09/2023</v>
          </cell>
          <cell r="I7026" t="str">
            <v>UN</v>
          </cell>
          <cell r="J7026" t="str">
            <v>COEFICIENTE DE REPRESENTATIVIDADE</v>
          </cell>
          <cell r="K7026" t="str">
            <v>167,24</v>
          </cell>
        </row>
        <row r="7027">
          <cell r="G7027">
            <v>97653</v>
          </cell>
          <cell r="H7027" t="str">
            <v>REMOÇÃO DE TESOURAS DE MADEIRA, COM VÃO MENOR QUE 8M, DE FORMA MECANIZADA, COM REAPROVEITAMENTO. AF_09/2023</v>
          </cell>
          <cell r="I7027" t="str">
            <v>UN</v>
          </cell>
          <cell r="J7027" t="str">
            <v>ATRIBUÍDO SÃO PAULO</v>
          </cell>
          <cell r="K7027" t="str">
            <v>141,18</v>
          </cell>
        </row>
        <row r="7028">
          <cell r="G7028">
            <v>97654</v>
          </cell>
          <cell r="H7028" t="str">
            <v>REMOÇÃO DE TESOURAS DE MADEIRA, COM VÃO MAIOR OU IGUAL A 8M, DE FORMA MECANIZADA, COM REAPROVEITAMENTO. AF_09/2023</v>
          </cell>
          <cell r="I7028" t="str">
            <v>UN</v>
          </cell>
          <cell r="J7028" t="str">
            <v>ATRIBUÍDO SÃO PAULO</v>
          </cell>
          <cell r="K7028" t="str">
            <v>171,77</v>
          </cell>
        </row>
        <row r="7029">
          <cell r="G7029">
            <v>97655</v>
          </cell>
          <cell r="H7029" t="str">
            <v>REMOÇÃO DE TRAMA METÁLICA PARA COBERTURA, DE FORMA MANUAL, SEM REAPROVEITAMENTO. AF_09/2023</v>
          </cell>
          <cell r="I7029" t="str">
            <v>M2</v>
          </cell>
          <cell r="J7029" t="str">
            <v>COEFICIENTE DE REPRESENTATIVIDADE</v>
          </cell>
          <cell r="K7029" t="str">
            <v>36,68</v>
          </cell>
        </row>
        <row r="7030">
          <cell r="G7030">
            <v>97656</v>
          </cell>
          <cell r="H7030" t="str">
            <v>REMOÇÃO DE TESOURAS METÁLICAS, COM VÃO MENOR QUE 8M, DE FORMA MANUAL, SEM REAPROVEITAMENTO. AF_09/2023</v>
          </cell>
          <cell r="I7030" t="str">
            <v>UN</v>
          </cell>
          <cell r="J7030" t="str">
            <v>COEFICIENTE DE REPRESENTATIVIDADE</v>
          </cell>
          <cell r="K7030" t="str">
            <v>328,84</v>
          </cell>
        </row>
        <row r="7031">
          <cell r="G7031">
            <v>97657</v>
          </cell>
          <cell r="H7031" t="str">
            <v>REMOÇÃO DE TESOURAS METÁLICAS, COM VÃO MAIOR OU IGUAL A 8M, DE FORMA MANUAL, SEM REAPROVEITAMENTO. AF_09/2023</v>
          </cell>
          <cell r="I7031" t="str">
            <v>UN</v>
          </cell>
          <cell r="J7031" t="str">
            <v>COEFICIENTE DE REPRESENTATIVIDADE</v>
          </cell>
          <cell r="K7031" t="str">
            <v>651,81</v>
          </cell>
        </row>
        <row r="7032">
          <cell r="G7032">
            <v>97658</v>
          </cell>
          <cell r="H7032" t="str">
            <v>REMOÇÃO DE TESOURAS METÁLICAS, COM VÃO MENOR QUE 8M, DE FORMA MECANIZADA, COM REAPROVEITAMENTO. AF_09/2023</v>
          </cell>
          <cell r="I7032" t="str">
            <v>UN</v>
          </cell>
          <cell r="J7032" t="str">
            <v>ATRIBUÍDO SÃO PAULO</v>
          </cell>
          <cell r="K7032" t="str">
            <v>219,14</v>
          </cell>
        </row>
        <row r="7033">
          <cell r="G7033">
            <v>97659</v>
          </cell>
          <cell r="H7033" t="str">
            <v>REMOÇÃO DE TESOURAS METÁLICAS, COM VÃO MAIOR OU IGUAL A 8M, DE FORMA MECANIZADA, COM REAPROVEITAMENTO. AF_09/2023</v>
          </cell>
          <cell r="I7033" t="str">
            <v>UN</v>
          </cell>
          <cell r="J7033" t="str">
            <v>ATRIBUÍDO SÃO PAULO</v>
          </cell>
          <cell r="K7033" t="str">
            <v>301,40</v>
          </cell>
        </row>
        <row r="7034">
          <cell r="G7034">
            <v>97660</v>
          </cell>
          <cell r="H7034" t="str">
            <v>REMOÇÃO DE INTERRUPTORES/TOMADAS ELÉTRICAS, DE FORMA MANUAL, SEM REAPROVEITAMENTO. AF_09/2023</v>
          </cell>
          <cell r="I7034" t="str">
            <v>UN</v>
          </cell>
          <cell r="J7034" t="str">
            <v>COLETADO</v>
          </cell>
          <cell r="K7034" t="str">
            <v>0,58</v>
          </cell>
        </row>
        <row r="7035">
          <cell r="G7035">
            <v>97661</v>
          </cell>
          <cell r="H7035" t="str">
            <v>REMOÇÃO DE CABOS ELÉTRICOS, COM SEÇÃO DE 10 MM², FORMA MANUAL, SEM REAPROVEITAMENTO. AF_09/2023</v>
          </cell>
          <cell r="I7035" t="str">
            <v>M</v>
          </cell>
          <cell r="J7035" t="str">
            <v>COLETADO</v>
          </cell>
          <cell r="K7035" t="str">
            <v>0,62</v>
          </cell>
        </row>
        <row r="7036">
          <cell r="G7036">
            <v>97662</v>
          </cell>
          <cell r="H7036" t="str">
            <v>REMOÇÃO DE TUBULAÇÕES (TUBOS E CONEXÕES) DE ÁGUA FRIA, DE FORMA MANUAL, SEM REAPROVEITAMENTO. AF_09/2023</v>
          </cell>
          <cell r="I7036" t="str">
            <v>M</v>
          </cell>
          <cell r="J7036" t="str">
            <v>COLETADO</v>
          </cell>
          <cell r="K7036" t="str">
            <v>0,44</v>
          </cell>
        </row>
        <row r="7037">
          <cell r="G7037">
            <v>97663</v>
          </cell>
          <cell r="H7037" t="str">
            <v>REMOÇÃO DE LOUÇAS, DE FORMA MANUAL, SEM REAPROVEITAMENTO. AF_09/2023</v>
          </cell>
          <cell r="I7037" t="str">
            <v>UN</v>
          </cell>
          <cell r="J7037" t="str">
            <v>COLETADO</v>
          </cell>
          <cell r="K7037" t="str">
            <v>11,12</v>
          </cell>
        </row>
        <row r="7038">
          <cell r="G7038">
            <v>97664</v>
          </cell>
          <cell r="H7038" t="str">
            <v>REMOÇÃO DE ACESSÓRIOS, DE FORMA MANUAL, SEM REAPROVEITAMENTO. AF_09/2023</v>
          </cell>
          <cell r="I7038" t="str">
            <v>UN</v>
          </cell>
          <cell r="J7038" t="str">
            <v>COLETADO</v>
          </cell>
          <cell r="K7038" t="str">
            <v>1,38</v>
          </cell>
        </row>
        <row r="7039">
          <cell r="G7039">
            <v>97665</v>
          </cell>
          <cell r="H7039" t="str">
            <v>REMOÇÃO DE LUMINÁRIAS, DE FORMA MANUAL, SEM REAPROVEITAMENTO. AF_09/2023</v>
          </cell>
          <cell r="I7039" t="str">
            <v>UN</v>
          </cell>
          <cell r="J7039" t="str">
            <v>COLETADO</v>
          </cell>
          <cell r="K7039" t="str">
            <v>1,59</v>
          </cell>
        </row>
        <row r="7040">
          <cell r="G7040">
            <v>97666</v>
          </cell>
          <cell r="H7040" t="str">
            <v>REMOÇÃO DE METAIS SANITÁRIOS, DE FORMA MANUAL, SEM REAPROVEITAMENTO. AF_09/2023</v>
          </cell>
          <cell r="I7040" t="str">
            <v>UN</v>
          </cell>
          <cell r="J7040" t="str">
            <v>COLETADO</v>
          </cell>
          <cell r="K7040" t="str">
            <v>8,11</v>
          </cell>
        </row>
        <row r="7041">
          <cell r="G7041">
            <v>104789</v>
          </cell>
          <cell r="H7041" t="str">
            <v>DEMOLIÇÃO DE PISO DE CONCRETO SIMPLES, DE FORMA MANUAL, SEM REAPROVEITAMENTO. AF_09/2023</v>
          </cell>
          <cell r="I7041" t="str">
            <v>M3</v>
          </cell>
          <cell r="J7041" t="str">
            <v>COLETADO</v>
          </cell>
          <cell r="K7041" t="str">
            <v>174,66</v>
          </cell>
        </row>
        <row r="7042">
          <cell r="G7042">
            <v>104790</v>
          </cell>
          <cell r="H7042" t="str">
            <v>DEMOLIÇÃO DE PISO DE CONCRETO SIMPLES, DE FORMA MECANIZADA COM MARTELETE, SEM REAPROVEITAMENTO. AF_09/2023</v>
          </cell>
          <cell r="I7042" t="str">
            <v>M3</v>
          </cell>
          <cell r="J7042" t="str">
            <v>ATRIBUÍDO SÃO PAULO</v>
          </cell>
          <cell r="K7042" t="str">
            <v>106,36</v>
          </cell>
        </row>
        <row r="7043">
          <cell r="G7043">
            <v>104791</v>
          </cell>
          <cell r="H7043" t="str">
            <v>DEMOLIÇÃO DE ARGAMASSAS, DE FORMA DE FORMA MECANIZADA COM MARTELETE, SEM REAPROVEITAMENTO. AF_09/2023</v>
          </cell>
          <cell r="I7043" t="str">
            <v>M2</v>
          </cell>
          <cell r="J7043" t="str">
            <v>COEFICIENTE DE REPRESENTATIVIDADE</v>
          </cell>
          <cell r="K7043" t="str">
            <v>5,61</v>
          </cell>
        </row>
        <row r="7044">
          <cell r="G7044">
            <v>104792</v>
          </cell>
          <cell r="H7044" t="str">
            <v>REMOÇÃO DE CABOS ELÉTRICOS, COM SEÇÃO DE ATÉ 2,5 MM², DE FORMA MANUAL, SEM REAPROVEITAMENTO. AF_09/2023</v>
          </cell>
          <cell r="I7044" t="str">
            <v>M</v>
          </cell>
          <cell r="J7044" t="str">
            <v>COLETADO</v>
          </cell>
          <cell r="K7044" t="str">
            <v>0,34</v>
          </cell>
        </row>
        <row r="7045">
          <cell r="G7045">
            <v>104793</v>
          </cell>
          <cell r="H7045" t="str">
            <v>REMOÇÃO DE CABOS ELÉTRICOS, COM SEÇÃO MAIOR QUE 2,5 MM² E MENOR QUE 10 MM², DE FORMA MANUAL, SEM REAPROVEITAMENTO. AF_09/2023</v>
          </cell>
          <cell r="I7045" t="str">
            <v>M</v>
          </cell>
          <cell r="J7045" t="str">
            <v>COLETADO</v>
          </cell>
          <cell r="K7045" t="str">
            <v>0,47</v>
          </cell>
        </row>
        <row r="7046">
          <cell r="G7046">
            <v>104794</v>
          </cell>
          <cell r="H7046" t="str">
            <v>REMOÇÃO DE CABOS ELÉTRICOS, COM SEÇÃO DE 16 MM², FORMA MANUAL, SEM REAPROVEITAMENTO. AF_09/2023</v>
          </cell>
          <cell r="I7046" t="str">
            <v>M</v>
          </cell>
          <cell r="J7046" t="str">
            <v>COLETADO</v>
          </cell>
          <cell r="K7046" t="str">
            <v>0,85</v>
          </cell>
        </row>
        <row r="7047">
          <cell r="G7047">
            <v>104795</v>
          </cell>
          <cell r="H7047" t="str">
            <v>REMOÇÃO DE CABOS ELÉTRICOS, COM SEÇÃO DE 25 MM², FORMA MANUAL, SEM REAPROVEITAMENTO. AF_09/2023</v>
          </cell>
          <cell r="I7047" t="str">
            <v>M</v>
          </cell>
          <cell r="J7047" t="str">
            <v>COLETADO</v>
          </cell>
          <cell r="K7047" t="str">
            <v>1,19</v>
          </cell>
        </row>
        <row r="7048">
          <cell r="G7048">
            <v>104796</v>
          </cell>
          <cell r="H7048" t="str">
            <v>DEMOLIÇÃO DE GUIAS, SARJETAS OU SARJETÕES, DE FORMA MECANIZADA, SEM REAPROVEITAMENTO. AF_09/2023</v>
          </cell>
          <cell r="I7048" t="str">
            <v>M</v>
          </cell>
          <cell r="J7048" t="str">
            <v>ATRIBUÍDO SÃO PAULO</v>
          </cell>
          <cell r="K7048" t="str">
            <v>13,29</v>
          </cell>
        </row>
        <row r="7049">
          <cell r="G7049">
            <v>104797</v>
          </cell>
          <cell r="H7049" t="str">
            <v>REMOÇAO DE GUIAS PRÉ-FABRICADAS DE CONCRETO, DE FORMA MECANIZADA, COM REAPROVEITAMENTO. AF_09/2023</v>
          </cell>
          <cell r="I7049" t="str">
            <v>M</v>
          </cell>
          <cell r="J7049" t="str">
            <v>ATRIBUÍDO SÃO PAULO</v>
          </cell>
          <cell r="K7049" t="str">
            <v>16,60</v>
          </cell>
        </row>
        <row r="7050">
          <cell r="G7050">
            <v>104798</v>
          </cell>
          <cell r="H7050" t="str">
            <v>REMOÇÃO DE SUPORTE METÁLICO OU DE MADEIRA PARA PLACAS DE SINALIZAÇÃO VIÁRIA, DE FORMA MANUAL, SEM REAPROVEITAMENTO. AF_09/2023</v>
          </cell>
          <cell r="I7050" t="str">
            <v>UN</v>
          </cell>
          <cell r="J7050" t="str">
            <v>COEFICIENTE DE REPRESENTATIVIDADE</v>
          </cell>
          <cell r="K7050" t="str">
            <v>11,93</v>
          </cell>
        </row>
        <row r="7051">
          <cell r="G7051">
            <v>104799</v>
          </cell>
          <cell r="H7051" t="str">
            <v>REMOÇÃO DE PLACAS DE SINALIZAÇÃO VIÁRIA, DE FORMA MANUAL, SEM REAPROVEITAMENTO. AF_09/2023</v>
          </cell>
          <cell r="I7051" t="str">
            <v>M2</v>
          </cell>
          <cell r="J7051" t="str">
            <v>COEFICIENTE DE REPRESENTATIVIDADE</v>
          </cell>
          <cell r="K7051" t="str">
            <v>9,36</v>
          </cell>
        </row>
        <row r="7052">
          <cell r="G7052">
            <v>104800</v>
          </cell>
          <cell r="H7052" t="str">
            <v>REMOÇÃO DE CERCAS E MOURÕES, DE FORMA MANUAL, SEM REAPROVEITAMENTO. AF_09/2023</v>
          </cell>
          <cell r="I7052" t="str">
            <v>M</v>
          </cell>
          <cell r="J7052" t="str">
            <v>COLETADO</v>
          </cell>
          <cell r="K7052" t="str">
            <v>8,39</v>
          </cell>
        </row>
        <row r="7053">
          <cell r="G7053">
            <v>104801</v>
          </cell>
          <cell r="H7053" t="str">
            <v>REMOÇÃO DE ALAMBRADOS PARA QUADRAS POLIESPORTIVAS, ESTRUTURADO POR TUBOS DE AÇO GALVANIZADO, COM TELA DE ARAME GALVANIZADO, DE FORMA MANUAL, SEM REAPROVEITAMENTO. AF_09/2023</v>
          </cell>
          <cell r="I7053" t="str">
            <v>M2</v>
          </cell>
          <cell r="J7053" t="str">
            <v>COEFICIENTE DE REPRESENTATIVIDADE</v>
          </cell>
          <cell r="K7053" t="str">
            <v>12,73</v>
          </cell>
        </row>
        <row r="7054">
          <cell r="G7054">
            <v>104802</v>
          </cell>
          <cell r="H7054" t="str">
            <v>REMOÇÃO DE TELA DE ARAME GALVANIZADO DE ALAMBRADOS PARA QUADRAS POLIESPORTIVAS, DE FORMA MANUAL, SEM REMOÇÃO DA ESTRUTURA DE SUSTENTAÇÃO, SEM REAPROVEITAMENTO. AF_09/2023</v>
          </cell>
          <cell r="I7054" t="str">
            <v>M2</v>
          </cell>
          <cell r="J7054" t="str">
            <v>COEFICIENTE DE REPRESENTATIVIDADE</v>
          </cell>
          <cell r="K7054" t="str">
            <v>8,47</v>
          </cell>
        </row>
        <row r="7055">
          <cell r="G7055">
            <v>104803</v>
          </cell>
          <cell r="H7055" t="str">
            <v>REMOÇÃO CALHAS E RUFOS, DE FORMA MANUAL, SEM REAPROVEITAMENTO. AF_09/2023</v>
          </cell>
          <cell r="I7055" t="str">
            <v>M</v>
          </cell>
          <cell r="J7055" t="str">
            <v>COEFICIENTE DE REPRESENTATIVIDADE</v>
          </cell>
          <cell r="K7055" t="str">
            <v>4,09</v>
          </cell>
        </row>
        <row r="7056">
          <cell r="G7056">
            <v>95967</v>
          </cell>
          <cell r="H7056" t="str">
            <v>SERVIÇOS TÉCNICOS ESPECIALIZADOS PARA ACOMPANHAMENTO DE EXECUÇÃO DE FUNDAÇÕES PROFUNDAS E ESTRUTURAS DE CONTENÇÃO</v>
          </cell>
          <cell r="I7056" t="str">
            <v>H</v>
          </cell>
          <cell r="J7056" t="str">
            <v>COEFICIENTE DE REPRESENTATIVIDADE</v>
          </cell>
          <cell r="K7056" t="str">
            <v>154,77</v>
          </cell>
        </row>
        <row r="7057">
          <cell r="G7057">
            <v>99059</v>
          </cell>
          <cell r="H7057" t="str">
            <v>LOCAÇÃO CONVENCIONAL DE OBRA, UTILIZANDO GABARITO DE TÁBUAS CORRIDAS PONTALETADAS A CADA 2,00M -  2 UTILIZAÇÕES. AF_03/2024</v>
          </cell>
          <cell r="I7057" t="str">
            <v>M</v>
          </cell>
          <cell r="J7057" t="str">
            <v>COEFICIENTE DE REPRESENTATIVIDADE</v>
          </cell>
          <cell r="K7057" t="str">
            <v>65,23</v>
          </cell>
        </row>
        <row r="7058">
          <cell r="G7058">
            <v>99060</v>
          </cell>
          <cell r="H7058" t="str">
            <v>LOCAÇÃO COM CAVALETE COM ALTURA DE 1,00 M - 2 UTILIZAÇÕES. AF_03/2024</v>
          </cell>
          <cell r="I7058" t="str">
            <v>UN</v>
          </cell>
          <cell r="J7058" t="str">
            <v>COEFICIENTE DE REPRESENTATIVIDADE</v>
          </cell>
          <cell r="K7058" t="str">
            <v>194,14</v>
          </cell>
        </row>
        <row r="7059">
          <cell r="G7059">
            <v>99061</v>
          </cell>
          <cell r="H7059" t="str">
            <v>LOCAÇÃO COM CAVALETE COM ALTURA DE 0,50 M - 2 UTILIZAÇÕES. AF_03/2024</v>
          </cell>
          <cell r="I7059" t="str">
            <v>UN</v>
          </cell>
          <cell r="J7059" t="str">
            <v>COEFICIENTE DE REPRESENTATIVIDADE</v>
          </cell>
          <cell r="K7059" t="str">
            <v>117,78</v>
          </cell>
        </row>
        <row r="7060">
          <cell r="G7060">
            <v>99062</v>
          </cell>
          <cell r="H7060" t="str">
            <v>MARCAÇÃO DE PONTOS EM GABARITO OU CAVALETE. AF_03/2024</v>
          </cell>
          <cell r="I7060" t="str">
            <v>UN</v>
          </cell>
          <cell r="J7060" t="str">
            <v>COEFICIENTE DE REPRESENTATIVIDADE</v>
          </cell>
          <cell r="K7060" t="str">
            <v>1,82</v>
          </cell>
        </row>
        <row r="7061">
          <cell r="G7061">
            <v>99063</v>
          </cell>
          <cell r="H7061" t="str">
            <v>LOCAÇÃO DE REDE DE ÁGUA OU ESGOTO. AF_03/2024</v>
          </cell>
          <cell r="I7061" t="str">
            <v>M</v>
          </cell>
          <cell r="J7061" t="str">
            <v>ATRIBUÍDO SÃO PAULO</v>
          </cell>
          <cell r="K7061" t="str">
            <v>8,87</v>
          </cell>
        </row>
        <row r="7062">
          <cell r="G7062">
            <v>105007</v>
          </cell>
          <cell r="H7062" t="str">
            <v>LOCAÇÃO DE PRAÇAS EM PONTALETEAMENTO. AF_03/2024</v>
          </cell>
          <cell r="I7062" t="str">
            <v>UN</v>
          </cell>
          <cell r="J7062" t="str">
            <v>COEFICIENTE DE REPRESENTATIVIDADE</v>
          </cell>
          <cell r="K7062" t="str">
            <v>33,97</v>
          </cell>
        </row>
        <row r="7063">
          <cell r="G7063">
            <v>105009</v>
          </cell>
          <cell r="H7063" t="str">
            <v>LOCAÇÃO CONVENCIONAL DE OBRA, UTILIZANDO GABARITO DE TÁBUAS CORRIDAS PONTALETADAS A CADA 1,50M -  2 UTILIZAÇÕES. AF_03/2024</v>
          </cell>
          <cell r="I7063" t="str">
            <v>M</v>
          </cell>
          <cell r="J7063" t="str">
            <v>COEFICIENTE DE REPRESENTATIVIDADE</v>
          </cell>
          <cell r="K7063" t="str">
            <v>79,91</v>
          </cell>
        </row>
        <row r="7064">
          <cell r="G7064">
            <v>105011</v>
          </cell>
          <cell r="H7064" t="str">
            <v>EXECUÇÃO DE LINHAS DE REFERÊNCIA EM GABARITO OU CAVALETE. AF_03/2024</v>
          </cell>
          <cell r="I7064" t="str">
            <v>M</v>
          </cell>
          <cell r="J7064" t="str">
            <v>COEFICIENTE DE REPRESENTATIVIDADE</v>
          </cell>
          <cell r="K7064" t="str">
            <v>0,50</v>
          </cell>
        </row>
        <row r="7065">
          <cell r="G7065">
            <v>93588</v>
          </cell>
          <cell r="H7065" t="str">
            <v>TRANSPORTE COM CAMINHÃO BASCULANTE DE 10 M³, EM VIA URBANA EM LEITO NATURAL (UNIDADE: M3XKM). AF_07/2020</v>
          </cell>
          <cell r="I7065" t="str">
            <v>M3XKM</v>
          </cell>
          <cell r="J7065" t="str">
            <v>COEFICIENTE DE REPRESENTATIVIDADE</v>
          </cell>
          <cell r="K7065" t="str">
            <v>3,06</v>
          </cell>
        </row>
        <row r="7066">
          <cell r="G7066">
            <v>93589</v>
          </cell>
          <cell r="H7066" t="str">
            <v>TRANSPORTE COM CAMINHÃO BASCULANTE DE 10 M³, EM VIA URBANA EM REVESTIMENTO PRIMÁRIO (UNIDADE: M3XKM). AF_07/2020</v>
          </cell>
          <cell r="I7066" t="str">
            <v>M3XKM</v>
          </cell>
          <cell r="J7066" t="str">
            <v>COEFICIENTE DE REPRESENTATIVIDADE</v>
          </cell>
          <cell r="K7066" t="str">
            <v>2,63</v>
          </cell>
        </row>
        <row r="7067">
          <cell r="G7067">
            <v>93590</v>
          </cell>
          <cell r="H7067" t="str">
            <v>TRANSPORTE COM CAMINHÃO BASCULANTE DE 10 M³, EM VIA URBANA PAVIMENTADA, ADICIONAL PARA DMT EXCEDENTE A 30 KM (UNIDADE: M3XKM). AF_07/2020</v>
          </cell>
          <cell r="I7067" t="str">
            <v>M3XKM</v>
          </cell>
          <cell r="J7067" t="str">
            <v>COEFICIENTE DE REPRESENTATIVIDADE</v>
          </cell>
          <cell r="K7067" t="str">
            <v>0,96</v>
          </cell>
        </row>
        <row r="7068">
          <cell r="G7068">
            <v>93591</v>
          </cell>
          <cell r="H7068" t="str">
            <v>TRANSPORTE COM CAMINHÃO BASCULANTE DE 14 M³, EM VIA URBANA EM LEITO NATURAL (UNIDADE: M3XKM). AF_07/2020</v>
          </cell>
          <cell r="I7068" t="str">
            <v>M3XKM</v>
          </cell>
          <cell r="J7068" t="str">
            <v>COEFICIENTE DE REPRESENTATIVIDADE</v>
          </cell>
          <cell r="K7068" t="str">
            <v>2,76</v>
          </cell>
        </row>
        <row r="7069">
          <cell r="G7069">
            <v>93592</v>
          </cell>
          <cell r="H7069" t="str">
            <v>TRANSPORTE COM CAMINHÃO BASCULANTE DE 14 M³, EM VIA URBANA EM REVESTIMENTO PRIMÁRIO (UNIDADE: M3XKM). AF_07/2020</v>
          </cell>
          <cell r="I7069" t="str">
            <v>M3XKM</v>
          </cell>
          <cell r="J7069" t="str">
            <v>COEFICIENTE DE REPRESENTATIVIDADE</v>
          </cell>
          <cell r="K7069" t="str">
            <v>2,38</v>
          </cell>
        </row>
        <row r="7070">
          <cell r="G7070">
            <v>93593</v>
          </cell>
          <cell r="H7070" t="str">
            <v>TRANSPORTE COM CAMINHÃO BASCULANTE DE 14 M³, EM VIA URBANA PAVIMENTADA, ADICIONAL PARA DMT EXCEDENTE A 30 KM (UNIDADE: M3XKM). AF_07/2020</v>
          </cell>
          <cell r="I7070" t="str">
            <v>M3XKM</v>
          </cell>
          <cell r="J7070" t="str">
            <v>COEFICIENTE DE REPRESENTATIVIDADE</v>
          </cell>
          <cell r="K7070" t="str">
            <v>0,87</v>
          </cell>
        </row>
        <row r="7071">
          <cell r="G7071">
            <v>93594</v>
          </cell>
          <cell r="H7071" t="str">
            <v>TRANSPORTE COM CAMINHÃO BASCULANTE DE 10 M³, EM VIA URBANA EM LEITO NATURAL (UNIDADE: TXKM). AF_07/2020</v>
          </cell>
          <cell r="I7071" t="str">
            <v>TXKM</v>
          </cell>
          <cell r="J7071" t="str">
            <v>COEFICIENTE DE REPRESENTATIVIDADE</v>
          </cell>
          <cell r="K7071" t="str">
            <v>2,04</v>
          </cell>
        </row>
        <row r="7072">
          <cell r="G7072">
            <v>93595</v>
          </cell>
          <cell r="H7072" t="str">
            <v>TRANSPORTE COM CAMINHÃO BASCULANTE DE 10 M³, EM VIA URBANA EM REVESTIMENTO PRIMÁRIO (UNIDADE: TXKM). AF_07/2020</v>
          </cell>
          <cell r="I7072" t="str">
            <v>TXKM</v>
          </cell>
          <cell r="J7072" t="str">
            <v>COEFICIENTE DE REPRESENTATIVIDADE</v>
          </cell>
          <cell r="K7072" t="str">
            <v>1,77</v>
          </cell>
        </row>
        <row r="7073">
          <cell r="G7073">
            <v>93596</v>
          </cell>
          <cell r="H7073" t="str">
            <v>TRANSPORTE COM CAMINHÃO BASCULANTE DE 10 M³, EM VIA URBANA PAVIMENTADA, ADICIONAL PARA DMT EXCEDENTE A 30 KM (UNIDADE: TXKM). AF_07/2020</v>
          </cell>
          <cell r="I7073" t="str">
            <v>TXKM</v>
          </cell>
          <cell r="J7073" t="str">
            <v>COEFICIENTE DE REPRESENTATIVIDADE</v>
          </cell>
          <cell r="K7073" t="str">
            <v>0,64</v>
          </cell>
        </row>
        <row r="7074">
          <cell r="G7074">
            <v>93597</v>
          </cell>
          <cell r="H7074" t="str">
            <v>TRANSPORTE COM CAMINHÃO BASCULANTE DE 14 M³, EM VIA URBANA EM LEITO NATURAL (UNIDADE: TXKM). AF_07/2020</v>
          </cell>
          <cell r="I7074" t="str">
            <v>TXKM</v>
          </cell>
          <cell r="J7074" t="str">
            <v>COEFICIENTE DE REPRESENTATIVIDADE</v>
          </cell>
          <cell r="K7074" t="str">
            <v>1,83</v>
          </cell>
        </row>
        <row r="7075">
          <cell r="G7075">
            <v>93598</v>
          </cell>
          <cell r="H7075" t="str">
            <v>TRANSPORTE COM CAMINHÃO BASCULANTE DE 14 M³, EM VIA URBANA EM REVESTIMENTO PRIMÁRIO (UNIDADE: TXKM). AF_07/2020</v>
          </cell>
          <cell r="I7075" t="str">
            <v>TXKM</v>
          </cell>
          <cell r="J7075" t="str">
            <v>COEFICIENTE DE REPRESENTATIVIDADE</v>
          </cell>
          <cell r="K7075" t="str">
            <v>1,58</v>
          </cell>
        </row>
        <row r="7076">
          <cell r="G7076">
            <v>93599</v>
          </cell>
          <cell r="H7076" t="str">
            <v>TRANSPORTE COM CAMINHÃO BASCULANTE DE 14 M³, EM VIA URBANA PAVIMENTADA, ADICIONAL PARA DMT EXCEDENTE A 30 KM (UNIDADE: TXKM). AF_07/2020</v>
          </cell>
          <cell r="I7076" t="str">
            <v>TXKM</v>
          </cell>
          <cell r="J7076" t="str">
            <v>COEFICIENTE DE REPRESENTATIVIDADE</v>
          </cell>
          <cell r="K7076" t="str">
            <v>0,58</v>
          </cell>
        </row>
        <row r="7077">
          <cell r="G7077">
            <v>95425</v>
          </cell>
          <cell r="H7077" t="str">
            <v>TRANSPORTE COM CAMINHÃO BASCULANTE DE 18 M³, EM VIA URBANA EM LEITO NATURAL (UNIDADE: M3XKM). AF_07/2020</v>
          </cell>
          <cell r="I7077" t="str">
            <v>M3XKM</v>
          </cell>
          <cell r="J7077" t="str">
            <v>COEFICIENTE DE REPRESENTATIVIDADE</v>
          </cell>
          <cell r="K7077" t="str">
            <v>2,35</v>
          </cell>
        </row>
        <row r="7078">
          <cell r="G7078">
            <v>95426</v>
          </cell>
          <cell r="H7078" t="str">
            <v>TRANSPORTE COM CAMINHÃO BASCULANTE DE 18 M³, EM VIA URBANA EM REVESTIMENTO PRIMÁRIO (UNIDADE: M3XKM). AF_07/2020</v>
          </cell>
          <cell r="I7078" t="str">
            <v>M3XKM</v>
          </cell>
          <cell r="J7078" t="str">
            <v>COEFICIENTE DE REPRESENTATIVIDADE</v>
          </cell>
          <cell r="K7078" t="str">
            <v>2,02</v>
          </cell>
        </row>
        <row r="7079">
          <cell r="G7079">
            <v>95427</v>
          </cell>
          <cell r="H7079" t="str">
            <v>TRANSPORTE COM CAMINHÃO BASCULANTE DE 18 M³, EM VIA URBANA PAVIMENTADA, ADICIONAL PARA DMT EXCEDENTE A 30 KM (UNIDADE: M3XKM). AF_07/2020</v>
          </cell>
          <cell r="I7079" t="str">
            <v>M3XKM</v>
          </cell>
          <cell r="J7079" t="str">
            <v>COEFICIENTE DE REPRESENTATIVIDADE</v>
          </cell>
          <cell r="K7079" t="str">
            <v>0,76</v>
          </cell>
        </row>
        <row r="7080">
          <cell r="G7080">
            <v>95428</v>
          </cell>
          <cell r="H7080" t="str">
            <v>TRANSPORTE COM CAMINHÃO BASCULANTE DE 18 M³, EM VIA URBANA EM LEITO NATURAL (UNIDADE: TXKM). AF_07/2020</v>
          </cell>
          <cell r="I7080" t="str">
            <v>TXKM</v>
          </cell>
          <cell r="J7080" t="str">
            <v>COEFICIENTE DE REPRESENTATIVIDADE</v>
          </cell>
          <cell r="K7080" t="str">
            <v>1,57</v>
          </cell>
        </row>
        <row r="7081">
          <cell r="G7081">
            <v>95429</v>
          </cell>
          <cell r="H7081" t="str">
            <v>TRANSPORTE COM CAMINHÃO BASCULANTE DE 18 M³, EM VIA URBANA EM REVESTIMENTO PRIMÁRIO (UNIDADE: TXKM). AF_07/2020</v>
          </cell>
          <cell r="I7081" t="str">
            <v>TXKM</v>
          </cell>
          <cell r="J7081" t="str">
            <v>COEFICIENTE DE REPRESENTATIVIDADE</v>
          </cell>
          <cell r="K7081" t="str">
            <v>1,37</v>
          </cell>
        </row>
        <row r="7082">
          <cell r="G7082">
            <v>95430</v>
          </cell>
          <cell r="H7082" t="str">
            <v>TRANSPORTE COM CAMINHÃO BASCULANTE DE 18 M³, EM VIA URBANA PAVIMENTADA, ADICIONAL PARA DMT EXCEDENTE A 30 KM (UNIDADE: TXKM). AF_07/2020</v>
          </cell>
          <cell r="I7082" t="str">
            <v>TXKM</v>
          </cell>
          <cell r="J7082" t="str">
            <v>COEFICIENTE DE REPRESENTATIVIDADE</v>
          </cell>
          <cell r="K7082" t="str">
            <v>0,47</v>
          </cell>
        </row>
        <row r="7083">
          <cell r="G7083">
            <v>95875</v>
          </cell>
          <cell r="H7083" t="str">
            <v>TRANSPORTE COM CAMINHÃO BASCULANTE DE 10 M³, EM VIA URBANA PAVIMENTADA, DMT ATÉ 30 KM (UNIDADE: M3XKM). AF_07/2020</v>
          </cell>
          <cell r="I7083" t="str">
            <v>M3XKM</v>
          </cell>
          <cell r="J7083" t="str">
            <v>COEFICIENTE DE REPRESENTATIVIDADE</v>
          </cell>
          <cell r="K7083" t="str">
            <v>2,42</v>
          </cell>
        </row>
        <row r="7084">
          <cell r="G7084">
            <v>95876</v>
          </cell>
          <cell r="H7084" t="str">
            <v>TRANSPORTE COM CAMINHÃO BASCULANTE DE 14 M³, EM VIA URBANA PAVIMENTADA, DMT ATÉ 30 KM (UNIDADE: M3XKM). AF_07/2020</v>
          </cell>
          <cell r="I7084" t="str">
            <v>M3XKM</v>
          </cell>
          <cell r="J7084" t="str">
            <v>COEFICIENTE DE REPRESENTATIVIDADE</v>
          </cell>
          <cell r="K7084" t="str">
            <v>2,17</v>
          </cell>
        </row>
        <row r="7085">
          <cell r="G7085">
            <v>95877</v>
          </cell>
          <cell r="H7085" t="str">
            <v>TRANSPORTE COM CAMINHÃO BASCULANTE DE 18 M³, EM VIA URBANA PAVIMENTADA, DMT ATÉ 30 KM (UNIDADE: M3XKM). AF_07/2020</v>
          </cell>
          <cell r="I7085" t="str">
            <v>M3XKM</v>
          </cell>
          <cell r="J7085" t="str">
            <v>COEFICIENTE DE REPRESENTATIVIDADE</v>
          </cell>
          <cell r="K7085" t="str">
            <v>1,86</v>
          </cell>
        </row>
        <row r="7086">
          <cell r="G7086">
            <v>95878</v>
          </cell>
          <cell r="H7086" t="str">
            <v>TRANSPORTE COM CAMINHÃO BASCULANTE DE 10 M³, EM VIA URBANA PAVIMENTADA, DMT ATÉ 30 KM (UNIDADE: TXKM). AF_07/2020</v>
          </cell>
          <cell r="I7086" t="str">
            <v>TXKM</v>
          </cell>
          <cell r="J7086" t="str">
            <v>COEFICIENTE DE REPRESENTATIVIDADE</v>
          </cell>
          <cell r="K7086" t="str">
            <v>1,63</v>
          </cell>
        </row>
        <row r="7087">
          <cell r="G7087">
            <v>95879</v>
          </cell>
          <cell r="H7087" t="str">
            <v>TRANSPORTE COM CAMINHÃO BASCULANTE DE 14 M³, EM VIA URBANA PAVIMENTADA, DMT ATÉ 30 KM (UNIDADE: TXKM). AF_07/2020</v>
          </cell>
          <cell r="I7087" t="str">
            <v>TXKM</v>
          </cell>
          <cell r="J7087" t="str">
            <v>COEFICIENTE DE REPRESENTATIVIDADE</v>
          </cell>
          <cell r="K7087" t="str">
            <v>1,47</v>
          </cell>
        </row>
        <row r="7088">
          <cell r="G7088">
            <v>95880</v>
          </cell>
          <cell r="H7088" t="str">
            <v>TRANSPORTE COM CAMINHÃO BASCULANTE DE 18 M³, EM VIA URBANA PAVIMENTADA, DMT ATÉ 30 KM (UNIDADE: TXKM). AF_07/2020</v>
          </cell>
          <cell r="I7088" t="str">
            <v>TXKM</v>
          </cell>
          <cell r="J7088" t="str">
            <v>COEFICIENTE DE REPRESENTATIVIDADE</v>
          </cell>
          <cell r="K7088" t="str">
            <v>1,25</v>
          </cell>
        </row>
        <row r="7089">
          <cell r="G7089">
            <v>97912</v>
          </cell>
          <cell r="H7089" t="str">
            <v>TRANSPORTE COM CAMINHÃO BASCULANTE DE 6 M³, EM VIA URBANA EM LEITO NATURAL (UNIDADE: M3XKM). AF_07/2020</v>
          </cell>
          <cell r="I7089" t="str">
            <v>M3XKM</v>
          </cell>
          <cell r="J7089" t="str">
            <v>COEFICIENTE DE REPRESENTATIVIDADE</v>
          </cell>
          <cell r="K7089" t="str">
            <v>3,65</v>
          </cell>
        </row>
        <row r="7090">
          <cell r="G7090">
            <v>97913</v>
          </cell>
          <cell r="H7090" t="str">
            <v>TRANSPORTE COM CAMINHÃO BASCULANTE DE 6 M³, EM VIA URBANA EM REVESTIMENTO PRIMÁRIO (UNIDADE: M3XKM). AF_07/2020</v>
          </cell>
          <cell r="I7090" t="str">
            <v>M3XKM</v>
          </cell>
          <cell r="J7090" t="str">
            <v>COEFICIENTE DE REPRESENTATIVIDADE</v>
          </cell>
          <cell r="K7090" t="str">
            <v>3,17</v>
          </cell>
        </row>
        <row r="7091">
          <cell r="G7091">
            <v>97914</v>
          </cell>
          <cell r="H7091" t="str">
            <v>TRANSPORTE COM CAMINHÃO BASCULANTE DE 6 M³, EM VIA URBANA PAVIMENTADA, DMT ATÉ 30 KM (UNIDADE: M3XKM). AF_07/2020</v>
          </cell>
          <cell r="I7091" t="str">
            <v>M3XKM</v>
          </cell>
          <cell r="J7091" t="str">
            <v>COEFICIENTE DE REPRESENTATIVIDADE</v>
          </cell>
          <cell r="K7091" t="str">
            <v>2,90</v>
          </cell>
        </row>
        <row r="7092">
          <cell r="G7092">
            <v>97915</v>
          </cell>
          <cell r="H7092" t="str">
            <v>TRANSPORTE COM CAMINHÃO BASCULANTE DE 6 M³, EM VIA URBANA PAVIMENTADA, ADICIONAL PARA DMT EXCEDENTE A 30 KM (UNIDADE: M3XKM). AF_07/2020</v>
          </cell>
          <cell r="I7092" t="str">
            <v>M3XKM</v>
          </cell>
          <cell r="J7092" t="str">
            <v>COEFICIENTE DE REPRESENTATIVIDADE</v>
          </cell>
          <cell r="K7092" t="str">
            <v>1,17</v>
          </cell>
        </row>
        <row r="7093">
          <cell r="G7093">
            <v>100937</v>
          </cell>
          <cell r="H7093" t="str">
            <v>TRANSPORTE COM CAMINHÃO BASCULANTE DE 6 M³, EM VIA INTERNA (DENTRO DO CANTEIRO - UNIDADE: M3XKM). AF_07/2020</v>
          </cell>
          <cell r="I7093" t="str">
            <v>M3XKM</v>
          </cell>
          <cell r="J7093" t="str">
            <v>COEFICIENTE DE REPRESENTATIVIDADE</v>
          </cell>
          <cell r="K7093" t="str">
            <v>8,73</v>
          </cell>
        </row>
        <row r="7094">
          <cell r="G7094">
            <v>100938</v>
          </cell>
          <cell r="H7094" t="str">
            <v>TRANSPORTE COM CAMINHÃO BASCULANTE DE 10 M³, EM VIA INTERNA (DENTRO DO CANTEIRO - UNIDADE: M3XKM). AF_07/2020</v>
          </cell>
          <cell r="I7094" t="str">
            <v>M3XKM</v>
          </cell>
          <cell r="J7094" t="str">
            <v>COEFICIENTE DE REPRESENTATIVIDADE</v>
          </cell>
          <cell r="K7094" t="str">
            <v>7,31</v>
          </cell>
        </row>
        <row r="7095">
          <cell r="G7095">
            <v>100939</v>
          </cell>
          <cell r="H7095" t="str">
            <v>TRANSPORTE COM CAMINHÃO BASCULANTE DE 14 M³, EM VIA INTERNA (DENTRO DO CANTEIRO - UNIDADE:M3XKM). AF_07/2020</v>
          </cell>
          <cell r="I7095" t="str">
            <v>M3XKM</v>
          </cell>
          <cell r="J7095" t="str">
            <v>COEFICIENTE DE REPRESENTATIVIDADE</v>
          </cell>
          <cell r="K7095" t="str">
            <v>6,59</v>
          </cell>
        </row>
        <row r="7096">
          <cell r="G7096">
            <v>100940</v>
          </cell>
          <cell r="H7096" t="str">
            <v>TRANSPORTE COM CAMINHÃO BASCULANTE DE 18 M³, EM VIA INTERNA (DENTRO DO CANTEIRO - UNIDADE: M3XKM). AF_07/2020</v>
          </cell>
          <cell r="I7096" t="str">
            <v>M3XKM</v>
          </cell>
          <cell r="J7096" t="str">
            <v>COEFICIENTE DE REPRESENTATIVIDADE</v>
          </cell>
          <cell r="K7096" t="str">
            <v>5,64</v>
          </cell>
        </row>
        <row r="7097">
          <cell r="G7097">
            <v>100941</v>
          </cell>
          <cell r="H7097" t="str">
            <v>TRANSPORTE COM CAMINHÃO BASCULANTE DE 6 M³, EM VIA INTERNA (DENTRO DO CANTEIRO - UNIDADE: TXKM). AF_07/2020</v>
          </cell>
          <cell r="I7097" t="str">
            <v>TXKM</v>
          </cell>
          <cell r="J7097" t="str">
            <v>COEFICIENTE DE REPRESENTATIVIDADE</v>
          </cell>
          <cell r="K7097" t="str">
            <v>5,81</v>
          </cell>
        </row>
        <row r="7098">
          <cell r="G7098">
            <v>100942</v>
          </cell>
          <cell r="H7098" t="str">
            <v>TRANSPORTE COM CAMINHÃO BASCULANTE DE 10 M³, EM VIA INTERNA A OBRA (UNIDADE: TXKM). AF_07/2020</v>
          </cell>
          <cell r="I7098" t="str">
            <v>TXKM</v>
          </cell>
          <cell r="J7098" t="str">
            <v>COEFICIENTE DE REPRESENTATIVIDADE</v>
          </cell>
          <cell r="K7098" t="str">
            <v>4,88</v>
          </cell>
        </row>
        <row r="7099">
          <cell r="G7099">
            <v>100943</v>
          </cell>
          <cell r="H7099" t="str">
            <v>TRANSPORTE COM CAMINHÃO BASCULANTE DE 14 M³, EM VIA INTERNA (DENTRO DO CANTEIRO - UNIDADE: TXKM). AF_07/2020</v>
          </cell>
          <cell r="I7099" t="str">
            <v>TXKM</v>
          </cell>
          <cell r="J7099" t="str">
            <v>COEFICIENTE DE REPRESENTATIVIDADE</v>
          </cell>
          <cell r="K7099" t="str">
            <v>4,38</v>
          </cell>
        </row>
        <row r="7100">
          <cell r="G7100">
            <v>100944</v>
          </cell>
          <cell r="H7100" t="str">
            <v>TRANSPORTE COM CAMINHÃO BASCULANTE DE 18 M³, EM VIA INTERNA (DENTRO DO CANTEIRO - UNIDADE: TXKM). AF_07/2020</v>
          </cell>
          <cell r="I7100" t="str">
            <v>TXKM</v>
          </cell>
          <cell r="J7100" t="str">
            <v>COEFICIENTE DE REPRESENTATIVIDADE</v>
          </cell>
          <cell r="K7100" t="str">
            <v>3,77</v>
          </cell>
        </row>
        <row r="7101">
          <cell r="G7101">
            <v>100945</v>
          </cell>
          <cell r="H7101" t="str">
            <v>TRANSPORTE COM CAMINHÃO CARROCERIA 9T, EM VIA URBANA EM LEITO NATURAL (UNIDADE: TXKM). AF_07/2020</v>
          </cell>
          <cell r="I7101" t="str">
            <v>TXKM</v>
          </cell>
          <cell r="J7101" t="str">
            <v>COEFICIENTE DE REPRESENTATIVIDADE</v>
          </cell>
          <cell r="K7101" t="str">
            <v>2,74</v>
          </cell>
        </row>
        <row r="7102">
          <cell r="G7102">
            <v>100946</v>
          </cell>
          <cell r="H7102" t="str">
            <v>TRANSPORTE COM CAMINHÃO CARROCERIA 9T, EM VIA URBANA EM REVESTIMENTO PRIMÁRIO (UNIDADE: TXKM). AF_07/2020</v>
          </cell>
          <cell r="I7102" t="str">
            <v>TXKM</v>
          </cell>
          <cell r="J7102" t="str">
            <v>COEFICIENTE DE REPRESENTATIVIDADE</v>
          </cell>
          <cell r="K7102" t="str">
            <v>2,36</v>
          </cell>
        </row>
        <row r="7103">
          <cell r="G7103">
            <v>100947</v>
          </cell>
          <cell r="H7103" t="str">
            <v>TRANSPORTE COM CAMINHÃO CARROCERIA 9T, EM VIA URBANA PAVIMENTADA, DMT ATÉ 30KM (UNIDADE: TXKM). AF_07/2020</v>
          </cell>
          <cell r="I7103" t="str">
            <v>TXKM</v>
          </cell>
          <cell r="J7103" t="str">
            <v>COEFICIENTE DE REPRESENTATIVIDADE</v>
          </cell>
          <cell r="K7103" t="str">
            <v>2,18</v>
          </cell>
        </row>
        <row r="7104">
          <cell r="G7104">
            <v>100948</v>
          </cell>
          <cell r="H7104" t="str">
            <v>TRANSPORTE COM CAMINHÃO CARROCERIA 9T, EM VIA URBANA PAVIMENTADA, ADICIONAL PARA DMT EXCEDENTE A 30 KM (UNIDADE: TXKM). AF_07/2020</v>
          </cell>
          <cell r="I7104" t="str">
            <v>TXKM</v>
          </cell>
          <cell r="J7104" t="str">
            <v>COEFICIENTE DE REPRESENTATIVIDADE</v>
          </cell>
          <cell r="K7104" t="str">
            <v>0,86</v>
          </cell>
        </row>
        <row r="7105">
          <cell r="G7105">
            <v>100949</v>
          </cell>
          <cell r="H7105" t="str">
            <v>TRANSPORTE COM CAMINHÃO CARROCERIA 9T, EM VIA INTERNA (DENTRO DO CANTEIRO - UNIDADE: TXKM). AF_07/2020</v>
          </cell>
          <cell r="I7105" t="str">
            <v>TXKM</v>
          </cell>
          <cell r="J7105" t="str">
            <v>COEFICIENTE DE REPRESENTATIVIDADE</v>
          </cell>
          <cell r="K7105" t="str">
            <v>6,53</v>
          </cell>
        </row>
        <row r="7106">
          <cell r="G7106">
            <v>100950</v>
          </cell>
          <cell r="H7106" t="str">
            <v>TRANSPORTE COM CAMINHÃO CARROCERIA COM GUINDAUTO (MUNCK),  MOMENTO MÁXIMO DE CARGA 11,7 TM, EM VIA URBANA EM LEITO NATURAL (UNIDADE: TXKM). AF_07/2020</v>
          </cell>
          <cell r="I7106" t="str">
            <v>TXKM</v>
          </cell>
          <cell r="J7106" t="str">
            <v>ATRIBUÍDO SÃO PAULO</v>
          </cell>
          <cell r="K7106" t="str">
            <v>3,49</v>
          </cell>
        </row>
        <row r="7107">
          <cell r="G7107">
            <v>100951</v>
          </cell>
          <cell r="H7107" t="str">
            <v>TRANSPORTE COM CAMINHÃO CARROCERIA COM GUINDAUTO (MUNCK),  MOMENTO MÁXIMO DE CARGA 11,7 TM, EM VIA URBANA EM REVESTIMENTO PRIMÁRIO (UNIDADE: TXKM). AF_07/2020</v>
          </cell>
          <cell r="I7107" t="str">
            <v>TXKM</v>
          </cell>
          <cell r="J7107" t="str">
            <v>ATRIBUÍDO SÃO PAULO</v>
          </cell>
          <cell r="K7107" t="str">
            <v>3,01</v>
          </cell>
        </row>
        <row r="7108">
          <cell r="G7108">
            <v>100952</v>
          </cell>
          <cell r="H7108" t="str">
            <v>TRANSPORTE COM CAMINHÃO CARROCERIA COM GUINDAUTO (MUNCK),  MOMENTO MÁXIMO DE CARGA 11,7 TM, EM VIA URBANA PAVIMENTADA, DMT ATÉ 30KM (UNIDADE: TXKM). AF_07/2020</v>
          </cell>
          <cell r="I7108" t="str">
            <v>TXKM</v>
          </cell>
          <cell r="J7108" t="str">
            <v>ATRIBUÍDO SÃO PAULO</v>
          </cell>
          <cell r="K7108" t="str">
            <v>2,77</v>
          </cell>
        </row>
        <row r="7109">
          <cell r="G7109">
            <v>100953</v>
          </cell>
          <cell r="H7109" t="str">
            <v>TRANSPORTE COM CAMINHÃO CARROCERIA COM GUINDAUTO (MUNCK),  MOMENTO MÁXIMO DE CARGA 11,7 TM, EM VIA URBANA PAVIMENTADA, ADICIONAL PARA DMT EXCEDENTE A 30 KM (UNIDADE: TXKM). AF_07/2020</v>
          </cell>
          <cell r="I7109" t="str">
            <v>TXKM</v>
          </cell>
          <cell r="J7109" t="str">
            <v>ATRIBUÍDO SÃO PAULO</v>
          </cell>
          <cell r="K7109" t="str">
            <v>1,10</v>
          </cell>
        </row>
        <row r="7110">
          <cell r="G7110">
            <v>100954</v>
          </cell>
          <cell r="H7110" t="str">
            <v>TRANSPORTE COM CAMINHÃO CARROCERIA COM GUINDAUTO (MUNCK),  MOMENTO MÁXIMO DE CARGA 11,7 TM, EM VIA INTERNA (DENTRO DO CANTEIRO - UNIDADE: TXKM). AF_07/2020</v>
          </cell>
          <cell r="I7110" t="str">
            <v>TXKM</v>
          </cell>
          <cell r="J7110" t="str">
            <v>ATRIBUÍDO SÃO PAULO</v>
          </cell>
          <cell r="K7110" t="str">
            <v>8,30</v>
          </cell>
        </row>
        <row r="7111">
          <cell r="G7111">
            <v>100955</v>
          </cell>
          <cell r="H7111" t="str">
            <v>TRANSPORTE COM CAMINHÃO PIPA DE 6 M³, EM VIA URBANA EM LEITO NATURAL (UNIDADE: M3XKM). AF_07/2020</v>
          </cell>
          <cell r="I7111" t="str">
            <v>M3XKM</v>
          </cell>
          <cell r="J7111" t="str">
            <v>ATRIBUÍDO SÃO PAULO</v>
          </cell>
          <cell r="K7111" t="str">
            <v>4,76</v>
          </cell>
        </row>
        <row r="7112">
          <cell r="G7112">
            <v>100956</v>
          </cell>
          <cell r="H7112" t="str">
            <v>TRANSPORTE COM CAMINHÃO PIPA DE 6 M³, EM VIA URBANA EM REVESTIMENTO PRIMÁRIO (UNIDADE: M3XKM). AF_07/2020</v>
          </cell>
          <cell r="I7112" t="str">
            <v>M3XKM</v>
          </cell>
          <cell r="J7112" t="str">
            <v>ATRIBUÍDO SÃO PAULO</v>
          </cell>
          <cell r="K7112" t="str">
            <v>4,13</v>
          </cell>
        </row>
        <row r="7113">
          <cell r="G7113">
            <v>100957</v>
          </cell>
          <cell r="H7113" t="str">
            <v>TRANSPORTE COM CAMINHÃO PIPA DE 6 M³, EM VIA URBANA PAVIMENTADA, DMT ATÉ 30KM (UNIDADE: M3XKM). AF_07/2020</v>
          </cell>
          <cell r="I7113" t="str">
            <v>M3XKM</v>
          </cell>
          <cell r="J7113" t="str">
            <v>ATRIBUÍDO SÃO PAULO</v>
          </cell>
          <cell r="K7113" t="str">
            <v>3,78</v>
          </cell>
        </row>
        <row r="7114">
          <cell r="G7114">
            <v>100958</v>
          </cell>
          <cell r="H7114" t="str">
            <v>TRANSPORTE COM CAMINHÃO PIPA DE 6 M³, EM VIA URBANA PAVIMENTADA, ADICIONAL PARA DMT EXCEDENTE A 30 KM (UNIDADE: M3XKM). AF_07/2020</v>
          </cell>
          <cell r="I7114" t="str">
            <v>M3XKM</v>
          </cell>
          <cell r="J7114" t="str">
            <v>ATRIBUÍDO SÃO PAULO</v>
          </cell>
          <cell r="K7114" t="str">
            <v>1,51</v>
          </cell>
        </row>
        <row r="7115">
          <cell r="G7115">
            <v>100959</v>
          </cell>
          <cell r="H7115" t="str">
            <v>TRANSPORTE COM CAMINHÃO PIPA DE 6 M³, EM VIA INTERNA (DENTRO DO CANTEIRO - UNIDADE: M3XKM). AF_07/2020</v>
          </cell>
          <cell r="I7115" t="str">
            <v>M3XKM</v>
          </cell>
          <cell r="J7115" t="str">
            <v>ATRIBUÍDO SÃO PAULO</v>
          </cell>
          <cell r="K7115" t="str">
            <v>11,36</v>
          </cell>
        </row>
        <row r="7116">
          <cell r="G7116">
            <v>100960</v>
          </cell>
          <cell r="H7116" t="str">
            <v>TRANSPORTE COM CAMINHÃO PIPA DE 10 M³, EM VIA URBANA EM LEITO NATURAL (UNIDADE: M3XKM). AF_07/2020</v>
          </cell>
          <cell r="I7116" t="str">
            <v>M3XKM</v>
          </cell>
          <cell r="J7116" t="str">
            <v>ATRIBUÍDO SÃO PAULO</v>
          </cell>
          <cell r="K7116" t="str">
            <v>3,53</v>
          </cell>
        </row>
        <row r="7117">
          <cell r="G7117">
            <v>100961</v>
          </cell>
          <cell r="H7117" t="str">
            <v>TRANSPORTE COM CAMINHÃO PIPA DE 10 M³, EM VIA URBANA EM REVESTIMENTO PRIMÁRIO (UNIDADE: M3XKM). AF_07/2020</v>
          </cell>
          <cell r="I7117" t="str">
            <v>M3XKM</v>
          </cell>
          <cell r="J7117" t="str">
            <v>ATRIBUÍDO SÃO PAULO</v>
          </cell>
          <cell r="K7117" t="str">
            <v>3,06</v>
          </cell>
        </row>
        <row r="7118">
          <cell r="G7118">
            <v>100962</v>
          </cell>
          <cell r="H7118" t="str">
            <v>TRANSPORTE COM CAMINHÃO PIPA DE 10 M³, EM VIA URBANA PAVIMENTADA, DMT ATÉ 30KM (UNIDADE: M3XKM). AF_07/2020</v>
          </cell>
          <cell r="I7118" t="str">
            <v>M3XKM</v>
          </cell>
          <cell r="J7118" t="str">
            <v>ATRIBUÍDO SÃO PAULO</v>
          </cell>
          <cell r="K7118" t="str">
            <v>2,80</v>
          </cell>
        </row>
        <row r="7119">
          <cell r="G7119">
            <v>100963</v>
          </cell>
          <cell r="H7119" t="str">
            <v>TRANSPORTE COM CAMINHÃO PIPA DE 10 M³, EM VIA URBANA PAVIMENTADA, ADICIONAL PARA DMT EXCEDENTE A 30 KM (UNIDADE: M3XKM). AF_07/2020</v>
          </cell>
          <cell r="I7119" t="str">
            <v>M3XKM</v>
          </cell>
          <cell r="J7119" t="str">
            <v>ATRIBUÍDO SÃO PAULO</v>
          </cell>
          <cell r="K7119" t="str">
            <v>1,10</v>
          </cell>
        </row>
        <row r="7120">
          <cell r="G7120">
            <v>100964</v>
          </cell>
          <cell r="H7120" t="str">
            <v>TRANSPORTE COM CAMINHÃO PIPA DE 10 M³, EM VIA INTERNA (DENTRO DO CANTEIRO - UNIDADE: M3XKM). AF_07/2020</v>
          </cell>
          <cell r="I7120" t="str">
            <v>M3XKM</v>
          </cell>
          <cell r="J7120" t="str">
            <v>ATRIBUÍDO SÃO PAULO</v>
          </cell>
          <cell r="K7120" t="str">
            <v>8,49</v>
          </cell>
        </row>
        <row r="7121">
          <cell r="G7121">
            <v>100973</v>
          </cell>
          <cell r="H7121" t="str">
            <v>CARGA, MANOBRA E DESCARGA DE SOLOS E MATERIAIS GRANULARES EM CAMINHÃO BASCULANTE 6 M³ - CARGA COM PÁ CARREGADEIRA (CAÇAMBA DE 1,7 A 2,8 M³ / 128 HP) E DESCARGA LIVRE (UNIDADE: M3). AF_07/2020</v>
          </cell>
          <cell r="I7121" t="str">
            <v>M3</v>
          </cell>
          <cell r="J7121" t="str">
            <v>COEFICIENTE DE REPRESENTATIVIDADE</v>
          </cell>
          <cell r="K7121" t="str">
            <v>8,90</v>
          </cell>
        </row>
        <row r="7122">
          <cell r="G7122">
            <v>100974</v>
          </cell>
          <cell r="H7122" t="str">
            <v>CARGA, MANOBRA E DESCARGA DE SOLOS E MATERIAIS GRANULARES EM CAMINHÃO BASCULANTE 10 M³ - CARGA COM PÁ CARREGADEIRA (CAÇAMBA DE 1,7 A 2,8 M³ / 128 HP) E DESCARGA LIVRE (UNIDADE: M3). AF_07/2020</v>
          </cell>
          <cell r="I7122" t="str">
            <v>M3</v>
          </cell>
          <cell r="J7122" t="str">
            <v>COEFICIENTE DE REPRESENTATIVIDADE</v>
          </cell>
          <cell r="K7122" t="str">
            <v>8,58</v>
          </cell>
        </row>
        <row r="7123">
          <cell r="G7123">
            <v>100975</v>
          </cell>
          <cell r="H7123" t="str">
            <v>CARGA, MANOBRA E DESCARGA DE SOLOS E MATERIAIS GRANULARES EM CAMINHÃO BASCULANTE 14 M³ - CARGA COM PÁ CARREGADEIRA (CAÇAMBA DE 1,7 A 2,8 M³ / 128 HP) E DESCARGA LIVRE (UNIDADE: M3). AF_07/2020</v>
          </cell>
          <cell r="I7123" t="str">
            <v>M3</v>
          </cell>
          <cell r="J7123" t="str">
            <v>COEFICIENTE DE REPRESENTATIVIDADE</v>
          </cell>
          <cell r="K7123" t="str">
            <v>8,81</v>
          </cell>
        </row>
        <row r="7124">
          <cell r="G7124">
            <v>100965</v>
          </cell>
          <cell r="H7124" t="str">
            <v>TRANSPORTE COM CAMINHÃO TANQUE DE TRANSPORTE DE MATERIAL ASFÁLTICO DE 30000 L, EM VIA URBANA EM  LEITO NATURAL (UNIDADE: TXKM). AF_07/2020</v>
          </cell>
          <cell r="I7124" t="str">
            <v>TXKM</v>
          </cell>
          <cell r="J7124" t="str">
            <v>ATRIBUÍDO SÃO PAULO</v>
          </cell>
          <cell r="K7124" t="str">
            <v>1,75</v>
          </cell>
        </row>
        <row r="7125">
          <cell r="G7125">
            <v>100966</v>
          </cell>
          <cell r="H7125" t="str">
            <v>TRANSPORTE COM CAMINHÃO TANQUE DE TRANSPORTE DE MATERIAL ASFÁLTICO DE 30000 L, EM VIA URBANA EM  REVESTIMENTO PRIMÁRIO (UNIDADE: TXKM). AF_07/2020</v>
          </cell>
          <cell r="I7125" t="str">
            <v>TXKM</v>
          </cell>
          <cell r="J7125" t="str">
            <v>ATRIBUÍDO SÃO PAULO</v>
          </cell>
          <cell r="K7125" t="str">
            <v>1,50</v>
          </cell>
        </row>
        <row r="7126">
          <cell r="G7126">
            <v>100969</v>
          </cell>
          <cell r="H7126" t="str">
            <v>TRANSPORTE COM CAMINHÃO TANQUE DE TRANSPORTE DE MATERIAL ASFÁLTICO DE 20000 L, EM VIA URBANA EM LEITO NATURAL (UNIDADE: TXKM). AF_07/2020</v>
          </cell>
          <cell r="I7126" t="str">
            <v>TXKM</v>
          </cell>
          <cell r="J7126" t="str">
            <v>ATRIBUÍDO SÃO PAULO</v>
          </cell>
          <cell r="K7126" t="str">
            <v>2,29</v>
          </cell>
        </row>
        <row r="7127">
          <cell r="G7127">
            <v>100970</v>
          </cell>
          <cell r="H7127" t="str">
            <v>TRANSPORTE COM CAMINHÃO TANQUE DE TRANSPORTE DE MATERIAL ASFÁLTICO DE 20000 L, EM VIA URBANA EM  REVESTIMENTO PRIMÁRIO (UNIDADE: TXKM). AF_07/2020</v>
          </cell>
          <cell r="I7127" t="str">
            <v>TXKM</v>
          </cell>
          <cell r="J7127" t="str">
            <v>ATRIBUÍDO SÃO PAULO</v>
          </cell>
          <cell r="K7127" t="str">
            <v>1,93</v>
          </cell>
        </row>
        <row r="7128">
          <cell r="G7128">
            <v>102330</v>
          </cell>
          <cell r="H7128" t="str">
            <v>TRANSPORTE COM CAMINHÃO TANQUE DE TRANSPORTE DE MATERIAL ASFÁLTICO DE 30000 L, EM VIA URBANA PAVIMENTADA, DMT ATÉ 30KM (UNIDADE: TXKM). AF_07/2020</v>
          </cell>
          <cell r="I7128" t="str">
            <v>TXKM</v>
          </cell>
          <cell r="J7128" t="str">
            <v>ATRIBUÍDO SÃO PAULO</v>
          </cell>
          <cell r="K7128" t="str">
            <v>1,40</v>
          </cell>
        </row>
        <row r="7129">
          <cell r="G7129">
            <v>102331</v>
          </cell>
          <cell r="H7129" t="str">
            <v>TRANSPORTE COM CAMINHÃO TANQUE DE TRANSPORTE DE MATERIAL ASFÁLTICO DE 30000 L, EM VIA URBANA PAVIMENTADA, ADICIONAL PARA DMT EXCEDENTE A 30 KM (UNIDADE: TXKM). AF_07/2020</v>
          </cell>
          <cell r="I7129" t="str">
            <v>TXKM</v>
          </cell>
          <cell r="J7129" t="str">
            <v>ATRIBUÍDO SÃO PAULO</v>
          </cell>
          <cell r="K7129" t="str">
            <v>0,54</v>
          </cell>
        </row>
        <row r="7130">
          <cell r="G7130">
            <v>102332</v>
          </cell>
          <cell r="H7130" t="str">
            <v>TRANSPORTE COM CAMINHÃO TANQUE DE TRANSPORTE DE MATERIAL ASFÁLTICO DE 20000 L, EM VIA URBANA PAVIMENTADA, DMT ATÉ 30KM (UNIDADE: TXKM). AF_07/2020</v>
          </cell>
          <cell r="I7130" t="str">
            <v>TXKM</v>
          </cell>
          <cell r="J7130" t="str">
            <v>ATRIBUÍDO SÃO PAULO</v>
          </cell>
          <cell r="K7130" t="str">
            <v>1,81</v>
          </cell>
        </row>
        <row r="7131">
          <cell r="G7131">
            <v>102333</v>
          </cell>
          <cell r="H7131" t="str">
            <v>TRANSPORTE COM CAMINHÃO TANQUE DE TRANSPORTE DE MATERIAL ASFÁLTICO DE 20000 L, EM VIA URBANA PAVIMENTADA, ADICIONAL PARA DMT EXCEDENTE A 30 KM (UNIDADE: TXKM). AF_07/2020</v>
          </cell>
          <cell r="I7131" t="str">
            <v>TXKM</v>
          </cell>
          <cell r="J7131" t="str">
            <v>ATRIBUÍDO SÃO PAULO</v>
          </cell>
          <cell r="K7131" t="str">
            <v>0,72</v>
          </cell>
        </row>
        <row r="7132">
          <cell r="G7132">
            <v>101019</v>
          </cell>
          <cell r="H7132" t="str">
            <v>CARGA, MANOBRA E DESCARGA MANUAL DE TUBOS PLÁSTICOS, DN MENOR OU IGUAL A 100 MM, EM CAMINHÃO CARROCERIA 9T. AF_07/2020</v>
          </cell>
          <cell r="I7132" t="str">
            <v>T</v>
          </cell>
          <cell r="J7132" t="str">
            <v>COEFICIENTE DE REPRESENTATIVIDADE</v>
          </cell>
          <cell r="K7132" t="str">
            <v>539,57</v>
          </cell>
        </row>
        <row r="7133">
          <cell r="G7133">
            <v>101479</v>
          </cell>
          <cell r="H7133" t="str">
            <v>CARGA, MANOBRA E DESCARGA MANUAL DE TUBOS PLÁSTICOS, DN 200 MM, EM CAMINHÃO CARROCERIA 9T. AF_07/2020</v>
          </cell>
          <cell r="I7133" t="str">
            <v>T</v>
          </cell>
          <cell r="J7133" t="str">
            <v>COEFICIENTE DE REPRESENTATIVIDADE</v>
          </cell>
          <cell r="K7133" t="str">
            <v>157,20</v>
          </cell>
        </row>
        <row r="7134">
          <cell r="G7134">
            <v>102568</v>
          </cell>
          <cell r="H7134" t="str">
            <v>CARGA, MANOBRA E DESCARGA MANUAL DE TUBOS PLÁSTICOS, DN 150 MM, EM CAMINHÃO CARROCERIA 9T. AF_06/2021</v>
          </cell>
          <cell r="I7134" t="str">
            <v>T</v>
          </cell>
          <cell r="J7134" t="str">
            <v>COEFICIENTE DE REPRESENTATIVIDADE</v>
          </cell>
          <cell r="K7134" t="str">
            <v>267,81</v>
          </cell>
        </row>
        <row r="7135">
          <cell r="G7135">
            <v>100976</v>
          </cell>
          <cell r="H7135" t="str">
            <v>CARGA, MANOBRA E DESCARGA DE SOLOS E MATERIAIS GRANULARES EM CAMINHÃO BASCULANTE 18 M³ - CARGA COM PÁ CARREGADEIRA (CAÇAMBA DE 1,7 A 2,8 M³ / 128 HP) E DESCARGA LIVRE (UNIDADE: M3). AF_07/2020</v>
          </cell>
          <cell r="I7135" t="str">
            <v>M3</v>
          </cell>
          <cell r="J7135" t="str">
            <v>COEFICIENTE DE REPRESENTATIVIDADE</v>
          </cell>
          <cell r="K7135" t="str">
            <v>8,64</v>
          </cell>
        </row>
        <row r="7136">
          <cell r="G7136">
            <v>100977</v>
          </cell>
          <cell r="H7136" t="str">
            <v>CARGA, MANOBRA E DESCARGA DE SOLOS E MATERIAIS GRANULARES EM CAMINHÃO BASCULANTE 6 M³ - CARGA COM ESCAVADEIRA HIDRÁULICA (CAÇAMBA DE 1,20 M³ / 155 HP) E DESCARGA LIVRE (UNIDADE: M3). AF_07/2020</v>
          </cell>
          <cell r="I7136" t="str">
            <v>M3</v>
          </cell>
          <cell r="J7136" t="str">
            <v>COEFICIENTE DE REPRESENTATIVIDADE</v>
          </cell>
          <cell r="K7136" t="str">
            <v>7,56</v>
          </cell>
        </row>
        <row r="7137">
          <cell r="G7137">
            <v>100978</v>
          </cell>
          <cell r="H7137" t="str">
            <v>CARGA, MANOBRA E DESCARGA DE SOLOS E MATERIAIS GRANULARES EM CAMINHÃO BASCULANTE 10 M³ - CARGA COM ESCAVADEIRA HIDRÁULICA (CAÇAMBA DE 1,20 M³ / 155 HP) E DESCARGA LIVRE (UNIDADE: M3). AF_07/2020</v>
          </cell>
          <cell r="I7137" t="str">
            <v>M3</v>
          </cell>
          <cell r="J7137" t="str">
            <v>COEFICIENTE DE REPRESENTATIVIDADE</v>
          </cell>
          <cell r="K7137" t="str">
            <v>6,83</v>
          </cell>
        </row>
        <row r="7138">
          <cell r="G7138">
            <v>100979</v>
          </cell>
          <cell r="H7138" t="str">
            <v>CARGA, MANOBRA E DESCARGA DE SOLOS E MATERIAIS GRANULARES EM CAMINHÃO BASCULANTE 14 M³ - CARGA COM ESCAVADEIRA HIDRÁULICA (CAÇAMBA DE 1,20 M³ / 155 HP) E DESCARGA LIVRE (UNIDADE: M3). AF_07/2020</v>
          </cell>
          <cell r="I7138" t="str">
            <v>M3</v>
          </cell>
          <cell r="J7138" t="str">
            <v>COEFICIENTE DE REPRESENTATIVIDADE</v>
          </cell>
          <cell r="K7138" t="str">
            <v>6,69</v>
          </cell>
        </row>
        <row r="7139">
          <cell r="G7139">
            <v>100980</v>
          </cell>
          <cell r="H7139" t="str">
            <v>CARGA, MANOBRA E DESCARGA DE SOLOS E MATERIAIS GRANULARES EM CAMINHÃO BASCULANTE 18 M³ - CARGA COM ESCAVADEIRA HIDRÁULICA (CAÇAMBA DE 1,20 M³ / 155 HP) E DESCARGA LIVRE (UNIDADE: M3). AF_07/2020</v>
          </cell>
          <cell r="I7139" t="str">
            <v>M3</v>
          </cell>
          <cell r="J7139" t="str">
            <v>COEFICIENTE DE REPRESENTATIVIDADE</v>
          </cell>
          <cell r="K7139" t="str">
            <v>6,33</v>
          </cell>
        </row>
        <row r="7140">
          <cell r="G7140">
            <v>100981</v>
          </cell>
          <cell r="H7140" t="str">
            <v>CARGA, MANOBRA E DESCARGA DE ENTULHO EM CAMINHÃO BASCULANTE 6 M³ - CARGA COM ESCAVADEIRA HIDRÁULICA  (CAÇAMBA DE 0,80 M³ / 111 HP) E DESCARGA LIVRE (UNIDADE: M3). AF_07/2020</v>
          </cell>
          <cell r="I7140" t="str">
            <v>M3</v>
          </cell>
          <cell r="J7140" t="str">
            <v>COEFICIENTE DE REPRESENTATIVIDADE</v>
          </cell>
          <cell r="K7140" t="str">
            <v>9,20</v>
          </cell>
        </row>
        <row r="7141">
          <cell r="G7141">
            <v>100982</v>
          </cell>
          <cell r="H7141" t="str">
            <v>CARGA, MANOBRA E DESCARGA DE ENTULHO EM CAMINHÃO BASCULANTE 10 M³ - CARGA COM ESCAVADEIRA HIDRÁULICA  (CAÇAMBA DE 0,80 M³ / 111 HP) E DESCARGA LIVRE (UNIDADE: M3). AF_07/2020</v>
          </cell>
          <cell r="I7141" t="str">
            <v>M3</v>
          </cell>
          <cell r="J7141" t="str">
            <v>COEFICIENTE DE REPRESENTATIVIDADE</v>
          </cell>
          <cell r="K7141" t="str">
            <v>8,82</v>
          </cell>
        </row>
        <row r="7142">
          <cell r="G7142">
            <v>100983</v>
          </cell>
          <cell r="H7142" t="str">
            <v>CARGA, MANOBRA E DESCARGA DE ENTULHO EM CAMINHÃO BASCULANTE 14 M³ - CARGA COM ESCAVADEIRA HIDRÁULICA  (CAÇAMBA DE 0,80 M³ / 111 HP) E DESCARGA LIVRE (UNIDADE: M3). AF_07/2020</v>
          </cell>
          <cell r="I7142" t="str">
            <v>M3</v>
          </cell>
          <cell r="J7142" t="str">
            <v>COEFICIENTE DE REPRESENTATIVIDADE</v>
          </cell>
          <cell r="K7142" t="str">
            <v>9,03</v>
          </cell>
        </row>
        <row r="7143">
          <cell r="G7143">
            <v>100984</v>
          </cell>
          <cell r="H7143" t="str">
            <v>CARGA, MANOBRA E DESCARGA DE ENTULHO EM CAMINHÃO BASCULANTE 18 M³ - CARGA COM ESCAVADEIRA HIDRÁULICA  (CAÇAMBA DE 0,80 M³ / 111 HP) E DESCARGA LIVRE (UNIDADE: M3). AF_07/2020</v>
          </cell>
          <cell r="I7143" t="str">
            <v>M3</v>
          </cell>
          <cell r="J7143" t="str">
            <v>COEFICIENTE DE REPRESENTATIVIDADE</v>
          </cell>
          <cell r="K7143" t="str">
            <v>8,85</v>
          </cell>
        </row>
        <row r="7144">
          <cell r="G7144">
            <v>100985</v>
          </cell>
          <cell r="H7144" t="str">
            <v>CARGA DE MISTURA ASFÁLTICA EM CAMINHÃO BASCULANTE 6 M³ (UNIDADE: M3). AF_07/2020</v>
          </cell>
          <cell r="I7144" t="str">
            <v>M3</v>
          </cell>
          <cell r="J7144" t="str">
            <v>COEFICIENTE DE REPRESENTATIVIDADE</v>
          </cell>
          <cell r="K7144" t="str">
            <v>7,35</v>
          </cell>
        </row>
        <row r="7145">
          <cell r="G7145">
            <v>100986</v>
          </cell>
          <cell r="H7145" t="str">
            <v>CARGA DE MISTURA ASFÁLTICA EM CAMINHÃO BASCULANTE 10 M³ (UNIDADE: M3). AF_07/2020</v>
          </cell>
          <cell r="I7145" t="str">
            <v>M3</v>
          </cell>
          <cell r="J7145" t="str">
            <v>COEFICIENTE DE REPRESENTATIVIDADE</v>
          </cell>
          <cell r="K7145" t="str">
            <v>8,86</v>
          </cell>
        </row>
        <row r="7146">
          <cell r="G7146">
            <v>100987</v>
          </cell>
          <cell r="H7146" t="str">
            <v>CARGA DE MISTURA ASFÁLTICA EM CAMINHÃO BASCULANTE 14 M³ (UNIDADE: M3). AF_07/2020</v>
          </cell>
          <cell r="I7146" t="str">
            <v>M3</v>
          </cell>
          <cell r="J7146" t="str">
            <v>COEFICIENTE DE REPRESENTATIVIDADE</v>
          </cell>
          <cell r="K7146" t="str">
            <v>10,48</v>
          </cell>
        </row>
        <row r="7147">
          <cell r="G7147">
            <v>100988</v>
          </cell>
          <cell r="H7147" t="str">
            <v>CARGA DE MISTURA ASFÁLTICA EM CAMINHÃO BASCULANTE 18 M³ (UNIDADE: M3). AF_07/2020</v>
          </cell>
          <cell r="I7147" t="str">
            <v>M3</v>
          </cell>
          <cell r="J7147" t="str">
            <v>COEFICIENTE DE REPRESENTATIVIDADE</v>
          </cell>
          <cell r="K7147" t="str">
            <v>11,10</v>
          </cell>
        </row>
        <row r="7148">
          <cell r="G7148">
            <v>100989</v>
          </cell>
          <cell r="H7148" t="str">
            <v>CARGA, MANOBRA E DESCARGA DE SOLOS E MATERIAIS GRANULARES EM CAMINHÃO BASCULANTE 6 M³ - CARGA COM PÁ CARREGADEIRA (CAÇAMBA DE 1,7 A 2,8 M³ / 128 HP) E DESCARGA LIVRE (UNIDADE: T). AF_07/2020</v>
          </cell>
          <cell r="I7148" t="str">
            <v>T</v>
          </cell>
          <cell r="J7148" t="str">
            <v>COEFICIENTE DE REPRESENTATIVIDADE</v>
          </cell>
          <cell r="K7148" t="str">
            <v>5,94</v>
          </cell>
        </row>
        <row r="7149">
          <cell r="G7149">
            <v>100990</v>
          </cell>
          <cell r="H7149" t="str">
            <v>CARGA, MANOBRA E DESCARGA DE SOLOS E MATERIAIS GRANULARES EM CAMINHÃO BASCULANTE 10 M³ - CARGA COM PÁ CARREGADEIRA (CAÇAMBA DE 1,7 A 2,8 M³ / 128 HP) E DESCARGA LIVRE (UNIDADE: T). AF_07/2020</v>
          </cell>
          <cell r="I7149" t="str">
            <v>T</v>
          </cell>
          <cell r="J7149" t="str">
            <v>COEFICIENTE DE REPRESENTATIVIDADE</v>
          </cell>
          <cell r="K7149" t="str">
            <v>5,73</v>
          </cell>
        </row>
        <row r="7150">
          <cell r="G7150">
            <v>100991</v>
          </cell>
          <cell r="H7150" t="str">
            <v>CARGA, MANOBRA E DESCARGA DE SOLOS E MATERIAIS GRANULARES EM CAMINHÃO BASCULANTE 14 M³ - CARGA COM PÁ CARREGADEIRA (CAÇAMBA DE 1,7 A 2,8 M³ / 128 HP) E DESCARGA LIVRE (UNIDADE: T). AF_07/2020</v>
          </cell>
          <cell r="I7150" t="str">
            <v>T</v>
          </cell>
          <cell r="J7150" t="str">
            <v>COEFICIENTE DE REPRESENTATIVIDADE</v>
          </cell>
          <cell r="K7150" t="str">
            <v>5,90</v>
          </cell>
        </row>
        <row r="7151">
          <cell r="G7151">
            <v>100992</v>
          </cell>
          <cell r="H7151" t="str">
            <v>CARGA, MANOBRA E DESCARGA DE SOLOS E MATERIAIS GRANULARES EM CAMINHÃO BASCULANTE 18 M³ - CARGA COM PÁ CARREGADEIRA (CAÇAMBA DE 1,7 A 2,8 M³ / 128 HP) E DESCARGA LIVRE (UNIDADE: T). AF_07/2020</v>
          </cell>
          <cell r="I7151" t="str">
            <v>T</v>
          </cell>
          <cell r="J7151" t="str">
            <v>COEFICIENTE DE REPRESENTATIVIDADE</v>
          </cell>
          <cell r="K7151" t="str">
            <v>5,76</v>
          </cell>
        </row>
        <row r="7152">
          <cell r="G7152">
            <v>100993</v>
          </cell>
          <cell r="H7152" t="str">
            <v>CARGA, MANOBRA E DESCARGA DE SOLOS E MATERIAIS GRANULARES EM CAMINHÃO BASCULANTE 6 M³ - CARGA COM ESCAVADEIRA HIDRÁULICA (CAÇAMBA DE 1,20 M³ / 155 HP) E DESCARGA LIVRE (UNIDADE: T). AF_07/2020</v>
          </cell>
          <cell r="I7152" t="str">
            <v>T</v>
          </cell>
          <cell r="J7152" t="str">
            <v>COEFICIENTE DE REPRESENTATIVIDADE</v>
          </cell>
          <cell r="K7152" t="str">
            <v>5,03</v>
          </cell>
        </row>
        <row r="7153">
          <cell r="G7153">
            <v>100994</v>
          </cell>
          <cell r="H7153" t="str">
            <v>CARGA, MANOBRA E DESCARGA DE SOLOS E MATERIAIS GRANULARES EM CAMINHÃO BASCULANTE 10 M³ - CARGA COM ESCAVADEIRA HIDRÁULICA (CAÇAMBA DE 1,20 M³ / 155 HP) E DESCARGA LIVRE (UNIDADE: T). AF_07/2020</v>
          </cell>
          <cell r="I7153" t="str">
            <v>T</v>
          </cell>
          <cell r="J7153" t="str">
            <v>COEFICIENTE DE REPRESENTATIVIDADE</v>
          </cell>
          <cell r="K7153" t="str">
            <v>4,52</v>
          </cell>
        </row>
        <row r="7154">
          <cell r="G7154">
            <v>100995</v>
          </cell>
          <cell r="H7154" t="str">
            <v>CARGA, MANOBRA E DESCARGA DE SOLOS E MATERIAIS GRANULARES EM CAMINHÃO BASCULANTE 14 M³ - CARGA COM ESCAVADEIRA HIDRÁULICA (CAÇAMBA DE 1,20 M³ / 155 HP) E DESCARGA LIVRE (UNIDADE: T). AF_07/2020</v>
          </cell>
          <cell r="I7154" t="str">
            <v>T</v>
          </cell>
          <cell r="J7154" t="str">
            <v>COEFICIENTE DE REPRESENTATIVIDADE</v>
          </cell>
          <cell r="K7154" t="str">
            <v>4,47</v>
          </cell>
        </row>
        <row r="7155">
          <cell r="G7155">
            <v>100996</v>
          </cell>
          <cell r="H7155" t="str">
            <v>CARGA, MANOBRA E DESCARGA DE SOLOS E MATERIAIS GRANULARES EM CAMINHÃO BASCULANTE 18 M³ - CARGA COM ESCAVADEIRA HIDRÁULICA (CAÇAMBA DE 1,20 M³ / 155 HP) E DESCARGA LIVRE (UNIDADE: T). AF_07/2020</v>
          </cell>
          <cell r="I7155" t="str">
            <v>T</v>
          </cell>
          <cell r="J7155" t="str">
            <v>COEFICIENTE DE REPRESENTATIVIDADE</v>
          </cell>
          <cell r="K7155" t="str">
            <v>4,20</v>
          </cell>
        </row>
        <row r="7156">
          <cell r="G7156">
            <v>100997</v>
          </cell>
          <cell r="H7156" t="str">
            <v>CARGA, MANOBRA E DESCARGA DE ENTULHO EM CAMINHÃO BASCULANTE 6 M³ - CARGA COM ESCAVADEIRA HIDRÁULICA  (CAÇAMBA DE 0,80 M³ / 111 HP) E DESCARGA LIVRE (UNIDADE: T). AF_07/2020</v>
          </cell>
          <cell r="I7156" t="str">
            <v>T</v>
          </cell>
          <cell r="J7156" t="str">
            <v>COEFICIENTE DE REPRESENTATIVIDADE</v>
          </cell>
          <cell r="K7156" t="str">
            <v>6,15</v>
          </cell>
        </row>
        <row r="7157">
          <cell r="G7157">
            <v>100998</v>
          </cell>
          <cell r="H7157" t="str">
            <v>CARGA, MANOBRA E DESCARGA DE ENTULHO EM CAMINHÃO BASCULANTE 10 M³ - CARGA COM ESCAVADEIRA HIDRÁULICA  (CAÇAMBA DE 0,80 M³ / 111 HP) E DESCARGA LIVRE (UNIDADE: T). AF_07/2020</v>
          </cell>
          <cell r="I7157" t="str">
            <v>T</v>
          </cell>
          <cell r="J7157" t="str">
            <v>COEFICIENTE DE REPRESENTATIVIDADE</v>
          </cell>
          <cell r="K7157" t="str">
            <v>5,89</v>
          </cell>
        </row>
        <row r="7158">
          <cell r="G7158">
            <v>100999</v>
          </cell>
          <cell r="H7158" t="str">
            <v>CARGA, MANOBRA E DESCARGA DE ENTULHO EM CAMINHÃO BASCULANTE 14 M³ - CARGA COM ESCAVADEIRA HIDRÁULICA  (CAÇAMBA DE 0,80 M³ / 111 HP) E DESCARGA LIVRE (UNIDADE: T). AF_07/2020</v>
          </cell>
          <cell r="I7158" t="str">
            <v>T</v>
          </cell>
          <cell r="J7158" t="str">
            <v>COEFICIENTE DE REPRESENTATIVIDADE</v>
          </cell>
          <cell r="K7158" t="str">
            <v>6,04</v>
          </cell>
        </row>
        <row r="7159">
          <cell r="G7159">
            <v>101000</v>
          </cell>
          <cell r="H7159" t="str">
            <v>CARGA, MANOBRA E DESCARGA DE ENTULHO EM CAMINHÃO BASCULANTE 18 M³ - CARGA COM ESCAVADEIRA HIDRÁULICA  (CAÇAMBA DE 0,80 M³ / 111 HP) E DESCARGA LIVRE (UNIDADE: T). AF_07/2020</v>
          </cell>
          <cell r="I7159" t="str">
            <v>T</v>
          </cell>
          <cell r="J7159" t="str">
            <v>COEFICIENTE DE REPRESENTATIVIDADE</v>
          </cell>
          <cell r="K7159" t="str">
            <v>5,90</v>
          </cell>
        </row>
        <row r="7160">
          <cell r="G7160">
            <v>101001</v>
          </cell>
          <cell r="H7160" t="str">
            <v>CARGA DE MISTURA ASFÁLTICA EM CAMINHÃO BASCULANTE 6 M³ (UNIDADE: T). AF_07/2020</v>
          </cell>
          <cell r="I7160" t="str">
            <v>T</v>
          </cell>
          <cell r="J7160" t="str">
            <v>COEFICIENTE DE REPRESENTATIVIDADE</v>
          </cell>
          <cell r="K7160" t="str">
            <v>4,91</v>
          </cell>
        </row>
        <row r="7161">
          <cell r="G7161">
            <v>101002</v>
          </cell>
          <cell r="H7161" t="str">
            <v>CARGA DE MISTURA ASFÁLTICA EM CAMINHÃO BASCULANTE 10 M³ (UNIDADE: T). AF_07/2020</v>
          </cell>
          <cell r="I7161" t="str">
            <v>T</v>
          </cell>
          <cell r="J7161" t="str">
            <v>COEFICIENTE DE REPRESENTATIVIDADE</v>
          </cell>
          <cell r="K7161" t="str">
            <v>5,90</v>
          </cell>
        </row>
        <row r="7162">
          <cell r="G7162">
            <v>101003</v>
          </cell>
          <cell r="H7162" t="str">
            <v>CARGA DE MISTURA ASFÁLTICA EM CAMINHÃO BASCULANTE 14 M³ (UNIDADE: T). AF_07/2020</v>
          </cell>
          <cell r="I7162" t="str">
            <v>T</v>
          </cell>
          <cell r="J7162" t="str">
            <v>COEFICIENTE DE REPRESENTATIVIDADE</v>
          </cell>
          <cell r="K7162" t="str">
            <v>6,97</v>
          </cell>
        </row>
        <row r="7163">
          <cell r="G7163">
            <v>101004</v>
          </cell>
          <cell r="H7163" t="str">
            <v>CARGA DE MISTURA ASFÁLTICA EM CAMINHÃO BASCULANTE 18 M³ (UNIDADE: T). AF_07/2020</v>
          </cell>
          <cell r="I7163" t="str">
            <v>T</v>
          </cell>
          <cell r="J7163" t="str">
            <v>COEFICIENTE DE REPRESENTATIVIDADE</v>
          </cell>
          <cell r="K7163" t="str">
            <v>7,40</v>
          </cell>
        </row>
        <row r="7164">
          <cell r="G7164">
            <v>101005</v>
          </cell>
          <cell r="H7164" t="str">
            <v>CARGA, MANOBRA E DESCARGA DE ÁGUA EM CAMINHÃO PIPA 6 M³. AF_07/2020</v>
          </cell>
          <cell r="I7164" t="str">
            <v>M3</v>
          </cell>
          <cell r="J7164" t="str">
            <v>ATRIBUÍDO SÃO PAULO</v>
          </cell>
          <cell r="K7164" t="str">
            <v>18,11</v>
          </cell>
        </row>
        <row r="7165">
          <cell r="G7165">
            <v>101006</v>
          </cell>
          <cell r="H7165" t="str">
            <v>CARGA, MANOBRA E DESCARGA DE ÁGUA EM CAMINHÃO PIPA 10 M³. AF_07/2020</v>
          </cell>
          <cell r="I7165" t="str">
            <v>M3</v>
          </cell>
          <cell r="J7165" t="str">
            <v>ATRIBUÍDO SÃO PAULO</v>
          </cell>
          <cell r="K7165" t="str">
            <v>20,15</v>
          </cell>
        </row>
        <row r="7166">
          <cell r="G7166">
            <v>101007</v>
          </cell>
          <cell r="H7166" t="str">
            <v>CARGA DE ÁGUA EM CAMINHÃO PIPA 6 M³. AF_07/2020</v>
          </cell>
          <cell r="I7166" t="str">
            <v>M3</v>
          </cell>
          <cell r="J7166" t="str">
            <v>ATRIBUÍDO SÃO PAULO</v>
          </cell>
          <cell r="K7166" t="str">
            <v>5,25</v>
          </cell>
        </row>
        <row r="7167">
          <cell r="G7167">
            <v>101008</v>
          </cell>
          <cell r="H7167" t="str">
            <v>CARGA DE ÁGUA EM CAMINHÃO PIPA 10 M³. AF_07/2020</v>
          </cell>
          <cell r="I7167" t="str">
            <v>M3</v>
          </cell>
          <cell r="J7167" t="str">
            <v>ATRIBUÍDO SÃO PAULO</v>
          </cell>
          <cell r="K7167" t="str">
            <v>5,32</v>
          </cell>
        </row>
        <row r="7168">
          <cell r="G7168">
            <v>101009</v>
          </cell>
          <cell r="H7168" t="str">
            <v>CARGA, MANOBRA E DESCARGA DE POSTE DE CONCRETO EM CAMINHÃO CARROCERIA COM GUINDAUTO (MUNCK) 11,7 TM. AF_07/2020</v>
          </cell>
          <cell r="I7168" t="str">
            <v>T</v>
          </cell>
          <cell r="J7168" t="str">
            <v>ATRIBUÍDO SÃO PAULO</v>
          </cell>
          <cell r="K7168" t="str">
            <v>42,04</v>
          </cell>
        </row>
        <row r="7169">
          <cell r="G7169">
            <v>101010</v>
          </cell>
          <cell r="H7169" t="str">
            <v>CARGA, MANOBRA E DESCARGA DE PERFIL METÁLICO EM CAMINHÃO CARROCERIA COM GUINDAUTO (MUNCK) 11,7 TM. AF_07/2020</v>
          </cell>
          <cell r="I7169" t="str">
            <v>T</v>
          </cell>
          <cell r="J7169" t="str">
            <v>ATRIBUÍDO SÃO PAULO</v>
          </cell>
          <cell r="K7169" t="str">
            <v>26,47</v>
          </cell>
        </row>
        <row r="7170">
          <cell r="G7170">
            <v>101013</v>
          </cell>
          <cell r="H7170" t="str">
            <v>CARGA, MANOBRA E DESCARGA DE TUBOS DE CONCRETO, DN MENOR OU IGUAL A 300 MM, EM CAMINHÃO CARROCERIA COM GUINDAUTO (MUNCK) 11,7 TM. AF_07/2020</v>
          </cell>
          <cell r="I7170" t="str">
            <v>T</v>
          </cell>
          <cell r="J7170" t="str">
            <v>ATRIBUÍDO SÃO PAULO</v>
          </cell>
          <cell r="K7170" t="str">
            <v>43,22</v>
          </cell>
        </row>
        <row r="7171">
          <cell r="G7171">
            <v>101014</v>
          </cell>
          <cell r="H7171" t="str">
            <v>CARGA, MANOBRA E DESCARGA DE TUBOS DE CONCRETO, DN 400 MM, EM CAMINHÃO CARROCERIA COM GUINDAUTO (MUNCK) 11,7 TM. AF_07/2020</v>
          </cell>
          <cell r="I7171" t="str">
            <v>T</v>
          </cell>
          <cell r="J7171" t="str">
            <v>ATRIBUÍDO SÃO PAULO</v>
          </cell>
          <cell r="K7171" t="str">
            <v>39,60</v>
          </cell>
        </row>
        <row r="7172">
          <cell r="G7172">
            <v>101015</v>
          </cell>
          <cell r="H7172" t="str">
            <v>CARGA, MANOBRA E DESCARGA DE TUBOS DE CONCRETO, DN 500 MM, EM CAMINHÃO CARROCERIA COM GUINDAUTO (MUNCK) 11,7 TM. AF_07/2020</v>
          </cell>
          <cell r="I7172" t="str">
            <v>T</v>
          </cell>
          <cell r="J7172" t="str">
            <v>ATRIBUÍDO SÃO PAULO</v>
          </cell>
          <cell r="K7172" t="str">
            <v>32,53</v>
          </cell>
        </row>
        <row r="7173">
          <cell r="G7173">
            <v>101016</v>
          </cell>
          <cell r="H7173" t="str">
            <v>CARGA, MANOBRA E DESCARGA DE TUBOS METÁLICOS, DN MENOR OU IGUAL A 150 MM, EM CAMINHÃO CARROCERIA COM GUINDAUTO (MUNCK) 11,7 TM. AF_07/2020</v>
          </cell>
          <cell r="I7173" t="str">
            <v>T</v>
          </cell>
          <cell r="J7173" t="str">
            <v>ATRIBUÍDO SÃO PAULO</v>
          </cell>
          <cell r="K7173" t="str">
            <v>37,65</v>
          </cell>
        </row>
        <row r="7174">
          <cell r="G7174">
            <v>101017</v>
          </cell>
          <cell r="H7174" t="str">
            <v>CARGA, MANOBRA E DESCARGA DE TUBOS METÁLICOS, DN 200 MM, EM CAMINHÃO CARROCERIA COM GUINDAUTO (MUNCK) 11,7 TM. AF_07/2020</v>
          </cell>
          <cell r="I7174" t="str">
            <v>T</v>
          </cell>
          <cell r="J7174" t="str">
            <v>ATRIBUÍDO SÃO PAULO</v>
          </cell>
          <cell r="K7174" t="str">
            <v>28,55</v>
          </cell>
        </row>
        <row r="7175">
          <cell r="G7175">
            <v>101018</v>
          </cell>
          <cell r="H7175" t="str">
            <v>CARGA, MANOBRA E DESCARGA DE TUBOS METÁLICOS, DN 250 MM, EM CAMINHÃO CARROCERIA COM GUINDAUTO (MUNCK) 11,7 TM. AF_07/2020</v>
          </cell>
          <cell r="I7175" t="str">
            <v>T</v>
          </cell>
          <cell r="J7175" t="str">
            <v>ATRIBUÍDO SÃO PAULO</v>
          </cell>
          <cell r="K7175" t="str">
            <v>23,45</v>
          </cell>
        </row>
        <row r="7176">
          <cell r="G7176">
            <v>101463</v>
          </cell>
          <cell r="H7176" t="str">
            <v>CARGA, MANOBRA E DESCARGA DE TUBOS DE CONCRETO, DN 600 MM, EM CAMINHÃO CARROCERIA COM GUINDAUTO (MUNCK) 11,7 TM. AF_07/2020</v>
          </cell>
          <cell r="I7176" t="str">
            <v>T</v>
          </cell>
          <cell r="J7176" t="str">
            <v>ATRIBUÍDO SÃO PAULO</v>
          </cell>
          <cell r="K7176" t="str">
            <v>43,36</v>
          </cell>
        </row>
        <row r="7177">
          <cell r="G7177">
            <v>101464</v>
          </cell>
          <cell r="H7177" t="str">
            <v>CARGA, MANOBRA E DESCARGA DE TUBOS DE CONCRETO, DN 700 MM, EM CAMINHÃO CARROCERIA COM GUINDAUTO (MUNCK) 11,7 TM. AF_07/2020</v>
          </cell>
          <cell r="I7177" t="str">
            <v>T</v>
          </cell>
          <cell r="J7177" t="str">
            <v>ATRIBUÍDO SÃO PAULO</v>
          </cell>
          <cell r="K7177" t="str">
            <v>33,30</v>
          </cell>
        </row>
        <row r="7178">
          <cell r="G7178">
            <v>101465</v>
          </cell>
          <cell r="H7178" t="str">
            <v>CARGA, MANOBRA E DESCARGA DE TUBOS DE CONCRETO, DN 800 MM, EM CAMINHÃO CARROCERIA COM GUINDAUTO (MUNCK) 11,7 TM. AF_07/2020</v>
          </cell>
          <cell r="I7178" t="str">
            <v>T</v>
          </cell>
          <cell r="J7178" t="str">
            <v>ATRIBUÍDO SÃO PAULO</v>
          </cell>
          <cell r="K7178" t="str">
            <v>25,46</v>
          </cell>
        </row>
        <row r="7179">
          <cell r="G7179">
            <v>101466</v>
          </cell>
          <cell r="H7179" t="str">
            <v>CARGA, MANOBRA E DESCARGA DE TUBOS DE CONCRETO, DN 900 MM, EM CAMINHÃO CARROCERIA COM GUINDAUTO (MUNCK) 11,7 TM. AF_07/2020</v>
          </cell>
          <cell r="I7179" t="str">
            <v>T</v>
          </cell>
          <cell r="J7179" t="str">
            <v>ATRIBUÍDO SÃO PAULO</v>
          </cell>
          <cell r="K7179" t="str">
            <v>20,71</v>
          </cell>
        </row>
        <row r="7180">
          <cell r="G7180">
            <v>101467</v>
          </cell>
          <cell r="H7180" t="str">
            <v>CARGA, MANOBRA E DESCARGA DE TUBOS DE CONCRETO, DN 1000 MM, EM CAMINHÃO CARROCERIA COM GUINDAUTO (MUNCK) 11,7 TM. AF_07/2020</v>
          </cell>
          <cell r="I7180" t="str">
            <v>T</v>
          </cell>
          <cell r="J7180" t="str">
            <v>ATRIBUÍDO SÃO PAULO</v>
          </cell>
          <cell r="K7180" t="str">
            <v>17,33</v>
          </cell>
        </row>
        <row r="7181">
          <cell r="G7181">
            <v>101468</v>
          </cell>
          <cell r="H7181" t="str">
            <v>CARGA, MANOBRA E DESCARGA DE TUBOS DE CONCRETO, DN 1200 MM, EM CAMINHÃO CARROCERIA COM GUINDAUTO (MUNCK) 11,7 TM. AF_07/2020</v>
          </cell>
          <cell r="I7181" t="str">
            <v>T</v>
          </cell>
          <cell r="J7181" t="str">
            <v>ATRIBUÍDO SÃO PAULO</v>
          </cell>
          <cell r="K7181" t="str">
            <v>15,85</v>
          </cell>
        </row>
        <row r="7182">
          <cell r="G7182">
            <v>101469</v>
          </cell>
          <cell r="H7182" t="str">
            <v>CARGA, MANOBRA E DESCARGA DE TUBOS METÁLICOS, DN 300 MM, EM CAMINHÃO CARROCERIA COM GUINDAUTO (MUNCK) 11,7 TM. AF_07/2020</v>
          </cell>
          <cell r="I7182" t="str">
            <v>T</v>
          </cell>
          <cell r="J7182" t="str">
            <v>ATRIBUÍDO SÃO PAULO</v>
          </cell>
          <cell r="K7182" t="str">
            <v>35,48</v>
          </cell>
        </row>
        <row r="7183">
          <cell r="G7183">
            <v>101470</v>
          </cell>
          <cell r="H7183" t="str">
            <v>CARGA, MANOBRA E DESCARGA DE TUBOS METÁLICOS, DN 350 MM, EM CAMINHÃO CARROCERIA COM GUINDAUTO (MUNCK) 11,7 TM. AF_07/2020</v>
          </cell>
          <cell r="I7183" t="str">
            <v>T</v>
          </cell>
          <cell r="J7183" t="str">
            <v>ATRIBUÍDO SÃO PAULO</v>
          </cell>
          <cell r="K7183" t="str">
            <v>28,17</v>
          </cell>
        </row>
        <row r="7184">
          <cell r="G7184">
            <v>101471</v>
          </cell>
          <cell r="H7184" t="str">
            <v>CARGA, MANOBRA E DESCARGA DE TUBOS METÁLICOS, DN 400 MM, EM CAMINHÃO CARROCERIA COM GUINDAUTO (MUNCK) 11,7 TM. AF_07/2020</v>
          </cell>
          <cell r="I7184" t="str">
            <v>T</v>
          </cell>
          <cell r="J7184" t="str">
            <v>ATRIBUÍDO SÃO PAULO</v>
          </cell>
          <cell r="K7184" t="str">
            <v>24,15</v>
          </cell>
        </row>
        <row r="7185">
          <cell r="G7185">
            <v>101472</v>
          </cell>
          <cell r="H7185" t="str">
            <v>CARGA, MANOBRA E DESCARGA DE TUBOS METÁLICOS, DN 500 MM, EM CAMINHÃO CARROCERIA COM GUINDAUTO (MUNCK) 11,7 TM. AF_07/2020</v>
          </cell>
          <cell r="I7185" t="str">
            <v>T</v>
          </cell>
          <cell r="J7185" t="str">
            <v>ATRIBUÍDO SÃO PAULO</v>
          </cell>
          <cell r="K7185" t="str">
            <v>18,81</v>
          </cell>
        </row>
        <row r="7186">
          <cell r="G7186">
            <v>101473</v>
          </cell>
          <cell r="H7186" t="str">
            <v>CARGA, MANOBRA E DESCARGA DE TUBOS METÁLICOS, DN 600 MM, EM CAMINHÃO CARROCERIA COM GUINDAUTO (MUNCK) 11,7 TM. AF_07/2020</v>
          </cell>
          <cell r="I7186" t="str">
            <v>T</v>
          </cell>
          <cell r="J7186" t="str">
            <v>ATRIBUÍDO SÃO PAULO</v>
          </cell>
          <cell r="K7186" t="str">
            <v>27,07</v>
          </cell>
        </row>
        <row r="7187">
          <cell r="G7187">
            <v>101474</v>
          </cell>
          <cell r="H7187" t="str">
            <v>CARGA, MANOBRA E DESCARGA DE TUBOS METÁLICOS, DN 700 MM, EM CAMINHÃO CARROCERIA COM GUINDAUTO (MUNCK) 11,7 TM. AF_07/2020</v>
          </cell>
          <cell r="I7187" t="str">
            <v>T</v>
          </cell>
          <cell r="J7187" t="str">
            <v>ATRIBUÍDO SÃO PAULO</v>
          </cell>
          <cell r="K7187" t="str">
            <v>19,37</v>
          </cell>
        </row>
        <row r="7188">
          <cell r="G7188">
            <v>101475</v>
          </cell>
          <cell r="H7188" t="str">
            <v>CARGA, MANOBRA E DESCARGA DE TUBOS METÁLICOS, DN 800 MM, EM CAMINHÃO CARROCERIA COM GUINDAUTO (MUNCK) 11,7 TM. AF_07/2020</v>
          </cell>
          <cell r="I7188" t="str">
            <v>T</v>
          </cell>
          <cell r="J7188" t="str">
            <v>ATRIBUÍDO SÃO PAULO</v>
          </cell>
          <cell r="K7188" t="str">
            <v>17,18</v>
          </cell>
        </row>
        <row r="7189">
          <cell r="G7189">
            <v>101476</v>
          </cell>
          <cell r="H7189" t="str">
            <v>CARGA, MANOBRA E DESCARGA DE TUBOS METÁLICOS, DN 900 MM, EM CAMINHÃO CARROCERIA COM GUINDAUTO (MUNCK) 11,7 TM. AF_07/2020</v>
          </cell>
          <cell r="I7189" t="str">
            <v>T</v>
          </cell>
          <cell r="J7189" t="str">
            <v>ATRIBUÍDO SÃO PAULO</v>
          </cell>
          <cell r="K7189" t="str">
            <v>15,32</v>
          </cell>
        </row>
        <row r="7190">
          <cell r="G7190">
            <v>101477</v>
          </cell>
          <cell r="H7190" t="str">
            <v>CARGA, MANOBRA E DESCARGA DE TUBOS METÁLICOS, DN 1000 MM, EM CAMINHÃO CARROCERIA COM GUINDAUTO (MUNCK) 11,7 TM. AF_07/2020</v>
          </cell>
          <cell r="I7190" t="str">
            <v>T</v>
          </cell>
          <cell r="J7190" t="str">
            <v>ATRIBUÍDO SÃO PAULO</v>
          </cell>
          <cell r="K7190" t="str">
            <v>12,55</v>
          </cell>
        </row>
        <row r="7191">
          <cell r="G7191">
            <v>101478</v>
          </cell>
          <cell r="H7191" t="str">
            <v>CARGA, MANOBRA E DESCARGA DE TUBOS METÁLICOS, DN 1200 MM, EM CAMINHÃO CARROCERIA COM GUINDAUTO (MUNCK) 11,7 TM. AF_07/2020</v>
          </cell>
          <cell r="I7191" t="str">
            <v>T</v>
          </cell>
          <cell r="J7191" t="str">
            <v>ATRIBUÍDO SÃO PAULO</v>
          </cell>
          <cell r="K7191" t="str">
            <v>10,68</v>
          </cell>
        </row>
        <row r="7192">
          <cell r="G7192">
            <v>101480</v>
          </cell>
          <cell r="H7192" t="str">
            <v>CARGA, MANOBRA E DESCARGA DE TUBOS PLÁSTICOS, DN 250 MM, EM CAMINHÃO CARROCERIA COM GUINDAUTO (MUNCK) 11,7 TM. AF_07/2020</v>
          </cell>
          <cell r="I7192" t="str">
            <v>T</v>
          </cell>
          <cell r="J7192" t="str">
            <v>ATRIBUÍDO SÃO PAULO</v>
          </cell>
          <cell r="K7192" t="str">
            <v>63,45</v>
          </cell>
        </row>
        <row r="7193">
          <cell r="G7193">
            <v>101481</v>
          </cell>
          <cell r="H7193" t="str">
            <v>CARGA, MANOBRA E DESCARGA DE TUBOS PLÁSTICOS, DN 300 MM, EM CAMINHÃO CARROCERIA COM GUINDAUTO (MUNCK) 11,7 TM. AF_07/2020</v>
          </cell>
          <cell r="I7193" t="str">
            <v>T</v>
          </cell>
          <cell r="J7193" t="str">
            <v>ATRIBUÍDO SÃO PAULO</v>
          </cell>
          <cell r="K7193" t="str">
            <v>45,83</v>
          </cell>
        </row>
        <row r="7194">
          <cell r="G7194">
            <v>101482</v>
          </cell>
          <cell r="H7194" t="str">
            <v>CARGA, MANOBRA E DESCARGA DE TUBOS PLÁSTICOS, DN 400 MM, EM CAMINHÃO CARROCERIA COM GUINDAUTO (MUNCK) 11,7 TM. AF_07/2020</v>
          </cell>
          <cell r="I7194" t="str">
            <v>T</v>
          </cell>
          <cell r="J7194" t="str">
            <v>ATRIBUÍDO SÃO PAULO</v>
          </cell>
          <cell r="K7194" t="str">
            <v>34,26</v>
          </cell>
        </row>
        <row r="7195">
          <cell r="G7195">
            <v>101483</v>
          </cell>
          <cell r="H7195" t="str">
            <v>CARGA, MANOBRA E DESCARGA DE TUBOS PLÁSTICOS, DN 500 MM, EM CAMINHÃO CARROCERIA COM GUINDAUTO (MUNCK) 11,7 TM. AF_07/2020</v>
          </cell>
          <cell r="I7195" t="str">
            <v>T</v>
          </cell>
          <cell r="J7195" t="str">
            <v>ATRIBUÍDO SÃO PAULO</v>
          </cell>
          <cell r="K7195" t="str">
            <v>35,55</v>
          </cell>
        </row>
        <row r="7196">
          <cell r="G7196">
            <v>101484</v>
          </cell>
          <cell r="H7196" t="str">
            <v>CARGA, MANOBRA E DESCARGA DE TUBOS PLÁSTICOS, DN 600 MM, EM CAMINHÃO CARROCERIA COM GUINDAUTO (MUNCK) 11,7 TM. AF_07/2020</v>
          </cell>
          <cell r="I7196" t="str">
            <v>T</v>
          </cell>
          <cell r="J7196" t="str">
            <v>ATRIBUÍDO SÃO PAULO</v>
          </cell>
          <cell r="K7196" t="str">
            <v>184,25</v>
          </cell>
        </row>
        <row r="7197">
          <cell r="G7197">
            <v>101485</v>
          </cell>
          <cell r="H7197" t="str">
            <v>CARGA, MANOBRA E DESCARGA DE TUBOS PLÁSTICOS, DN 750 MM, EM CAMINHÃO CARROCERIA COM GUINDAUTO (MUNCK) 11,7 TM. AF_07/2020</v>
          </cell>
          <cell r="I7197" t="str">
            <v>T</v>
          </cell>
          <cell r="J7197" t="str">
            <v>ATRIBUÍDO SÃO PAULO</v>
          </cell>
          <cell r="K7197" t="str">
            <v>141,43</v>
          </cell>
        </row>
        <row r="7198">
          <cell r="G7198">
            <v>101486</v>
          </cell>
          <cell r="H7198" t="str">
            <v>CARGA, MANOBRA E DESCARGA DE TUBOS PLÁSTICOS, DN 900 MM, EM CAMINHÃO CARROCERIA COM GUINDAUTO (MUNCK) 11,7 TM. AF_07/2020</v>
          </cell>
          <cell r="I7198" t="str">
            <v>T</v>
          </cell>
          <cell r="J7198" t="str">
            <v>ATRIBUÍDO SÃO PAULO</v>
          </cell>
          <cell r="K7198" t="str">
            <v>127,39</v>
          </cell>
        </row>
        <row r="7199">
          <cell r="G7199">
            <v>101487</v>
          </cell>
          <cell r="H7199" t="str">
            <v>CARGA, MANOBRA E DESCARGA DE TUBOS PLÁSTICOS, DN 1000 MM, EM CAMINHÃO CARROCERIA COM GUINDAUTO (MUNCK) 11,7 TM. AF_07/2020</v>
          </cell>
          <cell r="I7199" t="str">
            <v>T</v>
          </cell>
          <cell r="J7199" t="str">
            <v>ATRIBUÍDO SÃO PAULO</v>
          </cell>
          <cell r="K7199" t="str">
            <v>93,29</v>
          </cell>
        </row>
        <row r="7200">
          <cell r="G7200">
            <v>101488</v>
          </cell>
          <cell r="H7200" t="str">
            <v>CARGA, MANOBRA E DESCARGA DE TUBOS PLÁSTICOS, DN 1200 MM, EM CAMINHÃO CARROCERIA COM GUINDAUTO (MUNCK) 11,7 TM. AF_07/2020</v>
          </cell>
          <cell r="I7200" t="str">
            <v>T</v>
          </cell>
          <cell r="J7200" t="str">
            <v>ATRIBUÍDO SÃO PAULO</v>
          </cell>
          <cell r="K7200" t="str">
            <v>80,71</v>
          </cell>
        </row>
        <row r="7201">
          <cell r="G7201">
            <v>101188</v>
          </cell>
          <cell r="H7201" t="str">
            <v>RECOMPOSIÇÃO PARCIAL DE ARAME FARPADO Nº 14 CLASSE 250, FIXADO EM CERCA COM MOURÕES DE CONCRETO - FORNECIMENTO E INSTALAÇÃO. AF_05/2020</v>
          </cell>
          <cell r="I7201" t="str">
            <v>M</v>
          </cell>
          <cell r="J7201" t="str">
            <v>COEFICIENTE DE REPRESENTATIVIDADE</v>
          </cell>
          <cell r="K7201" t="str">
            <v>5,50</v>
          </cell>
        </row>
        <row r="7202">
          <cell r="G7202">
            <v>101189</v>
          </cell>
          <cell r="H7202" t="str">
            <v>CERCA COM MOURÕES DE CONCRETO, RETO, H=3,00 M, ESPAÇAMENTO DE 2,5 M, CRAVADOS 0,5 M, COM 4 FIOS DE ARAME FARPADO Nº 14 CLASSE 250 - FORNECIMENTO E INSTALAÇÃO. AF_05/2020</v>
          </cell>
          <cell r="I7202" t="str">
            <v>M</v>
          </cell>
          <cell r="J7202" t="str">
            <v>COEFICIENTE DE REPRESENTATIVIDADE</v>
          </cell>
          <cell r="K7202" t="str">
            <v>79,67</v>
          </cell>
        </row>
        <row r="7203">
          <cell r="G7203">
            <v>101190</v>
          </cell>
          <cell r="H7203" t="str">
            <v>CERCA COM MOURÕES DE CONCRETO, RETO, H=3,00 M, ESPAÇAMENTO DE 2,5 M, CRAVADOS 0,5 M, COM 4 FIOS DE ARAME DE AÇO OVALADO 15X17 - FORNECIMENTO E INSTALAÇÃO. AF_05/2020</v>
          </cell>
          <cell r="I7203" t="str">
            <v>M</v>
          </cell>
          <cell r="J7203" t="str">
            <v>COEFICIENTE DE REPRESENTATIVIDADE</v>
          </cell>
          <cell r="K7203" t="str">
            <v>79,03</v>
          </cell>
        </row>
        <row r="7204">
          <cell r="G7204">
            <v>101191</v>
          </cell>
          <cell r="H7204" t="str">
            <v>CERCA COM MOURÕES DE CONCRETO, RETO, H=3,00 M, ESPAÇAMENTO DE 2,5 M, CRAVADOS 0,5 M, COM 4 FIOS DE ARAME MISTO - FORNECIMENTO E INSTALAÇÃO. AF_05/2020</v>
          </cell>
          <cell r="I7204" t="str">
            <v>M</v>
          </cell>
          <cell r="J7204" t="str">
            <v>COEFICIENTE DE REPRESENTATIVIDADE</v>
          </cell>
          <cell r="K7204" t="str">
            <v>79,35</v>
          </cell>
        </row>
        <row r="7205">
          <cell r="G7205">
            <v>101192</v>
          </cell>
          <cell r="H7205" t="str">
            <v>CERCA COM MOURÕES DE CONCRETO, RETO, H=2,30 M, ESPAÇAMENTO DE 2,5 M, CRAVADOS 0,5 M, COM 4 FIOS DE ARAME FARPADO Nº 14 CLASSE 250 - FORNECIMENTO E INSTALAÇÃO. AF_05/2020</v>
          </cell>
          <cell r="I7205" t="str">
            <v>M</v>
          </cell>
          <cell r="J7205" t="str">
            <v>COEFICIENTE DE REPRESENTATIVIDADE</v>
          </cell>
          <cell r="K7205" t="str">
            <v>76,71</v>
          </cell>
        </row>
        <row r="7206">
          <cell r="G7206">
            <v>101193</v>
          </cell>
          <cell r="H7206" t="str">
            <v>CERCA COM MOURÕES DE CONCRETO, RETO, H=2,30 M, ESPAÇAMENTO DE 2,5 M, CRAVADOS 0,5 M, COM 4 FIOS DE ARAME DE AÇO OVALADO 15X17 - FORNECIMENTO E INSTALAÇÃO. AF_05/2020</v>
          </cell>
          <cell r="I7206" t="str">
            <v>M</v>
          </cell>
          <cell r="J7206" t="str">
            <v>COEFICIENTE DE REPRESENTATIVIDADE</v>
          </cell>
          <cell r="K7206" t="str">
            <v>70,54</v>
          </cell>
        </row>
        <row r="7207">
          <cell r="G7207">
            <v>101194</v>
          </cell>
          <cell r="H7207" t="str">
            <v>CERCA COM MOURÕES DE CONCRETO, RETO, H=2,30 M, ESPAÇAMENTO DE 2,5 M, CRAVADOS 0,5 M, COM 4 FIOS DE ARAME MISTO - FORNECIMENTO E INSTALAÇÃO. AF_05/2020</v>
          </cell>
          <cell r="I7207" t="str">
            <v>M</v>
          </cell>
          <cell r="J7207" t="str">
            <v>COEFICIENTE DE REPRESENTATIVIDADE</v>
          </cell>
          <cell r="K7207" t="str">
            <v>70,86</v>
          </cell>
        </row>
        <row r="7208">
          <cell r="G7208">
            <v>101197</v>
          </cell>
          <cell r="H7208" t="str">
            <v>CERCA COM MOURÕES DE CONCRETO, SEÇÃO "T" PONTA INCLINADA, 10X10 CM, ESPAÇAMENTO DE 2,5 M, CRAVADOS 0,5 M, COM 11 FIOS DE ARAME FARPADO Nº 14 - FORNECIMENTO E INSTALAÇÃO. AF_05/2020</v>
          </cell>
          <cell r="I7208" t="str">
            <v>M</v>
          </cell>
          <cell r="J7208" t="str">
            <v>COEFICIENTE DE REPRESENTATIVIDADE</v>
          </cell>
          <cell r="K7208" t="str">
            <v>137,03</v>
          </cell>
        </row>
        <row r="7209">
          <cell r="G7209">
            <v>101198</v>
          </cell>
          <cell r="H7209" t="str">
            <v>CERCA COM MOURÕES DE CONCRETO, SEÇÃO "T" PONTA INCLINADA, 10X10 CM, ESPAÇAMENTO DE 2,5 M, CRAVADOS 0,5 M, COM 11 FIOS DE ARAME DE AÇO OVALADO 15X17 - FORNECIMENTO E INSTALAÇÃO. AF_05/2020</v>
          </cell>
          <cell r="I7209" t="str">
            <v>M</v>
          </cell>
          <cell r="J7209" t="str">
            <v>COEFICIENTE DE REPRESENTATIVIDADE</v>
          </cell>
          <cell r="K7209" t="str">
            <v>101,14</v>
          </cell>
        </row>
        <row r="7210">
          <cell r="G7210">
            <v>101199</v>
          </cell>
          <cell r="H7210" t="str">
            <v>CERCA COM MOURÕES DE CONCRETO, SEÇÃO "T" PONTA INCLINADA, 10X10CM, ESPAÇAMENTO DE 2,5M, CRAVADOS 0,5M, COM 11 FIOS DE ARAME MISTO - FORNECIMENTO E INSTALAÇÃO. AF_05/2020</v>
          </cell>
          <cell r="I7210" t="str">
            <v>M</v>
          </cell>
          <cell r="J7210" t="str">
            <v>COEFICIENTE DE REPRESENTATIVIDADE</v>
          </cell>
          <cell r="K7210" t="str">
            <v>101,94</v>
          </cell>
        </row>
        <row r="7211">
          <cell r="G7211">
            <v>101200</v>
          </cell>
          <cell r="H7211" t="str">
            <v>CERCA COM MOURÕES DE MADEIRA, 7,5X7,5 CM, ESPAÇAMENTO DE 2,5 M, ALTURA LIVRE DE 2 M, CRAVADOS 0,5 M, COM 4 FIOS DE ARAME FARPADO Nº 14 CLASSE 250 - FORNECIMENTO E INSTALAÇÃO. AF_05/2020</v>
          </cell>
          <cell r="I7211" t="str">
            <v>M</v>
          </cell>
          <cell r="J7211" t="str">
            <v>COEFICIENTE DE REPRESENTATIVIDADE</v>
          </cell>
          <cell r="K7211" t="str">
            <v>62,87</v>
          </cell>
        </row>
        <row r="7212">
          <cell r="G7212">
            <v>101201</v>
          </cell>
          <cell r="H7212" t="str">
            <v>CERCA COM MOURÕES DE MADEIRA, 7,5X7,5 CM, ESPAÇAMENTO DE 2,5 M, ALTURA LIVRE DE 2 M, CRAVADOS 0,5 M, COM 8 FIOS DE ARAME FARPADO Nº 14 CLASSE 250 - FORNECIMENTO E INSTALAÇÃO. AF_05/2020</v>
          </cell>
          <cell r="I7212" t="str">
            <v>M</v>
          </cell>
          <cell r="J7212" t="str">
            <v>COEFICIENTE DE REPRESENTATIVIDADE</v>
          </cell>
          <cell r="K7212" t="str">
            <v>74,91</v>
          </cell>
        </row>
        <row r="7213">
          <cell r="G7213">
            <v>101202</v>
          </cell>
          <cell r="H7213" t="str">
            <v>CERCA COM MOURÕES DE MADEIRA ROLIÇA, DIÂMETRO 11 CM, ESPAÇAMENTO DE 2,5 M, ALTURA LIVRE DE 1,7 M, CRAVADOS 0,5 M, COM 5 FIOS DE ARAME FARPADO Nº 14 CLASSE 250 - FORNECIMENTO E INSTALAÇÃO. AF_05/2020</v>
          </cell>
          <cell r="I7213" t="str">
            <v>M</v>
          </cell>
          <cell r="J7213" t="str">
            <v>COEFICIENTE DE REPRESENTATIVIDADE</v>
          </cell>
          <cell r="K7213" t="str">
            <v>37,49</v>
          </cell>
        </row>
        <row r="7214">
          <cell r="G7214">
            <v>101203</v>
          </cell>
          <cell r="H7214" t="str">
            <v>CERCA COM MOURÕES DE MADEIRA ROLIÇA, DIÂMETRO 11 CM, ESPAÇAMENTO DE 2,5 M, ALTURA LIVRE DE 1,7 M, CRAVADOS 0,5 M, COM 5 FIOS DE ARAME DE AÇO OVALADO 15X17 - FORNECIMENTO E INSTALAÇÃO. AF_05/2020</v>
          </cell>
          <cell r="I7214" t="str">
            <v>M</v>
          </cell>
          <cell r="J7214" t="str">
            <v>COEFICIENTE DE REPRESENTATIVIDADE</v>
          </cell>
          <cell r="K7214" t="str">
            <v>36,69</v>
          </cell>
        </row>
        <row r="7215">
          <cell r="G7215">
            <v>101204</v>
          </cell>
          <cell r="H7215" t="str">
            <v>CERCA COM MOURÕES DE MADEIRA ROLIÇA, DIÂMETRO 11 CM, ESPAÇAMENTO DE 2,5 M, ALTURA LIVRE DE 1,7 M, CRAVADOS 0,5 M, COM 5 FIOS DE ARAME MISTO - FORNECIMENTO E INSTALAÇÃO. AF_05/2020</v>
          </cell>
          <cell r="I7215" t="str">
            <v>M</v>
          </cell>
          <cell r="J7215" t="str">
            <v>COEFICIENTE DE REPRESENTATIVIDADE</v>
          </cell>
          <cell r="K7215" t="str">
            <v>37,01</v>
          </cell>
        </row>
        <row r="7216">
          <cell r="G7216">
            <v>101205</v>
          </cell>
          <cell r="H7216" t="str">
            <v>PORTÃO COM MOURÕES DE MADEIRA ROLIÇA, DIÂMETRO 11 CM, COM 5 FIOS DE ARAME FARPADO Nº 14 CLASSE 250, SEM DOBRADIÇAS - FORNECIMENTO E INSTALAÇÃO. AF_05/2020</v>
          </cell>
          <cell r="I7216" t="str">
            <v>M</v>
          </cell>
          <cell r="J7216" t="str">
            <v>COEFICIENTE DE REPRESENTATIVIDADE</v>
          </cell>
          <cell r="K7216" t="str">
            <v>37,49</v>
          </cell>
        </row>
        <row r="7217">
          <cell r="G7217">
            <v>102362</v>
          </cell>
          <cell r="H7217" t="str">
            <v>ALAMBRADO PARA QUADRA POLIESPORTIVA, ESTRUTURADO POR TUBOS DE ACO GALVANIZADO, (MONTANTES COM DIAMETRO 2", TRAVESSAS E ESCORAS COM DIÂMETRO 1 ¼"), COM TELA DE ARAME GALVANIZADO, FIO 14 BWG E MALHA QUADRADA 5X5CM (EXCETO MURETA). AF_03/2021</v>
          </cell>
          <cell r="I7217" t="str">
            <v>M2</v>
          </cell>
          <cell r="J7217" t="str">
            <v>COEFICIENTE DE REPRESENTATIVIDADE</v>
          </cell>
          <cell r="K7217" t="str">
            <v>159,42</v>
          </cell>
        </row>
        <row r="7218">
          <cell r="G7218">
            <v>102363</v>
          </cell>
          <cell r="H7218" t="str">
            <v>ALAMBRADO PARA QUADRA POLIESPORTIVA, ESTRUTURADO POR TUBOS DE ACO GALVANIZADO, (MONTANTES COM DIAMETRO 2", TRAVESSAS E ESCORAS COM DIÂMETRO 1 ¼"), COM TELA DE ARAME GALVANIZADO, FIO 12 BWG E MALHA QUADRADA 5X5CM (EXCETO MURETA). AF_03/2021</v>
          </cell>
          <cell r="I7218" t="str">
            <v>M2</v>
          </cell>
          <cell r="J7218" t="str">
            <v>COEFICIENTE DE REPRESENTATIVIDADE</v>
          </cell>
          <cell r="K7218" t="str">
            <v>168,71</v>
          </cell>
        </row>
        <row r="7219">
          <cell r="G7219">
            <v>102364</v>
          </cell>
          <cell r="H7219" t="str">
            <v>ALAMBRADO PARA QUADRA POLIESPORTIVA, ESTRUTURADO POR TUBOS DE ACO GALVANIZADO, (MONTANTES COM DIAMETRO 2", TRAVESSAS E ESCORAS COM DIÂMETRO 1 ¼"), COM TELA DE ARAME GALVANIZADO, FIO 10 BWG E MALHA QUADRADA 5X5CM (EXCETO MURETA). AF_03/2021</v>
          </cell>
          <cell r="I7219" t="str">
            <v>M2</v>
          </cell>
          <cell r="J7219" t="str">
            <v>COEFICIENTE DE REPRESENTATIVIDADE</v>
          </cell>
          <cell r="K7219" t="str">
            <v>185,75</v>
          </cell>
        </row>
        <row r="7220">
          <cell r="G7220">
            <v>98509</v>
          </cell>
          <cell r="H7220" t="str">
            <v>PLANTIO DE ARBUSTO OU  CERCA VIVA. AF_07/2024</v>
          </cell>
          <cell r="I7220" t="str">
            <v>UN</v>
          </cell>
          <cell r="J7220" t="str">
            <v>COEFICIENTE DE REPRESENTATIVIDADE</v>
          </cell>
          <cell r="K7220" t="str">
            <v>63,58</v>
          </cell>
        </row>
        <row r="7221">
          <cell r="G7221">
            <v>98510</v>
          </cell>
          <cell r="H7221" t="str">
            <v>PLANTIO DE ÁRVORE ORNAMENTAL COM ALTURA DE MUDA MENOR OU IGUAL A 2,00 M . AF_07/2024</v>
          </cell>
          <cell r="I7221" t="str">
            <v>UN</v>
          </cell>
          <cell r="J7221" t="str">
            <v>COEFICIENTE DE REPRESENTATIVIDADE</v>
          </cell>
          <cell r="K7221" t="str">
            <v>98,58</v>
          </cell>
        </row>
        <row r="7222">
          <cell r="G7222">
            <v>98511</v>
          </cell>
          <cell r="H7222" t="str">
            <v>PLANTIO DE ÁRVORE ORNAMENTAL COM ALTURA DE MUDA MAIOR QUE 2,00 M E MENOR OU IGUAL A 4,00 M . AF_07/2024</v>
          </cell>
          <cell r="I7222" t="str">
            <v>UN</v>
          </cell>
          <cell r="J7222" t="str">
            <v>COEFICIENTE DE REPRESENTATIVIDADE</v>
          </cell>
          <cell r="K7222" t="str">
            <v>180,50</v>
          </cell>
        </row>
        <row r="7223">
          <cell r="G7223">
            <v>98516</v>
          </cell>
          <cell r="H7223" t="str">
            <v>PLANTIO DE PALMEIRA COM ALTURA DE MUDA MENOR OU IGUAL A 2,00 M . AF_07/2024</v>
          </cell>
          <cell r="I7223" t="str">
            <v>UN</v>
          </cell>
          <cell r="J7223" t="str">
            <v>ATRIBUÍDO SÃO PAULO</v>
          </cell>
          <cell r="K7223" t="str">
            <v>331,27</v>
          </cell>
        </row>
        <row r="7224">
          <cell r="G7224">
            <v>98519</v>
          </cell>
          <cell r="H7224" t="str">
            <v>REVOLVIMENTO E LIMPEZA MANUAL DE SOLO. AF_07/2024</v>
          </cell>
          <cell r="I7224" t="str">
            <v>M2</v>
          </cell>
          <cell r="J7224" t="str">
            <v>COEFICIENTE DE REPRESENTATIVIDADE</v>
          </cell>
          <cell r="K7224" t="str">
            <v>3,19</v>
          </cell>
        </row>
        <row r="7225">
          <cell r="G7225">
            <v>98520</v>
          </cell>
          <cell r="H7225" t="str">
            <v>APLICAÇÃO DE ADUBO EM SOLO. AF_07/2024</v>
          </cell>
          <cell r="I7225" t="str">
            <v>M2</v>
          </cell>
          <cell r="J7225" t="str">
            <v>COEFICIENTE DE REPRESENTATIVIDADE</v>
          </cell>
          <cell r="K7225" t="str">
            <v>6,14</v>
          </cell>
        </row>
        <row r="7226">
          <cell r="G7226">
            <v>98521</v>
          </cell>
          <cell r="H7226" t="str">
            <v>APLICAÇÃO DE CALCÁRIO PARA CORREÇÃO DO PH DO SOLO. AF_07/2024</v>
          </cell>
          <cell r="I7226" t="str">
            <v>M2</v>
          </cell>
          <cell r="J7226" t="str">
            <v>COEFICIENTE DE REPRESENTATIVIDADE</v>
          </cell>
          <cell r="K7226" t="str">
            <v>0,29</v>
          </cell>
        </row>
        <row r="7227">
          <cell r="G7227">
            <v>98522</v>
          </cell>
          <cell r="H7227" t="str">
            <v>ALAMBRADO EM MOURÕES DE CONCRETO, COM TELA DE ARAME GALVANIZADO (INCLUSIVE MURETA EM CONCRETO). AF_05/2018</v>
          </cell>
          <cell r="I7227" t="str">
            <v>M</v>
          </cell>
          <cell r="J7227" t="str">
            <v>COEFICIENTE DE REPRESENTATIVIDADE</v>
          </cell>
          <cell r="K7227" t="str">
            <v>162,78</v>
          </cell>
        </row>
        <row r="7228">
          <cell r="G7228">
            <v>98524</v>
          </cell>
          <cell r="H7228" t="str">
            <v>LIMPEZA MANUAL DE VEGETAÇÃO EM TERRENO COM ENXADA. AF_03/2024</v>
          </cell>
          <cell r="I7228" t="str">
            <v>M2</v>
          </cell>
          <cell r="J7228" t="str">
            <v>COLETADO</v>
          </cell>
          <cell r="K7228" t="str">
            <v>3,95</v>
          </cell>
        </row>
        <row r="7229">
          <cell r="G7229">
            <v>105521</v>
          </cell>
          <cell r="H7229" t="str">
            <v>ESPALHAMENTO DE TERRA VEGETAL PARA O PLANTIO. AF_07/2024</v>
          </cell>
          <cell r="I7229" t="str">
            <v>M2</v>
          </cell>
          <cell r="J7229" t="str">
            <v>COEFICIENTE DE REPRESENTATIVIDADE</v>
          </cell>
          <cell r="K7229" t="str">
            <v>4,00</v>
          </cell>
        </row>
        <row r="7230">
          <cell r="G7230">
            <v>98503</v>
          </cell>
          <cell r="H7230" t="str">
            <v>PLANTIO DE GRAMA EM PAVIMENTO CONCREGRAMA. AF_07/2024</v>
          </cell>
          <cell r="I7230" t="str">
            <v>M2</v>
          </cell>
          <cell r="J7230" t="str">
            <v>COEFICIENTE DE REPRESENTATIVIDADE</v>
          </cell>
          <cell r="K7230" t="str">
            <v>22,98</v>
          </cell>
        </row>
        <row r="7231">
          <cell r="G7231">
            <v>98504</v>
          </cell>
          <cell r="H7231" t="str">
            <v>PLANTIO DE GRAMA BATATAIS EM PLACAS. AF_07/2024</v>
          </cell>
          <cell r="I7231" t="str">
            <v>M2</v>
          </cell>
          <cell r="J7231" t="str">
            <v>COEFICIENTE DE REPRESENTATIVIDADE</v>
          </cell>
          <cell r="K7231" t="str">
            <v>13,86</v>
          </cell>
        </row>
        <row r="7232">
          <cell r="G7232">
            <v>98505</v>
          </cell>
          <cell r="H7232" t="str">
            <v>PLANTIO DE FORRAÇÃO. AF_07/2024</v>
          </cell>
          <cell r="I7232" t="str">
            <v>M2</v>
          </cell>
          <cell r="J7232" t="str">
            <v>COEFICIENTE DE REPRESENTATIVIDADE</v>
          </cell>
          <cell r="K7232" t="str">
            <v>93,28</v>
          </cell>
        </row>
        <row r="7233">
          <cell r="G7233">
            <v>103946</v>
          </cell>
          <cell r="H7233" t="str">
            <v>PLANTIO DE GRAMA ESMERALDA OU SÃO CARLOS OU CURITIBANA, EM PLACAS. AF_07/2024</v>
          </cell>
          <cell r="I7233" t="str">
            <v>M2</v>
          </cell>
          <cell r="J7233" t="str">
            <v>COEFICIENTE DE REPRESENTATIVIDADE</v>
          </cell>
          <cell r="K7233" t="str">
            <v>18,15</v>
          </cell>
        </row>
        <row r="7234">
          <cell r="G7234">
            <v>105000</v>
          </cell>
          <cell r="H7234" t="str">
            <v>RAMPA DE ACESSIBILIDADE PARA ACESSO A EDIFICAÇÕES COM INCLINAÇÃO DE 8,33% EM CONCRETO MOLDADO IN LOCO, COM LARGURA DE 1,20M, FCK 25MPA, NÃO ARMADA, COM JUNTA A CADA 2M COM CORTE À SECO. AF_03/2024_PA</v>
          </cell>
          <cell r="I7234" t="str">
            <v>M</v>
          </cell>
          <cell r="J7234" t="str">
            <v>COEFICIENTE DE REPRESENTATIVIDADE</v>
          </cell>
          <cell r="K7234" t="str">
            <v>1.376,63</v>
          </cell>
        </row>
        <row r="7235">
          <cell r="G7235">
            <v>105001</v>
          </cell>
          <cell r="H7235" t="str">
            <v>RAMPA DE ACESSIBILIDADE PARA ACESSO A EDIFICAÇÕES COM INCLINAÇÃO DE 8,33% EM CONCRETO MOLDADO IN LOCO, COM LARGURA DE 1,50M, FCK 25MPA, NÃO ARMADA, COM JUNTA A CADA 2M COM CORTE À SECO. AF_03/2024_PA</v>
          </cell>
          <cell r="I7235" t="str">
            <v>M</v>
          </cell>
          <cell r="J7235" t="str">
            <v>COEFICIENTE DE REPRESENTATIVIDADE</v>
          </cell>
          <cell r="K7235" t="str">
            <v>1.410,28</v>
          </cell>
        </row>
        <row r="7236">
          <cell r="G7236">
            <v>105002</v>
          </cell>
          <cell r="H7236" t="str">
            <v>RAMPA DE ACESSIBILIDADE EM CONCRETO MOLDADO IN LOCO, EM CALÇADA NOVA COM LARGURA MAIOR OU IGUAL À 3,00 M, FCK 25MPA, COM PISO PODOTÁTIL. AF_03/2024</v>
          </cell>
          <cell r="I7236" t="str">
            <v>UN</v>
          </cell>
          <cell r="J7236" t="str">
            <v>COEFICIENTE DE REPRESENTATIVIDADE</v>
          </cell>
          <cell r="K7236" t="str">
            <v>676,94</v>
          </cell>
        </row>
        <row r="7237">
          <cell r="G7237">
            <v>105003</v>
          </cell>
          <cell r="H7237" t="str">
            <v>RAMPA DE ACESSIBILIDADE EM CONCRETO MOLDADO IN LOCO, EM CALÇADA PRÉ EXISTENTE COM LARGURA MAIOR OU IGUAL À 3,00 M, FCK 25MPA, COM PISO PODOTÁTIL. AF_03/2024</v>
          </cell>
          <cell r="I7237" t="str">
            <v>UN</v>
          </cell>
          <cell r="J7237" t="str">
            <v>ATRIBUÍDO SÃO PAULO</v>
          </cell>
          <cell r="K7237" t="str">
            <v>1.079,79</v>
          </cell>
        </row>
        <row r="7238">
          <cell r="G7238">
            <v>105004</v>
          </cell>
          <cell r="H7238" t="str">
            <v>RAMPA DE ACESSIBILIDADE EM CONCRETO MOLDADO IN LOCO, EM CALÇADA NOVA COM LARGURA MENOR À 3,00 M, FCK 25MPA, COM PISO PODOTÁTIL. AF_03/2024</v>
          </cell>
          <cell r="I7238" t="str">
            <v>M2</v>
          </cell>
          <cell r="J7238" t="str">
            <v>COEFICIENTE DE REPRESENTATIVIDADE</v>
          </cell>
          <cell r="K7238" t="str">
            <v>115,98</v>
          </cell>
        </row>
        <row r="7239">
          <cell r="G7239">
            <v>105005</v>
          </cell>
          <cell r="H7239" t="str">
            <v>RAMPA DE ACESSIBILIDADE EM CONCRETO MOLDADO IN LOCO, EM CALÇADA PRÉ EXISTENTE COM LARGURA MENOR À 3,00 M, FCK 25MPA, COM PISO PODOTÁTIL. AF_03/2024</v>
          </cell>
          <cell r="I7239" t="str">
            <v>M2</v>
          </cell>
          <cell r="J7239" t="str">
            <v>ATRIBUÍDO SÃO PAULO</v>
          </cell>
          <cell r="K7239" t="str">
            <v>190,56</v>
          </cell>
        </row>
        <row r="7240">
          <cell r="G7240">
            <v>103185</v>
          </cell>
          <cell r="H7240" t="str">
            <v>INSTALAÇÃO DE ESQUI TRIPLO, EM TUBO DE AÇO CARBONO - EQUIPAMENTO DE GINÁSTICA PARA ACADEMIA AO AR LIVRE / ACADEMIA DA TERCEIRA IDADE - ATI, INSTALADO SOBRE PISO DE CONCRETO EXISTENTE. AF_10/2021</v>
          </cell>
          <cell r="I7240" t="str">
            <v>UN</v>
          </cell>
          <cell r="J7240" t="str">
            <v>ATRIBUÍDO SÃO PAULO</v>
          </cell>
          <cell r="K7240" t="str">
            <v>6.140,88</v>
          </cell>
        </row>
        <row r="7241">
          <cell r="G7241">
            <v>103186</v>
          </cell>
          <cell r="H7241" t="str">
            <v>INSTALAÇÃO DE MULTIEXERCITADOR COM SEIS FUNÇÕES, EM TUBO DE AÇO CARBONO - EQUIPAMENTO DE GINÁSTICA PARA ACADEMIA AO AR LIVRE / ACADEMIA DA TERCEIRA IDADE - ATI, INSTALADO SOBRE PISO DE CONCRETO EXISTENTE. AF_10/2021</v>
          </cell>
          <cell r="I7241" t="str">
            <v>UN</v>
          </cell>
          <cell r="J7241" t="str">
            <v>ATRIBUÍDO SÃO PAULO</v>
          </cell>
          <cell r="K7241" t="str">
            <v>6.481,65</v>
          </cell>
        </row>
        <row r="7242">
          <cell r="G7242">
            <v>103187</v>
          </cell>
          <cell r="H7242" t="str">
            <v>INSTALAÇÃO DE SIMULADOR DE CAMINHADA TRIPLO, EM TUBO DE AÇO CARBONO - EQUIPAMENTO DE GINÁSTICA PARA ACADEMIA AO AR LIVRE / ACADEMIA DA TERCEIRA IDADE - ATI, INSTALADO SOBRE PISO DE CONCRETO EXISTENTE. AF_10/2021</v>
          </cell>
          <cell r="I7242" t="str">
            <v>UN</v>
          </cell>
          <cell r="J7242" t="str">
            <v>ATRIBUÍDO SÃO PAULO</v>
          </cell>
          <cell r="K7242" t="str">
            <v>4.868,37</v>
          </cell>
        </row>
        <row r="7243">
          <cell r="G7243">
            <v>103188</v>
          </cell>
          <cell r="H7243" t="str">
            <v>INSTALAÇÃO DE SIMULADOR DE CAVALGADA TRIPLO, EM TUBO DE AÇO CARBONO - EQUIPAMENTO DE GINÁSTICA PARA ACADEMIA AO AR LIVRE / ACADEMIA DA TERCEIRA IDADE - ATI, INSTALADO SOBRE PISO DE CONCRETO EXISTENTE. AF_10/2021</v>
          </cell>
          <cell r="I7243" t="str">
            <v>UN</v>
          </cell>
          <cell r="J7243" t="str">
            <v>ATRIBUÍDO SÃO PAULO</v>
          </cell>
          <cell r="K7243" t="str">
            <v>5.236,31</v>
          </cell>
        </row>
        <row r="7244">
          <cell r="G7244">
            <v>103189</v>
          </cell>
          <cell r="H7244" t="str">
            <v>INSTALAÇÃO DE SIMULADOR DE REMO INDIVIDUAL, EM TUBO DE AÇO CARBONO - EQUIPAMENTO DE GINÁSTICA PARA ACADEMIA AO AR LIVRE / ACADEMIA DA TERCEIRA IDADE - ATI, INSTALADO SOBRE PISO DE CONCRETO EXISTENTE. AF_10/2021</v>
          </cell>
          <cell r="I7244" t="str">
            <v>UN</v>
          </cell>
          <cell r="J7244" t="str">
            <v>ATRIBUÍDO SÃO PAULO</v>
          </cell>
          <cell r="K7244" t="str">
            <v>2.623,39</v>
          </cell>
        </row>
        <row r="7245">
          <cell r="G7245">
            <v>103190</v>
          </cell>
          <cell r="H7245" t="str">
            <v>INSTALAÇÃO DE PRESSÃO DE PERNAS TRIPLO, EM TUBO DE AÇO CARBONO - EQUIPAMENTO DE GINÁSTICA PARA ACADEMIA AO AR LIVRE / ACADEMIA DA TERCEIRA IDADE - ATI, INSTALADO SOBRE SOLO. AF_10/2021</v>
          </cell>
          <cell r="I7245" t="str">
            <v>UN</v>
          </cell>
          <cell r="J7245" t="str">
            <v>ATRIBUÍDO SÃO PAULO</v>
          </cell>
          <cell r="K7245" t="str">
            <v>4.079,31</v>
          </cell>
        </row>
        <row r="7246">
          <cell r="G7246">
            <v>103191</v>
          </cell>
          <cell r="H7246" t="str">
            <v>INSTALAÇÃO DE ALONGADOR COM TRÊS ALTURAS, EM TUBO DE AÇO CARBONO - EQUIPAMENTO DE GINASTICA PARA ACADEMIA AO AR LIVRE / ACADEMIA DA TERCEIRA IDADE - ATI, INSTALADO SOBRE SOLO. AF_10/2021</v>
          </cell>
          <cell r="I7246" t="str">
            <v>UN</v>
          </cell>
          <cell r="J7246" t="str">
            <v>ATRIBUÍDO SÃO PAULO</v>
          </cell>
          <cell r="K7246" t="str">
            <v>2.378,01</v>
          </cell>
        </row>
        <row r="7247">
          <cell r="G7247">
            <v>103192</v>
          </cell>
          <cell r="H7247" t="str">
            <v>INSTALAÇÃO DE ROTAÇÃO DIAGONAL DUPLA, APARELHO TRIPLO, EM TUBO DE AÇO CARBONO - EQUIPAMENTO DE GINÁSTICA PARA ACADEMIA AO AR LIVRE / ACADEMIA DA TERCEIRA IDADE - ATI, INSTALADO SOBRE SOLO. AF_10/2021</v>
          </cell>
          <cell r="I7247" t="str">
            <v>UN</v>
          </cell>
          <cell r="J7247" t="str">
            <v>ATRIBUÍDO SÃO PAULO</v>
          </cell>
          <cell r="K7247" t="str">
            <v>2.531,65</v>
          </cell>
        </row>
        <row r="7248">
          <cell r="G7248">
            <v>103193</v>
          </cell>
          <cell r="H7248" t="str">
            <v>INSTALAÇÃO DE ROTAÇÃO VERTICAL DUPLO, EM TUBO DE AÇO CARBONO - EQUIPAMENTO DE GINÁSTICA PARA ACADEMIA AO AR LIVRE / ACADEMIA DA TERCEIRA IDADE - ATI, INSTALADO SOBRE SOLO. AF_10/2021</v>
          </cell>
          <cell r="I7248" t="str">
            <v>UN</v>
          </cell>
          <cell r="J7248" t="str">
            <v>ATRIBUÍDO SÃO PAULO</v>
          </cell>
          <cell r="K7248" t="str">
            <v>1.950,38</v>
          </cell>
        </row>
        <row r="7249">
          <cell r="G7249">
            <v>103194</v>
          </cell>
          <cell r="H7249" t="str">
            <v>INSTALAÇÃO DE SURF DUPLO, EM TUBO DE AÇO CARBONO - EQUIPAMENTO DE GINÁSTICA PARA ACADEMIA AO AR LIVRE / ACADEMIA DA TERCEIRA IDADE - ATI, INSTALADO SOBRE SOLO. AF_10/2021</v>
          </cell>
          <cell r="I7249" t="str">
            <v>UN</v>
          </cell>
          <cell r="J7249" t="str">
            <v>ATRIBUÍDO SÃO PAULO</v>
          </cell>
          <cell r="K7249" t="str">
            <v>2.808,35</v>
          </cell>
        </row>
        <row r="7250">
          <cell r="G7250">
            <v>103195</v>
          </cell>
          <cell r="H7250" t="str">
            <v>INSTALAÇÃO DE PLACA ORIENTATIVA SOBRE EXERCÍCIOS, 2,00M X 1,00M, EM TUBO DE AÇO CARBONO - PARA ACADEMIA AO AR LIVRE / ACADEMIA DA TERCEIRA IDADE - ATI, INSTALADO SOBRE SOLO. AF_10/2021</v>
          </cell>
          <cell r="I7250" t="str">
            <v>UN</v>
          </cell>
          <cell r="J7250" t="str">
            <v>ATRIBUÍDO SÃO PAULO</v>
          </cell>
          <cell r="K7250" t="str">
            <v>2.191,54</v>
          </cell>
        </row>
        <row r="7251">
          <cell r="G7251">
            <v>103205</v>
          </cell>
          <cell r="H7251" t="str">
            <v>INSTALAÇÃO DE PRESSÃO DE PERNAS TRIPLO, EM TUBO DE AÇO CARBONO - EQUIPAMENTO DE GINÁSTICA PARA ACADEMIA AO AR LIVRE / ACADEMIA DA TERCEIRA IDADE - ATI, INSTALADO SOBRE PISO DE CONCRETO EXISTENTE. AF_10/2021</v>
          </cell>
          <cell r="I7251" t="str">
            <v>UN</v>
          </cell>
          <cell r="J7251" t="str">
            <v>ATRIBUÍDO SÃO PAULO</v>
          </cell>
          <cell r="K7251" t="str">
            <v>4.090,72</v>
          </cell>
        </row>
        <row r="7252">
          <cell r="G7252">
            <v>103206</v>
          </cell>
          <cell r="H7252" t="str">
            <v>INSTALAÇÃO DE ALONGADOR COM TRÊS ALTURAS, EM TUBO DE AÇO CARBONO - EQUIPAMENTO DE GINÁSTICA PARA ACADEMIA AO AR LIVRE / ACADEMIA DA TERCEIRA IDADE - ATI, INSTALADO SOBRE PISO DE CONCRETO EXISTENTE. AF_10/2021</v>
          </cell>
          <cell r="I7252" t="str">
            <v>UN</v>
          </cell>
          <cell r="J7252" t="str">
            <v>ATRIBUÍDO SÃO PAULO</v>
          </cell>
          <cell r="K7252" t="str">
            <v>2.389,42</v>
          </cell>
        </row>
        <row r="7253">
          <cell r="G7253">
            <v>103207</v>
          </cell>
          <cell r="H7253" t="str">
            <v>INSTALAÇÃO DE ROTAÇÃO DIAGONAL DUPLA, APARELHO TRIPLO, EM TUBO DE AÇO CARBONO - EQUIPAMENTO DE GINÁSTICA PARA ACADEMIA AO AR LIVRE / ACADEMIA DA TERCEIRA IDADE - ATI, INSTALADO SOBRE PISO DE CONCRETO EXISTENTE. AF_10/2021</v>
          </cell>
          <cell r="I7253" t="str">
            <v>UN</v>
          </cell>
          <cell r="J7253" t="str">
            <v>ATRIBUÍDO SÃO PAULO</v>
          </cell>
          <cell r="K7253" t="str">
            <v>2.543,06</v>
          </cell>
        </row>
        <row r="7254">
          <cell r="G7254">
            <v>103208</v>
          </cell>
          <cell r="H7254" t="str">
            <v>INSTALAÇÃO DE ROTAÇÃO VERTICAL DUPLO, EM TUBO DE ACO CARBONO - EQUIPAMENTO DE GINASTICA PARA ACADEMIA AO AR LIVRE / ACADEMIA DA TERCEIRA IDADE - ATI, INSTALADO SOBRE PISO DE CONCRETO EXISTENTE. AF_10/2021</v>
          </cell>
          <cell r="I7254" t="str">
            <v>UN</v>
          </cell>
          <cell r="J7254" t="str">
            <v>ATRIBUÍDO SÃO PAULO</v>
          </cell>
          <cell r="K7254" t="str">
            <v>1.961,79</v>
          </cell>
        </row>
        <row r="7255">
          <cell r="G7255">
            <v>103209</v>
          </cell>
          <cell r="H7255" t="str">
            <v>INSTALAÇÃO DE SURF DUPLO, EM TUBO DE AÇO CARBONO - EQUIPAMENTO DE GINÁSTICA PARA ACADEMIA AO AR LIVRE / ACADEMIA DA TERCEIRA IDADE - ATI, INSTALADO SOBRE PISO DE CONCRETO EXISTENTE. AF_10/2021</v>
          </cell>
          <cell r="I7255" t="str">
            <v>UN</v>
          </cell>
          <cell r="J7255" t="str">
            <v>ATRIBUÍDO SÃO PAULO</v>
          </cell>
          <cell r="K7255" t="str">
            <v>2.819,76</v>
          </cell>
        </row>
        <row r="7256">
          <cell r="G7256">
            <v>103210</v>
          </cell>
          <cell r="H7256" t="str">
            <v>INSTALAÇÃO DE PLACA ORIENTATIVA SOBRE EXERCÍCIOS, 2,00M X 1,00M, EM TUBO DE AÇO CARBONO - PARA ACADEMIA AO AR LIVRE / ACADEMIA DA TERCEIRA IDADE - ATI, INSTALADO SOBRE PISO DE CONCRETO EXISTENTE. AF_10/2021</v>
          </cell>
          <cell r="I7256" t="str">
            <v>UN</v>
          </cell>
          <cell r="J7256" t="str">
            <v>ATRIBUÍDO SÃO PAULO</v>
          </cell>
          <cell r="K7256" t="str">
            <v>2.287,75</v>
          </cell>
        </row>
        <row r="7257">
          <cell r="G7257">
            <v>103304</v>
          </cell>
          <cell r="H7257" t="str">
            <v>INSTALAÇÃO DE BANCO METÁLICO COM ENCOSTO, 1,60 M DE COMPRIMENTO, EM TUBO DE AÇO CARBONO COM PINTURA ELETROSTÁTICA, SOBRE PISO DE CONCRETO EXISTENTE. AF_11/2021</v>
          </cell>
          <cell r="I7257" t="str">
            <v>UN</v>
          </cell>
          <cell r="J7257" t="str">
            <v>ATRIBUÍDO SÃO PAULO</v>
          </cell>
          <cell r="K7257" t="str">
            <v>1.244,31</v>
          </cell>
        </row>
        <row r="7258">
          <cell r="G7258">
            <v>103307</v>
          </cell>
          <cell r="H7258" t="str">
            <v>INSTALAÇÃO DE LIXEIRA METÁLICA DUPLA, CAPACIDADE DE 60 L, EM TUBO DE AÇO CARBONO E CESTOS EM CHAPA DE AÇO COM PINTURA ELETROSTÁTICA, SOBRE PISO DE CONCRETO EXISTENTE. AF_11/2021</v>
          </cell>
          <cell r="I7258" t="str">
            <v>UN</v>
          </cell>
          <cell r="J7258" t="str">
            <v>ATRIBUÍDO SÃO PAULO</v>
          </cell>
          <cell r="K7258" t="str">
            <v>1.330,33</v>
          </cell>
        </row>
        <row r="7259">
          <cell r="G7259">
            <v>103310</v>
          </cell>
          <cell r="H7259" t="str">
            <v>INSTALAÇÃO DE LIXEIRA METÁLICA DUPLA, CAPACIDADE DE 60 L, EM TUBO DE AÇO CARBONO E CESTOS EM CHAPA DE AÇO COM PINTURA ELETROSTÁTICA, SOBRE SOLO. AF_11/2021</v>
          </cell>
          <cell r="I7259" t="str">
            <v>UN</v>
          </cell>
          <cell r="J7259" t="str">
            <v>ATRIBUÍDO SÃO PAULO</v>
          </cell>
          <cell r="K7259" t="str">
            <v>1.284,03</v>
          </cell>
        </row>
        <row r="7260">
          <cell r="G7260">
            <v>103314</v>
          </cell>
          <cell r="H7260" t="str">
            <v>INSTALAÇÃO DE PERGOLADO DE MADEIRA, EM MAÇARANDUBA, ANGELIM OU EQUIVALENTE DA REGIÃO, FIXADO COM CONCRETO SOBRE PISO DE CONCRETO EXISTENTE. AF_11/2021</v>
          </cell>
          <cell r="I7260" t="str">
            <v>M2</v>
          </cell>
          <cell r="J7260" t="str">
            <v>COEFICIENTE DE REPRESENTATIVIDADE</v>
          </cell>
          <cell r="K7260" t="str">
            <v>339,28</v>
          </cell>
        </row>
        <row r="7261">
          <cell r="G7261">
            <v>103315</v>
          </cell>
          <cell r="H7261" t="str">
            <v>INSTALAÇÃO DE PERGOLADO DE MADEIRA, EM MAÇARANDUBA, ANGELIM OU EQUIVALENTE DA REGIÃO, FIXADO COM CONCRETO SOBRE SOLO. AF_11/2021</v>
          </cell>
          <cell r="I7261" t="str">
            <v>M2</v>
          </cell>
          <cell r="J7261" t="str">
            <v>COEFICIENTE DE REPRESENTATIVIDADE</v>
          </cell>
          <cell r="K7261" t="str">
            <v>331,38</v>
          </cell>
        </row>
        <row r="7262">
          <cell r="G7262">
            <v>103769</v>
          </cell>
          <cell r="H7262" t="str">
            <v>PAR DE TABELAS DE BASQUETE DE COMPENSADO NAVAL, COM AROS E REDES - FORNECIMENTO E INSTALAÇÃO. AF_03/2022</v>
          </cell>
          <cell r="I7262" t="str">
            <v>UN</v>
          </cell>
          <cell r="J7262" t="str">
            <v>COEFICIENTE DE REPRESENTATIVIDADE</v>
          </cell>
          <cell r="K7262" t="str">
            <v>3.032,48</v>
          </cell>
        </row>
        <row r="7263">
          <cell r="G7263">
            <v>98525</v>
          </cell>
          <cell r="H7263" t="str">
            <v>LIMPEZA MECANIZADA DE CAMADA VEGETAL, VEGETAÇÃO E PEQUENAS ÁRVORES (DIÂMETRO DE TRONCO MENOR QUE 0,20 M), COM TRATOR DE ESTEIRAS. AF_03/2024</v>
          </cell>
          <cell r="I7263" t="str">
            <v>M2</v>
          </cell>
          <cell r="J7263" t="str">
            <v>COEFICIENTE DE REPRESENTATIVIDADE</v>
          </cell>
          <cell r="K7263" t="str">
            <v>0,64</v>
          </cell>
        </row>
        <row r="7264">
          <cell r="G7264">
            <v>98526</v>
          </cell>
          <cell r="H7264" t="str">
            <v>REMOÇÃO DE RAÍZES REMANESCENTES DE TRONCO DE ÁRVORE COM DIÂMETRO MAIOR OU IGUAL A 0,20 M E MENOR QUE 0,40 M. AF_03/2024</v>
          </cell>
          <cell r="I7264" t="str">
            <v>UN</v>
          </cell>
          <cell r="J7264" t="str">
            <v>COEFICIENTE DE REPRESENTATIVIDADE</v>
          </cell>
          <cell r="K7264" t="str">
            <v>123,78</v>
          </cell>
        </row>
        <row r="7265">
          <cell r="G7265">
            <v>98527</v>
          </cell>
          <cell r="H7265" t="str">
            <v>REMOÇÃO DE RAÍZES REMANESCENTES DE TRONCO DE ÁRVORE COM DIÂMETRO MAIOR OU IGUAL A 0,40 M E MENOR QUE 0,60 M. AF_03/2024</v>
          </cell>
          <cell r="I7265" t="str">
            <v>UN</v>
          </cell>
          <cell r="J7265" t="str">
            <v>COEFICIENTE DE REPRESENTATIVIDADE</v>
          </cell>
          <cell r="K7265" t="str">
            <v>205,43</v>
          </cell>
        </row>
        <row r="7266">
          <cell r="G7266">
            <v>98528</v>
          </cell>
          <cell r="H7266" t="str">
            <v>REMOÇÃO DE RAÍZES REMANESCENTES DE TRONCO DE ÁRVORE COM DIÂMETRO MAIOR OU IGUAL A 0,60 M. AF_03/2024</v>
          </cell>
          <cell r="I7266" t="str">
            <v>UN</v>
          </cell>
          <cell r="J7266" t="str">
            <v>COEFICIENTE DE REPRESENTATIVIDADE</v>
          </cell>
          <cell r="K7266" t="str">
            <v>270,75</v>
          </cell>
        </row>
        <row r="7267">
          <cell r="G7267">
            <v>98529</v>
          </cell>
          <cell r="H7267" t="str">
            <v>CORTE RASO E RECORTE DE ÁRVORE COM DIÂMETRO DE TRONCO MAIOR OU IGUAL A 0,20 M E MENOR QUE 0,40 M. AF_03/2024</v>
          </cell>
          <cell r="I7267" t="str">
            <v>UN</v>
          </cell>
          <cell r="J7267" t="str">
            <v>COEFICIENTE DE REPRESENTATIVIDADE</v>
          </cell>
          <cell r="K7267" t="str">
            <v>65,01</v>
          </cell>
        </row>
        <row r="7268">
          <cell r="G7268">
            <v>98530</v>
          </cell>
          <cell r="H7268" t="str">
            <v>CORTE RASO E RECORTE DE ÁRVORE COM DIÂMETRO DE TRONCO MAIOR OU IGUAL A 0,40 M E MENOR QUE 0,60 M. AF_03/2024</v>
          </cell>
          <cell r="I7268" t="str">
            <v>UN</v>
          </cell>
          <cell r="J7268" t="str">
            <v>COEFICIENTE DE REPRESENTATIVIDADE</v>
          </cell>
          <cell r="K7268" t="str">
            <v>127,60</v>
          </cell>
        </row>
        <row r="7269">
          <cell r="G7269">
            <v>98531</v>
          </cell>
          <cell r="H7269" t="str">
            <v>CORTE RASO E RECORTE DE ÁRVORE COM DIÂMETRO DE TRONCO MAIOR OU IGUAL A 0,60 M. AF_03/2024</v>
          </cell>
          <cell r="I7269" t="str">
            <v>UN</v>
          </cell>
          <cell r="J7269" t="str">
            <v>ATRIBUÍDO SÃO PAULO</v>
          </cell>
          <cell r="K7269" t="str">
            <v>359,55</v>
          </cell>
        </row>
        <row r="7270">
          <cell r="G7270">
            <v>98532</v>
          </cell>
          <cell r="H7270" t="str">
            <v>PODA EM ALTURA DE ÁRVORE COM DIÂMETRO DE TRONCO MENOR QUE 0,20 M. AF_03/2024</v>
          </cell>
          <cell r="I7270" t="str">
            <v>UN</v>
          </cell>
          <cell r="J7270" t="str">
            <v>ATRIBUÍDO SÃO PAULO</v>
          </cell>
          <cell r="K7270" t="str">
            <v>28,82</v>
          </cell>
        </row>
        <row r="7271">
          <cell r="G7271">
            <v>98533</v>
          </cell>
          <cell r="H7271" t="str">
            <v>PODA EM ALTURA DE ÁRVORE COM DIÂMETRO DE TRONCO MAIOR OU IGUAL A 0,20 M E MENOR QUE 0,40 M. AF_03/2024</v>
          </cell>
          <cell r="I7271" t="str">
            <v>UN</v>
          </cell>
          <cell r="J7271" t="str">
            <v>ATRIBUÍDO SÃO PAULO</v>
          </cell>
          <cell r="K7271" t="str">
            <v>107,46</v>
          </cell>
        </row>
        <row r="7272">
          <cell r="G7272">
            <v>98534</v>
          </cell>
          <cell r="H7272" t="str">
            <v>PODA EM ALTURA DE ÁRVORE COM DIÂMETRO DE TRONCO MAIOR OU IGUAL A 0,40 M E MENOR QUE 0,60 M. AF_03/2024</v>
          </cell>
          <cell r="I7272" t="str">
            <v>UN</v>
          </cell>
          <cell r="J7272" t="str">
            <v>ATRIBUÍDO SÃO PAULO</v>
          </cell>
          <cell r="K7272" t="str">
            <v>297,61</v>
          </cell>
        </row>
        <row r="7273">
          <cell r="G7273">
            <v>98535</v>
          </cell>
          <cell r="H7273" t="str">
            <v>PODA EM ALTURA DE ÁRVORE COM DIÂMETRO DE TRONCO MAIOR OU IGUAL A 0,60 M. AF_03/2024</v>
          </cell>
          <cell r="I7273" t="str">
            <v>UN</v>
          </cell>
          <cell r="J7273" t="str">
            <v>ATRIBUÍDO SÃO PAULO</v>
          </cell>
          <cell r="K7273" t="str">
            <v>620,39</v>
          </cell>
        </row>
        <row r="7274">
          <cell r="G7274">
            <v>88238</v>
          </cell>
          <cell r="H7274" t="str">
            <v>AJUDANTE DE ARMADOR COM ENCARGOS COMPLEMENTARES</v>
          </cell>
          <cell r="I7274" t="str">
            <v>H</v>
          </cell>
          <cell r="J7274" t="str">
            <v>COEFICIENTE DE REPRESENTATIVIDADE</v>
          </cell>
          <cell r="K7274" t="str">
            <v>20,40</v>
          </cell>
        </row>
        <row r="7275">
          <cell r="G7275">
            <v>88239</v>
          </cell>
          <cell r="H7275" t="str">
            <v>AJUDANTE DE CARPINTEIRO COM ENCARGOS COMPLEMENTARES</v>
          </cell>
          <cell r="I7275" t="str">
            <v>H</v>
          </cell>
          <cell r="J7275" t="str">
            <v>COEFICIENTE DE REPRESENTATIVIDADE</v>
          </cell>
          <cell r="K7275" t="str">
            <v>20,32</v>
          </cell>
        </row>
        <row r="7276">
          <cell r="G7276">
            <v>88240</v>
          </cell>
          <cell r="H7276" t="str">
            <v>AJUDANTE DE ESTRUTURA METÁLICA COM ENCARGOS COMPLEMENTARES</v>
          </cell>
          <cell r="I7276" t="str">
            <v>H</v>
          </cell>
          <cell r="J7276" t="str">
            <v>COEFICIENTE DE REPRESENTATIVIDADE</v>
          </cell>
          <cell r="K7276" t="str">
            <v>19,21</v>
          </cell>
        </row>
        <row r="7277">
          <cell r="G7277">
            <v>88241</v>
          </cell>
          <cell r="H7277" t="str">
            <v>AJUDANTE DE OPERAÇÃO EM GERAL COM ENCARGOS COMPLEMENTARES</v>
          </cell>
          <cell r="I7277" t="str">
            <v>H</v>
          </cell>
          <cell r="J7277" t="str">
            <v>COEFICIENTE DE REPRESENTATIVIDADE</v>
          </cell>
          <cell r="K7277" t="str">
            <v>21,60</v>
          </cell>
        </row>
        <row r="7278">
          <cell r="G7278">
            <v>88242</v>
          </cell>
          <cell r="H7278" t="str">
            <v>AJUDANTE DE PEDREIRO COM ENCARGOS COMPLEMENTARES</v>
          </cell>
          <cell r="I7278" t="str">
            <v>H</v>
          </cell>
          <cell r="J7278" t="str">
            <v>COEFICIENTE DE REPRESENTATIVIDADE</v>
          </cell>
          <cell r="K7278" t="str">
            <v>20,46</v>
          </cell>
        </row>
        <row r="7279">
          <cell r="G7279">
            <v>88243</v>
          </cell>
          <cell r="H7279" t="str">
            <v>AJUDANTE ESPECIALIZADO COM ENCARGOS COMPLEMENTARES</v>
          </cell>
          <cell r="I7279" t="str">
            <v>H</v>
          </cell>
          <cell r="J7279" t="str">
            <v>COEFICIENTE DE REPRESENTATIVIDADE</v>
          </cell>
          <cell r="K7279" t="str">
            <v>21,48</v>
          </cell>
        </row>
        <row r="7280">
          <cell r="G7280">
            <v>88245</v>
          </cell>
          <cell r="H7280" t="str">
            <v>ARMADOR COM ENCARGOS COMPLEMENTARES</v>
          </cell>
          <cell r="I7280" t="str">
            <v>H</v>
          </cell>
          <cell r="J7280" t="str">
            <v>COEFICIENTE DE REPRESENTATIVIDADE</v>
          </cell>
          <cell r="K7280" t="str">
            <v>25,06</v>
          </cell>
        </row>
        <row r="7281">
          <cell r="G7281">
            <v>88246</v>
          </cell>
          <cell r="H7281" t="str">
            <v>ASSENTADOR DE TUBOS COM ENCARGOS COMPLEMENTARES</v>
          </cell>
          <cell r="I7281" t="str">
            <v>H</v>
          </cell>
          <cell r="J7281" t="str">
            <v>COEFICIENTE DE REPRESENTATIVIDADE</v>
          </cell>
          <cell r="K7281" t="str">
            <v>19,83</v>
          </cell>
        </row>
        <row r="7282">
          <cell r="G7282">
            <v>88247</v>
          </cell>
          <cell r="H7282" t="str">
            <v>AUXILIAR DE ELETRICISTA COM ENCARGOS COMPLEMENTARES</v>
          </cell>
          <cell r="I7282" t="str">
            <v>H</v>
          </cell>
          <cell r="J7282" t="str">
            <v>COEFICIENTE DE REPRESENTATIVIDADE</v>
          </cell>
          <cell r="K7282" t="str">
            <v>20,82</v>
          </cell>
        </row>
        <row r="7283">
          <cell r="G7283">
            <v>88248</v>
          </cell>
          <cell r="H7283" t="str">
            <v>AUXILIAR DE ENCANADOR OU BOMBEIRO HIDRÁULICO COM ENCARGOS COMPLEMENTARES</v>
          </cell>
          <cell r="I7283" t="str">
            <v>H</v>
          </cell>
          <cell r="J7283" t="str">
            <v>COEFICIENTE DE REPRESENTATIVIDADE</v>
          </cell>
          <cell r="K7283" t="str">
            <v>19,82</v>
          </cell>
        </row>
        <row r="7284">
          <cell r="G7284">
            <v>88249</v>
          </cell>
          <cell r="H7284" t="str">
            <v>AUXILIAR DE LABORATÓRIO COM ENCARGOS COMPLEMENTARES</v>
          </cell>
          <cell r="I7284" t="str">
            <v>H</v>
          </cell>
          <cell r="J7284" t="str">
            <v>COEFICIENTE DE REPRESENTATIVIDADE</v>
          </cell>
          <cell r="K7284" t="str">
            <v>26,58</v>
          </cell>
        </row>
        <row r="7285">
          <cell r="G7285">
            <v>88250</v>
          </cell>
          <cell r="H7285" t="str">
            <v>AUXILIAR DE MECÂNICO COM ENCARGOS COMPLEMENTARES</v>
          </cell>
          <cell r="I7285" t="str">
            <v>H</v>
          </cell>
          <cell r="J7285" t="str">
            <v>COEFICIENTE DE REPRESENTATIVIDADE</v>
          </cell>
          <cell r="K7285" t="str">
            <v>19,21</v>
          </cell>
        </row>
        <row r="7286">
          <cell r="G7286">
            <v>88251</v>
          </cell>
          <cell r="H7286" t="str">
            <v>AUXILIAR DE SERRALHEIRO COM ENCARGOS COMPLEMENTARES</v>
          </cell>
          <cell r="I7286" t="str">
            <v>H</v>
          </cell>
          <cell r="J7286" t="str">
            <v>COEFICIENTE DE REPRESENTATIVIDADE</v>
          </cell>
          <cell r="K7286" t="str">
            <v>20,40</v>
          </cell>
        </row>
        <row r="7287">
          <cell r="G7287">
            <v>88252</v>
          </cell>
          <cell r="H7287" t="str">
            <v>AUXILIAR DE SERVIÇOS GERAIS COM ENCARGOS COMPLEMENTARES</v>
          </cell>
          <cell r="I7287" t="str">
            <v>H</v>
          </cell>
          <cell r="J7287" t="str">
            <v>COEFICIENTE DE REPRESENTATIVIDADE</v>
          </cell>
          <cell r="K7287" t="str">
            <v>18,68</v>
          </cell>
        </row>
        <row r="7288">
          <cell r="G7288">
            <v>88253</v>
          </cell>
          <cell r="H7288" t="str">
            <v>AUXILIAR DE TOPÓGRAFO COM ENCARGOS COMPLEMENTARES</v>
          </cell>
          <cell r="I7288" t="str">
            <v>H</v>
          </cell>
          <cell r="J7288" t="str">
            <v>COEFICIENTE DE REPRESENTATIVIDADE</v>
          </cell>
          <cell r="K7288" t="str">
            <v>18,52</v>
          </cell>
        </row>
        <row r="7289">
          <cell r="G7289">
            <v>88255</v>
          </cell>
          <cell r="H7289" t="str">
            <v>AUXILIAR TÉCNICO DE ENGENHARIA COM ENCARGOS COMPLEMENTARES</v>
          </cell>
          <cell r="I7289" t="str">
            <v>H</v>
          </cell>
          <cell r="J7289" t="str">
            <v>COEFICIENTE DE REPRESENTATIVIDADE</v>
          </cell>
          <cell r="K7289" t="str">
            <v>31,67</v>
          </cell>
        </row>
        <row r="7290">
          <cell r="G7290">
            <v>88256</v>
          </cell>
          <cell r="H7290" t="str">
            <v>AZULEJISTA OU LADRILHISTA COM ENCARGOS COMPLEMENTARES</v>
          </cell>
          <cell r="I7290" t="str">
            <v>H</v>
          </cell>
          <cell r="J7290" t="str">
            <v>COEFICIENTE DE REPRESENTATIVIDADE</v>
          </cell>
          <cell r="K7290" t="str">
            <v>26,74</v>
          </cell>
        </row>
        <row r="7291">
          <cell r="G7291">
            <v>88257</v>
          </cell>
          <cell r="H7291" t="str">
            <v>BLASTER, DINAMITADOR OU CABO DE FOGO COM ENCARGOS COMPLEMENTARES</v>
          </cell>
          <cell r="I7291" t="str">
            <v>H</v>
          </cell>
          <cell r="J7291" t="str">
            <v>COEFICIENTE DE REPRESENTATIVIDADE</v>
          </cell>
          <cell r="K7291" t="str">
            <v>22,16</v>
          </cell>
        </row>
        <row r="7292">
          <cell r="G7292">
            <v>88260</v>
          </cell>
          <cell r="H7292" t="str">
            <v>CALCETEIRO COM ENCARGOS COMPLEMENTARES</v>
          </cell>
          <cell r="I7292" t="str">
            <v>H</v>
          </cell>
          <cell r="J7292" t="str">
            <v>COEFICIENTE DE REPRESENTATIVIDADE</v>
          </cell>
          <cell r="K7292" t="str">
            <v>19,61</v>
          </cell>
        </row>
        <row r="7293">
          <cell r="G7293">
            <v>88261</v>
          </cell>
          <cell r="H7293" t="str">
            <v>CARPINTEIRO DE ESQUADRIA COM ENCARGOS COMPLEMENTARES</v>
          </cell>
          <cell r="I7293" t="str">
            <v>H</v>
          </cell>
          <cell r="J7293" t="str">
            <v>COEFICIENTE DE REPRESENTATIVIDADE</v>
          </cell>
          <cell r="K7293" t="str">
            <v>28,05</v>
          </cell>
        </row>
        <row r="7294">
          <cell r="G7294">
            <v>88262</v>
          </cell>
          <cell r="H7294" t="str">
            <v>CARPINTEIRO DE FORMAS COM ENCARGOS COMPLEMENTARES</v>
          </cell>
          <cell r="I7294" t="str">
            <v>H</v>
          </cell>
          <cell r="J7294" t="str">
            <v>COLETADO</v>
          </cell>
          <cell r="K7294" t="str">
            <v>24,92</v>
          </cell>
        </row>
        <row r="7295">
          <cell r="G7295">
            <v>88263</v>
          </cell>
          <cell r="H7295" t="str">
            <v>CAVOUQUEIRO OU OPERADOR PERFURATRIZ/ROMPEDOR COM ENCARGOS COMPLEMENTARES</v>
          </cell>
          <cell r="I7295" t="str">
            <v>H</v>
          </cell>
          <cell r="J7295" t="str">
            <v>COEFICIENTE DE REPRESENTATIVIDADE</v>
          </cell>
          <cell r="K7295" t="str">
            <v>27,10</v>
          </cell>
        </row>
        <row r="7296">
          <cell r="G7296">
            <v>88264</v>
          </cell>
          <cell r="H7296" t="str">
            <v>ELETRICISTA COM ENCARGOS COMPLEMENTARES</v>
          </cell>
          <cell r="I7296" t="str">
            <v>H</v>
          </cell>
          <cell r="J7296" t="str">
            <v>COLETADO</v>
          </cell>
          <cell r="K7296" t="str">
            <v>25,61</v>
          </cell>
        </row>
        <row r="7297">
          <cell r="G7297">
            <v>88266</v>
          </cell>
          <cell r="H7297" t="str">
            <v>ELETROTÉCNICO COM ENCARGOS COMPLEMENTARES</v>
          </cell>
          <cell r="I7297" t="str">
            <v>H</v>
          </cell>
          <cell r="J7297" t="str">
            <v>COEFICIENTE DE REPRESENTATIVIDADE</v>
          </cell>
          <cell r="K7297" t="str">
            <v>36,43</v>
          </cell>
        </row>
        <row r="7298">
          <cell r="G7298">
            <v>88267</v>
          </cell>
          <cell r="H7298" t="str">
            <v>ENCANADOR OU BOMBEIRO HIDRÁULICO COM ENCARGOS COMPLEMENTARES</v>
          </cell>
          <cell r="I7298" t="str">
            <v>H</v>
          </cell>
          <cell r="J7298" t="str">
            <v>COLETADO</v>
          </cell>
          <cell r="K7298" t="str">
            <v>24,51</v>
          </cell>
        </row>
        <row r="7299">
          <cell r="G7299">
            <v>88269</v>
          </cell>
          <cell r="H7299" t="str">
            <v>GESSEIRO COM ENCARGOS COMPLEMENTARES</v>
          </cell>
          <cell r="I7299" t="str">
            <v>H</v>
          </cell>
          <cell r="J7299" t="str">
            <v>COEFICIENTE DE REPRESENTATIVIDADE</v>
          </cell>
          <cell r="K7299" t="str">
            <v>25,62</v>
          </cell>
        </row>
        <row r="7300">
          <cell r="G7300">
            <v>88270</v>
          </cell>
          <cell r="H7300" t="str">
            <v>IMPERMEABILIZADOR COM ENCARGOS COMPLEMENTARES</v>
          </cell>
          <cell r="I7300" t="str">
            <v>H</v>
          </cell>
          <cell r="J7300" t="str">
            <v>COEFICIENTE DE REPRESENTATIVIDADE</v>
          </cell>
          <cell r="K7300" t="str">
            <v>25,27</v>
          </cell>
        </row>
        <row r="7301">
          <cell r="G7301">
            <v>88272</v>
          </cell>
          <cell r="H7301" t="str">
            <v>MACARIQUEIRO COM ENCARGOS COMPLEMENTARES</v>
          </cell>
          <cell r="I7301" t="str">
            <v>H</v>
          </cell>
          <cell r="J7301" t="str">
            <v>COEFICIENTE DE REPRESENTATIVIDADE</v>
          </cell>
          <cell r="K7301" t="str">
            <v>25,57</v>
          </cell>
        </row>
        <row r="7302">
          <cell r="G7302">
            <v>88273</v>
          </cell>
          <cell r="H7302" t="str">
            <v>MARCENEIRO COM ENCARGOS COMPLEMENTARES</v>
          </cell>
          <cell r="I7302" t="str">
            <v>H</v>
          </cell>
          <cell r="J7302" t="str">
            <v>COEFICIENTE DE REPRESENTATIVIDADE</v>
          </cell>
          <cell r="K7302" t="str">
            <v>25,01</v>
          </cell>
        </row>
        <row r="7303">
          <cell r="G7303">
            <v>88274</v>
          </cell>
          <cell r="H7303" t="str">
            <v>MARMORISTA/GRANITEIRO COM ENCARGOS COMPLEMENTARES</v>
          </cell>
          <cell r="I7303" t="str">
            <v>H</v>
          </cell>
          <cell r="J7303" t="str">
            <v>COEFICIENTE DE REPRESENTATIVIDADE</v>
          </cell>
          <cell r="K7303" t="str">
            <v>26,26</v>
          </cell>
        </row>
        <row r="7304">
          <cell r="G7304">
            <v>88275</v>
          </cell>
          <cell r="H7304" t="str">
            <v>MECÃNICO DE EQUIPAMENTOS PESADOS COM ENCARGOS COMPLEMENTARES</v>
          </cell>
          <cell r="I7304" t="str">
            <v>H</v>
          </cell>
          <cell r="J7304" t="str">
            <v>COEFICIENTE DE REPRESENTATIVIDADE</v>
          </cell>
          <cell r="K7304" t="str">
            <v>31,86</v>
          </cell>
        </row>
        <row r="7305">
          <cell r="G7305">
            <v>88277</v>
          </cell>
          <cell r="H7305" t="str">
            <v>MONTADOR (TUBO AÇO/EQUIPAMENTOS) COM ENCARGOS COMPLEMENTARES</v>
          </cell>
          <cell r="I7305" t="str">
            <v>H</v>
          </cell>
          <cell r="J7305" t="str">
            <v>COEFICIENTE DE REPRESENTATIVIDADE</v>
          </cell>
          <cell r="K7305" t="str">
            <v>21,10</v>
          </cell>
        </row>
        <row r="7306">
          <cell r="G7306">
            <v>88278</v>
          </cell>
          <cell r="H7306" t="str">
            <v>MONTADOR DE ESTRUTURA METÁLICA COM ENCARGOS COMPLEMENTARES</v>
          </cell>
          <cell r="I7306" t="str">
            <v>H</v>
          </cell>
          <cell r="J7306" t="str">
            <v>COEFICIENTE DE REPRESENTATIVIDADE</v>
          </cell>
          <cell r="K7306" t="str">
            <v>21,91</v>
          </cell>
        </row>
        <row r="7307">
          <cell r="G7307">
            <v>88279</v>
          </cell>
          <cell r="H7307" t="str">
            <v>MONTADOR ELETROMECÃNICO COM ENCARGOS COMPLEMENTARES</v>
          </cell>
          <cell r="I7307" t="str">
            <v>H</v>
          </cell>
          <cell r="J7307" t="str">
            <v>COEFICIENTE DE REPRESENTATIVIDADE</v>
          </cell>
          <cell r="K7307" t="str">
            <v>28,47</v>
          </cell>
        </row>
        <row r="7308">
          <cell r="G7308">
            <v>88281</v>
          </cell>
          <cell r="H7308" t="str">
            <v>MOTORISTA DE BASCULANTE COM ENCARGOS COMPLEMENTARES</v>
          </cell>
          <cell r="I7308" t="str">
            <v>H</v>
          </cell>
          <cell r="J7308" t="str">
            <v>COEFICIENTE DE REPRESENTATIVIDADE</v>
          </cell>
          <cell r="K7308" t="str">
            <v>27,51</v>
          </cell>
        </row>
        <row r="7309">
          <cell r="G7309">
            <v>88282</v>
          </cell>
          <cell r="H7309" t="str">
            <v>MOTORISTA DE CAMINHÃO COM ENCARGOS COMPLEMENTARES</v>
          </cell>
          <cell r="I7309" t="str">
            <v>H</v>
          </cell>
          <cell r="J7309" t="str">
            <v>COLETADO</v>
          </cell>
          <cell r="K7309" t="str">
            <v>26,66</v>
          </cell>
        </row>
        <row r="7310">
          <cell r="G7310">
            <v>88283</v>
          </cell>
          <cell r="H7310" t="str">
            <v>MOTORISTA DE CAMINHÃO E CARRETA COM ENCARGOS COMPLEMENTARES</v>
          </cell>
          <cell r="I7310" t="str">
            <v>H</v>
          </cell>
          <cell r="J7310" t="str">
            <v>COEFICIENTE DE REPRESENTATIVIDADE</v>
          </cell>
          <cell r="K7310" t="str">
            <v>31,98</v>
          </cell>
        </row>
        <row r="7311">
          <cell r="G7311">
            <v>88284</v>
          </cell>
          <cell r="H7311" t="str">
            <v>MOTORISTA DE VEÍCULO LEVE COM ENCARGOS COMPLEMENTARES</v>
          </cell>
          <cell r="I7311" t="str">
            <v>H</v>
          </cell>
          <cell r="J7311" t="str">
            <v>COEFICIENTE DE REPRESENTATIVIDADE</v>
          </cell>
          <cell r="K7311" t="str">
            <v>23,98</v>
          </cell>
        </row>
        <row r="7312">
          <cell r="G7312">
            <v>88286</v>
          </cell>
          <cell r="H7312" t="str">
            <v>MOTORISTA OPERADOR DE MUNCK COM ENCARGOS COMPLEMENTARES</v>
          </cell>
          <cell r="I7312" t="str">
            <v>H</v>
          </cell>
          <cell r="J7312" t="str">
            <v>COEFICIENTE DE REPRESENTATIVIDADE</v>
          </cell>
          <cell r="K7312" t="str">
            <v>29,62</v>
          </cell>
        </row>
        <row r="7313">
          <cell r="G7313">
            <v>88288</v>
          </cell>
          <cell r="H7313" t="str">
            <v>NIVELADOR COM ENCARGOS COMPLEMENTARES</v>
          </cell>
          <cell r="I7313" t="str">
            <v>H</v>
          </cell>
          <cell r="J7313" t="str">
            <v>COEFICIENTE DE REPRESENTATIVIDADE</v>
          </cell>
          <cell r="K7313" t="str">
            <v>16,50</v>
          </cell>
        </row>
        <row r="7314">
          <cell r="G7314">
            <v>88291</v>
          </cell>
          <cell r="H7314" t="str">
            <v>OPERADOR DE BETONEIRA (CAMINHÃO) COM ENCARGOS COMPLEMENTARES</v>
          </cell>
          <cell r="I7314" t="str">
            <v>H</v>
          </cell>
          <cell r="J7314" t="str">
            <v>COEFICIENTE DE REPRESENTATIVIDADE</v>
          </cell>
          <cell r="K7314" t="str">
            <v>26,74</v>
          </cell>
        </row>
        <row r="7315">
          <cell r="G7315">
            <v>88292</v>
          </cell>
          <cell r="H7315" t="str">
            <v>OPERADOR DE COMPRESSOR OU COMPRESSORISTA COM ENCARGOS COMPLEMENTARES</v>
          </cell>
          <cell r="I7315" t="str">
            <v>H</v>
          </cell>
          <cell r="J7315" t="str">
            <v>COEFICIENTE DE REPRESENTATIVIDADE</v>
          </cell>
          <cell r="K7315" t="str">
            <v>22,45</v>
          </cell>
        </row>
        <row r="7316">
          <cell r="G7316">
            <v>88293</v>
          </cell>
          <cell r="H7316" t="str">
            <v>OPERADOR DE DEMARCADORA DE FAIXAS COM ENCARGOS COMPLEMENTARES</v>
          </cell>
          <cell r="I7316" t="str">
            <v>H</v>
          </cell>
          <cell r="J7316" t="str">
            <v>COEFICIENTE DE REPRESENTATIVIDADE</v>
          </cell>
          <cell r="K7316" t="str">
            <v>26,74</v>
          </cell>
        </row>
        <row r="7317">
          <cell r="G7317">
            <v>88294</v>
          </cell>
          <cell r="H7317" t="str">
            <v>OPERADOR DE ESCAVADEIRA COM ENCARGOS COMPLEMENTARES</v>
          </cell>
          <cell r="I7317" t="str">
            <v>H</v>
          </cell>
          <cell r="J7317" t="str">
            <v>COLETADO</v>
          </cell>
          <cell r="K7317" t="str">
            <v>32,64</v>
          </cell>
        </row>
        <row r="7318">
          <cell r="G7318">
            <v>88295</v>
          </cell>
          <cell r="H7318" t="str">
            <v>OPERADOR DE GUINCHO COM ENCARGOS COMPLEMENTARES</v>
          </cell>
          <cell r="I7318" t="str">
            <v>H</v>
          </cell>
          <cell r="J7318" t="str">
            <v>COEFICIENTE DE REPRESENTATIVIDADE</v>
          </cell>
          <cell r="K7318" t="str">
            <v>22,85</v>
          </cell>
        </row>
        <row r="7319">
          <cell r="G7319">
            <v>88296</v>
          </cell>
          <cell r="H7319" t="str">
            <v>OPERADOR DE GUINDASTE COM ENCARGOS COMPLEMENTARES</v>
          </cell>
          <cell r="I7319" t="str">
            <v>H</v>
          </cell>
          <cell r="J7319" t="str">
            <v>COEFICIENTE DE REPRESENTATIVIDADE</v>
          </cell>
          <cell r="K7319" t="str">
            <v>31,59</v>
          </cell>
        </row>
        <row r="7320">
          <cell r="G7320">
            <v>88297</v>
          </cell>
          <cell r="H7320" t="str">
            <v>OPERADOR DE MÁQUINAS E EQUIPAMENTOS COM ENCARGOS COMPLEMENTARES</v>
          </cell>
          <cell r="I7320" t="str">
            <v>H</v>
          </cell>
          <cell r="J7320" t="str">
            <v>COEFICIENTE DE REPRESENTATIVIDADE</v>
          </cell>
          <cell r="K7320" t="str">
            <v>30,30</v>
          </cell>
        </row>
        <row r="7321">
          <cell r="G7321">
            <v>88298</v>
          </cell>
          <cell r="H7321" t="str">
            <v>OPERADOR DE MARTELETE OU MARTELETEIRO COM ENCARGOS COMPLEMENTARES</v>
          </cell>
          <cell r="I7321" t="str">
            <v>H</v>
          </cell>
          <cell r="J7321" t="str">
            <v>COEFICIENTE DE REPRESENTATIVIDADE</v>
          </cell>
          <cell r="K7321" t="str">
            <v>22,35</v>
          </cell>
        </row>
        <row r="7322">
          <cell r="G7322">
            <v>88299</v>
          </cell>
          <cell r="H7322" t="str">
            <v>OPERADOR DE MOTO-ESCREIPER COM ENCARGOS COMPLEMENTARES</v>
          </cell>
          <cell r="I7322" t="str">
            <v>H</v>
          </cell>
          <cell r="J7322" t="str">
            <v>COEFICIENTE DE REPRESENTATIVIDADE</v>
          </cell>
          <cell r="K7322" t="str">
            <v>34,06</v>
          </cell>
        </row>
        <row r="7323">
          <cell r="G7323">
            <v>88300</v>
          </cell>
          <cell r="H7323" t="str">
            <v>OPERADOR DE MOTONIVELADORA COM ENCARGOS COMPLEMENTARES</v>
          </cell>
          <cell r="I7323" t="str">
            <v>H</v>
          </cell>
          <cell r="J7323" t="str">
            <v>COEFICIENTE DE REPRESENTATIVIDADE</v>
          </cell>
          <cell r="K7323" t="str">
            <v>34,06</v>
          </cell>
        </row>
        <row r="7324">
          <cell r="G7324">
            <v>88301</v>
          </cell>
          <cell r="H7324" t="str">
            <v>OPERADOR DE PÁ CARREGADEIRA COM ENCARGOS COMPLEMENTARES</v>
          </cell>
          <cell r="I7324" t="str">
            <v>H</v>
          </cell>
          <cell r="J7324" t="str">
            <v>COEFICIENTE DE REPRESENTATIVIDADE</v>
          </cell>
          <cell r="K7324" t="str">
            <v>26,74</v>
          </cell>
        </row>
        <row r="7325">
          <cell r="G7325">
            <v>88302</v>
          </cell>
          <cell r="H7325" t="str">
            <v>OPERADOR DE PAVIMENTADORA COM ENCARGOS COMPLEMENTARES</v>
          </cell>
          <cell r="I7325" t="str">
            <v>H</v>
          </cell>
          <cell r="J7325" t="str">
            <v>COEFICIENTE DE REPRESENTATIVIDADE</v>
          </cell>
          <cell r="K7325" t="str">
            <v>26,74</v>
          </cell>
        </row>
        <row r="7326">
          <cell r="G7326">
            <v>88303</v>
          </cell>
          <cell r="H7326" t="str">
            <v>OPERADOR DE ROLO COMPACTADOR COM ENCARGOS COMPLEMENTARES</v>
          </cell>
          <cell r="I7326" t="str">
            <v>H</v>
          </cell>
          <cell r="J7326" t="str">
            <v>COEFICIENTE DE REPRESENTATIVIDADE</v>
          </cell>
          <cell r="K7326" t="str">
            <v>21,29</v>
          </cell>
        </row>
        <row r="7327">
          <cell r="G7327">
            <v>88304</v>
          </cell>
          <cell r="H7327" t="str">
            <v>OPERADOR DE USINA DE ASFALTO, DE SOLOS OU DE CONCRETO COM ENCARGOS COMPLEMENTARES</v>
          </cell>
          <cell r="I7327" t="str">
            <v>H</v>
          </cell>
          <cell r="J7327" t="str">
            <v>COEFICIENTE DE REPRESENTATIVIDADE</v>
          </cell>
          <cell r="K7327" t="str">
            <v>34,06</v>
          </cell>
        </row>
        <row r="7328">
          <cell r="G7328">
            <v>88306</v>
          </cell>
          <cell r="H7328" t="str">
            <v>OPERADOR JATO DE AREIA OU JATISTA COM ENCARGOS COMPLEMENTARES</v>
          </cell>
          <cell r="I7328" t="str">
            <v>H</v>
          </cell>
          <cell r="J7328" t="str">
            <v>COEFICIENTE DE REPRESENTATIVIDADE</v>
          </cell>
          <cell r="K7328" t="str">
            <v>24,63</v>
          </cell>
        </row>
        <row r="7329">
          <cell r="G7329">
            <v>88307</v>
          </cell>
          <cell r="H7329" t="str">
            <v>OPERADOR PARA BATE ESTACAS COM ENCARGOS COMPLEMENTARES</v>
          </cell>
          <cell r="I7329" t="str">
            <v>H</v>
          </cell>
          <cell r="J7329" t="str">
            <v>COEFICIENTE DE REPRESENTATIVIDADE</v>
          </cell>
          <cell r="K7329" t="str">
            <v>24,48</v>
          </cell>
        </row>
        <row r="7330">
          <cell r="G7330">
            <v>88308</v>
          </cell>
          <cell r="H7330" t="str">
            <v>PASTILHEIRO COM ENCARGOS COMPLEMENTARES</v>
          </cell>
          <cell r="I7330" t="str">
            <v>H</v>
          </cell>
          <cell r="J7330" t="str">
            <v>COEFICIENTE DE REPRESENTATIVIDADE</v>
          </cell>
          <cell r="K7330" t="str">
            <v>25,13</v>
          </cell>
        </row>
        <row r="7331">
          <cell r="G7331">
            <v>88309</v>
          </cell>
          <cell r="H7331" t="str">
            <v>PEDREIRO COM ENCARGOS COMPLEMENTARES</v>
          </cell>
          <cell r="I7331" t="str">
            <v>H</v>
          </cell>
          <cell r="J7331" t="str">
            <v>COLETADO</v>
          </cell>
          <cell r="K7331" t="str">
            <v>25,27</v>
          </cell>
        </row>
        <row r="7332">
          <cell r="G7332">
            <v>88310</v>
          </cell>
          <cell r="H7332" t="str">
            <v>PINTOR COM ENCARGOS COMPLEMENTARES</v>
          </cell>
          <cell r="I7332" t="str">
            <v>H</v>
          </cell>
          <cell r="J7332" t="str">
            <v>COLETADO</v>
          </cell>
          <cell r="K7332" t="str">
            <v>26,77</v>
          </cell>
        </row>
        <row r="7333">
          <cell r="G7333">
            <v>88311</v>
          </cell>
          <cell r="H7333" t="str">
            <v>PINTOR DE LETREIROS COM ENCARGOS COMPLEMENTARES</v>
          </cell>
          <cell r="I7333" t="str">
            <v>H</v>
          </cell>
          <cell r="J7333" t="str">
            <v>COEFICIENTE DE REPRESENTATIVIDADE</v>
          </cell>
          <cell r="K7333" t="str">
            <v>26,22</v>
          </cell>
        </row>
        <row r="7334">
          <cell r="G7334">
            <v>88312</v>
          </cell>
          <cell r="H7334" t="str">
            <v>PINTOR PARA TINTA EPÓXI COM ENCARGOS COMPLEMENTARES</v>
          </cell>
          <cell r="I7334" t="str">
            <v>H</v>
          </cell>
          <cell r="J7334" t="str">
            <v>COEFICIENTE DE REPRESENTATIVIDADE</v>
          </cell>
          <cell r="K7334" t="str">
            <v>26,77</v>
          </cell>
        </row>
        <row r="7335">
          <cell r="G7335">
            <v>88313</v>
          </cell>
          <cell r="H7335" t="str">
            <v>POCEIRO COM ENCARGOS COMPLEMENTARES</v>
          </cell>
          <cell r="I7335" t="str">
            <v>H</v>
          </cell>
          <cell r="J7335" t="str">
            <v>COEFICIENTE DE REPRESENTATIVIDADE</v>
          </cell>
          <cell r="K7335" t="str">
            <v>22,95</v>
          </cell>
        </row>
        <row r="7336">
          <cell r="G7336">
            <v>88314</v>
          </cell>
          <cell r="H7336" t="str">
            <v>RASTELEIRO COM ENCARGOS COMPLEMENTARES</v>
          </cell>
          <cell r="I7336" t="str">
            <v>H</v>
          </cell>
          <cell r="J7336" t="str">
            <v>COEFICIENTE DE REPRESENTATIVIDADE</v>
          </cell>
          <cell r="K7336" t="str">
            <v>18,32</v>
          </cell>
        </row>
        <row r="7337">
          <cell r="G7337">
            <v>88315</v>
          </cell>
          <cell r="H7337" t="str">
            <v>SERRALHEIRO COM ENCARGOS COMPLEMENTARES</v>
          </cell>
          <cell r="I7337" t="str">
            <v>H</v>
          </cell>
          <cell r="J7337" t="str">
            <v>COEFICIENTE DE REPRESENTATIVIDADE</v>
          </cell>
          <cell r="K7337" t="str">
            <v>25,06</v>
          </cell>
        </row>
        <row r="7338">
          <cell r="G7338">
            <v>88316</v>
          </cell>
          <cell r="H7338" t="str">
            <v>SERVENTE COM ENCARGOS COMPLEMENTARES</v>
          </cell>
          <cell r="I7338" t="str">
            <v>H</v>
          </cell>
          <cell r="J7338" t="str">
            <v>COLETADO</v>
          </cell>
          <cell r="K7338" t="str">
            <v>18,53</v>
          </cell>
        </row>
        <row r="7339">
          <cell r="G7339">
            <v>88317</v>
          </cell>
          <cell r="H7339" t="str">
            <v>SOLDADOR COM ENCARGOS COMPLEMENTARES</v>
          </cell>
          <cell r="I7339" t="str">
            <v>H</v>
          </cell>
          <cell r="J7339" t="str">
            <v>COLETADO</v>
          </cell>
          <cell r="K7339" t="str">
            <v>27,60</v>
          </cell>
        </row>
        <row r="7340">
          <cell r="G7340">
            <v>88318</v>
          </cell>
          <cell r="H7340" t="str">
            <v>SOLDADOR A (PARA SOLDA A SER TESTADA COM RAIOS "X") COM ENCARGOS COMPLEMENTARES</v>
          </cell>
          <cell r="I7340" t="str">
            <v>H</v>
          </cell>
          <cell r="J7340" t="str">
            <v>COEFICIENTE DE REPRESENTATIVIDADE</v>
          </cell>
          <cell r="K7340" t="str">
            <v>35,08</v>
          </cell>
        </row>
        <row r="7341">
          <cell r="G7341">
            <v>88321</v>
          </cell>
          <cell r="H7341" t="str">
            <v>TÉCNICO DE LABORATÓRIO COM ENCARGOS COMPLEMENTARES</v>
          </cell>
          <cell r="I7341" t="str">
            <v>H</v>
          </cell>
          <cell r="J7341" t="str">
            <v>COEFICIENTE DE REPRESENTATIVIDADE</v>
          </cell>
          <cell r="K7341" t="str">
            <v>33,42</v>
          </cell>
        </row>
        <row r="7342">
          <cell r="G7342">
            <v>88322</v>
          </cell>
          <cell r="H7342" t="str">
            <v>TÉCNICO DE SONDAGEM COM ENCARGOS COMPLEMENTARES</v>
          </cell>
          <cell r="I7342" t="str">
            <v>H</v>
          </cell>
          <cell r="J7342" t="str">
            <v>COEFICIENTE DE REPRESENTATIVIDADE</v>
          </cell>
          <cell r="K7342" t="str">
            <v>22,79</v>
          </cell>
        </row>
        <row r="7343">
          <cell r="G7343">
            <v>88323</v>
          </cell>
          <cell r="H7343" t="str">
            <v>TELHADISTA COM ENCARGOS COMPLEMENTARES</v>
          </cell>
          <cell r="I7343" t="str">
            <v>H</v>
          </cell>
          <cell r="J7343" t="str">
            <v>COEFICIENTE DE REPRESENTATIVIDADE</v>
          </cell>
          <cell r="K7343" t="str">
            <v>24,68</v>
          </cell>
        </row>
        <row r="7344">
          <cell r="G7344">
            <v>88324</v>
          </cell>
          <cell r="H7344" t="str">
            <v>TRATORISTA COM ENCARGOS COMPLEMENTARES</v>
          </cell>
          <cell r="I7344" t="str">
            <v>H</v>
          </cell>
          <cell r="J7344" t="str">
            <v>COEFICIENTE DE REPRESENTATIVIDADE</v>
          </cell>
          <cell r="K7344" t="str">
            <v>30,30</v>
          </cell>
        </row>
        <row r="7345">
          <cell r="G7345">
            <v>88325</v>
          </cell>
          <cell r="H7345" t="str">
            <v>VIDRACEIRO COM ENCARGOS COMPLEMENTARES</v>
          </cell>
          <cell r="I7345" t="str">
            <v>H</v>
          </cell>
          <cell r="J7345" t="str">
            <v>COEFICIENTE DE REPRESENTATIVIDADE</v>
          </cell>
          <cell r="K7345" t="str">
            <v>20,44</v>
          </cell>
        </row>
        <row r="7346">
          <cell r="G7346">
            <v>88377</v>
          </cell>
          <cell r="H7346" t="str">
            <v>OPERADOR DE BETONEIRA ESTACIONÁRIA/MISTURADOR COM ENCARGOS COMPLEMENTARES</v>
          </cell>
          <cell r="I7346" t="str">
            <v>H</v>
          </cell>
          <cell r="J7346" t="str">
            <v>COEFICIENTE DE REPRESENTATIVIDADE</v>
          </cell>
          <cell r="K7346" t="str">
            <v>22,68</v>
          </cell>
        </row>
        <row r="7347">
          <cell r="G7347">
            <v>88441</v>
          </cell>
          <cell r="H7347" t="str">
            <v>JARDINEIRO COM ENCARGOS COMPLEMENTARES</v>
          </cell>
          <cell r="I7347" t="str">
            <v>H</v>
          </cell>
          <cell r="J7347" t="str">
            <v>COEFICIENTE DE REPRESENTATIVIDADE</v>
          </cell>
          <cell r="K7347" t="str">
            <v>21,53</v>
          </cell>
        </row>
        <row r="7348">
          <cell r="G7348">
            <v>90766</v>
          </cell>
          <cell r="H7348" t="str">
            <v>ALMOXARIFE COM ENCARGOS COMPLEMENTARES</v>
          </cell>
          <cell r="I7348" t="str">
            <v>H</v>
          </cell>
          <cell r="J7348" t="str">
            <v>COLETADO</v>
          </cell>
          <cell r="K7348" t="str">
            <v>21,15</v>
          </cell>
        </row>
        <row r="7349">
          <cell r="G7349">
            <v>90767</v>
          </cell>
          <cell r="H7349" t="str">
            <v>APONTADOR OU APROPRIADOR COM ENCARGOS COMPLEMENTARES</v>
          </cell>
          <cell r="I7349" t="str">
            <v>H</v>
          </cell>
          <cell r="J7349" t="str">
            <v>COEFICIENTE DE REPRESENTATIVIDADE</v>
          </cell>
          <cell r="K7349" t="str">
            <v>18,96</v>
          </cell>
        </row>
        <row r="7350">
          <cell r="G7350">
            <v>90768</v>
          </cell>
          <cell r="H7350" t="str">
            <v>ARQUITETO DE OBRA JUNIOR COM ENCARGOS COMPLEMENTARES</v>
          </cell>
          <cell r="I7350" t="str">
            <v>H</v>
          </cell>
          <cell r="J7350" t="str">
            <v>COEFICIENTE DE REPRESENTATIVIDADE</v>
          </cell>
          <cell r="K7350" t="str">
            <v>99,09</v>
          </cell>
        </row>
        <row r="7351">
          <cell r="G7351">
            <v>90769</v>
          </cell>
          <cell r="H7351" t="str">
            <v>ARQUITETO DE OBRA PLENO COM ENCARGOS COMPLEMENTARES</v>
          </cell>
          <cell r="I7351" t="str">
            <v>H</v>
          </cell>
          <cell r="J7351" t="str">
            <v>COEFICIENTE DE REPRESENTATIVIDADE</v>
          </cell>
          <cell r="K7351" t="str">
            <v>104,43</v>
          </cell>
        </row>
        <row r="7352">
          <cell r="G7352">
            <v>90770</v>
          </cell>
          <cell r="H7352" t="str">
            <v>ARQUITETO DE OBRA SENIOR COM ENCARGOS COMPLEMENTARES</v>
          </cell>
          <cell r="I7352" t="str">
            <v>H</v>
          </cell>
          <cell r="J7352" t="str">
            <v>COEFICIENTE DE REPRESENTATIVIDADE</v>
          </cell>
          <cell r="K7352" t="str">
            <v>107,67</v>
          </cell>
        </row>
        <row r="7353">
          <cell r="G7353">
            <v>90772</v>
          </cell>
          <cell r="H7353" t="str">
            <v>AUXILIAR DE ESCRITORIO COM ENCARGOS COMPLEMENTARES</v>
          </cell>
          <cell r="I7353" t="str">
            <v>H</v>
          </cell>
          <cell r="J7353" t="str">
            <v>COEFICIENTE DE REPRESENTATIVIDADE</v>
          </cell>
          <cell r="K7353" t="str">
            <v>17,82</v>
          </cell>
        </row>
        <row r="7354">
          <cell r="G7354">
            <v>90775</v>
          </cell>
          <cell r="H7354" t="str">
            <v>DESENHISTA PROJETISTA COM ENCARGOS COMPLEMENTARES</v>
          </cell>
          <cell r="I7354" t="str">
            <v>H</v>
          </cell>
          <cell r="J7354" t="str">
            <v>COEFICIENTE DE REPRESENTATIVIDADE</v>
          </cell>
          <cell r="K7354" t="str">
            <v>39,01</v>
          </cell>
        </row>
        <row r="7355">
          <cell r="G7355">
            <v>90776</v>
          </cell>
          <cell r="H7355" t="str">
            <v>ENCARREGADO GERAL COM ENCARGOS COMPLEMENTARES</v>
          </cell>
          <cell r="I7355" t="str">
            <v>H</v>
          </cell>
          <cell r="J7355" t="str">
            <v>COLETADO</v>
          </cell>
          <cell r="K7355" t="str">
            <v>48,34</v>
          </cell>
        </row>
        <row r="7356">
          <cell r="G7356">
            <v>90777</v>
          </cell>
          <cell r="H7356" t="str">
            <v>ENGENHEIRO CIVIL DE OBRA JUNIOR COM ENCARGOS COMPLEMENTARES</v>
          </cell>
          <cell r="I7356" t="str">
            <v>H</v>
          </cell>
          <cell r="J7356" t="str">
            <v>COLETADO</v>
          </cell>
          <cell r="K7356" t="str">
            <v>102,97</v>
          </cell>
        </row>
        <row r="7357">
          <cell r="G7357">
            <v>90778</v>
          </cell>
          <cell r="H7357" t="str">
            <v>ENGENHEIRO CIVIL DE OBRA PLENO COM ENCARGOS COMPLEMENTARES</v>
          </cell>
          <cell r="I7357" t="str">
            <v>H</v>
          </cell>
          <cell r="J7357" t="str">
            <v>COEFICIENTE DE REPRESENTATIVIDADE</v>
          </cell>
          <cell r="K7357" t="str">
            <v>106,43</v>
          </cell>
        </row>
        <row r="7358">
          <cell r="G7358">
            <v>90779</v>
          </cell>
          <cell r="H7358" t="str">
            <v>ENGENHEIRO CIVIL DE OBRA SENIOR COM ENCARGOS COMPLEMENTARES</v>
          </cell>
          <cell r="I7358" t="str">
            <v>H</v>
          </cell>
          <cell r="J7358" t="str">
            <v>COEFICIENTE DE REPRESENTATIVIDADE</v>
          </cell>
          <cell r="K7358" t="str">
            <v>132,63</v>
          </cell>
        </row>
        <row r="7359">
          <cell r="G7359">
            <v>90780</v>
          </cell>
          <cell r="H7359" t="str">
            <v>MESTRE DE OBRAS COM ENCARGOS COMPLEMENTARES</v>
          </cell>
          <cell r="I7359" t="str">
            <v>H</v>
          </cell>
          <cell r="J7359" t="str">
            <v>COEFICIENTE DE REPRESENTATIVIDADE</v>
          </cell>
          <cell r="K7359" t="str">
            <v>77,14</v>
          </cell>
        </row>
        <row r="7360">
          <cell r="G7360">
            <v>90781</v>
          </cell>
          <cell r="H7360" t="str">
            <v>TOPOGRAFO COM ENCARGOS COMPLEMENTARES</v>
          </cell>
          <cell r="I7360" t="str">
            <v>H</v>
          </cell>
          <cell r="J7360" t="str">
            <v>COLETADO</v>
          </cell>
          <cell r="K7360" t="str">
            <v>38,56</v>
          </cell>
        </row>
        <row r="7361">
          <cell r="G7361">
            <v>93558</v>
          </cell>
          <cell r="H7361" t="str">
            <v>MOTORISTA DE CAMINHAO COM ENCARGOS COMPLEMENTARES</v>
          </cell>
          <cell r="I7361" t="str">
            <v>MES</v>
          </cell>
          <cell r="J7361" t="str">
            <v>COEFICIENTE DE REPRESENTATIVIDADE</v>
          </cell>
          <cell r="K7361" t="str">
            <v>4.757,75</v>
          </cell>
        </row>
        <row r="7362">
          <cell r="G7362">
            <v>93561</v>
          </cell>
          <cell r="H7362" t="str">
            <v>DESENHISTA PROJETISTA COM ENCARGOS COMPLEMENTARES</v>
          </cell>
          <cell r="I7362" t="str">
            <v>MES</v>
          </cell>
          <cell r="J7362" t="str">
            <v>COEFICIENTE DE REPRESENTATIVIDADE</v>
          </cell>
          <cell r="K7362" t="str">
            <v>6.902,23</v>
          </cell>
        </row>
        <row r="7363">
          <cell r="G7363">
            <v>93563</v>
          </cell>
          <cell r="H7363" t="str">
            <v>ALMOXARIFE COM ENCARGOS COMPLEMENTARES</v>
          </cell>
          <cell r="I7363" t="str">
            <v>MES</v>
          </cell>
          <cell r="J7363" t="str">
            <v>COEFICIENTE DE REPRESENTATIVIDADE</v>
          </cell>
          <cell r="K7363" t="str">
            <v>3.753,40</v>
          </cell>
        </row>
        <row r="7364">
          <cell r="G7364">
            <v>93564</v>
          </cell>
          <cell r="H7364" t="str">
            <v>APONTADOR OU APROPRIADOR COM ENCARGOS COMPLEMENTARES</v>
          </cell>
          <cell r="I7364" t="str">
            <v>MES</v>
          </cell>
          <cell r="J7364" t="str">
            <v>COEFICIENTE DE REPRESENTATIVIDADE</v>
          </cell>
          <cell r="K7364" t="str">
            <v>3.357,54</v>
          </cell>
        </row>
        <row r="7365">
          <cell r="G7365">
            <v>93565</v>
          </cell>
          <cell r="H7365" t="str">
            <v>ENGENHEIRO CIVIL DE OBRA JUNIOR COM ENCARGOS COMPLEMENTARES</v>
          </cell>
          <cell r="I7365" t="str">
            <v>MES</v>
          </cell>
          <cell r="J7365" t="str">
            <v>COEFICIENTE DE REPRESENTATIVIDADE</v>
          </cell>
          <cell r="K7365" t="str">
            <v>18.125,39</v>
          </cell>
        </row>
        <row r="7366">
          <cell r="G7366">
            <v>93566</v>
          </cell>
          <cell r="H7366" t="str">
            <v>AUXILIAR DE ESCRITORIO COM ENCARGOS COMPLEMENTARES</v>
          </cell>
          <cell r="I7366" t="str">
            <v>MES</v>
          </cell>
          <cell r="J7366" t="str">
            <v>COEFICIENTE DE REPRESENTATIVIDADE</v>
          </cell>
          <cell r="K7366" t="str">
            <v>3.167,42</v>
          </cell>
        </row>
        <row r="7367">
          <cell r="G7367">
            <v>93567</v>
          </cell>
          <cell r="H7367" t="str">
            <v>ENGENHEIRO CIVIL DE OBRA PLENO COM ENCARGOS COMPLEMENTARES</v>
          </cell>
          <cell r="I7367" t="str">
            <v>MES</v>
          </cell>
          <cell r="J7367" t="str">
            <v>COEFICIENTE DE REPRESENTATIVIDADE</v>
          </cell>
          <cell r="K7367" t="str">
            <v>18.736,14</v>
          </cell>
        </row>
        <row r="7368">
          <cell r="G7368">
            <v>93568</v>
          </cell>
          <cell r="H7368" t="str">
            <v>ENGENHEIRO CIVIL DE OBRA SENIOR COM ENCARGOS COMPLEMENTARES</v>
          </cell>
          <cell r="I7368" t="str">
            <v>MES</v>
          </cell>
          <cell r="J7368" t="str">
            <v>COEFICIENTE DE REPRESENTATIVIDADE</v>
          </cell>
          <cell r="K7368" t="str">
            <v>23.337,96</v>
          </cell>
        </row>
        <row r="7369">
          <cell r="G7369">
            <v>93569</v>
          </cell>
          <cell r="H7369" t="str">
            <v>ARQUITETO JUNIOR COM ENCARGOS COMPLEMENTARES</v>
          </cell>
          <cell r="I7369" t="str">
            <v>MES</v>
          </cell>
          <cell r="J7369" t="str">
            <v>COEFICIENTE DE REPRESENTATIVIDADE</v>
          </cell>
          <cell r="K7369" t="str">
            <v>17.478,15</v>
          </cell>
        </row>
        <row r="7370">
          <cell r="G7370">
            <v>93570</v>
          </cell>
          <cell r="H7370" t="str">
            <v>ARQUITETO PLENO COM ENCARGOS COMPLEMENTARES</v>
          </cell>
          <cell r="I7370" t="str">
            <v>MES</v>
          </cell>
          <cell r="J7370" t="str">
            <v>COEFICIENTE DE REPRESENTATIVIDADE</v>
          </cell>
          <cell r="K7370" t="str">
            <v>18.417,92</v>
          </cell>
        </row>
        <row r="7371">
          <cell r="G7371">
            <v>93571</v>
          </cell>
          <cell r="H7371" t="str">
            <v>ARQUITETO SENIOR COM ENCARGOS COMPLEMENTARES</v>
          </cell>
          <cell r="I7371" t="str">
            <v>MES</v>
          </cell>
          <cell r="J7371" t="str">
            <v>COEFICIENTE DE REPRESENTATIVIDADE</v>
          </cell>
          <cell r="K7371" t="str">
            <v>18.987,13</v>
          </cell>
        </row>
        <row r="7372">
          <cell r="G7372">
            <v>93572</v>
          </cell>
          <cell r="H7372" t="str">
            <v>ENCARREGADO GERAL DE OBRAS COM ENCARGOS COMPLEMENTARES</v>
          </cell>
          <cell r="I7372" t="str">
            <v>MES</v>
          </cell>
          <cell r="J7372" t="str">
            <v>COEFICIENTE DE REPRESENTATIVIDADE</v>
          </cell>
          <cell r="K7372" t="str">
            <v>8.518,03</v>
          </cell>
        </row>
        <row r="7373">
          <cell r="G7373">
            <v>94295</v>
          </cell>
          <cell r="H7373" t="str">
            <v>MESTRE DE OBRAS COM ENCARGOS COMPLEMENTARES</v>
          </cell>
          <cell r="I7373" t="str">
            <v>MES</v>
          </cell>
          <cell r="J7373" t="str">
            <v>COEFICIENTE DE REPRESENTATIVIDADE</v>
          </cell>
          <cell r="K7373" t="str">
            <v>13.570,34</v>
          </cell>
        </row>
        <row r="7374">
          <cell r="G7374">
            <v>94296</v>
          </cell>
          <cell r="H7374" t="str">
            <v>TOPOGRAFO COM ENCARGOS COMPLEMENTARES</v>
          </cell>
          <cell r="I7374" t="str">
            <v>MES</v>
          </cell>
          <cell r="J7374" t="str">
            <v>COEFICIENTE DE REPRESENTATIVIDADE</v>
          </cell>
          <cell r="K7374" t="str">
            <v>6.815,85</v>
          </cell>
        </row>
        <row r="7375">
          <cell r="G7375">
            <v>95308</v>
          </cell>
          <cell r="H7375" t="str">
            <v>CURSO DE CAPACITAÇÃO PARA AJUDANTE DE ARMADOR (ENCARGOS COMPLEMENTARES) - HORISTA</v>
          </cell>
          <cell r="I7375" t="str">
            <v>H</v>
          </cell>
          <cell r="J7375" t="str">
            <v>COEFICIENTE DE REPRESENTATIVIDADE</v>
          </cell>
          <cell r="K7375" t="str">
            <v>0,18</v>
          </cell>
        </row>
        <row r="7376">
          <cell r="G7376">
            <v>95309</v>
          </cell>
          <cell r="H7376" t="str">
            <v>CURSO DE CAPACITAÇÃO PARA AJUDANTE DE CARPINTEIRO (ENCARGOS COMPLEMENTARES) - HORISTA</v>
          </cell>
          <cell r="I7376" t="str">
            <v>H</v>
          </cell>
          <cell r="J7376" t="str">
            <v>COEFICIENTE DE REPRESENTATIVIDADE</v>
          </cell>
          <cell r="K7376" t="str">
            <v>0,24</v>
          </cell>
        </row>
        <row r="7377">
          <cell r="G7377">
            <v>95310</v>
          </cell>
          <cell r="H7377" t="str">
            <v>CURSO DE CAPACITAÇÃO PARA AJUDANTE DE ESTRUTURA METÁLICA (ENCARGOS COMPLEMENTARES) - HORISTA</v>
          </cell>
          <cell r="I7377" t="str">
            <v>H</v>
          </cell>
          <cell r="J7377" t="str">
            <v>COEFICIENTE DE REPRESENTATIVIDADE</v>
          </cell>
          <cell r="K7377" t="str">
            <v>0,18</v>
          </cell>
        </row>
        <row r="7378">
          <cell r="G7378">
            <v>95311</v>
          </cell>
          <cell r="H7378" t="str">
            <v>CURSO DE CAPACITAÇÃO PARA AJUDANTE DE OPERAÇÃO EM GERAL (ENCARGOS COMPLEMENTARES) - HORISTA</v>
          </cell>
          <cell r="I7378" t="str">
            <v>H</v>
          </cell>
          <cell r="J7378" t="str">
            <v>COEFICIENTE DE REPRESENTATIVIDADE</v>
          </cell>
          <cell r="K7378" t="str">
            <v>0,20</v>
          </cell>
        </row>
        <row r="7379">
          <cell r="G7379">
            <v>95312</v>
          </cell>
          <cell r="H7379" t="str">
            <v>CURSO DE CAPACITAÇÃO PARA AJUDANTE DE PEDREIRO (ENCARGOS COMPLEMENTARES) - HORISTA</v>
          </cell>
          <cell r="I7379" t="str">
            <v>H</v>
          </cell>
          <cell r="J7379" t="str">
            <v>COEFICIENTE DE REPRESENTATIVIDADE</v>
          </cell>
          <cell r="K7379" t="str">
            <v>0,24</v>
          </cell>
        </row>
        <row r="7380">
          <cell r="G7380">
            <v>95313</v>
          </cell>
          <cell r="H7380" t="str">
            <v>CURSO DE CAPACITAÇÃO PARA AJUDANTE ESPECIALIZADO (ENCARGOS COMPLEMENTARES) - HORISTA</v>
          </cell>
          <cell r="I7380" t="str">
            <v>H</v>
          </cell>
          <cell r="J7380" t="str">
            <v>COEFICIENTE DE REPRESENTATIVIDADE</v>
          </cell>
          <cell r="K7380" t="str">
            <v>0,20</v>
          </cell>
        </row>
        <row r="7381">
          <cell r="G7381">
            <v>95314</v>
          </cell>
          <cell r="H7381" t="str">
            <v>CURSO DE CAPACITAÇÃO PARA ARMADOR (ENCARGOS COMPLEMENTARES) - HORISTA</v>
          </cell>
          <cell r="I7381" t="str">
            <v>H</v>
          </cell>
          <cell r="J7381" t="str">
            <v>COEFICIENTE DE REPRESENTATIVIDADE</v>
          </cell>
          <cell r="K7381" t="str">
            <v>0,24</v>
          </cell>
        </row>
        <row r="7382">
          <cell r="G7382">
            <v>95315</v>
          </cell>
          <cell r="H7382" t="str">
            <v>CURSO DE CAPACITAÇÃO PARA ASSENTADOR DE TUBOS (ENCARGOS COMPLEMENTARES) - HORISTA</v>
          </cell>
          <cell r="I7382" t="str">
            <v>H</v>
          </cell>
          <cell r="J7382" t="str">
            <v>COEFICIENTE DE REPRESENTATIVIDADE</v>
          </cell>
          <cell r="K7382" t="str">
            <v>0,25</v>
          </cell>
        </row>
        <row r="7383">
          <cell r="G7383">
            <v>95316</v>
          </cell>
          <cell r="H7383" t="str">
            <v>CURSO DE CAPACITAÇÃO PARA AUXILIAR DE ELETRICISTA (ENCARGOS COMPLEMENTARES) - HORISTA</v>
          </cell>
          <cell r="I7383" t="str">
            <v>H</v>
          </cell>
          <cell r="J7383" t="str">
            <v>COEFICIENTE DE REPRESENTATIVIDADE</v>
          </cell>
          <cell r="K7383" t="str">
            <v>0,61</v>
          </cell>
        </row>
        <row r="7384">
          <cell r="G7384">
            <v>95317</v>
          </cell>
          <cell r="H7384" t="str">
            <v>CURSO DE CAPACITAÇÃO PARA AUXILIAR DE ENCANADOR OU BOMBEIRO HIDRÁULICO (ENCARGOS COMPLEMENTARES) - HORISTA</v>
          </cell>
          <cell r="I7384" t="str">
            <v>H</v>
          </cell>
          <cell r="J7384" t="str">
            <v>COEFICIENTE DE REPRESENTATIVIDADE</v>
          </cell>
          <cell r="K7384" t="str">
            <v>0,29</v>
          </cell>
        </row>
        <row r="7385">
          <cell r="G7385">
            <v>95318</v>
          </cell>
          <cell r="H7385" t="str">
            <v>CURSO DE CAPACITAÇÃO PARA AUXILIAR DE LABORATÓRIO (ENCARGOS COMPLEMENTARES) - HORISTA</v>
          </cell>
          <cell r="I7385" t="str">
            <v>H</v>
          </cell>
          <cell r="J7385" t="str">
            <v>COEFICIENTE DE REPRESENTATIVIDADE</v>
          </cell>
          <cell r="K7385" t="str">
            <v>0,23</v>
          </cell>
        </row>
        <row r="7386">
          <cell r="G7386">
            <v>95319</v>
          </cell>
          <cell r="H7386" t="str">
            <v>CURSO DE CAPACITAÇÃO PARA AUXILIAR DE MECÂNICO (ENCARGOS COMPLEMENTARES) - HORISTA</v>
          </cell>
          <cell r="I7386" t="str">
            <v>H</v>
          </cell>
          <cell r="J7386" t="str">
            <v>COEFICIENTE DE REPRESENTATIVIDADE</v>
          </cell>
          <cell r="K7386" t="str">
            <v>0,18</v>
          </cell>
        </row>
        <row r="7387">
          <cell r="G7387">
            <v>95320</v>
          </cell>
          <cell r="H7387" t="str">
            <v>CURSO DE CAPACITAÇÃO PARA AUXILIAR DE SERRALHEIRO (ENCARGOS COMPLEMENTARES) - HORISTA</v>
          </cell>
          <cell r="I7387" t="str">
            <v>H</v>
          </cell>
          <cell r="J7387" t="str">
            <v>COEFICIENTE DE REPRESENTATIVIDADE</v>
          </cell>
          <cell r="K7387" t="str">
            <v>0,18</v>
          </cell>
        </row>
        <row r="7388">
          <cell r="G7388">
            <v>95321</v>
          </cell>
          <cell r="H7388" t="str">
            <v>CURSO DE CAPACITAÇÃO PARA AUXILIAR DE SERVIÇOS GERAIS (ENCARGOS COMPLEMENTARES) - HORISTA</v>
          </cell>
          <cell r="I7388" t="str">
            <v>H</v>
          </cell>
          <cell r="J7388" t="str">
            <v>COEFICIENTE DE REPRESENTATIVIDADE</v>
          </cell>
          <cell r="K7388" t="str">
            <v>0,16</v>
          </cell>
        </row>
        <row r="7389">
          <cell r="G7389">
            <v>95322</v>
          </cell>
          <cell r="H7389" t="str">
            <v>CURSO DE CAPACITAÇÃO PARA AUXILIAR DE TOPÓGRAFO (ENCARGOS COMPLEMENTARES) - HORISTA</v>
          </cell>
          <cell r="I7389" t="str">
            <v>H</v>
          </cell>
          <cell r="J7389" t="str">
            <v>COEFICIENTE DE REPRESENTATIVIDADE</v>
          </cell>
          <cell r="K7389" t="str">
            <v>0,15</v>
          </cell>
        </row>
        <row r="7390">
          <cell r="G7390">
            <v>95323</v>
          </cell>
          <cell r="H7390" t="str">
            <v>CURSO DE CAPACITAÇÃO PARA AUXILIAR TÉCNICO DE ENGENHARIA (ENCARGOS COMPLEMENTARES) - HORISTA</v>
          </cell>
          <cell r="I7390" t="str">
            <v>H</v>
          </cell>
          <cell r="J7390" t="str">
            <v>COEFICIENTE DE REPRESENTATIVIDADE</v>
          </cell>
          <cell r="K7390" t="str">
            <v>0,28</v>
          </cell>
        </row>
        <row r="7391">
          <cell r="G7391">
            <v>95324</v>
          </cell>
          <cell r="H7391" t="str">
            <v>CURSO DE CAPACITAÇÃO PARA AZULEJISTA OU LADRILHISTA (ENCARGOS COMPLEMENTARES) - HORISTA</v>
          </cell>
          <cell r="I7391" t="str">
            <v>H</v>
          </cell>
          <cell r="J7391" t="str">
            <v>COEFICIENTE DE REPRESENTATIVIDADE</v>
          </cell>
          <cell r="K7391" t="str">
            <v>0,34</v>
          </cell>
        </row>
        <row r="7392">
          <cell r="G7392">
            <v>95325</v>
          </cell>
          <cell r="H7392" t="str">
            <v>CURSO DE CAPACITAÇÃO PARA BLASTER, DINAMITADOR OU CABO DE FOGO (ENCARGOS COMPLEMENTARES) - HORISTA</v>
          </cell>
          <cell r="I7392" t="str">
            <v>H</v>
          </cell>
          <cell r="J7392" t="str">
            <v>COEFICIENTE DE REPRESENTATIVIDADE</v>
          </cell>
          <cell r="K7392" t="str">
            <v>0,35</v>
          </cell>
        </row>
        <row r="7393">
          <cell r="G7393">
            <v>95328</v>
          </cell>
          <cell r="H7393" t="str">
            <v>CURSO DE CAPACITAÇÃO PARA CALCETEIRO (ENCARGOS COMPLEMENTARES) - HORISTA</v>
          </cell>
          <cell r="I7393" t="str">
            <v>H</v>
          </cell>
          <cell r="J7393" t="str">
            <v>COEFICIENTE DE REPRESENTATIVIDADE</v>
          </cell>
          <cell r="K7393" t="str">
            <v>0,17</v>
          </cell>
        </row>
        <row r="7394">
          <cell r="G7394">
            <v>95329</v>
          </cell>
          <cell r="H7394" t="str">
            <v>CURSO DE CAPACITAÇÃO PARA CARPINTEIRO DE ESQUADRIA (ENCARGOS COMPLEMENTARES) - HORISTA</v>
          </cell>
          <cell r="I7394" t="str">
            <v>H</v>
          </cell>
          <cell r="J7394" t="str">
            <v>COEFICIENTE DE REPRESENTATIVIDADE</v>
          </cell>
          <cell r="K7394" t="str">
            <v>0,37</v>
          </cell>
        </row>
        <row r="7395">
          <cell r="G7395">
            <v>95330</v>
          </cell>
          <cell r="H7395" t="str">
            <v>CURSO DE CAPACITAÇÃO PARA CARPINTEIRO DE FÔRMAS (ENCARGOS COMPLEMENTARES) - HORISTA</v>
          </cell>
          <cell r="I7395" t="str">
            <v>H</v>
          </cell>
          <cell r="J7395" t="str">
            <v>COLETADO</v>
          </cell>
          <cell r="K7395" t="str">
            <v>0,24</v>
          </cell>
        </row>
        <row r="7396">
          <cell r="G7396">
            <v>95331</v>
          </cell>
          <cell r="H7396" t="str">
            <v>CURSO DE CAPACITAÇÃO PARA CAVOUQUEIRO OU OPERADOR PERFURATRIZ/ROMPEDOR (ENCARGOS COMPLEMENTARES) - HORISTA</v>
          </cell>
          <cell r="I7396" t="str">
            <v>H</v>
          </cell>
          <cell r="J7396" t="str">
            <v>COEFICIENTE DE REPRESENTATIVIDADE</v>
          </cell>
          <cell r="K7396" t="str">
            <v>0,29</v>
          </cell>
        </row>
        <row r="7397">
          <cell r="G7397">
            <v>95332</v>
          </cell>
          <cell r="H7397" t="str">
            <v>CURSO DE CAPACITAÇÃO PARA ELETRICISTA (ENCARGOS COMPLEMENTARES) - HORISTA</v>
          </cell>
          <cell r="I7397" t="str">
            <v>H</v>
          </cell>
          <cell r="J7397" t="str">
            <v>COLETADO</v>
          </cell>
          <cell r="K7397" t="str">
            <v>0,80</v>
          </cell>
        </row>
        <row r="7398">
          <cell r="G7398">
            <v>95334</v>
          </cell>
          <cell r="H7398" t="str">
            <v>CURSO DE CAPACITAÇÃO PARA ELETROTÉCNICO (ENCARGOS COMPLEMENTARES) - HORISTA</v>
          </cell>
          <cell r="I7398" t="str">
            <v>H</v>
          </cell>
          <cell r="J7398" t="str">
            <v>COEFICIENTE DE REPRESENTATIVIDADE</v>
          </cell>
          <cell r="K7398" t="str">
            <v>1,04</v>
          </cell>
        </row>
        <row r="7399">
          <cell r="G7399">
            <v>95335</v>
          </cell>
          <cell r="H7399" t="str">
            <v>CURSO DE CAPACITAÇÃO PARA ENCANADOR OU BOMBEIRO HIDRÁULICO (ENCARGOS COMPLEMENTARES) - HORISTA</v>
          </cell>
          <cell r="I7399" t="str">
            <v>H</v>
          </cell>
          <cell r="J7399" t="str">
            <v>COLETADO</v>
          </cell>
          <cell r="K7399" t="str">
            <v>0,38</v>
          </cell>
        </row>
        <row r="7400">
          <cell r="G7400">
            <v>95337</v>
          </cell>
          <cell r="H7400" t="str">
            <v>CURSO DE CAPACITAÇÃO PARA GESSEIRO (ENCARGOS COMPLEMENTARES) - HORISTA</v>
          </cell>
          <cell r="I7400" t="str">
            <v>H</v>
          </cell>
          <cell r="J7400" t="str">
            <v>COEFICIENTE DE REPRESENTATIVIDADE</v>
          </cell>
          <cell r="K7400" t="str">
            <v>0,25</v>
          </cell>
        </row>
        <row r="7401">
          <cell r="G7401">
            <v>95338</v>
          </cell>
          <cell r="H7401" t="str">
            <v>CURSO DE CAPACITAÇÃO PARA IMPERMEABILIZADOR (ENCARGOS COMPLEMENTARES) - HORISTA</v>
          </cell>
          <cell r="I7401" t="str">
            <v>H</v>
          </cell>
          <cell r="J7401" t="str">
            <v>COEFICIENTE DE REPRESENTATIVIDADE</v>
          </cell>
          <cell r="K7401" t="str">
            <v>0,45</v>
          </cell>
        </row>
        <row r="7402">
          <cell r="G7402">
            <v>95339</v>
          </cell>
          <cell r="H7402" t="str">
            <v>CURSO DE CAPACITAÇÃO PARA MAÇARIQUEIRO (ENCARGOS COMPLEMENTARES) - HORISTA</v>
          </cell>
          <cell r="I7402" t="str">
            <v>H</v>
          </cell>
          <cell r="J7402" t="str">
            <v>COEFICIENTE DE REPRESENTATIVIDADE</v>
          </cell>
          <cell r="K7402" t="str">
            <v>0,37</v>
          </cell>
        </row>
        <row r="7403">
          <cell r="G7403">
            <v>95340</v>
          </cell>
          <cell r="H7403" t="str">
            <v>CURSO DE CAPACITAÇÃO PARA MARCENEIRO (ENCARGOS COMPLEMENTARES) - HORISTA</v>
          </cell>
          <cell r="I7403" t="str">
            <v>H</v>
          </cell>
          <cell r="J7403" t="str">
            <v>COEFICIENTE DE REPRESENTATIVIDADE</v>
          </cell>
          <cell r="K7403" t="str">
            <v>0,31</v>
          </cell>
        </row>
        <row r="7404">
          <cell r="G7404">
            <v>95341</v>
          </cell>
          <cell r="H7404" t="str">
            <v>CURSO DE CAPACITAÇÃO PARA MARMORISTA/GRANITEIRO (ENCARGOS COMPLEMENTARES) - HORISTA</v>
          </cell>
          <cell r="I7404" t="str">
            <v>H</v>
          </cell>
          <cell r="J7404" t="str">
            <v>COEFICIENTE DE REPRESENTATIVIDADE</v>
          </cell>
          <cell r="K7404" t="str">
            <v>0,33</v>
          </cell>
        </row>
        <row r="7405">
          <cell r="G7405">
            <v>95342</v>
          </cell>
          <cell r="H7405" t="str">
            <v>CURSO DE CAPACITAÇÃO PARA MECÂNICO DE EQUIPAMENTOS PESADOS (ENCARGOS COMPLEMENTARES) - HORISTA</v>
          </cell>
          <cell r="I7405" t="str">
            <v>H</v>
          </cell>
          <cell r="J7405" t="str">
            <v>COEFICIENTE DE REPRESENTATIVIDADE</v>
          </cell>
          <cell r="K7405" t="str">
            <v>0,25</v>
          </cell>
        </row>
        <row r="7406">
          <cell r="G7406">
            <v>95343</v>
          </cell>
          <cell r="H7406" t="str">
            <v>CURSO DE CAPACITAÇÃO PARA MONTADOR  DE TUBO AÇO/EQUIPAMENTOS (ENCARGOS COMPLEMENTARES) - HORISTA</v>
          </cell>
          <cell r="I7406" t="str">
            <v>H</v>
          </cell>
          <cell r="J7406" t="str">
            <v>COEFICIENTE DE REPRESENTATIVIDADE</v>
          </cell>
          <cell r="K7406" t="str">
            <v>0,27</v>
          </cell>
        </row>
        <row r="7407">
          <cell r="G7407">
            <v>95344</v>
          </cell>
          <cell r="H7407" t="str">
            <v>CURSO DE CAPACITAÇÃO PARA MONTADOR DE ESTRUTURA METÁLICA (ENCARGOS COMPLEMENTARES) - HORISTA</v>
          </cell>
          <cell r="I7407" t="str">
            <v>H</v>
          </cell>
          <cell r="J7407" t="str">
            <v>COEFICIENTE DE REPRESENTATIVIDADE</v>
          </cell>
          <cell r="K7407" t="str">
            <v>0,22</v>
          </cell>
        </row>
        <row r="7408">
          <cell r="G7408">
            <v>95345</v>
          </cell>
          <cell r="H7408" t="str">
            <v>CURSO DE CAPACITAÇÃO PARA MONTADOR ELETROMECÂNICO (ENCARGOS COMPLEMENTARES) - HORISTA</v>
          </cell>
          <cell r="I7408" t="str">
            <v>H</v>
          </cell>
          <cell r="J7408" t="str">
            <v>COEFICIENTE DE REPRESENTATIVIDADE</v>
          </cell>
          <cell r="K7408" t="str">
            <v>0,77</v>
          </cell>
        </row>
        <row r="7409">
          <cell r="G7409">
            <v>95346</v>
          </cell>
          <cell r="H7409" t="str">
            <v>CURSO DE CAPACITAÇÃO PARA MOTORISTA DE BASCULANTE (ENCARGOS COMPLEMENTARES) - HORISTA</v>
          </cell>
          <cell r="I7409" t="str">
            <v>H</v>
          </cell>
          <cell r="J7409" t="str">
            <v>COEFICIENTE DE REPRESENTATIVIDADE</v>
          </cell>
          <cell r="K7409" t="str">
            <v>0,13</v>
          </cell>
        </row>
        <row r="7410">
          <cell r="G7410">
            <v>95347</v>
          </cell>
          <cell r="H7410" t="str">
            <v>CURSO DE CAPACITAÇÃO PARA MOTORISTA DE CAMINHÃO (ENCARGOS COMPLEMENTARES) - HORISTA</v>
          </cell>
          <cell r="I7410" t="str">
            <v>H</v>
          </cell>
          <cell r="J7410" t="str">
            <v>COLETADO</v>
          </cell>
          <cell r="K7410" t="str">
            <v>0,12</v>
          </cell>
        </row>
        <row r="7411">
          <cell r="G7411">
            <v>95348</v>
          </cell>
          <cell r="H7411" t="str">
            <v>CURSO DE CAPACITAÇÃO PARA MOTORISTA DE CAMINHÃO E CARRETA (ENCARGOS COMPLEMENTARES) - HORISTA</v>
          </cell>
          <cell r="I7411" t="str">
            <v>H</v>
          </cell>
          <cell r="J7411" t="str">
            <v>COEFICIENTE DE REPRESENTATIVIDADE</v>
          </cell>
          <cell r="K7411" t="str">
            <v>0,15</v>
          </cell>
        </row>
        <row r="7412">
          <cell r="G7412">
            <v>95349</v>
          </cell>
          <cell r="H7412" t="str">
            <v>CURSO DE CAPACITAÇÃO PARA MOTORISTA DE VEÍCULO LEVE (ENCARGOS COMPLEMENTARES) - HORISTA</v>
          </cell>
          <cell r="I7412" t="str">
            <v>H</v>
          </cell>
          <cell r="J7412" t="str">
            <v>COEFICIENTE DE REPRESENTATIVIDADE</v>
          </cell>
          <cell r="K7412" t="str">
            <v>0,11</v>
          </cell>
        </row>
        <row r="7413">
          <cell r="G7413">
            <v>95351</v>
          </cell>
          <cell r="H7413" t="str">
            <v>CURSO DE CAPACITAÇÃO PARA MOTORISTA OPERADOR DE MUNCK (ENCARGOS COMPLEMENTARES) - HORISTA</v>
          </cell>
          <cell r="I7413" t="str">
            <v>H</v>
          </cell>
          <cell r="J7413" t="str">
            <v>COEFICIENTE DE REPRESENTATIVIDADE</v>
          </cell>
          <cell r="K7413" t="str">
            <v>0,45</v>
          </cell>
        </row>
        <row r="7414">
          <cell r="G7414">
            <v>95352</v>
          </cell>
          <cell r="H7414" t="str">
            <v>CURSO DE CAPACITAÇÃO PARA NIVELADOR (ENCARGOS COMPLEMENTARES) - HORISTA</v>
          </cell>
          <cell r="I7414" t="str">
            <v>H</v>
          </cell>
          <cell r="J7414" t="str">
            <v>COEFICIENTE DE REPRESENTATIVIDADE</v>
          </cell>
          <cell r="K7414" t="str">
            <v>0,13</v>
          </cell>
        </row>
        <row r="7415">
          <cell r="G7415">
            <v>95354</v>
          </cell>
          <cell r="H7415" t="str">
            <v>CURSO DE CAPACITAÇÃO PARA OPERADOR DE BETONEIRA (CAMINHÃO) (ENCARGOS COMPLEMENTARES) - HORISTA</v>
          </cell>
          <cell r="I7415" t="str">
            <v>H</v>
          </cell>
          <cell r="J7415" t="str">
            <v>COEFICIENTE DE REPRESENTATIVIDADE</v>
          </cell>
          <cell r="K7415" t="str">
            <v>0,20</v>
          </cell>
        </row>
        <row r="7416">
          <cell r="G7416">
            <v>95355</v>
          </cell>
          <cell r="H7416" t="str">
            <v>CURSO DE CAPACITAÇÃO PARA OPERADOR DE COMPRESSOR OU COMPRESSORISTA (ENCARGOS COMPLEMENTARES) - HORISTA</v>
          </cell>
          <cell r="I7416" t="str">
            <v>H</v>
          </cell>
          <cell r="J7416" t="str">
            <v>COEFICIENTE DE REPRESENTATIVIDADE</v>
          </cell>
          <cell r="K7416" t="str">
            <v>0,16</v>
          </cell>
        </row>
        <row r="7417">
          <cell r="G7417">
            <v>95356</v>
          </cell>
          <cell r="H7417" t="str">
            <v>CURSO DE CAPACITAÇÃO PARA OPERADOR DE DEMARCADORA DE FAIXAS (ENCARGOS COMPLEMENTARES) - HORISTA</v>
          </cell>
          <cell r="I7417" t="str">
            <v>H</v>
          </cell>
          <cell r="J7417" t="str">
            <v>COEFICIENTE DE REPRESENTATIVIDADE</v>
          </cell>
          <cell r="K7417" t="str">
            <v>0,20</v>
          </cell>
        </row>
        <row r="7418">
          <cell r="G7418">
            <v>95357</v>
          </cell>
          <cell r="H7418" t="str">
            <v>CURSO DE CAPACITAÇÃO PARA OPERADOR DE ESCAVADEIRA (ENCARGOS COMPLEMENTARES) - HORISTA</v>
          </cell>
          <cell r="I7418" t="str">
            <v>H</v>
          </cell>
          <cell r="J7418" t="str">
            <v>COLETADO</v>
          </cell>
          <cell r="K7418" t="str">
            <v>0,36</v>
          </cell>
        </row>
        <row r="7419">
          <cell r="G7419">
            <v>95358</v>
          </cell>
          <cell r="H7419" t="str">
            <v>CURSO DE CAPACITAÇÃO PARA OPERADOR DE GUINCHO (ENCARGOS COMPLEMENTARES) - HORISTA</v>
          </cell>
          <cell r="I7419" t="str">
            <v>H</v>
          </cell>
          <cell r="J7419" t="str">
            <v>COEFICIENTE DE REPRESENTATIVIDADE</v>
          </cell>
          <cell r="K7419" t="str">
            <v>0,33</v>
          </cell>
        </row>
        <row r="7420">
          <cell r="G7420">
            <v>95359</v>
          </cell>
          <cell r="H7420" t="str">
            <v>CURSO DE CAPACITAÇÃO PARA OPERADOR DE GUINDASTE (ENCARGOS COMPLEMENTARES) - HORISTA</v>
          </cell>
          <cell r="I7420" t="str">
            <v>H</v>
          </cell>
          <cell r="J7420" t="str">
            <v>COEFICIENTE DE REPRESENTATIVIDADE</v>
          </cell>
          <cell r="K7420" t="str">
            <v>0,49</v>
          </cell>
        </row>
        <row r="7421">
          <cell r="G7421">
            <v>95360</v>
          </cell>
          <cell r="H7421" t="str">
            <v>CURSO DE CAPACITAÇÃO PARA OPERADOR DE MÁQUINAS E EQUIPAMENTOS (ENCARGOS COMPLEMENTARES) - HORISTA</v>
          </cell>
          <cell r="I7421" t="str">
            <v>H</v>
          </cell>
          <cell r="J7421" t="str">
            <v>COEFICIENTE DE REPRESENTATIVIDADE</v>
          </cell>
          <cell r="K7421" t="str">
            <v>0,33</v>
          </cell>
        </row>
        <row r="7422">
          <cell r="G7422">
            <v>95361</v>
          </cell>
          <cell r="H7422" t="str">
            <v>CURSO DE CAPACITAÇÃO PARA OPERADOR DE MARTELETE OU MARTELETEIRO (ENCARGOS COMPLEMENTARES) - HORISTA</v>
          </cell>
          <cell r="I7422" t="str">
            <v>H</v>
          </cell>
          <cell r="J7422" t="str">
            <v>COEFICIENTE DE REPRESENTATIVIDADE</v>
          </cell>
          <cell r="K7422" t="str">
            <v>0,16</v>
          </cell>
        </row>
        <row r="7423">
          <cell r="G7423">
            <v>95362</v>
          </cell>
          <cell r="H7423" t="str">
            <v>CURSO DE CAPACITAÇÃO PARA OPERADOR DE MOTO-ESCREIPER (ENCARGOS COMPLEMENTARES) - HORISTA</v>
          </cell>
          <cell r="I7423" t="str">
            <v>H</v>
          </cell>
          <cell r="J7423" t="str">
            <v>COEFICIENTE DE REPRESENTATIVIDADE</v>
          </cell>
          <cell r="K7423" t="str">
            <v>0,27</v>
          </cell>
        </row>
        <row r="7424">
          <cell r="G7424">
            <v>95363</v>
          </cell>
          <cell r="H7424" t="str">
            <v>CURSO DE CAPACITAÇÃO PARA OPERADOR DE MOTONIVELADORA (ENCARGOS COMPLEMENTARES) - HORISTA</v>
          </cell>
          <cell r="I7424" t="str">
            <v>H</v>
          </cell>
          <cell r="J7424" t="str">
            <v>COEFICIENTE DE REPRESENTATIVIDADE</v>
          </cell>
          <cell r="K7424" t="str">
            <v>0,27</v>
          </cell>
        </row>
        <row r="7425">
          <cell r="G7425">
            <v>95364</v>
          </cell>
          <cell r="H7425" t="str">
            <v>CURSO DE CAPACITAÇÃO PARA OPERADOR DE PÁ CARREGADEIRA (ENCARGOS COMPLEMENTARES) - HORISTA</v>
          </cell>
          <cell r="I7425" t="str">
            <v>H</v>
          </cell>
          <cell r="J7425" t="str">
            <v>COEFICIENTE DE REPRESENTATIVIDADE</v>
          </cell>
          <cell r="K7425" t="str">
            <v>0,20</v>
          </cell>
        </row>
        <row r="7426">
          <cell r="G7426">
            <v>95365</v>
          </cell>
          <cell r="H7426" t="str">
            <v>CURSO DE CAPACITAÇÃO PARA OPERADOR DE PAVIMENTADORA (ENCARGOS COMPLEMENTARES) - HORISTA</v>
          </cell>
          <cell r="I7426" t="str">
            <v>H</v>
          </cell>
          <cell r="J7426" t="str">
            <v>COEFICIENTE DE REPRESENTATIVIDADE</v>
          </cell>
          <cell r="K7426" t="str">
            <v>0,20</v>
          </cell>
        </row>
        <row r="7427">
          <cell r="G7427">
            <v>95366</v>
          </cell>
          <cell r="H7427" t="str">
            <v>CURSO DE CAPACITAÇÃO PARA OPERADOR DE ROLO COMPACTADOR (ENCARGOS COMPLEMENTARES) - HORISTA</v>
          </cell>
          <cell r="I7427" t="str">
            <v>H</v>
          </cell>
          <cell r="J7427" t="str">
            <v>COEFICIENTE DE REPRESENTATIVIDADE</v>
          </cell>
          <cell r="K7427" t="str">
            <v>0,15</v>
          </cell>
        </row>
        <row r="7428">
          <cell r="G7428">
            <v>95367</v>
          </cell>
          <cell r="H7428" t="str">
            <v>CURSO DE CAPACITAÇÃO PARA OPERADOR DE USINA DE ASFALTO, DE SOLOS OU DE CONCRETO (ENCARGOS COMPLEMENTARES) - HORISTA</v>
          </cell>
          <cell r="I7428" t="str">
            <v>H</v>
          </cell>
          <cell r="J7428" t="str">
            <v>COEFICIENTE DE REPRESENTATIVIDADE</v>
          </cell>
          <cell r="K7428" t="str">
            <v>0,27</v>
          </cell>
        </row>
        <row r="7429">
          <cell r="G7429">
            <v>95368</v>
          </cell>
          <cell r="H7429" t="str">
            <v>CURSO DE CAPACITAÇÃO PARA OPERADOR JATO DE AREIA OU JATISTA (ENCARGOS COMPLEMENTARES) - HORISTA</v>
          </cell>
          <cell r="I7429" t="str">
            <v>H</v>
          </cell>
          <cell r="J7429" t="str">
            <v>COEFICIENTE DE REPRESENTATIVIDADE</v>
          </cell>
          <cell r="K7429" t="str">
            <v>0,25</v>
          </cell>
        </row>
        <row r="7430">
          <cell r="G7430">
            <v>95369</v>
          </cell>
          <cell r="H7430" t="str">
            <v>CURSO DE CAPACITAÇÃO PARA OPERADOR PARA BATE ESTACAS (ENCARGOS COMPLEMENTARES) - HORISTA</v>
          </cell>
          <cell r="I7430" t="str">
            <v>H</v>
          </cell>
          <cell r="J7430" t="str">
            <v>COEFICIENTE DE REPRESENTATIVIDADE</v>
          </cell>
          <cell r="K7430" t="str">
            <v>0,18</v>
          </cell>
        </row>
        <row r="7431">
          <cell r="G7431">
            <v>95370</v>
          </cell>
          <cell r="H7431" t="str">
            <v>CURSO DE CAPACITAÇÃO PARA PASTILHEIRO (ENCARGOS COMPLEMENTARES) - HORISTA</v>
          </cell>
          <cell r="I7431" t="str">
            <v>H</v>
          </cell>
          <cell r="J7431" t="str">
            <v>COEFICIENTE DE REPRESENTATIVIDADE</v>
          </cell>
          <cell r="K7431" t="str">
            <v>0,31</v>
          </cell>
        </row>
        <row r="7432">
          <cell r="G7432">
            <v>95371</v>
          </cell>
          <cell r="H7432" t="str">
            <v>CURSO DE CAPACITAÇÃO PARA PEDREIRO (ENCARGOS COMPLEMENTARES) - HORISTA</v>
          </cell>
          <cell r="I7432" t="str">
            <v>H</v>
          </cell>
          <cell r="J7432" t="str">
            <v>COLETADO</v>
          </cell>
          <cell r="K7432" t="str">
            <v>0,45</v>
          </cell>
        </row>
        <row r="7433">
          <cell r="G7433">
            <v>95372</v>
          </cell>
          <cell r="H7433" t="str">
            <v>CURSO DE CAPACITAÇÃO PARA PINTOR (ENCARGOS COMPLEMENTARES) - HORISTA</v>
          </cell>
          <cell r="I7433" t="str">
            <v>H</v>
          </cell>
          <cell r="J7433" t="str">
            <v>COLETADO</v>
          </cell>
          <cell r="K7433" t="str">
            <v>0,31</v>
          </cell>
        </row>
        <row r="7434">
          <cell r="G7434">
            <v>95373</v>
          </cell>
          <cell r="H7434" t="str">
            <v>CURSO DE CAPACITAÇÃO PARA PINTOR DE LETREIROS (ENCARGOS COMPLEMENTARES) - HORISTA</v>
          </cell>
          <cell r="I7434" t="str">
            <v>H</v>
          </cell>
          <cell r="J7434" t="str">
            <v>COEFICIENTE DE REPRESENTATIVIDADE</v>
          </cell>
          <cell r="K7434" t="str">
            <v>0,31</v>
          </cell>
        </row>
        <row r="7435">
          <cell r="G7435">
            <v>95374</v>
          </cell>
          <cell r="H7435" t="str">
            <v>CURSO DE CAPACITAÇÃO PARA PINTOR PARA TINTA EPÓXI (ENCARGOS COMPLEMENTARES) - HORISTA</v>
          </cell>
          <cell r="I7435" t="str">
            <v>H</v>
          </cell>
          <cell r="J7435" t="str">
            <v>COEFICIENTE DE REPRESENTATIVIDADE</v>
          </cell>
          <cell r="K7435" t="str">
            <v>0,31</v>
          </cell>
        </row>
        <row r="7436">
          <cell r="G7436">
            <v>95375</v>
          </cell>
          <cell r="H7436" t="str">
            <v>CURSO DE CAPACITAÇÃO PARA POCEIRO (ENCARGOS COMPLEMENTARES) - HORISTA</v>
          </cell>
          <cell r="I7436" t="str">
            <v>H</v>
          </cell>
          <cell r="J7436" t="str">
            <v>COEFICIENTE DE REPRESENTATIVIDADE</v>
          </cell>
          <cell r="K7436" t="str">
            <v>0,43</v>
          </cell>
        </row>
        <row r="7437">
          <cell r="G7437">
            <v>95376</v>
          </cell>
          <cell r="H7437" t="str">
            <v>CURSO DE CAPACITAÇÃO PARA RASTELEIRO (ENCARGOS COMPLEMENTARES) - HORISTA</v>
          </cell>
          <cell r="I7437" t="str">
            <v>H</v>
          </cell>
          <cell r="J7437" t="str">
            <v>COEFICIENTE DE REPRESENTATIVIDADE</v>
          </cell>
          <cell r="K7437" t="str">
            <v>0,07</v>
          </cell>
        </row>
        <row r="7438">
          <cell r="G7438">
            <v>95377</v>
          </cell>
          <cell r="H7438" t="str">
            <v>CURSO DE CAPACITAÇÃO PARA SERRALHEIRO (ENCARGOS COMPLEMENTARES) - HORISTA</v>
          </cell>
          <cell r="I7438" t="str">
            <v>H</v>
          </cell>
          <cell r="J7438" t="str">
            <v>COEFICIENTE DE REPRESENTATIVIDADE</v>
          </cell>
          <cell r="K7438" t="str">
            <v>0,24</v>
          </cell>
        </row>
        <row r="7439">
          <cell r="G7439">
            <v>95378</v>
          </cell>
          <cell r="H7439" t="str">
            <v>CURSO DE CAPACITAÇÃO PARA SERVENTE (ENCARGOS COMPLEMENTARES) - HORISTA</v>
          </cell>
          <cell r="I7439" t="str">
            <v>H</v>
          </cell>
          <cell r="J7439" t="str">
            <v>COLETADO</v>
          </cell>
          <cell r="K7439" t="str">
            <v>0,30</v>
          </cell>
        </row>
        <row r="7440">
          <cell r="G7440">
            <v>95379</v>
          </cell>
          <cell r="H7440" t="str">
            <v>CURSO DE CAPACITAÇÃO PARA SOLDADOR (ENCARGOS COMPLEMENTARES) - HORISTA</v>
          </cell>
          <cell r="I7440" t="str">
            <v>H</v>
          </cell>
          <cell r="J7440" t="str">
            <v>COLETADO</v>
          </cell>
          <cell r="K7440" t="str">
            <v>0,27</v>
          </cell>
        </row>
        <row r="7441">
          <cell r="G7441">
            <v>95380</v>
          </cell>
          <cell r="H7441" t="str">
            <v>CURSO DE CAPACITAÇÃO PARA SOLDADOR A (PARA SOLDA A SER TESTADA COM RAIOS  X ) (ENCARGOS COMPLEMENTARES) - HORISTA</v>
          </cell>
          <cell r="I7441" t="str">
            <v>H</v>
          </cell>
          <cell r="J7441" t="str">
            <v>COEFICIENTE DE REPRESENTATIVIDADE</v>
          </cell>
          <cell r="K7441" t="str">
            <v>0,36</v>
          </cell>
        </row>
        <row r="7442">
          <cell r="G7442">
            <v>95383</v>
          </cell>
          <cell r="H7442" t="str">
            <v>CURSO DE CAPACITAÇÃO PARA TÉCNICO DE LABORATÓRIO (ENCARGOS COMPLEMENTARES) - HORISTA</v>
          </cell>
          <cell r="I7442" t="str">
            <v>H</v>
          </cell>
          <cell r="J7442" t="str">
            <v>COEFICIENTE DE REPRESENTATIVIDADE</v>
          </cell>
          <cell r="K7442" t="str">
            <v>0,29</v>
          </cell>
        </row>
        <row r="7443">
          <cell r="G7443">
            <v>95384</v>
          </cell>
          <cell r="H7443" t="str">
            <v>CURSO DE CAPACITAÇÃO PARA TÉCNICO DE SONDAGEM (ENCARGOS COMPLEMENTARES) - HORISTA</v>
          </cell>
          <cell r="I7443" t="str">
            <v>H</v>
          </cell>
          <cell r="J7443" t="str">
            <v>COEFICIENTE DE REPRESENTATIVIDADE</v>
          </cell>
          <cell r="K7443" t="str">
            <v>0,26</v>
          </cell>
        </row>
        <row r="7444">
          <cell r="G7444">
            <v>95385</v>
          </cell>
          <cell r="H7444" t="str">
            <v>CURSO DE CAPACITAÇÃO PARA TELHADISTA (ENCARGOS COMPLEMENTARES) - HORISTA</v>
          </cell>
          <cell r="I7444" t="str">
            <v>H</v>
          </cell>
          <cell r="J7444" t="str">
            <v>COEFICIENTE DE REPRESENTATIVIDADE</v>
          </cell>
          <cell r="K7444" t="str">
            <v>0,24</v>
          </cell>
        </row>
        <row r="7445">
          <cell r="G7445">
            <v>95386</v>
          </cell>
          <cell r="H7445" t="str">
            <v>CURSO DE CAPACITAÇÃO PARA TRATORISTA (ENCARGOS COMPLEMENTARES) - HORISTA</v>
          </cell>
          <cell r="I7445" t="str">
            <v>H</v>
          </cell>
          <cell r="J7445" t="str">
            <v>COEFICIENTE DE REPRESENTATIVIDADE</v>
          </cell>
          <cell r="K7445" t="str">
            <v>0,33</v>
          </cell>
        </row>
        <row r="7446">
          <cell r="G7446">
            <v>95387</v>
          </cell>
          <cell r="H7446" t="str">
            <v>CURSO DE CAPACITAÇÃO PARA VIDRACEIRO (ENCARGOS COMPLEMENTARES) - HORISTA</v>
          </cell>
          <cell r="I7446" t="str">
            <v>H</v>
          </cell>
          <cell r="J7446" t="str">
            <v>COEFICIENTE DE REPRESENTATIVIDADE</v>
          </cell>
          <cell r="K7446" t="str">
            <v>0,24</v>
          </cell>
        </row>
        <row r="7447">
          <cell r="G7447">
            <v>95389</v>
          </cell>
          <cell r="H7447" t="str">
            <v>CURSO DE CAPACITAÇÃO PARA OPERADOR DE BETONEIRA ESTACIONÁRIA/MISTURADOR (ENCARGOS COMPLEMENTARES) - HORISTA</v>
          </cell>
          <cell r="I7447" t="str">
            <v>H</v>
          </cell>
          <cell r="J7447" t="str">
            <v>COEFICIENTE DE REPRESENTATIVIDADE</v>
          </cell>
          <cell r="K7447" t="str">
            <v>0,16</v>
          </cell>
        </row>
        <row r="7448">
          <cell r="G7448">
            <v>95390</v>
          </cell>
          <cell r="H7448" t="str">
            <v>CURSO DE CAPACITAÇÃO PARA JARDINEIRO (ENCARGOS COMPLEMENTARES) - HORISTA</v>
          </cell>
          <cell r="I7448" t="str">
            <v>H</v>
          </cell>
          <cell r="J7448" t="str">
            <v>COEFICIENTE DE REPRESENTATIVIDADE</v>
          </cell>
          <cell r="K7448" t="str">
            <v>0,09</v>
          </cell>
        </row>
        <row r="7449">
          <cell r="G7449">
            <v>95392</v>
          </cell>
          <cell r="H7449" t="str">
            <v>CURSO DE CAPACITAÇÃO PARA ALMOXARIFE (ENCARGOS COMPLEMENTARES) - HORISTA</v>
          </cell>
          <cell r="I7449" t="str">
            <v>H</v>
          </cell>
          <cell r="J7449" t="str">
            <v>COLETADO</v>
          </cell>
          <cell r="K7449" t="str">
            <v>0,11</v>
          </cell>
        </row>
        <row r="7450">
          <cell r="G7450">
            <v>95393</v>
          </cell>
          <cell r="H7450" t="str">
            <v>CURSO DE CAPACITAÇÃO PARA APONTADOR OU APROPRIADOR (ENCARGOS COMPLEMENTARES) - HORISTA</v>
          </cell>
          <cell r="I7450" t="str">
            <v>H</v>
          </cell>
          <cell r="J7450" t="str">
            <v>COEFICIENTE DE REPRESENTATIVIDADE</v>
          </cell>
          <cell r="K7450" t="str">
            <v>0,39</v>
          </cell>
        </row>
        <row r="7451">
          <cell r="G7451">
            <v>95394</v>
          </cell>
          <cell r="H7451" t="str">
            <v>CURSO DE CAPACITAÇÃO PARA ARQUITETO DE OBRA JÚNIOR (ENCARGOS COMPLEMENTARES) - HORISTA</v>
          </cell>
          <cell r="I7451" t="str">
            <v>H</v>
          </cell>
          <cell r="J7451" t="str">
            <v>COEFICIENTE DE REPRESENTATIVIDADE</v>
          </cell>
          <cell r="K7451" t="str">
            <v>0,91</v>
          </cell>
        </row>
        <row r="7452">
          <cell r="G7452">
            <v>95395</v>
          </cell>
          <cell r="H7452" t="str">
            <v>CURSO DE CAPACITAÇÃO PARA ARQUITETO DE OBRA PLENO (ENCARGOS COMPLEMENTARES) - HORISTA</v>
          </cell>
          <cell r="I7452" t="str">
            <v>H</v>
          </cell>
          <cell r="J7452" t="str">
            <v>COEFICIENTE DE REPRESENTATIVIDADE</v>
          </cell>
          <cell r="K7452" t="str">
            <v>0,96</v>
          </cell>
        </row>
        <row r="7453">
          <cell r="G7453">
            <v>95396</v>
          </cell>
          <cell r="H7453" t="str">
            <v>CURSO DE CAPACITAÇÃO PARA ARQUITETO DE OBRA SÊNIOR (ENCARGOS COMPLEMENTARES) - HORISTA</v>
          </cell>
          <cell r="I7453" t="str">
            <v>H</v>
          </cell>
          <cell r="J7453" t="str">
            <v>COEFICIENTE DE REPRESENTATIVIDADE</v>
          </cell>
          <cell r="K7453" t="str">
            <v>1,00</v>
          </cell>
        </row>
        <row r="7454">
          <cell r="G7454">
            <v>95398</v>
          </cell>
          <cell r="H7454" t="str">
            <v>CURSO DE CAPACITAÇÃO PARA AUXILIAR DE ESCRITÓRIO (ENCARGOS COMPLEMENTARES) - HORISTA</v>
          </cell>
          <cell r="I7454" t="str">
            <v>H</v>
          </cell>
          <cell r="J7454" t="str">
            <v>COEFICIENTE DE REPRESENTATIVIDADE</v>
          </cell>
          <cell r="K7454" t="str">
            <v>0,09</v>
          </cell>
        </row>
        <row r="7455">
          <cell r="G7455">
            <v>95400</v>
          </cell>
          <cell r="H7455" t="str">
            <v>CURSO DE CAPACITAÇÃO PARA DESENHISTA PROJETISTA (ENCARGOS COMPLEMENTARES) - HORISTA</v>
          </cell>
          <cell r="I7455" t="str">
            <v>H</v>
          </cell>
          <cell r="J7455" t="str">
            <v>COEFICIENTE DE REPRESENTATIVIDADE</v>
          </cell>
          <cell r="K7455" t="str">
            <v>0,21</v>
          </cell>
        </row>
        <row r="7456">
          <cell r="G7456">
            <v>95401</v>
          </cell>
          <cell r="H7456" t="str">
            <v>CURSO DE CAPACITAÇÃO PARA ENCARREGADO GERAL (ENCARGOS COMPLEMENTARES) - HORISTA</v>
          </cell>
          <cell r="I7456" t="str">
            <v>H</v>
          </cell>
          <cell r="J7456" t="str">
            <v>COLETADO</v>
          </cell>
          <cell r="K7456" t="str">
            <v>1,08</v>
          </cell>
        </row>
        <row r="7457">
          <cell r="G7457">
            <v>95402</v>
          </cell>
          <cell r="H7457" t="str">
            <v>CURSO DE CAPACITAÇÃO PARA ENGENHEIRO CIVIL DE OBRA JÚNIOR (ENCARGOS COMPLEMENTARES) - HORISTA</v>
          </cell>
          <cell r="I7457" t="str">
            <v>H</v>
          </cell>
          <cell r="J7457" t="str">
            <v>COLETADO</v>
          </cell>
          <cell r="K7457" t="str">
            <v>1,68</v>
          </cell>
        </row>
        <row r="7458">
          <cell r="G7458">
            <v>95403</v>
          </cell>
          <cell r="H7458" t="str">
            <v>CURSO DE CAPACITAÇÃO PARA ENGENHEIRO CIVIL DE OBRA PLENO (ENCARGOS COMPLEMENTARES) - HORISTA</v>
          </cell>
          <cell r="I7458" t="str">
            <v>H</v>
          </cell>
          <cell r="J7458" t="str">
            <v>COEFICIENTE DE REPRESENTATIVIDADE</v>
          </cell>
          <cell r="K7458" t="str">
            <v>1,74</v>
          </cell>
        </row>
        <row r="7459">
          <cell r="G7459">
            <v>95404</v>
          </cell>
          <cell r="H7459" t="str">
            <v>CURSO DE CAPACITAÇÃO PARA ENGENHEIRO CIVIL DE OBRA SÊNIOR (ENCARGOS COMPLEMENTARES) - HORISTA</v>
          </cell>
          <cell r="I7459" t="str">
            <v>H</v>
          </cell>
          <cell r="J7459" t="str">
            <v>COEFICIENTE DE REPRESENTATIVIDADE</v>
          </cell>
          <cell r="K7459" t="str">
            <v>2,18</v>
          </cell>
        </row>
        <row r="7460">
          <cell r="G7460">
            <v>95405</v>
          </cell>
          <cell r="H7460" t="str">
            <v>CURSO DE CAPACITAÇÃO PARA MESTRE DE OBRAS (ENCARGOS COMPLEMENTARES) - HORISTA</v>
          </cell>
          <cell r="I7460" t="str">
            <v>H</v>
          </cell>
          <cell r="J7460" t="str">
            <v>COEFICIENTE DE REPRESENTATIVIDADE</v>
          </cell>
          <cell r="K7460" t="str">
            <v>1,77</v>
          </cell>
        </row>
        <row r="7461">
          <cell r="G7461">
            <v>95406</v>
          </cell>
          <cell r="H7461" t="str">
            <v>CURSO DE CAPACITAÇÃO PARA TOPÓGRAFO (ENCARGOS COMPLEMENTARES) - HORISTA</v>
          </cell>
          <cell r="I7461" t="str">
            <v>H</v>
          </cell>
          <cell r="J7461" t="str">
            <v>COLETADO</v>
          </cell>
          <cell r="K7461" t="str">
            <v>0,34</v>
          </cell>
        </row>
        <row r="7462">
          <cell r="G7462">
            <v>95408</v>
          </cell>
          <cell r="H7462" t="str">
            <v>CURSO DE CAPACITAÇÃO  PARA MOTORISTA DE CAMINHÃO (ENCARGOS COMPLEMENTARES) - MENSALISTA</v>
          </cell>
          <cell r="I7462" t="str">
            <v>MES</v>
          </cell>
          <cell r="J7462" t="str">
            <v>COEFICIENTE DE REPRESENTATIVIDADE</v>
          </cell>
          <cell r="K7462" t="str">
            <v>16,79</v>
          </cell>
        </row>
        <row r="7463">
          <cell r="G7463">
            <v>95411</v>
          </cell>
          <cell r="H7463" t="str">
            <v>CURSO DE CAPACITAÇÃO PARA DESENHISTA PROJETISTA (ENCARGOS COMPLEMENTARES) - MENSALISTA</v>
          </cell>
          <cell r="I7463" t="str">
            <v>MES</v>
          </cell>
          <cell r="J7463" t="str">
            <v>COEFICIENTE DE REPRESENTATIVIDADE</v>
          </cell>
          <cell r="K7463" t="str">
            <v>28,33</v>
          </cell>
        </row>
        <row r="7464">
          <cell r="G7464">
            <v>95413</v>
          </cell>
          <cell r="H7464" t="str">
            <v>CURSO DE CAPACITAÇÃO PARA ALMOXARIFE (ENCARGOS COMPLEMENTARES) - MENSALISTA</v>
          </cell>
          <cell r="I7464" t="str">
            <v>MES</v>
          </cell>
          <cell r="J7464" t="str">
            <v>COEFICIENTE DE REPRESENTATIVIDADE</v>
          </cell>
          <cell r="K7464" t="str">
            <v>14,54</v>
          </cell>
        </row>
        <row r="7465">
          <cell r="G7465">
            <v>95414</v>
          </cell>
          <cell r="H7465" t="str">
            <v>CURSO DE CAPACITAÇÃO PARA APONTADOR OU APROPRIADOR (ENCARGOS COMPLEMENTARES) - MENSALISTA</v>
          </cell>
          <cell r="I7465" t="str">
            <v>MES</v>
          </cell>
          <cell r="J7465" t="str">
            <v>COEFICIENTE DE REPRESENTATIVIDADE</v>
          </cell>
          <cell r="K7465" t="str">
            <v>52,70</v>
          </cell>
        </row>
        <row r="7466">
          <cell r="G7466">
            <v>95415</v>
          </cell>
          <cell r="H7466" t="str">
            <v>CURSO DE CAPACITAÇÃO PARA ENGENHEIRO CIVIL DE OBRA JÚNIOR (ENCARGOS COMPLEMENTARES) - MENSALISTA</v>
          </cell>
          <cell r="I7466" t="str">
            <v>MES</v>
          </cell>
          <cell r="J7466" t="str">
            <v>COEFICIENTE DE REPRESENTATIVIDADE</v>
          </cell>
          <cell r="K7466" t="str">
            <v>222,43</v>
          </cell>
        </row>
        <row r="7467">
          <cell r="G7467">
            <v>95416</v>
          </cell>
          <cell r="H7467" t="str">
            <v>CURSO DE CAPACITAÇÃO PARA AUXILIAR DE ESCRITÓRIO (ENCARGOS COMPLEMENTARES) - MENSALISTA</v>
          </cell>
          <cell r="I7467" t="str">
            <v>MES</v>
          </cell>
          <cell r="J7467" t="str">
            <v>COEFICIENTE DE REPRESENTATIVIDADE</v>
          </cell>
          <cell r="K7467" t="str">
            <v>11,98</v>
          </cell>
        </row>
        <row r="7468">
          <cell r="G7468">
            <v>95417</v>
          </cell>
          <cell r="H7468" t="str">
            <v>CURSO DE CAPACITAÇÃO PARA ENGENHEIRO CIVIL DE OBRA PLENO (ENCARGOS COMPLEMENTARES) - MENSALISTA</v>
          </cell>
          <cell r="I7468" t="str">
            <v>MES</v>
          </cell>
          <cell r="J7468" t="str">
            <v>COEFICIENTE DE REPRESENTATIVIDADE</v>
          </cell>
          <cell r="K7468" t="str">
            <v>230,10</v>
          </cell>
        </row>
        <row r="7469">
          <cell r="G7469">
            <v>95418</v>
          </cell>
          <cell r="H7469" t="str">
            <v>CURSO DE CAPACITAÇÃO PARA ENGENHEIRO CIVIL DE OBRA SÊNIOR (ENCARGOS COMPLEMENTARES) - MENSALISTA</v>
          </cell>
          <cell r="I7469" t="str">
            <v>MES</v>
          </cell>
          <cell r="J7469" t="str">
            <v>COEFICIENTE DE REPRESENTATIVIDADE</v>
          </cell>
          <cell r="K7469" t="str">
            <v>287,85</v>
          </cell>
        </row>
        <row r="7470">
          <cell r="G7470">
            <v>95419</v>
          </cell>
          <cell r="H7470" t="str">
            <v>CURSO DE CAPACITAÇÃO PARA ARQUITETO JÚNIOR (ENCARGOS COMPLEMENTARES) - MENSALISTA</v>
          </cell>
          <cell r="I7470" t="str">
            <v>MES</v>
          </cell>
          <cell r="J7470" t="str">
            <v>COEFICIENTE DE REPRESENTATIVIDADE</v>
          </cell>
          <cell r="K7470" t="str">
            <v>121,39</v>
          </cell>
        </row>
        <row r="7471">
          <cell r="G7471">
            <v>95420</v>
          </cell>
          <cell r="H7471" t="str">
            <v>CURSO DE CAPACITAÇÃO PARA ARQUITETO PLENO (ENCARGOS COMPLEMENTARES) - MENSALISTA</v>
          </cell>
          <cell r="I7471" t="str">
            <v>MES</v>
          </cell>
          <cell r="J7471" t="str">
            <v>COEFICIENTE DE REPRESENTATIVIDADE</v>
          </cell>
          <cell r="K7471" t="str">
            <v>128,07</v>
          </cell>
        </row>
        <row r="7472">
          <cell r="G7472">
            <v>95421</v>
          </cell>
          <cell r="H7472" t="str">
            <v>CURSO DE CAPACITAÇÃO PARA ARQUITETO SÊNIOR (ENCARGOS COMPLEMENTARES) - MENSALISTA</v>
          </cell>
          <cell r="I7472" t="str">
            <v>MES</v>
          </cell>
          <cell r="J7472" t="str">
            <v>COEFICIENTE DE REPRESENTATIVIDADE</v>
          </cell>
          <cell r="K7472" t="str">
            <v>132,12</v>
          </cell>
        </row>
        <row r="7473">
          <cell r="G7473">
            <v>95422</v>
          </cell>
          <cell r="H7473" t="str">
            <v>CURSO DE CAPACITAÇÃO PARA ENCARREGADO GERAL DE OBRAS (ENCARGOS COMPLEMENTARES) - MENSALISTA</v>
          </cell>
          <cell r="I7473" t="str">
            <v>MES</v>
          </cell>
          <cell r="J7473" t="str">
            <v>COEFICIENTE DE REPRESENTATIVIDADE</v>
          </cell>
          <cell r="K7473" t="str">
            <v>143,52</v>
          </cell>
        </row>
        <row r="7474">
          <cell r="G7474">
            <v>95423</v>
          </cell>
          <cell r="H7474" t="str">
            <v>CURSO DE CAPACITAÇÃO PARA MESTRE DE OBRAS (ENCARGOS COMPLEMENTARES) - MENSALISTA</v>
          </cell>
          <cell r="I7474" t="str">
            <v>MES</v>
          </cell>
          <cell r="J7474" t="str">
            <v>COEFICIENTE DE REPRESENTATIVIDADE</v>
          </cell>
          <cell r="K7474" t="str">
            <v>234,12</v>
          </cell>
        </row>
        <row r="7475">
          <cell r="G7475">
            <v>95424</v>
          </cell>
          <cell r="H7475" t="str">
            <v>CURSO DE CAPACITAÇÃO PARA TOPÓGRAFO (ENCARGOS COMPLEMENTARES) - MENSALISTA</v>
          </cell>
          <cell r="I7475" t="str">
            <v>MES</v>
          </cell>
          <cell r="J7475" t="str">
            <v>COEFICIENTE DE REPRESENTATIVIDADE</v>
          </cell>
          <cell r="K7475" t="str">
            <v>45,57</v>
          </cell>
        </row>
        <row r="7476">
          <cell r="G7476">
            <v>100288</v>
          </cell>
          <cell r="H7476" t="str">
            <v>CURSO DE CAPACITAÇÃO PARA VIGIA DIURNO (ENCARGOS COMPLEMENTARES) - HORISTA</v>
          </cell>
          <cell r="I7476" t="str">
            <v>H</v>
          </cell>
          <cell r="J7476" t="str">
            <v>COEFICIENTE DE REPRESENTATIVIDADE</v>
          </cell>
          <cell r="K7476" t="str">
            <v>0,08</v>
          </cell>
        </row>
        <row r="7477">
          <cell r="G7477">
            <v>100289</v>
          </cell>
          <cell r="H7477" t="str">
            <v>VIGIA DIURNO COM ENCARGOS COMPLEMENTARES</v>
          </cell>
          <cell r="I7477" t="str">
            <v>H</v>
          </cell>
          <cell r="J7477" t="str">
            <v>COEFICIENTE DE REPRESENTATIVIDADE</v>
          </cell>
          <cell r="K7477" t="str">
            <v>21,00</v>
          </cell>
        </row>
        <row r="7478">
          <cell r="G7478">
            <v>100291</v>
          </cell>
          <cell r="H7478" t="str">
            <v>CURSO DE CAPACITAÇÃO PARA AJUDANTE DE PINTOR (ENCARGOS COMPLEMENTARES) - HORISTA</v>
          </cell>
          <cell r="I7478" t="str">
            <v>H</v>
          </cell>
          <cell r="J7478" t="str">
            <v>COEFICIENTE DE REPRESENTATIVIDADE</v>
          </cell>
          <cell r="K7478" t="str">
            <v>0,24</v>
          </cell>
        </row>
        <row r="7479">
          <cell r="G7479">
            <v>100293</v>
          </cell>
          <cell r="H7479" t="str">
            <v>CURSO DE CAPACITAÇÃO PARA AUXILIAR DE AZULEJISTA (ENCARGOS COMPLEMENTARES) - HORISTA</v>
          </cell>
          <cell r="I7479" t="str">
            <v>H</v>
          </cell>
          <cell r="J7479" t="str">
            <v>COEFICIENTE DE REPRESENTATIVIDADE</v>
          </cell>
          <cell r="K7479" t="str">
            <v>0,21</v>
          </cell>
        </row>
        <row r="7480">
          <cell r="G7480">
            <v>100295</v>
          </cell>
          <cell r="H7480" t="str">
            <v>CURSO DE CAPACITAÇÃO PARA MONTADOR DE ELETROELETRONICOS (ENCARGOS COMPLEMENTARES) - HORISTA</v>
          </cell>
          <cell r="I7480" t="str">
            <v>H</v>
          </cell>
          <cell r="J7480" t="str">
            <v>COEFICIENTE DE REPRESENTATIVIDADE</v>
          </cell>
          <cell r="K7480" t="str">
            <v>0,52</v>
          </cell>
        </row>
        <row r="7481">
          <cell r="G7481">
            <v>100298</v>
          </cell>
          <cell r="H7481" t="str">
            <v>CURSO DE CAPACITAÇÃO PARA MECÂNICO DE REFRIGERAÇÃO (ENCARGOS COMPLEMENTARES) - HORISTA</v>
          </cell>
          <cell r="I7481" t="str">
            <v>H</v>
          </cell>
          <cell r="J7481" t="str">
            <v>COEFICIENTE DE REPRESENTATIVIDADE</v>
          </cell>
          <cell r="K7481" t="str">
            <v>0,64</v>
          </cell>
        </row>
        <row r="7482">
          <cell r="G7482">
            <v>100299</v>
          </cell>
          <cell r="H7482" t="str">
            <v>CURSO DE CAPACITAÇÃO PARA TÉCNICO EM SEGURANÇA DO TRABALHO (ENCARGOS COMPLEMENTARES) - HORISTA</v>
          </cell>
          <cell r="I7482" t="str">
            <v>H</v>
          </cell>
          <cell r="J7482" t="str">
            <v>COEFICIENTE DE REPRESENTATIVIDADE</v>
          </cell>
          <cell r="K7482" t="str">
            <v>0,63</v>
          </cell>
        </row>
        <row r="7483">
          <cell r="G7483">
            <v>100301</v>
          </cell>
          <cell r="H7483" t="str">
            <v>AJUDANTE DE PINTOR COM ENCARGOS COMPLEMENTARES</v>
          </cell>
          <cell r="I7483" t="str">
            <v>H</v>
          </cell>
          <cell r="J7483" t="str">
            <v>COEFICIENTE DE REPRESENTATIVIDADE</v>
          </cell>
          <cell r="K7483" t="str">
            <v>22,10</v>
          </cell>
        </row>
        <row r="7484">
          <cell r="G7484">
            <v>100303</v>
          </cell>
          <cell r="H7484" t="str">
            <v>AUXILIAR DE AZULEJISTA COM ENCARGOS COMPLEMENTARES</v>
          </cell>
          <cell r="I7484" t="str">
            <v>H</v>
          </cell>
          <cell r="J7484" t="str">
            <v>COEFICIENTE DE REPRESENTATIVIDADE</v>
          </cell>
          <cell r="K7484" t="str">
            <v>18,89</v>
          </cell>
        </row>
        <row r="7485">
          <cell r="G7485">
            <v>100307</v>
          </cell>
          <cell r="H7485" t="str">
            <v>MONTADOR DE ELETROELETRÔNICOS COM ENCARGOS COMPLEMENTARES</v>
          </cell>
          <cell r="I7485" t="str">
            <v>H</v>
          </cell>
          <cell r="J7485" t="str">
            <v>COEFICIENTE DE REPRESENTATIVIDADE</v>
          </cell>
          <cell r="K7485" t="str">
            <v>21,35</v>
          </cell>
        </row>
        <row r="7486">
          <cell r="G7486">
            <v>100308</v>
          </cell>
          <cell r="H7486" t="str">
            <v>MECÂNICO DE REFRIGERAÇÃO COM ENCARGOS COMPLEMENTARES</v>
          </cell>
          <cell r="I7486" t="str">
            <v>H</v>
          </cell>
          <cell r="J7486" t="str">
            <v>COEFICIENTE DE REPRESENTATIVIDADE</v>
          </cell>
          <cell r="K7486" t="str">
            <v>26,96</v>
          </cell>
        </row>
        <row r="7487">
          <cell r="G7487">
            <v>100309</v>
          </cell>
          <cell r="H7487" t="str">
            <v>TÉCNICO EM SEGURANÇA DO TRABALHO COM ENCARGOS COMPLEMENTARES</v>
          </cell>
          <cell r="I7487" t="str">
            <v>H</v>
          </cell>
          <cell r="J7487" t="str">
            <v>COEFICIENTE DE REPRESENTATIVIDADE</v>
          </cell>
          <cell r="K7487" t="str">
            <v>33,65</v>
          </cell>
        </row>
        <row r="7488">
          <cell r="G7488">
            <v>100315</v>
          </cell>
          <cell r="H7488" t="str">
            <v>CURSO DE CAPACITAÇÃO PARA TÉCNICO EM SEGURANÇA DO TRABALHO (ENCARGOS COMPLEMENTARES) - MENSALISTA</v>
          </cell>
          <cell r="I7488" t="str">
            <v>MES</v>
          </cell>
          <cell r="J7488" t="str">
            <v>COEFICIENTE DE REPRESENTATIVIDADE</v>
          </cell>
          <cell r="K7488" t="str">
            <v>84,18</v>
          </cell>
        </row>
        <row r="7489">
          <cell r="G7489">
            <v>100321</v>
          </cell>
          <cell r="H7489" t="str">
            <v>TÉCNICO EM SEGURANÇA DO TRABALHO COM ENCARGOS COMPLEMENTARES</v>
          </cell>
          <cell r="I7489" t="str">
            <v>MES</v>
          </cell>
          <cell r="J7489" t="str">
            <v>COEFICIENTE DE REPRESENTATIVIDADE</v>
          </cell>
          <cell r="K7489" t="str">
            <v>5.937,46</v>
          </cell>
        </row>
        <row r="7490">
          <cell r="G7490">
            <v>100533</v>
          </cell>
          <cell r="H7490" t="str">
            <v>TECNICO DE EDIFICACOES COM ENCARGOS COMPLEMENTARES</v>
          </cell>
          <cell r="I7490" t="str">
            <v>H</v>
          </cell>
          <cell r="J7490" t="str">
            <v>COEFICIENTE DE REPRESENTATIVIDADE</v>
          </cell>
          <cell r="K7490" t="str">
            <v>31,22</v>
          </cell>
        </row>
        <row r="7491">
          <cell r="G7491">
            <v>100534</v>
          </cell>
          <cell r="H7491" t="str">
            <v>TECNICO DE EDIFICACOES COM ENCARGOS COMPLEMENTARES</v>
          </cell>
          <cell r="I7491" t="str">
            <v>MES</v>
          </cell>
          <cell r="J7491" t="str">
            <v>COEFICIENTE DE REPRESENTATIVIDADE</v>
          </cell>
          <cell r="K7491" t="str">
            <v>5.525,51</v>
          </cell>
        </row>
        <row r="7492">
          <cell r="G7492">
            <v>100535</v>
          </cell>
          <cell r="H7492" t="str">
            <v>CURSO DE CAPACITAÇÃO PARA TECNICO DE EDIFICACOES (ENCARGOS COMPLEMENTARES) - HORISTA</v>
          </cell>
          <cell r="I7492" t="str">
            <v>H</v>
          </cell>
          <cell r="J7492" t="str">
            <v>COEFICIENTE DE REPRESENTATIVIDADE</v>
          </cell>
          <cell r="K7492" t="str">
            <v>0,58</v>
          </cell>
        </row>
        <row r="7493">
          <cell r="G7493">
            <v>100536</v>
          </cell>
          <cell r="H7493" t="str">
            <v>CURSO DE CAPACITAÇÃO PARA TECNICO DE EDIFICACOES (ENCARGOS COMPLEMENTARES) - MENSALISTA</v>
          </cell>
          <cell r="I7493" t="str">
            <v>MES</v>
          </cell>
          <cell r="J7493" t="str">
            <v>COEFICIENTE DE REPRESENTATIVIDADE</v>
          </cell>
          <cell r="K7493" t="str">
            <v>77,90</v>
          </cell>
        </row>
        <row r="7494">
          <cell r="G7494">
            <v>101286</v>
          </cell>
          <cell r="H7494" t="str">
            <v>CURSO DE CAPACITAÇÃO PARA AJUDANTE DE ARMADOR (ENCARGOS COMPLEMENTARES) - MENSALISTA</v>
          </cell>
          <cell r="I7494" t="str">
            <v>MES</v>
          </cell>
          <cell r="J7494" t="str">
            <v>COEFICIENTE DE REPRESENTATIVIDADE</v>
          </cell>
          <cell r="K7494" t="str">
            <v>24,95</v>
          </cell>
        </row>
        <row r="7495">
          <cell r="G7495">
            <v>101287</v>
          </cell>
          <cell r="H7495" t="str">
            <v>CURSO DE CAPACITAÇÃO PARA AJUDANTE DE ELETRICISTA (ENCARGOS COMPLEMENTARES) - MENSALISTA</v>
          </cell>
          <cell r="I7495" t="str">
            <v>MES</v>
          </cell>
          <cell r="J7495" t="str">
            <v>COEFICIENTE DE REPRESENTATIVIDADE</v>
          </cell>
          <cell r="K7495" t="str">
            <v>80,67</v>
          </cell>
        </row>
        <row r="7496">
          <cell r="G7496">
            <v>101288</v>
          </cell>
          <cell r="H7496" t="str">
            <v>CURSO DE CAPACITAÇÃO PARA AJUDANTE DE ESTRUTURAS METÁLICAS(ENCARGOS COMPLEMENTARES) - MENSALISTA</v>
          </cell>
          <cell r="I7496" t="str">
            <v>MES</v>
          </cell>
          <cell r="J7496" t="str">
            <v>COEFICIENTE DE REPRESENTATIVIDADE</v>
          </cell>
          <cell r="K7496" t="str">
            <v>24,95</v>
          </cell>
        </row>
        <row r="7497">
          <cell r="G7497">
            <v>101289</v>
          </cell>
          <cell r="H7497" t="str">
            <v>CURSO DE CAPACITAÇÃO PARA AJUDANTE DE OPERAÇÃO EM GERAL (ENCARGOS COMPLEMENTARES) - MENSALISTA</v>
          </cell>
          <cell r="I7497" t="str">
            <v>MES</v>
          </cell>
          <cell r="J7497" t="str">
            <v>COEFICIENTE DE REPRESENTATIVIDADE</v>
          </cell>
          <cell r="K7497" t="str">
            <v>27,04</v>
          </cell>
        </row>
        <row r="7498">
          <cell r="G7498">
            <v>101290</v>
          </cell>
          <cell r="H7498" t="str">
            <v>CURSO DE CAPACITAÇÃO PARA AJUDANTE DE PINTOR (ENCARGOS COMPLEMENTARES) - MENSALISTA</v>
          </cell>
          <cell r="I7498" t="str">
            <v>MES</v>
          </cell>
          <cell r="J7498" t="str">
            <v>COEFICIENTE DE REPRESENTATIVIDADE</v>
          </cell>
          <cell r="K7498" t="str">
            <v>31,90</v>
          </cell>
        </row>
        <row r="7499">
          <cell r="G7499">
            <v>101291</v>
          </cell>
          <cell r="H7499" t="str">
            <v>CURSO DE CAPACITAÇÃO PARA AJUDANTE DE SERRALHEIRO (ENCARGOS COMPLEMENTARES) - MENSALISTA</v>
          </cell>
          <cell r="I7499" t="str">
            <v>MES</v>
          </cell>
          <cell r="J7499" t="str">
            <v>COEFICIENTE DE REPRESENTATIVIDADE</v>
          </cell>
          <cell r="K7499" t="str">
            <v>24,95</v>
          </cell>
        </row>
        <row r="7500">
          <cell r="G7500">
            <v>101292</v>
          </cell>
          <cell r="H7500" t="str">
            <v>CURSO DE CAPACITAÇÃO PARA AJUDANTE ESPECIALIZADO (ENCARGOS COMPLEMENTARES) - MENSALISTA</v>
          </cell>
          <cell r="I7500" t="str">
            <v>MES</v>
          </cell>
          <cell r="J7500" t="str">
            <v>COEFICIENTE DE REPRESENTATIVIDADE</v>
          </cell>
          <cell r="K7500" t="str">
            <v>27,04</v>
          </cell>
        </row>
        <row r="7501">
          <cell r="G7501">
            <v>101293</v>
          </cell>
          <cell r="H7501" t="str">
            <v>CURSO DE CAPACITAÇÃO PARA ARMADOR (ENCARGOS COMPLEMENTARES) - MENSALISTA</v>
          </cell>
          <cell r="I7501" t="str">
            <v>MES</v>
          </cell>
          <cell r="J7501" t="str">
            <v>COEFICIENTE DE REPRESENTATIVIDADE</v>
          </cell>
          <cell r="K7501" t="str">
            <v>33,00</v>
          </cell>
        </row>
        <row r="7502">
          <cell r="G7502">
            <v>101294</v>
          </cell>
          <cell r="H7502" t="str">
            <v>CURSO DE CAPACITAÇÃO PARA ASSENTADOR DE MANILHA (ENCARGOS COMPLEMENTARES) - MENSALISTA</v>
          </cell>
          <cell r="I7502" t="str">
            <v>MES</v>
          </cell>
          <cell r="J7502" t="str">
            <v>COEFICIENTE DE REPRESENTATIVIDADE</v>
          </cell>
          <cell r="K7502" t="str">
            <v>33,11</v>
          </cell>
        </row>
        <row r="7503">
          <cell r="G7503">
            <v>101295</v>
          </cell>
          <cell r="H7503" t="str">
            <v>CURSO DE CAPACITAÇÃO PARA AUXILIAR DE AZULEJISTA (ENCARGOS COMPLEMENTARES) - MENSALISTA</v>
          </cell>
          <cell r="I7503" t="str">
            <v>MES</v>
          </cell>
          <cell r="J7503" t="str">
            <v>COEFICIENTE DE REPRESENTATIVIDADE</v>
          </cell>
          <cell r="K7503" t="str">
            <v>28,42</v>
          </cell>
        </row>
        <row r="7504">
          <cell r="G7504">
            <v>101296</v>
          </cell>
          <cell r="H7504" t="str">
            <v>CURSO DE CAPACITAÇÃO PARA AUXILIAR DE ENCANADOR OU BOMBEIRO HIDRÁULICO (ENCARGOS COMPLEMENTARES) - MENSALISTA</v>
          </cell>
          <cell r="I7504" t="str">
            <v>MES</v>
          </cell>
          <cell r="J7504" t="str">
            <v>COEFICIENTE DE REPRESENTATIVIDADE</v>
          </cell>
          <cell r="K7504" t="str">
            <v>38,88</v>
          </cell>
        </row>
        <row r="7505">
          <cell r="G7505">
            <v>101297</v>
          </cell>
          <cell r="H7505" t="str">
            <v>CURSO DE CAPACITAÇÃO PARA AUXILIAR DE LABORATORISTA (ENCARGOS COMPLEMENTARES) - MENSALISTA</v>
          </cell>
          <cell r="I7505" t="str">
            <v>MES</v>
          </cell>
          <cell r="J7505" t="str">
            <v>COEFICIENTE DE REPRESENTATIVIDADE</v>
          </cell>
          <cell r="K7505" t="str">
            <v>30,49</v>
          </cell>
        </row>
        <row r="7506">
          <cell r="G7506">
            <v>101298</v>
          </cell>
          <cell r="H7506" t="str">
            <v>CURSO DE CAPACITAÇÃO PARA AUXILIAR DE MECANICO (ENCARGOS COMPLEMENTARES) - MENSALISTA</v>
          </cell>
          <cell r="I7506" t="str">
            <v>MES</v>
          </cell>
          <cell r="J7506" t="str">
            <v>COEFICIENTE DE REPRESENTATIVIDADE</v>
          </cell>
          <cell r="K7506" t="str">
            <v>24,95</v>
          </cell>
        </row>
        <row r="7507">
          <cell r="G7507">
            <v>101299</v>
          </cell>
          <cell r="H7507" t="str">
            <v>CURSO DE CAPACITAÇÃO PARA AUXILIAR DE PEDREIRO (ENCARGOS COMPLEMENTARES) - MENSALISTA</v>
          </cell>
          <cell r="I7507" t="str">
            <v>MES</v>
          </cell>
          <cell r="J7507" t="str">
            <v>COEFICIENTE DE REPRESENTATIVIDADE</v>
          </cell>
          <cell r="K7507" t="str">
            <v>31,90</v>
          </cell>
        </row>
        <row r="7508">
          <cell r="G7508">
            <v>101300</v>
          </cell>
          <cell r="H7508" t="str">
            <v>CURSO DE CAPACITAÇÃO PARA AUXILIAR DE SERVIÇOS GERAIS (ENCARGOS COMPLEMENTARES) - MENSALISTA</v>
          </cell>
          <cell r="I7508" t="str">
            <v>MES</v>
          </cell>
          <cell r="J7508" t="str">
            <v>COEFICIENTE DE REPRESENTATIVIDADE</v>
          </cell>
          <cell r="K7508" t="str">
            <v>22,17</v>
          </cell>
        </row>
        <row r="7509">
          <cell r="G7509">
            <v>101301</v>
          </cell>
          <cell r="H7509" t="str">
            <v>CURSO DE CAPACITAÇÃO PARA AUXILIAR DE TOPÓGRAFO (ENCARGOS COMPLEMENTARES) - MENSALISTA</v>
          </cell>
          <cell r="I7509" t="str">
            <v>MES</v>
          </cell>
          <cell r="J7509" t="str">
            <v>COEFICIENTE DE REPRESENTATIVIDADE</v>
          </cell>
          <cell r="K7509" t="str">
            <v>20,50</v>
          </cell>
        </row>
        <row r="7510">
          <cell r="G7510">
            <v>101302</v>
          </cell>
          <cell r="H7510" t="str">
            <v>CURSO DE CAPACITAÇÃO PARA AUXILIAR TÉCNICO DE ENGENHARIA (ENCARGOS COMPLEMENTARES) - MENSALISTA</v>
          </cell>
          <cell r="I7510" t="str">
            <v>MES</v>
          </cell>
          <cell r="J7510" t="str">
            <v>COEFICIENTE DE REPRESENTATIVIDADE</v>
          </cell>
          <cell r="K7510" t="str">
            <v>36,99</v>
          </cell>
        </row>
        <row r="7511">
          <cell r="G7511">
            <v>101303</v>
          </cell>
          <cell r="H7511" t="str">
            <v>CURSO DE CAPACITAÇÃO PARA MONTADOR DE ELETROELETRONICOS(ENCARGOS COMPLEMENTARES) - MENSALISTA</v>
          </cell>
          <cell r="I7511" t="str">
            <v>MES</v>
          </cell>
          <cell r="J7511" t="str">
            <v>COEFICIENTE DE REPRESENTATIVIDADE</v>
          </cell>
          <cell r="K7511" t="str">
            <v>69,62</v>
          </cell>
        </row>
        <row r="7512">
          <cell r="G7512">
            <v>101304</v>
          </cell>
          <cell r="H7512" t="str">
            <v>CURSO DE CAPACITAÇÃO PARA AZULEJISTA OU LADRILHISTA (ENCARGOS COMPLEMENTARES) - MENSALISTA</v>
          </cell>
          <cell r="I7512" t="str">
            <v>MES</v>
          </cell>
          <cell r="J7512" t="str">
            <v>COEFICIENTE DE REPRESENTATIVIDADE</v>
          </cell>
          <cell r="K7512" t="str">
            <v>45,76</v>
          </cell>
        </row>
        <row r="7513">
          <cell r="G7513">
            <v>101305</v>
          </cell>
          <cell r="H7513" t="str">
            <v>CURSO DE CAPACITAÇÃO PARA BLASTER, DINAMITADOR OU CABO DE FORÇA (ENCARGOS COMPLEMENTARES) - MENSALISTA</v>
          </cell>
          <cell r="I7513" t="str">
            <v>MES</v>
          </cell>
          <cell r="J7513" t="str">
            <v>COEFICIENTE DE REPRESENTATIVIDADE</v>
          </cell>
          <cell r="K7513" t="str">
            <v>46,49</v>
          </cell>
        </row>
        <row r="7514">
          <cell r="G7514">
            <v>101307</v>
          </cell>
          <cell r="H7514" t="str">
            <v>CURSO DE CAPACITAÇÃO PARA CALCETEIRO (ENCARGOS COMPLEMENTARES) - MENSALISTA</v>
          </cell>
          <cell r="I7514" t="str">
            <v>MES</v>
          </cell>
          <cell r="J7514" t="str">
            <v>COEFICIENTE DE REPRESENTATIVIDADE</v>
          </cell>
          <cell r="K7514" t="str">
            <v>23,57</v>
          </cell>
        </row>
        <row r="7515">
          <cell r="G7515">
            <v>101308</v>
          </cell>
          <cell r="H7515" t="str">
            <v>CURSO DE CAPACITAÇÃO PARA MONTADOR DE ESTRUTURAS METALICAS (ENCARGOS COMPLEMENTARES) - MENSALISTA</v>
          </cell>
          <cell r="I7515" t="str">
            <v>MES</v>
          </cell>
          <cell r="J7515" t="str">
            <v>COEFICIENTE DE REPRESENTATIVIDADE</v>
          </cell>
          <cell r="K7515" t="str">
            <v>29,62</v>
          </cell>
        </row>
        <row r="7516">
          <cell r="G7516">
            <v>101309</v>
          </cell>
          <cell r="H7516" t="str">
            <v>CURSO DE CAPACITAÇÃO PARA CARPINTEIRO AUXILIAR (ENCARGOS COMPLEMENTARES) - MENSALISTA</v>
          </cell>
          <cell r="I7516" t="str">
            <v>MES</v>
          </cell>
          <cell r="J7516" t="str">
            <v>COEFICIENTE DE REPRESENTATIVIDADE</v>
          </cell>
          <cell r="K7516" t="str">
            <v>31,90</v>
          </cell>
        </row>
        <row r="7517">
          <cell r="G7517">
            <v>101310</v>
          </cell>
          <cell r="H7517" t="str">
            <v>CURSO DE CAPACITAÇÃO PARA CARPINTEIRO DE ESQUADRIAS (ENCARGOS COMPLEMENTARES) - MENSALISTA</v>
          </cell>
          <cell r="I7517" t="str">
            <v>MES</v>
          </cell>
          <cell r="J7517" t="str">
            <v>COEFICIENTE DE REPRESENTATIVIDADE</v>
          </cell>
          <cell r="K7517" t="str">
            <v>48,94</v>
          </cell>
        </row>
        <row r="7518">
          <cell r="G7518">
            <v>101311</v>
          </cell>
          <cell r="H7518" t="str">
            <v>CURSO DE CAPACITAÇÃO PARA CARPINTEIRO DE FORMAS (ENCARGOS COMPLEMENTARES) - MENSALISTA</v>
          </cell>
          <cell r="I7518" t="str">
            <v>MES</v>
          </cell>
          <cell r="J7518" t="str">
            <v>COEFICIENTE DE REPRESENTATIVIDADE</v>
          </cell>
          <cell r="K7518" t="str">
            <v>33,00</v>
          </cell>
        </row>
        <row r="7519">
          <cell r="G7519">
            <v>101312</v>
          </cell>
          <cell r="H7519" t="str">
            <v>CURSO DE CAPACITAÇÃO PARA CAVOUQUEIRO OU OPERADOR DE PERFURATRIZ (ENCARGOS COMPLEMENTARES) - MENSALISTA</v>
          </cell>
          <cell r="I7519" t="str">
            <v>MES</v>
          </cell>
          <cell r="J7519" t="str">
            <v>COEFICIENTE DE REPRESENTATIVIDADE</v>
          </cell>
          <cell r="K7519" t="str">
            <v>38,61</v>
          </cell>
        </row>
        <row r="7520">
          <cell r="G7520">
            <v>101313</v>
          </cell>
          <cell r="H7520" t="str">
            <v>CURSO DE CAPACITAÇÃO PARA ELETRICISTA (ENCARGOS COMPLEMENTARES) - MENSALISTA</v>
          </cell>
          <cell r="I7520" t="str">
            <v>MES</v>
          </cell>
          <cell r="J7520" t="str">
            <v>COEFICIENTE DE REPRESENTATIVIDADE</v>
          </cell>
          <cell r="K7520" t="str">
            <v>106,72</v>
          </cell>
        </row>
        <row r="7521">
          <cell r="G7521">
            <v>101315</v>
          </cell>
          <cell r="H7521" t="str">
            <v>CURSO DE CAPACITAÇÃO PARA ELETROTÉCNICO (ENCARGOS COMPLEMENTARES) - MENSALISTA</v>
          </cell>
          <cell r="I7521" t="str">
            <v>MES</v>
          </cell>
          <cell r="J7521" t="str">
            <v>COEFICIENTE DE REPRESENTATIVIDADE</v>
          </cell>
          <cell r="K7521" t="str">
            <v>137,98</v>
          </cell>
        </row>
        <row r="7522">
          <cell r="G7522">
            <v>101316</v>
          </cell>
          <cell r="H7522" t="str">
            <v>CURSO DE CAPACITAÇÃO PARA ENCANADOR OU BOMBEIRO HIDRÁULICO (ENCARGOS COMPLEMENTARES) - MENSALISTA</v>
          </cell>
          <cell r="I7522" t="str">
            <v>MES</v>
          </cell>
          <cell r="J7522" t="str">
            <v>COEFICIENTE DE REPRESENTATIVIDADE</v>
          </cell>
          <cell r="K7522" t="str">
            <v>51,43</v>
          </cell>
        </row>
        <row r="7523">
          <cell r="G7523">
            <v>101320</v>
          </cell>
          <cell r="H7523" t="str">
            <v>CURSO DE CAPACITAÇÃO PARA MONTADOR DE MAQUINAS (ENCARGOS COMPLEMENTARES) - MENSALISTA</v>
          </cell>
          <cell r="I7523" t="str">
            <v>MES</v>
          </cell>
          <cell r="J7523" t="str">
            <v>COEFICIENTE DE REPRESENTATIVIDADE</v>
          </cell>
          <cell r="K7523" t="str">
            <v>27,43</v>
          </cell>
        </row>
        <row r="7524">
          <cell r="G7524">
            <v>101322</v>
          </cell>
          <cell r="H7524" t="str">
            <v>CURSO DE CAPACITAÇÃO PARA GESSEIRO (ENCARGOS COMPLEMENTARES) - MENSALISTA</v>
          </cell>
          <cell r="I7524" t="str">
            <v>MES</v>
          </cell>
          <cell r="J7524" t="str">
            <v>COEFICIENTE DE REPRESENTATIVIDADE</v>
          </cell>
          <cell r="K7524" t="str">
            <v>33,98</v>
          </cell>
        </row>
        <row r="7525">
          <cell r="G7525">
            <v>101323</v>
          </cell>
          <cell r="H7525" t="str">
            <v>CURSO DE CAPACITAÇÃO PARA IMPERMEABILIZADOR (ENCARGOS COMPLEMENTARES) - MENSALISTA</v>
          </cell>
          <cell r="I7525" t="str">
            <v>MES</v>
          </cell>
          <cell r="J7525" t="str">
            <v>COEFICIENTE DE REPRESENTATIVIDADE</v>
          </cell>
          <cell r="K7525" t="str">
            <v>60,63</v>
          </cell>
        </row>
        <row r="7526">
          <cell r="G7526">
            <v>101324</v>
          </cell>
          <cell r="H7526" t="str">
            <v>CURSO DE CAPACITAÇÃO PARA MOTORISTA DE CAMINHAO-BASCULANTE (ENCARGOS COMPLEMENTARES) - MENSALISTA</v>
          </cell>
          <cell r="I7526" t="str">
            <v>MES</v>
          </cell>
          <cell r="J7526" t="str">
            <v>COEFICIENTE DE REPRESENTATIVIDADE</v>
          </cell>
          <cell r="K7526" t="str">
            <v>17,45</v>
          </cell>
        </row>
        <row r="7527">
          <cell r="G7527">
            <v>101325</v>
          </cell>
          <cell r="H7527" t="str">
            <v>CURSO DE CAPACITAÇÃO PARA INSTALADOR DE TUBULAÇÕES (ENCARGOS COMPLEMENTARES) - MENSALISTA</v>
          </cell>
          <cell r="I7527" t="str">
            <v>MES</v>
          </cell>
          <cell r="J7527" t="str">
            <v>COEFICIENTE DE REPRESENTATIVIDADE</v>
          </cell>
          <cell r="K7527" t="str">
            <v>35,93</v>
          </cell>
        </row>
        <row r="7528">
          <cell r="G7528">
            <v>101326</v>
          </cell>
          <cell r="H7528" t="str">
            <v>CURSO DE CAPACITAÇÃO PARA JARDINEIRO (ENCARGOS COMPLEMENTARES) - MENSALISTA</v>
          </cell>
          <cell r="I7528" t="str">
            <v>MES</v>
          </cell>
          <cell r="J7528" t="str">
            <v>COEFICIENTE DE REPRESENTATIVIDADE</v>
          </cell>
          <cell r="K7528" t="str">
            <v>11,93</v>
          </cell>
        </row>
        <row r="7529">
          <cell r="G7529">
            <v>101328</v>
          </cell>
          <cell r="H7529" t="str">
            <v>CURSO DE CAPACITAÇÃO PARA MOTORISTA DE CAMINHAO-CARRETA (ENCARGOS COMPLEMENTARES) - MENSALISTA</v>
          </cell>
          <cell r="I7529" t="str">
            <v>MES</v>
          </cell>
          <cell r="J7529" t="str">
            <v>COEFICIENTE DE REPRESENTATIVIDADE</v>
          </cell>
          <cell r="K7529" t="str">
            <v>20,88</v>
          </cell>
        </row>
        <row r="7530">
          <cell r="G7530">
            <v>101329</v>
          </cell>
          <cell r="H7530" t="str">
            <v>CURSO DE CAPACITAÇÃO PARA MAÇARIQUEIRO (ENCARGOS COMPLEMENTARES) - MENSALISTA</v>
          </cell>
          <cell r="I7530" t="str">
            <v>MES</v>
          </cell>
          <cell r="J7530" t="str">
            <v>COEFICIENTE DE REPRESENTATIVIDADE</v>
          </cell>
          <cell r="K7530" t="str">
            <v>49,89</v>
          </cell>
        </row>
        <row r="7531">
          <cell r="G7531">
            <v>101330</v>
          </cell>
          <cell r="H7531" t="str">
            <v>CURSO DE CAPACITAÇÃO PARA MARCENEIRO (ENCARGOS COMPLEMENTARES) - MENSALISTA</v>
          </cell>
          <cell r="I7531" t="str">
            <v>MES</v>
          </cell>
          <cell r="J7531" t="str">
            <v>COEFICIENTE DE REPRESENTATIVIDADE</v>
          </cell>
          <cell r="K7531" t="str">
            <v>42,25</v>
          </cell>
        </row>
        <row r="7532">
          <cell r="G7532">
            <v>101331</v>
          </cell>
          <cell r="H7532" t="str">
            <v>CURSO DE CAPACITAÇÃO PARA MARMORISTA / GRANITEIRO (ENCARGOS COMPLEMENTARES) - MENSALISTA</v>
          </cell>
          <cell r="I7532" t="str">
            <v>MES</v>
          </cell>
          <cell r="J7532" t="str">
            <v>COEFICIENTE DE REPRESENTATIVIDADE</v>
          </cell>
          <cell r="K7532" t="str">
            <v>44,72</v>
          </cell>
        </row>
        <row r="7533">
          <cell r="G7533">
            <v>101332</v>
          </cell>
          <cell r="H7533" t="str">
            <v>CURSO DE CAPACITAÇÃO PARA MOTORISTA DE CARRO DE PASSEIO (ENCARGOS COMPLEMENTARES) - MENSALISTA</v>
          </cell>
          <cell r="I7533" t="str">
            <v>MES</v>
          </cell>
          <cell r="J7533" t="str">
            <v>COEFICIENTE DE REPRESENTATIVIDADE</v>
          </cell>
          <cell r="K7533" t="str">
            <v>14,73</v>
          </cell>
        </row>
        <row r="7534">
          <cell r="G7534">
            <v>101333</v>
          </cell>
          <cell r="H7534" t="str">
            <v>CURSO DE CAPACITAÇÃO PARA MECÂNICO DE EQUIPAMENTOS PESADOS (ENCARGOS COMPLEMENTARES) - MENSALISTA</v>
          </cell>
          <cell r="I7534" t="str">
            <v>MES</v>
          </cell>
          <cell r="J7534" t="str">
            <v>COEFICIENTE DE REPRESENTATIVIDADE</v>
          </cell>
          <cell r="K7534" t="str">
            <v>33,88</v>
          </cell>
        </row>
        <row r="7535">
          <cell r="G7535">
            <v>101334</v>
          </cell>
          <cell r="H7535" t="str">
            <v>CURSO DE CAPACITAÇÃO PARA MECÂNICO DE REFRIGERAÇÃO (ENCARGOS COMPLEMENTARES) - MENSALISTA</v>
          </cell>
          <cell r="I7535" t="str">
            <v>MES</v>
          </cell>
          <cell r="J7535" t="str">
            <v>COEFICIENTE DE REPRESENTATIVIDADE</v>
          </cell>
          <cell r="K7535" t="str">
            <v>85,46</v>
          </cell>
        </row>
        <row r="7536">
          <cell r="G7536">
            <v>101336</v>
          </cell>
          <cell r="H7536" t="str">
            <v>CURSO DE CAPACITAÇÃO PARA MOTORISTA OPERADOR DE CAMINHAO COM MUNCK (ENCARGOS COMPLEMENTARES) - MENSALISTA</v>
          </cell>
          <cell r="I7536" t="str">
            <v>MES</v>
          </cell>
          <cell r="J7536" t="str">
            <v>COEFICIENTE DE REPRESENTATIVIDADE</v>
          </cell>
          <cell r="K7536" t="str">
            <v>60,61</v>
          </cell>
        </row>
        <row r="7537">
          <cell r="G7537">
            <v>101337</v>
          </cell>
          <cell r="H7537" t="str">
            <v>CURSO DE CAPACITAÇÃO PARA NIVELADOR (ENCARGOS COMPLEMENTARES) - MENSALISTA</v>
          </cell>
          <cell r="I7537" t="str">
            <v>MES</v>
          </cell>
          <cell r="J7537" t="str">
            <v>COEFICIENTE DE REPRESENTATIVIDADE</v>
          </cell>
          <cell r="K7537" t="str">
            <v>17,97</v>
          </cell>
        </row>
        <row r="7538">
          <cell r="G7538">
            <v>101338</v>
          </cell>
          <cell r="H7538" t="str">
            <v>CURSO DE CAPACITAÇÃO PARA OPERADOR DE BATE-ESTACAS (ENCARGOS COMPLEMENTARES) - MENSALISTA</v>
          </cell>
          <cell r="I7538" t="str">
            <v>MES</v>
          </cell>
          <cell r="J7538" t="str">
            <v>COEFICIENTE DE REPRESENTATIVIDADE</v>
          </cell>
          <cell r="K7538" t="str">
            <v>24,63</v>
          </cell>
        </row>
        <row r="7539">
          <cell r="G7539">
            <v>101339</v>
          </cell>
          <cell r="H7539" t="str">
            <v>CURSO DE CAPACITAÇÃO PARA OPERADOR DE BETONEIRA (ENCARGOS COMPLEMENTARES) - MENSALISTA</v>
          </cell>
          <cell r="I7539" t="str">
            <v>MES</v>
          </cell>
          <cell r="J7539" t="str">
            <v>COEFICIENTE DE REPRESENTATIVIDADE</v>
          </cell>
          <cell r="K7539" t="str">
            <v>27,45</v>
          </cell>
        </row>
        <row r="7540">
          <cell r="G7540">
            <v>101340</v>
          </cell>
          <cell r="H7540" t="str">
            <v>CURSO DE CAPACITAÇÃO PARA OPERADOR DE BETONEIRA ESTACIONARIA / MISTURADOR (ENCARGOS COMPLEMENTARES) - MENSALISTA</v>
          </cell>
          <cell r="I7540" t="str">
            <v>MES</v>
          </cell>
          <cell r="J7540" t="str">
            <v>COEFICIENTE DE REPRESENTATIVIDADE</v>
          </cell>
          <cell r="K7540" t="str">
            <v>22,37</v>
          </cell>
        </row>
        <row r="7541">
          <cell r="G7541">
            <v>101341</v>
          </cell>
          <cell r="H7541" t="str">
            <v>CURSO DE CAPACITAÇÃO PARA OPERADOR DE COMPRESSOR DE AR OU COMPRESSORISTA (ENCARGOS COMPLEMENTARES) - MENSALISTA</v>
          </cell>
          <cell r="I7541" t="str">
            <v>MES</v>
          </cell>
          <cell r="J7541" t="str">
            <v>COEFICIENTE DE REPRESENTATIVIDADE</v>
          </cell>
          <cell r="K7541" t="str">
            <v>22,09</v>
          </cell>
        </row>
        <row r="7542">
          <cell r="G7542">
            <v>101342</v>
          </cell>
          <cell r="H7542" t="str">
            <v>CURSO DE CAPACITAÇÃO PARA OPERADOR DE DEMARCADORA DE FAIXAS DE TRAFEGO (ENCARGOS COMPLEMENTARES) - MENSALISTA</v>
          </cell>
          <cell r="I7542" t="str">
            <v>MES</v>
          </cell>
          <cell r="J7542" t="str">
            <v>COEFICIENTE DE REPRESENTATIVIDADE</v>
          </cell>
          <cell r="K7542" t="str">
            <v>27,45</v>
          </cell>
        </row>
        <row r="7543">
          <cell r="G7543">
            <v>101343</v>
          </cell>
          <cell r="H7543" t="str">
            <v>CURSO DE CAPACITAÇÃO PARA OPERADOR DE ESCAVADEIRA (ENCARGOS COMPLEMENTARES) - MENSALISTA</v>
          </cell>
          <cell r="I7543" t="str">
            <v>MES</v>
          </cell>
          <cell r="J7543" t="str">
            <v>COEFICIENTE DE REPRESENTATIVIDADE</v>
          </cell>
          <cell r="K7543" t="str">
            <v>48,18</v>
          </cell>
        </row>
        <row r="7544">
          <cell r="G7544">
            <v>101344</v>
          </cell>
          <cell r="H7544" t="str">
            <v>CURSO DE CAPACITAÇÃO PARA OPERADOR DE GUINCHO OU GUINCHEIRO (ENCARGOS COMPLEMENTARES) - MENSALISTA</v>
          </cell>
          <cell r="I7544" t="str">
            <v>MES</v>
          </cell>
          <cell r="J7544" t="str">
            <v>COEFICIENTE DE REPRESENTATIVIDADE</v>
          </cell>
          <cell r="K7544" t="str">
            <v>44,06</v>
          </cell>
        </row>
        <row r="7545">
          <cell r="G7545">
            <v>101345</v>
          </cell>
          <cell r="H7545" t="str">
            <v>CURSO DE CAPACITAÇÃO PARA OPERADOR DE GUINDASTE (ENCARGOS COMPLEMENTARES) - MENSALISTA</v>
          </cell>
          <cell r="I7545" t="str">
            <v>MES</v>
          </cell>
          <cell r="J7545" t="str">
            <v>COEFICIENTE DE REPRESENTATIVIDADE</v>
          </cell>
          <cell r="K7545" t="str">
            <v>65,42</v>
          </cell>
        </row>
        <row r="7546">
          <cell r="G7546">
            <v>101346</v>
          </cell>
          <cell r="H7546" t="str">
            <v>CURSO DE CAPACITAÇÃO PARA OPERADOR DE JATO ABRASIVO OU JATISTA (ENCARGOS COMPLEMENTARES) - MENSALISTA</v>
          </cell>
          <cell r="I7546" t="str">
            <v>MES</v>
          </cell>
          <cell r="J7546" t="str">
            <v>COEFICIENTE DE REPRESENTATIVIDADE</v>
          </cell>
          <cell r="K7546" t="str">
            <v>34,34</v>
          </cell>
        </row>
        <row r="7547">
          <cell r="G7547">
            <v>101347</v>
          </cell>
          <cell r="H7547" t="str">
            <v>CURSO DE CAPACITAÇÃO PARA OPERADOR DE MAQUINAS E TRATORES DIVERSOS (ENCARGOS COMPLEMENTARES) - MENSALISTA</v>
          </cell>
          <cell r="I7547" t="str">
            <v>MES</v>
          </cell>
          <cell r="J7547" t="str">
            <v>COEFICIENTE DE REPRESENTATIVIDADE</v>
          </cell>
          <cell r="K7547" t="str">
            <v>44,13</v>
          </cell>
        </row>
        <row r="7548">
          <cell r="G7548">
            <v>101348</v>
          </cell>
          <cell r="H7548" t="str">
            <v>CURSO DE CAPACITAÇÃO PARA OPERADOR DE MARTELETE OU MARTELETEIRO (ENCARGOS COMPLEMENTARES) - MENSALISTA</v>
          </cell>
          <cell r="I7548" t="str">
            <v>MES</v>
          </cell>
          <cell r="J7548" t="str">
            <v>COEFICIENTE DE REPRESENTATIVIDADE</v>
          </cell>
          <cell r="K7548" t="str">
            <v>21,97</v>
          </cell>
        </row>
        <row r="7549">
          <cell r="G7549">
            <v>101349</v>
          </cell>
          <cell r="H7549" t="str">
            <v>CURSO DE CAPACITAÇÃO PARA OPERADOR DE MOTO SCRAPER (ENCARGOS COMPLEMENTARES) - MENSALISTA</v>
          </cell>
          <cell r="I7549" t="str">
            <v>MES</v>
          </cell>
          <cell r="J7549" t="str">
            <v>COEFICIENTE DE REPRESENTATIVIDADE</v>
          </cell>
          <cell r="K7549" t="str">
            <v>36,63</v>
          </cell>
        </row>
        <row r="7550">
          <cell r="G7550">
            <v>101350</v>
          </cell>
          <cell r="H7550" t="str">
            <v>CURSO DE CAPACITAÇÃO PARA OPERADOR DE MOTONIVELADORA (ENCARGOS COMPLEMENTARES) - MENSALISTA</v>
          </cell>
          <cell r="I7550" t="str">
            <v>MES</v>
          </cell>
          <cell r="J7550" t="str">
            <v>COEFICIENTE DE REPRESENTATIVIDADE</v>
          </cell>
          <cell r="K7550" t="str">
            <v>36,63</v>
          </cell>
        </row>
        <row r="7551">
          <cell r="G7551">
            <v>101351</v>
          </cell>
          <cell r="H7551" t="str">
            <v>CURSO DE CAPACITAÇÃO PARA OPERADOR DE PA CARREGADEIRA (ENCARGOS COMPLEMENTARES) - MENSALISTA</v>
          </cell>
          <cell r="I7551" t="str">
            <v>MES</v>
          </cell>
          <cell r="J7551" t="str">
            <v>COEFICIENTE DE REPRESENTATIVIDADE</v>
          </cell>
          <cell r="K7551" t="str">
            <v>27,45</v>
          </cell>
        </row>
        <row r="7552">
          <cell r="G7552">
            <v>101352</v>
          </cell>
          <cell r="H7552" t="str">
            <v>CURSO DE CAPACITAÇÃO PARA OPERADOR DE PAVIMENTADORA / MESA VIBROACABADORA (ENCARGOS COMPLEMENTARES) - MENSALISTA</v>
          </cell>
          <cell r="I7552" t="str">
            <v>MES</v>
          </cell>
          <cell r="J7552" t="str">
            <v>COEFICIENTE DE REPRESENTATIVIDADE</v>
          </cell>
          <cell r="K7552" t="str">
            <v>27,45</v>
          </cell>
        </row>
        <row r="7553">
          <cell r="G7553">
            <v>101353</v>
          </cell>
          <cell r="H7553" t="str">
            <v>CURSO DE CAPACITAÇÃO PARA OPERADOR DE ROLO COMPACTADOR (ENCARGOS COMPLEMENTARES) - MENSALISTA</v>
          </cell>
          <cell r="I7553" t="str">
            <v>MES</v>
          </cell>
          <cell r="J7553" t="str">
            <v>COEFICIENTE DE REPRESENTATIVIDADE</v>
          </cell>
          <cell r="K7553" t="str">
            <v>20,64</v>
          </cell>
        </row>
        <row r="7554">
          <cell r="G7554">
            <v>101355</v>
          </cell>
          <cell r="H7554" t="str">
            <v>CURSO DE CAPACITAÇÃO PARA OPERADOR DE USINA DE ASFALTO, DE SOLOS OU DE CONCRETO (ENCARGOS COMPLEMENTARES) - MENSALISTA</v>
          </cell>
          <cell r="I7554" t="str">
            <v>MES</v>
          </cell>
          <cell r="J7554" t="str">
            <v>COEFICIENTE DE REPRESENTATIVIDADE</v>
          </cell>
          <cell r="K7554" t="str">
            <v>36,63</v>
          </cell>
        </row>
        <row r="7555">
          <cell r="G7555">
            <v>101356</v>
          </cell>
          <cell r="H7555" t="str">
            <v>CURSO DE CAPACITAÇÃO PARA PASTILHEIRO (ENCARGOS COMPLEMENTARES) - MENSALISTA</v>
          </cell>
          <cell r="I7555" t="str">
            <v>MES</v>
          </cell>
          <cell r="J7555" t="str">
            <v>COEFICIENTE DE REPRESENTATIVIDADE</v>
          </cell>
          <cell r="K7555" t="str">
            <v>42,21</v>
          </cell>
        </row>
        <row r="7556">
          <cell r="G7556">
            <v>101357</v>
          </cell>
          <cell r="H7556" t="str">
            <v>CURSO DE CAPACITAÇÃO PARA PEDREIRO (ENCARGOS COMPLEMENTARES) - MENSALISTA</v>
          </cell>
          <cell r="I7556" t="str">
            <v>MES</v>
          </cell>
          <cell r="J7556" t="str">
            <v>COEFICIENTE DE REPRESENTATIVIDADE</v>
          </cell>
          <cell r="K7556" t="str">
            <v>60,63</v>
          </cell>
        </row>
        <row r="7557">
          <cell r="G7557">
            <v>101358</v>
          </cell>
          <cell r="H7557" t="str">
            <v>CURSO DE CAPACITAÇÃO PARA PINTOR (ENCARGOS COMPLEMENTARES) - MENSALISTA</v>
          </cell>
          <cell r="I7557" t="str">
            <v>MES</v>
          </cell>
          <cell r="J7557" t="str">
            <v>COEFICIENTE DE REPRESENTATIVIDADE</v>
          </cell>
          <cell r="K7557" t="str">
            <v>42,20</v>
          </cell>
        </row>
        <row r="7558">
          <cell r="G7558">
            <v>101359</v>
          </cell>
          <cell r="H7558" t="str">
            <v>CURSO DE CAPACITAÇÃO PARA PINTOR DE LETREIROS (ENCARGOS COMPLEMENTARES) - MENSALISTA</v>
          </cell>
          <cell r="I7558" t="str">
            <v>MES</v>
          </cell>
          <cell r="J7558" t="str">
            <v>COEFICIENTE DE REPRESENTATIVIDADE</v>
          </cell>
          <cell r="K7558" t="str">
            <v>40,98</v>
          </cell>
        </row>
        <row r="7559">
          <cell r="G7559">
            <v>101360</v>
          </cell>
          <cell r="H7559" t="str">
            <v>CURSO DE CAPACITAÇÃO PARA PINTOR PARA TINTA EPOXI (ENCARGOS COMPLEMENTARES) - MENSALISTA</v>
          </cell>
          <cell r="I7559" t="str">
            <v>MES</v>
          </cell>
          <cell r="J7559" t="str">
            <v>COEFICIENTE DE REPRESENTATIVIDADE</v>
          </cell>
          <cell r="K7559" t="str">
            <v>42,20</v>
          </cell>
        </row>
        <row r="7560">
          <cell r="G7560">
            <v>101361</v>
          </cell>
          <cell r="H7560" t="str">
            <v>CURSO DE CAPACITAÇÃO PARA POCEIRO / ESCAVADOR DE VALAS E TUBULOES (ENCARGOS COMPLEMENTARES) - MENSALISTA</v>
          </cell>
          <cell r="I7560" t="str">
            <v>MES</v>
          </cell>
          <cell r="J7560" t="str">
            <v>COEFICIENTE DE REPRESENTATIVIDADE</v>
          </cell>
          <cell r="K7560" t="str">
            <v>57,06</v>
          </cell>
        </row>
        <row r="7561">
          <cell r="G7561">
            <v>101363</v>
          </cell>
          <cell r="H7561" t="str">
            <v>CURSO DE CAPACITAÇÃO PARA SERRALHEIRO (ENCARGOS COMPLEMENTARES) - MENSALISTA</v>
          </cell>
          <cell r="I7561" t="str">
            <v>MES</v>
          </cell>
          <cell r="J7561" t="str">
            <v>COEFICIENTE DE REPRESENTATIVIDADE</v>
          </cell>
          <cell r="K7561" t="str">
            <v>33,00</v>
          </cell>
        </row>
        <row r="7562">
          <cell r="G7562">
            <v>101364</v>
          </cell>
          <cell r="H7562" t="str">
            <v>CURSO DE CAPACITAÇÃO PARA SERVENTE DE OBRAS (ENCARGOS COMPLEMENTARES) - MENSALISTA</v>
          </cell>
          <cell r="I7562" t="str">
            <v>MES</v>
          </cell>
          <cell r="J7562" t="str">
            <v>COEFICIENTE DE REPRESENTATIVIDADE</v>
          </cell>
          <cell r="K7562" t="str">
            <v>39,77</v>
          </cell>
        </row>
        <row r="7563">
          <cell r="G7563">
            <v>101365</v>
          </cell>
          <cell r="H7563" t="str">
            <v>CURSO DE CAPACITAÇÃO PARA SOLDADOR (ENCARGOS COMPLEMENTARES) - MENSALISTA</v>
          </cell>
          <cell r="I7563" t="str">
            <v>MES</v>
          </cell>
          <cell r="J7563" t="str">
            <v>COEFICIENTE DE REPRESENTATIVIDADE</v>
          </cell>
          <cell r="K7563" t="str">
            <v>35,71</v>
          </cell>
        </row>
        <row r="7564">
          <cell r="G7564">
            <v>101366</v>
          </cell>
          <cell r="H7564" t="str">
            <v>CURSO DE CAPACITAÇÃO PARA SOLDADOR ELETRICO (ENCARGOS COMPLEMENTARES) - MENSALISTA</v>
          </cell>
          <cell r="I7564" t="str">
            <v>MES</v>
          </cell>
          <cell r="J7564" t="str">
            <v>COEFICIENTE DE REPRESENTATIVIDADE</v>
          </cell>
          <cell r="K7564" t="str">
            <v>48,69</v>
          </cell>
        </row>
        <row r="7565">
          <cell r="G7565">
            <v>101368</v>
          </cell>
          <cell r="H7565" t="str">
            <v>CURSO DE CAPACITAÇÃO PARA TECNICO EM LABORATORIO E CAMPO DE CONSTRUCAO CIVIL (ENCARGOS COMPLEMENTARES) - MENSALISTA</v>
          </cell>
          <cell r="I7565" t="str">
            <v>MES</v>
          </cell>
          <cell r="J7565" t="str">
            <v>COEFICIENTE DE REPRESENTATIVIDADE</v>
          </cell>
          <cell r="K7565" t="str">
            <v>39,06</v>
          </cell>
        </row>
        <row r="7566">
          <cell r="G7566">
            <v>101369</v>
          </cell>
          <cell r="H7566" t="str">
            <v>CURSO DE CAPACITAÇÃO PARA TECNICO EM SONDAGEM (ENCARGOS COMPLEMENTARES) - MENSALISTA</v>
          </cell>
          <cell r="I7566" t="str">
            <v>MES</v>
          </cell>
          <cell r="J7566" t="str">
            <v>COEFICIENTE DE REPRESENTATIVIDADE</v>
          </cell>
          <cell r="K7566" t="str">
            <v>35,59</v>
          </cell>
        </row>
        <row r="7567">
          <cell r="G7567">
            <v>101370</v>
          </cell>
          <cell r="H7567" t="str">
            <v>CURSO DE CAPACITAÇÃO PARA TELHADOR (ENCARGOS COMPLEMENTARES) - MENSALISTA</v>
          </cell>
          <cell r="I7567" t="str">
            <v>MES</v>
          </cell>
          <cell r="J7567" t="str">
            <v>COEFICIENTE DE REPRESENTATIVIDADE</v>
          </cell>
          <cell r="K7567" t="str">
            <v>32,61</v>
          </cell>
        </row>
        <row r="7568">
          <cell r="G7568">
            <v>101371</v>
          </cell>
          <cell r="H7568" t="str">
            <v>CURSO DE CAPACITAÇÃO PARA VIDRACEIRO (ENCARGOS COMPLEMENTARES) - MENSALISTA</v>
          </cell>
          <cell r="I7568" t="str">
            <v>MES</v>
          </cell>
          <cell r="J7568" t="str">
            <v>COEFICIENTE DE REPRESENTATIVIDADE</v>
          </cell>
          <cell r="K7568" t="str">
            <v>31,88</v>
          </cell>
        </row>
        <row r="7569">
          <cell r="G7569">
            <v>101372</v>
          </cell>
          <cell r="H7569" t="str">
            <v>CURSO DE CAPACITAÇÃO PARA VIGIA DIURNO (ENCARGOS COMPLEMENTARES) - MENSALISTA</v>
          </cell>
          <cell r="I7569" t="str">
            <v>MES</v>
          </cell>
          <cell r="J7569" t="str">
            <v>COEFICIENTE DE REPRESENTATIVIDADE</v>
          </cell>
          <cell r="K7569" t="str">
            <v>11,63</v>
          </cell>
        </row>
        <row r="7570">
          <cell r="G7570">
            <v>101374</v>
          </cell>
          <cell r="H7570" t="str">
            <v>AJUDANTE DE ARMADOR COM ENCARGOS COMPLEMENTARES</v>
          </cell>
          <cell r="I7570" t="str">
            <v>MES</v>
          </cell>
          <cell r="J7570" t="str">
            <v>COEFICIENTE DE REPRESENTATIVIDADE</v>
          </cell>
          <cell r="K7570" t="str">
            <v>3.667,79</v>
          </cell>
        </row>
        <row r="7571">
          <cell r="G7571">
            <v>101375</v>
          </cell>
          <cell r="H7571" t="str">
            <v>AJUDANTE DE ELETRICISTA COM ENCARGOS COMPLEMENTARES</v>
          </cell>
          <cell r="I7571" t="str">
            <v>MES</v>
          </cell>
          <cell r="J7571" t="str">
            <v>COEFICIENTE DE REPRESENTATIVIDADE</v>
          </cell>
          <cell r="K7571" t="str">
            <v>3.721,09</v>
          </cell>
        </row>
        <row r="7572">
          <cell r="G7572">
            <v>101376</v>
          </cell>
          <cell r="H7572" t="str">
            <v>AJUDANTE DE ESTRUTURAS METÁLICAS COM ENCARGOS COMPLEMENTARES</v>
          </cell>
          <cell r="I7572" t="str">
            <v>MES</v>
          </cell>
          <cell r="J7572" t="str">
            <v>COEFICIENTE DE REPRESENTATIVIDADE</v>
          </cell>
          <cell r="K7572" t="str">
            <v>3.442,21</v>
          </cell>
        </row>
        <row r="7573">
          <cell r="G7573">
            <v>101377</v>
          </cell>
          <cell r="H7573" t="str">
            <v>AJUDANTE DE OPERAÇÃO EM GERAL COM ENCARGOS COMPLEMENTARES</v>
          </cell>
          <cell r="I7573" t="str">
            <v>MES</v>
          </cell>
          <cell r="J7573" t="str">
            <v>COEFICIENTE DE REPRESENTATIVIDADE</v>
          </cell>
          <cell r="K7573" t="str">
            <v>3.880,28</v>
          </cell>
        </row>
        <row r="7574">
          <cell r="G7574">
            <v>101378</v>
          </cell>
          <cell r="H7574" t="str">
            <v>AJUDANTE DE PINTOR COM ENCARGOS COMPLEMENTARES</v>
          </cell>
          <cell r="I7574" t="str">
            <v>MES</v>
          </cell>
          <cell r="J7574" t="str">
            <v>COEFICIENTE DE REPRESENTATIVIDADE</v>
          </cell>
          <cell r="K7574" t="str">
            <v>3.982,90</v>
          </cell>
        </row>
        <row r="7575">
          <cell r="G7575">
            <v>101379</v>
          </cell>
          <cell r="H7575" t="str">
            <v>AJUDANTE DE SERRALHEIRO COM ENCARGOS COMPLEMENTARES</v>
          </cell>
          <cell r="I7575" t="str">
            <v>MES</v>
          </cell>
          <cell r="J7575" t="str">
            <v>COEFICIENTE DE REPRESENTATIVIDADE</v>
          </cell>
          <cell r="K7575" t="str">
            <v>3.667,79</v>
          </cell>
        </row>
        <row r="7576">
          <cell r="G7576">
            <v>101380</v>
          </cell>
          <cell r="H7576" t="str">
            <v>AJUDANTE ESPECIALIZADO COM ENCARGOS COMPLEMENTARES</v>
          </cell>
          <cell r="I7576" t="str">
            <v>MES</v>
          </cell>
          <cell r="J7576" t="str">
            <v>COEFICIENTE DE REPRESENTATIVIDADE</v>
          </cell>
          <cell r="K7576" t="str">
            <v>3.856,68</v>
          </cell>
        </row>
        <row r="7577">
          <cell r="G7577">
            <v>101381</v>
          </cell>
          <cell r="H7577" t="str">
            <v>ARMADOR COM ENCARGOS COMPLEMENTARES</v>
          </cell>
          <cell r="I7577" t="str">
            <v>MES</v>
          </cell>
          <cell r="J7577" t="str">
            <v>COEFICIENTE DE REPRESENTATIVIDADE</v>
          </cell>
          <cell r="K7577" t="str">
            <v>4.486,21</v>
          </cell>
        </row>
        <row r="7578">
          <cell r="G7578">
            <v>101382</v>
          </cell>
          <cell r="H7578" t="str">
            <v>ASSENTADOR DE MANILHAS COM ENCARGOS COMPLEMENTARES</v>
          </cell>
          <cell r="I7578" t="str">
            <v>MES</v>
          </cell>
          <cell r="J7578" t="str">
            <v>COEFICIENTE DE REPRESENTATIVIDADE</v>
          </cell>
          <cell r="K7578" t="str">
            <v>3.545,61</v>
          </cell>
        </row>
        <row r="7579">
          <cell r="G7579">
            <v>101383</v>
          </cell>
          <cell r="H7579" t="str">
            <v>AUXILIAR DE AZULEJISTA COM ENCARGOS COMPLEMENTARES</v>
          </cell>
          <cell r="I7579" t="str">
            <v>MES</v>
          </cell>
          <cell r="J7579" t="str">
            <v>COEFICIENTE DE REPRESENTATIVIDADE</v>
          </cell>
          <cell r="K7579" t="str">
            <v>3.397,72</v>
          </cell>
        </row>
        <row r="7580">
          <cell r="G7580">
            <v>101384</v>
          </cell>
          <cell r="H7580" t="str">
            <v>AUXILIAR DE ENCANADOR OU BOMBEIRO HIDRÁULICO COM ENCARGOS COMPLEMENTARES</v>
          </cell>
          <cell r="I7580" t="str">
            <v>MES</v>
          </cell>
          <cell r="J7580" t="str">
            <v>COEFICIENTE DE REPRESENTATIVIDADE</v>
          </cell>
          <cell r="K7580" t="str">
            <v>3.551,64</v>
          </cell>
        </row>
        <row r="7581">
          <cell r="G7581">
            <v>101385</v>
          </cell>
          <cell r="H7581" t="str">
            <v>AUXILIAR DE LABORATORISTA DE SOLOS E DE CONCRETO COM ENCARGOS COMPLEMENTARES</v>
          </cell>
          <cell r="I7581" t="str">
            <v>MES</v>
          </cell>
          <cell r="J7581" t="str">
            <v>COEFICIENTE DE REPRESENTATIVIDADE</v>
          </cell>
          <cell r="K7581" t="str">
            <v>4.707,87</v>
          </cell>
        </row>
        <row r="7582">
          <cell r="G7582">
            <v>101386</v>
          </cell>
          <cell r="H7582" t="str">
            <v>AUXILIAR DE MECÂNICO COM ENCARGOS COMPLEMENTARES</v>
          </cell>
          <cell r="I7582" t="str">
            <v>MES</v>
          </cell>
          <cell r="J7582" t="str">
            <v>COEFICIENTE DE REPRESENTATIVIDADE</v>
          </cell>
          <cell r="K7582" t="str">
            <v>3.442,21</v>
          </cell>
        </row>
        <row r="7583">
          <cell r="G7583">
            <v>101387</v>
          </cell>
          <cell r="H7583" t="str">
            <v>AUXILIAR DE PEDREIRO COM ENCARGOS COMPLEMENTARES</v>
          </cell>
          <cell r="I7583" t="str">
            <v>MES</v>
          </cell>
          <cell r="J7583" t="str">
            <v>COEFICIENTE DE REPRESENTATIVIDADE</v>
          </cell>
          <cell r="K7583" t="str">
            <v>3.674,74</v>
          </cell>
        </row>
        <row r="7584">
          <cell r="G7584">
            <v>101388</v>
          </cell>
          <cell r="H7584" t="str">
            <v>AUXILIAR DE SERVIÇOS GERAIS COM ENCARGOS COMPLEMENTARES</v>
          </cell>
          <cell r="I7584" t="str">
            <v>MES</v>
          </cell>
          <cell r="J7584" t="str">
            <v>COEFICIENTE DE REPRESENTATIVIDADE</v>
          </cell>
          <cell r="K7584" t="str">
            <v>3.361,87</v>
          </cell>
        </row>
        <row r="7585">
          <cell r="G7585">
            <v>101389</v>
          </cell>
          <cell r="H7585" t="str">
            <v>AUXILIAR DE TOPÓGRAFO COM ENCARGOS COMPLEMENTARES</v>
          </cell>
          <cell r="I7585" t="str">
            <v>MES</v>
          </cell>
          <cell r="J7585" t="str">
            <v>COEFICIENTE DE REPRESENTATIVIDADE</v>
          </cell>
          <cell r="K7585" t="str">
            <v>3.290,12</v>
          </cell>
        </row>
        <row r="7586">
          <cell r="G7586">
            <v>101390</v>
          </cell>
          <cell r="H7586" t="str">
            <v>AUXILIAR TÉCNICO / ASSISTENTE DE ENGENHARIA COM ENCARGOS COMPLEMENTARES</v>
          </cell>
          <cell r="I7586" t="str">
            <v>MES</v>
          </cell>
          <cell r="J7586" t="str">
            <v>COEFICIENTE DE REPRESENTATIVIDADE</v>
          </cell>
          <cell r="K7586" t="str">
            <v>5.605,87</v>
          </cell>
        </row>
        <row r="7587">
          <cell r="G7587">
            <v>101391</v>
          </cell>
          <cell r="H7587" t="str">
            <v>AZULEJISTA OU LADRILHEIRO COM ENCARGOS COMPLEMENTARES</v>
          </cell>
          <cell r="I7587" t="str">
            <v>MES</v>
          </cell>
          <cell r="J7587" t="str">
            <v>COEFICIENTE DE REPRESENTATIVIDADE</v>
          </cell>
          <cell r="K7587" t="str">
            <v>4.779,07</v>
          </cell>
        </row>
        <row r="7588">
          <cell r="G7588">
            <v>101392</v>
          </cell>
          <cell r="H7588" t="str">
            <v>BLASTER, DINAMITADOR OU CABO DE FORÇA COM ENCARGOS COMPLEMENTARES</v>
          </cell>
          <cell r="I7588" t="str">
            <v>MES</v>
          </cell>
          <cell r="J7588" t="str">
            <v>COEFICIENTE DE REPRESENTATIVIDADE</v>
          </cell>
          <cell r="K7588" t="str">
            <v>3.954,90</v>
          </cell>
        </row>
        <row r="7589">
          <cell r="G7589">
            <v>101394</v>
          </cell>
          <cell r="H7589" t="str">
            <v>CALCETEIRO COM ENCARGOS COMPLEMENTARES</v>
          </cell>
          <cell r="I7589" t="str">
            <v>MES</v>
          </cell>
          <cell r="J7589" t="str">
            <v>COEFICIENTE DE REPRESENTATIVIDADE</v>
          </cell>
          <cell r="K7589" t="str">
            <v>3.527,77</v>
          </cell>
        </row>
        <row r="7590">
          <cell r="G7590">
            <v>101395</v>
          </cell>
          <cell r="H7590" t="str">
            <v>CARPINTEIRO AUXILIAR COM ENCARGOS COMPLEMENTARES</v>
          </cell>
          <cell r="I7590" t="str">
            <v>MES</v>
          </cell>
          <cell r="J7590" t="str">
            <v>COEFICIENTE DE REPRESENTATIVIDADE</v>
          </cell>
          <cell r="K7590" t="str">
            <v>3.648,41</v>
          </cell>
        </row>
        <row r="7591">
          <cell r="G7591">
            <v>101396</v>
          </cell>
          <cell r="H7591" t="str">
            <v>CARPINTEIRO DE ESQUADRIAS COM ENCARGOS COMPLEMENTARES</v>
          </cell>
          <cell r="I7591" t="str">
            <v>MES</v>
          </cell>
          <cell r="J7591" t="str">
            <v>COEFICIENTE DE REPRESENTATIVIDADE</v>
          </cell>
          <cell r="K7591" t="str">
            <v>5.005,81</v>
          </cell>
        </row>
        <row r="7592">
          <cell r="G7592">
            <v>101397</v>
          </cell>
          <cell r="H7592" t="str">
            <v>CARPINTEIRO DE FORMAS COM ENCARGOS COMPLEMENTARES</v>
          </cell>
          <cell r="I7592" t="str">
            <v>MES</v>
          </cell>
          <cell r="J7592" t="str">
            <v>COEFICIENTE DE REPRESENTATIVIDADE</v>
          </cell>
          <cell r="K7592" t="str">
            <v>4.459,88</v>
          </cell>
        </row>
        <row r="7593">
          <cell r="G7593">
            <v>101398</v>
          </cell>
          <cell r="H7593" t="str">
            <v>CAVOUQUEIRO OU OPERADOR DE PERFURATRIZ COM ENCARGOS COMPLEMENTARES</v>
          </cell>
          <cell r="I7593" t="str">
            <v>MES</v>
          </cell>
          <cell r="J7593" t="str">
            <v>COEFICIENTE DE REPRESENTATIVIDADE</v>
          </cell>
          <cell r="K7593" t="str">
            <v>4.830,85</v>
          </cell>
        </row>
        <row r="7594">
          <cell r="G7594">
            <v>101399</v>
          </cell>
          <cell r="H7594" t="str">
            <v>ELETRICISTA COM ENCARGOS COMPLEMENTARES</v>
          </cell>
          <cell r="I7594" t="str">
            <v>MES</v>
          </cell>
          <cell r="J7594" t="str">
            <v>COEFICIENTE DE REPRESENTATIVIDADE</v>
          </cell>
          <cell r="K7594" t="str">
            <v>4.557,51</v>
          </cell>
        </row>
        <row r="7595">
          <cell r="G7595">
            <v>101401</v>
          </cell>
          <cell r="H7595" t="str">
            <v>ELETROTÉCNICO COM ENCARGOS COMPLEMENTARES</v>
          </cell>
          <cell r="I7595" t="str">
            <v>MES</v>
          </cell>
          <cell r="J7595" t="str">
            <v>COEFICIENTE DE REPRESENTATIVIDADE</v>
          </cell>
          <cell r="K7595" t="str">
            <v>6.457,47</v>
          </cell>
        </row>
        <row r="7596">
          <cell r="G7596">
            <v>101402</v>
          </cell>
          <cell r="H7596" t="str">
            <v>ENCANADOR OU BOMBEIRO HIDRÁULICO COM ENCARGOS COMPLEMENTARES</v>
          </cell>
          <cell r="I7596" t="str">
            <v>MES</v>
          </cell>
          <cell r="J7596" t="str">
            <v>COEFICIENTE DE REPRESENTATIVIDADE</v>
          </cell>
          <cell r="K7596" t="str">
            <v>4.374,56</v>
          </cell>
        </row>
        <row r="7597">
          <cell r="G7597">
            <v>101407</v>
          </cell>
          <cell r="H7597" t="str">
            <v>GESSEIRO COM ENCARGOS COMPLEMENTARES</v>
          </cell>
          <cell r="I7597" t="str">
            <v>MES</v>
          </cell>
          <cell r="J7597" t="str">
            <v>COEFICIENTE DE REPRESENTATIVIDADE</v>
          </cell>
          <cell r="K7597" t="str">
            <v>4.586,11</v>
          </cell>
        </row>
        <row r="7598">
          <cell r="G7598">
            <v>101408</v>
          </cell>
          <cell r="H7598" t="str">
            <v>IMPERMEABILIZADOR COM ENCARGOS COMPLEMENTARES</v>
          </cell>
          <cell r="I7598" t="str">
            <v>MES</v>
          </cell>
          <cell r="J7598" t="str">
            <v>COEFICIENTE DE REPRESENTATIVIDADE</v>
          </cell>
          <cell r="K7598" t="str">
            <v>4.513,84</v>
          </cell>
        </row>
        <row r="7599">
          <cell r="G7599">
            <v>101409</v>
          </cell>
          <cell r="H7599" t="str">
            <v>INSTALADOR DE TUBULAÇÕES COM ENCARGOS COMPLEMENTARES</v>
          </cell>
          <cell r="I7599" t="str">
            <v>MES</v>
          </cell>
          <cell r="J7599" t="str">
            <v>COEFICIENTE DE REPRESENTATIVIDADE</v>
          </cell>
          <cell r="K7599" t="str">
            <v>3.770,00</v>
          </cell>
        </row>
        <row r="7600">
          <cell r="G7600">
            <v>101410</v>
          </cell>
          <cell r="H7600" t="str">
            <v>JARDINEIRO COM ENCARGOS COMPLEMENTARES</v>
          </cell>
          <cell r="I7600" t="str">
            <v>MES</v>
          </cell>
          <cell r="J7600" t="str">
            <v>COEFICIENTE DE REPRESENTATIVIDADE</v>
          </cell>
          <cell r="K7600" t="str">
            <v>3.869,87</v>
          </cell>
        </row>
      </sheetData>
      <sheetData sheetId="2">
        <row r="9">
          <cell r="A9" t="str">
            <v>01.01.21</v>
          </cell>
          <cell r="B9" t="str">
            <v>SUDECAP</v>
          </cell>
          <cell r="C9" t="str">
            <v>ESCRITORIO DA CONTRATADA - ATÉ 22 M2</v>
          </cell>
          <cell r="D9" t="str">
            <v>M2</v>
          </cell>
          <cell r="E9">
            <v>457.39</v>
          </cell>
        </row>
        <row r="10">
          <cell r="A10" t="str">
            <v>01.01.22</v>
          </cell>
          <cell r="B10" t="str">
            <v>SUDECAP</v>
          </cell>
          <cell r="C10" t="str">
            <v>ESCRITORIO DA FISCALIZAÇÃO - ATÉ 15 M2</v>
          </cell>
          <cell r="D10" t="str">
            <v>M2</v>
          </cell>
          <cell r="E10">
            <v>502.71</v>
          </cell>
        </row>
        <row r="11">
          <cell r="A11" t="str">
            <v>01.01.23</v>
          </cell>
          <cell r="B11" t="str">
            <v>SUDECAP</v>
          </cell>
          <cell r="C11" t="str">
            <v>ESCRITORIO DA FISCALIZAÇÃO - ATÉ 22 M2</v>
          </cell>
          <cell r="D11" t="str">
            <v>M2</v>
          </cell>
          <cell r="E11">
            <v>457.39</v>
          </cell>
        </row>
        <row r="12">
          <cell r="A12" t="str">
            <v>01.02</v>
          </cell>
          <cell r="B12" t="str">
            <v>SUDECAP</v>
          </cell>
          <cell r="C12" t="str">
            <v>BARRACAO DE OBRA</v>
          </cell>
        </row>
        <row r="13">
          <cell r="A13" t="str">
            <v>01.02.30</v>
          </cell>
          <cell r="B13" t="str">
            <v>SUDECAP</v>
          </cell>
          <cell r="C13" t="str">
            <v>VESTIARIO PARA ATÉ 20 PESSOAS</v>
          </cell>
          <cell r="D13" t="str">
            <v>M2</v>
          </cell>
          <cell r="E13">
            <v>320.18</v>
          </cell>
        </row>
        <row r="14">
          <cell r="A14" t="str">
            <v>01.02.31</v>
          </cell>
          <cell r="B14" t="str">
            <v>SUDECAP</v>
          </cell>
          <cell r="C14" t="str">
            <v>VESTIÁRIO PARA ATÉ 30 PESSOAS</v>
          </cell>
          <cell r="D14" t="str">
            <v>M2</v>
          </cell>
          <cell r="E14">
            <v>301.33</v>
          </cell>
        </row>
        <row r="15">
          <cell r="A15" t="str">
            <v>01.02.32</v>
          </cell>
          <cell r="B15" t="str">
            <v>SUDECAP</v>
          </cell>
          <cell r="C15" t="str">
            <v>VESTIÁRIO PARA ATÉ 40 PESSOAS</v>
          </cell>
          <cell r="D15" t="str">
            <v>M2</v>
          </cell>
          <cell r="E15">
            <v>287.23</v>
          </cell>
        </row>
        <row r="16">
          <cell r="A16" t="str">
            <v>01.02.35</v>
          </cell>
          <cell r="B16" t="str">
            <v>SUDECAP</v>
          </cell>
          <cell r="C16" t="str">
            <v>DEPÓSITO E FERRAMENTARIA - ATÉ 15 M2</v>
          </cell>
          <cell r="D16" t="str">
            <v>M2</v>
          </cell>
          <cell r="E16">
            <v>445.07</v>
          </cell>
        </row>
        <row r="17">
          <cell r="A17" t="str">
            <v>01.02.36</v>
          </cell>
          <cell r="B17" t="str">
            <v>SUDECAP</v>
          </cell>
          <cell r="C17" t="str">
            <v>DEPÓSITO E FERRAMENTARIA - ATÉ 26M2</v>
          </cell>
          <cell r="D17" t="str">
            <v>M2</v>
          </cell>
          <cell r="E17">
            <v>397.11</v>
          </cell>
        </row>
        <row r="18">
          <cell r="A18" t="str">
            <v>01.02.37</v>
          </cell>
          <cell r="B18" t="str">
            <v>SUDECAP</v>
          </cell>
          <cell r="C18" t="str">
            <v>DEPÓSITO E FERRAMENTARIA - ATÉ 33M2</v>
          </cell>
          <cell r="D18" t="str">
            <v>M2</v>
          </cell>
          <cell r="E18">
            <v>385.51</v>
          </cell>
        </row>
        <row r="19">
          <cell r="A19" t="str">
            <v>01.02.38</v>
          </cell>
          <cell r="B19" t="str">
            <v>SUDECAP</v>
          </cell>
          <cell r="C19" t="str">
            <v>DEPÓSITO DE MATERIAIS ENSACADOS - ATÉ 15 M2</v>
          </cell>
          <cell r="D19" t="str">
            <v>M2</v>
          </cell>
          <cell r="E19">
            <v>364.26</v>
          </cell>
        </row>
        <row r="20">
          <cell r="A20" t="str">
            <v>01.02.40</v>
          </cell>
          <cell r="B20" t="str">
            <v>SUDECAP</v>
          </cell>
          <cell r="C20" t="str">
            <v>REFEITÓRIO - ATÉ 19M2</v>
          </cell>
          <cell r="D20" t="str">
            <v>M2</v>
          </cell>
          <cell r="E20">
            <v>421.7</v>
          </cell>
        </row>
        <row r="21">
          <cell r="A21" t="str">
            <v>01.02.41</v>
          </cell>
          <cell r="B21" t="str">
            <v>SUDECAP</v>
          </cell>
          <cell r="C21" t="str">
            <v>REFEITÓRIO- ATÉ 26M2</v>
          </cell>
          <cell r="D21" t="str">
            <v>M2</v>
          </cell>
          <cell r="E21">
            <v>409.37</v>
          </cell>
        </row>
        <row r="22">
          <cell r="A22" t="str">
            <v>01.02.45</v>
          </cell>
          <cell r="B22" t="str">
            <v>SUDECAP</v>
          </cell>
          <cell r="C22" t="str">
            <v>INSTALAÇÃO SANITÁRIA / VESTIÁRIO PARA ATÉ 4 PESSOAS</v>
          </cell>
          <cell r="D22" t="str">
            <v>M2</v>
          </cell>
          <cell r="E22">
            <v>609.98</v>
          </cell>
        </row>
        <row r="23">
          <cell r="A23" t="str">
            <v>01.02.46</v>
          </cell>
          <cell r="B23" t="str">
            <v>SUDECAP</v>
          </cell>
          <cell r="C23" t="str">
            <v>INSTALAÇÃO SANITÁRIA - ATÉ 15M2</v>
          </cell>
          <cell r="D23" t="str">
            <v>M2</v>
          </cell>
          <cell r="E23">
            <v>531.55</v>
          </cell>
        </row>
        <row r="24">
          <cell r="A24" t="str">
            <v>01.02.47</v>
          </cell>
          <cell r="B24" t="str">
            <v>SUDECAP</v>
          </cell>
          <cell r="C24" t="str">
            <v>INSTALAÇÃO SANITÁRIA - ATÉ 22M2</v>
          </cell>
          <cell r="D24" t="str">
            <v>M2</v>
          </cell>
          <cell r="E24">
            <v>510.93</v>
          </cell>
        </row>
        <row r="25">
          <cell r="A25" t="str">
            <v>01.02.48</v>
          </cell>
          <cell r="B25" t="str">
            <v>SUDECAP</v>
          </cell>
          <cell r="C25" t="str">
            <v>INSTALAÇÃO SANITÁRIA - ATÉ 33M2</v>
          </cell>
          <cell r="D25" t="str">
            <v>M2</v>
          </cell>
          <cell r="E25">
            <v>475.29</v>
          </cell>
        </row>
        <row r="26">
          <cell r="A26" t="str">
            <v>01.03</v>
          </cell>
          <cell r="B26" t="str">
            <v>SUDECAP</v>
          </cell>
          <cell r="C26" t="str">
            <v>PLACA DE OBRA AFIXADA COM PEÇAS DE MADEIRA</v>
          </cell>
        </row>
        <row r="27">
          <cell r="A27" t="str">
            <v>01.03.01</v>
          </cell>
          <cell r="B27" t="str">
            <v>SUDECAP</v>
          </cell>
          <cell r="C27" t="str">
            <v>3,00 X 2,00 M EM LONA IMPRESSAO DIGITAL P.SUDECAP</v>
          </cell>
          <cell r="D27" t="str">
            <v>UN</v>
          </cell>
          <cell r="E27">
            <v>2491.94</v>
          </cell>
        </row>
        <row r="28">
          <cell r="A28" t="str">
            <v>01.03.02</v>
          </cell>
          <cell r="B28" t="str">
            <v>SUDECAP</v>
          </cell>
          <cell r="C28" t="str">
            <v>PLACA DE OBRA EM LONA IMPRESSAO DIGITAL P. SUDECAP</v>
          </cell>
          <cell r="D28" t="str">
            <v>M2</v>
          </cell>
          <cell r="E28">
            <v>358.39</v>
          </cell>
        </row>
        <row r="29">
          <cell r="A29" t="str">
            <v>01.03.03</v>
          </cell>
          <cell r="B29" t="str">
            <v>SUDECAP</v>
          </cell>
          <cell r="C29" t="str">
            <v>PLACA DE OBRA EM CHAPA GALVANIZADA ADESIVADA, DIMENSÕES  2,40 X 1,20 M, PADRÃO CEF</v>
          </cell>
          <cell r="D29" t="str">
            <v>M2</v>
          </cell>
          <cell r="E29">
            <v>397.62</v>
          </cell>
        </row>
        <row r="30">
          <cell r="A30" t="str">
            <v>01.04</v>
          </cell>
          <cell r="B30" t="str">
            <v>SUDECAP</v>
          </cell>
          <cell r="C30" t="str">
            <v>TAPUME PADRAO SUDECAP (TIPO I, II E III)</v>
          </cell>
        </row>
        <row r="31">
          <cell r="A31" t="str">
            <v>01.04.01</v>
          </cell>
          <cell r="B31" t="str">
            <v>SUDECAP</v>
          </cell>
          <cell r="C31" t="str">
            <v>TAPUME PADRÃO SUDECAP DE COMPENSADO 10MM COM FIXAÇAO ENTERRADA</v>
          </cell>
          <cell r="D31" t="str">
            <v>M</v>
          </cell>
          <cell r="E31">
            <v>93.18</v>
          </cell>
        </row>
        <row r="32">
          <cell r="A32" t="str">
            <v>01.04.03</v>
          </cell>
          <cell r="B32" t="str">
            <v>SUDECAP</v>
          </cell>
          <cell r="C32" t="str">
            <v>TAPUME PADRÃO SUDECAP DE COMPENSADO 10MM COM BASE DE CONCRETO</v>
          </cell>
          <cell r="D32" t="str">
            <v>M</v>
          </cell>
          <cell r="E32">
            <v>99.3</v>
          </cell>
        </row>
        <row r="33">
          <cell r="A33" t="str">
            <v>01.04.05</v>
          </cell>
          <cell r="B33" t="str">
            <v>SUDECAP</v>
          </cell>
          <cell r="C33" t="str">
            <v>INFORME PUBLIC.LONA IMP.DIGITAL APLICADO EM TAPUME</v>
          </cell>
          <cell r="D33" t="str">
            <v>M2</v>
          </cell>
          <cell r="E33">
            <v>428.1</v>
          </cell>
        </row>
        <row r="34">
          <cell r="A34" t="str">
            <v>01.04.06</v>
          </cell>
          <cell r="B34" t="str">
            <v>SUDECAP</v>
          </cell>
          <cell r="C34" t="str">
            <v>DE TELA GALVANIZADA #2" FIO 14 C/FIXAÇAO ENTERRADA</v>
          </cell>
          <cell r="D34" t="str">
            <v>M</v>
          </cell>
          <cell r="E34">
            <v>61.55</v>
          </cell>
        </row>
        <row r="35">
          <cell r="A35" t="str">
            <v>01.04.07</v>
          </cell>
          <cell r="B35" t="str">
            <v>SUDECAP</v>
          </cell>
          <cell r="C35" t="str">
            <v>DE TELA GALVANIZADA #2" FIO 14 C/BASE DE CONCRETO</v>
          </cell>
          <cell r="D35" t="str">
            <v>M</v>
          </cell>
          <cell r="E35">
            <v>65.36</v>
          </cell>
        </row>
        <row r="36">
          <cell r="A36" t="str">
            <v>01.04.09</v>
          </cell>
          <cell r="B36" t="str">
            <v>SUDECAP</v>
          </cell>
          <cell r="C36" t="str">
            <v>TELA-TAPUME DE POLIPROPILENO H= 1,20 M, INCL. BASE</v>
          </cell>
          <cell r="D36" t="str">
            <v>M</v>
          </cell>
          <cell r="E36">
            <v>12.32</v>
          </cell>
        </row>
        <row r="37">
          <cell r="A37" t="str">
            <v>01.04.10</v>
          </cell>
          <cell r="B37" t="str">
            <v>SUDECAP</v>
          </cell>
          <cell r="C37" t="str">
            <v>PROTEÇAO COM FITA ZEBRADA AMARELA L=7CM E PEÇA 7X7</v>
          </cell>
          <cell r="D37" t="str">
            <v>M</v>
          </cell>
          <cell r="E37">
            <v>7.93</v>
          </cell>
        </row>
        <row r="38">
          <cell r="A38" t="str">
            <v>01.04.11</v>
          </cell>
          <cell r="B38" t="str">
            <v>SUDECAP</v>
          </cell>
          <cell r="C38" t="str">
            <v>FITA ZEBRADA AMARELA PARA SINALIZAÇAO L= 7CM</v>
          </cell>
          <cell r="D38" t="str">
            <v>M</v>
          </cell>
          <cell r="E38">
            <v>2.94</v>
          </cell>
        </row>
        <row r="39">
          <cell r="A39" t="str">
            <v>01.04.16</v>
          </cell>
          <cell r="B39" t="str">
            <v>SUDECAP</v>
          </cell>
          <cell r="C39" t="str">
            <v>TAPUME METÁLICO COM BASE DE CONCRETO (M)</v>
          </cell>
          <cell r="D39" t="str">
            <v>M</v>
          </cell>
          <cell r="E39">
            <v>97.39</v>
          </cell>
        </row>
        <row r="40">
          <cell r="A40" t="str">
            <v>01.04.17</v>
          </cell>
          <cell r="B40" t="str">
            <v>SUDECAP</v>
          </cell>
          <cell r="C40" t="str">
            <v>TAPUME METÁLICO COM BASE ENTERRADA (M)</v>
          </cell>
          <cell r="D40" t="str">
            <v>M</v>
          </cell>
          <cell r="E40">
            <v>84.13</v>
          </cell>
        </row>
        <row r="41">
          <cell r="A41" t="str">
            <v>01.04.18</v>
          </cell>
          <cell r="B41" t="str">
            <v>SUDECAP</v>
          </cell>
          <cell r="C41" t="str">
            <v>TAPUME METÁLICO COM TELA E BASE DE CONCRETO (M)</v>
          </cell>
          <cell r="D41" t="str">
            <v>M</v>
          </cell>
          <cell r="E41">
            <v>116.5</v>
          </cell>
        </row>
        <row r="42">
          <cell r="A42" t="str">
            <v>01.04.19</v>
          </cell>
          <cell r="B42" t="str">
            <v>SUDECAP</v>
          </cell>
          <cell r="C42" t="str">
            <v>TAPUME METÁLICO COM TELA E BASE ENTERRADA (M)</v>
          </cell>
          <cell r="D42" t="str">
            <v>M</v>
          </cell>
          <cell r="E42">
            <v>103.21</v>
          </cell>
        </row>
        <row r="43">
          <cell r="A43" t="str">
            <v>01.04.20</v>
          </cell>
          <cell r="B43" t="str">
            <v>SUDECAP</v>
          </cell>
          <cell r="C43" t="str">
            <v>REMANEJAMENTO DE TAPUME</v>
          </cell>
          <cell r="D43" t="str">
            <v>M</v>
          </cell>
          <cell r="E43">
            <v>7.71</v>
          </cell>
        </row>
        <row r="44">
          <cell r="A44" t="str">
            <v>01.06</v>
          </cell>
          <cell r="B44" t="str">
            <v>SUDECAP</v>
          </cell>
          <cell r="C44" t="str">
            <v>INSTALAÇAO PROVISORIA - CONCESSIONARIA</v>
          </cell>
        </row>
        <row r="45">
          <cell r="A45" t="str">
            <v>01.06.01</v>
          </cell>
          <cell r="B45" t="str">
            <v>SUDECAP</v>
          </cell>
          <cell r="C45" t="str">
            <v>PADRÃO CEMIG PROVISÓRIO TIPO C3, DEMANDA PROVÁVEL DE 23,1 ATÉ 27,0KW (3F+N)</v>
          </cell>
          <cell r="D45" t="str">
            <v>UN</v>
          </cell>
          <cell r="E45">
            <v>722.53</v>
          </cell>
        </row>
        <row r="46">
          <cell r="A46" t="str">
            <v>01.06.05</v>
          </cell>
          <cell r="B46" t="str">
            <v>SUDECAP</v>
          </cell>
          <cell r="C46" t="str">
            <v>PADRAO COPASA - KIT CAVALTE METAL E REGISTRO 3/4"</v>
          </cell>
          <cell r="D46" t="str">
            <v>UN</v>
          </cell>
          <cell r="E46">
            <v>314.23</v>
          </cell>
        </row>
        <row r="47">
          <cell r="A47" t="str">
            <v>01.07</v>
          </cell>
          <cell r="B47" t="str">
            <v>SUDECAP</v>
          </cell>
          <cell r="C47" t="str">
            <v>FOSSA E SUMIDOURO</v>
          </cell>
        </row>
        <row r="48">
          <cell r="A48" t="str">
            <v>01.07.02</v>
          </cell>
          <cell r="B48" t="str">
            <v>SUDECAP</v>
          </cell>
          <cell r="C48" t="str">
            <v>FOSSA SEPTICA E SUMIDOURO DN=1,20M H=4,00M</v>
          </cell>
          <cell r="D48" t="str">
            <v>UN</v>
          </cell>
          <cell r="E48">
            <v>7037.72</v>
          </cell>
        </row>
        <row r="49">
          <cell r="A49" t="str">
            <v>01.08</v>
          </cell>
          <cell r="B49" t="str">
            <v>SUDECAP</v>
          </cell>
          <cell r="C49" t="str">
            <v>REDE INTERNA E PROVISORIA DE AGUA E ESGOTO</v>
          </cell>
        </row>
        <row r="50">
          <cell r="A50" t="str">
            <v>01.08.01</v>
          </cell>
          <cell r="B50" t="str">
            <v>SUDECAP</v>
          </cell>
          <cell r="C50" t="str">
            <v>TUBO PVC      D= 100 MM</v>
          </cell>
          <cell r="D50" t="str">
            <v>M</v>
          </cell>
          <cell r="E50">
            <v>19.86</v>
          </cell>
        </row>
        <row r="51">
          <cell r="A51" t="str">
            <v>01.08.02</v>
          </cell>
          <cell r="B51" t="str">
            <v>SUDECAP</v>
          </cell>
          <cell r="C51" t="str">
            <v>TUBO PVC      D= 150 MM</v>
          </cell>
          <cell r="D51" t="str">
            <v>M</v>
          </cell>
          <cell r="E51">
            <v>45.61</v>
          </cell>
        </row>
        <row r="52">
          <cell r="A52" t="str">
            <v>01.08.03</v>
          </cell>
          <cell r="B52" t="str">
            <v>SUDECAP</v>
          </cell>
          <cell r="C52" t="str">
            <v>TUBO PVC      D= 200 MM</v>
          </cell>
          <cell r="D52" t="str">
            <v>M</v>
          </cell>
          <cell r="E52">
            <v>123.85</v>
          </cell>
        </row>
        <row r="53">
          <cell r="A53" t="str">
            <v>01.08.04</v>
          </cell>
          <cell r="B53" t="str">
            <v>SUDECAP</v>
          </cell>
          <cell r="C53" t="str">
            <v>TUBO PVC      D= 250 MM</v>
          </cell>
          <cell r="D53" t="str">
            <v>M</v>
          </cell>
          <cell r="E53">
            <v>161.43</v>
          </cell>
        </row>
        <row r="54">
          <cell r="A54" t="str">
            <v>01.08.20</v>
          </cell>
          <cell r="B54" t="str">
            <v>SUDECAP</v>
          </cell>
          <cell r="C54" t="str">
            <v>TUBO PVC AGUA SOLDA E CONEXOES D=20MM (1/2")</v>
          </cell>
          <cell r="D54" t="str">
            <v>M</v>
          </cell>
          <cell r="E54">
            <v>5.25</v>
          </cell>
        </row>
        <row r="55">
          <cell r="A55" t="str">
            <v>01.08.21</v>
          </cell>
          <cell r="B55" t="str">
            <v>SUDECAP</v>
          </cell>
          <cell r="C55" t="str">
            <v>TUBO PVC AGUA SOLDA E CONEXOES D=25MM (3/4")</v>
          </cell>
          <cell r="D55" t="str">
            <v>M</v>
          </cell>
          <cell r="E55">
            <v>5.99</v>
          </cell>
        </row>
        <row r="56">
          <cell r="A56" t="str">
            <v>01.09</v>
          </cell>
          <cell r="B56" t="str">
            <v>SUDECAP</v>
          </cell>
          <cell r="C56" t="str">
            <v>CONTAINER 6,0X2,40X2,82 M COM ISOLAMENTO TERMICO</v>
          </cell>
        </row>
        <row r="57">
          <cell r="A57" t="str">
            <v>01.09.01</v>
          </cell>
          <cell r="B57" t="str">
            <v>SUDECAP</v>
          </cell>
          <cell r="C57" t="str">
            <v>MOBILIZACAO DE CONTAINER</v>
          </cell>
          <cell r="D57" t="str">
            <v>UN</v>
          </cell>
          <cell r="E57">
            <v>1400</v>
          </cell>
        </row>
        <row r="58">
          <cell r="A58" t="str">
            <v>01.09.02</v>
          </cell>
          <cell r="B58" t="str">
            <v>SUDECAP</v>
          </cell>
          <cell r="C58" t="str">
            <v>CONTAINER SIMPLES COM AR CONDICIONADO PARA ESCRITÓRIO</v>
          </cell>
          <cell r="D58" t="str">
            <v>MES</v>
          </cell>
          <cell r="E58">
            <v>1690</v>
          </cell>
        </row>
        <row r="59">
          <cell r="A59" t="str">
            <v>01.09.03</v>
          </cell>
          <cell r="B59" t="str">
            <v>SUDECAP</v>
          </cell>
          <cell r="C59" t="str">
            <v>CONTAINER COM SANITÁRIO E AR CONDICIONADO PARA ESCRITÓRIO</v>
          </cell>
          <cell r="D59" t="str">
            <v>MES</v>
          </cell>
          <cell r="E59">
            <v>1790</v>
          </cell>
        </row>
        <row r="60">
          <cell r="A60" t="str">
            <v>01.09.11</v>
          </cell>
          <cell r="B60" t="str">
            <v>SUDECAP</v>
          </cell>
          <cell r="C60" t="str">
            <v>DESMOBILIZAÇÃO DE CONTAINER</v>
          </cell>
          <cell r="D60" t="str">
            <v>UN</v>
          </cell>
          <cell r="E60">
            <v>1400</v>
          </cell>
        </row>
        <row r="61">
          <cell r="A61" t="str">
            <v>01.09.12</v>
          </cell>
          <cell r="B61" t="str">
            <v>SUDECAP</v>
          </cell>
          <cell r="C61" t="str">
            <v>INSTALAÇÕES DE MOBILIÁRIOS PARA CONTAINER TIPO ESCRITÓRIO COM SANITÁRIO</v>
          </cell>
          <cell r="D61" t="str">
            <v>UN</v>
          </cell>
          <cell r="E61">
            <v>537.98</v>
          </cell>
        </row>
        <row r="62">
          <cell r="A62" t="str">
            <v>01.09.14</v>
          </cell>
          <cell r="B62" t="str">
            <v>SUDECAP</v>
          </cell>
          <cell r="C62" t="str">
            <v>INSTALAÇÕES DE MOBILIÁRIOS PARA CONTAINER TIPO REFEITÓRIO</v>
          </cell>
          <cell r="D62" t="str">
            <v>UN</v>
          </cell>
          <cell r="E62">
            <v>195.31</v>
          </cell>
        </row>
        <row r="63">
          <cell r="A63" t="str">
            <v>01.09.15</v>
          </cell>
          <cell r="B63" t="str">
            <v>SUDECAP</v>
          </cell>
          <cell r="C63" t="str">
            <v>INSTALAÇÕES DE MOBILIÁRIOS PARA CONTAINER TIPO DEPÓSITO E FERRAMENTARIA COM LAVATÓRIO</v>
          </cell>
          <cell r="D63" t="str">
            <v>UN</v>
          </cell>
          <cell r="E63">
            <v>909.91</v>
          </cell>
        </row>
        <row r="64">
          <cell r="A64" t="str">
            <v>01.09.17</v>
          </cell>
          <cell r="B64" t="str">
            <v>SUDECAP</v>
          </cell>
          <cell r="C64" t="str">
            <v>INSTALAÇÕES DE MOBILIÁRIOS PARA CONTAINER TIPO ESCRITÓRIO SEM SANITÁRIO</v>
          </cell>
          <cell r="D64" t="str">
            <v>UN</v>
          </cell>
          <cell r="E64">
            <v>680.67</v>
          </cell>
        </row>
        <row r="65">
          <cell r="A65" t="str">
            <v>01.09.18</v>
          </cell>
          <cell r="B65" t="str">
            <v>SUDECAP</v>
          </cell>
          <cell r="C65" t="str">
            <v>CONTAINER VESTIÁRIO TIPO I</v>
          </cell>
          <cell r="D65" t="str">
            <v>MES</v>
          </cell>
          <cell r="E65">
            <v>1500</v>
          </cell>
        </row>
        <row r="66">
          <cell r="A66" t="str">
            <v>01.09.19</v>
          </cell>
          <cell r="B66" t="str">
            <v>SUDECAP</v>
          </cell>
          <cell r="C66" t="str">
            <v>CONTAINER VESTIÁRIO TIPO II</v>
          </cell>
          <cell r="D66" t="str">
            <v>MES</v>
          </cell>
          <cell r="E66">
            <v>2500</v>
          </cell>
        </row>
        <row r="67">
          <cell r="A67" t="str">
            <v>01.09.20</v>
          </cell>
          <cell r="B67" t="str">
            <v>SUDECAP</v>
          </cell>
          <cell r="C67" t="str">
            <v>CONTAINER VESTIÁRIO TIPO III</v>
          </cell>
          <cell r="D67" t="str">
            <v>MES</v>
          </cell>
          <cell r="E67">
            <v>5175</v>
          </cell>
        </row>
        <row r="68">
          <cell r="A68" t="str">
            <v>01.09.21</v>
          </cell>
          <cell r="B68" t="str">
            <v>SUDECAP</v>
          </cell>
          <cell r="C68" t="str">
            <v>CONTAINER SIMPLES</v>
          </cell>
          <cell r="D68" t="str">
            <v>MES</v>
          </cell>
          <cell r="E68">
            <v>890</v>
          </cell>
        </row>
        <row r="69">
          <cell r="A69" t="str">
            <v>01.09.22</v>
          </cell>
          <cell r="B69" t="str">
            <v>SUDECAP</v>
          </cell>
          <cell r="C69" t="str">
            <v>CONTAINER COM LAVATÓRIO</v>
          </cell>
          <cell r="D69" t="str">
            <v>MES</v>
          </cell>
          <cell r="E69">
            <v>1075</v>
          </cell>
        </row>
        <row r="70">
          <cell r="A70" t="str">
            <v>01.09.23</v>
          </cell>
          <cell r="B70" t="str">
            <v>SUDECAP</v>
          </cell>
          <cell r="C70" t="str">
            <v>CONTAINER COM SANITÁRIO</v>
          </cell>
          <cell r="D70" t="str">
            <v>MES</v>
          </cell>
          <cell r="E70">
            <v>990</v>
          </cell>
        </row>
        <row r="71">
          <cell r="A71" t="str">
            <v>01.09.24</v>
          </cell>
          <cell r="B71" t="str">
            <v>SUDECAP</v>
          </cell>
          <cell r="C71" t="str">
            <v>INSTALAÇÕES DE MOBILIÁRIOS PARA CONTAINER VESTIÁRIO TIPO I</v>
          </cell>
          <cell r="D71" t="str">
            <v>UN</v>
          </cell>
          <cell r="E71">
            <v>171.58</v>
          </cell>
        </row>
        <row r="72">
          <cell r="A72" t="str">
            <v>01.09.25</v>
          </cell>
          <cell r="B72" t="str">
            <v>SUDECAP</v>
          </cell>
          <cell r="C72" t="str">
            <v>INSTALAÇÕES DE MOBILIÁRIOS PARA CONTAINER VESTIÁRIO TIPO II</v>
          </cell>
          <cell r="D72" t="str">
            <v>UN</v>
          </cell>
          <cell r="E72">
            <v>354.3</v>
          </cell>
        </row>
        <row r="73">
          <cell r="A73" t="str">
            <v>01.09.26</v>
          </cell>
          <cell r="B73" t="str">
            <v>SUDECAP</v>
          </cell>
          <cell r="C73" t="str">
            <v>INSTALAÇÕES DE MOBILIÁRIOS PARA CONTAINER VESTIÁRIO TIPO III</v>
          </cell>
          <cell r="D73" t="str">
            <v>UN</v>
          </cell>
          <cell r="E73">
            <v>514.74</v>
          </cell>
        </row>
        <row r="74">
          <cell r="A74" t="str">
            <v>01.09.27</v>
          </cell>
          <cell r="B74" t="str">
            <v>SUDECAP</v>
          </cell>
          <cell r="C74" t="str">
            <v>CONTAINER PARA 2 VESTIÁRIOS E SANITÁRIOS</v>
          </cell>
          <cell r="D74" t="str">
            <v>MES</v>
          </cell>
          <cell r="E74">
            <v>1800</v>
          </cell>
        </row>
        <row r="75">
          <cell r="A75" t="str">
            <v>01.10</v>
          </cell>
          <cell r="B75" t="str">
            <v>SUDECAP</v>
          </cell>
          <cell r="C75" t="str">
            <v>BANHEIRO QUIMICO</v>
          </cell>
        </row>
        <row r="76">
          <cell r="A76" t="str">
            <v>01.10.01</v>
          </cell>
          <cell r="B76" t="str">
            <v>SUDECAP</v>
          </cell>
          <cell r="C76" t="str">
            <v>BANHEIRO QUIMICO 110X120X230CM COM MANUTENCAO</v>
          </cell>
          <cell r="D76" t="str">
            <v>MES</v>
          </cell>
          <cell r="E76">
            <v>980</v>
          </cell>
        </row>
        <row r="77">
          <cell r="A77" t="str">
            <v>01.10.02</v>
          </cell>
          <cell r="B77" t="str">
            <v>SUDECAP</v>
          </cell>
          <cell r="C77" t="str">
            <v>BANHEIRO QUÍMICO E REBOQUE PARA TRANSPORTE DE BANHEIRO QUÍMICO</v>
          </cell>
          <cell r="D77" t="str">
            <v>MES</v>
          </cell>
          <cell r="E77">
            <v>1357.63</v>
          </cell>
        </row>
        <row r="78">
          <cell r="A78" t="str">
            <v>01.11</v>
          </cell>
          <cell r="B78" t="str">
            <v>SUDECAP</v>
          </cell>
          <cell r="C78" t="str">
            <v>SINALIZAÇAO</v>
          </cell>
        </row>
        <row r="79">
          <cell r="A79" t="str">
            <v>01.11.01</v>
          </cell>
          <cell r="B79" t="str">
            <v>SUDECAP</v>
          </cell>
          <cell r="C79" t="str">
            <v>PLACA 1,0X0,60M DUPLA FACE CH.GALV. 26 EM CAVALETE</v>
          </cell>
          <cell r="D79" t="str">
            <v>UNMES</v>
          </cell>
          <cell r="E79">
            <v>25.08</v>
          </cell>
        </row>
        <row r="80">
          <cell r="A80" t="str">
            <v>01.11.02</v>
          </cell>
          <cell r="B80" t="str">
            <v>SUDECAP</v>
          </cell>
          <cell r="C80" t="str">
            <v>PLACA 1,0X0,60M CH.26 EM CAVALETE METALON 20X20MM</v>
          </cell>
          <cell r="D80" t="str">
            <v>UNMES</v>
          </cell>
          <cell r="E80">
            <v>21.08</v>
          </cell>
        </row>
        <row r="81">
          <cell r="A81" t="str">
            <v>01.11.03</v>
          </cell>
          <cell r="B81" t="str">
            <v>SUDECAP</v>
          </cell>
          <cell r="C81" t="str">
            <v>PLACA 0,50X0,50M DUPLA FACE CH.GALV.22 EM CAVALETE</v>
          </cell>
          <cell r="D81" t="str">
            <v>UNMES</v>
          </cell>
          <cell r="E81">
            <v>22.28</v>
          </cell>
        </row>
        <row r="82">
          <cell r="A82" t="str">
            <v>01.11.04</v>
          </cell>
          <cell r="B82" t="str">
            <v>SUDECAP</v>
          </cell>
          <cell r="C82" t="str">
            <v>PLACA 0,50X0,50M CH.GALV.22 CAVALETE METALON 20X20</v>
          </cell>
          <cell r="D82" t="str">
            <v>UNMES</v>
          </cell>
          <cell r="E82">
            <v>19.48</v>
          </cell>
        </row>
        <row r="83">
          <cell r="A83" t="str">
            <v>01.11.05</v>
          </cell>
          <cell r="B83" t="str">
            <v>SUDECAP</v>
          </cell>
          <cell r="C83" t="str">
            <v>INSTALAÇÃO DE FAIXA MORIM 6,00M X 0,80M EM TECIDO COMUM E EUCALIPTO</v>
          </cell>
          <cell r="D83" t="str">
            <v>UN</v>
          </cell>
          <cell r="E83">
            <v>114.31</v>
          </cell>
        </row>
        <row r="84">
          <cell r="A84" t="str">
            <v>01.11.06</v>
          </cell>
          <cell r="B84" t="str">
            <v>SUDECAP</v>
          </cell>
          <cell r="C84" t="str">
            <v>CONE MASTER 75CM BASE DE BORRACHA CORPO POLIETILEN</v>
          </cell>
          <cell r="D84" t="str">
            <v>UN</v>
          </cell>
          <cell r="E84">
            <v>79.21</v>
          </cell>
        </row>
        <row r="85">
          <cell r="A85" t="str">
            <v>01.11.07</v>
          </cell>
          <cell r="B85" t="str">
            <v>SUDECAP</v>
          </cell>
          <cell r="C85" t="str">
            <v>CONE EM PVC H= 75 CM</v>
          </cell>
          <cell r="D85" t="str">
            <v>UN</v>
          </cell>
          <cell r="E85">
            <v>30.66</v>
          </cell>
        </row>
        <row r="86">
          <cell r="A86" t="str">
            <v>01.11.08</v>
          </cell>
          <cell r="B86" t="str">
            <v>SUDECAP</v>
          </cell>
          <cell r="C86" t="str">
            <v>SINALIZADOR ELET.MONOLIGHT LED 60 A 70 FLASHES/MIN</v>
          </cell>
          <cell r="D86" t="str">
            <v>UN</v>
          </cell>
          <cell r="E86">
            <v>76.16</v>
          </cell>
        </row>
        <row r="87">
          <cell r="A87" t="str">
            <v>01.12</v>
          </cell>
        </row>
        <row r="87">
          <cell r="C87" t="str">
            <v>VISTORIA CAUTELAR</v>
          </cell>
        </row>
        <row r="88">
          <cell r="A88" t="str">
            <v>01.12.01</v>
          </cell>
          <cell r="B88" t="str">
            <v>SUDECAP</v>
          </cell>
        </row>
      </sheetData>
      <sheetData sheetId="3"/>
      <sheetData sheetId="4"/>
      <sheetData sheetId="5"/>
      <sheetData sheetId="6"/>
    </sheetDataSet>
  </externalBook>
</externalLink>
</file>

<file path=xl/theme/theme1.xml><?xml version="1.0" encoding="utf-8"?>
<a:theme xmlns:a="http://schemas.openxmlformats.org/drawingml/2006/main" xmlns:r="http://schemas.openxmlformats.org/officeDocument/2006/relationships"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10.xml"/>
</Relationships>
</file>

<file path=xl/worksheets/_rels/sheet12.xml.rels><?xml version="1.0" encoding="UTF-8"?>
<Relationships xmlns="http://schemas.openxmlformats.org/package/2006/relationships"><Relationship Id="rId1" Type="http://schemas.openxmlformats.org/officeDocument/2006/relationships/drawing" Target="../drawings/drawing11.xml"/>
</Relationships>
</file>

<file path=xl/worksheets/_rels/sheet13.xml.rels><?xml version="1.0" encoding="UTF-8"?>
<Relationships xmlns="http://schemas.openxmlformats.org/package/2006/relationships"><Relationship Id="rId1" Type="http://schemas.openxmlformats.org/officeDocument/2006/relationships/drawing" Target="../drawings/drawing12.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_rels/sheet9.xml.rels><?xml version="1.0" encoding="UTF-8"?>
<Relationships xmlns="http://schemas.openxmlformats.org/package/2006/relationships"><Relationship Id="rId1"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C90"/>
  <sheetViews>
    <sheetView showFormulas="false" showGridLines="false" showRowColHeaders="true" showZeros="false" rightToLeft="false" tabSelected="false" showOutlineSymbols="true" defaultGridColor="true" view="pageBreakPreview" topLeftCell="A1" colorId="64" zoomScale="100" zoomScaleNormal="100" zoomScalePageLayoutView="100" workbookViewId="0">
      <selection pane="topLeft" activeCell="J92" activeCellId="0" sqref="J92"/>
    </sheetView>
  </sheetViews>
  <sheetFormatPr defaultColWidth="8.6796875" defaultRowHeight="12.8" zeroHeight="false" outlineLevelRow="0" outlineLevelCol="0"/>
  <cols>
    <col collapsed="false" customWidth="false" hidden="false" outlineLevel="0" max="1" min="1" style="1" width="8.71"/>
    <col collapsed="false" customWidth="true" hidden="false" outlineLevel="0" max="2" min="2" style="1" width="15.57"/>
    <col collapsed="false" customWidth="true" hidden="false" outlineLevel="0" max="3" min="3" style="1" width="53.57"/>
    <col collapsed="false" customWidth="true" hidden="false" outlineLevel="0" max="4" min="4" style="1" width="9.57"/>
    <col collapsed="false" customWidth="true" hidden="false" outlineLevel="0" max="5" min="5" style="2" width="11.71"/>
    <col collapsed="false" customWidth="true" hidden="false" outlineLevel="0" max="6" min="6" style="3" width="13.42"/>
    <col collapsed="false" customWidth="true" hidden="false" outlineLevel="0" max="7" min="7" style="3" width="11.71"/>
    <col collapsed="false" customWidth="true" hidden="false" outlineLevel="0" max="8" min="8" style="3" width="13.71"/>
    <col collapsed="false" customWidth="true" hidden="false" outlineLevel="0" max="9" min="9" style="4" width="12.71"/>
    <col collapsed="false" customWidth="true" hidden="false" outlineLevel="0" max="10" min="10" style="5" width="9.14"/>
    <col collapsed="false" customWidth="true" hidden="false" outlineLevel="0" max="11" min="11" style="4" width="12.29"/>
    <col collapsed="false" customWidth="true" hidden="false" outlineLevel="0" max="12" min="12" style="4" width="10.57"/>
    <col collapsed="false" customWidth="true" hidden="false" outlineLevel="0" max="13" min="13" style="4" width="77.29"/>
    <col collapsed="false" customWidth="true" hidden="false" outlineLevel="0" max="16" min="16" style="6" width="12.15"/>
    <col collapsed="false" customWidth="true" hidden="false" outlineLevel="0" max="17" min="17" style="6" width="9.14"/>
    <col collapsed="false" customWidth="true" hidden="false" outlineLevel="0" max="29" min="18" style="7" width="9.14"/>
  </cols>
  <sheetData>
    <row r="1" customFormat="false" ht="12.75" hidden="false" customHeight="true" outlineLevel="0" collapsed="false">
      <c r="A1" s="8"/>
      <c r="B1" s="8"/>
      <c r="C1" s="9"/>
      <c r="D1" s="9"/>
      <c r="E1" s="9"/>
      <c r="F1" s="9"/>
      <c r="G1" s="9"/>
      <c r="H1" s="9"/>
      <c r="P1" s="10" t="s">
        <v>0</v>
      </c>
      <c r="Q1" s="10" t="s">
        <v>1</v>
      </c>
      <c r="R1" s="10" t="s">
        <v>2</v>
      </c>
      <c r="S1" s="10" t="s">
        <v>3</v>
      </c>
      <c r="T1" s="10" t="s">
        <v>4</v>
      </c>
      <c r="U1" s="10" t="s">
        <v>5</v>
      </c>
      <c r="V1" s="10" t="s">
        <v>6</v>
      </c>
      <c r="W1" s="10" t="s">
        <v>7</v>
      </c>
      <c r="X1" s="10" t="s">
        <v>8</v>
      </c>
      <c r="Y1" s="10" t="s">
        <v>9</v>
      </c>
      <c r="Z1" s="10" t="s">
        <v>10</v>
      </c>
      <c r="AA1" s="10" t="s">
        <v>11</v>
      </c>
      <c r="AB1" s="10" t="s">
        <v>12</v>
      </c>
      <c r="AC1" s="10" t="s">
        <v>13</v>
      </c>
    </row>
    <row r="2" customFormat="false" ht="42.75" hidden="false" customHeight="true" outlineLevel="0" collapsed="false">
      <c r="A2" s="11"/>
      <c r="B2" s="11"/>
      <c r="C2" s="11"/>
      <c r="D2" s="11"/>
      <c r="E2" s="11"/>
      <c r="F2" s="11"/>
      <c r="G2" s="11"/>
      <c r="H2" s="11"/>
      <c r="P2" s="10"/>
      <c r="Q2" s="10"/>
      <c r="R2" s="10"/>
      <c r="S2" s="10"/>
      <c r="T2" s="10"/>
      <c r="U2" s="10"/>
      <c r="V2" s="10"/>
      <c r="W2" s="10"/>
      <c r="X2" s="10"/>
      <c r="Y2" s="10"/>
      <c r="Z2" s="10"/>
      <c r="AA2" s="10"/>
      <c r="AB2" s="10"/>
      <c r="AC2" s="10"/>
    </row>
    <row r="3" customFormat="false" ht="12.8" hidden="false" customHeight="false" outlineLevel="0" collapsed="false">
      <c r="A3" s="12" t="s">
        <v>14</v>
      </c>
      <c r="B3" s="12"/>
      <c r="C3" s="12"/>
      <c r="D3" s="12"/>
      <c r="E3" s="12"/>
      <c r="F3" s="12"/>
      <c r="G3" s="12"/>
      <c r="H3" s="12"/>
      <c r="P3" s="10"/>
      <c r="Q3" s="10"/>
      <c r="R3" s="10"/>
      <c r="S3" s="10"/>
      <c r="T3" s="10"/>
      <c r="U3" s="10"/>
      <c r="V3" s="10"/>
      <c r="W3" s="10"/>
      <c r="X3" s="10"/>
      <c r="Y3" s="10"/>
      <c r="Z3" s="10"/>
      <c r="AA3" s="10"/>
      <c r="AB3" s="10"/>
      <c r="AC3" s="10"/>
    </row>
    <row r="4" customFormat="false" ht="12.8" hidden="false" customHeight="false" outlineLevel="0" collapsed="false">
      <c r="A4" s="13"/>
      <c r="B4" s="14"/>
      <c r="C4" s="14"/>
      <c r="D4" s="14"/>
      <c r="E4" s="15"/>
      <c r="F4" s="14"/>
      <c r="G4" s="14"/>
      <c r="H4" s="16"/>
      <c r="P4" s="10"/>
      <c r="Q4" s="10"/>
      <c r="R4" s="10"/>
      <c r="S4" s="10"/>
      <c r="T4" s="10"/>
      <c r="U4" s="10"/>
      <c r="V4" s="10"/>
      <c r="W4" s="10"/>
      <c r="X4" s="10"/>
      <c r="Y4" s="10"/>
      <c r="Z4" s="10"/>
      <c r="AA4" s="10"/>
      <c r="AB4" s="10"/>
      <c r="AC4" s="10"/>
    </row>
    <row r="5" customFormat="false" ht="13.8" hidden="false" customHeight="false" outlineLevel="0" collapsed="false">
      <c r="A5" s="17" t="s">
        <v>15</v>
      </c>
      <c r="B5" s="17"/>
      <c r="C5" s="17"/>
      <c r="D5" s="17"/>
      <c r="E5" s="17"/>
      <c r="F5" s="18" t="s">
        <v>16</v>
      </c>
      <c r="G5" s="18"/>
      <c r="H5" s="18"/>
      <c r="K5" s="19" t="s">
        <v>17</v>
      </c>
      <c r="L5" s="20"/>
      <c r="M5" s="20"/>
      <c r="P5" s="10"/>
      <c r="Q5" s="10"/>
      <c r="R5" s="10"/>
      <c r="S5" s="10"/>
      <c r="T5" s="10"/>
      <c r="U5" s="10"/>
      <c r="V5" s="10"/>
      <c r="W5" s="10"/>
      <c r="X5" s="10"/>
      <c r="Y5" s="10"/>
      <c r="Z5" s="10"/>
      <c r="AA5" s="10"/>
      <c r="AB5" s="10"/>
      <c r="AC5" s="10"/>
    </row>
    <row r="6" customFormat="false" ht="13.8" hidden="false" customHeight="false" outlineLevel="0" collapsed="false">
      <c r="A6" s="21" t="s">
        <v>18</v>
      </c>
      <c r="B6" s="21"/>
      <c r="C6" s="21"/>
      <c r="D6" s="21"/>
      <c r="E6" s="21"/>
      <c r="F6" s="22" t="s">
        <v>19</v>
      </c>
      <c r="G6" s="22"/>
      <c r="H6" s="22"/>
      <c r="K6" s="19" t="s">
        <v>20</v>
      </c>
      <c r="L6" s="23"/>
      <c r="M6" s="20"/>
      <c r="P6" s="10"/>
      <c r="Q6" s="10"/>
      <c r="R6" s="10"/>
      <c r="S6" s="10"/>
      <c r="T6" s="10"/>
      <c r="U6" s="10"/>
      <c r="V6" s="10"/>
      <c r="W6" s="10"/>
      <c r="X6" s="10"/>
      <c r="Y6" s="10"/>
      <c r="Z6" s="10"/>
      <c r="AA6" s="10"/>
      <c r="AB6" s="10"/>
      <c r="AC6" s="10"/>
    </row>
    <row r="7" customFormat="false" ht="15" hidden="false" customHeight="true" outlineLevel="0" collapsed="false">
      <c r="A7" s="24" t="s">
        <v>21</v>
      </c>
      <c r="B7" s="24"/>
      <c r="C7" s="24"/>
      <c r="D7" s="24"/>
      <c r="E7" s="25" t="s">
        <v>22</v>
      </c>
      <c r="F7" s="25"/>
      <c r="G7" s="25"/>
      <c r="H7" s="25"/>
      <c r="K7" s="19" t="s">
        <v>23</v>
      </c>
      <c r="L7" s="23"/>
      <c r="M7" s="20"/>
      <c r="P7" s="10"/>
      <c r="Q7" s="10"/>
      <c r="R7" s="10"/>
      <c r="S7" s="10"/>
      <c r="T7" s="10"/>
      <c r="U7" s="10"/>
      <c r="V7" s="10"/>
      <c r="W7" s="10"/>
      <c r="X7" s="10"/>
      <c r="Y7" s="10"/>
      <c r="Z7" s="10"/>
      <c r="AA7" s="10"/>
      <c r="AB7" s="10"/>
      <c r="AC7" s="10"/>
    </row>
    <row r="8" customFormat="false" ht="13.8" hidden="false" customHeight="false" outlineLevel="0" collapsed="false">
      <c r="A8" s="26" t="s">
        <v>24</v>
      </c>
      <c r="B8" s="26"/>
      <c r="C8" s="26"/>
      <c r="D8" s="26"/>
      <c r="E8" s="27" t="s">
        <v>25</v>
      </c>
      <c r="F8" s="28" t="s">
        <v>26</v>
      </c>
      <c r="G8" s="29"/>
      <c r="H8" s="30" t="s">
        <v>27</v>
      </c>
      <c r="K8" s="19" t="s">
        <v>28</v>
      </c>
      <c r="L8" s="23"/>
      <c r="M8" s="20"/>
      <c r="P8" s="31" t="n">
        <v>1</v>
      </c>
      <c r="Q8" s="31" t="n">
        <v>2</v>
      </c>
      <c r="R8" s="31" t="n">
        <v>3</v>
      </c>
      <c r="S8" s="31" t="n">
        <v>4</v>
      </c>
      <c r="T8" s="31" t="n">
        <v>5</v>
      </c>
      <c r="U8" s="31" t="n">
        <v>6</v>
      </c>
      <c r="V8" s="31" t="n">
        <v>7</v>
      </c>
      <c r="W8" s="31" t="n">
        <v>8</v>
      </c>
      <c r="X8" s="31" t="n">
        <v>9</v>
      </c>
      <c r="Y8" s="31" t="n">
        <v>10</v>
      </c>
      <c r="Z8" s="31" t="n">
        <v>11</v>
      </c>
      <c r="AA8" s="31" t="n">
        <v>12</v>
      </c>
      <c r="AB8" s="31" t="n">
        <v>13</v>
      </c>
      <c r="AC8" s="31" t="n">
        <v>14</v>
      </c>
    </row>
    <row r="9" customFormat="false" ht="15.75" hidden="false" customHeight="true" outlineLevel="0" collapsed="false">
      <c r="A9" s="32" t="s">
        <v>29</v>
      </c>
      <c r="B9" s="32"/>
      <c r="C9" s="32"/>
      <c r="D9" s="32"/>
      <c r="E9" s="27"/>
      <c r="F9" s="28"/>
      <c r="G9" s="33"/>
      <c r="H9" s="34" t="n">
        <v>0.3017</v>
      </c>
      <c r="I9" s="35" t="n">
        <f aca="false">1+1*H9</f>
        <v>1.3017</v>
      </c>
      <c r="K9" s="19" t="s">
        <v>30</v>
      </c>
      <c r="L9" s="20"/>
      <c r="M9" s="20"/>
    </row>
    <row r="10" customFormat="false" ht="13.8" hidden="false" customHeight="false" outlineLevel="0" collapsed="false">
      <c r="A10" s="36"/>
      <c r="B10" s="36"/>
      <c r="C10" s="36"/>
      <c r="D10" s="36"/>
      <c r="E10" s="36"/>
      <c r="F10" s="36"/>
      <c r="G10" s="36"/>
      <c r="H10" s="36"/>
      <c r="K10" s="19" t="s">
        <v>31</v>
      </c>
      <c r="L10" s="20"/>
      <c r="M10" s="20"/>
    </row>
    <row r="11" customFormat="false" ht="35.05" hidden="false" customHeight="false" outlineLevel="0" collapsed="false">
      <c r="A11" s="37" t="s">
        <v>32</v>
      </c>
      <c r="B11" s="38" t="s">
        <v>33</v>
      </c>
      <c r="C11" s="38" t="s">
        <v>34</v>
      </c>
      <c r="D11" s="38" t="s">
        <v>35</v>
      </c>
      <c r="E11" s="39" t="s">
        <v>36</v>
      </c>
      <c r="F11" s="40" t="s">
        <v>37</v>
      </c>
      <c r="G11" s="40" t="s">
        <v>38</v>
      </c>
      <c r="H11" s="41" t="s">
        <v>39</v>
      </c>
      <c r="K11" s="42" t="s">
        <v>40</v>
      </c>
      <c r="L11" s="43" t="s">
        <v>41</v>
      </c>
      <c r="M11" s="43" t="s">
        <v>34</v>
      </c>
    </row>
    <row r="12" customFormat="false" ht="12.75" hidden="false" customHeight="false" outlineLevel="0" collapsed="false">
      <c r="A12" s="44" t="n">
        <v>1</v>
      </c>
      <c r="B12" s="45"/>
      <c r="C12" s="46" t="s">
        <v>0</v>
      </c>
      <c r="D12" s="47"/>
      <c r="E12" s="48"/>
      <c r="F12" s="49"/>
      <c r="G12" s="50" t="n">
        <v>0</v>
      </c>
      <c r="H12" s="51" t="n">
        <f aca="false">SUM(H14:H17)</f>
        <v>42295.56</v>
      </c>
      <c r="K12" s="52"/>
      <c r="L12" s="52"/>
      <c r="M12" s="52"/>
    </row>
    <row r="13" s="4" customFormat="true" ht="12.75" hidden="false" customHeight="true" outlineLevel="0" collapsed="false">
      <c r="A13" s="53" t="s">
        <v>42</v>
      </c>
      <c r="B13" s="54"/>
      <c r="C13" s="55" t="s">
        <v>0</v>
      </c>
      <c r="D13" s="54"/>
      <c r="E13" s="56"/>
      <c r="F13" s="57"/>
      <c r="G13" s="57" t="n">
        <v>0</v>
      </c>
      <c r="H13" s="58" t="n">
        <v>0</v>
      </c>
      <c r="I13" s="59"/>
      <c r="J13" s="60"/>
      <c r="K13" s="60"/>
      <c r="L13" s="60"/>
      <c r="M13" s="60"/>
      <c r="N13" s="60"/>
      <c r="P13" s="6"/>
      <c r="Q13" s="6"/>
      <c r="R13" s="19"/>
      <c r="S13" s="19"/>
      <c r="T13" s="19"/>
      <c r="U13" s="19"/>
      <c r="V13" s="19"/>
      <c r="W13" s="19"/>
      <c r="X13" s="19"/>
      <c r="Y13" s="19"/>
      <c r="Z13" s="19"/>
      <c r="AA13" s="19"/>
      <c r="AB13" s="19"/>
      <c r="AC13" s="19"/>
    </row>
    <row r="14" customFormat="false" ht="13.8" hidden="false" customHeight="false" outlineLevel="0" collapsed="false">
      <c r="A14" s="61" t="s">
        <v>43</v>
      </c>
      <c r="B14" s="62" t="s">
        <v>44</v>
      </c>
      <c r="C14" s="63" t="s">
        <v>45</v>
      </c>
      <c r="D14" s="64" t="s">
        <v>46</v>
      </c>
      <c r="E14" s="65" t="n">
        <v>1</v>
      </c>
      <c r="F14" s="66" t="n">
        <f aca="false">[1]COMPOSIÇÕES!G31</f>
        <v>1670.48</v>
      </c>
      <c r="G14" s="67" t="n">
        <f aca="false">TRUNC(F14+(F14*$H$9),2)</f>
        <v>2174.46</v>
      </c>
      <c r="H14" s="68" t="n">
        <f aca="false">TRUNC(E14*G14,2)</f>
        <v>2174.46</v>
      </c>
      <c r="I14" s="69" t="n">
        <f aca="false">H14/$H$81</f>
        <v>0.000388032062881319</v>
      </c>
      <c r="J14" s="70" t="n">
        <f aca="false">L14-F14</f>
        <v>0</v>
      </c>
      <c r="K14" s="71" t="s">
        <v>30</v>
      </c>
      <c r="L14" s="72" t="n">
        <f aca="false">[1]COMPOSIÇÕES!G31</f>
        <v>1670.48</v>
      </c>
      <c r="M14" s="73" t="str">
        <f aca="false">IF(K14="SINAPI",VLOOKUP(B14,[1]SINAPI!$G$6:$K$7600,2,"FALSO"),IF(K14="INSUMOS",VLOOKUP(B14,[1]INSUMOS!$A$6:$E$7000,2,"FALSO"),IF(K14="SETOP",VLOOKUP(B14,[1]SETOP!$A$6:$D$5000,2,"FALSO"),IF(K14="SUDECAP",VLOOKUP(B14,[1]SUDECAP!$A$6:$E$5000,3,"FALSO"),"verificar"))))</f>
        <v>verificar</v>
      </c>
      <c r="P14" s="31" t="n">
        <v>1</v>
      </c>
      <c r="Q14" s="31" t="n">
        <v>0</v>
      </c>
      <c r="R14" s="74" t="n">
        <v>0</v>
      </c>
      <c r="S14" s="74" t="n">
        <v>0</v>
      </c>
      <c r="T14" s="74" t="n">
        <v>0</v>
      </c>
      <c r="U14" s="74" t="n">
        <v>0</v>
      </c>
      <c r="V14" s="74" t="n">
        <v>0</v>
      </c>
      <c r="W14" s="74" t="n">
        <v>0</v>
      </c>
      <c r="X14" s="74" t="n">
        <v>0</v>
      </c>
      <c r="Y14" s="74" t="n">
        <v>0</v>
      </c>
      <c r="Z14" s="74" t="n">
        <v>0</v>
      </c>
      <c r="AA14" s="74" t="n">
        <v>0</v>
      </c>
      <c r="AB14" s="74" t="n">
        <v>0</v>
      </c>
      <c r="AC14" s="74" t="n">
        <v>0</v>
      </c>
    </row>
    <row r="15" customFormat="false" ht="20.85" hidden="false" customHeight="false" outlineLevel="0" collapsed="false">
      <c r="A15" s="61" t="s">
        <v>47</v>
      </c>
      <c r="B15" s="62" t="s">
        <v>48</v>
      </c>
      <c r="C15" s="63" t="s">
        <v>49</v>
      </c>
      <c r="D15" s="64" t="s">
        <v>50</v>
      </c>
      <c r="E15" s="65" t="n">
        <v>3</v>
      </c>
      <c r="F15" s="66" t="n">
        <f aca="false">[1]COMPOSIÇÕES!G4</f>
        <v>1858.45</v>
      </c>
      <c r="G15" s="67" t="n">
        <f aca="false">TRUNC(F15+(F15*$H$9),2)</f>
        <v>2419.14</v>
      </c>
      <c r="H15" s="68" t="n">
        <f aca="false">TRUNC(E15*G15,2)</f>
        <v>7257.42</v>
      </c>
      <c r="I15" s="69" t="n">
        <f aca="false">H15/$H$81</f>
        <v>0.00129508551723009</v>
      </c>
      <c r="J15" s="70" t="n">
        <f aca="false">L15-F15</f>
        <v>0</v>
      </c>
      <c r="K15" s="71" t="s">
        <v>30</v>
      </c>
      <c r="L15" s="72" t="n">
        <f aca="false">[1]COMPOSIÇÕES!G4</f>
        <v>1858.45</v>
      </c>
      <c r="M15" s="73" t="str">
        <f aca="false">IF(K15="SINAPI",VLOOKUP(B15,[1]SINAPI!$G$6:$K$7600,2,"FALSO"),IF(K15="INSUMOS",VLOOKUP(B15,[1]INSUMOS!$A$6:$E$7000,2,"FALSO"),IF(K15="SETOP",VLOOKUP(B15,[1]SETOP!$A$6:$D$5000,2,"FALSO"),IF(K15="SUDECAP",VLOOKUP(B15,[1]SUDECAP!$A$6:$E$5000,3,"FALSO"),"verificar"))))</f>
        <v>verificar</v>
      </c>
      <c r="P15" s="31" t="n">
        <v>3</v>
      </c>
      <c r="Q15" s="31" t="n">
        <v>0</v>
      </c>
      <c r="R15" s="74" t="n">
        <v>0</v>
      </c>
      <c r="S15" s="74" t="n">
        <v>0</v>
      </c>
      <c r="T15" s="74" t="n">
        <v>0</v>
      </c>
      <c r="U15" s="74" t="n">
        <v>0</v>
      </c>
      <c r="V15" s="74" t="n">
        <v>0</v>
      </c>
      <c r="W15" s="74" t="n">
        <v>0</v>
      </c>
      <c r="X15" s="74" t="n">
        <v>0</v>
      </c>
      <c r="Y15" s="74" t="n">
        <v>0</v>
      </c>
      <c r="Z15" s="74" t="n">
        <v>0</v>
      </c>
      <c r="AA15" s="74" t="n">
        <v>0</v>
      </c>
      <c r="AB15" s="74" t="n">
        <v>0</v>
      </c>
      <c r="AC15" s="74" t="n">
        <v>0</v>
      </c>
    </row>
    <row r="16" customFormat="false" ht="49.95" hidden="false" customHeight="false" outlineLevel="0" collapsed="false">
      <c r="A16" s="61" t="s">
        <v>51</v>
      </c>
      <c r="B16" s="75" t="n">
        <v>34498</v>
      </c>
      <c r="C16" s="63" t="s">
        <v>52</v>
      </c>
      <c r="D16" s="64" t="s">
        <v>46</v>
      </c>
      <c r="E16" s="65" t="n">
        <v>100</v>
      </c>
      <c r="F16" s="66" t="n">
        <v>118.07</v>
      </c>
      <c r="G16" s="67" t="n">
        <f aca="false">TRUNC(F16+(F16*$H$9),2)</f>
        <v>153.69</v>
      </c>
      <c r="H16" s="68" t="n">
        <f aca="false">TRUNC(E16*G16,2)</f>
        <v>15369</v>
      </c>
      <c r="I16" s="69" t="n">
        <f aca="false">H16/$H$81</f>
        <v>0.00274259575914158</v>
      </c>
      <c r="J16" s="70" t="n">
        <f aca="false">L16-F16</f>
        <v>0</v>
      </c>
      <c r="K16" s="71" t="s">
        <v>17</v>
      </c>
      <c r="L16" s="76" t="n">
        <f aca="false">IF(K16="SINAPI",VLOOKUP(B16,[2]SINAPI!G9:K7745,5,"FALSO"),IF(K16="INSUMOS",VLOOKUP(B16,[2]INSUMOS!$A$6:$E$7000,5,"FALSO"),IF(K16="SETOP",VLOOKUP(B16,[2]SETOP!$A$6:$D$5000,4,"FALSO"),IF(K16="SUDECAP",VLOOKUP(B16,[2]SUDECAP!$A$9:$M$5000,5,"FALSO"),"verificar"))))</f>
        <v>118.07</v>
      </c>
      <c r="M16" s="73" t="e">
        <f aca="false">IF(K16="SINAPI",VLOOKUP(B16,[1]SINAPI!$G$6:$K$7600,2,"FALSO"),IF(K16="INSUMOS",VLOOKUP(B16,[1]INSUMOS!$A$6:$E$7000,2,"FALSO"),IF(K16="SETOP",VLOOKUP(B16,[1]SETOP!$A$6:$D$5000,2,"FALSO"),IF(K16="SUDECAP",VLOOKUP(B16,[1]SUDECAP!$A$6:$E$5000,3,"FALSO"),"verificar"))))</f>
        <v>#REF!</v>
      </c>
      <c r="P16" s="31" t="n">
        <v>100</v>
      </c>
      <c r="Q16" s="31" t="n">
        <v>0</v>
      </c>
      <c r="R16" s="74" t="n">
        <v>0</v>
      </c>
      <c r="S16" s="74" t="n">
        <v>0</v>
      </c>
      <c r="T16" s="74" t="n">
        <v>0</v>
      </c>
      <c r="U16" s="74" t="n">
        <v>0</v>
      </c>
      <c r="V16" s="74" t="n">
        <v>0</v>
      </c>
      <c r="W16" s="74" t="n">
        <v>0</v>
      </c>
      <c r="X16" s="74" t="n">
        <v>0</v>
      </c>
      <c r="Y16" s="74" t="n">
        <v>0</v>
      </c>
      <c r="Z16" s="74" t="n">
        <v>0</v>
      </c>
      <c r="AA16" s="74" t="n">
        <v>0</v>
      </c>
      <c r="AB16" s="74" t="n">
        <v>0</v>
      </c>
      <c r="AC16" s="74" t="n">
        <v>0</v>
      </c>
    </row>
    <row r="17" customFormat="false" ht="13.8" hidden="false" customHeight="false" outlineLevel="0" collapsed="false">
      <c r="A17" s="61" t="s">
        <v>53</v>
      </c>
      <c r="B17" s="75" t="s">
        <v>54</v>
      </c>
      <c r="C17" s="63" t="s">
        <v>55</v>
      </c>
      <c r="D17" s="64" t="s">
        <v>46</v>
      </c>
      <c r="E17" s="65" t="n">
        <v>28</v>
      </c>
      <c r="F17" s="66" t="n">
        <v>480</v>
      </c>
      <c r="G17" s="67" t="n">
        <f aca="false">TRUNC(F17+(F17*$H$9),2)</f>
        <v>624.81</v>
      </c>
      <c r="H17" s="68" t="n">
        <f aca="false">TRUNC(E17*G17,2)</f>
        <v>17494.68</v>
      </c>
      <c r="I17" s="69" t="n">
        <f aca="false">H17/$H$81</f>
        <v>0.0031219230382939</v>
      </c>
      <c r="J17" s="70" t="n">
        <f aca="false">L17-F17</f>
        <v>0</v>
      </c>
      <c r="K17" s="71" t="s">
        <v>23</v>
      </c>
      <c r="L17" s="76" t="n">
        <f aca="false">IF(K17="SINAPI",VLOOKUP(B17,[2]SINAPI!G10:K7746,5,"FALSO"),IF(K17="INSUMOS",VLOOKUP(B17,[2]INSUMOS!$A$6:$E$7000,5,"FALSO"),IF(K17="SETOP",VLOOKUP(B17,[2]SETOP!$A$6:$D$5000,4,"FALSO"),IF(K17="SUDECAP",VLOOKUP(B17,[2]SUDECAP!$A$9:$M$5000,5,"FALSO"),"verificar"))))</f>
        <v>480</v>
      </c>
      <c r="M17" s="73" t="e">
        <f aca="false">IF(K17="SINAPI",VLOOKUP(B17,[1]SINAPI!$G$6:$K$7600,2,"FALSO"),IF(K17="INSUMOS",VLOOKUP(B17,[1]INSUMOS!$A$6:$E$7000,2,"FALSO"),IF(K17="SETOP",VLOOKUP(B17,[1]SETOP!$A$6:$D$5000,2,"FALSO"),IF(K17="SUDECAP",VLOOKUP(B17,[1]SUDECAP!$A$6:$E$5000,3,"FALSO"),"verificar"))))</f>
        <v>#REF!</v>
      </c>
      <c r="P17" s="31" t="n">
        <v>28</v>
      </c>
      <c r="Q17" s="31" t="n">
        <v>0</v>
      </c>
      <c r="R17" s="74" t="n">
        <v>0</v>
      </c>
      <c r="S17" s="74" t="n">
        <v>0</v>
      </c>
      <c r="T17" s="74" t="n">
        <v>0</v>
      </c>
      <c r="U17" s="74" t="n">
        <v>0</v>
      </c>
      <c r="V17" s="74" t="n">
        <v>0</v>
      </c>
      <c r="W17" s="74" t="n">
        <v>0</v>
      </c>
      <c r="X17" s="74" t="n">
        <v>0</v>
      </c>
      <c r="Y17" s="74" t="n">
        <v>0</v>
      </c>
      <c r="Z17" s="74" t="n">
        <v>0</v>
      </c>
      <c r="AA17" s="74" t="n">
        <v>0</v>
      </c>
      <c r="AB17" s="74" t="n">
        <v>0</v>
      </c>
      <c r="AC17" s="74" t="n">
        <v>0</v>
      </c>
    </row>
    <row r="18" customFormat="false" ht="12.75" hidden="false" customHeight="false" outlineLevel="0" collapsed="false">
      <c r="A18" s="44" t="n">
        <v>2</v>
      </c>
      <c r="B18" s="45"/>
      <c r="C18" s="46" t="s">
        <v>56</v>
      </c>
      <c r="D18" s="47"/>
      <c r="E18" s="48"/>
      <c r="F18" s="49"/>
      <c r="G18" s="50"/>
      <c r="H18" s="51" t="n">
        <f aca="false">SUM(H19:H22)</f>
        <v>2725846.062</v>
      </c>
      <c r="I18" s="77"/>
      <c r="J18" s="70" t="n">
        <f aca="false">L18-F18</f>
        <v>0</v>
      </c>
      <c r="K18" s="60"/>
      <c r="L18" s="60"/>
      <c r="M18" s="60"/>
      <c r="N18" s="60"/>
      <c r="P18" s="31"/>
      <c r="Q18" s="31"/>
      <c r="R18" s="74"/>
      <c r="S18" s="74"/>
      <c r="T18" s="74"/>
      <c r="U18" s="74"/>
      <c r="V18" s="74"/>
      <c r="W18" s="74"/>
      <c r="X18" s="74"/>
      <c r="Y18" s="74"/>
      <c r="Z18" s="74"/>
      <c r="AA18" s="74"/>
      <c r="AB18" s="74"/>
      <c r="AC18" s="74"/>
    </row>
    <row r="19" customFormat="false" ht="13.8" hidden="false" customHeight="false" outlineLevel="0" collapsed="false">
      <c r="A19" s="61" t="s">
        <v>57</v>
      </c>
      <c r="B19" s="75" t="n">
        <v>4011353</v>
      </c>
      <c r="C19" s="63" t="s">
        <v>58</v>
      </c>
      <c r="D19" s="64" t="s">
        <v>50</v>
      </c>
      <c r="E19" s="65" t="n">
        <v>23824.56</v>
      </c>
      <c r="F19" s="66" t="n">
        <v>0.27</v>
      </c>
      <c r="G19" s="67" t="n">
        <f aca="false">TRUNC(F19+(F19*$H$9),2)</f>
        <v>0.35</v>
      </c>
      <c r="H19" s="68" t="n">
        <f aca="false">TRUNC(E19*G19,2)</f>
        <v>8338.59</v>
      </c>
      <c r="I19" s="69" t="n">
        <f aca="false">H19/$H$81</f>
        <v>0.00148802014257404</v>
      </c>
      <c r="J19" s="70" t="n">
        <f aca="false">L19-F19</f>
        <v>0</v>
      </c>
      <c r="K19" s="71" t="s">
        <v>31</v>
      </c>
      <c r="L19" s="76" t="n">
        <v>0.27</v>
      </c>
      <c r="M19" s="73" t="str">
        <f aca="false">IF(K19="SINAPI",VLOOKUP(B19,[1]SINAPI!$G$6:$K$7600,2,"FALSO"),IF(K19="INSUMOS",VLOOKUP(B19,[1]INSUMOS!$A$6:$E$7000,2,"FALSO"),IF(K19="SETOP",VLOOKUP(B19,[1]SETOP!$A$6:$D$5000,2,"FALSO"),IF(K19="SUDECAP",VLOOKUP(B19,[1]SUDECAP!$A$6:$E$5000,3,"FALSO"),"verificar"))))</f>
        <v>verificar</v>
      </c>
      <c r="P19" s="31" t="n">
        <v>0</v>
      </c>
      <c r="Q19" s="31" t="n">
        <v>0</v>
      </c>
      <c r="R19" s="74" t="n">
        <v>1078.27</v>
      </c>
      <c r="S19" s="74" t="n">
        <v>3602.41</v>
      </c>
      <c r="T19" s="74" t="n">
        <v>1145.13</v>
      </c>
      <c r="U19" s="74" t="n">
        <v>832.32</v>
      </c>
      <c r="V19" s="74" t="n">
        <v>3653.56</v>
      </c>
      <c r="W19" s="74" t="n">
        <v>1314.79</v>
      </c>
      <c r="X19" s="74" t="n">
        <v>3998.88</v>
      </c>
      <c r="Y19" s="74" t="n">
        <v>8199.2</v>
      </c>
      <c r="Z19" s="74" t="n">
        <v>0</v>
      </c>
      <c r="AA19" s="74" t="n">
        <v>0</v>
      </c>
      <c r="AB19" s="74" t="n">
        <v>0</v>
      </c>
      <c r="AC19" s="74" t="n">
        <v>0</v>
      </c>
    </row>
    <row r="20" customFormat="false" ht="30.55" hidden="false" customHeight="false" outlineLevel="0" collapsed="false">
      <c r="A20" s="61" t="s">
        <v>59</v>
      </c>
      <c r="B20" s="75" t="n">
        <v>102330</v>
      </c>
      <c r="C20" s="63" t="s">
        <v>60</v>
      </c>
      <c r="D20" s="64" t="s">
        <v>61</v>
      </c>
      <c r="E20" s="65" t="n">
        <v>342.84</v>
      </c>
      <c r="F20" s="66" t="n">
        <v>1.39</v>
      </c>
      <c r="G20" s="67" t="n">
        <f aca="false">TRUNC(F20+(F20*$H$9),2)</f>
        <v>1.8</v>
      </c>
      <c r="H20" s="68" t="n">
        <f aca="false">TRUNC(E20*G20,3)</f>
        <v>617.112</v>
      </c>
      <c r="I20" s="69" t="n">
        <f aca="false">H20/$H$81</f>
        <v>0.000110123544415081</v>
      </c>
      <c r="J20" s="70" t="n">
        <f aca="false">L20-F20</f>
        <v>0</v>
      </c>
      <c r="K20" s="71" t="s">
        <v>20</v>
      </c>
      <c r="L20" s="76" t="n">
        <f aca="false">IF(K20="SINAPI",VLOOKUP(B20,[2]SINAPI!G13:K7749,5,"FALSO"),IF(K20="INSUMOS",VLOOKUP(B20,[2]INSUMOS!$A$6:$E$7000,5,"FALSO"),IF(K20="SETOP",VLOOKUP(B20,[2]SETOP!$A$6:$D$5000,4,"FALSO"),IF(K20="SUDECAP",VLOOKUP(B20,[2]SUDECAP!$A$9:$M$5000,5,"FALSO"),"verificar"))))</f>
        <v>1.39</v>
      </c>
      <c r="M20" s="73" t="e">
        <f aca="false">IF(K20="SINAPI",VLOOKUP(B20,[1]SINAPI!$G$6:$K$7600,2,"FALSO"),IF(K20="INSUMOS",VLOOKUP(B20,[1]INSUMOS!$A$6:$E$7000,2,"FALSO"),IF(K20="SETOP",VLOOKUP(B20,[1]SETOP!$A$6:$D$5000,2,"FALSO"),IF(K20="SUDECAP",VLOOKUP(B20,[1]SUDECAP!$A$6:$E$5000,3,"FALSO"),"verificar"))))</f>
        <v>#REF!</v>
      </c>
      <c r="P20" s="31" t="n">
        <v>0</v>
      </c>
      <c r="Q20" s="31" t="n">
        <v>0</v>
      </c>
      <c r="R20" s="74" t="n">
        <v>15.410095705</v>
      </c>
      <c r="S20" s="74" t="n">
        <v>51.483842515</v>
      </c>
      <c r="T20" s="74" t="n">
        <v>16.42345446</v>
      </c>
      <c r="U20" s="74" t="n">
        <v>11.9791656</v>
      </c>
      <c r="V20" s="74" t="n">
        <v>52.5838623</v>
      </c>
      <c r="W20" s="74" t="n">
        <v>18.790321285</v>
      </c>
      <c r="X20" s="74" t="n">
        <v>57.75582384</v>
      </c>
      <c r="Y20" s="74" t="n">
        <v>118.4210456</v>
      </c>
      <c r="Z20" s="74" t="n">
        <v>0</v>
      </c>
      <c r="AA20" s="74" t="n">
        <v>0</v>
      </c>
      <c r="AB20" s="74" t="n">
        <v>0</v>
      </c>
      <c r="AC20" s="74" t="n">
        <v>0</v>
      </c>
    </row>
    <row r="21" customFormat="false" ht="30.55" hidden="false" customHeight="false" outlineLevel="0" collapsed="false">
      <c r="A21" s="61" t="s">
        <v>62</v>
      </c>
      <c r="B21" s="75" t="n">
        <v>95995</v>
      </c>
      <c r="C21" s="63" t="s">
        <v>63</v>
      </c>
      <c r="D21" s="64" t="s">
        <v>64</v>
      </c>
      <c r="E21" s="65" t="n">
        <v>1072.1</v>
      </c>
      <c r="F21" s="66" t="n">
        <v>1878.3</v>
      </c>
      <c r="G21" s="67" t="n">
        <f aca="false">TRUNC(F21+(F21*$H$9),5)</f>
        <v>2444.98311</v>
      </c>
      <c r="H21" s="68" t="n">
        <f aca="false">TRUNC(E21*G21,2)</f>
        <v>2621266.39</v>
      </c>
      <c r="I21" s="69" t="n">
        <f aca="false">H21/$H$81</f>
        <v>0.467764596577159</v>
      </c>
      <c r="J21" s="70" t="n">
        <f aca="false">L21-F21</f>
        <v>0</v>
      </c>
      <c r="K21" s="71" t="s">
        <v>20</v>
      </c>
      <c r="L21" s="76" t="n">
        <f aca="false">IF(K21="SINAPI",VLOOKUP(B21,[2]SINAPI!G14:K7750,5,"FALSO"),IF(K21="INSUMOS",VLOOKUP(B21,[2]INSUMOS!$A$6:$E$7000,5,"FALSO"),IF(K21="SETOP",VLOOKUP(B21,[2]SETOP!$A$6:$D$5000,4,"FALSO"),IF(K21="SUDECAP",VLOOKUP(B21,[2]SUDECAP!$A$9:$M$5000,5,"FALSO"),"verificar"))))</f>
        <v>1878.3</v>
      </c>
      <c r="M21" s="73" t="e">
        <f aca="false">IF(K21="SINAPI",VLOOKUP(B21,[1]SINAPI!$G$6:$K$7600,2,"FALSO"),IF(K21="INSUMOS",VLOOKUP(B21,[1]INSUMOS!$A$6:$E$7000,2,"FALSO"),IF(K21="SETOP",VLOOKUP(B21,[1]SETOP!$A$6:$D$5000,2,"FALSO"),IF(K21="SUDECAP",VLOOKUP(B21,[1]SUDECAP!$A$6:$E$5000,3,"FALSO"),"verificar"))))</f>
        <v>#REF!</v>
      </c>
      <c r="P21" s="31" t="n">
        <v>0</v>
      </c>
      <c r="Q21" s="31" t="n">
        <v>0</v>
      </c>
      <c r="R21" s="74" t="n">
        <v>48.52215</v>
      </c>
      <c r="S21" s="74" t="n">
        <v>162.10845</v>
      </c>
      <c r="T21" s="74" t="n">
        <v>51.53085</v>
      </c>
      <c r="U21" s="74" t="n">
        <v>37.4544</v>
      </c>
      <c r="V21" s="74" t="n">
        <v>164.4102</v>
      </c>
      <c r="W21" s="74" t="n">
        <v>59.16555</v>
      </c>
      <c r="X21" s="74" t="n">
        <v>179.9496</v>
      </c>
      <c r="Y21" s="74" t="n">
        <v>368.964</v>
      </c>
      <c r="Z21" s="74" t="n">
        <v>0</v>
      </c>
      <c r="AA21" s="74" t="n">
        <v>0</v>
      </c>
      <c r="AB21" s="74" t="n">
        <v>0</v>
      </c>
      <c r="AC21" s="74" t="n">
        <v>0</v>
      </c>
    </row>
    <row r="22" customFormat="false" ht="30.55" hidden="false" customHeight="false" outlineLevel="0" collapsed="false">
      <c r="A22" s="61" t="s">
        <v>65</v>
      </c>
      <c r="B22" s="75" t="n">
        <v>95875</v>
      </c>
      <c r="C22" s="63" t="s">
        <v>66</v>
      </c>
      <c r="D22" s="64" t="s">
        <v>67</v>
      </c>
      <c r="E22" s="65" t="n">
        <v>30550.79</v>
      </c>
      <c r="F22" s="66" t="n">
        <v>2.41</v>
      </c>
      <c r="G22" s="67" t="n">
        <f aca="false">TRUNC(F22+(F22*$H$9),2)</f>
        <v>3.13</v>
      </c>
      <c r="H22" s="68" t="n">
        <f aca="false">TRUNC(E22*G22,2)</f>
        <v>95623.97</v>
      </c>
      <c r="I22" s="69" t="n">
        <f aca="false">H22/$H$81</f>
        <v>0.0170640831930693</v>
      </c>
      <c r="J22" s="70" t="n">
        <f aca="false">L22-F22</f>
        <v>0</v>
      </c>
      <c r="K22" s="71" t="s">
        <v>20</v>
      </c>
      <c r="L22" s="76" t="n">
        <f aca="false">IF(K22="SINAPI",VLOOKUP(B22,[2]SINAPI!G15:K7751,5,"FALSO"),IF(K22="INSUMOS",VLOOKUP(B22,[2]INSUMOS!$A$6:$E$7000,5,"FALSO"),IF(K22="SETOP",VLOOKUP(B22,[2]SETOP!$A$6:$D$5000,4,"FALSO"),IF(K22="SUDECAP",VLOOKUP(B22,[2]SUDECAP!$A$9:$M$5000,5,"FALSO"),"verificar"))))</f>
        <v>2.41</v>
      </c>
      <c r="M22" s="73" t="e">
        <f aca="false">IF(K22="SINAPI",VLOOKUP(B22,[1]SINAPI!$G$6:$K$7600,2,"FALSO"),IF(K22="INSUMOS",VLOOKUP(B22,[1]INSUMOS!$A$6:$E$7000,2,"FALSO"),IF(K22="SETOP",VLOOKUP(B22,[1]SETOP!$A$6:$D$5000,2,"FALSO"),IF(K22="SUDECAP",VLOOKUP(B22,[1]SUDECAP!$A$6:$E$5000,3,"FALSO"),"verificar"))))</f>
        <v>#REF!</v>
      </c>
      <c r="P22" s="31" t="n">
        <v>0</v>
      </c>
      <c r="Q22" s="31" t="n">
        <v>0</v>
      </c>
      <c r="R22" s="74" t="n">
        <v>1373.18</v>
      </c>
      <c r="S22" s="74" t="n">
        <v>4587.67</v>
      </c>
      <c r="T22" s="74" t="n">
        <v>1463.48</v>
      </c>
      <c r="U22" s="74" t="n">
        <v>1067.45</v>
      </c>
      <c r="V22" s="74" t="n">
        <v>4685.69</v>
      </c>
      <c r="W22" s="74" t="n">
        <v>1674.39</v>
      </c>
      <c r="X22" s="74" t="n">
        <v>5146.55856</v>
      </c>
      <c r="Y22" s="74" t="n">
        <v>10552.37</v>
      </c>
      <c r="Z22" s="74" t="n">
        <v>0</v>
      </c>
      <c r="AA22" s="74" t="n">
        <v>0</v>
      </c>
      <c r="AB22" s="74" t="n">
        <v>0</v>
      </c>
      <c r="AC22" s="74" t="n">
        <v>0</v>
      </c>
    </row>
    <row r="23" customFormat="false" ht="12.75" hidden="false" customHeight="false" outlineLevel="0" collapsed="false">
      <c r="A23" s="44" t="n">
        <v>3</v>
      </c>
      <c r="B23" s="45"/>
      <c r="C23" s="46" t="s">
        <v>68</v>
      </c>
      <c r="D23" s="47"/>
      <c r="E23" s="48"/>
      <c r="F23" s="49"/>
      <c r="G23" s="50" t="n">
        <v>0</v>
      </c>
      <c r="H23" s="51" t="n">
        <f aca="false">SUM(H25:H63)</f>
        <v>2267364.89</v>
      </c>
      <c r="I23" s="59"/>
      <c r="J23" s="70" t="n">
        <f aca="false">L23-F23</f>
        <v>0</v>
      </c>
      <c r="K23" s="60"/>
      <c r="L23" s="60"/>
      <c r="M23" s="60"/>
      <c r="N23" s="60"/>
      <c r="P23" s="31"/>
      <c r="Q23" s="31"/>
      <c r="R23" s="74"/>
      <c r="S23" s="74"/>
      <c r="T23" s="74"/>
      <c r="U23" s="74"/>
      <c r="V23" s="74"/>
      <c r="W23" s="74"/>
      <c r="X23" s="74"/>
      <c r="Y23" s="74"/>
      <c r="Z23" s="74"/>
      <c r="AA23" s="74"/>
      <c r="AB23" s="74"/>
      <c r="AC23" s="74"/>
    </row>
    <row r="24" s="4" customFormat="true" ht="12.75" hidden="false" customHeight="true" outlineLevel="0" collapsed="false">
      <c r="A24" s="53" t="s">
        <v>69</v>
      </c>
      <c r="B24" s="54"/>
      <c r="C24" s="55" t="s">
        <v>70</v>
      </c>
      <c r="D24" s="54"/>
      <c r="E24" s="56"/>
      <c r="F24" s="57"/>
      <c r="G24" s="57" t="n">
        <f aca="false">SUM(H25:H32)</f>
        <v>69081.82</v>
      </c>
      <c r="H24" s="58" t="n">
        <v>0</v>
      </c>
      <c r="I24" s="59"/>
      <c r="J24" s="70" t="n">
        <f aca="false">L24-F24</f>
        <v>0</v>
      </c>
      <c r="K24" s="60"/>
      <c r="L24" s="60"/>
      <c r="M24" s="60"/>
      <c r="N24" s="60"/>
      <c r="P24" s="31"/>
      <c r="Q24" s="31"/>
      <c r="R24" s="52"/>
      <c r="S24" s="52"/>
      <c r="T24" s="52"/>
      <c r="U24" s="52"/>
      <c r="V24" s="52"/>
      <c r="W24" s="52"/>
      <c r="X24" s="52"/>
      <c r="Y24" s="52"/>
      <c r="Z24" s="52"/>
      <c r="AA24" s="52"/>
      <c r="AB24" s="52"/>
      <c r="AC24" s="52"/>
    </row>
    <row r="25" customFormat="false" ht="20.85" hidden="false" customHeight="false" outlineLevel="0" collapsed="false">
      <c r="A25" s="61" t="s">
        <v>71</v>
      </c>
      <c r="B25" s="78" t="n">
        <v>97636</v>
      </c>
      <c r="C25" s="63" t="s">
        <v>72</v>
      </c>
      <c r="D25" s="64" t="s">
        <v>50</v>
      </c>
      <c r="E25" s="65" t="n">
        <v>2076.57</v>
      </c>
      <c r="F25" s="66" t="n">
        <v>21.36</v>
      </c>
      <c r="G25" s="67" t="n">
        <f aca="false">TRUNC(F25+(F25*$H$9),2)</f>
        <v>27.8</v>
      </c>
      <c r="H25" s="68" t="n">
        <f aca="false">TRUNC(E25*G25,2)</f>
        <v>57728.64</v>
      </c>
      <c r="I25" s="69" t="n">
        <f aca="false">H25/$H$81</f>
        <v>0.0103016672031369</v>
      </c>
      <c r="J25" s="70" t="n">
        <f aca="false">L25-F25</f>
        <v>0</v>
      </c>
      <c r="K25" s="71" t="s">
        <v>20</v>
      </c>
      <c r="L25" s="76" t="n">
        <f aca="false">IF(K25="SINAPI",VLOOKUP(B25,[2]SINAPI!G18:K7754,5,"FALSO"),IF(K25="INSUMOS",VLOOKUP(B25,[2]INSUMOS!$A$6:$E$7000,5,"FALSO"),IF(K25="SETOP",VLOOKUP(B25,[2]SETOP!$A$6:$D$5000,4,"FALSO"),IF(K25="SUDECAP",VLOOKUP(B25,[2]SUDECAP!$A$9:$M$5000,5,"FALSO"),"verificar"))))</f>
        <v>21.36</v>
      </c>
      <c r="M25" s="73" t="e">
        <f aca="false">IF(K25="SINAPI",VLOOKUP(B25,[1]SINAPI!$G$6:$K$7600,2,"FALSO"),IF(K25="INSUMOS",VLOOKUP(B25,[1]INSUMOS!$A$6:$E$7000,2,"FALSO"),IF(K25="SETOP",VLOOKUP(B25,[1]SETOP!$A$6:$D$5000,2,"FALSO"),IF(K25="SUDECAP",VLOOKUP(B25,[1]SUDECAP!$A$6:$E$5000,3,"FALSO"),"verificar"))))</f>
        <v>#REF!</v>
      </c>
      <c r="P25" s="31" t="n">
        <v>0</v>
      </c>
      <c r="Q25" s="31" t="n">
        <v>0</v>
      </c>
      <c r="R25" s="74" t="n">
        <v>0</v>
      </c>
      <c r="S25" s="74" t="n">
        <v>0</v>
      </c>
      <c r="T25" s="74" t="n">
        <v>0</v>
      </c>
      <c r="U25" s="74" t="n">
        <v>0</v>
      </c>
      <c r="V25" s="74" t="n">
        <v>0</v>
      </c>
      <c r="W25" s="74" t="n">
        <v>0</v>
      </c>
      <c r="X25" s="74" t="n">
        <v>0</v>
      </c>
      <c r="Y25" s="74" t="n">
        <v>0</v>
      </c>
      <c r="Z25" s="74" t="n">
        <v>1452.21</v>
      </c>
      <c r="AA25" s="74" t="n">
        <v>511.5</v>
      </c>
      <c r="AB25" s="74" t="n">
        <v>112.86</v>
      </c>
      <c r="AC25" s="74" t="n">
        <v>0</v>
      </c>
    </row>
    <row r="26" customFormat="false" ht="13.8" hidden="false" customHeight="false" outlineLevel="0" collapsed="false">
      <c r="A26" s="61" t="s">
        <v>73</v>
      </c>
      <c r="B26" s="78" t="s">
        <v>74</v>
      </c>
      <c r="C26" s="63" t="s">
        <v>75</v>
      </c>
      <c r="D26" s="64" t="s">
        <v>76</v>
      </c>
      <c r="E26" s="65" t="n">
        <v>96.75</v>
      </c>
      <c r="F26" s="66" t="n">
        <v>7.75</v>
      </c>
      <c r="G26" s="67" t="n">
        <f aca="false">TRUNC(F26+(F26*$H$9),2)</f>
        <v>10.08</v>
      </c>
      <c r="H26" s="68" t="n">
        <f aca="false">TRUNC(E26*G26,2)</f>
        <v>975.24</v>
      </c>
      <c r="I26" s="69" t="n">
        <f aca="false">H26/$H$81</f>
        <v>0.000174031432633563</v>
      </c>
      <c r="J26" s="70" t="n">
        <f aca="false">L26-F26</f>
        <v>0</v>
      </c>
      <c r="K26" s="71" t="s">
        <v>23</v>
      </c>
      <c r="L26" s="76" t="n">
        <f aca="false">IF(K26="SINAPI",VLOOKUP(B26,[2]SINAPI!G19:K7755,5,"FALSO"),IF(K26="INSUMOS",VLOOKUP(B26,[2]INSUMOS!$A$6:$E$7000,5,"FALSO"),IF(K26="SETOP",VLOOKUP(B26,[2]SETOP!$A$6:$D$5000,4,"FALSO"),IF(K26="SUDECAP",VLOOKUP(B26,[2]SUDECAP!$A$9:$M$5000,5,"FALSO"),"verificar"))))</f>
        <v>7.75</v>
      </c>
      <c r="M26" s="73" t="e">
        <f aca="false">IF(K26="SINAPI",VLOOKUP(B26,[1]SINAPI!$G$6:$K$7600,2,"FALSO"),IF(K26="INSUMOS",VLOOKUP(B26,[1]INSUMOS!$A$6:$E$7000,2,"FALSO"),IF(K26="SETOP",VLOOKUP(B26,[1]SETOP!$A$6:$D$5000,2,"FALSO"),IF(K26="SUDECAP",VLOOKUP(B26,[1]SUDECAP!$A$6:$E$5000,3,"FALSO"),"verificar"))))</f>
        <v>#REF!</v>
      </c>
      <c r="P26" s="31" t="n">
        <v>0</v>
      </c>
      <c r="Q26" s="31" t="n">
        <v>0</v>
      </c>
      <c r="R26" s="74" t="n">
        <v>0</v>
      </c>
      <c r="S26" s="74" t="n">
        <v>0</v>
      </c>
      <c r="T26" s="74" t="n">
        <v>0</v>
      </c>
      <c r="U26" s="74" t="n">
        <v>0</v>
      </c>
      <c r="V26" s="74" t="n">
        <v>0</v>
      </c>
      <c r="W26" s="74" t="n">
        <v>0</v>
      </c>
      <c r="X26" s="74" t="n">
        <v>0</v>
      </c>
      <c r="Y26" s="74" t="n">
        <v>0</v>
      </c>
      <c r="Z26" s="74" t="n">
        <v>56.25</v>
      </c>
      <c r="AA26" s="74" t="n">
        <v>31.5</v>
      </c>
      <c r="AB26" s="74" t="n">
        <v>9</v>
      </c>
      <c r="AC26" s="74" t="n">
        <v>0</v>
      </c>
    </row>
    <row r="27" customFormat="false" ht="30.55" hidden="false" customHeight="false" outlineLevel="0" collapsed="false">
      <c r="A27" s="61" t="s">
        <v>77</v>
      </c>
      <c r="B27" s="78" t="n">
        <v>98525</v>
      </c>
      <c r="C27" s="63" t="s">
        <v>78</v>
      </c>
      <c r="D27" s="64" t="s">
        <v>50</v>
      </c>
      <c r="E27" s="65" t="n">
        <v>70.42</v>
      </c>
      <c r="F27" s="66" t="n">
        <v>0.64</v>
      </c>
      <c r="G27" s="67" t="n">
        <f aca="false">TRUNC(F27+(F27*$H$9),2)</f>
        <v>0.83</v>
      </c>
      <c r="H27" s="68" t="n">
        <f aca="false">TRUNC(E27*G27,2)</f>
        <v>58.44</v>
      </c>
      <c r="I27" s="69" t="n">
        <f aca="false">H27/$H$81</f>
        <v>1.04286092891036E-005</v>
      </c>
      <c r="J27" s="70" t="n">
        <f aca="false">L27-F27</f>
        <v>0</v>
      </c>
      <c r="K27" s="71" t="s">
        <v>20</v>
      </c>
      <c r="L27" s="76" t="n">
        <f aca="false">IF(K27="SINAPI",VLOOKUP(B27,[2]SINAPI!G20:K7756,5,"FALSO"),IF(K27="INSUMOS",VLOOKUP(B27,[2]INSUMOS!$A$6:$E$7000,5,"FALSO"),IF(K27="SETOP",VLOOKUP(B27,[2]SETOP!$A$6:$D$5000,4,"FALSO"),IF(K27="SUDECAP",VLOOKUP(B27,[2]SUDECAP!$A$9:$M$5000,5,"FALSO"),"verificar"))))</f>
        <v>0.64</v>
      </c>
      <c r="M27" s="73" t="e">
        <f aca="false">IF(K27="SINAPI",VLOOKUP(B27,[1]SINAPI!$G$6:$K$7600,2,"FALSO"),IF(K27="INSUMOS",VLOOKUP(B27,[1]INSUMOS!$A$6:$E$7000,2,"FALSO"),IF(K27="SETOP",VLOOKUP(B27,[1]SETOP!$A$6:$D$5000,2,"FALSO"),IF(K27="SUDECAP",VLOOKUP(B27,[1]SUDECAP!$A$6:$E$5000,3,"FALSO"),"verificar"))))</f>
        <v>#REF!</v>
      </c>
      <c r="P27" s="31" t="n">
        <v>0</v>
      </c>
      <c r="Q27" s="31" t="n">
        <v>0</v>
      </c>
      <c r="R27" s="74" t="n">
        <v>0</v>
      </c>
      <c r="S27" s="74" t="n">
        <v>0</v>
      </c>
      <c r="T27" s="74" t="n">
        <v>0</v>
      </c>
      <c r="U27" s="74" t="n">
        <v>0</v>
      </c>
      <c r="V27" s="74" t="n">
        <v>0</v>
      </c>
      <c r="W27" s="74" t="n">
        <v>0</v>
      </c>
      <c r="X27" s="74" t="n">
        <v>0</v>
      </c>
      <c r="Y27" s="74" t="n">
        <v>0</v>
      </c>
      <c r="Z27" s="74" t="n">
        <v>0</v>
      </c>
      <c r="AA27" s="74" t="n">
        <v>0</v>
      </c>
      <c r="AB27" s="74" t="n">
        <v>70.42</v>
      </c>
      <c r="AC27" s="74" t="n">
        <v>0</v>
      </c>
    </row>
    <row r="28" customFormat="false" ht="30.55" hidden="false" customHeight="false" outlineLevel="0" collapsed="false">
      <c r="A28" s="61" t="s">
        <v>79</v>
      </c>
      <c r="B28" s="75" t="s">
        <v>80</v>
      </c>
      <c r="C28" s="63" t="s">
        <v>81</v>
      </c>
      <c r="D28" s="64" t="s">
        <v>82</v>
      </c>
      <c r="E28" s="65" t="n">
        <v>4.84</v>
      </c>
      <c r="F28" s="66" t="n">
        <v>232.29</v>
      </c>
      <c r="G28" s="67" t="n">
        <f aca="false">TRUNC(F28+(F28*$H$9),2)</f>
        <v>302.37</v>
      </c>
      <c r="H28" s="68" t="n">
        <f aca="false">TRUNC(E28*G28,2)</f>
        <v>1463.47</v>
      </c>
      <c r="I28" s="69" t="n">
        <f aca="false">H28/$H$81</f>
        <v>0.00026115600335942</v>
      </c>
      <c r="J28" s="70" t="n">
        <f aca="false">L28-F28</f>
        <v>0</v>
      </c>
      <c r="K28" s="71" t="s">
        <v>28</v>
      </c>
      <c r="L28" s="76" t="n">
        <f aca="false">IF(K28="SINAPI",VLOOKUP(B28,[2]SINAPI!G21:K7757,5,"FALSO"),IF(K28="INSUMOS",VLOOKUP(B28,[2]INSUMOS!$A$6:$E$7000,5,"FALSO"),IF(K28="SETOP",VLOOKUP(B28,[2]SETOP!$A$6:$D$5000,4,"FALSO"),IF(K28="SUDECAP",VLOOKUP(B28,[2]SUDECAP!$A$9:$M$5000,5,"FALSO"),"verificar"))))</f>
        <v>232.29</v>
      </c>
      <c r="M28" s="73" t="e">
        <f aca="false">IF(K28="SINAPI",VLOOKUP(B28,[1]SINAPI!$G$6:$K$7600,2,"FALSO"),IF(K28="INSUMOS",VLOOKUP(B28,[1]INSUMOS!$A$6:$E$7000,2,"FALSO"),IF(K28="SETOP",VLOOKUP(B28,[1]SETOP!$A$6:$D$5000,2,"FALSO"),IF(K28="SUDECAP",VLOOKUP(B28,[1]SUDECAP!$A$6:$E$5000,3,"FALSO"),"verificar"))))</f>
        <v>#REF!</v>
      </c>
      <c r="P28" s="31" t="n">
        <v>0</v>
      </c>
      <c r="Q28" s="31" t="n">
        <v>0</v>
      </c>
      <c r="R28" s="74" t="n">
        <v>0</v>
      </c>
      <c r="S28" s="74" t="n">
        <v>0</v>
      </c>
      <c r="T28" s="74" t="n">
        <v>0</v>
      </c>
      <c r="U28" s="74" t="n">
        <v>0</v>
      </c>
      <c r="V28" s="74" t="n">
        <v>0</v>
      </c>
      <c r="W28" s="74" t="n">
        <v>0</v>
      </c>
      <c r="X28" s="74" t="n">
        <v>0</v>
      </c>
      <c r="Y28" s="74" t="n">
        <v>0</v>
      </c>
      <c r="Z28" s="74" t="n">
        <v>2.81</v>
      </c>
      <c r="AA28" s="74" t="n">
        <v>1.58</v>
      </c>
      <c r="AB28" s="74" t="n">
        <v>0.45</v>
      </c>
      <c r="AC28" s="74" t="n">
        <v>0</v>
      </c>
    </row>
    <row r="29" customFormat="false" ht="20.85" hidden="false" customHeight="false" outlineLevel="0" collapsed="false">
      <c r="A29" s="61" t="s">
        <v>83</v>
      </c>
      <c r="B29" s="75" t="n">
        <v>1600404</v>
      </c>
      <c r="C29" s="63" t="s">
        <v>84</v>
      </c>
      <c r="D29" s="64" t="s">
        <v>85</v>
      </c>
      <c r="E29" s="65" t="n">
        <v>367.51</v>
      </c>
      <c r="F29" s="66" t="n">
        <v>9.74</v>
      </c>
      <c r="G29" s="67" t="n">
        <f aca="false">TRUNC(F29+(F29*$H$9),2)</f>
        <v>12.67</v>
      </c>
      <c r="H29" s="68" t="n">
        <f aca="false">TRUNC(E29*G29,2)</f>
        <v>4656.35</v>
      </c>
      <c r="I29" s="69" t="n">
        <f aca="false">H29/$H$81</f>
        <v>0.000830924963438017</v>
      </c>
      <c r="J29" s="70" t="n">
        <f aca="false">L29-F29</f>
        <v>0</v>
      </c>
      <c r="K29" s="71" t="s">
        <v>31</v>
      </c>
      <c r="L29" s="76" t="n">
        <v>9.74</v>
      </c>
      <c r="M29" s="73" t="str">
        <f aca="false">IF(K29="SINAPI",VLOOKUP(B29,[1]SINAPI!$G$6:$K$7600,2,"FALSO"),IF(K29="INSUMOS",VLOOKUP(B29,[1]INSUMOS!$A$6:$E$7000,2,"FALSO"),IF(K29="SETOP",VLOOKUP(B29,[1]SETOP!$A$6:$D$5000,2,"FALSO"),IF(K29="SUDECAP",VLOOKUP(B29,[1]SUDECAP!$A$6:$E$5000,3,"FALSO"),"verificar"))))</f>
        <v>verificar</v>
      </c>
      <c r="P29" s="31" t="n">
        <v>0</v>
      </c>
      <c r="Q29" s="31" t="n">
        <v>0</v>
      </c>
      <c r="R29" s="74" t="n">
        <v>0</v>
      </c>
      <c r="S29" s="74" t="n">
        <v>0</v>
      </c>
      <c r="T29" s="74" t="n">
        <v>0</v>
      </c>
      <c r="U29" s="74" t="n">
        <v>0</v>
      </c>
      <c r="V29" s="74" t="n">
        <v>0</v>
      </c>
      <c r="W29" s="74" t="n">
        <v>0</v>
      </c>
      <c r="X29" s="74" t="n">
        <v>0</v>
      </c>
      <c r="Y29" s="74" t="n">
        <v>0</v>
      </c>
      <c r="Z29" s="74" t="n">
        <v>93.63</v>
      </c>
      <c r="AA29" s="74" t="n">
        <v>273.88</v>
      </c>
      <c r="AB29" s="74" t="n">
        <v>0</v>
      </c>
      <c r="AC29" s="74" t="n">
        <v>0</v>
      </c>
    </row>
    <row r="30" customFormat="false" ht="40.25" hidden="false" customHeight="false" outlineLevel="0" collapsed="false">
      <c r="A30" s="61" t="s">
        <v>86</v>
      </c>
      <c r="B30" s="75" t="n">
        <v>100973</v>
      </c>
      <c r="C30" s="63" t="s">
        <v>87</v>
      </c>
      <c r="D30" s="64" t="s">
        <v>64</v>
      </c>
      <c r="E30" s="65" t="n">
        <v>241.51</v>
      </c>
      <c r="F30" s="66" t="n">
        <v>8.76</v>
      </c>
      <c r="G30" s="67" t="n">
        <f aca="false">TRUNC(F30+(F30*$H$9),2)</f>
        <v>11.4</v>
      </c>
      <c r="H30" s="68" t="n">
        <f aca="false">TRUNC(E30*G30,2)</f>
        <v>2753.21</v>
      </c>
      <c r="I30" s="69" t="n">
        <f aca="false">H30/$H$81</f>
        <v>0.000491309914114528</v>
      </c>
      <c r="J30" s="70" t="n">
        <f aca="false">L30-F30</f>
        <v>0</v>
      </c>
      <c r="K30" s="71" t="s">
        <v>20</v>
      </c>
      <c r="L30" s="76" t="n">
        <f aca="false">IF(K30="SINAPI",VLOOKUP(B30,[2]SINAPI!G23:K7759,5,"FALSO"),IF(K30="INSUMOS",VLOOKUP(B30,[2]INSUMOS!$A$6:$E$7000,5,"FALSO"),IF(K30="SETOP",VLOOKUP(B30,[2]SETOP!$A$6:$D$5000,4,"FALSO"),IF(K30="SUDECAP",VLOOKUP(B30,[2]SUDECAP!$A$9:$M$5000,5,"FALSO"),"verificar"))))</f>
        <v>8.76</v>
      </c>
      <c r="M30" s="73" t="e">
        <f aca="false">IF(K30="SINAPI",VLOOKUP(B30,[1]SINAPI!$G$6:$K$7600,2,"FALSO"),IF(K30="INSUMOS",VLOOKUP(B30,[1]INSUMOS!$A$6:$E$7000,2,"FALSO"),IF(K30="SETOP",VLOOKUP(B30,[1]SETOP!$A$6:$D$5000,2,"FALSO"),IF(K30="SUDECAP",VLOOKUP(B30,[1]SUDECAP!$A$6:$E$5000,3,"FALSO"),"verificar"))))</f>
        <v>#REF!</v>
      </c>
      <c r="P30" s="31" t="n">
        <v>0</v>
      </c>
      <c r="Q30" s="31" t="n">
        <v>0</v>
      </c>
      <c r="R30" s="74" t="n">
        <v>0</v>
      </c>
      <c r="S30" s="74" t="n">
        <v>0</v>
      </c>
      <c r="T30" s="74" t="n">
        <v>0</v>
      </c>
      <c r="U30" s="74" t="n">
        <v>0</v>
      </c>
      <c r="V30" s="74" t="n">
        <v>0</v>
      </c>
      <c r="W30" s="74" t="n">
        <v>0</v>
      </c>
      <c r="X30" s="74" t="n">
        <v>0</v>
      </c>
      <c r="Y30" s="74" t="n">
        <v>0</v>
      </c>
      <c r="Z30" s="74" t="n">
        <v>126.92</v>
      </c>
      <c r="AA30" s="74" t="n">
        <v>105.72</v>
      </c>
      <c r="AB30" s="74" t="n">
        <v>8.87</v>
      </c>
      <c r="AC30" s="74" t="n">
        <v>0</v>
      </c>
    </row>
    <row r="31" customFormat="false" ht="20.85" hidden="false" customHeight="false" outlineLevel="0" collapsed="false">
      <c r="A31" s="61" t="s">
        <v>88</v>
      </c>
      <c r="B31" s="75" t="n">
        <v>97914</v>
      </c>
      <c r="C31" s="63" t="s">
        <v>89</v>
      </c>
      <c r="D31" s="64" t="s">
        <v>67</v>
      </c>
      <c r="E31" s="65" t="n">
        <v>378.64</v>
      </c>
      <c r="F31" s="66" t="n">
        <v>2.9</v>
      </c>
      <c r="G31" s="67" t="n">
        <f aca="false">TRUNC(F31+(F31*$H$9),2)</f>
        <v>3.77</v>
      </c>
      <c r="H31" s="68" t="n">
        <f aca="false">TRUNC(E31*G31,2)</f>
        <v>1427.47</v>
      </c>
      <c r="I31" s="69" t="n">
        <f aca="false">H31/$H$81</f>
        <v>0.000254731808725475</v>
      </c>
      <c r="J31" s="70" t="n">
        <f aca="false">L31-F31</f>
        <v>0</v>
      </c>
      <c r="K31" s="71" t="s">
        <v>20</v>
      </c>
      <c r="L31" s="76" t="n">
        <f aca="false">IF(K31="SINAPI",VLOOKUP(B31,[2]SINAPI!G24:K7760,5,"FALSO"),IF(K31="INSUMOS",VLOOKUP(B31,[2]INSUMOS!$A$6:$E$7000,5,"FALSO"),IF(K31="SETOP",VLOOKUP(B31,[2]SETOP!$A$6:$D$5000,4,"FALSO"),IF(K31="SUDECAP",VLOOKUP(B31,[2]SUDECAP!$A$9:$M$5000,5,"FALSO"),"verificar"))))</f>
        <v>2.9</v>
      </c>
      <c r="M31" s="73" t="e">
        <f aca="false">IF(K31="SINAPI",VLOOKUP(B31,[1]SINAPI!$G$6:$K$7600,2,"FALSO"),IF(K31="INSUMOS",VLOOKUP(B31,[1]INSUMOS!$A$6:$E$7000,2,"FALSO"),IF(K31="SETOP",VLOOKUP(B31,[1]SETOP!$A$6:$D$5000,2,"FALSO"),IF(K31="SUDECAP",VLOOKUP(B31,[1]SUDECAP!$A$6:$E$5000,3,"FALSO"),"verificar"))))</f>
        <v>#REF!</v>
      </c>
      <c r="P31" s="31" t="n">
        <v>0</v>
      </c>
      <c r="Q31" s="31" t="n">
        <v>0</v>
      </c>
      <c r="R31" s="74" t="n">
        <v>0</v>
      </c>
      <c r="S31" s="74" t="n">
        <v>0</v>
      </c>
      <c r="T31" s="74" t="n">
        <v>0</v>
      </c>
      <c r="U31" s="74" t="n">
        <v>0</v>
      </c>
      <c r="V31" s="74" t="n">
        <v>0</v>
      </c>
      <c r="W31" s="74" t="n">
        <v>0</v>
      </c>
      <c r="X31" s="74" t="n">
        <v>0</v>
      </c>
      <c r="Y31" s="74" t="n">
        <v>0</v>
      </c>
      <c r="Z31" s="74" t="n">
        <v>259.93</v>
      </c>
      <c r="AA31" s="74" t="n">
        <v>96.53</v>
      </c>
      <c r="AB31" s="74" t="n">
        <v>22.18</v>
      </c>
      <c r="AC31" s="74" t="n">
        <v>0</v>
      </c>
    </row>
    <row r="32" customFormat="false" ht="40.25" hidden="false" customHeight="false" outlineLevel="0" collapsed="false">
      <c r="A32" s="61" t="s">
        <v>90</v>
      </c>
      <c r="B32" s="75" t="n">
        <v>91283</v>
      </c>
      <c r="C32" s="63" t="s">
        <v>91</v>
      </c>
      <c r="D32" s="64" t="s">
        <v>92</v>
      </c>
      <c r="E32" s="65" t="n">
        <v>1.38</v>
      </c>
      <c r="F32" s="66" t="n">
        <v>10.58</v>
      </c>
      <c r="G32" s="67" t="n">
        <f aca="false">TRUNC(F32+(F32*$H$9),2)</f>
        <v>13.77</v>
      </c>
      <c r="H32" s="68" t="n">
        <f aca="false">TRUNC(E32*G32,2)</f>
        <v>19</v>
      </c>
      <c r="I32" s="69" t="n">
        <f aca="false">H32/$H$81</f>
        <v>3.39054716791528E-006</v>
      </c>
      <c r="J32" s="70" t="n">
        <f aca="false">L32-F32</f>
        <v>0</v>
      </c>
      <c r="K32" s="71" t="s">
        <v>20</v>
      </c>
      <c r="L32" s="76" t="n">
        <f aca="false">IF(K32="SINAPI",VLOOKUP(B32,[2]SINAPI!G25:K7761,5,"FALSO"),IF(K32="INSUMOS",VLOOKUP(B32,[2]INSUMOS!$A$6:$E$7000,5,"FALSO"),IF(K32="SETOP",VLOOKUP(B32,[2]SETOP!$A$6:$D$5000,4,"FALSO"),IF(K32="SUDECAP",VLOOKUP(B32,[2]SUDECAP!$A$9:$M$5000,5,"FALSO"),"verificar"))))</f>
        <v>10.58</v>
      </c>
      <c r="M32" s="73" t="e">
        <f aca="false">IF(K32="SINAPI",VLOOKUP(B32,[1]SINAPI!$G$6:$K$7600,2,"FALSO"),IF(K32="INSUMOS",VLOOKUP(B32,[1]INSUMOS!$A$6:$E$7000,2,"FALSO"),IF(K32="SETOP",VLOOKUP(B32,[1]SETOP!$A$6:$D$5000,2,"FALSO"),IF(K32="SUDECAP",VLOOKUP(B32,[1]SUDECAP!$A$6:$E$5000,3,"FALSO"),"verificar"))))</f>
        <v>#REF!</v>
      </c>
      <c r="P32" s="31" t="n">
        <v>0</v>
      </c>
      <c r="Q32" s="31" t="n">
        <v>0</v>
      </c>
      <c r="R32" s="74" t="n">
        <v>0</v>
      </c>
      <c r="S32" s="74" t="n">
        <v>0</v>
      </c>
      <c r="T32" s="74" t="n">
        <v>0</v>
      </c>
      <c r="U32" s="74" t="n">
        <v>0</v>
      </c>
      <c r="V32" s="74" t="n">
        <v>0</v>
      </c>
      <c r="W32" s="74" t="n">
        <v>0</v>
      </c>
      <c r="X32" s="74" t="n">
        <v>0</v>
      </c>
      <c r="Y32" s="74" t="n">
        <v>0</v>
      </c>
      <c r="Z32" s="74" t="n">
        <v>0.8</v>
      </c>
      <c r="AA32" s="74" t="n">
        <v>0.45</v>
      </c>
      <c r="AB32" s="74" t="n">
        <v>0.13</v>
      </c>
      <c r="AC32" s="74" t="n">
        <v>0</v>
      </c>
    </row>
    <row r="33" s="4" customFormat="true" ht="12.75" hidden="false" customHeight="true" outlineLevel="0" collapsed="false">
      <c r="A33" s="53" t="s">
        <v>93</v>
      </c>
      <c r="B33" s="54"/>
      <c r="C33" s="55" t="s">
        <v>94</v>
      </c>
      <c r="D33" s="54"/>
      <c r="E33" s="56"/>
      <c r="F33" s="57"/>
      <c r="G33" s="57" t="n">
        <f aca="false">SUM(H34:H41)</f>
        <v>609159.96</v>
      </c>
      <c r="H33" s="58" t="n">
        <v>0</v>
      </c>
      <c r="I33" s="59"/>
      <c r="J33" s="70" t="n">
        <f aca="false">L33-F33</f>
        <v>0</v>
      </c>
      <c r="K33" s="60"/>
      <c r="L33" s="60"/>
      <c r="M33" s="60"/>
      <c r="N33" s="60"/>
      <c r="P33" s="31"/>
      <c r="Q33" s="31"/>
      <c r="R33" s="52"/>
      <c r="S33" s="52"/>
      <c r="T33" s="52"/>
      <c r="U33" s="52"/>
      <c r="V33" s="52"/>
      <c r="W33" s="52"/>
      <c r="X33" s="52"/>
      <c r="Y33" s="52"/>
      <c r="Z33" s="52"/>
      <c r="AA33" s="52"/>
      <c r="AB33" s="52"/>
      <c r="AC33" s="52"/>
    </row>
    <row r="34" customFormat="false" ht="40.25" hidden="false" customHeight="false" outlineLevel="0" collapsed="false">
      <c r="A34" s="61" t="s">
        <v>95</v>
      </c>
      <c r="B34" s="75" t="n">
        <v>102306</v>
      </c>
      <c r="C34" s="63" t="s">
        <v>96</v>
      </c>
      <c r="D34" s="64" t="s">
        <v>64</v>
      </c>
      <c r="E34" s="79" t="n">
        <v>333.09</v>
      </c>
      <c r="F34" s="66" t="n">
        <v>12.79</v>
      </c>
      <c r="G34" s="67" t="n">
        <f aca="false">TRUNC(F34+(F34*$H$9),2)</f>
        <v>16.64</v>
      </c>
      <c r="H34" s="68" t="n">
        <f aca="false">TRUNC(E34*G34,2)</f>
        <v>5542.61</v>
      </c>
      <c r="I34" s="69" t="n">
        <f aca="false">H34/$H$81</f>
        <v>0.00098907792833468</v>
      </c>
      <c r="J34" s="70" t="n">
        <f aca="false">L34-F34</f>
        <v>0</v>
      </c>
      <c r="K34" s="71" t="s">
        <v>20</v>
      </c>
      <c r="L34" s="76" t="n">
        <f aca="false">IF(K34="SINAPI",VLOOKUP(B34,[2]SINAPI!G27:K7763,5,"FALSO"),IF(K34="INSUMOS",VLOOKUP(B34,[2]INSUMOS!$A$6:$E$7000,5,"FALSO"),IF(K34="SETOP",VLOOKUP(B34,[2]SETOP!$A$6:$D$5000,4,"FALSO"),IF(K34="SUDECAP",VLOOKUP(B34,[2]SUDECAP!$A$9:$M$5000,5,"FALSO"),"verificar"))))</f>
        <v>12.79</v>
      </c>
      <c r="M34" s="73" t="e">
        <f aca="false">IF(K34="SINAPI",VLOOKUP(B34,[1]SINAPI!$G$6:$K$7600,2,"FALSO"),IF(K34="INSUMOS",VLOOKUP(B34,[1]INSUMOS!$A$6:$E$7000,2,"FALSO"),IF(K34="SETOP",VLOOKUP(B34,[1]SETOP!$A$6:$D$5000,2,"FALSO"),IF(K34="SUDECAP",VLOOKUP(B34,[1]SUDECAP!$A$6:$E$5000,3,"FALSO"),"verificar"))))</f>
        <v>#REF!</v>
      </c>
      <c r="P34" s="31" t="n">
        <v>0</v>
      </c>
      <c r="Q34" s="31" t="n">
        <v>0</v>
      </c>
      <c r="R34" s="74" t="n">
        <v>0</v>
      </c>
      <c r="S34" s="74" t="n">
        <v>0</v>
      </c>
      <c r="T34" s="74" t="n">
        <v>0</v>
      </c>
      <c r="U34" s="74" t="n">
        <v>0</v>
      </c>
      <c r="V34" s="74" t="n">
        <v>0</v>
      </c>
      <c r="W34" s="74" t="n">
        <v>0</v>
      </c>
      <c r="X34" s="74" t="n">
        <v>0</v>
      </c>
      <c r="Y34" s="74" t="n">
        <v>0</v>
      </c>
      <c r="Z34" s="74" t="n">
        <v>105</v>
      </c>
      <c r="AA34" s="74" t="n">
        <v>58.8</v>
      </c>
      <c r="AB34" s="74" t="n">
        <v>169.29</v>
      </c>
      <c r="AC34" s="74" t="n">
        <v>0</v>
      </c>
    </row>
    <row r="35" customFormat="false" ht="49.95" hidden="false" customHeight="false" outlineLevel="0" collapsed="false">
      <c r="A35" s="61" t="s">
        <v>97</v>
      </c>
      <c r="B35" s="75" t="n">
        <v>102308</v>
      </c>
      <c r="C35" s="63" t="s">
        <v>98</v>
      </c>
      <c r="D35" s="64" t="s">
        <v>64</v>
      </c>
      <c r="E35" s="79" t="n">
        <v>4382.67</v>
      </c>
      <c r="F35" s="66" t="n">
        <v>11.01</v>
      </c>
      <c r="G35" s="67" t="n">
        <f aca="false">TRUNC(F35+(F35*$H$9),2)</f>
        <v>14.33</v>
      </c>
      <c r="H35" s="68" t="n">
        <f aca="false">TRUNC(E35*G35,2)</f>
        <v>62803.66</v>
      </c>
      <c r="I35" s="69" t="n">
        <f aca="false">H35/$H$81</f>
        <v>0.0112073037656692</v>
      </c>
      <c r="J35" s="70" t="n">
        <f aca="false">L35-F35</f>
        <v>0</v>
      </c>
      <c r="K35" s="71" t="s">
        <v>20</v>
      </c>
      <c r="L35" s="76" t="n">
        <f aca="false">IF(K35="SINAPI",VLOOKUP(B35,[2]SINAPI!G28:K7764,5,"FALSO"),IF(K35="INSUMOS",VLOOKUP(B35,[2]INSUMOS!$A$6:$E$7000,5,"FALSO"),IF(K35="SETOP",VLOOKUP(B35,[2]SETOP!$A$6:$D$5000,4,"FALSO"),IF(K35="SUDECAP",VLOOKUP(B35,[2]SUDECAP!$A$9:$M$5000,5,"FALSO"),"verificar"))))</f>
        <v>11.01</v>
      </c>
      <c r="M35" s="73" t="e">
        <f aca="false">IF(K35="SINAPI",VLOOKUP(B35,[1]SINAPI!$G$6:$K$7600,2,"FALSO"),IF(K35="INSUMOS",VLOOKUP(B35,[1]INSUMOS!$A$6:$E$7000,2,"FALSO"),IF(K35="SETOP",VLOOKUP(B35,[1]SETOP!$A$6:$D$5000,2,"FALSO"),IF(K35="SUDECAP",VLOOKUP(B35,[1]SUDECAP!$A$6:$E$5000,3,"FALSO"),"verificar"))))</f>
        <v>#REF!</v>
      </c>
      <c r="P35" s="31" t="n">
        <v>0</v>
      </c>
      <c r="Q35" s="31" t="n">
        <v>0</v>
      </c>
      <c r="R35" s="74" t="n">
        <v>0</v>
      </c>
      <c r="S35" s="74" t="n">
        <v>0</v>
      </c>
      <c r="T35" s="74" t="n">
        <v>0</v>
      </c>
      <c r="U35" s="74" t="n">
        <v>0</v>
      </c>
      <c r="V35" s="74" t="n">
        <v>0</v>
      </c>
      <c r="W35" s="74" t="n">
        <v>0</v>
      </c>
      <c r="X35" s="74" t="n">
        <v>0</v>
      </c>
      <c r="Y35" s="74" t="n">
        <v>0</v>
      </c>
      <c r="Z35" s="74" t="n">
        <v>3455.53</v>
      </c>
      <c r="AA35" s="74" t="n">
        <v>927.14</v>
      </c>
      <c r="AB35" s="74" t="n">
        <v>0</v>
      </c>
      <c r="AC35" s="74" t="n">
        <v>0</v>
      </c>
    </row>
    <row r="36" customFormat="false" ht="49.95" hidden="false" customHeight="false" outlineLevel="0" collapsed="false">
      <c r="A36" s="61" t="s">
        <v>99</v>
      </c>
      <c r="B36" s="75" t="n">
        <v>102309</v>
      </c>
      <c r="C36" s="63" t="s">
        <v>100</v>
      </c>
      <c r="D36" s="64" t="s">
        <v>64</v>
      </c>
      <c r="E36" s="79" t="n">
        <v>294.06</v>
      </c>
      <c r="F36" s="66" t="n">
        <v>10.42</v>
      </c>
      <c r="G36" s="67" t="n">
        <f aca="false">TRUNC(F36+(F36*$H$9),2)</f>
        <v>13.56</v>
      </c>
      <c r="H36" s="68" t="n">
        <f aca="false">TRUNC(E36*G36,2)</f>
        <v>3987.45</v>
      </c>
      <c r="I36" s="69" t="n">
        <f aca="false">H36/$H$81</f>
        <v>0.000711559858142305</v>
      </c>
      <c r="J36" s="70" t="n">
        <f aca="false">L36-F36</f>
        <v>0</v>
      </c>
      <c r="K36" s="71" t="s">
        <v>20</v>
      </c>
      <c r="L36" s="76" t="n">
        <f aca="false">IF(K36="SINAPI",VLOOKUP(B36,[2]SINAPI!G29:K7765,5,"FALSO"),IF(K36="INSUMOS",VLOOKUP(B36,[2]INSUMOS!$A$6:$E$7000,5,"FALSO"),IF(K36="SETOP",VLOOKUP(B36,[2]SETOP!$A$6:$D$5000,4,"FALSO"),IF(K36="SUDECAP",VLOOKUP(B36,[2]SUDECAP!$A$9:$M$5000,5,"FALSO"),"verificar"))))</f>
        <v>10.42</v>
      </c>
      <c r="M36" s="73" t="e">
        <f aca="false">IF(K36="SINAPI",VLOOKUP(B36,[1]SINAPI!$G$6:$K$7600,2,"FALSO"),IF(K36="INSUMOS",VLOOKUP(B36,[1]INSUMOS!$A$6:$E$7000,2,"FALSO"),IF(K36="SETOP",VLOOKUP(B36,[1]SETOP!$A$6:$D$5000,2,"FALSO"),IF(K36="SUDECAP",VLOOKUP(B36,[1]SUDECAP!$A$6:$E$5000,3,"FALSO"),"verificar"))))</f>
        <v>#REF!</v>
      </c>
      <c r="P36" s="31" t="n">
        <v>0</v>
      </c>
      <c r="Q36" s="31" t="n">
        <v>0</v>
      </c>
      <c r="R36" s="74" t="n">
        <v>0</v>
      </c>
      <c r="S36" s="74" t="n">
        <v>0</v>
      </c>
      <c r="T36" s="74" t="n">
        <v>0</v>
      </c>
      <c r="U36" s="74" t="n">
        <v>0</v>
      </c>
      <c r="V36" s="74" t="n">
        <v>0</v>
      </c>
      <c r="W36" s="74" t="n">
        <v>0</v>
      </c>
      <c r="X36" s="74" t="n">
        <v>0</v>
      </c>
      <c r="Y36" s="74" t="n">
        <v>0</v>
      </c>
      <c r="Z36" s="74" t="n">
        <v>0</v>
      </c>
      <c r="AA36" s="74" t="n">
        <v>294.06</v>
      </c>
      <c r="AB36" s="74" t="n">
        <v>0</v>
      </c>
      <c r="AC36" s="74" t="n">
        <v>0</v>
      </c>
    </row>
    <row r="37" customFormat="false" ht="40.25" hidden="false" customHeight="false" outlineLevel="0" collapsed="false">
      <c r="A37" s="61" t="s">
        <v>101</v>
      </c>
      <c r="B37" s="75" t="n">
        <v>100978</v>
      </c>
      <c r="C37" s="63" t="s">
        <v>102</v>
      </c>
      <c r="D37" s="64" t="s">
        <v>64</v>
      </c>
      <c r="E37" s="79" t="n">
        <v>1953.66</v>
      </c>
      <c r="F37" s="66" t="n">
        <v>6.8</v>
      </c>
      <c r="G37" s="67" t="n">
        <f aca="false">TRUNC(F37+(F37*$H$9),2)</f>
        <v>8.85</v>
      </c>
      <c r="H37" s="68" t="n">
        <f aca="false">TRUNC(E37*G37,2)</f>
        <v>17289.89</v>
      </c>
      <c r="I37" s="69" t="n">
        <f aca="false">H37/$H$81</f>
        <v>0.0030853782933193</v>
      </c>
      <c r="J37" s="70" t="n">
        <f aca="false">L37-F37</f>
        <v>0</v>
      </c>
      <c r="K37" s="71" t="s">
        <v>20</v>
      </c>
      <c r="L37" s="76" t="n">
        <f aca="false">IF(K37="SINAPI",VLOOKUP(B37,[2]SINAPI!G30:K7766,5,"FALSO"),IF(K37="INSUMOS",VLOOKUP(B37,[2]INSUMOS!$A$6:$E$7000,5,"FALSO"),IF(K37="SETOP",VLOOKUP(B37,[2]SETOP!$A$6:$D$5000,4,"FALSO"),IF(K37="SUDECAP",VLOOKUP(B37,[2]SUDECAP!$A$9:$M$5000,5,"FALSO"),"verificar"))))</f>
        <v>6.8</v>
      </c>
      <c r="M37" s="73" t="e">
        <f aca="false">IF(K37="SINAPI",VLOOKUP(B37,[1]SINAPI!$G$6:$K$7600,2,"FALSO"),IF(K37="INSUMOS",VLOOKUP(B37,[1]INSUMOS!$A$6:$E$7000,2,"FALSO"),IF(K37="SETOP",VLOOKUP(B37,[1]SETOP!$A$6:$D$5000,2,"FALSO"),IF(K37="SUDECAP",VLOOKUP(B37,[1]SUDECAP!$A$6:$E$5000,3,"FALSO"),"verificar"))))</f>
        <v>#REF!</v>
      </c>
      <c r="P37" s="31" t="n">
        <v>0</v>
      </c>
      <c r="Q37" s="31" t="n">
        <v>0</v>
      </c>
      <c r="R37" s="74" t="n">
        <v>0</v>
      </c>
      <c r="S37" s="74" t="n">
        <v>0</v>
      </c>
      <c r="T37" s="74" t="n">
        <v>0</v>
      </c>
      <c r="U37" s="74" t="n">
        <v>0</v>
      </c>
      <c r="V37" s="74" t="n">
        <v>0</v>
      </c>
      <c r="W37" s="74" t="n">
        <v>0</v>
      </c>
      <c r="X37" s="74" t="n">
        <v>0</v>
      </c>
      <c r="Y37" s="74" t="n">
        <v>0</v>
      </c>
      <c r="Z37" s="74" t="n">
        <v>1389.43</v>
      </c>
      <c r="AA37" s="74" t="n">
        <v>496.43</v>
      </c>
      <c r="AB37" s="74" t="n">
        <v>67.8</v>
      </c>
      <c r="AC37" s="74" t="n">
        <v>0</v>
      </c>
    </row>
    <row r="38" customFormat="false" ht="30.55" hidden="false" customHeight="false" outlineLevel="0" collapsed="false">
      <c r="A38" s="61" t="s">
        <v>103</v>
      </c>
      <c r="B38" s="75" t="n">
        <v>95875</v>
      </c>
      <c r="C38" s="63" t="s">
        <v>66</v>
      </c>
      <c r="D38" s="64" t="s">
        <v>67</v>
      </c>
      <c r="E38" s="79" t="n">
        <v>25592.9</v>
      </c>
      <c r="F38" s="66" t="n">
        <v>2.41</v>
      </c>
      <c r="G38" s="67" t="n">
        <f aca="false">TRUNC(F38+(F38*$H$9),2)</f>
        <v>3.13</v>
      </c>
      <c r="H38" s="68" t="n">
        <f aca="false">TRUNC(E38*G38,2)</f>
        <v>80105.77</v>
      </c>
      <c r="I38" s="69" t="n">
        <f aca="false">H38/$H$81</f>
        <v>0.014294862716167</v>
      </c>
      <c r="J38" s="70" t="n">
        <f aca="false">L38-F38</f>
        <v>0</v>
      </c>
      <c r="K38" s="71" t="s">
        <v>20</v>
      </c>
      <c r="L38" s="76" t="n">
        <f aca="false">IF(K38="SINAPI",VLOOKUP(B38,[2]SINAPI!G31:K7767,5,"FALSO"),IF(K38="INSUMOS",VLOOKUP(B38,[2]INSUMOS!$A$6:$E$7000,5,"FALSO"),IF(K38="SETOP",VLOOKUP(B38,[2]SETOP!$A$6:$D$5000,4,"FALSO"),IF(K38="SUDECAP",VLOOKUP(B38,[2]SUDECAP!$A$9:$M$5000,5,"FALSO"),"verificar"))))</f>
        <v>2.41</v>
      </c>
      <c r="M38" s="73" t="e">
        <f aca="false">IF(K38="SINAPI",VLOOKUP(B38,[1]SINAPI!$G$6:$K$7600,2,"FALSO"),IF(K38="INSUMOS",VLOOKUP(B38,[1]INSUMOS!$A$6:$E$7000,2,"FALSO"),IF(K38="SETOP",VLOOKUP(B38,[1]SETOP!$A$6:$D$5000,2,"FALSO"),IF(K38="SUDECAP",VLOOKUP(B38,[1]SUDECAP!$A$6:$E$5000,3,"FALSO"),"verificar"))))</f>
        <v>#REF!</v>
      </c>
      <c r="P38" s="31" t="n">
        <v>0</v>
      </c>
      <c r="Q38" s="31" t="n">
        <v>0</v>
      </c>
      <c r="R38" s="74" t="n">
        <v>0</v>
      </c>
      <c r="S38" s="74" t="n">
        <v>0</v>
      </c>
      <c r="T38" s="74" t="n">
        <v>0</v>
      </c>
      <c r="U38" s="74" t="n">
        <v>0</v>
      </c>
      <c r="V38" s="74" t="n">
        <v>0</v>
      </c>
      <c r="W38" s="74" t="n">
        <v>0</v>
      </c>
      <c r="X38" s="74" t="n">
        <v>0</v>
      </c>
      <c r="Y38" s="74" t="n">
        <v>0</v>
      </c>
      <c r="Z38" s="74" t="n">
        <v>18201.47</v>
      </c>
      <c r="AA38" s="74" t="n">
        <v>6503.25</v>
      </c>
      <c r="AB38" s="74" t="n">
        <v>888.18</v>
      </c>
      <c r="AC38" s="74" t="n">
        <v>0</v>
      </c>
    </row>
    <row r="39" customFormat="false" ht="20.85" hidden="false" customHeight="false" outlineLevel="0" collapsed="false">
      <c r="A39" s="61" t="s">
        <v>104</v>
      </c>
      <c r="B39" s="75" t="n">
        <v>93382</v>
      </c>
      <c r="C39" s="63" t="s">
        <v>105</v>
      </c>
      <c r="D39" s="64" t="s">
        <v>64</v>
      </c>
      <c r="E39" s="79" t="n">
        <v>3507.01</v>
      </c>
      <c r="F39" s="66" t="n">
        <v>23.73</v>
      </c>
      <c r="G39" s="67" t="n">
        <f aca="false">TRUNC(F39+(F39*$H$9),2)</f>
        <v>30.88</v>
      </c>
      <c r="H39" s="68" t="n">
        <f aca="false">TRUNC(E39*G39,2)</f>
        <v>108296.46</v>
      </c>
      <c r="I39" s="69" t="n">
        <f aca="false">H39/$H$81</f>
        <v>0.0193254871446448</v>
      </c>
      <c r="J39" s="70" t="n">
        <f aca="false">L39-F39</f>
        <v>0</v>
      </c>
      <c r="K39" s="71" t="s">
        <v>20</v>
      </c>
      <c r="L39" s="76" t="n">
        <f aca="false">IF(K39="SINAPI",VLOOKUP(B39,[2]SINAPI!G32:K7768,5,"FALSO"),IF(K39="INSUMOS",VLOOKUP(B39,[2]INSUMOS!$A$6:$E$7000,5,"FALSO"),IF(K39="SETOP",VLOOKUP(B39,[2]SETOP!$A$6:$D$5000,4,"FALSO"),IF(K39="SUDECAP",VLOOKUP(B39,[2]SUDECAP!$A$9:$M$5000,5,"FALSO"),"verificar"))))</f>
        <v>23.73</v>
      </c>
      <c r="M39" s="73" t="e">
        <f aca="false">IF(K39="SINAPI",VLOOKUP(B39,[1]SINAPI!$G$6:$K$7600,2,"FALSO"),IF(K39="INSUMOS",VLOOKUP(B39,[1]INSUMOS!$A$6:$E$7000,2,"FALSO"),IF(K39="SETOP",VLOOKUP(B39,[1]SETOP!$A$6:$D$5000,2,"FALSO"),IF(K39="SUDECAP",VLOOKUP(B39,[1]SUDECAP!$A$6:$E$5000,3,"FALSO"),"verificar"))))</f>
        <v>#REF!</v>
      </c>
      <c r="P39" s="31" t="n">
        <v>0</v>
      </c>
      <c r="Q39" s="31" t="n">
        <v>0</v>
      </c>
      <c r="R39" s="74" t="n">
        <v>0</v>
      </c>
      <c r="S39" s="74" t="n">
        <v>0</v>
      </c>
      <c r="T39" s="74" t="n">
        <v>0</v>
      </c>
      <c r="U39" s="74" t="n">
        <v>0</v>
      </c>
      <c r="V39" s="74" t="n">
        <v>0</v>
      </c>
      <c r="W39" s="74" t="n">
        <v>0</v>
      </c>
      <c r="X39" s="74" t="n">
        <v>0</v>
      </c>
      <c r="Y39" s="74" t="n">
        <v>0</v>
      </c>
      <c r="Z39" s="74" t="n">
        <v>2491.74</v>
      </c>
      <c r="AA39" s="74" t="n">
        <v>898.13</v>
      </c>
      <c r="AB39" s="74" t="n">
        <v>117.14</v>
      </c>
      <c r="AC39" s="74" t="n">
        <v>0</v>
      </c>
    </row>
    <row r="40" customFormat="false" ht="30.55" hidden="false" customHeight="false" outlineLevel="0" collapsed="false">
      <c r="A40" s="61" t="s">
        <v>106</v>
      </c>
      <c r="B40" s="75" t="n">
        <v>101579</v>
      </c>
      <c r="C40" s="63" t="s">
        <v>107</v>
      </c>
      <c r="D40" s="64" t="s">
        <v>50</v>
      </c>
      <c r="E40" s="79" t="n">
        <v>4875.09</v>
      </c>
      <c r="F40" s="66" t="n">
        <v>48.03</v>
      </c>
      <c r="G40" s="67" t="n">
        <f aca="false">TRUNC(F40+(F40*$H$9),2)</f>
        <v>62.52</v>
      </c>
      <c r="H40" s="68" t="n">
        <f aca="false">TRUNC(E40*G40,2)</f>
        <v>304790.62</v>
      </c>
      <c r="I40" s="69" t="n">
        <f aca="false">H40/$H$81</f>
        <v>0.054389840707797</v>
      </c>
      <c r="J40" s="70" t="n">
        <f aca="false">L40-F40</f>
        <v>0</v>
      </c>
      <c r="K40" s="71" t="s">
        <v>20</v>
      </c>
      <c r="L40" s="76" t="n">
        <f aca="false">IF(K40="SINAPI",VLOOKUP(B40,[2]SINAPI!G33:K7769,5,"FALSO"),IF(K40="INSUMOS",VLOOKUP(B40,[2]INSUMOS!$A$6:$E$7000,5,"FALSO"),IF(K40="SETOP",VLOOKUP(B40,[2]SETOP!$A$6:$D$5000,4,"FALSO"),IF(K40="SUDECAP",VLOOKUP(B40,[2]SUDECAP!$A$9:$M$5000,5,"FALSO"),"verificar"))))</f>
        <v>48.03</v>
      </c>
      <c r="M40" s="73" t="e">
        <f aca="false">IF(K40="SINAPI",VLOOKUP(B40,[1]SINAPI!$G$6:$K$7600,2,"FALSO"),IF(K40="INSUMOS",VLOOKUP(B40,[1]INSUMOS!$A$6:$E$7000,2,"FALSO"),IF(K40="SETOP",VLOOKUP(B40,[1]SETOP!$A$6:$D$5000,2,"FALSO"),IF(K40="SUDECAP",VLOOKUP(B40,[1]SUDECAP!$A$6:$E$5000,3,"FALSO"),"verificar"))))</f>
        <v>#REF!</v>
      </c>
      <c r="P40" s="31" t="n">
        <v>0</v>
      </c>
      <c r="Q40" s="31" t="n">
        <v>0</v>
      </c>
      <c r="R40" s="74" t="n">
        <v>0</v>
      </c>
      <c r="S40" s="74" t="n">
        <v>0</v>
      </c>
      <c r="T40" s="74" t="n">
        <v>0</v>
      </c>
      <c r="U40" s="74" t="n">
        <v>0</v>
      </c>
      <c r="V40" s="74" t="n">
        <v>0</v>
      </c>
      <c r="W40" s="74" t="n">
        <v>0</v>
      </c>
      <c r="X40" s="74" t="n">
        <v>0</v>
      </c>
      <c r="Y40" s="74" t="n">
        <v>0</v>
      </c>
      <c r="Z40" s="74" t="n">
        <v>3881.5</v>
      </c>
      <c r="AA40" s="74" t="n">
        <v>993.59</v>
      </c>
      <c r="AB40" s="74" t="n">
        <v>0</v>
      </c>
      <c r="AC40" s="74" t="n">
        <v>0</v>
      </c>
    </row>
    <row r="41" customFormat="false" ht="30.55" hidden="false" customHeight="false" outlineLevel="0" collapsed="false">
      <c r="A41" s="61" t="s">
        <v>108</v>
      </c>
      <c r="B41" s="75" t="n">
        <v>101587</v>
      </c>
      <c r="C41" s="63" t="s">
        <v>109</v>
      </c>
      <c r="D41" s="64" t="s">
        <v>50</v>
      </c>
      <c r="E41" s="79" t="n">
        <v>283.02</v>
      </c>
      <c r="F41" s="66" t="n">
        <v>71.51</v>
      </c>
      <c r="G41" s="67" t="n">
        <f aca="false">TRUNC(F41+(F41*$H$9),2)</f>
        <v>93.08</v>
      </c>
      <c r="H41" s="68" t="n">
        <f aca="false">TRUNC(E41*G41,2)</f>
        <v>26343.5</v>
      </c>
      <c r="I41" s="69" t="n">
        <f aca="false">H41/$H$81</f>
        <v>0.00470099364831454</v>
      </c>
      <c r="J41" s="70" t="n">
        <f aca="false">L41-F41</f>
        <v>0</v>
      </c>
      <c r="K41" s="71" t="s">
        <v>20</v>
      </c>
      <c r="L41" s="76" t="n">
        <f aca="false">IF(K41="SINAPI",VLOOKUP(B41,[2]SINAPI!G34:K7770,5,"FALSO"),IF(K41="INSUMOS",VLOOKUP(B41,[2]INSUMOS!$A$6:$E$7000,5,"FALSO"),IF(K41="SETOP",VLOOKUP(B41,[2]SETOP!$A$6:$D$5000,4,"FALSO"),IF(K41="SUDECAP",VLOOKUP(B41,[2]SUDECAP!$A$9:$M$5000,5,"FALSO"),"verificar"))))</f>
        <v>71.51</v>
      </c>
      <c r="M41" s="73" t="e">
        <f aca="false">IF(K41="SINAPI",VLOOKUP(B41,[1]SINAPI!$G$6:$K$7600,2,"FALSO"),IF(K41="INSUMOS",VLOOKUP(B41,[1]INSUMOS!$A$6:$E$7000,2,"FALSO"),IF(K41="SETOP",VLOOKUP(B41,[1]SETOP!$A$6:$D$5000,2,"FALSO"),IF(K41="SUDECAP",VLOOKUP(B41,[1]SUDECAP!$A$6:$E$5000,3,"FALSO"),"verificar"))))</f>
        <v>#REF!</v>
      </c>
      <c r="P41" s="31" t="n">
        <v>0</v>
      </c>
      <c r="Q41" s="31" t="n">
        <v>0</v>
      </c>
      <c r="R41" s="74" t="n">
        <v>0</v>
      </c>
      <c r="S41" s="74" t="n">
        <v>0</v>
      </c>
      <c r="T41" s="74" t="n">
        <v>0</v>
      </c>
      <c r="U41" s="74" t="n">
        <v>0</v>
      </c>
      <c r="V41" s="74" t="n">
        <v>0</v>
      </c>
      <c r="W41" s="74" t="n">
        <v>0</v>
      </c>
      <c r="X41" s="74" t="n">
        <v>0</v>
      </c>
      <c r="Y41" s="74" t="n">
        <v>0</v>
      </c>
      <c r="Z41" s="74" t="n">
        <v>0</v>
      </c>
      <c r="AA41" s="74" t="n">
        <v>283.02</v>
      </c>
      <c r="AB41" s="74" t="n">
        <v>0</v>
      </c>
      <c r="AC41" s="74" t="n">
        <v>0</v>
      </c>
    </row>
    <row r="42" s="4" customFormat="true" ht="12.75" hidden="false" customHeight="true" outlineLevel="0" collapsed="false">
      <c r="A42" s="53" t="s">
        <v>110</v>
      </c>
      <c r="B42" s="54"/>
      <c r="C42" s="55" t="s">
        <v>111</v>
      </c>
      <c r="D42" s="54"/>
      <c r="E42" s="56"/>
      <c r="F42" s="57"/>
      <c r="G42" s="57" t="n">
        <f aca="false">SUM(H43:H57)</f>
        <v>1576766.77</v>
      </c>
      <c r="H42" s="58" t="n">
        <v>0</v>
      </c>
      <c r="I42" s="59"/>
      <c r="J42" s="70" t="n">
        <f aca="false">L42-F42</f>
        <v>0</v>
      </c>
      <c r="K42" s="60"/>
      <c r="L42" s="60"/>
      <c r="M42" s="60"/>
      <c r="N42" s="60"/>
      <c r="P42" s="31"/>
      <c r="Q42" s="31"/>
      <c r="R42" s="52"/>
      <c r="S42" s="52"/>
      <c r="T42" s="52"/>
      <c r="U42" s="52"/>
      <c r="V42" s="52"/>
      <c r="W42" s="52"/>
      <c r="X42" s="52"/>
      <c r="Y42" s="52"/>
      <c r="Z42" s="52"/>
      <c r="AA42" s="52"/>
      <c r="AB42" s="52"/>
      <c r="AC42" s="52"/>
    </row>
    <row r="43" customFormat="false" ht="40.25" hidden="false" customHeight="false" outlineLevel="0" collapsed="false">
      <c r="A43" s="61" t="s">
        <v>112</v>
      </c>
      <c r="B43" s="75" t="n">
        <v>92851</v>
      </c>
      <c r="C43" s="63" t="s">
        <v>113</v>
      </c>
      <c r="D43" s="64" t="s">
        <v>76</v>
      </c>
      <c r="E43" s="79" t="n">
        <v>222.06</v>
      </c>
      <c r="F43" s="66" t="n">
        <v>231.25</v>
      </c>
      <c r="G43" s="67" t="n">
        <f aca="false">TRUNC(F43*$H$9+F43,2)</f>
        <v>301.01</v>
      </c>
      <c r="H43" s="68" t="n">
        <f aca="false">TRUNC(E43*G43,2)</f>
        <v>66842.28</v>
      </c>
      <c r="I43" s="69" t="n">
        <f aca="false">H43/$H$81</f>
        <v>0.0119279949026842</v>
      </c>
      <c r="J43" s="70" t="n">
        <f aca="false">L43-F43</f>
        <v>0</v>
      </c>
      <c r="K43" s="71" t="s">
        <v>20</v>
      </c>
      <c r="L43" s="76" t="n">
        <f aca="false">IF(K43="SINAPI",VLOOKUP(B43,[2]SINAPI!G36:K7772,5,"FALSO"),IF(K43="INSUMOS",VLOOKUP(B43,[2]INSUMOS!$A$6:$E$7000,5,"FALSO"),IF(K43="SETOP",VLOOKUP(B43,[2]SETOP!$A$6:$D$5000,4,"FALSO"),IF(K43="SUDECAP",VLOOKUP(B43,[2]SUDECAP!$A$9:$M$5000,5,"FALSO"),"verificar"))))</f>
        <v>231.25</v>
      </c>
      <c r="M43" s="73" t="e">
        <f aca="false">IF(K43="SINAPI",VLOOKUP(B43,[1]SINAPI!$G$6:$K$7600,2,"FALSO"),IF(K43="INSUMOS",VLOOKUP(B43,[1]INSUMOS!$A$6:$E$7000,2,"FALSO"),IF(K43="SETOP",VLOOKUP(B43,[1]SETOP!$A$6:$D$5000,2,"FALSO"),IF(K43="SUDECAP",VLOOKUP(B43,[1]SUDECAP!$A$6:$E$5000,3,"FALSO"),"verificar"))))</f>
        <v>#REF!</v>
      </c>
      <c r="P43" s="31" t="n">
        <v>0</v>
      </c>
      <c r="Q43" s="31" t="n">
        <v>0</v>
      </c>
      <c r="R43" s="74" t="n">
        <v>0</v>
      </c>
      <c r="S43" s="74" t="n">
        <v>0</v>
      </c>
      <c r="T43" s="74" t="n">
        <v>0</v>
      </c>
      <c r="U43" s="74" t="n">
        <v>0</v>
      </c>
      <c r="V43" s="74" t="n">
        <v>0</v>
      </c>
      <c r="W43" s="74" t="n">
        <v>0</v>
      </c>
      <c r="X43" s="74" t="n">
        <v>0</v>
      </c>
      <c r="Y43" s="74" t="n">
        <v>0</v>
      </c>
      <c r="Z43" s="74" t="n">
        <v>70</v>
      </c>
      <c r="AA43" s="74" t="n">
        <v>39.2</v>
      </c>
      <c r="AB43" s="74" t="n">
        <v>112.86</v>
      </c>
      <c r="AC43" s="74" t="n">
        <v>0</v>
      </c>
    </row>
    <row r="44" customFormat="false" ht="40.25" hidden="false" customHeight="false" outlineLevel="0" collapsed="false">
      <c r="A44" s="61" t="s">
        <v>114</v>
      </c>
      <c r="B44" s="75" t="n">
        <v>92855</v>
      </c>
      <c r="C44" s="63" t="s">
        <v>115</v>
      </c>
      <c r="D44" s="64" t="s">
        <v>76</v>
      </c>
      <c r="E44" s="79" t="n">
        <v>418.46</v>
      </c>
      <c r="F44" s="66" t="n">
        <v>504.36</v>
      </c>
      <c r="G44" s="67" t="n">
        <f aca="false">TRUNC(F44*$H$9+F44,2)</f>
        <v>656.52</v>
      </c>
      <c r="H44" s="68" t="n">
        <f aca="false">TRUNC(E44*G44,2)</f>
        <v>274727.35</v>
      </c>
      <c r="I44" s="69" t="n">
        <f aca="false">H44/$H$81</f>
        <v>0.0490250546574405</v>
      </c>
      <c r="J44" s="70" t="n">
        <f aca="false">L44-F44</f>
        <v>0</v>
      </c>
      <c r="K44" s="71" t="s">
        <v>20</v>
      </c>
      <c r="L44" s="76" t="n">
        <f aca="false">IF(K44="SINAPI",VLOOKUP(B44,[2]SINAPI!G37:K7773,5,"FALSO"),IF(K44="INSUMOS",VLOOKUP(B44,[2]INSUMOS!$A$6:$E$7000,5,"FALSO"),IF(K44="SETOP",VLOOKUP(B44,[2]SETOP!$A$6:$D$5000,4,"FALSO"),IF(K44="SUDECAP",VLOOKUP(B44,[2]SUDECAP!$A$9:$M$5000,5,"FALSO"),"verificar"))))</f>
        <v>504.36</v>
      </c>
      <c r="M44" s="73" t="e">
        <f aca="false">IF(K44="SINAPI",VLOOKUP(B44,[1]SINAPI!$G$6:$K$7600,2,"FALSO"),IF(K44="INSUMOS",VLOOKUP(B44,[1]INSUMOS!$A$6:$E$7000,2,"FALSO"),IF(K44="SETOP",VLOOKUP(B44,[1]SETOP!$A$6:$D$5000,2,"FALSO"),IF(K44="SUDECAP",VLOOKUP(B44,[1]SUDECAP!$A$6:$E$5000,3,"FALSO"),"verificar"))))</f>
        <v>#REF!</v>
      </c>
      <c r="P44" s="31" t="n">
        <v>0</v>
      </c>
      <c r="Q44" s="31" t="n">
        <v>0</v>
      </c>
      <c r="R44" s="74" t="n">
        <v>0</v>
      </c>
      <c r="S44" s="74" t="n">
        <v>0</v>
      </c>
      <c r="T44" s="74" t="n">
        <v>0</v>
      </c>
      <c r="U44" s="74" t="n">
        <v>0</v>
      </c>
      <c r="V44" s="74" t="n">
        <v>0</v>
      </c>
      <c r="W44" s="74" t="n">
        <v>0</v>
      </c>
      <c r="X44" s="74" t="n">
        <v>0</v>
      </c>
      <c r="Y44" s="74" t="n">
        <v>0</v>
      </c>
      <c r="Z44" s="74" t="n">
        <v>340.18</v>
      </c>
      <c r="AA44" s="74" t="n">
        <v>78.28</v>
      </c>
      <c r="AB44" s="74" t="n">
        <v>0</v>
      </c>
      <c r="AC44" s="74" t="n">
        <v>0</v>
      </c>
    </row>
    <row r="45" customFormat="false" ht="40.25" hidden="false" customHeight="false" outlineLevel="0" collapsed="false">
      <c r="A45" s="61" t="s">
        <v>116</v>
      </c>
      <c r="B45" s="75" t="n">
        <v>92859</v>
      </c>
      <c r="C45" s="63" t="s">
        <v>117</v>
      </c>
      <c r="D45" s="64" t="s">
        <v>76</v>
      </c>
      <c r="E45" s="79" t="n">
        <v>263.94</v>
      </c>
      <c r="F45" s="66" t="n">
        <v>679.47</v>
      </c>
      <c r="G45" s="67" t="n">
        <f aca="false">TRUNC(F45*$H$9+F45,2)</f>
        <v>884.46</v>
      </c>
      <c r="H45" s="68" t="n">
        <f aca="false">TRUNC(E45*G45,2)</f>
        <v>233444.37</v>
      </c>
      <c r="I45" s="69" t="n">
        <f aca="false">H45/$H$81</f>
        <v>0.0416581130299614</v>
      </c>
      <c r="J45" s="70" t="n">
        <f aca="false">L45-F45</f>
        <v>0</v>
      </c>
      <c r="K45" s="71" t="s">
        <v>20</v>
      </c>
      <c r="L45" s="76" t="n">
        <f aca="false">IF(K45="SINAPI",VLOOKUP(B45,[2]SINAPI!G38:K7774,5,"FALSO"),IF(K45="INSUMOS",VLOOKUP(B45,[2]INSUMOS!$A$6:$E$7000,5,"FALSO"),IF(K45="SETOP",VLOOKUP(B45,[2]SETOP!$A$6:$D$5000,4,"FALSO"),IF(K45="SUDECAP",VLOOKUP(B45,[2]SUDECAP!$A$9:$M$5000,5,"FALSO"),"verificar"))))</f>
        <v>679.47</v>
      </c>
      <c r="M45" s="73" t="e">
        <f aca="false">IF(K45="SINAPI",VLOOKUP(B45,[1]SINAPI!$G$6:$K$7600,2,"FALSO"),IF(K45="INSUMOS",VLOOKUP(B45,[1]INSUMOS!$A$6:$E$7000,2,"FALSO"),IF(K45="SETOP",VLOOKUP(B45,[1]SETOP!$A$6:$D$5000,2,"FALSO"),IF(K45="SUDECAP",VLOOKUP(B45,[1]SUDECAP!$A$6:$E$5000,3,"FALSO"),"verificar"))))</f>
        <v>#REF!</v>
      </c>
      <c r="P45" s="31" t="n">
        <v>0</v>
      </c>
      <c r="Q45" s="31" t="n">
        <v>0</v>
      </c>
      <c r="R45" s="74" t="n">
        <v>0</v>
      </c>
      <c r="S45" s="74" t="n">
        <v>0</v>
      </c>
      <c r="T45" s="74" t="n">
        <v>0</v>
      </c>
      <c r="U45" s="74" t="n">
        <v>0</v>
      </c>
      <c r="V45" s="74" t="n">
        <v>0</v>
      </c>
      <c r="W45" s="74" t="n">
        <v>0</v>
      </c>
      <c r="X45" s="74" t="n">
        <v>0</v>
      </c>
      <c r="Y45" s="74" t="n">
        <v>0</v>
      </c>
      <c r="Z45" s="74" t="n">
        <v>182.71</v>
      </c>
      <c r="AA45" s="74" t="n">
        <v>81.23</v>
      </c>
      <c r="AB45" s="74" t="n">
        <v>0</v>
      </c>
      <c r="AC45" s="74" t="n">
        <v>0</v>
      </c>
    </row>
    <row r="46" customFormat="false" ht="40.25" hidden="false" customHeight="false" outlineLevel="0" collapsed="false">
      <c r="A46" s="61" t="s">
        <v>118</v>
      </c>
      <c r="B46" s="75" t="n">
        <v>92863</v>
      </c>
      <c r="C46" s="63" t="s">
        <v>119</v>
      </c>
      <c r="D46" s="64" t="s">
        <v>76</v>
      </c>
      <c r="E46" s="79" t="n">
        <v>253.41</v>
      </c>
      <c r="F46" s="66" t="n">
        <v>1032.6</v>
      </c>
      <c r="G46" s="67" t="n">
        <f aca="false">TRUNC(F46*$H$9+F46,2)</f>
        <v>1344.13</v>
      </c>
      <c r="H46" s="68" t="n">
        <f aca="false">TRUNC(E46*G46,2)</f>
        <v>340615.98</v>
      </c>
      <c r="I46" s="69" t="n">
        <f aca="false">H46/$H$81</f>
        <v>0.0607828708597731</v>
      </c>
      <c r="J46" s="70" t="n">
        <f aca="false">L46-F46</f>
        <v>0</v>
      </c>
      <c r="K46" s="71" t="s">
        <v>20</v>
      </c>
      <c r="L46" s="76" t="n">
        <f aca="false">IF(K46="SINAPI",VLOOKUP(B46,[2]SINAPI!G39:K7775,5,"FALSO"),IF(K46="INSUMOS",VLOOKUP(B46,[2]INSUMOS!$A$6:$E$7000,5,"FALSO"),IF(K46="SETOP",VLOOKUP(B46,[2]SETOP!$A$6:$D$5000,4,"FALSO"),IF(K46="SUDECAP",VLOOKUP(B46,[2]SUDECAP!$A$9:$M$5000,5,"FALSO"),"verificar"))))</f>
        <v>1032.6</v>
      </c>
      <c r="M46" s="73" t="e">
        <f aca="false">IF(K46="SINAPI",VLOOKUP(B46,[1]SINAPI!$G$6:$K$7600,2,"FALSO"),IF(K46="INSUMOS",VLOOKUP(B46,[1]INSUMOS!$A$6:$E$7000,2,"FALSO"),IF(K46="SETOP",VLOOKUP(B46,[1]SETOP!$A$6:$D$5000,2,"FALSO"),IF(K46="SUDECAP",VLOOKUP(B46,[1]SUDECAP!$A$6:$E$5000,3,"FALSO"),"verificar"))))</f>
        <v>#REF!</v>
      </c>
      <c r="P46" s="31" t="n">
        <v>0</v>
      </c>
      <c r="Q46" s="31" t="n">
        <v>0</v>
      </c>
      <c r="R46" s="74" t="n">
        <v>0</v>
      </c>
      <c r="S46" s="74" t="n">
        <v>0</v>
      </c>
      <c r="T46" s="74" t="n">
        <v>0</v>
      </c>
      <c r="U46" s="74" t="n">
        <v>0</v>
      </c>
      <c r="V46" s="74" t="n">
        <v>0</v>
      </c>
      <c r="W46" s="74" t="n">
        <v>0</v>
      </c>
      <c r="X46" s="74" t="n">
        <v>0</v>
      </c>
      <c r="Y46" s="74" t="n">
        <v>0</v>
      </c>
      <c r="Z46" s="74" t="n">
        <v>253.41</v>
      </c>
      <c r="AA46" s="74" t="n">
        <v>0</v>
      </c>
      <c r="AB46" s="74" t="n">
        <v>0</v>
      </c>
      <c r="AC46" s="74" t="n">
        <v>0</v>
      </c>
    </row>
    <row r="47" customFormat="false" ht="40.25" hidden="false" customHeight="false" outlineLevel="0" collapsed="false">
      <c r="A47" s="61" t="s">
        <v>120</v>
      </c>
      <c r="B47" s="75" t="s">
        <v>121</v>
      </c>
      <c r="C47" s="63" t="s">
        <v>122</v>
      </c>
      <c r="D47" s="64" t="s">
        <v>76</v>
      </c>
      <c r="E47" s="79" t="n">
        <v>91.29</v>
      </c>
      <c r="F47" s="66" t="n">
        <v>822.54</v>
      </c>
      <c r="G47" s="67" t="n">
        <f aca="false">TRUNC(F47*$H$9+F47,2)</f>
        <v>1070.7</v>
      </c>
      <c r="H47" s="68" t="n">
        <f aca="false">TRUNC(E47*G47,2)</f>
        <v>97744.2</v>
      </c>
      <c r="I47" s="69" t="n">
        <f aca="false">H47/$H$81</f>
        <v>0.0174424379205339</v>
      </c>
      <c r="J47" s="70" t="n">
        <f aca="false">L47-F47</f>
        <v>0</v>
      </c>
      <c r="K47" s="71" t="s">
        <v>28</v>
      </c>
      <c r="L47" s="76" t="n">
        <f aca="false">IF(K47="SINAPI",VLOOKUP(B47,[2]SINAPI!G40:K7776,5,"FALSO"),IF(K47="INSUMOS",VLOOKUP(B47,[2]INSUMOS!$A$6:$E$7000,5,"FALSO"),IF(K47="SETOP",VLOOKUP(B47,[2]SETOP!$A$6:$D$5000,4,"FALSO"),IF(K47="SUDECAP",VLOOKUP(B47,[2]SUDECAP!$A$9:$M$5000,5,"FALSO"),"verificar"))))</f>
        <v>822.54</v>
      </c>
      <c r="M47" s="73" t="e">
        <f aca="false">IF(K47="SINAPI",VLOOKUP(B47,[1]SINAPI!$G$6:$K$7600,2,"FALSO"),IF(K47="INSUMOS",VLOOKUP(B47,[1]INSUMOS!$A$6:$E$7000,2,"FALSO"),IF(K47="SETOP",VLOOKUP(B47,[1]SETOP!$A$6:$D$5000,2,"FALSO"),IF(K47="SUDECAP",VLOOKUP(B47,[1]SUDECAP!$A$6:$E$5000,3,"FALSO"),"verificar"))))</f>
        <v>#REF!</v>
      </c>
      <c r="P47" s="31" t="n">
        <v>0</v>
      </c>
      <c r="Q47" s="31" t="n">
        <v>0</v>
      </c>
      <c r="R47" s="74" t="n">
        <v>0</v>
      </c>
      <c r="S47" s="74" t="n">
        <v>0</v>
      </c>
      <c r="T47" s="74" t="n">
        <v>0</v>
      </c>
      <c r="U47" s="74" t="n">
        <v>0</v>
      </c>
      <c r="V47" s="74" t="n">
        <v>0</v>
      </c>
      <c r="W47" s="74" t="n">
        <v>0</v>
      </c>
      <c r="X47" s="74" t="n">
        <v>0</v>
      </c>
      <c r="Y47" s="74" t="n">
        <v>0</v>
      </c>
      <c r="Z47" s="74" t="n">
        <v>0</v>
      </c>
      <c r="AA47" s="74" t="n">
        <v>91.29</v>
      </c>
      <c r="AB47" s="74" t="n">
        <v>0</v>
      </c>
      <c r="AC47" s="74" t="n">
        <v>0</v>
      </c>
    </row>
    <row r="48" customFormat="false" ht="49.95" hidden="false" customHeight="false" outlineLevel="0" collapsed="false">
      <c r="A48" s="61" t="s">
        <v>123</v>
      </c>
      <c r="B48" s="75" t="s">
        <v>124</v>
      </c>
      <c r="C48" s="63" t="s">
        <v>125</v>
      </c>
      <c r="D48" s="64" t="s">
        <v>126</v>
      </c>
      <c r="E48" s="79" t="n">
        <v>2</v>
      </c>
      <c r="F48" s="66" t="n">
        <v>1006.56</v>
      </c>
      <c r="G48" s="67" t="n">
        <f aca="false">TRUNC(F48*$H$9+F48,2)</f>
        <v>1310.23</v>
      </c>
      <c r="H48" s="68" t="n">
        <f aca="false">TRUNC(E48*G48,2)</f>
        <v>2620.46</v>
      </c>
      <c r="I48" s="69" t="n">
        <f aca="false">H48/$H$81</f>
        <v>0.000467620696401857</v>
      </c>
      <c r="J48" s="70" t="n">
        <f aca="false">L48-F48</f>
        <v>0</v>
      </c>
      <c r="K48" s="71" t="s">
        <v>28</v>
      </c>
      <c r="L48" s="76" t="n">
        <f aca="false">IF(K48="SINAPI",VLOOKUP(B48,[2]SINAPI!G41:K7777,5,"FALSO"),IF(K48="INSUMOS",VLOOKUP(B48,[2]INSUMOS!$A$6:$E$7000,5,"FALSO"),IF(K48="SETOP",VLOOKUP(B48,[2]SETOP!$A$6:$D$5000,4,"FALSO"),IF(K48="SUDECAP",VLOOKUP(B48,[2]SUDECAP!$A$9:$M$5000,5,"FALSO"),"verificar"))))</f>
        <v>1006.56</v>
      </c>
      <c r="M48" s="73" t="e">
        <f aca="false">IF(K48="SINAPI",VLOOKUP(B48,[1]SINAPI!$G$6:$K$7600,2,"FALSO"),IF(K48="INSUMOS",VLOOKUP(B48,[1]INSUMOS!$A$6:$E$7000,2,"FALSO"),IF(K48="SETOP",VLOOKUP(B48,[1]SETOP!$A$6:$D$5000,2,"FALSO"),IF(K48="SUDECAP",VLOOKUP(B48,[1]SUDECAP!$A$6:$E$5000,3,"FALSO"),"verificar"))))</f>
        <v>#REF!</v>
      </c>
      <c r="P48" s="31" t="n">
        <v>0</v>
      </c>
      <c r="Q48" s="31" t="n">
        <v>0</v>
      </c>
      <c r="R48" s="74" t="n">
        <v>0</v>
      </c>
      <c r="S48" s="74" t="n">
        <v>0</v>
      </c>
      <c r="T48" s="74" t="n">
        <v>0</v>
      </c>
      <c r="U48" s="74" t="n">
        <v>0</v>
      </c>
      <c r="V48" s="74" t="n">
        <v>0</v>
      </c>
      <c r="W48" s="74" t="n">
        <v>0</v>
      </c>
      <c r="X48" s="74" t="n">
        <v>0</v>
      </c>
      <c r="Y48" s="74" t="n">
        <v>0</v>
      </c>
      <c r="Z48" s="74" t="n">
        <v>0</v>
      </c>
      <c r="AA48" s="74" t="n">
        <v>0</v>
      </c>
      <c r="AB48" s="74" t="n">
        <v>2</v>
      </c>
      <c r="AC48" s="74" t="n">
        <v>0</v>
      </c>
    </row>
    <row r="49" customFormat="false" ht="30.55" hidden="false" customHeight="false" outlineLevel="0" collapsed="false">
      <c r="A49" s="61" t="s">
        <v>127</v>
      </c>
      <c r="B49" s="75" t="s">
        <v>128</v>
      </c>
      <c r="C49" s="63" t="s">
        <v>129</v>
      </c>
      <c r="D49" s="64" t="s">
        <v>130</v>
      </c>
      <c r="E49" s="79" t="n">
        <v>2076.57</v>
      </c>
      <c r="F49" s="66" t="n">
        <v>4.95</v>
      </c>
      <c r="G49" s="67" t="n">
        <f aca="false">TRUNC(F49*$H$9+F49,2)</f>
        <v>6.44</v>
      </c>
      <c r="H49" s="68" t="n">
        <f aca="false">TRUNC(E49*G49,2)</f>
        <v>13373.11</v>
      </c>
      <c r="I49" s="69" t="n">
        <f aca="false">H49/$H$81</f>
        <v>0.00238642948614313</v>
      </c>
      <c r="J49" s="70" t="n">
        <f aca="false">L49-F49</f>
        <v>0</v>
      </c>
      <c r="K49" s="71" t="s">
        <v>28</v>
      </c>
      <c r="L49" s="76" t="n">
        <f aca="false">IF(K49="SINAPI",VLOOKUP(B49,[2]SINAPI!G42:K7778,5,"FALSO"),IF(K49="INSUMOS",VLOOKUP(B49,[2]INSUMOS!$A$6:$E$7000,5,"FALSO"),IF(K49="SETOP",VLOOKUP(B49,[2]SETOP!$A$6:$D$5000,4,"FALSO"),IF(K49="SUDECAP",VLOOKUP(B49,[2]SUDECAP!$A$9:$M$5000,5,"FALSO"),"verificar"))))</f>
        <v>4.95</v>
      </c>
      <c r="M49" s="73" t="e">
        <f aca="false">IF(K49="SINAPI",VLOOKUP(B49,[1]SINAPI!$G$6:$K$7600,2,"FALSO"),IF(K49="INSUMOS",VLOOKUP(B49,[1]INSUMOS!$A$6:$E$7000,2,"FALSO"),IF(K49="SETOP",VLOOKUP(B49,[1]SETOP!$A$6:$D$5000,2,"FALSO"),IF(K49="SUDECAP",VLOOKUP(B49,[1]SUDECAP!$A$6:$E$5000,3,"FALSO"),"verificar"))))</f>
        <v>#REF!</v>
      </c>
      <c r="P49" s="31" t="n">
        <v>0</v>
      </c>
      <c r="Q49" s="31" t="n">
        <v>0</v>
      </c>
      <c r="R49" s="74" t="n">
        <v>0</v>
      </c>
      <c r="S49" s="74" t="n">
        <v>0</v>
      </c>
      <c r="T49" s="74" t="n">
        <v>0</v>
      </c>
      <c r="U49" s="74" t="n">
        <v>0</v>
      </c>
      <c r="V49" s="74" t="n">
        <v>0</v>
      </c>
      <c r="W49" s="74" t="n">
        <v>0</v>
      </c>
      <c r="X49" s="74" t="n">
        <v>0</v>
      </c>
      <c r="Y49" s="74" t="n">
        <v>0</v>
      </c>
      <c r="Z49" s="74" t="n">
        <v>1452.21</v>
      </c>
      <c r="AA49" s="74" t="n">
        <v>511.5</v>
      </c>
      <c r="AB49" s="74" t="n">
        <v>112.86</v>
      </c>
      <c r="AC49" s="74" t="n">
        <v>0</v>
      </c>
    </row>
    <row r="50" customFormat="false" ht="20.85" hidden="false" customHeight="false" outlineLevel="0" collapsed="false">
      <c r="A50" s="61" t="s">
        <v>131</v>
      </c>
      <c r="B50" s="75" t="n">
        <v>101618</v>
      </c>
      <c r="C50" s="63" t="s">
        <v>132</v>
      </c>
      <c r="D50" s="64" t="s">
        <v>64</v>
      </c>
      <c r="E50" s="79" t="n">
        <v>711.76</v>
      </c>
      <c r="F50" s="66" t="n">
        <v>255.07</v>
      </c>
      <c r="G50" s="67" t="n">
        <f aca="false">TRUNC(F50*$H$9+F50,2)</f>
        <v>332.02</v>
      </c>
      <c r="H50" s="68" t="n">
        <f aca="false">TRUNC(E50*G50,2)</f>
        <v>236318.55</v>
      </c>
      <c r="I50" s="69" t="n">
        <f aca="false">H50/$H$81</f>
        <v>0.0421710100225445</v>
      </c>
      <c r="J50" s="70" t="n">
        <f aca="false">L50-F50</f>
        <v>0</v>
      </c>
      <c r="K50" s="71" t="s">
        <v>20</v>
      </c>
      <c r="L50" s="76" t="n">
        <f aca="false">IF(K50="SINAPI",VLOOKUP(B50,[2]SINAPI!G43:K7779,5,"FALSO"),IF(K50="INSUMOS",VLOOKUP(B50,[2]INSUMOS!$A$6:$E$7000,5,"FALSO"),IF(K50="SETOP",VLOOKUP(B50,[2]SETOP!$A$6:$D$5000,4,"FALSO"),IF(K50="SUDECAP",VLOOKUP(B50,[2]SUDECAP!$A$9:$M$5000,5,"FALSO"),"verificar"))))</f>
        <v>255.07</v>
      </c>
      <c r="M50" s="73" t="e">
        <f aca="false">IF(K50="SINAPI",VLOOKUP(B50,[1]SINAPI!$G$6:$K$7600,2,"FALSO"),IF(K50="INSUMOS",VLOOKUP(B50,[1]INSUMOS!$A$6:$E$7000,2,"FALSO"),IF(K50="SETOP",VLOOKUP(B50,[1]SETOP!$A$6:$D$5000,2,"FALSO"),IF(K50="SUDECAP",VLOOKUP(B50,[1]SUDECAP!$A$6:$E$5000,3,"FALSO"),"verificar"))))</f>
        <v>#REF!</v>
      </c>
      <c r="P50" s="31" t="n">
        <v>0</v>
      </c>
      <c r="Q50" s="31" t="n">
        <v>0</v>
      </c>
      <c r="R50" s="74" t="n">
        <v>0</v>
      </c>
      <c r="S50" s="74" t="n">
        <v>0</v>
      </c>
      <c r="T50" s="74" t="n">
        <v>0</v>
      </c>
      <c r="U50" s="74" t="n">
        <v>0</v>
      </c>
      <c r="V50" s="74" t="n">
        <v>0</v>
      </c>
      <c r="W50" s="74" t="n">
        <v>0</v>
      </c>
      <c r="X50" s="74" t="n">
        <v>0</v>
      </c>
      <c r="Y50" s="74" t="n">
        <v>0</v>
      </c>
      <c r="Z50" s="74" t="n">
        <v>499.06</v>
      </c>
      <c r="AA50" s="74" t="n">
        <v>180.96</v>
      </c>
      <c r="AB50" s="74" t="n">
        <v>31.74</v>
      </c>
      <c r="AC50" s="74" t="n">
        <v>0</v>
      </c>
    </row>
    <row r="51" customFormat="false" ht="30.55" hidden="false" customHeight="false" outlineLevel="0" collapsed="false">
      <c r="A51" s="61" t="s">
        <v>133</v>
      </c>
      <c r="B51" s="75" t="n">
        <v>99270</v>
      </c>
      <c r="C51" s="63" t="s">
        <v>134</v>
      </c>
      <c r="D51" s="64" t="s">
        <v>135</v>
      </c>
      <c r="E51" s="79" t="n">
        <v>5</v>
      </c>
      <c r="F51" s="66" t="n">
        <v>629.36</v>
      </c>
      <c r="G51" s="67" t="n">
        <f aca="false">TRUNC(F51*$H$9+F51,2)</f>
        <v>819.23</v>
      </c>
      <c r="H51" s="68" t="n">
        <f aca="false">TRUNC(E51*G51,2)</f>
        <v>4096.15</v>
      </c>
      <c r="I51" s="69" t="n">
        <f aca="false">H51/$H$81</f>
        <v>0.000730957356939799</v>
      </c>
      <c r="J51" s="70" t="n">
        <f aca="false">L51-F51</f>
        <v>0</v>
      </c>
      <c r="K51" s="71" t="s">
        <v>20</v>
      </c>
      <c r="L51" s="76" t="n">
        <f aca="false">IF(K51="SINAPI",VLOOKUP(B51,[2]SINAPI!G44:K7780,5,"FALSO"),IF(K51="INSUMOS",VLOOKUP(B51,[2]INSUMOS!$A$6:$E$7000,5,"FALSO"),IF(K51="SETOP",VLOOKUP(B51,[2]SETOP!$A$6:$D$5000,4,"FALSO"),IF(K51="SUDECAP",VLOOKUP(B51,[2]SUDECAP!$A$9:$M$5000,5,"FALSO"),"verificar"))))</f>
        <v>629.36</v>
      </c>
      <c r="M51" s="73" t="e">
        <f aca="false">IF(K51="SINAPI",VLOOKUP(B51,[1]SINAPI!$G$6:$K$7600,2,"FALSO"),IF(K51="INSUMOS",VLOOKUP(B51,[1]INSUMOS!$A$6:$E$7000,2,"FALSO"),IF(K51="SETOP",VLOOKUP(B51,[1]SETOP!$A$6:$D$5000,2,"FALSO"),IF(K51="SUDECAP",VLOOKUP(B51,[1]SUDECAP!$A$6:$E$5000,3,"FALSO"),"verificar"))))</f>
        <v>#REF!</v>
      </c>
      <c r="P51" s="31" t="n">
        <v>0</v>
      </c>
      <c r="Q51" s="31" t="n">
        <v>0</v>
      </c>
      <c r="R51" s="74" t="n">
        <v>0</v>
      </c>
      <c r="S51" s="74" t="n">
        <v>0</v>
      </c>
      <c r="T51" s="74" t="n">
        <v>0</v>
      </c>
      <c r="U51" s="74" t="n">
        <v>0</v>
      </c>
      <c r="V51" s="74" t="n">
        <v>0</v>
      </c>
      <c r="W51" s="74" t="n">
        <v>0</v>
      </c>
      <c r="X51" s="74" t="n">
        <v>0</v>
      </c>
      <c r="Y51" s="74" t="n">
        <v>0</v>
      </c>
      <c r="Z51" s="74" t="n">
        <v>3</v>
      </c>
      <c r="AA51" s="74" t="n">
        <v>2</v>
      </c>
      <c r="AB51" s="74" t="n">
        <v>0</v>
      </c>
      <c r="AC51" s="74" t="n">
        <v>0</v>
      </c>
    </row>
    <row r="52" customFormat="false" ht="30.55" hidden="false" customHeight="false" outlineLevel="0" collapsed="false">
      <c r="A52" s="61" t="s">
        <v>136</v>
      </c>
      <c r="B52" s="75" t="n">
        <v>99275</v>
      </c>
      <c r="C52" s="63" t="s">
        <v>137</v>
      </c>
      <c r="D52" s="64" t="s">
        <v>135</v>
      </c>
      <c r="E52" s="79" t="n">
        <v>31</v>
      </c>
      <c r="F52" s="66" t="n">
        <v>948.36</v>
      </c>
      <c r="G52" s="67" t="n">
        <f aca="false">TRUNC(F52*$H$9+F52,2)</f>
        <v>1234.48</v>
      </c>
      <c r="H52" s="68" t="n">
        <f aca="false">TRUNC(E52*G52,2)</f>
        <v>38268.88</v>
      </c>
      <c r="I52" s="69" t="n">
        <f aca="false">H52/$H$81</f>
        <v>0.00682907593175209</v>
      </c>
      <c r="J52" s="70" t="n">
        <f aca="false">L52-F52</f>
        <v>0</v>
      </c>
      <c r="K52" s="71" t="s">
        <v>20</v>
      </c>
      <c r="L52" s="76" t="n">
        <f aca="false">IF(K52="SINAPI",VLOOKUP(B52,[2]SINAPI!G45:K7781,5,"FALSO"),IF(K52="INSUMOS",VLOOKUP(B52,[2]INSUMOS!$A$6:$E$7000,5,"FALSO"),IF(K52="SETOP",VLOOKUP(B52,[2]SETOP!$A$6:$D$5000,4,"FALSO"),IF(K52="SUDECAP",VLOOKUP(B52,[2]SUDECAP!$A$9:$M$5000,5,"FALSO"),"verificar"))))</f>
        <v>948.36</v>
      </c>
      <c r="M52" s="73" t="e">
        <f aca="false">IF(K52="SINAPI",VLOOKUP(B52,[1]SINAPI!$G$6:$K$7600,2,"FALSO"),IF(K52="INSUMOS",VLOOKUP(B52,[1]INSUMOS!$A$6:$E$7000,2,"FALSO"),IF(K52="SETOP",VLOOKUP(B52,[1]SETOP!$A$6:$D$5000,2,"FALSO"),IF(K52="SUDECAP",VLOOKUP(B52,[1]SUDECAP!$A$6:$E$5000,3,"FALSO"),"verificar"))))</f>
        <v>#REF!</v>
      </c>
      <c r="P52" s="31" t="n">
        <v>0</v>
      </c>
      <c r="Q52" s="31" t="n">
        <v>0</v>
      </c>
      <c r="R52" s="74" t="n">
        <v>0</v>
      </c>
      <c r="S52" s="74" t="n">
        <v>0</v>
      </c>
      <c r="T52" s="74" t="n">
        <v>0</v>
      </c>
      <c r="U52" s="74" t="n">
        <v>0</v>
      </c>
      <c r="V52" s="74" t="n">
        <v>0</v>
      </c>
      <c r="W52" s="74" t="n">
        <v>0</v>
      </c>
      <c r="X52" s="74" t="n">
        <v>0</v>
      </c>
      <c r="Y52" s="74" t="n">
        <v>0</v>
      </c>
      <c r="Z52" s="74" t="n">
        <v>18</v>
      </c>
      <c r="AA52" s="74" t="n">
        <v>11</v>
      </c>
      <c r="AB52" s="74" t="n">
        <v>2</v>
      </c>
      <c r="AC52" s="74" t="n">
        <v>0</v>
      </c>
    </row>
    <row r="53" customFormat="false" ht="30.55" hidden="false" customHeight="false" outlineLevel="0" collapsed="false">
      <c r="A53" s="61" t="s">
        <v>138</v>
      </c>
      <c r="B53" s="75" t="n">
        <v>99285</v>
      </c>
      <c r="C53" s="63" t="s">
        <v>139</v>
      </c>
      <c r="D53" s="64" t="s">
        <v>135</v>
      </c>
      <c r="E53" s="79" t="n">
        <v>8</v>
      </c>
      <c r="F53" s="66" t="n">
        <v>1294.74</v>
      </c>
      <c r="G53" s="67" t="n">
        <f aca="false">TRUNC(F53*$H$9+F53,2)</f>
        <v>1685.36</v>
      </c>
      <c r="H53" s="68" t="n">
        <f aca="false">TRUNC(E53*G53,2)</f>
        <v>13482.88</v>
      </c>
      <c r="I53" s="69" t="n">
        <f aca="false">H53/$H$81</f>
        <v>0.00240601792628114</v>
      </c>
      <c r="J53" s="70" t="n">
        <f aca="false">L53-F53</f>
        <v>0</v>
      </c>
      <c r="K53" s="71" t="s">
        <v>20</v>
      </c>
      <c r="L53" s="76" t="n">
        <f aca="false">IF(K53="SINAPI",VLOOKUP(B53,[2]SINAPI!G46:K7782,5,"FALSO"),IF(K53="INSUMOS",VLOOKUP(B53,[2]INSUMOS!$A$6:$E$7000,5,"FALSO"),IF(K53="SETOP",VLOOKUP(B53,[2]SETOP!$A$6:$D$5000,4,"FALSO"),IF(K53="SUDECAP",VLOOKUP(B53,[2]SUDECAP!$A$9:$M$5000,5,"FALSO"),"verificar"))))</f>
        <v>1294.74</v>
      </c>
      <c r="M53" s="73" t="e">
        <f aca="false">IF(K53="SINAPI",VLOOKUP(B53,[1]SINAPI!$G$6:$K$7600,2,"FALSO"),IF(K53="INSUMOS",VLOOKUP(B53,[1]INSUMOS!$A$6:$E$7000,2,"FALSO"),IF(K53="SETOP",VLOOKUP(B53,[1]SETOP!$A$6:$D$5000,2,"FALSO"),IF(K53="SUDECAP",VLOOKUP(B53,[1]SUDECAP!$A$6:$E$5000,3,"FALSO"),"verificar"))))</f>
        <v>#REF!</v>
      </c>
      <c r="P53" s="31" t="n">
        <v>0</v>
      </c>
      <c r="Q53" s="31" t="n">
        <v>0</v>
      </c>
      <c r="R53" s="74" t="n">
        <v>0</v>
      </c>
      <c r="S53" s="74" t="n">
        <v>0</v>
      </c>
      <c r="T53" s="74" t="n">
        <v>0</v>
      </c>
      <c r="U53" s="74" t="n">
        <v>0</v>
      </c>
      <c r="V53" s="74" t="n">
        <v>0</v>
      </c>
      <c r="W53" s="74" t="n">
        <v>0</v>
      </c>
      <c r="X53" s="74" t="n">
        <v>0</v>
      </c>
      <c r="Y53" s="74" t="n">
        <v>0</v>
      </c>
      <c r="Z53" s="74" t="n">
        <v>8</v>
      </c>
      <c r="AA53" s="74" t="n">
        <v>0</v>
      </c>
      <c r="AB53" s="74" t="n">
        <v>0</v>
      </c>
      <c r="AC53" s="74" t="n">
        <v>0</v>
      </c>
    </row>
    <row r="54" customFormat="false" ht="30.55" hidden="false" customHeight="false" outlineLevel="0" collapsed="false">
      <c r="A54" s="61" t="s">
        <v>140</v>
      </c>
      <c r="B54" s="75" t="n">
        <v>102457</v>
      </c>
      <c r="C54" s="63" t="s">
        <v>141</v>
      </c>
      <c r="D54" s="64" t="s">
        <v>135</v>
      </c>
      <c r="E54" s="79" t="n">
        <v>6</v>
      </c>
      <c r="F54" s="66" t="n">
        <v>1640.04</v>
      </c>
      <c r="G54" s="67" t="n">
        <f aca="false">TRUNC(F54*$H$9+F54,2)</f>
        <v>2134.84</v>
      </c>
      <c r="H54" s="68" t="n">
        <f aca="false">TRUNC(E54*G54,2)</f>
        <v>12809.04</v>
      </c>
      <c r="I54" s="69" t="n">
        <f aca="false">H54/$H$81</f>
        <v>0.00228577127872177</v>
      </c>
      <c r="J54" s="70" t="n">
        <f aca="false">L54-F54</f>
        <v>0</v>
      </c>
      <c r="K54" s="71" t="s">
        <v>20</v>
      </c>
      <c r="L54" s="76" t="n">
        <f aca="false">IF(K54="SINAPI",VLOOKUP(B54,[2]SINAPI!G47:K7783,5,"FALSO"),IF(K54="INSUMOS",VLOOKUP(B54,[2]INSUMOS!$A$6:$E$7000,5,"FALSO"),IF(K54="SETOP",VLOOKUP(B54,[2]SETOP!$A$6:$D$5000,4,"FALSO"),IF(K54="SUDECAP",VLOOKUP(B54,[2]SUDECAP!$A$9:$M$5000,5,"FALSO"),"verificar"))))</f>
        <v>1640.04</v>
      </c>
      <c r="M54" s="73" t="e">
        <f aca="false">IF(K54="SINAPI",VLOOKUP(B54,[1]SINAPI!$G$6:$K$7600,2,"FALSO"),IF(K54="INSUMOS",VLOOKUP(B54,[1]INSUMOS!$A$6:$E$7000,2,"FALSO"),IF(K54="SETOP",VLOOKUP(B54,[1]SETOP!$A$6:$D$5000,2,"FALSO"),IF(K54="SUDECAP",VLOOKUP(B54,[1]SUDECAP!$A$6:$E$5000,3,"FALSO"),"verificar"))))</f>
        <v>#REF!</v>
      </c>
      <c r="P54" s="31" t="n">
        <v>0</v>
      </c>
      <c r="Q54" s="31" t="n">
        <v>0</v>
      </c>
      <c r="R54" s="74" t="n">
        <v>0</v>
      </c>
      <c r="S54" s="74" t="n">
        <v>0</v>
      </c>
      <c r="T54" s="74" t="n">
        <v>0</v>
      </c>
      <c r="U54" s="74" t="n">
        <v>0</v>
      </c>
      <c r="V54" s="74" t="n">
        <v>0</v>
      </c>
      <c r="W54" s="74" t="n">
        <v>0</v>
      </c>
      <c r="X54" s="74" t="n">
        <v>0</v>
      </c>
      <c r="Y54" s="74" t="n">
        <v>0</v>
      </c>
      <c r="Z54" s="74" t="n">
        <v>0</v>
      </c>
      <c r="AA54" s="74" t="n">
        <v>6</v>
      </c>
      <c r="AB54" s="74" t="n">
        <v>0</v>
      </c>
      <c r="AC54" s="74" t="n">
        <v>0</v>
      </c>
    </row>
    <row r="55" customFormat="false" ht="30.55" hidden="false" customHeight="false" outlineLevel="0" collapsed="false">
      <c r="A55" s="61" t="s">
        <v>142</v>
      </c>
      <c r="B55" s="75" t="n">
        <v>99319</v>
      </c>
      <c r="C55" s="63" t="s">
        <v>143</v>
      </c>
      <c r="D55" s="64" t="s">
        <v>76</v>
      </c>
      <c r="E55" s="79" t="n">
        <v>75</v>
      </c>
      <c r="F55" s="66" t="n">
        <v>868.52</v>
      </c>
      <c r="G55" s="67" t="n">
        <f aca="false">TRUNC(F55*$H$9+F55,2)</f>
        <v>1130.55</v>
      </c>
      <c r="H55" s="68" t="n">
        <f aca="false">TRUNC(E55*G55,2)</f>
        <v>84791.25</v>
      </c>
      <c r="I55" s="69" t="n">
        <f aca="false">H55/$H$81</f>
        <v>0.015130985923763</v>
      </c>
      <c r="J55" s="70" t="n">
        <f aca="false">L55-F55</f>
        <v>0</v>
      </c>
      <c r="K55" s="71" t="s">
        <v>20</v>
      </c>
      <c r="L55" s="76" t="n">
        <f aca="false">IF(K55="SINAPI",VLOOKUP(B55,[2]SINAPI!G48:K7784,5,"FALSO"),IF(K55="INSUMOS",VLOOKUP(B55,[2]INSUMOS!$A$6:$E$7000,5,"FALSO"),IF(K55="SETOP",VLOOKUP(B55,[2]SETOP!$A$6:$D$5000,4,"FALSO"),IF(K55="SUDECAP",VLOOKUP(B55,[2]SUDECAP!$A$9:$M$5000,5,"FALSO"),"verificar"))))</f>
        <v>868.52</v>
      </c>
      <c r="M55" s="73" t="e">
        <f aca="false">IF(K55="SINAPI",VLOOKUP(B55,[1]SINAPI!$G$6:$K$7600,2,"FALSO"),IF(K55="INSUMOS",VLOOKUP(B55,[1]INSUMOS!$A$6:$E$7000,2,"FALSO"),IF(K55="SETOP",VLOOKUP(B55,[1]SETOP!$A$6:$D$5000,2,"FALSO"),IF(K55="SUDECAP",VLOOKUP(B55,[1]SUDECAP!$A$6:$E$5000,3,"FALSO"),"verificar"))))</f>
        <v>#REF!</v>
      </c>
      <c r="P55" s="31" t="n">
        <v>0</v>
      </c>
      <c r="Q55" s="31" t="n">
        <v>0</v>
      </c>
      <c r="R55" s="74" t="n">
        <v>0</v>
      </c>
      <c r="S55" s="74" t="n">
        <v>0</v>
      </c>
      <c r="T55" s="74" t="n">
        <v>0</v>
      </c>
      <c r="U55" s="74" t="n">
        <v>0</v>
      </c>
      <c r="V55" s="74" t="n">
        <v>0</v>
      </c>
      <c r="W55" s="74" t="n">
        <v>0</v>
      </c>
      <c r="X55" s="74" t="n">
        <v>0</v>
      </c>
      <c r="Y55" s="74" t="n">
        <v>0</v>
      </c>
      <c r="Z55" s="74" t="n">
        <v>43.5</v>
      </c>
      <c r="AA55" s="74" t="n">
        <v>28.5</v>
      </c>
      <c r="AB55" s="74" t="n">
        <v>3</v>
      </c>
      <c r="AC55" s="74" t="n">
        <v>0</v>
      </c>
    </row>
    <row r="56" customFormat="false" ht="30.55" hidden="false" customHeight="false" outlineLevel="0" collapsed="false">
      <c r="A56" s="61" t="s">
        <v>144</v>
      </c>
      <c r="B56" s="75" t="s">
        <v>145</v>
      </c>
      <c r="C56" s="63" t="s">
        <v>146</v>
      </c>
      <c r="D56" s="64" t="s">
        <v>126</v>
      </c>
      <c r="E56" s="79" t="n">
        <v>50</v>
      </c>
      <c r="F56" s="66" t="n">
        <v>523</v>
      </c>
      <c r="G56" s="67" t="n">
        <f aca="false">TRUNC(F56*$H$9+F56,2)</f>
        <v>680.78</v>
      </c>
      <c r="H56" s="68" t="n">
        <f aca="false">TRUNC(E56*G56,2)</f>
        <v>34039</v>
      </c>
      <c r="I56" s="69" t="n">
        <f aca="false">H56/$H$81</f>
        <v>0.0060742544762457</v>
      </c>
      <c r="J56" s="70" t="n">
        <f aca="false">L56-F56</f>
        <v>0</v>
      </c>
      <c r="K56" s="71" t="s">
        <v>28</v>
      </c>
      <c r="L56" s="76" t="n">
        <f aca="false">IF(K56="SINAPI",VLOOKUP(B56,[2]SINAPI!G49:K7785,5,"FALSO"),IF(K56="INSUMOS",VLOOKUP(B56,[2]INSUMOS!$A$6:$E$7000,5,"FALSO"),IF(K56="SETOP",VLOOKUP(B56,[2]SETOP!$A$6:$D$5000,4,"FALSO"),IF(K56="SUDECAP",VLOOKUP(B56,[2]SUDECAP!$A$9:$M$5000,5,"FALSO"),"verificar"))))</f>
        <v>523</v>
      </c>
      <c r="M56" s="73" t="e">
        <f aca="false">IF(K56="SINAPI",VLOOKUP(B56,[1]SINAPI!$G$6:$K$7600,2,"FALSO"),IF(K56="INSUMOS",VLOOKUP(B56,[1]INSUMOS!$A$6:$E$7000,2,"FALSO"),IF(K56="SETOP",VLOOKUP(B56,[1]SETOP!$A$6:$D$5000,2,"FALSO"),IF(K56="SUDECAP",VLOOKUP(B56,[1]SUDECAP!$A$6:$E$5000,3,"FALSO"),"verificar"))))</f>
        <v>#REF!</v>
      </c>
      <c r="P56" s="31" t="n">
        <v>0</v>
      </c>
      <c r="Q56" s="31" t="n">
        <v>0</v>
      </c>
      <c r="R56" s="74" t="n">
        <v>0</v>
      </c>
      <c r="S56" s="74" t="n">
        <v>0</v>
      </c>
      <c r="T56" s="74" t="n">
        <v>0</v>
      </c>
      <c r="U56" s="74" t="n">
        <v>0</v>
      </c>
      <c r="V56" s="74" t="n">
        <v>0</v>
      </c>
      <c r="W56" s="74" t="n">
        <v>0</v>
      </c>
      <c r="X56" s="74" t="n">
        <v>0</v>
      </c>
      <c r="Y56" s="74" t="n">
        <v>0</v>
      </c>
      <c r="Z56" s="74" t="n">
        <v>29</v>
      </c>
      <c r="AA56" s="74" t="n">
        <v>19</v>
      </c>
      <c r="AB56" s="74" t="n">
        <v>2</v>
      </c>
      <c r="AC56" s="74" t="n">
        <v>0</v>
      </c>
    </row>
    <row r="57" customFormat="false" ht="20.85" hidden="false" customHeight="false" outlineLevel="0" collapsed="false">
      <c r="A57" s="61" t="s">
        <v>147</v>
      </c>
      <c r="B57" s="75" t="n">
        <v>97934</v>
      </c>
      <c r="C57" s="63" t="s">
        <v>148</v>
      </c>
      <c r="D57" s="64" t="s">
        <v>135</v>
      </c>
      <c r="E57" s="79" t="n">
        <v>41</v>
      </c>
      <c r="F57" s="66" t="n">
        <v>2315.8</v>
      </c>
      <c r="G57" s="67" t="n">
        <f aca="false">TRUNC(F57*$H$9+F57,2)</f>
        <v>3014.47</v>
      </c>
      <c r="H57" s="68" t="n">
        <f aca="false">TRUNC(E57*G57,2)</f>
        <v>123593.27</v>
      </c>
      <c r="I57" s="69" t="n">
        <f aca="false">H57/$H$81</f>
        <v>0.0220552006090468</v>
      </c>
      <c r="J57" s="70" t="n">
        <f aca="false">L57-F57</f>
        <v>0</v>
      </c>
      <c r="K57" s="71" t="s">
        <v>20</v>
      </c>
      <c r="L57" s="76" t="n">
        <f aca="false">IF(K57="SINAPI",VLOOKUP(B57,[2]SINAPI!G50:K7786,5,"FALSO"),IF(K57="INSUMOS",VLOOKUP(B57,[2]INSUMOS!$A$6:$E$7000,5,"FALSO"),IF(K57="SETOP",VLOOKUP(B57,[2]SETOP!$A$6:$D$5000,4,"FALSO"),IF(K57="SUDECAP",VLOOKUP(B57,[2]SUDECAP!$A$9:$M$5000,5,"FALSO"),"verificar"))))</f>
        <v>2315.8</v>
      </c>
      <c r="M57" s="73" t="e">
        <f aca="false">IF(K57="SINAPI",VLOOKUP(B57,[1]SINAPI!$G$6:$K$7600,2,"FALSO"),IF(K57="INSUMOS",VLOOKUP(B57,[1]INSUMOS!$A$6:$E$7000,2,"FALSO"),IF(K57="SETOP",VLOOKUP(B57,[1]SETOP!$A$6:$D$5000,2,"FALSO"),IF(K57="SUDECAP",VLOOKUP(B57,[1]SUDECAP!$A$6:$E$5000,3,"FALSO"),"verificar"))))</f>
        <v>#REF!</v>
      </c>
      <c r="P57" s="31" t="n">
        <v>0</v>
      </c>
      <c r="Q57" s="31" t="n">
        <v>0</v>
      </c>
      <c r="R57" s="74" t="n">
        <v>0</v>
      </c>
      <c r="S57" s="74" t="n">
        <v>0</v>
      </c>
      <c r="T57" s="74" t="n">
        <v>0</v>
      </c>
      <c r="U57" s="74" t="n">
        <v>0</v>
      </c>
      <c r="V57" s="74" t="n">
        <v>0</v>
      </c>
      <c r="W57" s="74" t="n">
        <v>0</v>
      </c>
      <c r="X57" s="74" t="n">
        <v>0</v>
      </c>
      <c r="Y57" s="74" t="n">
        <v>0</v>
      </c>
      <c r="Z57" s="74" t="n">
        <v>25</v>
      </c>
      <c r="AA57" s="74" t="n">
        <v>14</v>
      </c>
      <c r="AB57" s="74" t="n">
        <v>2</v>
      </c>
      <c r="AC57" s="74" t="n">
        <v>0</v>
      </c>
    </row>
    <row r="58" s="4" customFormat="true" ht="12.75" hidden="false" customHeight="true" outlineLevel="0" collapsed="false">
      <c r="A58" s="53" t="s">
        <v>149</v>
      </c>
      <c r="B58" s="54"/>
      <c r="C58" s="55" t="s">
        <v>150</v>
      </c>
      <c r="D58" s="54"/>
      <c r="E58" s="56"/>
      <c r="F58" s="57"/>
      <c r="G58" s="57" t="n">
        <f aca="false">SUM(H59:H63)</f>
        <v>12356.34</v>
      </c>
      <c r="H58" s="58" t="n">
        <v>0</v>
      </c>
      <c r="I58" s="59"/>
      <c r="J58" s="70" t="n">
        <f aca="false">L58-F58</f>
        <v>0</v>
      </c>
      <c r="K58" s="60"/>
      <c r="L58" s="60"/>
      <c r="M58" s="73" t="str">
        <f aca="false">IF(K58="SINAPI",VLOOKUP(B58,[1]SINAPI!$G$6:$K$7600,2,"FALSO"),IF(K58="INSUMOS",VLOOKUP(B58,[1]INSUMOS!$A$6:$E$7000,2,"FALSO"),IF(K58="SETOP",VLOOKUP(B58,[1]SETOP!$A$6:$D$5000,2,"FALSO"),IF(K58="SUDECAP",VLOOKUP(B58,[1]SUDECAP!$A$6:$E$5000,3,"FALSO"),"verificar"))))</f>
        <v>verificar</v>
      </c>
      <c r="N58" s="60"/>
      <c r="P58" s="31"/>
      <c r="Q58" s="31"/>
      <c r="R58" s="52"/>
      <c r="S58" s="52"/>
      <c r="T58" s="52"/>
      <c r="U58" s="52"/>
      <c r="V58" s="52"/>
      <c r="W58" s="52"/>
      <c r="X58" s="52"/>
      <c r="Y58" s="52"/>
      <c r="Z58" s="52"/>
      <c r="AA58" s="52"/>
      <c r="AB58" s="52"/>
      <c r="AC58" s="52" t="n">
        <v>0</v>
      </c>
    </row>
    <row r="59" customFormat="false" ht="30.55" hidden="false" customHeight="false" outlineLevel="0" collapsed="false">
      <c r="A59" s="61" t="s">
        <v>151</v>
      </c>
      <c r="B59" s="75" t="n">
        <v>92757</v>
      </c>
      <c r="C59" s="63" t="s">
        <v>152</v>
      </c>
      <c r="D59" s="64" t="s">
        <v>50</v>
      </c>
      <c r="E59" s="79" t="n">
        <v>2.25</v>
      </c>
      <c r="F59" s="66" t="n">
        <v>318.19</v>
      </c>
      <c r="G59" s="67" t="n">
        <f aca="false">TRUNC(F59*$H$9+F59,2)</f>
        <v>414.18</v>
      </c>
      <c r="H59" s="68" t="n">
        <f aca="false">TRUNC(E59*G59,2)</f>
        <v>931.9</v>
      </c>
      <c r="I59" s="69" t="n">
        <f aca="false">H59/$H$81</f>
        <v>0.000166297416093697</v>
      </c>
      <c r="J59" s="70" t="n">
        <f aca="false">L59-F59</f>
        <v>0</v>
      </c>
      <c r="K59" s="71" t="s">
        <v>20</v>
      </c>
      <c r="L59" s="76" t="n">
        <f aca="false">IF(K59="SINAPI",VLOOKUP(B59,[2]SINAPI!G52:K7788,5,"FALSO"),IF(K59="INSUMOS",VLOOKUP(B59,[2]INSUMOS!$A$6:$E$7000,5,"FALSO"),IF(K59="SETOP",VLOOKUP(B59,[2]SETOP!$A$6:$D$5000,4,"FALSO"),IF(K59="SUDECAP",VLOOKUP(B59,[2]SUDECAP!$A$9:$M$5000,5,"FALSO"),"verificar"))))</f>
        <v>318.19</v>
      </c>
      <c r="M59" s="73" t="e">
        <f aca="false">IF(K59="SINAPI",VLOOKUP(B59,[1]SINAPI!$G$6:$K$7600,2,"FALSO"),IF(K59="INSUMOS",VLOOKUP(B59,[1]INSUMOS!$A$6:$E$7000,2,"FALSO"),IF(K59="SETOP",VLOOKUP(B59,[1]SETOP!$A$6:$D$5000,2,"FALSO"),IF(K59="SUDECAP",VLOOKUP(B59,[1]SUDECAP!$A$6:$E$5000,3,"FALSO"),"verificar"))))</f>
        <v>#REF!</v>
      </c>
      <c r="P59" s="31" t="n">
        <v>0</v>
      </c>
      <c r="Q59" s="31" t="n">
        <v>0</v>
      </c>
      <c r="R59" s="74" t="n">
        <v>0</v>
      </c>
      <c r="S59" s="74" t="n">
        <v>0</v>
      </c>
      <c r="T59" s="74" t="n">
        <v>0</v>
      </c>
      <c r="U59" s="74" t="n">
        <v>0</v>
      </c>
      <c r="V59" s="74" t="n">
        <v>0</v>
      </c>
      <c r="W59" s="74" t="n">
        <v>0</v>
      </c>
      <c r="X59" s="74" t="n">
        <v>0</v>
      </c>
      <c r="Y59" s="74" t="n">
        <v>0</v>
      </c>
      <c r="Z59" s="74" t="n">
        <v>0</v>
      </c>
      <c r="AA59" s="74" t="n">
        <v>2.25</v>
      </c>
      <c r="AB59" s="74" t="n">
        <v>0</v>
      </c>
      <c r="AC59" s="74" t="n">
        <v>0</v>
      </c>
    </row>
    <row r="60" customFormat="false" ht="40.25" hidden="false" customHeight="false" outlineLevel="0" collapsed="false">
      <c r="A60" s="61" t="s">
        <v>153</v>
      </c>
      <c r="B60" s="75" t="n">
        <v>92743</v>
      </c>
      <c r="C60" s="63" t="s">
        <v>154</v>
      </c>
      <c r="D60" s="64" t="s">
        <v>64</v>
      </c>
      <c r="E60" s="79" t="n">
        <v>3</v>
      </c>
      <c r="F60" s="66" t="n">
        <v>672.9</v>
      </c>
      <c r="G60" s="67" t="n">
        <f aca="false">TRUNC(F60*$H$9+F60,2)</f>
        <v>875.91</v>
      </c>
      <c r="H60" s="68" t="n">
        <f aca="false">TRUNC(E60*G60,2)</f>
        <v>2627.73</v>
      </c>
      <c r="I60" s="69" t="n">
        <f aca="false">H60/$H$81</f>
        <v>0.000468918026818212</v>
      </c>
      <c r="J60" s="70" t="n">
        <f aca="false">L60-F60</f>
        <v>0</v>
      </c>
      <c r="K60" s="71" t="s">
        <v>20</v>
      </c>
      <c r="L60" s="76" t="n">
        <f aca="false">IF(K60="SINAPI",VLOOKUP(B60,[2]SINAPI!G53:K7789,5,"FALSO"),IF(K60="INSUMOS",VLOOKUP(B60,[2]INSUMOS!$A$6:$E$7000,5,"FALSO"),IF(K60="SETOP",VLOOKUP(B60,[2]SETOP!$A$6:$D$5000,4,"FALSO"),IF(K60="SUDECAP",VLOOKUP(B60,[2]SUDECAP!$A$9:$M$5000,5,"FALSO"),"verificar"))))</f>
        <v>672.9</v>
      </c>
      <c r="M60" s="73" t="e">
        <f aca="false">IF(K60="SINAPI",VLOOKUP(B60,[1]SINAPI!$G$6:$K$7600,2,"FALSO"),IF(K60="INSUMOS",VLOOKUP(B60,[1]INSUMOS!$A$6:$E$7000,2,"FALSO"),IF(K60="SETOP",VLOOKUP(B60,[1]SETOP!$A$6:$D$5000,2,"FALSO"),IF(K60="SUDECAP",VLOOKUP(B60,[1]SUDECAP!$A$6:$E$5000,3,"FALSO"),"verificar"))))</f>
        <v>#REF!</v>
      </c>
      <c r="P60" s="31" t="n">
        <v>0</v>
      </c>
      <c r="Q60" s="31" t="n">
        <v>0</v>
      </c>
      <c r="R60" s="74" t="n">
        <v>0</v>
      </c>
      <c r="S60" s="74" t="n">
        <v>0</v>
      </c>
      <c r="T60" s="74" t="n">
        <v>0</v>
      </c>
      <c r="U60" s="74" t="n">
        <v>0</v>
      </c>
      <c r="V60" s="74" t="n">
        <v>0</v>
      </c>
      <c r="W60" s="74" t="n">
        <v>0</v>
      </c>
      <c r="X60" s="74" t="n">
        <v>0</v>
      </c>
      <c r="Y60" s="74" t="n">
        <v>0</v>
      </c>
      <c r="Z60" s="74" t="n">
        <v>0</v>
      </c>
      <c r="AA60" s="74" t="n">
        <v>3</v>
      </c>
      <c r="AB60" s="74" t="n">
        <v>0</v>
      </c>
      <c r="AC60" s="74" t="n">
        <v>0</v>
      </c>
    </row>
    <row r="61" customFormat="false" ht="30.55" hidden="false" customHeight="false" outlineLevel="0" collapsed="false">
      <c r="A61" s="61" t="s">
        <v>155</v>
      </c>
      <c r="B61" s="75" t="s">
        <v>156</v>
      </c>
      <c r="C61" s="63" t="s">
        <v>157</v>
      </c>
      <c r="D61" s="64" t="s">
        <v>64</v>
      </c>
      <c r="E61" s="79" t="n">
        <v>1.17</v>
      </c>
      <c r="F61" s="66" t="n">
        <v>667.5</v>
      </c>
      <c r="G61" s="67" t="n">
        <f aca="false">TRUNC(F61*$H$9+F61,2)</f>
        <v>868.88</v>
      </c>
      <c r="H61" s="68" t="n">
        <f aca="false">TRUNC(E61*G61,2)</f>
        <v>1016.58</v>
      </c>
      <c r="I61" s="69" t="n">
        <f aca="false">H61/$H$81</f>
        <v>0.000181408549471543</v>
      </c>
      <c r="J61" s="70" t="n">
        <f aca="false">L61-F61</f>
        <v>0</v>
      </c>
      <c r="K61" s="71" t="s">
        <v>30</v>
      </c>
      <c r="L61" s="72" t="n">
        <f aca="false">[1]COMPOSIÇÕES!G43</f>
        <v>667.5</v>
      </c>
      <c r="M61" s="73" t="str">
        <f aca="false">IF(K61="SINAPI",VLOOKUP(B61,[1]SINAPI!$G$6:$K$7600,2,"FALSO"),IF(K61="INSUMOS",VLOOKUP(B61,[1]INSUMOS!$A$6:$E$7000,2,"FALSO"),IF(K61="SETOP",VLOOKUP(B61,[1]SETOP!$A$6:$D$5000,2,"FALSO"),IF(K61="SUDECAP",VLOOKUP(B61,[1]SUDECAP!$A$6:$E$5000,3,"FALSO"),"verificar"))))</f>
        <v>verificar</v>
      </c>
      <c r="P61" s="31" t="n">
        <v>0</v>
      </c>
      <c r="Q61" s="31" t="n">
        <v>0</v>
      </c>
      <c r="R61" s="74" t="n">
        <v>0</v>
      </c>
      <c r="S61" s="74" t="n">
        <v>0</v>
      </c>
      <c r="T61" s="74" t="n">
        <v>0</v>
      </c>
      <c r="U61" s="74" t="n">
        <v>0</v>
      </c>
      <c r="V61" s="74" t="n">
        <v>0</v>
      </c>
      <c r="W61" s="74" t="n">
        <v>0</v>
      </c>
      <c r="X61" s="74" t="n">
        <v>0</v>
      </c>
      <c r="Y61" s="74" t="n">
        <v>0</v>
      </c>
      <c r="Z61" s="74" t="n">
        <v>0</v>
      </c>
      <c r="AA61" s="74" t="n">
        <v>1.1732</v>
      </c>
      <c r="AB61" s="74" t="n">
        <v>0</v>
      </c>
      <c r="AC61" s="74" t="n">
        <v>0</v>
      </c>
    </row>
    <row r="62" customFormat="false" ht="13.8" hidden="false" customHeight="false" outlineLevel="0" collapsed="false">
      <c r="A62" s="61" t="s">
        <v>158</v>
      </c>
      <c r="B62" s="75" t="s">
        <v>159</v>
      </c>
      <c r="C62" s="63" t="s">
        <v>160</v>
      </c>
      <c r="D62" s="64" t="s">
        <v>76</v>
      </c>
      <c r="E62" s="79" t="n">
        <v>5</v>
      </c>
      <c r="F62" s="66" t="n">
        <v>1179.93</v>
      </c>
      <c r="G62" s="67" t="n">
        <f aca="false">TRUNC(F62*$H$9+F62,2)</f>
        <v>1535.91</v>
      </c>
      <c r="H62" s="68" t="n">
        <f aca="false">TRUNC(E62*G62,2)</f>
        <v>7679.55</v>
      </c>
      <c r="I62" s="69" t="n">
        <f aca="false">H62/$H$81</f>
        <v>0.00137041455280862</v>
      </c>
      <c r="J62" s="70" t="n">
        <f aca="false">L62-F62</f>
        <v>0</v>
      </c>
      <c r="K62" s="71" t="s">
        <v>23</v>
      </c>
      <c r="L62" s="76" t="n">
        <f aca="false">IF(K62="SINAPI",VLOOKUP(B62,[2]SINAPI!G55:K7791,5,"FALSO"),IF(K62="INSUMOS",VLOOKUP(B62,[2]INSUMOS!$A$6:$E$7000,5,"FALSO"),IF(K62="SETOP",VLOOKUP(B62,[2]SETOP!$A$6:$D$5000,4,"FALSO"),IF(K62="SUDECAP",VLOOKUP(B62,[2]SUDECAP!$A$9:$M$5000,5,"FALSO"),"verificar"))))</f>
        <v>1179.93</v>
      </c>
      <c r="M62" s="73" t="e">
        <f aca="false">IF(K62="SINAPI",VLOOKUP(B62,[1]SINAPI!$G$6:$K$7600,2,"FALSO"),IF(K62="INSUMOS",VLOOKUP(B62,[1]INSUMOS!$A$6:$E$7000,2,"FALSO"),IF(K62="SETOP",VLOOKUP(B62,[1]SETOP!$A$6:$D$5000,2,"FALSO"),IF(K62="SUDECAP",VLOOKUP(B62,[1]SUDECAP!$A$6:$E$5000,3,"FALSO"),"verificar"))))</f>
        <v>#REF!</v>
      </c>
      <c r="P62" s="31" t="n">
        <v>0</v>
      </c>
      <c r="Q62" s="31" t="n">
        <v>0</v>
      </c>
      <c r="R62" s="74" t="n">
        <v>0</v>
      </c>
      <c r="S62" s="74" t="n">
        <v>0</v>
      </c>
      <c r="T62" s="74" t="n">
        <v>0</v>
      </c>
      <c r="U62" s="74" t="n">
        <v>0</v>
      </c>
      <c r="V62" s="74" t="n">
        <v>0</v>
      </c>
      <c r="W62" s="74" t="n">
        <v>0</v>
      </c>
      <c r="X62" s="74" t="n">
        <v>0</v>
      </c>
      <c r="Y62" s="74" t="n">
        <v>0</v>
      </c>
      <c r="Z62" s="74" t="n">
        <v>0</v>
      </c>
      <c r="AA62" s="74" t="n">
        <v>5</v>
      </c>
      <c r="AB62" s="74" t="n">
        <v>0</v>
      </c>
      <c r="AC62" s="74" t="n">
        <v>0</v>
      </c>
    </row>
    <row r="63" customFormat="false" ht="13.8" hidden="false" customHeight="false" outlineLevel="0" collapsed="false">
      <c r="A63" s="61" t="s">
        <v>161</v>
      </c>
      <c r="B63" s="75" t="s">
        <v>162</v>
      </c>
      <c r="C63" s="63" t="s">
        <v>163</v>
      </c>
      <c r="D63" s="64" t="s">
        <v>46</v>
      </c>
      <c r="E63" s="79" t="n">
        <v>1</v>
      </c>
      <c r="F63" s="66" t="n">
        <v>77.27</v>
      </c>
      <c r="G63" s="67" t="n">
        <f aca="false">TRUNC(F63*$H$9+F63,2)</f>
        <v>100.58</v>
      </c>
      <c r="H63" s="68" t="n">
        <f aca="false">TRUNC(E63*G63,2)</f>
        <v>100.58</v>
      </c>
      <c r="I63" s="69" t="n">
        <f aca="false">H63/$H$81</f>
        <v>1.79484860078378E-005</v>
      </c>
      <c r="J63" s="70" t="n">
        <f aca="false">L63-F63</f>
        <v>0</v>
      </c>
      <c r="K63" s="71" t="s">
        <v>30</v>
      </c>
      <c r="L63" s="72" t="n">
        <f aca="false">[1]COMPOSIÇÕES!G51</f>
        <v>77.27</v>
      </c>
      <c r="M63" s="73" t="str">
        <f aca="false">IF(K63="SINAPI",VLOOKUP(B63,[1]SINAPI!$G$6:$K$7600,2,"FALSO"),IF(K63="INSUMOS",VLOOKUP(B63,[1]INSUMOS!$A$6:$E$7000,2,"FALSO"),IF(K63="SETOP",VLOOKUP(B63,[1]SETOP!$A$6:$D$5000,2,"FALSO"),IF(K63="SUDECAP",VLOOKUP(B63,[1]SUDECAP!$A$6:$E$5000,3,"FALSO"),"verificar"))))</f>
        <v>verificar</v>
      </c>
      <c r="P63" s="31" t="n">
        <v>0</v>
      </c>
      <c r="Q63" s="31" t="n">
        <v>0</v>
      </c>
      <c r="R63" s="74" t="n">
        <v>0</v>
      </c>
      <c r="S63" s="74" t="n">
        <v>0</v>
      </c>
      <c r="T63" s="74" t="n">
        <v>0</v>
      </c>
      <c r="U63" s="74" t="n">
        <v>0</v>
      </c>
      <c r="V63" s="74" t="n">
        <v>0</v>
      </c>
      <c r="W63" s="74" t="n">
        <v>0</v>
      </c>
      <c r="X63" s="74" t="n">
        <v>0</v>
      </c>
      <c r="Y63" s="74" t="n">
        <v>0</v>
      </c>
      <c r="Z63" s="74" t="n">
        <v>0</v>
      </c>
      <c r="AA63" s="74" t="n">
        <v>1</v>
      </c>
      <c r="AB63" s="74" t="n">
        <v>0</v>
      </c>
      <c r="AC63" s="74" t="n">
        <v>0</v>
      </c>
    </row>
    <row r="64" customFormat="false" ht="12.75" hidden="false" customHeight="false" outlineLevel="0" collapsed="false">
      <c r="A64" s="44" t="n">
        <v>4</v>
      </c>
      <c r="B64" s="45"/>
      <c r="C64" s="46" t="s">
        <v>164</v>
      </c>
      <c r="D64" s="47"/>
      <c r="E64" s="48"/>
      <c r="F64" s="49"/>
      <c r="G64" s="50" t="n">
        <v>0</v>
      </c>
      <c r="H64" s="51" t="n">
        <f aca="false">SUM(H66:H73)</f>
        <v>358176.22</v>
      </c>
      <c r="I64" s="59"/>
      <c r="J64" s="70" t="n">
        <f aca="false">L64-F64</f>
        <v>0</v>
      </c>
      <c r="K64" s="60"/>
      <c r="L64" s="60"/>
      <c r="M64" s="60"/>
      <c r="N64" s="60"/>
      <c r="P64" s="31"/>
      <c r="Q64" s="31"/>
      <c r="R64" s="74"/>
      <c r="S64" s="74"/>
      <c r="T64" s="74"/>
      <c r="U64" s="74"/>
      <c r="V64" s="74"/>
      <c r="W64" s="74"/>
      <c r="X64" s="74"/>
      <c r="Y64" s="74"/>
      <c r="Z64" s="74"/>
      <c r="AA64" s="74"/>
      <c r="AB64" s="74"/>
      <c r="AC64" s="74"/>
    </row>
    <row r="65" s="4" customFormat="true" ht="12.75" hidden="false" customHeight="true" outlineLevel="0" collapsed="false">
      <c r="A65" s="53" t="s">
        <v>165</v>
      </c>
      <c r="B65" s="54"/>
      <c r="C65" s="55" t="s">
        <v>164</v>
      </c>
      <c r="D65" s="54"/>
      <c r="E65" s="56"/>
      <c r="F65" s="57"/>
      <c r="G65" s="57" t="n">
        <f aca="false">SUM(H66:H73)</f>
        <v>358176.22</v>
      </c>
      <c r="H65" s="58" t="n">
        <v>0</v>
      </c>
      <c r="I65" s="59"/>
      <c r="J65" s="70" t="n">
        <f aca="false">L65-F65</f>
        <v>0</v>
      </c>
      <c r="K65" s="60"/>
      <c r="L65" s="60"/>
      <c r="M65" s="60"/>
      <c r="N65" s="60"/>
      <c r="P65" s="31" t="n">
        <v>0</v>
      </c>
      <c r="Q65" s="31" t="n">
        <v>0</v>
      </c>
      <c r="R65" s="52" t="n">
        <v>0</v>
      </c>
      <c r="S65" s="52" t="n">
        <v>0</v>
      </c>
      <c r="T65" s="52" t="n">
        <v>0</v>
      </c>
      <c r="U65" s="52" t="n">
        <v>0</v>
      </c>
      <c r="V65" s="52" t="n">
        <v>0</v>
      </c>
      <c r="W65" s="52" t="n">
        <v>0</v>
      </c>
      <c r="X65" s="52" t="n">
        <v>0</v>
      </c>
      <c r="Y65" s="52" t="n">
        <v>0</v>
      </c>
      <c r="Z65" s="52" t="n">
        <v>56.25</v>
      </c>
      <c r="AA65" s="52" t="n">
        <v>31.5</v>
      </c>
      <c r="AB65" s="52" t="n">
        <v>9</v>
      </c>
      <c r="AC65" s="52" t="n">
        <v>0</v>
      </c>
    </row>
    <row r="66" customFormat="false" ht="40.25" hidden="false" customHeight="false" outlineLevel="0" collapsed="false">
      <c r="A66" s="61" t="s">
        <v>166</v>
      </c>
      <c r="B66" s="78" t="n">
        <v>94273</v>
      </c>
      <c r="C66" s="63" t="s">
        <v>167</v>
      </c>
      <c r="D66" s="64" t="s">
        <v>76</v>
      </c>
      <c r="E66" s="65" t="n">
        <v>96.75</v>
      </c>
      <c r="F66" s="66" t="n">
        <v>62.31</v>
      </c>
      <c r="G66" s="67" t="n">
        <f aca="false">TRUNC(F66+(F66*$H$9),2)</f>
        <v>81.1</v>
      </c>
      <c r="H66" s="68" t="n">
        <f aca="false">TRUNC(E66*G66,2)</f>
        <v>7846.42</v>
      </c>
      <c r="I66" s="69" t="n">
        <f aca="false">H66/$H$81</f>
        <v>0.00140019247943546</v>
      </c>
      <c r="J66" s="70" t="n">
        <f aca="false">L66-F66</f>
        <v>0</v>
      </c>
      <c r="K66" s="71" t="s">
        <v>20</v>
      </c>
      <c r="L66" s="76" t="n">
        <f aca="false">IF(K66="SINAPI",VLOOKUP(B66,[2]SINAPI!G59:K7795,5,"FALSO"),IF(K66="INSUMOS",VLOOKUP(B66,[2]INSUMOS!$A$6:$E$7000,5,"FALSO"),IF(K66="SETOP",VLOOKUP(B66,[2]SETOP!$A$6:$D$5000,4,"FALSO"),IF(K66="SUDECAP",VLOOKUP(B66,[2]SUDECAP!$A$9:$M$5000,5,"FALSO"),"verificar"))))</f>
        <v>62.31</v>
      </c>
      <c r="M66" s="73" t="e">
        <f aca="false">IF(K66="SINAPI",VLOOKUP(B66,[1]SINAPI!$G$6:$K$7600,2,"FALSO"),IF(K66="INSUMOS",VLOOKUP(B66,[1]INSUMOS!$A$6:$E$7000,2,"FALSO"),IF(K66="SETOP",VLOOKUP(B66,[1]SETOP!$A$6:$D$5000,2,"FALSO"),IF(K66="SUDECAP",VLOOKUP(B66,[1]SUDECAP!$A$6:$E$5000,3,"FALSO"),"verificar"))))</f>
        <v>#REF!</v>
      </c>
      <c r="P66" s="31" t="n">
        <v>0</v>
      </c>
      <c r="Q66" s="31" t="n">
        <v>0</v>
      </c>
      <c r="R66" s="74" t="n">
        <v>334.58</v>
      </c>
      <c r="S66" s="74" t="n">
        <v>1064.08</v>
      </c>
      <c r="T66" s="74" t="n">
        <v>360.72</v>
      </c>
      <c r="U66" s="74" t="n">
        <v>275.72</v>
      </c>
      <c r="V66" s="74" t="n">
        <v>1021.76</v>
      </c>
      <c r="W66" s="74" t="n">
        <v>435.68</v>
      </c>
      <c r="X66" s="74" t="n">
        <v>1286.34</v>
      </c>
      <c r="Y66" s="74" t="n">
        <v>274.52</v>
      </c>
      <c r="Z66" s="74" t="n">
        <v>0</v>
      </c>
      <c r="AA66" s="74" t="n">
        <v>0</v>
      </c>
      <c r="AB66" s="74" t="n">
        <v>0</v>
      </c>
      <c r="AC66" s="74" t="n">
        <v>0</v>
      </c>
    </row>
    <row r="67" customFormat="false" ht="49.95" hidden="false" customHeight="false" outlineLevel="0" collapsed="false">
      <c r="A67" s="61" t="s">
        <v>168</v>
      </c>
      <c r="B67" s="78" t="s">
        <v>169</v>
      </c>
      <c r="C67" s="63" t="s">
        <v>170</v>
      </c>
      <c r="D67" s="64" t="s">
        <v>85</v>
      </c>
      <c r="E67" s="65" t="n">
        <v>5053.4</v>
      </c>
      <c r="F67" s="66" t="n">
        <v>41.34</v>
      </c>
      <c r="G67" s="67" t="n">
        <f aca="false">TRUNC(F67+(F67*$H$9),2)</f>
        <v>53.81</v>
      </c>
      <c r="H67" s="68" t="n">
        <f aca="false">TRUNC(E67*G67,2)</f>
        <v>271923.45</v>
      </c>
      <c r="I67" s="69" t="n">
        <f aca="false">H67/$H$81</f>
        <v>0.0485246991203817</v>
      </c>
      <c r="J67" s="70" t="n">
        <f aca="false">L67-F67</f>
        <v>0</v>
      </c>
      <c r="K67" s="71" t="s">
        <v>28</v>
      </c>
      <c r="L67" s="76" t="n">
        <f aca="false">IF(K67="SINAPI",VLOOKUP(B67,[2]SINAPI!G60:K7796,5,"FALSO"),IF(K67="INSUMOS",VLOOKUP(B67,[2]INSUMOS!$A$6:$E$7000,5,"FALSO"),IF(K67="SETOP",VLOOKUP(B67,[2]SETOP!$A$6:$D$5000,4,"FALSO"),IF(K67="SUDECAP",VLOOKUP(B67,[2]SUDECAP!$A$9:$M$5000,5,"FALSO"),"verificar"))))</f>
        <v>41.34</v>
      </c>
      <c r="M67" s="73" t="e">
        <f aca="false">IF(K67="SINAPI",VLOOKUP(B67,[1]SINAPI!$G$6:$K$7600,2,"FALSO"),IF(K67="INSUMOS",VLOOKUP(B67,[1]INSUMOS!$A$6:$E$7000,2,"FALSO"),IF(K67="SETOP",VLOOKUP(B67,[1]SETOP!$A$6:$D$5000,2,"FALSO"),IF(K67="SUDECAP",VLOOKUP(B67,[1]SUDECAP!$A$6:$E$5000,3,"FALSO"),"verificar"))))</f>
        <v>#REF!</v>
      </c>
      <c r="P67" s="31" t="n">
        <v>0</v>
      </c>
      <c r="Q67" s="31" t="n">
        <v>0</v>
      </c>
      <c r="R67" s="74" t="n">
        <v>4.77971428571429</v>
      </c>
      <c r="S67" s="74" t="n">
        <v>15.2011428571429</v>
      </c>
      <c r="T67" s="74" t="n">
        <v>5.15314285714286</v>
      </c>
      <c r="U67" s="74" t="n">
        <v>3.93885714285714</v>
      </c>
      <c r="V67" s="74" t="n">
        <v>14.5965714285714</v>
      </c>
      <c r="W67" s="74" t="n">
        <v>6.224</v>
      </c>
      <c r="X67" s="74" t="n">
        <v>18.3762857142857</v>
      </c>
      <c r="Y67" s="74" t="n">
        <v>3.92171428571429</v>
      </c>
      <c r="Z67" s="74" t="n">
        <v>0</v>
      </c>
      <c r="AA67" s="74" t="n">
        <v>0</v>
      </c>
      <c r="AB67" s="74" t="n">
        <v>0</v>
      </c>
      <c r="AC67" s="74" t="n">
        <v>0</v>
      </c>
    </row>
    <row r="68" customFormat="false" ht="40.25" hidden="false" customHeight="false" outlineLevel="0" collapsed="false">
      <c r="A68" s="61" t="s">
        <v>171</v>
      </c>
      <c r="B68" s="78" t="n">
        <v>91283</v>
      </c>
      <c r="C68" s="63" t="s">
        <v>91</v>
      </c>
      <c r="D68" s="64" t="s">
        <v>92</v>
      </c>
      <c r="E68" s="65" t="n">
        <v>72.19</v>
      </c>
      <c r="F68" s="66" t="n">
        <v>10.58</v>
      </c>
      <c r="G68" s="67" t="n">
        <f aca="false">TRUNC(F68+(F68*$H$9),2)</f>
        <v>13.77</v>
      </c>
      <c r="H68" s="68" t="n">
        <f aca="false">TRUNC(E68*G68,2)</f>
        <v>994.05</v>
      </c>
      <c r="I68" s="69" t="n">
        <f aca="false">H68/$H$81</f>
        <v>0.000177388074329799</v>
      </c>
      <c r="J68" s="70" t="n">
        <f aca="false">L68-F68</f>
        <v>0</v>
      </c>
      <c r="K68" s="71" t="s">
        <v>20</v>
      </c>
      <c r="L68" s="76" t="n">
        <f aca="false">IF(K68="SINAPI",VLOOKUP(B68,[2]SINAPI!G61:K7797,5,"FALSO"),IF(K68="INSUMOS",VLOOKUP(B68,[2]INSUMOS!$A$6:$E$7000,5,"FALSO"),IF(K68="SETOP",VLOOKUP(B68,[2]SETOP!$A$6:$D$5000,4,"FALSO"),IF(K68="SUDECAP",VLOOKUP(B68,[2]SUDECAP!$A$9:$M$5000,5,"FALSO"),"verificar"))))</f>
        <v>10.58</v>
      </c>
      <c r="M68" s="73" t="e">
        <f aca="false">IF(K68="SINAPI",VLOOKUP(B68,[1]SINAPI!$G$6:$K$7600,2,"FALSO"),IF(K68="INSUMOS",VLOOKUP(B68,[1]INSUMOS!$A$6:$E$7000,2,"FALSO"),IF(K68="SETOP",VLOOKUP(B68,[1]SETOP!$A$6:$D$5000,2,"FALSO"),IF(K68="SUDECAP",VLOOKUP(B68,[1]SUDECAP!$A$6:$E$5000,3,"FALSO"),"verificar"))))</f>
        <v>#REF!</v>
      </c>
      <c r="P68" s="31" t="n">
        <v>0</v>
      </c>
      <c r="Q68" s="31" t="n">
        <v>0</v>
      </c>
      <c r="R68" s="74" t="n">
        <v>11.394</v>
      </c>
      <c r="S68" s="74" t="n">
        <v>22.476</v>
      </c>
      <c r="T68" s="74" t="n">
        <v>22.53</v>
      </c>
      <c r="U68" s="74" t="n">
        <v>0</v>
      </c>
      <c r="V68" s="74" t="n">
        <v>4.456</v>
      </c>
      <c r="W68" s="74" t="n">
        <v>45.496</v>
      </c>
      <c r="X68" s="74" t="n">
        <v>24.604</v>
      </c>
      <c r="Y68" s="74" t="n">
        <v>69.212</v>
      </c>
      <c r="Z68" s="74" t="n">
        <v>0</v>
      </c>
      <c r="AA68" s="74" t="n">
        <v>0</v>
      </c>
      <c r="AB68" s="74" t="n">
        <v>0</v>
      </c>
      <c r="AC68" s="74" t="n">
        <v>0</v>
      </c>
    </row>
    <row r="69" customFormat="false" ht="40.25" hidden="false" customHeight="false" outlineLevel="0" collapsed="false">
      <c r="A69" s="61" t="s">
        <v>172</v>
      </c>
      <c r="B69" s="75" t="n">
        <v>100973</v>
      </c>
      <c r="C69" s="63" t="s">
        <v>87</v>
      </c>
      <c r="D69" s="64" t="s">
        <v>64</v>
      </c>
      <c r="E69" s="65" t="n">
        <v>200.17</v>
      </c>
      <c r="F69" s="66" t="n">
        <v>8.76</v>
      </c>
      <c r="G69" s="67" t="n">
        <f aca="false">TRUNC(F69+(F69*$H$9),2)</f>
        <v>11.4</v>
      </c>
      <c r="H69" s="68" t="n">
        <f aca="false">TRUNC(E69*G69,2)</f>
        <v>2281.93</v>
      </c>
      <c r="I69" s="69" t="n">
        <f aca="false">H69/$H$81</f>
        <v>0.000407210068362154</v>
      </c>
      <c r="J69" s="70" t="n">
        <f aca="false">L69-F69</f>
        <v>0</v>
      </c>
      <c r="K69" s="71" t="s">
        <v>20</v>
      </c>
      <c r="L69" s="76" t="n">
        <f aca="false">IF(K69="SINAPI",VLOOKUP(B69,[2]SINAPI!G62:K7798,5,"FALSO"),IF(K69="INSUMOS",VLOOKUP(B69,[2]INSUMOS!$A$6:$E$7000,5,"FALSO"),IF(K69="SETOP",VLOOKUP(B69,[2]SETOP!$A$6:$D$5000,4,"FALSO"),IF(K69="SUDECAP",VLOOKUP(B69,[2]SUDECAP!$A$9:$M$5000,5,"FALSO"),"verificar"))))</f>
        <v>8.76</v>
      </c>
      <c r="M69" s="73" t="e">
        <f aca="false">IF(K69="SINAPI",VLOOKUP(B69,[1]SINAPI!$G$6:$K$7600,2,"FALSO"),IF(K69="INSUMOS",VLOOKUP(B69,[1]INSUMOS!$A$6:$E$7000,2,"FALSO"),IF(K69="SETOP",VLOOKUP(B69,[1]SETOP!$A$6:$D$5000,2,"FALSO"),IF(K69="SUDECAP",VLOOKUP(B69,[1]SUDECAP!$A$6:$E$5000,3,"FALSO"),"verificar"))))</f>
        <v>#REF!</v>
      </c>
      <c r="P69" s="31" t="n">
        <v>0</v>
      </c>
      <c r="Q69" s="31" t="n">
        <v>0</v>
      </c>
      <c r="R69" s="74" t="n">
        <v>63.8064</v>
      </c>
      <c r="S69" s="74" t="n">
        <v>130.3608</v>
      </c>
      <c r="T69" s="74" t="n">
        <v>128.421</v>
      </c>
      <c r="U69" s="74" t="n">
        <v>0</v>
      </c>
      <c r="V69" s="74" t="n">
        <v>24.9536</v>
      </c>
      <c r="W69" s="74" t="n">
        <v>254.7776</v>
      </c>
      <c r="X69" s="74" t="n">
        <v>275.5648</v>
      </c>
      <c r="Y69" s="74" t="n">
        <v>394.5084</v>
      </c>
      <c r="Z69" s="74" t="n">
        <v>0</v>
      </c>
      <c r="AA69" s="74" t="n">
        <v>0</v>
      </c>
      <c r="AB69" s="74" t="n">
        <v>0</v>
      </c>
      <c r="AC69" s="74" t="n">
        <v>0</v>
      </c>
    </row>
    <row r="70" customFormat="false" ht="20.85" hidden="false" customHeight="false" outlineLevel="0" collapsed="false">
      <c r="A70" s="61" t="s">
        <v>173</v>
      </c>
      <c r="B70" s="75" t="n">
        <v>97914</v>
      </c>
      <c r="C70" s="63" t="s">
        <v>89</v>
      </c>
      <c r="D70" s="64" t="s">
        <v>67</v>
      </c>
      <c r="E70" s="65" t="n">
        <v>1272.39</v>
      </c>
      <c r="F70" s="66" t="n">
        <v>2.9</v>
      </c>
      <c r="G70" s="67" t="n">
        <f aca="false">TRUNC(F70+(F70*$H$9),2)</f>
        <v>3.77</v>
      </c>
      <c r="H70" s="68" t="n">
        <f aca="false">TRUNC(E70*G70,2)</f>
        <v>4796.91</v>
      </c>
      <c r="I70" s="69" t="n">
        <f aca="false">H70/$H$81</f>
        <v>0.000856007874486552</v>
      </c>
      <c r="J70" s="70" t="n">
        <f aca="false">L70-F70</f>
        <v>0</v>
      </c>
      <c r="K70" s="71" t="s">
        <v>20</v>
      </c>
      <c r="L70" s="76" t="n">
        <f aca="false">IF(K70="SINAPI",VLOOKUP(B70,[2]SINAPI!G63:K7799,5,"FALSO"),IF(K70="INSUMOS",VLOOKUP(B70,[2]INSUMOS!$A$6:$E$7000,5,"FALSO"),IF(K70="SETOP",VLOOKUP(B70,[2]SETOP!$A$6:$D$5000,4,"FALSO"),IF(K70="SUDECAP",VLOOKUP(B70,[2]SUDECAP!$A$9:$M$5000,5,"FALSO"),"verificar"))))</f>
        <v>2.9</v>
      </c>
      <c r="M70" s="73" t="e">
        <f aca="false">IF(K70="SINAPI",VLOOKUP(B70,[1]SINAPI!$G$6:$K$7600,2,"FALSO"),IF(K70="INSUMOS",VLOOKUP(B70,[1]INSUMOS!$A$6:$E$7000,2,"FALSO"),IF(K70="SETOP",VLOOKUP(B70,[1]SETOP!$A$6:$D$5000,2,"FALSO"),IF(K70="SUDECAP",VLOOKUP(B70,[1]SUDECAP!$A$6:$E$5000,3,"FALSO"),"verificar"))))</f>
        <v>#REF!</v>
      </c>
      <c r="P70" s="31" t="n">
        <v>0</v>
      </c>
      <c r="Q70" s="31" t="n">
        <v>0</v>
      </c>
      <c r="R70" s="74" t="n">
        <v>11.394</v>
      </c>
      <c r="S70" s="74" t="n">
        <v>22.476</v>
      </c>
      <c r="T70" s="74" t="n">
        <v>22.53</v>
      </c>
      <c r="U70" s="74" t="n">
        <v>0</v>
      </c>
      <c r="V70" s="74" t="n">
        <v>4.456</v>
      </c>
      <c r="W70" s="74" t="n">
        <v>45.496</v>
      </c>
      <c r="X70" s="74" t="n">
        <v>24.604</v>
      </c>
      <c r="Y70" s="74" t="n">
        <v>69.212</v>
      </c>
      <c r="Z70" s="74" t="n">
        <v>0</v>
      </c>
      <c r="AA70" s="74" t="n">
        <v>0</v>
      </c>
      <c r="AB70" s="74" t="n">
        <v>0</v>
      </c>
      <c r="AC70" s="74" t="n">
        <v>0</v>
      </c>
    </row>
    <row r="71" customFormat="false" ht="13.8" hidden="false" customHeight="false" outlineLevel="0" collapsed="false">
      <c r="A71" s="61" t="s">
        <v>174</v>
      </c>
      <c r="B71" s="75" t="s">
        <v>175</v>
      </c>
      <c r="C71" s="63" t="s">
        <v>176</v>
      </c>
      <c r="D71" s="64" t="s">
        <v>64</v>
      </c>
      <c r="E71" s="65" t="n">
        <v>200.17</v>
      </c>
      <c r="F71" s="66" t="n">
        <v>21.3</v>
      </c>
      <c r="G71" s="67" t="n">
        <f aca="false">TRUNC(F71+(F71*$H$9),2)</f>
        <v>27.72</v>
      </c>
      <c r="H71" s="68" t="n">
        <f aca="false">TRUNC(E71*G71,2)</f>
        <v>5548.71</v>
      </c>
      <c r="I71" s="69" t="n">
        <f aca="false">H71/$H$81</f>
        <v>0.000990166472425432</v>
      </c>
      <c r="J71" s="70" t="n">
        <f aca="false">L71-F71</f>
        <v>0</v>
      </c>
      <c r="K71" s="71" t="s">
        <v>30</v>
      </c>
      <c r="L71" s="72" t="n">
        <f aca="false">[1]COMPOSIÇÕES!G27</f>
        <v>21.3</v>
      </c>
      <c r="M71" s="73" t="str">
        <f aca="false">IF(K71="SINAPI",VLOOKUP(B71,[1]SINAPI!$G$6:$K$7600,2,"FALSO"),IF(K71="INSUMOS",VLOOKUP(B71,[1]INSUMOS!$A$6:$E$7000,2,"FALSO"),IF(K71="SETOP",VLOOKUP(B71,[1]SETOP!$A$6:$D$5000,2,"FALSO"),IF(K71="SUDECAP",VLOOKUP(B71,[1]SUDECAP!$A$6:$E$5000,3,"FALSO"),"verificar"))))</f>
        <v>verificar</v>
      </c>
      <c r="P71" s="31" t="n">
        <v>0</v>
      </c>
      <c r="Q71" s="31" t="n">
        <v>0</v>
      </c>
      <c r="R71" s="74" t="n">
        <v>56.97</v>
      </c>
      <c r="S71" s="74" t="n">
        <v>112.38</v>
      </c>
      <c r="T71" s="74" t="n">
        <v>112.65</v>
      </c>
      <c r="U71" s="74" t="n">
        <v>0</v>
      </c>
      <c r="V71" s="74" t="n">
        <v>22.28</v>
      </c>
      <c r="W71" s="74" t="n">
        <v>227.48</v>
      </c>
      <c r="X71" s="74" t="n">
        <v>123.02</v>
      </c>
      <c r="Y71" s="74" t="n">
        <v>346.06</v>
      </c>
      <c r="Z71" s="74" t="n">
        <v>0</v>
      </c>
      <c r="AA71" s="74" t="n">
        <v>0</v>
      </c>
      <c r="AB71" s="74" t="n">
        <v>0</v>
      </c>
      <c r="AC71" s="74" t="n">
        <v>0</v>
      </c>
    </row>
    <row r="72" customFormat="false" ht="30.55" hidden="false" customHeight="false" outlineLevel="0" collapsed="false">
      <c r="A72" s="61" t="s">
        <v>177</v>
      </c>
      <c r="B72" s="75" t="n">
        <v>97083</v>
      </c>
      <c r="C72" s="63" t="s">
        <v>178</v>
      </c>
      <c r="D72" s="64" t="s">
        <v>50</v>
      </c>
      <c r="E72" s="65" t="n">
        <v>1000.84</v>
      </c>
      <c r="F72" s="66" t="n">
        <v>2.94</v>
      </c>
      <c r="G72" s="67" t="n">
        <f aca="false">TRUNC(F72+(F72*$H$9),2)</f>
        <v>3.82</v>
      </c>
      <c r="H72" s="68" t="n">
        <f aca="false">TRUNC(E72*G72,2)</f>
        <v>3823.2</v>
      </c>
      <c r="I72" s="69" t="n">
        <f aca="false">H72/$H$81</f>
        <v>0.000682249470124932</v>
      </c>
      <c r="J72" s="70" t="n">
        <f aca="false">L72-F72</f>
        <v>0</v>
      </c>
      <c r="K72" s="71" t="s">
        <v>20</v>
      </c>
      <c r="L72" s="76" t="n">
        <f aca="false">IF(K72="SINAPI",VLOOKUP(B72,[2]SINAPI!G65:K7801,5,"FALSO"),IF(K72="INSUMOS",VLOOKUP(B72,[2]INSUMOS!$A$6:$E$7000,5,"FALSO"),IF(K72="SETOP",VLOOKUP(B72,[2]SETOP!$A$6:$D$5000,4,"FALSO"),IF(K72="SUDECAP",VLOOKUP(B72,[2]SUDECAP!$A$9:$M$5000,5,"FALSO"),"verificar"))))</f>
        <v>2.94</v>
      </c>
      <c r="M72" s="73" t="e">
        <f aca="false">IF(K72="SINAPI",VLOOKUP(B72,[1]SINAPI!$G$6:$K$7600,2,"FALSO"),IF(K72="INSUMOS",VLOOKUP(B72,[1]INSUMOS!$A$6:$E$7000,2,"FALSO"),IF(K72="SETOP",VLOOKUP(B72,[1]SETOP!$A$6:$D$5000,2,"FALSO"),IF(K72="SUDECAP",VLOOKUP(B72,[1]SUDECAP!$A$6:$E$5000,3,"FALSO"),"verificar"))))</f>
        <v>#REF!</v>
      </c>
      <c r="P72" s="31" t="n">
        <v>0</v>
      </c>
      <c r="Q72" s="31" t="n">
        <v>0</v>
      </c>
      <c r="R72" s="74" t="n">
        <v>3.4182</v>
      </c>
      <c r="S72" s="74" t="n">
        <v>6.7428</v>
      </c>
      <c r="T72" s="74" t="n">
        <v>6.759</v>
      </c>
      <c r="U72" s="74" t="n">
        <v>0</v>
      </c>
      <c r="V72" s="74" t="n">
        <v>1.3368</v>
      </c>
      <c r="W72" s="74" t="n">
        <v>13.6488</v>
      </c>
      <c r="X72" s="74" t="n">
        <v>7.3812</v>
      </c>
      <c r="Y72" s="74" t="n">
        <v>20.7636</v>
      </c>
      <c r="Z72" s="74" t="n">
        <v>0</v>
      </c>
      <c r="AA72" s="74" t="n">
        <v>0</v>
      </c>
      <c r="AB72" s="74" t="n">
        <v>0</v>
      </c>
      <c r="AC72" s="74" t="n">
        <v>0</v>
      </c>
    </row>
    <row r="73" customFormat="false" ht="30.55" hidden="false" customHeight="false" outlineLevel="0" collapsed="false">
      <c r="A73" s="61" t="s">
        <v>179</v>
      </c>
      <c r="B73" s="75" t="n">
        <v>94991</v>
      </c>
      <c r="C73" s="63" t="s">
        <v>180</v>
      </c>
      <c r="D73" s="64" t="s">
        <v>64</v>
      </c>
      <c r="E73" s="65" t="n">
        <v>60.05</v>
      </c>
      <c r="F73" s="66" t="n">
        <v>779.89</v>
      </c>
      <c r="G73" s="67" t="n">
        <f aca="false">TRUNC(F73+(F73*$H$9),2)</f>
        <v>1015.18</v>
      </c>
      <c r="H73" s="68" t="n">
        <f aca="false">TRUNC(E73*G73,2)</f>
        <v>60961.55</v>
      </c>
      <c r="I73" s="69" t="n">
        <f aca="false">H73/$H$81</f>
        <v>0.0108785795107487</v>
      </c>
      <c r="J73" s="70" t="n">
        <f aca="false">L73-F73</f>
        <v>0</v>
      </c>
      <c r="K73" s="71" t="s">
        <v>20</v>
      </c>
      <c r="L73" s="76" t="n">
        <f aca="false">IF(K73="SINAPI",VLOOKUP(B73,[2]SINAPI!G66:K7802,5,"FALSO"),IF(K73="INSUMOS",VLOOKUP(B73,[2]INSUMOS!$A$6:$E$7000,5,"FALSO"),IF(K73="SETOP",VLOOKUP(B73,[2]SETOP!$A$6:$D$5000,4,"FALSO"),IF(K73="SUDECAP",VLOOKUP(B73,[2]SUDECAP!$A$9:$M$5000,5,"FALSO"),"verificar"))))</f>
        <v>779.89</v>
      </c>
      <c r="M73" s="73" t="e">
        <f aca="false">IF(K73="SINAPI",VLOOKUP(B73,[1]SINAPI!$G$6:$K$7600,2,"FALSO"),IF(K73="INSUMOS",VLOOKUP(B73,[1]INSUMOS!$A$6:$E$7000,2,"FALSO"),IF(K73="SETOP",VLOOKUP(B73,[1]SETOP!$A$6:$D$5000,2,"FALSO"),IF(K73="SUDECAP",VLOOKUP(B73,[1]SUDECAP!$A$6:$E$5000,3,"FALSO"),"verificar"))))</f>
        <v>#REF!</v>
      </c>
      <c r="P73" s="31"/>
      <c r="Q73" s="31"/>
      <c r="R73" s="74"/>
      <c r="S73" s="74"/>
      <c r="T73" s="74"/>
      <c r="U73" s="74"/>
      <c r="V73" s="74"/>
      <c r="W73" s="74"/>
      <c r="X73" s="74"/>
      <c r="Y73" s="74"/>
      <c r="Z73" s="74"/>
      <c r="AA73" s="74"/>
      <c r="AB73" s="74"/>
      <c r="AC73" s="74"/>
    </row>
    <row r="74" s="4" customFormat="true" ht="12.75" hidden="false" customHeight="false" outlineLevel="0" collapsed="false">
      <c r="A74" s="44" t="n">
        <v>5</v>
      </c>
      <c r="B74" s="45"/>
      <c r="C74" s="46" t="s">
        <v>1</v>
      </c>
      <c r="D74" s="47"/>
      <c r="E74" s="48"/>
      <c r="F74" s="49"/>
      <c r="G74" s="50"/>
      <c r="H74" s="51" t="n">
        <f aca="false">SUM(H75:H76)</f>
        <v>2174.46</v>
      </c>
      <c r="I74" s="59"/>
      <c r="J74" s="70" t="n">
        <f aca="false">L74-F74</f>
        <v>0</v>
      </c>
      <c r="K74" s="60"/>
      <c r="L74" s="60"/>
      <c r="M74" s="60"/>
      <c r="N74" s="60"/>
      <c r="P74" s="31"/>
      <c r="Q74" s="31"/>
      <c r="R74" s="74"/>
      <c r="S74" s="74"/>
      <c r="T74" s="74"/>
      <c r="U74" s="74"/>
      <c r="V74" s="74"/>
      <c r="W74" s="74"/>
      <c r="X74" s="74"/>
      <c r="Y74" s="74"/>
      <c r="Z74" s="74"/>
      <c r="AA74" s="74"/>
      <c r="AB74" s="74"/>
      <c r="AC74" s="74"/>
    </row>
    <row r="75" s="4" customFormat="true" ht="12.75" hidden="false" customHeight="true" outlineLevel="0" collapsed="false">
      <c r="A75" s="53" t="s">
        <v>181</v>
      </c>
      <c r="B75" s="54"/>
      <c r="C75" s="55" t="s">
        <v>1</v>
      </c>
      <c r="D75" s="54"/>
      <c r="E75" s="56"/>
      <c r="F75" s="57"/>
      <c r="G75" s="57" t="n">
        <v>0</v>
      </c>
      <c r="H75" s="58" t="n">
        <v>0</v>
      </c>
      <c r="I75" s="59"/>
      <c r="J75" s="70" t="n">
        <f aca="false">L75-F75</f>
        <v>0</v>
      </c>
      <c r="K75" s="60"/>
      <c r="L75" s="60"/>
      <c r="M75" s="60"/>
      <c r="N75" s="60"/>
      <c r="P75" s="31"/>
      <c r="Q75" s="31"/>
      <c r="R75" s="74"/>
      <c r="S75" s="74"/>
      <c r="T75" s="74"/>
      <c r="U75" s="74"/>
      <c r="V75" s="74"/>
      <c r="W75" s="74"/>
      <c r="X75" s="74"/>
      <c r="Y75" s="74"/>
      <c r="Z75" s="74"/>
      <c r="AA75" s="74"/>
      <c r="AB75" s="74"/>
      <c r="AC75" s="74"/>
    </row>
    <row r="76" customFormat="false" ht="13.8" hidden="false" customHeight="false" outlineLevel="0" collapsed="false">
      <c r="A76" s="61" t="s">
        <v>182</v>
      </c>
      <c r="B76" s="75" t="s">
        <v>183</v>
      </c>
      <c r="C76" s="63" t="s">
        <v>1</v>
      </c>
      <c r="D76" s="64" t="s">
        <v>184</v>
      </c>
      <c r="E76" s="65" t="n">
        <v>1</v>
      </c>
      <c r="F76" s="66" t="n">
        <f aca="false">[1]COMPOSIÇÕES!G37</f>
        <v>1670.48</v>
      </c>
      <c r="G76" s="67" t="n">
        <f aca="false">TRUNC(F76+(F76*$H$9),2)</f>
        <v>2174.46</v>
      </c>
      <c r="H76" s="68" t="n">
        <f aca="false">TRUNC(E76*G76,2)</f>
        <v>2174.46</v>
      </c>
      <c r="I76" s="69" t="n">
        <f aca="false">H76/$H$81</f>
        <v>0.000388032062881319</v>
      </c>
      <c r="J76" s="70" t="n">
        <f aca="false">L76-F76</f>
        <v>0</v>
      </c>
      <c r="K76" s="71" t="s">
        <v>30</v>
      </c>
      <c r="L76" s="72" t="n">
        <f aca="false">[1]COMPOSIÇÕES!G37</f>
        <v>1670.48</v>
      </c>
      <c r="M76" s="73" t="str">
        <f aca="false">IF(K76="SINAPI",VLOOKUP(B76,[1]SINAPI!$G$6:$K$7600,2,"FALSO"),IF(K76="INSUMOS",VLOOKUP(B76,[1]INSUMOS!$A$6:$E$7000,2,"FALSO"),IF(K76="SETOP",VLOOKUP(B76,[1]SETOP!$A$6:$D$5000,2,"FALSO"),IF(K76="SUDECAP",VLOOKUP(B76,[1]SUDECAP!$A$6:$E$5000,3,"FALSO"),"verificar"))))</f>
        <v>verificar</v>
      </c>
      <c r="P76" s="31" t="n">
        <v>0</v>
      </c>
      <c r="Q76" s="31" t="n">
        <v>1</v>
      </c>
      <c r="R76" s="52" t="n">
        <v>0</v>
      </c>
      <c r="S76" s="52" t="n">
        <v>0</v>
      </c>
      <c r="T76" s="52" t="n">
        <v>0</v>
      </c>
      <c r="U76" s="52" t="n">
        <v>0</v>
      </c>
      <c r="V76" s="52" t="n">
        <v>0</v>
      </c>
      <c r="W76" s="52" t="n">
        <v>0</v>
      </c>
      <c r="X76" s="52" t="n">
        <v>0</v>
      </c>
      <c r="Y76" s="52" t="n">
        <v>0</v>
      </c>
      <c r="Z76" s="52" t="n">
        <v>0</v>
      </c>
      <c r="AA76" s="52" t="n">
        <v>0</v>
      </c>
      <c r="AB76" s="52" t="n">
        <v>0</v>
      </c>
      <c r="AC76" s="52" t="n">
        <v>0</v>
      </c>
    </row>
    <row r="77" s="4" customFormat="true" ht="12.75" hidden="false" customHeight="false" outlineLevel="0" collapsed="false">
      <c r="A77" s="44" t="n">
        <v>6</v>
      </c>
      <c r="B77" s="45"/>
      <c r="C77" s="46" t="s">
        <v>13</v>
      </c>
      <c r="D77" s="47"/>
      <c r="E77" s="48"/>
      <c r="F77" s="49"/>
      <c r="G77" s="50"/>
      <c r="H77" s="51" t="n">
        <f aca="false">SUM(H78:H80)</f>
        <v>207958.08</v>
      </c>
      <c r="I77" s="59"/>
      <c r="J77" s="70" t="n">
        <f aca="false">L77-F77</f>
        <v>0</v>
      </c>
      <c r="K77" s="60"/>
      <c r="L77" s="60"/>
      <c r="M77" s="60"/>
      <c r="N77" s="60"/>
      <c r="P77" s="31"/>
      <c r="Q77" s="31"/>
      <c r="R77" s="52"/>
      <c r="S77" s="52"/>
      <c r="T77" s="52"/>
      <c r="U77" s="52"/>
      <c r="V77" s="52"/>
      <c r="W77" s="52"/>
      <c r="X77" s="52"/>
      <c r="Y77" s="52"/>
      <c r="Z77" s="52"/>
      <c r="AA77" s="52"/>
      <c r="AB77" s="52"/>
      <c r="AC77" s="52"/>
    </row>
    <row r="78" s="4" customFormat="true" ht="12.75" hidden="false" customHeight="true" outlineLevel="0" collapsed="false">
      <c r="A78" s="53" t="s">
        <v>185</v>
      </c>
      <c r="B78" s="54"/>
      <c r="C78" s="55" t="s">
        <v>186</v>
      </c>
      <c r="D78" s="54"/>
      <c r="E78" s="56"/>
      <c r="F78" s="57"/>
      <c r="G78" s="57" t="n">
        <v>0</v>
      </c>
      <c r="H78" s="58" t="n">
        <v>0</v>
      </c>
      <c r="I78" s="59"/>
      <c r="J78" s="70" t="n">
        <f aca="false">L78-F78</f>
        <v>0</v>
      </c>
      <c r="K78" s="60"/>
      <c r="L78" s="60"/>
      <c r="M78" s="60"/>
      <c r="N78" s="60"/>
      <c r="P78" s="31"/>
      <c r="Q78" s="31"/>
      <c r="R78" s="74"/>
      <c r="S78" s="74"/>
      <c r="T78" s="74"/>
      <c r="U78" s="74"/>
      <c r="V78" s="74"/>
      <c r="W78" s="74"/>
      <c r="X78" s="74"/>
      <c r="Y78" s="74"/>
      <c r="Z78" s="74"/>
      <c r="AA78" s="74"/>
      <c r="AB78" s="74"/>
      <c r="AC78" s="74"/>
    </row>
    <row r="79" customFormat="false" ht="20.85" hidden="false" customHeight="false" outlineLevel="0" collapsed="false">
      <c r="A79" s="61" t="s">
        <v>187</v>
      </c>
      <c r="B79" s="75" t="s">
        <v>188</v>
      </c>
      <c r="C79" s="63" t="s">
        <v>189</v>
      </c>
      <c r="D79" s="64" t="s">
        <v>184</v>
      </c>
      <c r="E79" s="65" t="n">
        <v>1</v>
      </c>
      <c r="F79" s="66" t="n">
        <f aca="false">[1]COMPOSIÇÕES!G20</f>
        <v>147043.59</v>
      </c>
      <c r="G79" s="67" t="n">
        <f aca="false">TRUNC(F79+(F79*$H$9),2)</f>
        <v>191406.64</v>
      </c>
      <c r="H79" s="68" t="n">
        <f aca="false">TRUNC(E79*G79,2)</f>
        <v>191406.64</v>
      </c>
      <c r="I79" s="69" t="n">
        <f aca="false">H79/$H$81</f>
        <v>0.0341564863774832</v>
      </c>
      <c r="J79" s="70" t="n">
        <f aca="false">L79-F79</f>
        <v>0</v>
      </c>
      <c r="K79" s="71" t="s">
        <v>30</v>
      </c>
      <c r="L79" s="72" t="n">
        <f aca="false">[1]COMPOSIÇÕES!G20</f>
        <v>147043.59</v>
      </c>
      <c r="M79" s="73" t="str">
        <f aca="false">IF(K79="SINAPI",VLOOKUP(B79,[1]SINAPI!$G$6:$K$7600,2,"FALSO"),IF(K79="INSUMOS",VLOOKUP(B79,[1]INSUMOS!$A$6:$E$7000,2,"FALSO"),IF(K79="SETOP",VLOOKUP(B79,[1]SETOP!$A$6:$D$5000,2,"FALSO"),IF(K79="SUDECAP",VLOOKUP(B79,[1]SUDECAP!$A$6:$E$5000,3,"FALSO"),"verificar"))))</f>
        <v>verificar</v>
      </c>
      <c r="P79" s="31" t="n">
        <v>0</v>
      </c>
      <c r="Q79" s="31" t="n">
        <v>0</v>
      </c>
      <c r="R79" s="74" t="n">
        <v>0</v>
      </c>
      <c r="S79" s="74" t="n">
        <v>0</v>
      </c>
      <c r="T79" s="74" t="n">
        <v>0</v>
      </c>
      <c r="U79" s="74" t="n">
        <v>0</v>
      </c>
      <c r="V79" s="74" t="n">
        <v>0</v>
      </c>
      <c r="W79" s="74" t="n">
        <v>0</v>
      </c>
      <c r="X79" s="74" t="n">
        <v>0</v>
      </c>
      <c r="Y79" s="74" t="n">
        <v>0</v>
      </c>
      <c r="Z79" s="74" t="n">
        <v>0</v>
      </c>
      <c r="AA79" s="74" t="n">
        <v>0</v>
      </c>
      <c r="AB79" s="74" t="n">
        <v>0</v>
      </c>
      <c r="AC79" s="74" t="n">
        <v>1</v>
      </c>
    </row>
    <row r="80" customFormat="false" ht="20.85" hidden="false" customHeight="false" outlineLevel="0" collapsed="false">
      <c r="A80" s="61" t="s">
        <v>190</v>
      </c>
      <c r="B80" s="75" t="s">
        <v>191</v>
      </c>
      <c r="C80" s="63" t="s">
        <v>192</v>
      </c>
      <c r="D80" s="64" t="s">
        <v>184</v>
      </c>
      <c r="E80" s="65" t="n">
        <v>1</v>
      </c>
      <c r="F80" s="66" t="n">
        <f aca="false">[1]COMPOSIÇÕES!G11</f>
        <v>12715.25</v>
      </c>
      <c r="G80" s="67" t="n">
        <f aca="false">TRUNC(F80+(F80*$H$9),2)</f>
        <v>16551.44</v>
      </c>
      <c r="H80" s="68" t="n">
        <f aca="false">TRUNC(E80*G80,2)</f>
        <v>16551.44</v>
      </c>
      <c r="I80" s="69" t="n">
        <f aca="false">H80/$H$81</f>
        <v>0.00295360200089051</v>
      </c>
      <c r="J80" s="70" t="n">
        <f aca="false">L80-F80</f>
        <v>0</v>
      </c>
      <c r="K80" s="71" t="s">
        <v>30</v>
      </c>
      <c r="L80" s="72" t="n">
        <f aca="false">[1]COMPOSIÇÕES!G11</f>
        <v>12715.25</v>
      </c>
      <c r="M80" s="73" t="str">
        <f aca="false">IF(K80="SINAPI",VLOOKUP(B80,[1]SINAPI!$G$6:$K$7600,2,"FALSO"),IF(K80="INSUMOS",VLOOKUP(B80,[1]INSUMOS!$A$6:$E$7000,2,"FALSO"),IF(K80="SETOP",VLOOKUP(B80,[1]SETOP!$A$6:$D$5000,2,"FALSO"),IF(K80="SUDECAP",VLOOKUP(B80,[1]SUDECAP!$A$6:$E$5000,3,"FALSO"),"verificar"))))</f>
        <v>verificar</v>
      </c>
      <c r="P80" s="31" t="n">
        <v>0</v>
      </c>
      <c r="Q80" s="31" t="n">
        <v>0</v>
      </c>
      <c r="R80" s="52" t="n">
        <v>0</v>
      </c>
      <c r="S80" s="52" t="n">
        <v>0</v>
      </c>
      <c r="T80" s="52" t="n">
        <v>0</v>
      </c>
      <c r="U80" s="52" t="n">
        <v>0</v>
      </c>
      <c r="V80" s="52" t="n">
        <v>0</v>
      </c>
      <c r="W80" s="52" t="n">
        <v>0</v>
      </c>
      <c r="X80" s="52" t="n">
        <v>0</v>
      </c>
      <c r="Y80" s="52" t="n">
        <v>0</v>
      </c>
      <c r="Z80" s="52" t="n">
        <v>0</v>
      </c>
      <c r="AA80" s="52" t="n">
        <v>0</v>
      </c>
      <c r="AB80" s="52" t="n">
        <v>0</v>
      </c>
      <c r="AC80" s="52" t="n">
        <v>1</v>
      </c>
    </row>
    <row r="81" customFormat="false" ht="13.5" hidden="false" customHeight="true" outlineLevel="0" collapsed="false">
      <c r="A81" s="80" t="s">
        <v>193</v>
      </c>
      <c r="B81" s="80"/>
      <c r="C81" s="80"/>
      <c r="D81" s="80"/>
      <c r="E81" s="80"/>
      <c r="F81" s="80"/>
      <c r="G81" s="80"/>
      <c r="H81" s="81" t="n">
        <f aca="false">SUM(H12:H80)/2</f>
        <v>5603815.272</v>
      </c>
    </row>
    <row r="82" customFormat="false" ht="12.8" hidden="false" customHeight="false" outlineLevel="0" collapsed="false">
      <c r="A82" s="82"/>
      <c r="B82" s="83"/>
      <c r="C82" s="83"/>
      <c r="D82" s="84"/>
      <c r="F82" s="85" t="n">
        <f aca="false">H82/$H$81</f>
        <v>0.683117628649769</v>
      </c>
      <c r="G82" s="81" t="s">
        <v>194</v>
      </c>
      <c r="H82" s="81" t="n">
        <v>3828065</v>
      </c>
      <c r="K82" s="86"/>
      <c r="L82" s="87"/>
      <c r="M82" s="87"/>
    </row>
    <row r="83" customFormat="false" ht="12.8" hidden="false" customHeight="false" outlineLevel="0" collapsed="false">
      <c r="A83" s="82"/>
      <c r="B83" s="83"/>
      <c r="C83" s="83"/>
      <c r="D83" s="84"/>
      <c r="E83" s="83"/>
      <c r="F83" s="85" t="n">
        <f aca="false">H83/$H$81</f>
        <v>0.316882371350231</v>
      </c>
      <c r="G83" s="81" t="s">
        <v>195</v>
      </c>
      <c r="H83" s="81" t="n">
        <f aca="false">H81-H82</f>
        <v>1775750.272</v>
      </c>
      <c r="K83" s="86"/>
      <c r="L83" s="87"/>
      <c r="M83" s="87"/>
    </row>
    <row r="84" customFormat="false" ht="52.5" hidden="false" customHeight="true" outlineLevel="0" collapsed="false">
      <c r="A84" s="82"/>
      <c r="B84" s="83"/>
      <c r="C84" s="83"/>
      <c r="D84" s="83"/>
      <c r="E84" s="83"/>
      <c r="F84" s="83"/>
      <c r="M84" s="88"/>
    </row>
    <row r="85" customFormat="false" ht="12.8" hidden="false" customHeight="false" outlineLevel="0" collapsed="false">
      <c r="A85" s="89"/>
      <c r="B85" s="89"/>
      <c r="C85" s="89"/>
      <c r="D85" s="89"/>
      <c r="E85" s="89"/>
      <c r="F85" s="89"/>
      <c r="G85" s="89"/>
      <c r="H85" s="89"/>
    </row>
    <row r="86" customFormat="false" ht="12.8" hidden="false" customHeight="false" outlineLevel="0" collapsed="false">
      <c r="A86" s="90"/>
      <c r="B86" s="90"/>
      <c r="C86" s="90"/>
      <c r="D86" s="90"/>
      <c r="E86" s="90"/>
      <c r="F86" s="90"/>
      <c r="G86" s="90"/>
      <c r="H86" s="90"/>
    </row>
    <row r="87" customFormat="false" ht="12.8" hidden="false" customHeight="false" outlineLevel="0" collapsed="false">
      <c r="A87" s="89"/>
      <c r="B87" s="89"/>
      <c r="C87" s="89"/>
      <c r="D87" s="89"/>
      <c r="E87" s="89"/>
      <c r="F87" s="89"/>
      <c r="G87" s="89"/>
      <c r="H87" s="89"/>
    </row>
    <row r="89" customFormat="false" ht="12.8" hidden="false" customHeight="false" outlineLevel="0" collapsed="false">
      <c r="H89" s="91"/>
    </row>
    <row r="90" customFormat="false" ht="12.8" hidden="false" customHeight="false" outlineLevel="0" collapsed="false">
      <c r="H90" s="91"/>
    </row>
  </sheetData>
  <mergeCells count="35">
    <mergeCell ref="A1:B1"/>
    <mergeCell ref="C1:H1"/>
    <mergeCell ref="P1:P7"/>
    <mergeCell ref="Q1:Q7"/>
    <mergeCell ref="R1:R7"/>
    <mergeCell ref="S1:S7"/>
    <mergeCell ref="T1:T7"/>
    <mergeCell ref="U1:U7"/>
    <mergeCell ref="V1:V7"/>
    <mergeCell ref="W1:W7"/>
    <mergeCell ref="X1:X7"/>
    <mergeCell ref="Y1:Y7"/>
    <mergeCell ref="Z1:Z7"/>
    <mergeCell ref="AA1:AA7"/>
    <mergeCell ref="AB1:AB7"/>
    <mergeCell ref="AC1:AC7"/>
    <mergeCell ref="A2:H2"/>
    <mergeCell ref="A3:H3"/>
    <mergeCell ref="A5:E5"/>
    <mergeCell ref="F5:H5"/>
    <mergeCell ref="A6:E6"/>
    <mergeCell ref="F6:H6"/>
    <mergeCell ref="A7:D7"/>
    <mergeCell ref="E7:H7"/>
    <mergeCell ref="A8:D8"/>
    <mergeCell ref="E8:E9"/>
    <mergeCell ref="F8:F9"/>
    <mergeCell ref="A9:D9"/>
    <mergeCell ref="A10:H10"/>
    <mergeCell ref="A81:G81"/>
    <mergeCell ref="B82:C82"/>
    <mergeCell ref="C84:F84"/>
    <mergeCell ref="A85:H85"/>
    <mergeCell ref="A86:H86"/>
    <mergeCell ref="A87:H87"/>
  </mergeCells>
  <conditionalFormatting sqref="D74 D77 D23 D18 D12 D64">
    <cfRule type="cellIs" priority="2" operator="equal" aboveAverage="0" equalAverage="0" bottom="0" percent="0" rank="0" text="" dxfId="0">
      <formula>0</formula>
    </cfRule>
  </conditionalFormatting>
  <conditionalFormatting sqref="L79:L80 L76 L34:L41 L14:L32 L43:L57 L59:L63 L66:L73">
    <cfRule type="cellIs" priority="3" operator="equal" aboveAverage="0" equalAverage="0" bottom="0" percent="0" rank="0" text="" dxfId="1">
      <formula>$F14</formula>
    </cfRule>
    <cfRule type="cellIs" priority="4" operator="equal" aboveAverage="0" equalAverage="0" bottom="0" percent="0" rank="0" text="" dxfId="2">
      <formula>$F14</formula>
    </cfRule>
  </conditionalFormatting>
  <dataValidations count="2">
    <dataValidation allowBlank="true" errorStyle="stop" operator="between" prompt="A frente de obra é uma porção física da obra. Exemplos: Única; Rua A; Rua B; Trecho 01; Trecho 02; 1º Andar; 2º Andar; Copa; Banheiro" showDropDown="false" showErrorMessage="true" showInputMessage="true" sqref="P1" type="none">
      <formula1>0</formula1>
      <formula2>0</formula2>
    </dataValidation>
    <dataValidation allowBlank="true" errorStyle="stop" operator="between" showDropDown="false" showErrorMessage="true" showInputMessage="true" sqref="K14:K80" type="list">
      <formula1>$K$5:$K$10</formula1>
      <formula2>0</formula2>
    </dataValidation>
  </dataValidations>
  <printOptions headings="false" gridLines="false" gridLinesSet="true" horizontalCentered="true" verticalCentered="false"/>
  <pageMargins left="0.39375" right="0.39375" top="0.39375" bottom="0.196527777777778" header="0.511811023622047" footer="0.511811023622047"/>
  <pageSetup paperSize="9" scale="66" fitToWidth="1" fitToHeight="1" pageOrder="downThenOver" orientation="portrait" blackAndWhite="false" draft="false" cellComments="none" horizontalDpi="300" verticalDpi="300" copies="1"/>
  <headerFooter differentFirst="false" differentOddEven="false">
    <oddHeader/>
    <oddFooter/>
  </headerFooter>
  <rowBreaks count="1" manualBreakCount="1">
    <brk id="87" man="true" max="16383" min="0"/>
  </row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X90"/>
  <sheetViews>
    <sheetView showFormulas="false" showGridLines="false" showRowColHeaders="true" showZeros="false" rightToLeft="false" tabSelected="false" showOutlineSymbols="true" defaultGridColor="true" view="pageBreakPreview" topLeftCell="A1" colorId="64" zoomScale="100" zoomScaleNormal="100" zoomScalePageLayoutView="100" workbookViewId="0">
      <selection pane="topLeft" activeCell="C17" activeCellId="0" sqref="C17"/>
    </sheetView>
  </sheetViews>
  <sheetFormatPr defaultColWidth="9.1484375" defaultRowHeight="12.75" zeroHeight="false" outlineLevelRow="0" outlineLevelCol="0"/>
  <cols>
    <col collapsed="false" customWidth="true" hidden="false" outlineLevel="0" max="1" min="1" style="1" width="8.71"/>
    <col collapsed="false" customWidth="true" hidden="false" outlineLevel="0" max="2" min="2" style="1" width="15.57"/>
    <col collapsed="false" customWidth="true" hidden="false" outlineLevel="0" max="3" min="3" style="1" width="53.57"/>
    <col collapsed="false" customWidth="true" hidden="false" outlineLevel="0" max="4" min="4" style="1" width="9.57"/>
    <col collapsed="false" customWidth="true" hidden="false" outlineLevel="0" max="5" min="5" style="2" width="11.71"/>
    <col collapsed="false" customWidth="true" hidden="false" outlineLevel="0" max="6" min="6" style="3" width="13.42"/>
    <col collapsed="false" customWidth="true" hidden="false" outlineLevel="0" max="7" min="7" style="3" width="11.71"/>
    <col collapsed="false" customWidth="true" hidden="false" outlineLevel="0" max="8" min="8" style="3" width="13.71"/>
    <col collapsed="false" customWidth="true" hidden="false" outlineLevel="0" max="9" min="9" style="4" width="12.71"/>
    <col collapsed="false" customWidth="true" hidden="true" outlineLevel="0" max="11" min="11" style="6" width="12.15"/>
    <col collapsed="false" customWidth="true" hidden="true" outlineLevel="0" max="12" min="12" style="6" width="11.53"/>
    <col collapsed="false" customWidth="true" hidden="true" outlineLevel="0" max="20" min="13" style="7" width="11.53"/>
    <col collapsed="false" customWidth="false" hidden="false" outlineLevel="0" max="24" min="21" style="7" width="9.14"/>
  </cols>
  <sheetData>
    <row r="1" customFormat="false" ht="12.75" hidden="false" customHeight="true" outlineLevel="0" collapsed="false">
      <c r="A1" s="8"/>
      <c r="B1" s="8"/>
      <c r="C1" s="9"/>
      <c r="D1" s="9"/>
      <c r="E1" s="9"/>
      <c r="F1" s="9"/>
      <c r="G1" s="9"/>
      <c r="H1" s="9"/>
      <c r="K1" s="10" t="s">
        <v>0</v>
      </c>
      <c r="L1" s="10" t="s">
        <v>1</v>
      </c>
      <c r="M1" s="10" t="s">
        <v>2</v>
      </c>
      <c r="N1" s="10" t="s">
        <v>3</v>
      </c>
      <c r="O1" s="10" t="s">
        <v>4</v>
      </c>
      <c r="P1" s="10" t="s">
        <v>5</v>
      </c>
      <c r="Q1" s="10" t="s">
        <v>6</v>
      </c>
      <c r="R1" s="10" t="s">
        <v>7</v>
      </c>
      <c r="S1" s="10" t="s">
        <v>8</v>
      </c>
      <c r="T1" s="10" t="s">
        <v>9</v>
      </c>
      <c r="U1" s="10" t="s">
        <v>10</v>
      </c>
      <c r="V1" s="10" t="s">
        <v>11</v>
      </c>
      <c r="W1" s="10" t="s">
        <v>12</v>
      </c>
      <c r="X1" s="10" t="s">
        <v>13</v>
      </c>
    </row>
    <row r="2" customFormat="false" ht="42.75" hidden="false" customHeight="true" outlineLevel="0" collapsed="false">
      <c r="A2" s="11"/>
      <c r="B2" s="11"/>
      <c r="C2" s="11"/>
      <c r="D2" s="11"/>
      <c r="E2" s="11"/>
      <c r="F2" s="11"/>
      <c r="G2" s="11"/>
      <c r="H2" s="11"/>
      <c r="K2" s="10"/>
      <c r="L2" s="10"/>
      <c r="M2" s="10"/>
      <c r="N2" s="10"/>
      <c r="O2" s="10"/>
      <c r="P2" s="10"/>
      <c r="Q2" s="10"/>
      <c r="R2" s="10"/>
      <c r="S2" s="10"/>
      <c r="T2" s="10"/>
      <c r="U2" s="10"/>
      <c r="V2" s="10"/>
      <c r="W2" s="10"/>
      <c r="X2" s="10"/>
    </row>
    <row r="3" customFormat="false" ht="13.5" hidden="false" customHeight="false" outlineLevel="0" collapsed="false">
      <c r="A3" s="12" t="s">
        <v>14</v>
      </c>
      <c r="B3" s="12"/>
      <c r="C3" s="12"/>
      <c r="D3" s="12"/>
      <c r="E3" s="12"/>
      <c r="F3" s="12"/>
      <c r="G3" s="12"/>
      <c r="H3" s="12"/>
      <c r="K3" s="10"/>
      <c r="L3" s="10"/>
      <c r="M3" s="10"/>
      <c r="N3" s="10"/>
      <c r="O3" s="10"/>
      <c r="P3" s="10"/>
      <c r="Q3" s="10"/>
      <c r="R3" s="10"/>
      <c r="S3" s="10"/>
      <c r="T3" s="10"/>
      <c r="U3" s="10"/>
      <c r="V3" s="10"/>
      <c r="W3" s="10"/>
      <c r="X3" s="10"/>
    </row>
    <row r="4" customFormat="false" ht="13.5" hidden="false" customHeight="false" outlineLevel="0" collapsed="false">
      <c r="A4" s="13"/>
      <c r="B4" s="14"/>
      <c r="C4" s="14"/>
      <c r="D4" s="14"/>
      <c r="E4" s="15"/>
      <c r="F4" s="14"/>
      <c r="G4" s="14"/>
      <c r="H4" s="16"/>
      <c r="K4" s="10"/>
      <c r="L4" s="10"/>
      <c r="M4" s="10"/>
      <c r="N4" s="10"/>
      <c r="O4" s="10"/>
      <c r="P4" s="10"/>
      <c r="Q4" s="10"/>
      <c r="R4" s="10"/>
      <c r="S4" s="10"/>
      <c r="T4" s="10"/>
      <c r="U4" s="10"/>
      <c r="V4" s="10"/>
      <c r="W4" s="10"/>
      <c r="X4" s="10"/>
    </row>
    <row r="5" customFormat="false" ht="12.75" hidden="false" customHeight="false" outlineLevel="0" collapsed="false">
      <c r="A5" s="17" t="s">
        <v>15</v>
      </c>
      <c r="B5" s="17"/>
      <c r="C5" s="17"/>
      <c r="D5" s="17"/>
      <c r="E5" s="17"/>
      <c r="F5" s="18" t="s">
        <v>16</v>
      </c>
      <c r="G5" s="18"/>
      <c r="H5" s="18"/>
      <c r="K5" s="10"/>
      <c r="L5" s="10"/>
      <c r="M5" s="10"/>
      <c r="N5" s="10"/>
      <c r="O5" s="10"/>
      <c r="P5" s="10"/>
      <c r="Q5" s="10"/>
      <c r="R5" s="10"/>
      <c r="S5" s="10"/>
      <c r="T5" s="10"/>
      <c r="U5" s="10"/>
      <c r="V5" s="10"/>
      <c r="W5" s="10"/>
      <c r="X5" s="10"/>
    </row>
    <row r="6" customFormat="false" ht="12.75" hidden="false" customHeight="false" outlineLevel="0" collapsed="false">
      <c r="A6" s="21" t="s">
        <v>202</v>
      </c>
      <c r="B6" s="21"/>
      <c r="C6" s="21"/>
      <c r="D6" s="21"/>
      <c r="E6" s="21"/>
      <c r="F6" s="22" t="str">
        <f aca="false">Orçamentaria!F6</f>
        <v>DATA: DEZEMBRO/2024</v>
      </c>
      <c r="G6" s="22"/>
      <c r="H6" s="22"/>
      <c r="K6" s="10"/>
      <c r="L6" s="10"/>
      <c r="M6" s="10"/>
      <c r="N6" s="10"/>
      <c r="O6" s="10"/>
      <c r="P6" s="10"/>
      <c r="Q6" s="10"/>
      <c r="R6" s="10"/>
      <c r="S6" s="10"/>
      <c r="T6" s="10"/>
      <c r="U6" s="10"/>
      <c r="V6" s="10"/>
      <c r="W6" s="10"/>
      <c r="X6" s="10"/>
    </row>
    <row r="7" customFormat="false" ht="15" hidden="false" customHeight="true" outlineLevel="0" collapsed="false">
      <c r="A7" s="92" t="s">
        <v>197</v>
      </c>
      <c r="B7" s="96" t="s">
        <v>203</v>
      </c>
      <c r="C7" s="96"/>
      <c r="D7" s="94"/>
      <c r="E7" s="25" t="s">
        <v>22</v>
      </c>
      <c r="F7" s="25"/>
      <c r="G7" s="25"/>
      <c r="H7" s="25"/>
      <c r="K7" s="10"/>
      <c r="L7" s="10"/>
      <c r="M7" s="10"/>
      <c r="N7" s="10"/>
      <c r="O7" s="10"/>
      <c r="P7" s="10"/>
      <c r="Q7" s="10"/>
      <c r="R7" s="10"/>
      <c r="S7" s="10"/>
      <c r="T7" s="10"/>
      <c r="U7" s="10"/>
      <c r="V7" s="10"/>
      <c r="W7" s="10"/>
      <c r="X7" s="10"/>
    </row>
    <row r="8" customFormat="false" ht="12.75" hidden="false" customHeight="false" outlineLevel="0" collapsed="false">
      <c r="A8" s="26" t="str">
        <f aca="false">Orçamentaria!A8</f>
        <v>MÊS DE REFERÊNCIA: SINAPI OUT/24, SETOP JUL/24, SUDECAP JUL/24,  SICRO JUL/24</v>
      </c>
      <c r="B8" s="26"/>
      <c r="C8" s="26"/>
      <c r="D8" s="26"/>
      <c r="E8" s="27" t="s">
        <v>25</v>
      </c>
      <c r="F8" s="28" t="s">
        <v>26</v>
      </c>
      <c r="G8" s="29"/>
      <c r="H8" s="30" t="s">
        <v>27</v>
      </c>
      <c r="K8" s="31"/>
      <c r="L8" s="31"/>
      <c r="M8" s="31" t="n">
        <v>1</v>
      </c>
      <c r="N8" s="31" t="n">
        <v>2</v>
      </c>
      <c r="O8" s="31" t="n">
        <v>3</v>
      </c>
      <c r="P8" s="31" t="n">
        <v>4</v>
      </c>
      <c r="Q8" s="31" t="n">
        <v>5</v>
      </c>
      <c r="R8" s="31" t="n">
        <v>6</v>
      </c>
      <c r="S8" s="31" t="n">
        <v>7</v>
      </c>
      <c r="T8" s="31" t="n">
        <v>8</v>
      </c>
      <c r="U8" s="31" t="n">
        <v>9</v>
      </c>
      <c r="V8" s="31"/>
      <c r="W8" s="31"/>
      <c r="X8" s="31"/>
    </row>
    <row r="9" customFormat="false" ht="13.5" hidden="false" customHeight="true" outlineLevel="0" collapsed="false">
      <c r="A9" s="32" t="s">
        <v>29</v>
      </c>
      <c r="B9" s="32"/>
      <c r="C9" s="32"/>
      <c r="D9" s="32"/>
      <c r="E9" s="27"/>
      <c r="F9" s="28"/>
      <c r="G9" s="33"/>
      <c r="H9" s="34" t="n">
        <v>0.3017</v>
      </c>
      <c r="I9" s="35" t="n">
        <f aca="false">1+1*H9</f>
        <v>1.3017</v>
      </c>
    </row>
    <row r="10" customFormat="false" ht="13.5" hidden="false" customHeight="false" outlineLevel="0" collapsed="false">
      <c r="A10" s="36"/>
      <c r="B10" s="36"/>
      <c r="C10" s="36"/>
      <c r="D10" s="36"/>
      <c r="E10" s="36"/>
      <c r="F10" s="36"/>
      <c r="G10" s="36"/>
      <c r="H10" s="36"/>
    </row>
    <row r="11" customFormat="false" ht="38.25" hidden="false" customHeight="false" outlineLevel="0" collapsed="false">
      <c r="A11" s="37" t="s">
        <v>32</v>
      </c>
      <c r="B11" s="38" t="s">
        <v>33</v>
      </c>
      <c r="C11" s="38" t="s">
        <v>34</v>
      </c>
      <c r="D11" s="38" t="s">
        <v>35</v>
      </c>
      <c r="E11" s="39" t="s">
        <v>36</v>
      </c>
      <c r="F11" s="40" t="s">
        <v>37</v>
      </c>
      <c r="G11" s="40" t="s">
        <v>38</v>
      </c>
      <c r="H11" s="41" t="s">
        <v>39</v>
      </c>
    </row>
    <row r="12" customFormat="false" ht="12.75" hidden="false" customHeight="false" outlineLevel="0" collapsed="false">
      <c r="A12" s="44" t="n">
        <v>1</v>
      </c>
      <c r="B12" s="45"/>
      <c r="C12" s="46" t="s">
        <v>0</v>
      </c>
      <c r="D12" s="47"/>
      <c r="E12" s="48"/>
      <c r="F12" s="49"/>
      <c r="G12" s="50" t="n">
        <v>0</v>
      </c>
      <c r="H12" s="51" t="n">
        <f aca="false">SUM(H14:H17)</f>
        <v>0</v>
      </c>
    </row>
    <row r="13" s="4" customFormat="true" ht="12.75" hidden="false" customHeight="true" outlineLevel="0" collapsed="false">
      <c r="A13" s="53" t="s">
        <v>42</v>
      </c>
      <c r="B13" s="54"/>
      <c r="C13" s="55" t="s">
        <v>0</v>
      </c>
      <c r="D13" s="54"/>
      <c r="E13" s="56"/>
      <c r="F13" s="57"/>
      <c r="G13" s="57" t="n">
        <v>0</v>
      </c>
      <c r="H13" s="58" t="n">
        <v>0</v>
      </c>
      <c r="I13" s="59"/>
      <c r="K13" s="6"/>
      <c r="L13" s="6"/>
      <c r="M13" s="19"/>
      <c r="N13" s="19"/>
      <c r="O13" s="19"/>
      <c r="P13" s="19"/>
      <c r="Q13" s="19"/>
      <c r="R13" s="19"/>
      <c r="S13" s="19"/>
      <c r="T13" s="19"/>
      <c r="U13" s="19"/>
      <c r="V13" s="19"/>
      <c r="W13" s="19"/>
      <c r="X13" s="19"/>
    </row>
    <row r="14" customFormat="false" ht="12.75" hidden="false" customHeight="false" outlineLevel="0" collapsed="false">
      <c r="A14" s="61" t="s">
        <v>43</v>
      </c>
      <c r="B14" s="62" t="s">
        <v>44</v>
      </c>
      <c r="C14" s="63" t="s">
        <v>45</v>
      </c>
      <c r="D14" s="64" t="s">
        <v>46</v>
      </c>
      <c r="E14" s="65" t="n">
        <f aca="false">U14+V14+W14</f>
        <v>0</v>
      </c>
      <c r="F14" s="66" t="n">
        <f aca="false">Orçamentaria!F14</f>
        <v>1670.48</v>
      </c>
      <c r="G14" s="67" t="n">
        <f aca="false">TRUNC(F14+(F14*$H$9),2)</f>
        <v>2174.46</v>
      </c>
      <c r="H14" s="68" t="n">
        <f aca="false">TRUNC(E14*G14,2)</f>
        <v>0</v>
      </c>
      <c r="I14" s="69" t="n">
        <f aca="false">H14/$H$81</f>
        <v>0</v>
      </c>
      <c r="K14" s="31" t="n">
        <v>1</v>
      </c>
      <c r="L14" s="31" t="n">
        <v>0</v>
      </c>
      <c r="M14" s="74" t="n">
        <v>0</v>
      </c>
      <c r="N14" s="74" t="n">
        <v>0</v>
      </c>
      <c r="O14" s="74" t="n">
        <v>0</v>
      </c>
      <c r="P14" s="74" t="n">
        <v>0</v>
      </c>
      <c r="Q14" s="74" t="n">
        <v>0</v>
      </c>
      <c r="R14" s="74" t="n">
        <v>0</v>
      </c>
      <c r="S14" s="74" t="n">
        <v>0</v>
      </c>
      <c r="T14" s="74" t="n">
        <v>0</v>
      </c>
      <c r="U14" s="74" t="n">
        <v>0</v>
      </c>
      <c r="V14" s="74" t="n">
        <v>0</v>
      </c>
      <c r="W14" s="74" t="n">
        <v>0</v>
      </c>
      <c r="X14" s="74" t="n">
        <v>0</v>
      </c>
    </row>
    <row r="15" customFormat="false" ht="25.5" hidden="false" customHeight="false" outlineLevel="0" collapsed="false">
      <c r="A15" s="61" t="s">
        <v>47</v>
      </c>
      <c r="B15" s="62" t="s">
        <v>48</v>
      </c>
      <c r="C15" s="63" t="s">
        <v>49</v>
      </c>
      <c r="D15" s="64" t="s">
        <v>50</v>
      </c>
      <c r="E15" s="65" t="n">
        <f aca="false">U15+V15+W15</f>
        <v>0</v>
      </c>
      <c r="F15" s="66" t="n">
        <f aca="false">Orçamentaria!F15</f>
        <v>1858.45</v>
      </c>
      <c r="G15" s="67" t="n">
        <f aca="false">TRUNC(F15+(F15*$H$9),2)</f>
        <v>2419.14</v>
      </c>
      <c r="H15" s="68" t="n">
        <f aca="false">TRUNC(E15*G15,2)</f>
        <v>0</v>
      </c>
      <c r="I15" s="69" t="n">
        <f aca="false">H15/$H$81</f>
        <v>0</v>
      </c>
      <c r="K15" s="31" t="n">
        <v>3</v>
      </c>
      <c r="L15" s="31" t="n">
        <v>0</v>
      </c>
      <c r="M15" s="74" t="n">
        <v>0</v>
      </c>
      <c r="N15" s="74" t="n">
        <v>0</v>
      </c>
      <c r="O15" s="74" t="n">
        <v>0</v>
      </c>
      <c r="P15" s="74" t="n">
        <v>0</v>
      </c>
      <c r="Q15" s="74" t="n">
        <v>0</v>
      </c>
      <c r="R15" s="74" t="n">
        <v>0</v>
      </c>
      <c r="S15" s="74" t="n">
        <v>0</v>
      </c>
      <c r="T15" s="74" t="n">
        <v>0</v>
      </c>
      <c r="U15" s="74" t="n">
        <v>0</v>
      </c>
      <c r="V15" s="74" t="n">
        <v>0</v>
      </c>
      <c r="W15" s="74" t="n">
        <v>0</v>
      </c>
      <c r="X15" s="74" t="n">
        <v>0</v>
      </c>
    </row>
    <row r="16" customFormat="false" ht="12.8" hidden="false" customHeight="false" outlineLevel="0" collapsed="false">
      <c r="A16" s="61" t="s">
        <v>51</v>
      </c>
      <c r="B16" s="75" t="n">
        <v>34498</v>
      </c>
      <c r="C16" s="63" t="s">
        <v>198</v>
      </c>
      <c r="D16" s="64" t="s">
        <v>46</v>
      </c>
      <c r="E16" s="65" t="n">
        <f aca="false">U16+V16+W16</f>
        <v>0</v>
      </c>
      <c r="F16" s="66" t="n">
        <f aca="false">Orçamentaria!F16</f>
        <v>118.07</v>
      </c>
      <c r="G16" s="67" t="n">
        <f aca="false">TRUNC(F16+(F16*$H$9),2)</f>
        <v>153.69</v>
      </c>
      <c r="H16" s="68" t="n">
        <f aca="false">TRUNC(E16*G16,2)</f>
        <v>0</v>
      </c>
      <c r="I16" s="69" t="n">
        <f aca="false">H16/$H$81</f>
        <v>0</v>
      </c>
      <c r="K16" s="31" t="n">
        <v>100</v>
      </c>
      <c r="L16" s="31" t="n">
        <v>0</v>
      </c>
      <c r="M16" s="74" t="n">
        <v>0</v>
      </c>
      <c r="N16" s="74" t="n">
        <v>0</v>
      </c>
      <c r="O16" s="74" t="n">
        <v>0</v>
      </c>
      <c r="P16" s="74" t="n">
        <v>0</v>
      </c>
      <c r="Q16" s="74" t="n">
        <v>0</v>
      </c>
      <c r="R16" s="74" t="n">
        <v>0</v>
      </c>
      <c r="S16" s="74" t="n">
        <v>0</v>
      </c>
      <c r="T16" s="74" t="n">
        <v>0</v>
      </c>
      <c r="U16" s="74" t="n">
        <v>0</v>
      </c>
      <c r="V16" s="74" t="n">
        <v>0</v>
      </c>
      <c r="W16" s="74" t="n">
        <v>0</v>
      </c>
      <c r="X16" s="74" t="n">
        <v>0</v>
      </c>
    </row>
    <row r="17" customFormat="false" ht="12.75" hidden="false" customHeight="false" outlineLevel="0" collapsed="false">
      <c r="A17" s="61" t="s">
        <v>53</v>
      </c>
      <c r="B17" s="75" t="s">
        <v>54</v>
      </c>
      <c r="C17" s="63" t="s">
        <v>55</v>
      </c>
      <c r="D17" s="64" t="s">
        <v>46</v>
      </c>
      <c r="E17" s="65" t="n">
        <f aca="false">U17+V17+W17</f>
        <v>0</v>
      </c>
      <c r="F17" s="66" t="n">
        <f aca="false">Orçamentaria!F17</f>
        <v>480</v>
      </c>
      <c r="G17" s="67" t="n">
        <f aca="false">TRUNC(F17+(F17*$H$9),2)</f>
        <v>624.81</v>
      </c>
      <c r="H17" s="68" t="n">
        <f aca="false">TRUNC(E17*G17,2)</f>
        <v>0</v>
      </c>
      <c r="I17" s="69" t="n">
        <f aca="false">H17/$H$81</f>
        <v>0</v>
      </c>
      <c r="K17" s="31" t="n">
        <v>28</v>
      </c>
      <c r="L17" s="31" t="n">
        <v>0</v>
      </c>
      <c r="M17" s="74" t="n">
        <v>0</v>
      </c>
      <c r="N17" s="74" t="n">
        <v>0</v>
      </c>
      <c r="O17" s="74" t="n">
        <v>0</v>
      </c>
      <c r="P17" s="74" t="n">
        <v>0</v>
      </c>
      <c r="Q17" s="74" t="n">
        <v>0</v>
      </c>
      <c r="R17" s="74" t="n">
        <v>0</v>
      </c>
      <c r="S17" s="74" t="n">
        <v>0</v>
      </c>
      <c r="T17" s="74" t="n">
        <v>0</v>
      </c>
      <c r="U17" s="74" t="n">
        <v>0</v>
      </c>
      <c r="V17" s="74" t="n">
        <v>0</v>
      </c>
      <c r="W17" s="74" t="n">
        <v>0</v>
      </c>
      <c r="X17" s="74" t="n">
        <v>0</v>
      </c>
    </row>
    <row r="18" customFormat="false" ht="12.75" hidden="false" customHeight="false" outlineLevel="0" collapsed="false">
      <c r="A18" s="44" t="n">
        <v>2</v>
      </c>
      <c r="B18" s="45"/>
      <c r="C18" s="46" t="s">
        <v>56</v>
      </c>
      <c r="D18" s="47"/>
      <c r="E18" s="48"/>
      <c r="F18" s="49"/>
      <c r="G18" s="50"/>
      <c r="H18" s="51" t="n">
        <f aca="false">SUM(H19:H22)</f>
        <v>0</v>
      </c>
      <c r="I18" s="77"/>
      <c r="K18" s="31"/>
      <c r="L18" s="31"/>
      <c r="M18" s="74"/>
      <c r="N18" s="74"/>
      <c r="O18" s="74"/>
      <c r="P18" s="74"/>
      <c r="Q18" s="74"/>
      <c r="R18" s="74"/>
      <c r="S18" s="74"/>
      <c r="T18" s="74"/>
      <c r="U18" s="74"/>
      <c r="V18" s="74"/>
      <c r="W18" s="74"/>
      <c r="X18" s="74"/>
    </row>
    <row r="19" customFormat="false" ht="12.75" hidden="false" customHeight="false" outlineLevel="0" collapsed="false">
      <c r="A19" s="61" t="s">
        <v>57</v>
      </c>
      <c r="B19" s="75" t="n">
        <v>4011353</v>
      </c>
      <c r="C19" s="63" t="s">
        <v>58</v>
      </c>
      <c r="D19" s="64" t="s">
        <v>50</v>
      </c>
      <c r="E19" s="65" t="n">
        <f aca="false">U19+V19+W19</f>
        <v>0</v>
      </c>
      <c r="F19" s="66" t="n">
        <f aca="false">Orçamentaria!F19</f>
        <v>0.27</v>
      </c>
      <c r="G19" s="67" t="n">
        <f aca="false">TRUNC(F19+(F19*$H$9),2)</f>
        <v>0.35</v>
      </c>
      <c r="H19" s="68" t="n">
        <f aca="false">TRUNC(E19*G19,2)</f>
        <v>0</v>
      </c>
      <c r="I19" s="69" t="n">
        <f aca="false">H19/$H$81</f>
        <v>0</v>
      </c>
      <c r="K19" s="31" t="n">
        <v>0</v>
      </c>
      <c r="L19" s="31" t="n">
        <v>0</v>
      </c>
      <c r="M19" s="74" t="n">
        <v>1078.27</v>
      </c>
      <c r="N19" s="74" t="n">
        <v>3602.41</v>
      </c>
      <c r="O19" s="74" t="n">
        <v>1145.13</v>
      </c>
      <c r="P19" s="74" t="n">
        <v>832.32</v>
      </c>
      <c r="Q19" s="74" t="n">
        <v>3653.56</v>
      </c>
      <c r="R19" s="74" t="n">
        <v>1314.79</v>
      </c>
      <c r="S19" s="74" t="n">
        <v>3998.88</v>
      </c>
      <c r="T19" s="74" t="n">
        <v>8199.2</v>
      </c>
      <c r="U19" s="74" t="n">
        <v>0</v>
      </c>
      <c r="V19" s="74" t="n">
        <v>0</v>
      </c>
      <c r="W19" s="74" t="n">
        <v>0</v>
      </c>
      <c r="X19" s="74" t="n">
        <v>0</v>
      </c>
    </row>
    <row r="20" customFormat="false" ht="38.25" hidden="false" customHeight="false" outlineLevel="0" collapsed="false">
      <c r="A20" s="61" t="s">
        <v>59</v>
      </c>
      <c r="B20" s="75" t="n">
        <v>102330</v>
      </c>
      <c r="C20" s="63" t="s">
        <v>60</v>
      </c>
      <c r="D20" s="64" t="s">
        <v>61</v>
      </c>
      <c r="E20" s="65" t="n">
        <f aca="false">U20+V20+W20</f>
        <v>0</v>
      </c>
      <c r="F20" s="66" t="n">
        <f aca="false">Orçamentaria!F20</f>
        <v>1.39</v>
      </c>
      <c r="G20" s="67" t="n">
        <f aca="false">TRUNC(F20+(F20*$H$9),2)</f>
        <v>1.8</v>
      </c>
      <c r="H20" s="68" t="n">
        <f aca="false">TRUNC(E20*G20,3)</f>
        <v>0</v>
      </c>
      <c r="I20" s="69" t="n">
        <f aca="false">H20/$H$81</f>
        <v>0</v>
      </c>
      <c r="K20" s="31" t="n">
        <v>0</v>
      </c>
      <c r="L20" s="31" t="n">
        <v>0</v>
      </c>
      <c r="M20" s="74" t="n">
        <v>15.410095705</v>
      </c>
      <c r="N20" s="74" t="n">
        <v>51.483842515</v>
      </c>
      <c r="O20" s="74" t="n">
        <v>16.42345446</v>
      </c>
      <c r="P20" s="74" t="n">
        <v>11.9791656</v>
      </c>
      <c r="Q20" s="74" t="n">
        <v>52.5838623</v>
      </c>
      <c r="R20" s="74" t="n">
        <v>18.790321285</v>
      </c>
      <c r="S20" s="74" t="n">
        <v>57.75582384</v>
      </c>
      <c r="T20" s="74" t="n">
        <v>118.4210456</v>
      </c>
      <c r="U20" s="74" t="n">
        <v>0</v>
      </c>
      <c r="V20" s="74" t="n">
        <v>0</v>
      </c>
      <c r="W20" s="74" t="n">
        <v>0</v>
      </c>
      <c r="X20" s="74" t="n">
        <v>0</v>
      </c>
    </row>
    <row r="21" customFormat="false" ht="38.25" hidden="false" customHeight="false" outlineLevel="0" collapsed="false">
      <c r="A21" s="61" t="s">
        <v>62</v>
      </c>
      <c r="B21" s="75" t="n">
        <v>95995</v>
      </c>
      <c r="C21" s="63" t="s">
        <v>63</v>
      </c>
      <c r="D21" s="64" t="s">
        <v>64</v>
      </c>
      <c r="E21" s="65" t="n">
        <f aca="false">U21+V21+W21</f>
        <v>0</v>
      </c>
      <c r="F21" s="66" t="n">
        <f aca="false">Orçamentaria!F21</f>
        <v>1878.3</v>
      </c>
      <c r="G21" s="67" t="n">
        <f aca="false">TRUNC(F21+(F21*$H$9),5)</f>
        <v>2444.98311</v>
      </c>
      <c r="H21" s="68" t="n">
        <f aca="false">TRUNC(E21*G21,2)</f>
        <v>0</v>
      </c>
      <c r="I21" s="69" t="n">
        <f aca="false">H21/$H$81</f>
        <v>0</v>
      </c>
      <c r="K21" s="31" t="n">
        <v>0</v>
      </c>
      <c r="L21" s="31" t="n">
        <v>0</v>
      </c>
      <c r="M21" s="74" t="n">
        <v>48.52215</v>
      </c>
      <c r="N21" s="74" t="n">
        <v>162.10845</v>
      </c>
      <c r="O21" s="74" t="n">
        <v>51.53085</v>
      </c>
      <c r="P21" s="74" t="n">
        <v>37.4544</v>
      </c>
      <c r="Q21" s="74" t="n">
        <v>164.4102</v>
      </c>
      <c r="R21" s="74" t="n">
        <v>59.16555</v>
      </c>
      <c r="S21" s="74" t="n">
        <v>179.9496</v>
      </c>
      <c r="T21" s="74" t="n">
        <v>368.964</v>
      </c>
      <c r="U21" s="74" t="n">
        <v>0</v>
      </c>
      <c r="V21" s="74" t="n">
        <v>0</v>
      </c>
      <c r="W21" s="74" t="n">
        <v>0</v>
      </c>
      <c r="X21" s="74" t="n">
        <v>0</v>
      </c>
    </row>
    <row r="22" customFormat="false" ht="38.25" hidden="false" customHeight="false" outlineLevel="0" collapsed="false">
      <c r="A22" s="61" t="s">
        <v>65</v>
      </c>
      <c r="B22" s="75" t="n">
        <v>95875</v>
      </c>
      <c r="C22" s="63" t="s">
        <v>66</v>
      </c>
      <c r="D22" s="64" t="s">
        <v>67</v>
      </c>
      <c r="E22" s="65" t="n">
        <f aca="false">U22+V22+W22</f>
        <v>0</v>
      </c>
      <c r="F22" s="66" t="n">
        <f aca="false">Orçamentaria!F22</f>
        <v>2.41</v>
      </c>
      <c r="G22" s="67" t="n">
        <f aca="false">TRUNC(F22+(F22*$H$9),2)</f>
        <v>3.13</v>
      </c>
      <c r="H22" s="68" t="n">
        <f aca="false">TRUNC(E22*G22,2)</f>
        <v>0</v>
      </c>
      <c r="I22" s="69" t="n">
        <f aca="false">H22/$H$81</f>
        <v>0</v>
      </c>
      <c r="K22" s="31" t="n">
        <v>0</v>
      </c>
      <c r="L22" s="31" t="n">
        <v>0</v>
      </c>
      <c r="M22" s="74" t="n">
        <v>1373.18</v>
      </c>
      <c r="N22" s="74" t="n">
        <v>4587.67</v>
      </c>
      <c r="O22" s="74" t="n">
        <v>1463.48</v>
      </c>
      <c r="P22" s="74" t="n">
        <v>1067.45</v>
      </c>
      <c r="Q22" s="74" t="n">
        <v>4685.69</v>
      </c>
      <c r="R22" s="74" t="n">
        <v>1674.39</v>
      </c>
      <c r="S22" s="74" t="n">
        <v>5146.55856</v>
      </c>
      <c r="T22" s="74" t="n">
        <v>10552.37</v>
      </c>
      <c r="U22" s="74" t="n">
        <v>0</v>
      </c>
      <c r="V22" s="74" t="n">
        <v>0</v>
      </c>
      <c r="W22" s="74" t="n">
        <v>0</v>
      </c>
      <c r="X22" s="74" t="n">
        <v>0</v>
      </c>
    </row>
    <row r="23" customFormat="false" ht="12.75" hidden="false" customHeight="false" outlineLevel="0" collapsed="false">
      <c r="A23" s="44" t="n">
        <v>3</v>
      </c>
      <c r="B23" s="45"/>
      <c r="C23" s="46" t="s">
        <v>68</v>
      </c>
      <c r="D23" s="47"/>
      <c r="E23" s="48"/>
      <c r="F23" s="49"/>
      <c r="G23" s="50" t="n">
        <v>0</v>
      </c>
      <c r="H23" s="51" t="n">
        <f aca="false">SUM(H25:H63)</f>
        <v>2267367.68</v>
      </c>
      <c r="I23" s="59"/>
      <c r="K23" s="31"/>
      <c r="L23" s="31"/>
      <c r="M23" s="74"/>
      <c r="N23" s="74"/>
      <c r="O23" s="74"/>
      <c r="P23" s="74"/>
      <c r="Q23" s="74"/>
      <c r="R23" s="74"/>
      <c r="S23" s="74"/>
      <c r="T23" s="74"/>
      <c r="U23" s="74"/>
      <c r="V23" s="74"/>
      <c r="W23" s="74"/>
      <c r="X23" s="74"/>
    </row>
    <row r="24" s="4" customFormat="true" ht="12.75" hidden="false" customHeight="true" outlineLevel="0" collapsed="false">
      <c r="A24" s="53" t="s">
        <v>69</v>
      </c>
      <c r="B24" s="54"/>
      <c r="C24" s="55" t="s">
        <v>70</v>
      </c>
      <c r="D24" s="54"/>
      <c r="E24" s="56"/>
      <c r="F24" s="57"/>
      <c r="G24" s="57" t="n">
        <f aca="false">SUM(H25:H32)</f>
        <v>69081.82</v>
      </c>
      <c r="H24" s="58" t="n">
        <v>0</v>
      </c>
      <c r="I24" s="59"/>
      <c r="K24" s="31"/>
      <c r="L24" s="31"/>
      <c r="M24" s="52"/>
      <c r="N24" s="52"/>
      <c r="O24" s="52"/>
      <c r="P24" s="52"/>
      <c r="Q24" s="52"/>
      <c r="R24" s="52"/>
      <c r="S24" s="52"/>
      <c r="T24" s="52"/>
      <c r="U24" s="52"/>
      <c r="V24" s="52"/>
      <c r="W24" s="52"/>
      <c r="X24" s="52"/>
    </row>
    <row r="25" customFormat="false" ht="25.5" hidden="false" customHeight="false" outlineLevel="0" collapsed="false">
      <c r="A25" s="61" t="s">
        <v>71</v>
      </c>
      <c r="B25" s="78" t="n">
        <v>97636</v>
      </c>
      <c r="C25" s="63" t="s">
        <v>72</v>
      </c>
      <c r="D25" s="64" t="s">
        <v>50</v>
      </c>
      <c r="E25" s="65" t="n">
        <f aca="false">U25+V25+W25</f>
        <v>2076.57</v>
      </c>
      <c r="F25" s="66" t="n">
        <f aca="false">Orçamentaria!F25</f>
        <v>21.36</v>
      </c>
      <c r="G25" s="67" t="n">
        <f aca="false">TRUNC(F25+(F25*$H$9),2)</f>
        <v>27.8</v>
      </c>
      <c r="H25" s="68" t="n">
        <f aca="false">TRUNC(E25*G25,2)</f>
        <v>57728.64</v>
      </c>
      <c r="I25" s="69" t="n">
        <f aca="false">H25/$H$81</f>
        <v>0.0254606434188918</v>
      </c>
      <c r="K25" s="31" t="n">
        <v>0</v>
      </c>
      <c r="L25" s="31" t="n">
        <v>0</v>
      </c>
      <c r="M25" s="74" t="n">
        <v>0</v>
      </c>
      <c r="N25" s="74" t="n">
        <v>0</v>
      </c>
      <c r="O25" s="74" t="n">
        <v>0</v>
      </c>
      <c r="P25" s="74" t="n">
        <v>0</v>
      </c>
      <c r="Q25" s="74" t="n">
        <v>0</v>
      </c>
      <c r="R25" s="74" t="n">
        <v>0</v>
      </c>
      <c r="S25" s="74" t="n">
        <v>0</v>
      </c>
      <c r="T25" s="74" t="n">
        <v>0</v>
      </c>
      <c r="U25" s="74" t="n">
        <v>1452.21</v>
      </c>
      <c r="V25" s="74" t="n">
        <v>511.5</v>
      </c>
      <c r="W25" s="74" t="n">
        <v>112.86</v>
      </c>
      <c r="X25" s="74" t="n">
        <v>0</v>
      </c>
    </row>
    <row r="26" customFormat="false" ht="12.75" hidden="false" customHeight="false" outlineLevel="0" collapsed="false">
      <c r="A26" s="61" t="s">
        <v>73</v>
      </c>
      <c r="B26" s="78" t="s">
        <v>74</v>
      </c>
      <c r="C26" s="63" t="s">
        <v>75</v>
      </c>
      <c r="D26" s="64" t="s">
        <v>76</v>
      </c>
      <c r="E26" s="65" t="n">
        <f aca="false">U26+V26+W26</f>
        <v>96.75</v>
      </c>
      <c r="F26" s="66" t="n">
        <f aca="false">Orçamentaria!F26</f>
        <v>7.75</v>
      </c>
      <c r="G26" s="67" t="n">
        <f aca="false">TRUNC(F26+(F26*$H$9),2)</f>
        <v>10.08</v>
      </c>
      <c r="H26" s="68" t="n">
        <f aca="false">TRUNC(E26*G26,2)</f>
        <v>975.24</v>
      </c>
      <c r="I26" s="69" t="n">
        <f aca="false">H26/$H$81</f>
        <v>0.000430119917736501</v>
      </c>
      <c r="K26" s="31" t="n">
        <v>0</v>
      </c>
      <c r="L26" s="31" t="n">
        <v>0</v>
      </c>
      <c r="M26" s="74" t="n">
        <v>0</v>
      </c>
      <c r="N26" s="74" t="n">
        <v>0</v>
      </c>
      <c r="O26" s="74" t="n">
        <v>0</v>
      </c>
      <c r="P26" s="74" t="n">
        <v>0</v>
      </c>
      <c r="Q26" s="74" t="n">
        <v>0</v>
      </c>
      <c r="R26" s="74" t="n">
        <v>0</v>
      </c>
      <c r="S26" s="74" t="n">
        <v>0</v>
      </c>
      <c r="T26" s="74" t="n">
        <v>0</v>
      </c>
      <c r="U26" s="74" t="n">
        <v>56.25</v>
      </c>
      <c r="V26" s="74" t="n">
        <v>31.5</v>
      </c>
      <c r="W26" s="74" t="n">
        <v>9</v>
      </c>
      <c r="X26" s="74" t="n">
        <v>0</v>
      </c>
    </row>
    <row r="27" customFormat="false" ht="38.25" hidden="false" customHeight="false" outlineLevel="0" collapsed="false">
      <c r="A27" s="61" t="s">
        <v>77</v>
      </c>
      <c r="B27" s="78" t="n">
        <v>98525</v>
      </c>
      <c r="C27" s="63" t="s">
        <v>78</v>
      </c>
      <c r="D27" s="64" t="s">
        <v>50</v>
      </c>
      <c r="E27" s="65" t="n">
        <f aca="false">U27+V27+W27</f>
        <v>70.42</v>
      </c>
      <c r="F27" s="66" t="n">
        <f aca="false">Orçamentaria!F27</f>
        <v>0.64</v>
      </c>
      <c r="G27" s="67" t="n">
        <f aca="false">TRUNC(F27+(F27*$H$9),2)</f>
        <v>0.83</v>
      </c>
      <c r="H27" s="68" t="n">
        <f aca="false">TRUNC(E27*G27,2)</f>
        <v>58.44</v>
      </c>
      <c r="I27" s="69" t="n">
        <f aca="false">H27/$H$81</f>
        <v>2.5774381682992E-005</v>
      </c>
      <c r="K27" s="31" t="n">
        <v>0</v>
      </c>
      <c r="L27" s="31" t="n">
        <v>0</v>
      </c>
      <c r="M27" s="74" t="n">
        <v>0</v>
      </c>
      <c r="N27" s="74" t="n">
        <v>0</v>
      </c>
      <c r="O27" s="74" t="n">
        <v>0</v>
      </c>
      <c r="P27" s="74" t="n">
        <v>0</v>
      </c>
      <c r="Q27" s="74" t="n">
        <v>0</v>
      </c>
      <c r="R27" s="74" t="n">
        <v>0</v>
      </c>
      <c r="S27" s="74" t="n">
        <v>0</v>
      </c>
      <c r="T27" s="74" t="n">
        <v>0</v>
      </c>
      <c r="U27" s="74" t="n">
        <v>0</v>
      </c>
      <c r="V27" s="74" t="n">
        <v>0</v>
      </c>
      <c r="W27" s="74" t="n">
        <v>70.42</v>
      </c>
      <c r="X27" s="74" t="n">
        <v>0</v>
      </c>
    </row>
    <row r="28" customFormat="false" ht="51" hidden="false" customHeight="false" outlineLevel="0" collapsed="false">
      <c r="A28" s="61" t="s">
        <v>79</v>
      </c>
      <c r="B28" s="75" t="s">
        <v>80</v>
      </c>
      <c r="C28" s="63" t="s">
        <v>81</v>
      </c>
      <c r="D28" s="64" t="s">
        <v>82</v>
      </c>
      <c r="E28" s="65" t="n">
        <f aca="false">U28+V28+W28</f>
        <v>4.84</v>
      </c>
      <c r="F28" s="66" t="n">
        <f aca="false">Orçamentaria!F28</f>
        <v>232.29</v>
      </c>
      <c r="G28" s="67" t="n">
        <f aca="false">TRUNC(F28+(F28*$H$9),2)</f>
        <v>302.37</v>
      </c>
      <c r="H28" s="68" t="n">
        <f aca="false">TRUNC(E28*G28,2)</f>
        <v>1463.47</v>
      </c>
      <c r="I28" s="69" t="n">
        <f aca="false">H28/$H$81</f>
        <v>0.000645448911047369</v>
      </c>
      <c r="K28" s="31" t="n">
        <v>0</v>
      </c>
      <c r="L28" s="31" t="n">
        <v>0</v>
      </c>
      <c r="M28" s="74" t="n">
        <v>0</v>
      </c>
      <c r="N28" s="74" t="n">
        <v>0</v>
      </c>
      <c r="O28" s="74" t="n">
        <v>0</v>
      </c>
      <c r="P28" s="74" t="n">
        <v>0</v>
      </c>
      <c r="Q28" s="74" t="n">
        <v>0</v>
      </c>
      <c r="R28" s="74" t="n">
        <v>0</v>
      </c>
      <c r="S28" s="74" t="n">
        <v>0</v>
      </c>
      <c r="T28" s="74" t="n">
        <v>0</v>
      </c>
      <c r="U28" s="74" t="n">
        <v>2.81</v>
      </c>
      <c r="V28" s="74" t="n">
        <v>1.58</v>
      </c>
      <c r="W28" s="74" t="n">
        <v>0.45</v>
      </c>
      <c r="X28" s="74" t="n">
        <v>0</v>
      </c>
    </row>
    <row r="29" customFormat="false" ht="25.5" hidden="false" customHeight="false" outlineLevel="0" collapsed="false">
      <c r="A29" s="61" t="s">
        <v>83</v>
      </c>
      <c r="B29" s="75" t="n">
        <v>1600404</v>
      </c>
      <c r="C29" s="63" t="s">
        <v>84</v>
      </c>
      <c r="D29" s="64" t="s">
        <v>85</v>
      </c>
      <c r="E29" s="65" t="n">
        <f aca="false">U29+V29+W29</f>
        <v>367.51</v>
      </c>
      <c r="F29" s="66" t="n">
        <f aca="false">Orçamentaria!F29</f>
        <v>9.74</v>
      </c>
      <c r="G29" s="67" t="n">
        <f aca="false">TRUNC(F29+(F29*$H$9),2)</f>
        <v>12.67</v>
      </c>
      <c r="H29" s="68" t="n">
        <f aca="false">TRUNC(E29*G29,2)</f>
        <v>4656.35</v>
      </c>
      <c r="I29" s="69" t="n">
        <f aca="false">H29/$H$81</f>
        <v>0.00205363692932238</v>
      </c>
      <c r="K29" s="31" t="n">
        <v>0</v>
      </c>
      <c r="L29" s="31" t="n">
        <v>0</v>
      </c>
      <c r="M29" s="74" t="n">
        <v>0</v>
      </c>
      <c r="N29" s="74" t="n">
        <v>0</v>
      </c>
      <c r="O29" s="74" t="n">
        <v>0</v>
      </c>
      <c r="P29" s="74" t="n">
        <v>0</v>
      </c>
      <c r="Q29" s="74" t="n">
        <v>0</v>
      </c>
      <c r="R29" s="74" t="n">
        <v>0</v>
      </c>
      <c r="S29" s="74" t="n">
        <v>0</v>
      </c>
      <c r="T29" s="74" t="n">
        <v>0</v>
      </c>
      <c r="U29" s="74" t="n">
        <v>93.63</v>
      </c>
      <c r="V29" s="74" t="n">
        <v>273.88</v>
      </c>
      <c r="W29" s="74" t="n">
        <v>0</v>
      </c>
      <c r="X29" s="74" t="n">
        <v>0</v>
      </c>
    </row>
    <row r="30" customFormat="false" ht="51" hidden="false" customHeight="false" outlineLevel="0" collapsed="false">
      <c r="A30" s="61" t="s">
        <v>86</v>
      </c>
      <c r="B30" s="75" t="n">
        <v>100973</v>
      </c>
      <c r="C30" s="63" t="s">
        <v>87</v>
      </c>
      <c r="D30" s="64" t="s">
        <v>64</v>
      </c>
      <c r="E30" s="65" t="n">
        <f aca="false">U30+V30+W30</f>
        <v>241.51</v>
      </c>
      <c r="F30" s="66" t="n">
        <f aca="false">Orçamentaria!F30</f>
        <v>8.76</v>
      </c>
      <c r="G30" s="67" t="n">
        <f aca="false">TRUNC(F30+(F30*$H$9),2)</f>
        <v>11.4</v>
      </c>
      <c r="H30" s="68" t="n">
        <f aca="false">TRUNC(E30*G30,2)</f>
        <v>2753.21</v>
      </c>
      <c r="I30" s="69" t="n">
        <f aca="false">H30/$H$81</f>
        <v>0.00121427593075685</v>
      </c>
      <c r="K30" s="31" t="n">
        <v>0</v>
      </c>
      <c r="L30" s="31" t="n">
        <v>0</v>
      </c>
      <c r="M30" s="74" t="n">
        <v>0</v>
      </c>
      <c r="N30" s="74" t="n">
        <v>0</v>
      </c>
      <c r="O30" s="74" t="n">
        <v>0</v>
      </c>
      <c r="P30" s="74" t="n">
        <v>0</v>
      </c>
      <c r="Q30" s="74" t="n">
        <v>0</v>
      </c>
      <c r="R30" s="74" t="n">
        <v>0</v>
      </c>
      <c r="S30" s="74" t="n">
        <v>0</v>
      </c>
      <c r="T30" s="74" t="n">
        <v>0</v>
      </c>
      <c r="U30" s="74" t="n">
        <v>126.92</v>
      </c>
      <c r="V30" s="74" t="n">
        <v>105.72</v>
      </c>
      <c r="W30" s="74" t="n">
        <v>8.87</v>
      </c>
      <c r="X30" s="74" t="n">
        <v>0</v>
      </c>
    </row>
    <row r="31" customFormat="false" ht="38.25" hidden="false" customHeight="false" outlineLevel="0" collapsed="false">
      <c r="A31" s="61" t="s">
        <v>88</v>
      </c>
      <c r="B31" s="75" t="n">
        <v>97914</v>
      </c>
      <c r="C31" s="63" t="s">
        <v>89</v>
      </c>
      <c r="D31" s="64" t="s">
        <v>67</v>
      </c>
      <c r="E31" s="65" t="n">
        <f aca="false">U31+V31+W31</f>
        <v>378.64</v>
      </c>
      <c r="F31" s="66" t="n">
        <f aca="false">Orçamentaria!F31</f>
        <v>2.9</v>
      </c>
      <c r="G31" s="67" t="n">
        <f aca="false">TRUNC(F31+(F31*$H$9),2)</f>
        <v>3.77</v>
      </c>
      <c r="H31" s="68" t="n">
        <f aca="false">TRUNC(E31*G31,2)</f>
        <v>1427.47</v>
      </c>
      <c r="I31" s="69" t="n">
        <f aca="false">H31/$H$81</f>
        <v>0.000629571468532179</v>
      </c>
      <c r="K31" s="31" t="n">
        <v>0</v>
      </c>
      <c r="L31" s="31" t="n">
        <v>0</v>
      </c>
      <c r="M31" s="74" t="n">
        <v>0</v>
      </c>
      <c r="N31" s="74" t="n">
        <v>0</v>
      </c>
      <c r="O31" s="74" t="n">
        <v>0</v>
      </c>
      <c r="P31" s="74" t="n">
        <v>0</v>
      </c>
      <c r="Q31" s="74" t="n">
        <v>0</v>
      </c>
      <c r="R31" s="74" t="n">
        <v>0</v>
      </c>
      <c r="S31" s="74" t="n">
        <v>0</v>
      </c>
      <c r="T31" s="74" t="n">
        <v>0</v>
      </c>
      <c r="U31" s="74" t="n">
        <v>259.93</v>
      </c>
      <c r="V31" s="74" t="n">
        <v>96.53</v>
      </c>
      <c r="W31" s="74" t="n">
        <v>22.18</v>
      </c>
      <c r="X31" s="74" t="n">
        <v>0</v>
      </c>
    </row>
    <row r="32" customFormat="false" ht="51" hidden="false" customHeight="false" outlineLevel="0" collapsed="false">
      <c r="A32" s="61" t="s">
        <v>90</v>
      </c>
      <c r="B32" s="75" t="n">
        <v>91283</v>
      </c>
      <c r="C32" s="63" t="s">
        <v>91</v>
      </c>
      <c r="D32" s="64" t="s">
        <v>92</v>
      </c>
      <c r="E32" s="65" t="n">
        <f aca="false">U32+V32+W32</f>
        <v>1.38</v>
      </c>
      <c r="F32" s="66" t="n">
        <f aca="false">Orçamentaria!F32</f>
        <v>10.58</v>
      </c>
      <c r="G32" s="67" t="n">
        <f aca="false">TRUNC(F32+(F32*$H$9),2)</f>
        <v>13.77</v>
      </c>
      <c r="H32" s="68" t="n">
        <f aca="false">TRUNC(E32*G32,2)</f>
        <v>19</v>
      </c>
      <c r="I32" s="69" t="n">
        <f aca="false">H32/$H$81</f>
        <v>8.37976132746145E-006</v>
      </c>
      <c r="K32" s="31" t="n">
        <v>0</v>
      </c>
      <c r="L32" s="31" t="n">
        <v>0</v>
      </c>
      <c r="M32" s="74" t="n">
        <v>0</v>
      </c>
      <c r="N32" s="74" t="n">
        <v>0</v>
      </c>
      <c r="O32" s="74" t="n">
        <v>0</v>
      </c>
      <c r="P32" s="74" t="n">
        <v>0</v>
      </c>
      <c r="Q32" s="74" t="n">
        <v>0</v>
      </c>
      <c r="R32" s="74" t="n">
        <v>0</v>
      </c>
      <c r="S32" s="74" t="n">
        <v>0</v>
      </c>
      <c r="T32" s="74" t="n">
        <v>0</v>
      </c>
      <c r="U32" s="74" t="n">
        <v>0.8</v>
      </c>
      <c r="V32" s="74" t="n">
        <v>0.45</v>
      </c>
      <c r="W32" s="74" t="n">
        <v>0.13</v>
      </c>
      <c r="X32" s="74" t="n">
        <v>0</v>
      </c>
    </row>
    <row r="33" s="4" customFormat="true" ht="12.75" hidden="false" customHeight="true" outlineLevel="0" collapsed="false">
      <c r="A33" s="53" t="s">
        <v>93</v>
      </c>
      <c r="B33" s="54"/>
      <c r="C33" s="55" t="s">
        <v>94</v>
      </c>
      <c r="D33" s="54"/>
      <c r="E33" s="56"/>
      <c r="F33" s="57"/>
      <c r="G33" s="57" t="n">
        <f aca="false">SUM(H34:H41)</f>
        <v>609159.96</v>
      </c>
      <c r="H33" s="58" t="n">
        <v>0</v>
      </c>
      <c r="I33" s="59"/>
      <c r="K33" s="31"/>
      <c r="L33" s="31"/>
      <c r="M33" s="52"/>
      <c r="N33" s="52"/>
      <c r="O33" s="52"/>
      <c r="P33" s="52"/>
      <c r="Q33" s="52"/>
      <c r="R33" s="52"/>
      <c r="S33" s="52"/>
      <c r="T33" s="52"/>
      <c r="U33" s="52"/>
      <c r="V33" s="52"/>
      <c r="W33" s="52"/>
      <c r="X33" s="52"/>
    </row>
    <row r="34" customFormat="false" ht="63.75" hidden="false" customHeight="false" outlineLevel="0" collapsed="false">
      <c r="A34" s="61" t="s">
        <v>95</v>
      </c>
      <c r="B34" s="75" t="n">
        <v>102306</v>
      </c>
      <c r="C34" s="63" t="s">
        <v>96</v>
      </c>
      <c r="D34" s="64" t="s">
        <v>64</v>
      </c>
      <c r="E34" s="65" t="n">
        <f aca="false">U34+V34+W34</f>
        <v>333.09</v>
      </c>
      <c r="F34" s="66" t="n">
        <f aca="false">Orçamentaria!F34</f>
        <v>12.79</v>
      </c>
      <c r="G34" s="67" t="n">
        <f aca="false">TRUNC(F34+(F34*$H$9),2)</f>
        <v>16.64</v>
      </c>
      <c r="H34" s="68" t="n">
        <f aca="false">TRUNC(E34*G34,2)</f>
        <v>5542.61</v>
      </c>
      <c r="I34" s="69" t="n">
        <f aca="false">H34/$H$81</f>
        <v>0.00244451310164217</v>
      </c>
      <c r="K34" s="31" t="n">
        <v>0</v>
      </c>
      <c r="L34" s="31" t="n">
        <v>0</v>
      </c>
      <c r="M34" s="74" t="n">
        <v>0</v>
      </c>
      <c r="N34" s="74" t="n">
        <v>0</v>
      </c>
      <c r="O34" s="74" t="n">
        <v>0</v>
      </c>
      <c r="P34" s="74" t="n">
        <v>0</v>
      </c>
      <c r="Q34" s="74" t="n">
        <v>0</v>
      </c>
      <c r="R34" s="74" t="n">
        <v>0</v>
      </c>
      <c r="S34" s="74" t="n">
        <v>0</v>
      </c>
      <c r="T34" s="74" t="n">
        <v>0</v>
      </c>
      <c r="U34" s="74" t="n">
        <v>105</v>
      </c>
      <c r="V34" s="74" t="n">
        <v>58.8</v>
      </c>
      <c r="W34" s="74" t="n">
        <v>169.29</v>
      </c>
      <c r="X34" s="74" t="n">
        <v>0</v>
      </c>
    </row>
    <row r="35" customFormat="false" ht="63.75" hidden="false" customHeight="false" outlineLevel="0" collapsed="false">
      <c r="A35" s="61" t="s">
        <v>97</v>
      </c>
      <c r="B35" s="75" t="n">
        <v>102308</v>
      </c>
      <c r="C35" s="63" t="s">
        <v>98</v>
      </c>
      <c r="D35" s="64" t="s">
        <v>64</v>
      </c>
      <c r="E35" s="65" t="n">
        <f aca="false">U35+V35+W35</f>
        <v>4382.67</v>
      </c>
      <c r="F35" s="66" t="n">
        <f aca="false">Orçamentaria!F35</f>
        <v>11.01</v>
      </c>
      <c r="G35" s="67" t="n">
        <f aca="false">TRUNC(F35+(F35*$H$9),2)</f>
        <v>14.33</v>
      </c>
      <c r="H35" s="68" t="n">
        <f aca="false">TRUNC(E35*G35,2)</f>
        <v>62803.66</v>
      </c>
      <c r="I35" s="69" t="n">
        <f aca="false">H35/$H$81</f>
        <v>0.0276989305942652</v>
      </c>
      <c r="K35" s="31" t="n">
        <v>0</v>
      </c>
      <c r="L35" s="31" t="n">
        <v>0</v>
      </c>
      <c r="M35" s="74" t="n">
        <v>0</v>
      </c>
      <c r="N35" s="74" t="n">
        <v>0</v>
      </c>
      <c r="O35" s="74" t="n">
        <v>0</v>
      </c>
      <c r="P35" s="74" t="n">
        <v>0</v>
      </c>
      <c r="Q35" s="74" t="n">
        <v>0</v>
      </c>
      <c r="R35" s="74" t="n">
        <v>0</v>
      </c>
      <c r="S35" s="74" t="n">
        <v>0</v>
      </c>
      <c r="T35" s="74" t="n">
        <v>0</v>
      </c>
      <c r="U35" s="74" t="n">
        <v>3455.53</v>
      </c>
      <c r="V35" s="74" t="n">
        <v>927.14</v>
      </c>
      <c r="W35" s="74" t="n">
        <v>0</v>
      </c>
      <c r="X35" s="74" t="n">
        <v>0</v>
      </c>
    </row>
    <row r="36" customFormat="false" ht="63.75" hidden="false" customHeight="false" outlineLevel="0" collapsed="false">
      <c r="A36" s="61" t="s">
        <v>99</v>
      </c>
      <c r="B36" s="75" t="n">
        <v>102309</v>
      </c>
      <c r="C36" s="63" t="s">
        <v>100</v>
      </c>
      <c r="D36" s="64" t="s">
        <v>64</v>
      </c>
      <c r="E36" s="65" t="n">
        <f aca="false">U36+V36+W36</f>
        <v>294.06</v>
      </c>
      <c r="F36" s="66" t="n">
        <f aca="false">Orçamentaria!F36</f>
        <v>10.42</v>
      </c>
      <c r="G36" s="67" t="n">
        <f aca="false">TRUNC(F36+(F36*$H$9),2)</f>
        <v>13.56</v>
      </c>
      <c r="H36" s="68" t="n">
        <f aca="false">TRUNC(E36*G36,2)</f>
        <v>3987.45</v>
      </c>
      <c r="I36" s="69" t="n">
        <f aca="false">H36/$H$81</f>
        <v>0.00175862522658875</v>
      </c>
      <c r="K36" s="31" t="n">
        <v>0</v>
      </c>
      <c r="L36" s="31" t="n">
        <v>0</v>
      </c>
      <c r="M36" s="74" t="n">
        <v>0</v>
      </c>
      <c r="N36" s="74" t="n">
        <v>0</v>
      </c>
      <c r="O36" s="74" t="n">
        <v>0</v>
      </c>
      <c r="P36" s="74" t="n">
        <v>0</v>
      </c>
      <c r="Q36" s="74" t="n">
        <v>0</v>
      </c>
      <c r="R36" s="74" t="n">
        <v>0</v>
      </c>
      <c r="S36" s="74" t="n">
        <v>0</v>
      </c>
      <c r="T36" s="74" t="n">
        <v>0</v>
      </c>
      <c r="U36" s="74" t="n">
        <v>0</v>
      </c>
      <c r="V36" s="74" t="n">
        <v>294.06</v>
      </c>
      <c r="W36" s="74" t="n">
        <v>0</v>
      </c>
      <c r="X36" s="74" t="n">
        <v>0</v>
      </c>
    </row>
    <row r="37" customFormat="false" ht="51" hidden="false" customHeight="false" outlineLevel="0" collapsed="false">
      <c r="A37" s="61" t="s">
        <v>101</v>
      </c>
      <c r="B37" s="75" t="n">
        <v>100978</v>
      </c>
      <c r="C37" s="63" t="s">
        <v>102</v>
      </c>
      <c r="D37" s="64" t="s">
        <v>64</v>
      </c>
      <c r="E37" s="65" t="n">
        <f aca="false">U37+V37+W37</f>
        <v>1953.66</v>
      </c>
      <c r="F37" s="66" t="n">
        <f aca="false">Orçamentaria!F37</f>
        <v>6.8</v>
      </c>
      <c r="G37" s="67" t="n">
        <f aca="false">TRUNC(F37+(F37*$H$9),2)</f>
        <v>8.85</v>
      </c>
      <c r="H37" s="68" t="n">
        <f aca="false">TRUNC(E37*G37,2)</f>
        <v>17289.89</v>
      </c>
      <c r="I37" s="69" t="n">
        <f aca="false">H37/$H$81</f>
        <v>0.00762553429358224</v>
      </c>
      <c r="K37" s="31" t="n">
        <v>0</v>
      </c>
      <c r="L37" s="31" t="n">
        <v>0</v>
      </c>
      <c r="M37" s="74" t="n">
        <v>0</v>
      </c>
      <c r="N37" s="74" t="n">
        <v>0</v>
      </c>
      <c r="O37" s="74" t="n">
        <v>0</v>
      </c>
      <c r="P37" s="74" t="n">
        <v>0</v>
      </c>
      <c r="Q37" s="74" t="n">
        <v>0</v>
      </c>
      <c r="R37" s="74" t="n">
        <v>0</v>
      </c>
      <c r="S37" s="74" t="n">
        <v>0</v>
      </c>
      <c r="T37" s="74" t="n">
        <v>0</v>
      </c>
      <c r="U37" s="74" t="n">
        <v>1389.43</v>
      </c>
      <c r="V37" s="74" t="n">
        <v>496.43</v>
      </c>
      <c r="W37" s="74" t="n">
        <v>67.8</v>
      </c>
      <c r="X37" s="74" t="n">
        <v>0</v>
      </c>
    </row>
    <row r="38" customFormat="false" ht="38.25" hidden="false" customHeight="false" outlineLevel="0" collapsed="false">
      <c r="A38" s="61" t="s">
        <v>103</v>
      </c>
      <c r="B38" s="75" t="n">
        <v>95875</v>
      </c>
      <c r="C38" s="63" t="s">
        <v>66</v>
      </c>
      <c r="D38" s="64" t="s">
        <v>67</v>
      </c>
      <c r="E38" s="65" t="n">
        <f aca="false">U38+V38+W38</f>
        <v>25592.9</v>
      </c>
      <c r="F38" s="66" t="n">
        <f aca="false">Orçamentaria!F38</f>
        <v>2.41</v>
      </c>
      <c r="G38" s="67" t="n">
        <f aca="false">TRUNC(F38+(F38*$H$9),2)</f>
        <v>3.13</v>
      </c>
      <c r="H38" s="68" t="n">
        <f aca="false">TRUNC(E38*G38,2)</f>
        <v>80105.77</v>
      </c>
      <c r="I38" s="69" t="n">
        <f aca="false">H38/$H$81</f>
        <v>0.0353298543975012</v>
      </c>
      <c r="K38" s="31" t="n">
        <v>0</v>
      </c>
      <c r="L38" s="31" t="n">
        <v>0</v>
      </c>
      <c r="M38" s="74" t="n">
        <v>0</v>
      </c>
      <c r="N38" s="74" t="n">
        <v>0</v>
      </c>
      <c r="O38" s="74" t="n">
        <v>0</v>
      </c>
      <c r="P38" s="74" t="n">
        <v>0</v>
      </c>
      <c r="Q38" s="74" t="n">
        <v>0</v>
      </c>
      <c r="R38" s="74" t="n">
        <v>0</v>
      </c>
      <c r="S38" s="74" t="n">
        <v>0</v>
      </c>
      <c r="T38" s="74" t="n">
        <v>0</v>
      </c>
      <c r="U38" s="74" t="n">
        <v>18201.47</v>
      </c>
      <c r="V38" s="74" t="n">
        <v>6503.25</v>
      </c>
      <c r="W38" s="74" t="n">
        <v>888.18</v>
      </c>
      <c r="X38" s="74" t="n">
        <v>0</v>
      </c>
    </row>
    <row r="39" customFormat="false" ht="25.5" hidden="false" customHeight="false" outlineLevel="0" collapsed="false">
      <c r="A39" s="61" t="s">
        <v>104</v>
      </c>
      <c r="B39" s="75" t="n">
        <v>93382</v>
      </c>
      <c r="C39" s="63" t="s">
        <v>105</v>
      </c>
      <c r="D39" s="64" t="s">
        <v>64</v>
      </c>
      <c r="E39" s="65" t="n">
        <f aca="false">U39+V39+W39</f>
        <v>3507.01</v>
      </c>
      <c r="F39" s="66" t="n">
        <f aca="false">Orçamentaria!F39</f>
        <v>23.73</v>
      </c>
      <c r="G39" s="67" t="n">
        <f aca="false">TRUNC(F39+(F39*$H$9),2)</f>
        <v>30.88</v>
      </c>
      <c r="H39" s="68" t="n">
        <f aca="false">TRUNC(E39*G39,2)</f>
        <v>108296.46</v>
      </c>
      <c r="I39" s="69" t="n">
        <f aca="false">H39/$H$81</f>
        <v>0.047763078284683</v>
      </c>
      <c r="K39" s="31" t="n">
        <v>0</v>
      </c>
      <c r="L39" s="31" t="n">
        <v>0</v>
      </c>
      <c r="M39" s="74" t="n">
        <v>0</v>
      </c>
      <c r="N39" s="74" t="n">
        <v>0</v>
      </c>
      <c r="O39" s="74" t="n">
        <v>0</v>
      </c>
      <c r="P39" s="74" t="n">
        <v>0</v>
      </c>
      <c r="Q39" s="74" t="n">
        <v>0</v>
      </c>
      <c r="R39" s="74" t="n">
        <v>0</v>
      </c>
      <c r="S39" s="74" t="n">
        <v>0</v>
      </c>
      <c r="T39" s="74" t="n">
        <v>0</v>
      </c>
      <c r="U39" s="74" t="n">
        <v>2491.74</v>
      </c>
      <c r="V39" s="74" t="n">
        <v>898.13</v>
      </c>
      <c r="W39" s="74" t="n">
        <v>117.14</v>
      </c>
      <c r="X39" s="74" t="n">
        <v>0</v>
      </c>
    </row>
    <row r="40" customFormat="false" ht="38.25" hidden="false" customHeight="false" outlineLevel="0" collapsed="false">
      <c r="A40" s="61" t="s">
        <v>106</v>
      </c>
      <c r="B40" s="75" t="n">
        <v>101579</v>
      </c>
      <c r="C40" s="63" t="s">
        <v>107</v>
      </c>
      <c r="D40" s="64" t="s">
        <v>50</v>
      </c>
      <c r="E40" s="65" t="n">
        <f aca="false">U40+V40+W40</f>
        <v>4875.09</v>
      </c>
      <c r="F40" s="66" t="n">
        <f aca="false">Orçamentaria!F40</f>
        <v>48.03</v>
      </c>
      <c r="G40" s="67" t="n">
        <f aca="false">TRUNC(F40+(F40*$H$9),2)</f>
        <v>62.52</v>
      </c>
      <c r="H40" s="68" t="n">
        <f aca="false">TRUNC(E40*G40,2)</f>
        <v>304790.62</v>
      </c>
      <c r="I40" s="69" t="n">
        <f aca="false">H40/$H$81</f>
        <v>0.134424876339421</v>
      </c>
      <c r="K40" s="31" t="n">
        <v>0</v>
      </c>
      <c r="L40" s="31" t="n">
        <v>0</v>
      </c>
      <c r="M40" s="74" t="n">
        <v>0</v>
      </c>
      <c r="N40" s="74" t="n">
        <v>0</v>
      </c>
      <c r="O40" s="74" t="n">
        <v>0</v>
      </c>
      <c r="P40" s="74" t="n">
        <v>0</v>
      </c>
      <c r="Q40" s="74" t="n">
        <v>0</v>
      </c>
      <c r="R40" s="74" t="n">
        <v>0</v>
      </c>
      <c r="S40" s="74" t="n">
        <v>0</v>
      </c>
      <c r="T40" s="74" t="n">
        <v>0</v>
      </c>
      <c r="U40" s="74" t="n">
        <v>3881.5</v>
      </c>
      <c r="V40" s="74" t="n">
        <v>993.59</v>
      </c>
      <c r="W40" s="74" t="n">
        <v>0</v>
      </c>
      <c r="X40" s="74" t="n">
        <v>0</v>
      </c>
    </row>
    <row r="41" customFormat="false" ht="38.25" hidden="false" customHeight="false" outlineLevel="0" collapsed="false">
      <c r="A41" s="61" t="s">
        <v>108</v>
      </c>
      <c r="B41" s="75" t="n">
        <v>101587</v>
      </c>
      <c r="C41" s="63" t="s">
        <v>109</v>
      </c>
      <c r="D41" s="64" t="s">
        <v>50</v>
      </c>
      <c r="E41" s="65" t="n">
        <f aca="false">U41+V41+W41</f>
        <v>283.02</v>
      </c>
      <c r="F41" s="66" t="n">
        <f aca="false">Orçamentaria!F41</f>
        <v>71.51</v>
      </c>
      <c r="G41" s="67" t="n">
        <f aca="false">TRUNC(F41+(F41*$H$9),2)</f>
        <v>93.08</v>
      </c>
      <c r="H41" s="68" t="n">
        <f aca="false">TRUNC(E41*G41,2)</f>
        <v>26343.5</v>
      </c>
      <c r="I41" s="69" t="n">
        <f aca="false">H41/$H$81</f>
        <v>0.0116185390805253</v>
      </c>
      <c r="K41" s="31" t="n">
        <v>0</v>
      </c>
      <c r="L41" s="31" t="n">
        <v>0</v>
      </c>
      <c r="M41" s="74" t="n">
        <v>0</v>
      </c>
      <c r="N41" s="74" t="n">
        <v>0</v>
      </c>
      <c r="O41" s="74" t="n">
        <v>0</v>
      </c>
      <c r="P41" s="74" t="n">
        <v>0</v>
      </c>
      <c r="Q41" s="74" t="n">
        <v>0</v>
      </c>
      <c r="R41" s="74" t="n">
        <v>0</v>
      </c>
      <c r="S41" s="74" t="n">
        <v>0</v>
      </c>
      <c r="T41" s="74" t="n">
        <v>0</v>
      </c>
      <c r="U41" s="74" t="n">
        <v>0</v>
      </c>
      <c r="V41" s="74" t="n">
        <v>283.02</v>
      </c>
      <c r="W41" s="74" t="n">
        <v>0</v>
      </c>
      <c r="X41" s="74" t="n">
        <v>0</v>
      </c>
    </row>
    <row r="42" s="4" customFormat="true" ht="12.75" hidden="false" customHeight="true" outlineLevel="0" collapsed="false">
      <c r="A42" s="53" t="s">
        <v>110</v>
      </c>
      <c r="B42" s="54"/>
      <c r="C42" s="55" t="s">
        <v>111</v>
      </c>
      <c r="D42" s="54"/>
      <c r="E42" s="56"/>
      <c r="F42" s="57"/>
      <c r="G42" s="57" t="n">
        <f aca="false">SUM(H43:H57)</f>
        <v>1576766.77</v>
      </c>
      <c r="H42" s="58" t="n">
        <v>0</v>
      </c>
      <c r="I42" s="59"/>
      <c r="K42" s="31"/>
      <c r="L42" s="31"/>
      <c r="M42" s="52"/>
      <c r="N42" s="52"/>
      <c r="O42" s="52"/>
      <c r="P42" s="52"/>
      <c r="Q42" s="52"/>
      <c r="R42" s="52"/>
      <c r="S42" s="52"/>
      <c r="T42" s="52"/>
      <c r="U42" s="52"/>
      <c r="V42" s="52"/>
      <c r="W42" s="52"/>
      <c r="X42" s="52"/>
    </row>
    <row r="43" customFormat="false" ht="51" hidden="false" customHeight="false" outlineLevel="0" collapsed="false">
      <c r="A43" s="61" t="s">
        <v>112</v>
      </c>
      <c r="B43" s="75" t="n">
        <v>92851</v>
      </c>
      <c r="C43" s="63" t="s">
        <v>113</v>
      </c>
      <c r="D43" s="64" t="s">
        <v>76</v>
      </c>
      <c r="E43" s="65" t="n">
        <f aca="false">U43+V43+W43</f>
        <v>222.06</v>
      </c>
      <c r="F43" s="66" t="n">
        <f aca="false">Orçamentaria!F43</f>
        <v>231.25</v>
      </c>
      <c r="G43" s="67" t="n">
        <f aca="false">TRUNC(F43*$H$9+F43,2)</f>
        <v>301.01</v>
      </c>
      <c r="H43" s="68" t="n">
        <f aca="false">TRUNC(E43*G43,2)</f>
        <v>66842.28</v>
      </c>
      <c r="I43" s="69" t="n">
        <f aca="false">H43/$H$81</f>
        <v>0.029480123841229</v>
      </c>
      <c r="K43" s="31" t="n">
        <v>0</v>
      </c>
      <c r="L43" s="31" t="n">
        <v>0</v>
      </c>
      <c r="M43" s="74" t="n">
        <v>0</v>
      </c>
      <c r="N43" s="74" t="n">
        <v>0</v>
      </c>
      <c r="O43" s="74" t="n">
        <v>0</v>
      </c>
      <c r="P43" s="74" t="n">
        <v>0</v>
      </c>
      <c r="Q43" s="74" t="n">
        <v>0</v>
      </c>
      <c r="R43" s="74" t="n">
        <v>0</v>
      </c>
      <c r="S43" s="74" t="n">
        <v>0</v>
      </c>
      <c r="T43" s="74" t="n">
        <v>0</v>
      </c>
      <c r="U43" s="74" t="n">
        <v>70</v>
      </c>
      <c r="V43" s="74" t="n">
        <v>39.2</v>
      </c>
      <c r="W43" s="74" t="n">
        <v>112.86</v>
      </c>
      <c r="X43" s="74" t="n">
        <v>0</v>
      </c>
    </row>
    <row r="44" customFormat="false" ht="51" hidden="false" customHeight="false" outlineLevel="0" collapsed="false">
      <c r="A44" s="61" t="s">
        <v>114</v>
      </c>
      <c r="B44" s="75" t="n">
        <v>92855</v>
      </c>
      <c r="C44" s="63" t="s">
        <v>115</v>
      </c>
      <c r="D44" s="64" t="s">
        <v>76</v>
      </c>
      <c r="E44" s="65" t="n">
        <f aca="false">U44+V44+W44</f>
        <v>418.46</v>
      </c>
      <c r="F44" s="66" t="n">
        <f aca="false">Orçamentaria!F44</f>
        <v>504.36</v>
      </c>
      <c r="G44" s="67" t="n">
        <f aca="false">TRUNC(F44*$H$9+F44,2)</f>
        <v>656.52</v>
      </c>
      <c r="H44" s="68" t="n">
        <f aca="false">TRUNC(E44*G44,2)</f>
        <v>274727.35</v>
      </c>
      <c r="I44" s="69" t="n">
        <f aca="false">H44/$H$81</f>
        <v>0.121165769638209</v>
      </c>
      <c r="K44" s="31" t="n">
        <v>0</v>
      </c>
      <c r="L44" s="31" t="n">
        <v>0</v>
      </c>
      <c r="M44" s="74" t="n">
        <v>0</v>
      </c>
      <c r="N44" s="74" t="n">
        <v>0</v>
      </c>
      <c r="O44" s="74" t="n">
        <v>0</v>
      </c>
      <c r="P44" s="74" t="n">
        <v>0</v>
      </c>
      <c r="Q44" s="74" t="n">
        <v>0</v>
      </c>
      <c r="R44" s="74" t="n">
        <v>0</v>
      </c>
      <c r="S44" s="74" t="n">
        <v>0</v>
      </c>
      <c r="T44" s="74" t="n">
        <v>0</v>
      </c>
      <c r="U44" s="74" t="n">
        <v>340.18</v>
      </c>
      <c r="V44" s="74" t="n">
        <v>78.28</v>
      </c>
      <c r="W44" s="74" t="n">
        <v>0</v>
      </c>
      <c r="X44" s="74" t="n">
        <v>0</v>
      </c>
    </row>
    <row r="45" customFormat="false" ht="51" hidden="false" customHeight="false" outlineLevel="0" collapsed="false">
      <c r="A45" s="61" t="s">
        <v>116</v>
      </c>
      <c r="B45" s="75" t="n">
        <v>92859</v>
      </c>
      <c r="C45" s="63" t="s">
        <v>117</v>
      </c>
      <c r="D45" s="64" t="s">
        <v>76</v>
      </c>
      <c r="E45" s="65" t="n">
        <f aca="false">U45+V45+W45</f>
        <v>263.94</v>
      </c>
      <c r="F45" s="66" t="n">
        <f aca="false">Orçamentaria!F45</f>
        <v>679.47</v>
      </c>
      <c r="G45" s="67" t="n">
        <f aca="false">TRUNC(F45*$H$9+F45,2)</f>
        <v>884.46</v>
      </c>
      <c r="H45" s="68" t="n">
        <f aca="false">TRUNC(E45*G45,2)</f>
        <v>233444.37</v>
      </c>
      <c r="I45" s="69" t="n">
        <f aca="false">H45/$H$81</f>
        <v>0.102958321254716</v>
      </c>
      <c r="K45" s="31" t="n">
        <v>0</v>
      </c>
      <c r="L45" s="31" t="n">
        <v>0</v>
      </c>
      <c r="M45" s="74" t="n">
        <v>0</v>
      </c>
      <c r="N45" s="74" t="n">
        <v>0</v>
      </c>
      <c r="O45" s="74" t="n">
        <v>0</v>
      </c>
      <c r="P45" s="74" t="n">
        <v>0</v>
      </c>
      <c r="Q45" s="74" t="n">
        <v>0</v>
      </c>
      <c r="R45" s="74" t="n">
        <v>0</v>
      </c>
      <c r="S45" s="74" t="n">
        <v>0</v>
      </c>
      <c r="T45" s="74" t="n">
        <v>0</v>
      </c>
      <c r="U45" s="74" t="n">
        <v>182.71</v>
      </c>
      <c r="V45" s="74" t="n">
        <v>81.23</v>
      </c>
      <c r="W45" s="74" t="n">
        <v>0</v>
      </c>
      <c r="X45" s="74" t="n">
        <v>0</v>
      </c>
    </row>
    <row r="46" customFormat="false" ht="51" hidden="false" customHeight="false" outlineLevel="0" collapsed="false">
      <c r="A46" s="61" t="s">
        <v>118</v>
      </c>
      <c r="B46" s="75" t="n">
        <v>92863</v>
      </c>
      <c r="C46" s="63" t="s">
        <v>119</v>
      </c>
      <c r="D46" s="64" t="s">
        <v>76</v>
      </c>
      <c r="E46" s="65" t="n">
        <f aca="false">U46+V46+W46</f>
        <v>253.41</v>
      </c>
      <c r="F46" s="66" t="n">
        <f aca="false">Orçamentaria!F46</f>
        <v>1032.6</v>
      </c>
      <c r="G46" s="67" t="n">
        <f aca="false">TRUNC(F46*$H$9+F46,2)</f>
        <v>1344.13</v>
      </c>
      <c r="H46" s="68" t="n">
        <f aca="false">TRUNC(E46*G46,2)</f>
        <v>340615.98</v>
      </c>
      <c r="I46" s="69" t="n">
        <f aca="false">H46/$H$81</f>
        <v>0.15022529561681</v>
      </c>
      <c r="K46" s="31" t="n">
        <v>0</v>
      </c>
      <c r="L46" s="31" t="n">
        <v>0</v>
      </c>
      <c r="M46" s="74" t="n">
        <v>0</v>
      </c>
      <c r="N46" s="74" t="n">
        <v>0</v>
      </c>
      <c r="O46" s="74" t="n">
        <v>0</v>
      </c>
      <c r="P46" s="74" t="n">
        <v>0</v>
      </c>
      <c r="Q46" s="74" t="n">
        <v>0</v>
      </c>
      <c r="R46" s="74" t="n">
        <v>0</v>
      </c>
      <c r="S46" s="74" t="n">
        <v>0</v>
      </c>
      <c r="T46" s="74" t="n">
        <v>0</v>
      </c>
      <c r="U46" s="74" t="n">
        <v>253.41</v>
      </c>
      <c r="V46" s="74" t="n">
        <v>0</v>
      </c>
      <c r="W46" s="74" t="n">
        <v>0</v>
      </c>
      <c r="X46" s="74" t="n">
        <v>0</v>
      </c>
    </row>
    <row r="47" customFormat="false" ht="40.25" hidden="false" customHeight="false" outlineLevel="0" collapsed="false">
      <c r="A47" s="61" t="s">
        <v>120</v>
      </c>
      <c r="B47" s="75" t="s">
        <v>121</v>
      </c>
      <c r="C47" s="63" t="s">
        <v>122</v>
      </c>
      <c r="D47" s="64" t="s">
        <v>76</v>
      </c>
      <c r="E47" s="65" t="n">
        <f aca="false">U47+V47+W47</f>
        <v>91.29</v>
      </c>
      <c r="F47" s="66" t="n">
        <f aca="false">Orçamentaria!F47</f>
        <v>822.54</v>
      </c>
      <c r="G47" s="67" t="n">
        <f aca="false">TRUNC(F47*$H$9+F47,2)</f>
        <v>1070.7</v>
      </c>
      <c r="H47" s="68" t="n">
        <f aca="false">TRUNC(E47*G47,2)</f>
        <v>97744.2</v>
      </c>
      <c r="I47" s="69" t="n">
        <f aca="false">H47/$H$81</f>
        <v>0.0431091087970346</v>
      </c>
      <c r="K47" s="31" t="n">
        <v>0</v>
      </c>
      <c r="L47" s="31" t="n">
        <v>0</v>
      </c>
      <c r="M47" s="74" t="n">
        <v>0</v>
      </c>
      <c r="N47" s="74" t="n">
        <v>0</v>
      </c>
      <c r="O47" s="74" t="n">
        <v>0</v>
      </c>
      <c r="P47" s="74" t="n">
        <v>0</v>
      </c>
      <c r="Q47" s="74" t="n">
        <v>0</v>
      </c>
      <c r="R47" s="74" t="n">
        <v>0</v>
      </c>
      <c r="S47" s="74" t="n">
        <v>0</v>
      </c>
      <c r="T47" s="74" t="n">
        <v>0</v>
      </c>
      <c r="U47" s="74" t="n">
        <v>0</v>
      </c>
      <c r="V47" s="74" t="n">
        <v>91.29</v>
      </c>
      <c r="W47" s="74" t="n">
        <v>0</v>
      </c>
      <c r="X47" s="74" t="n">
        <v>0</v>
      </c>
    </row>
    <row r="48" customFormat="false" ht="63.75" hidden="false" customHeight="false" outlineLevel="0" collapsed="false">
      <c r="A48" s="61" t="s">
        <v>123</v>
      </c>
      <c r="B48" s="75" t="s">
        <v>124</v>
      </c>
      <c r="C48" s="63" t="s">
        <v>125</v>
      </c>
      <c r="D48" s="64" t="s">
        <v>126</v>
      </c>
      <c r="E48" s="65" t="n">
        <f aca="false">U48+V48+W48</f>
        <v>2</v>
      </c>
      <c r="F48" s="66" t="n">
        <f aca="false">Orçamentaria!F48</f>
        <v>1006.56</v>
      </c>
      <c r="G48" s="67" t="n">
        <f aca="false">TRUNC(F48*$H$9+F48,2)</f>
        <v>1310.23</v>
      </c>
      <c r="H48" s="68" t="n">
        <f aca="false">TRUNC(E48*G48,2)</f>
        <v>2620.46</v>
      </c>
      <c r="I48" s="69" t="n">
        <f aca="false">H48/$H$81</f>
        <v>0.00115572786148209</v>
      </c>
      <c r="K48" s="31" t="n">
        <v>0</v>
      </c>
      <c r="L48" s="31" t="n">
        <v>0</v>
      </c>
      <c r="M48" s="74" t="n">
        <v>0</v>
      </c>
      <c r="N48" s="74" t="n">
        <v>0</v>
      </c>
      <c r="O48" s="74" t="n">
        <v>0</v>
      </c>
      <c r="P48" s="74" t="n">
        <v>0</v>
      </c>
      <c r="Q48" s="74" t="n">
        <v>0</v>
      </c>
      <c r="R48" s="74" t="n">
        <v>0</v>
      </c>
      <c r="S48" s="74" t="n">
        <v>0</v>
      </c>
      <c r="T48" s="74" t="n">
        <v>0</v>
      </c>
      <c r="U48" s="74" t="n">
        <v>0</v>
      </c>
      <c r="V48" s="74" t="n">
        <v>0</v>
      </c>
      <c r="W48" s="74" t="n">
        <v>2</v>
      </c>
      <c r="X48" s="74" t="n">
        <v>0</v>
      </c>
    </row>
    <row r="49" customFormat="false" ht="38.25" hidden="false" customHeight="false" outlineLevel="0" collapsed="false">
      <c r="A49" s="61" t="s">
        <v>127</v>
      </c>
      <c r="B49" s="75" t="s">
        <v>128</v>
      </c>
      <c r="C49" s="63" t="s">
        <v>129</v>
      </c>
      <c r="D49" s="64" t="s">
        <v>130</v>
      </c>
      <c r="E49" s="65" t="n">
        <f aca="false">U49+V49+W49</f>
        <v>2076.57</v>
      </c>
      <c r="F49" s="66" t="n">
        <f aca="false">Orçamentaria!F49</f>
        <v>4.95</v>
      </c>
      <c r="G49" s="67" t="n">
        <f aca="false">TRUNC(F49*$H$9+F49,2)</f>
        <v>6.44</v>
      </c>
      <c r="H49" s="68" t="n">
        <f aca="false">TRUNC(E49*G49,2)</f>
        <v>13373.11</v>
      </c>
      <c r="I49" s="69" t="n">
        <f aca="false">H49/$H$81</f>
        <v>0.00589807736873095</v>
      </c>
      <c r="K49" s="31" t="n">
        <v>0</v>
      </c>
      <c r="L49" s="31" t="n">
        <v>0</v>
      </c>
      <c r="M49" s="74" t="n">
        <v>0</v>
      </c>
      <c r="N49" s="74" t="n">
        <v>0</v>
      </c>
      <c r="O49" s="74" t="n">
        <v>0</v>
      </c>
      <c r="P49" s="74" t="n">
        <v>0</v>
      </c>
      <c r="Q49" s="74" t="n">
        <v>0</v>
      </c>
      <c r="R49" s="74" t="n">
        <v>0</v>
      </c>
      <c r="S49" s="74" t="n">
        <v>0</v>
      </c>
      <c r="T49" s="74" t="n">
        <v>0</v>
      </c>
      <c r="U49" s="74" t="n">
        <v>1452.21</v>
      </c>
      <c r="V49" s="74" t="n">
        <v>511.5</v>
      </c>
      <c r="W49" s="74" t="n">
        <v>112.86</v>
      </c>
      <c r="X49" s="74" t="n">
        <v>0</v>
      </c>
    </row>
    <row r="50" customFormat="false" ht="25.5" hidden="false" customHeight="false" outlineLevel="0" collapsed="false">
      <c r="A50" s="61" t="s">
        <v>131</v>
      </c>
      <c r="B50" s="75" t="n">
        <v>101618</v>
      </c>
      <c r="C50" s="63" t="s">
        <v>132</v>
      </c>
      <c r="D50" s="64" t="s">
        <v>64</v>
      </c>
      <c r="E50" s="65" t="n">
        <f aca="false">U50+V50+W50</f>
        <v>711.76</v>
      </c>
      <c r="F50" s="66" t="n">
        <f aca="false">Orçamentaria!F50</f>
        <v>255.07</v>
      </c>
      <c r="G50" s="67" t="n">
        <f aca="false">TRUNC(F50*$H$9+F50,2)</f>
        <v>332.02</v>
      </c>
      <c r="H50" s="68" t="n">
        <f aca="false">TRUNC(E50*G50,2)</f>
        <v>236318.55</v>
      </c>
      <c r="I50" s="69" t="n">
        <f aca="false">H50/$H$81</f>
        <v>0.104225949802725</v>
      </c>
      <c r="K50" s="31" t="n">
        <v>0</v>
      </c>
      <c r="L50" s="31" t="n">
        <v>0</v>
      </c>
      <c r="M50" s="74" t="n">
        <v>0</v>
      </c>
      <c r="N50" s="74" t="n">
        <v>0</v>
      </c>
      <c r="O50" s="74" t="n">
        <v>0</v>
      </c>
      <c r="P50" s="74" t="n">
        <v>0</v>
      </c>
      <c r="Q50" s="74" t="n">
        <v>0</v>
      </c>
      <c r="R50" s="74" t="n">
        <v>0</v>
      </c>
      <c r="S50" s="74" t="n">
        <v>0</v>
      </c>
      <c r="T50" s="74" t="n">
        <v>0</v>
      </c>
      <c r="U50" s="74" t="n">
        <v>499.06</v>
      </c>
      <c r="V50" s="74" t="n">
        <v>180.96</v>
      </c>
      <c r="W50" s="74" t="n">
        <v>31.74</v>
      </c>
      <c r="X50" s="74" t="n">
        <v>0</v>
      </c>
    </row>
    <row r="51" customFormat="false" ht="38.25" hidden="false" customHeight="false" outlineLevel="0" collapsed="false">
      <c r="A51" s="61" t="s">
        <v>133</v>
      </c>
      <c r="B51" s="75" t="n">
        <v>99270</v>
      </c>
      <c r="C51" s="63" t="s">
        <v>134</v>
      </c>
      <c r="D51" s="64" t="s">
        <v>135</v>
      </c>
      <c r="E51" s="65" t="n">
        <f aca="false">U51+V51+W51</f>
        <v>5</v>
      </c>
      <c r="F51" s="66" t="n">
        <f aca="false">Orçamentaria!F51</f>
        <v>629.36</v>
      </c>
      <c r="G51" s="67" t="n">
        <f aca="false">TRUNC(F51*$H$9+F51,2)</f>
        <v>819.23</v>
      </c>
      <c r="H51" s="68" t="n">
        <f aca="false">TRUNC(E51*G51,2)</f>
        <v>4096.15</v>
      </c>
      <c r="I51" s="69" t="n">
        <f aca="false">H51/$H$81</f>
        <v>0.00180656628218322</v>
      </c>
      <c r="K51" s="31" t="n">
        <v>0</v>
      </c>
      <c r="L51" s="31" t="n">
        <v>0</v>
      </c>
      <c r="M51" s="74" t="n">
        <v>0</v>
      </c>
      <c r="N51" s="74" t="n">
        <v>0</v>
      </c>
      <c r="O51" s="74" t="n">
        <v>0</v>
      </c>
      <c r="P51" s="74" t="n">
        <v>0</v>
      </c>
      <c r="Q51" s="74" t="n">
        <v>0</v>
      </c>
      <c r="R51" s="74" t="n">
        <v>0</v>
      </c>
      <c r="S51" s="74" t="n">
        <v>0</v>
      </c>
      <c r="T51" s="74" t="n">
        <v>0</v>
      </c>
      <c r="U51" s="74" t="n">
        <v>3</v>
      </c>
      <c r="V51" s="74" t="n">
        <v>2</v>
      </c>
      <c r="W51" s="74" t="n">
        <v>0</v>
      </c>
      <c r="X51" s="74" t="n">
        <v>0</v>
      </c>
    </row>
    <row r="52" customFormat="false" ht="38.25" hidden="false" customHeight="false" outlineLevel="0" collapsed="false">
      <c r="A52" s="61" t="s">
        <v>136</v>
      </c>
      <c r="B52" s="75" t="n">
        <v>99275</v>
      </c>
      <c r="C52" s="63" t="s">
        <v>137</v>
      </c>
      <c r="D52" s="64" t="s">
        <v>135</v>
      </c>
      <c r="E52" s="65" t="n">
        <f aca="false">U52+V52+W52</f>
        <v>31</v>
      </c>
      <c r="F52" s="66" t="n">
        <f aca="false">Orçamentaria!F52</f>
        <v>948.36</v>
      </c>
      <c r="G52" s="67" t="n">
        <f aca="false">TRUNC(F52*$H$9+F52,2)</f>
        <v>1234.48</v>
      </c>
      <c r="H52" s="68" t="n">
        <f aca="false">TRUNC(E52*G52,2)</f>
        <v>38268.88</v>
      </c>
      <c r="I52" s="69" t="n">
        <f aca="false">H52/$H$81</f>
        <v>0.0168781095089086</v>
      </c>
      <c r="K52" s="31" t="n">
        <v>0</v>
      </c>
      <c r="L52" s="31" t="n">
        <v>0</v>
      </c>
      <c r="M52" s="74" t="n">
        <v>0</v>
      </c>
      <c r="N52" s="74" t="n">
        <v>0</v>
      </c>
      <c r="O52" s="74" t="n">
        <v>0</v>
      </c>
      <c r="P52" s="74" t="n">
        <v>0</v>
      </c>
      <c r="Q52" s="74" t="n">
        <v>0</v>
      </c>
      <c r="R52" s="74" t="n">
        <v>0</v>
      </c>
      <c r="S52" s="74" t="n">
        <v>0</v>
      </c>
      <c r="T52" s="74" t="n">
        <v>0</v>
      </c>
      <c r="U52" s="74" t="n">
        <v>18</v>
      </c>
      <c r="V52" s="74" t="n">
        <v>11</v>
      </c>
      <c r="W52" s="74" t="n">
        <v>2</v>
      </c>
      <c r="X52" s="74" t="n">
        <v>0</v>
      </c>
    </row>
    <row r="53" customFormat="false" ht="38.25" hidden="false" customHeight="false" outlineLevel="0" collapsed="false">
      <c r="A53" s="61" t="s">
        <v>138</v>
      </c>
      <c r="B53" s="75" t="n">
        <v>99285</v>
      </c>
      <c r="C53" s="63" t="s">
        <v>139</v>
      </c>
      <c r="D53" s="64" t="s">
        <v>135</v>
      </c>
      <c r="E53" s="65" t="n">
        <f aca="false">U53+V53+W53</f>
        <v>8</v>
      </c>
      <c r="F53" s="66" t="n">
        <f aca="false">Orçamentaria!F53</f>
        <v>1294.74</v>
      </c>
      <c r="G53" s="67" t="n">
        <f aca="false">TRUNC(F53*$H$9+F53,2)</f>
        <v>1685.36</v>
      </c>
      <c r="H53" s="68" t="n">
        <f aca="false">TRUNC(E53*G53,2)</f>
        <v>13482.88</v>
      </c>
      <c r="I53" s="69" t="n">
        <f aca="false">H53/$H$81</f>
        <v>0.00594649033720018</v>
      </c>
      <c r="K53" s="31" t="n">
        <v>0</v>
      </c>
      <c r="L53" s="31" t="n">
        <v>0</v>
      </c>
      <c r="M53" s="74" t="n">
        <v>0</v>
      </c>
      <c r="N53" s="74" t="n">
        <v>0</v>
      </c>
      <c r="O53" s="74" t="n">
        <v>0</v>
      </c>
      <c r="P53" s="74" t="n">
        <v>0</v>
      </c>
      <c r="Q53" s="74" t="n">
        <v>0</v>
      </c>
      <c r="R53" s="74" t="n">
        <v>0</v>
      </c>
      <c r="S53" s="74" t="n">
        <v>0</v>
      </c>
      <c r="T53" s="74" t="n">
        <v>0</v>
      </c>
      <c r="U53" s="74" t="n">
        <v>8</v>
      </c>
      <c r="V53" s="74" t="n">
        <v>0</v>
      </c>
      <c r="W53" s="74" t="n">
        <v>0</v>
      </c>
      <c r="X53" s="74" t="n">
        <v>0</v>
      </c>
    </row>
    <row r="54" customFormat="false" ht="38.25" hidden="false" customHeight="false" outlineLevel="0" collapsed="false">
      <c r="A54" s="61" t="s">
        <v>140</v>
      </c>
      <c r="B54" s="75" t="n">
        <v>102457</v>
      </c>
      <c r="C54" s="63" t="s">
        <v>141</v>
      </c>
      <c r="D54" s="64" t="s">
        <v>135</v>
      </c>
      <c r="E54" s="65" t="n">
        <f aca="false">U54+V54+W54</f>
        <v>6</v>
      </c>
      <c r="F54" s="66" t="n">
        <f aca="false">Orçamentaria!F54</f>
        <v>1640.04</v>
      </c>
      <c r="G54" s="67" t="n">
        <f aca="false">TRUNC(F54*$H$9+F54,2)</f>
        <v>2134.84</v>
      </c>
      <c r="H54" s="68" t="n">
        <f aca="false">TRUNC(E54*G54,2)</f>
        <v>12809.04</v>
      </c>
      <c r="I54" s="69" t="n">
        <f aca="false">H54/$H$81</f>
        <v>0.00564929989652141</v>
      </c>
      <c r="K54" s="31" t="n">
        <v>0</v>
      </c>
      <c r="L54" s="31" t="n">
        <v>0</v>
      </c>
      <c r="M54" s="74" t="n">
        <v>0</v>
      </c>
      <c r="N54" s="74" t="n">
        <v>0</v>
      </c>
      <c r="O54" s="74" t="n">
        <v>0</v>
      </c>
      <c r="P54" s="74" t="n">
        <v>0</v>
      </c>
      <c r="Q54" s="74" t="n">
        <v>0</v>
      </c>
      <c r="R54" s="74" t="n">
        <v>0</v>
      </c>
      <c r="S54" s="74" t="n">
        <v>0</v>
      </c>
      <c r="T54" s="74" t="n">
        <v>0</v>
      </c>
      <c r="U54" s="74" t="n">
        <v>0</v>
      </c>
      <c r="V54" s="74" t="n">
        <v>6</v>
      </c>
      <c r="W54" s="74" t="n">
        <v>0</v>
      </c>
      <c r="X54" s="74" t="n">
        <v>0</v>
      </c>
    </row>
    <row r="55" customFormat="false" ht="38.25" hidden="false" customHeight="false" outlineLevel="0" collapsed="false">
      <c r="A55" s="61" t="s">
        <v>142</v>
      </c>
      <c r="B55" s="75" t="n">
        <v>99319</v>
      </c>
      <c r="C55" s="63" t="s">
        <v>143</v>
      </c>
      <c r="D55" s="64" t="s">
        <v>76</v>
      </c>
      <c r="E55" s="65" t="n">
        <f aca="false">U55+V55+W55</f>
        <v>75</v>
      </c>
      <c r="F55" s="66" t="n">
        <f aca="false">Orçamentaria!F55</f>
        <v>868.52</v>
      </c>
      <c r="G55" s="67" t="n">
        <f aca="false">TRUNC(F55*$H$9+F55,2)</f>
        <v>1130.55</v>
      </c>
      <c r="H55" s="68" t="n">
        <f aca="false">TRUNC(E55*G55,2)</f>
        <v>84791.25</v>
      </c>
      <c r="I55" s="69" t="n">
        <f aca="false">H55/$H$81</f>
        <v>0.0373963388240587</v>
      </c>
      <c r="K55" s="31" t="n">
        <v>0</v>
      </c>
      <c r="L55" s="31" t="n">
        <v>0</v>
      </c>
      <c r="M55" s="74" t="n">
        <v>0</v>
      </c>
      <c r="N55" s="74" t="n">
        <v>0</v>
      </c>
      <c r="O55" s="74" t="n">
        <v>0</v>
      </c>
      <c r="P55" s="74" t="n">
        <v>0</v>
      </c>
      <c r="Q55" s="74" t="n">
        <v>0</v>
      </c>
      <c r="R55" s="74" t="n">
        <v>0</v>
      </c>
      <c r="S55" s="74" t="n">
        <v>0</v>
      </c>
      <c r="T55" s="74" t="n">
        <v>0</v>
      </c>
      <c r="U55" s="74" t="n">
        <v>43.5</v>
      </c>
      <c r="V55" s="74" t="n">
        <v>28.5</v>
      </c>
      <c r="W55" s="74" t="n">
        <v>3</v>
      </c>
      <c r="X55" s="74" t="n">
        <v>0</v>
      </c>
    </row>
    <row r="56" customFormat="false" ht="38.25" hidden="false" customHeight="false" outlineLevel="0" collapsed="false">
      <c r="A56" s="61" t="s">
        <v>144</v>
      </c>
      <c r="B56" s="75" t="s">
        <v>145</v>
      </c>
      <c r="C56" s="63" t="s">
        <v>146</v>
      </c>
      <c r="D56" s="64" t="s">
        <v>126</v>
      </c>
      <c r="E56" s="65" t="n">
        <f aca="false">U56+V56+W56</f>
        <v>50</v>
      </c>
      <c r="F56" s="66" t="n">
        <f aca="false">Orçamentaria!F56</f>
        <v>523</v>
      </c>
      <c r="G56" s="67" t="n">
        <f aca="false">TRUNC(F56*$H$9+F56,2)</f>
        <v>680.78</v>
      </c>
      <c r="H56" s="68" t="n">
        <f aca="false">TRUNC(E56*G56,2)</f>
        <v>34039</v>
      </c>
      <c r="I56" s="69" t="n">
        <f aca="false">H56/$H$81</f>
        <v>0.0150125629381821</v>
      </c>
      <c r="K56" s="31" t="n">
        <v>0</v>
      </c>
      <c r="L56" s="31" t="n">
        <v>0</v>
      </c>
      <c r="M56" s="74" t="n">
        <v>0</v>
      </c>
      <c r="N56" s="74" t="n">
        <v>0</v>
      </c>
      <c r="O56" s="74" t="n">
        <v>0</v>
      </c>
      <c r="P56" s="74" t="n">
        <v>0</v>
      </c>
      <c r="Q56" s="74" t="n">
        <v>0</v>
      </c>
      <c r="R56" s="74" t="n">
        <v>0</v>
      </c>
      <c r="S56" s="74" t="n">
        <v>0</v>
      </c>
      <c r="T56" s="74" t="n">
        <v>0</v>
      </c>
      <c r="U56" s="74" t="n">
        <v>29</v>
      </c>
      <c r="V56" s="74" t="n">
        <v>19</v>
      </c>
      <c r="W56" s="74" t="n">
        <v>2</v>
      </c>
      <c r="X56" s="74" t="n">
        <v>0</v>
      </c>
    </row>
    <row r="57" customFormat="false" ht="25.5" hidden="false" customHeight="false" outlineLevel="0" collapsed="false">
      <c r="A57" s="61" t="s">
        <v>147</v>
      </c>
      <c r="B57" s="75" t="n">
        <v>97934</v>
      </c>
      <c r="C57" s="63" t="s">
        <v>148</v>
      </c>
      <c r="D57" s="64" t="s">
        <v>135</v>
      </c>
      <c r="E57" s="65" t="n">
        <f aca="false">U57+V57+W57</f>
        <v>41</v>
      </c>
      <c r="F57" s="66" t="n">
        <f aca="false">Orçamentaria!F57</f>
        <v>2315.8</v>
      </c>
      <c r="G57" s="67" t="n">
        <f aca="false">TRUNC(F57*$H$9+F57,2)</f>
        <v>3014.47</v>
      </c>
      <c r="H57" s="68" t="n">
        <f aca="false">TRUNC(E57*G57,2)</f>
        <v>123593.27</v>
      </c>
      <c r="I57" s="69" t="n">
        <f aca="false">H57/$H$81</f>
        <v>0.0545095844358159</v>
      </c>
      <c r="K57" s="31" t="n">
        <v>0</v>
      </c>
      <c r="L57" s="31" t="n">
        <v>0</v>
      </c>
      <c r="M57" s="74" t="n">
        <v>0</v>
      </c>
      <c r="N57" s="74" t="n">
        <v>0</v>
      </c>
      <c r="O57" s="74" t="n">
        <v>0</v>
      </c>
      <c r="P57" s="74" t="n">
        <v>0</v>
      </c>
      <c r="Q57" s="74" t="n">
        <v>0</v>
      </c>
      <c r="R57" s="74" t="n">
        <v>0</v>
      </c>
      <c r="S57" s="74" t="n">
        <v>0</v>
      </c>
      <c r="T57" s="74" t="n">
        <v>0</v>
      </c>
      <c r="U57" s="74" t="n">
        <v>25</v>
      </c>
      <c r="V57" s="74" t="n">
        <v>14</v>
      </c>
      <c r="W57" s="74" t="n">
        <v>2</v>
      </c>
      <c r="X57" s="74" t="n">
        <v>0</v>
      </c>
    </row>
    <row r="58" s="4" customFormat="true" ht="12.75" hidden="false" customHeight="true" outlineLevel="0" collapsed="false">
      <c r="A58" s="53" t="s">
        <v>149</v>
      </c>
      <c r="B58" s="54"/>
      <c r="C58" s="55" t="s">
        <v>150</v>
      </c>
      <c r="D58" s="54"/>
      <c r="E58" s="56"/>
      <c r="F58" s="57"/>
      <c r="G58" s="57" t="n">
        <f aca="false">SUM(H59:H63)</f>
        <v>12359.13</v>
      </c>
      <c r="H58" s="58" t="n">
        <v>0</v>
      </c>
      <c r="I58" s="59"/>
      <c r="K58" s="31"/>
      <c r="L58" s="31"/>
      <c r="M58" s="52"/>
      <c r="N58" s="52"/>
      <c r="O58" s="52"/>
      <c r="P58" s="52"/>
      <c r="Q58" s="52"/>
      <c r="R58" s="52"/>
      <c r="S58" s="52"/>
      <c r="T58" s="52"/>
      <c r="U58" s="52"/>
      <c r="V58" s="52"/>
      <c r="W58" s="52"/>
      <c r="X58" s="52" t="n">
        <v>0</v>
      </c>
    </row>
    <row r="59" customFormat="false" ht="38.25" hidden="false" customHeight="false" outlineLevel="0" collapsed="false">
      <c r="A59" s="61" t="s">
        <v>151</v>
      </c>
      <c r="B59" s="75" t="n">
        <v>92757</v>
      </c>
      <c r="C59" s="63" t="s">
        <v>152</v>
      </c>
      <c r="D59" s="64" t="s">
        <v>50</v>
      </c>
      <c r="E59" s="65" t="n">
        <f aca="false">U59+V59+W59</f>
        <v>2.25</v>
      </c>
      <c r="F59" s="66" t="n">
        <f aca="false">Orçamentaria!F59</f>
        <v>318.19</v>
      </c>
      <c r="G59" s="67" t="n">
        <f aca="false">TRUNC(F59*$H$9+F59,2)</f>
        <v>414.18</v>
      </c>
      <c r="H59" s="68" t="n">
        <f aca="false">TRUNC(E59*G59,2)</f>
        <v>931.9</v>
      </c>
      <c r="I59" s="69" t="n">
        <f aca="false">H59/$H$81</f>
        <v>0.000411005241108491</v>
      </c>
      <c r="K59" s="31" t="n">
        <v>0</v>
      </c>
      <c r="L59" s="31" t="n">
        <v>0</v>
      </c>
      <c r="M59" s="74" t="n">
        <v>0</v>
      </c>
      <c r="N59" s="74" t="n">
        <v>0</v>
      </c>
      <c r="O59" s="74" t="n">
        <v>0</v>
      </c>
      <c r="P59" s="74" t="n">
        <v>0</v>
      </c>
      <c r="Q59" s="74" t="n">
        <v>0</v>
      </c>
      <c r="R59" s="74" t="n">
        <v>0</v>
      </c>
      <c r="S59" s="74" t="n">
        <v>0</v>
      </c>
      <c r="T59" s="74" t="n">
        <v>0</v>
      </c>
      <c r="U59" s="74" t="n">
        <v>0</v>
      </c>
      <c r="V59" s="74" t="n">
        <v>2.25</v>
      </c>
      <c r="W59" s="74" t="n">
        <v>0</v>
      </c>
      <c r="X59" s="74" t="n">
        <v>0</v>
      </c>
    </row>
    <row r="60" customFormat="false" ht="51" hidden="false" customHeight="false" outlineLevel="0" collapsed="false">
      <c r="A60" s="61" t="s">
        <v>153</v>
      </c>
      <c r="B60" s="75" t="n">
        <v>92743</v>
      </c>
      <c r="C60" s="63" t="s">
        <v>154</v>
      </c>
      <c r="D60" s="64" t="s">
        <v>64</v>
      </c>
      <c r="E60" s="65" t="n">
        <f aca="false">U60+V60+W60</f>
        <v>3</v>
      </c>
      <c r="F60" s="66" t="n">
        <f aca="false">Orçamentaria!F60</f>
        <v>672.9</v>
      </c>
      <c r="G60" s="67" t="n">
        <f aca="false">TRUNC(F60*$H$9+F60,2)</f>
        <v>875.91</v>
      </c>
      <c r="H60" s="68" t="n">
        <f aca="false">TRUNC(E60*G60,2)</f>
        <v>2627.73</v>
      </c>
      <c r="I60" s="69" t="n">
        <f aca="false">H60/$H$81</f>
        <v>0.00115893422279002</v>
      </c>
      <c r="K60" s="31" t="n">
        <v>0</v>
      </c>
      <c r="L60" s="31" t="n">
        <v>0</v>
      </c>
      <c r="M60" s="74" t="n">
        <v>0</v>
      </c>
      <c r="N60" s="74" t="n">
        <v>0</v>
      </c>
      <c r="O60" s="74" t="n">
        <v>0</v>
      </c>
      <c r="P60" s="74" t="n">
        <v>0</v>
      </c>
      <c r="Q60" s="74" t="n">
        <v>0</v>
      </c>
      <c r="R60" s="74" t="n">
        <v>0</v>
      </c>
      <c r="S60" s="74" t="n">
        <v>0</v>
      </c>
      <c r="T60" s="74" t="n">
        <v>0</v>
      </c>
      <c r="U60" s="74" t="n">
        <v>0</v>
      </c>
      <c r="V60" s="74" t="n">
        <v>3</v>
      </c>
      <c r="W60" s="74" t="n">
        <v>0</v>
      </c>
      <c r="X60" s="74" t="n">
        <v>0</v>
      </c>
    </row>
    <row r="61" customFormat="false" ht="38.25" hidden="false" customHeight="false" outlineLevel="0" collapsed="false">
      <c r="A61" s="61" t="s">
        <v>155</v>
      </c>
      <c r="B61" s="75" t="s">
        <v>156</v>
      </c>
      <c r="C61" s="63" t="s">
        <v>157</v>
      </c>
      <c r="D61" s="64" t="s">
        <v>64</v>
      </c>
      <c r="E61" s="65" t="n">
        <f aca="false">U61+V61+W61</f>
        <v>1.1732</v>
      </c>
      <c r="F61" s="66" t="n">
        <f aca="false">Orçamentaria!F61</f>
        <v>667.5</v>
      </c>
      <c r="G61" s="67" t="n">
        <f aca="false">TRUNC(F61*$H$9+F61,2)</f>
        <v>868.88</v>
      </c>
      <c r="H61" s="68" t="n">
        <f aca="false">TRUNC(E61*G61,2)</f>
        <v>1019.37</v>
      </c>
      <c r="I61" s="69" t="n">
        <f aca="false">H61/$H$81</f>
        <v>0.000449583016019704</v>
      </c>
      <c r="K61" s="31" t="n">
        <v>0</v>
      </c>
      <c r="L61" s="31" t="n">
        <v>0</v>
      </c>
      <c r="M61" s="74" t="n">
        <v>0</v>
      </c>
      <c r="N61" s="74" t="n">
        <v>0</v>
      </c>
      <c r="O61" s="74" t="n">
        <v>0</v>
      </c>
      <c r="P61" s="74" t="n">
        <v>0</v>
      </c>
      <c r="Q61" s="74" t="n">
        <v>0</v>
      </c>
      <c r="R61" s="74" t="n">
        <v>0</v>
      </c>
      <c r="S61" s="74" t="n">
        <v>0</v>
      </c>
      <c r="T61" s="74" t="n">
        <v>0</v>
      </c>
      <c r="U61" s="74" t="n">
        <v>0</v>
      </c>
      <c r="V61" s="74" t="n">
        <v>1.1732</v>
      </c>
      <c r="W61" s="74" t="n">
        <v>0</v>
      </c>
      <c r="X61" s="74" t="n">
        <v>0</v>
      </c>
    </row>
    <row r="62" customFormat="false" ht="12.75" hidden="false" customHeight="false" outlineLevel="0" collapsed="false">
      <c r="A62" s="61" t="s">
        <v>158</v>
      </c>
      <c r="B62" s="75" t="s">
        <v>159</v>
      </c>
      <c r="C62" s="63" t="s">
        <v>160</v>
      </c>
      <c r="D62" s="64" t="s">
        <v>76</v>
      </c>
      <c r="E62" s="65" t="n">
        <f aca="false">U62+V62+W62</f>
        <v>5</v>
      </c>
      <c r="F62" s="66" t="n">
        <f aca="false">Orçamentaria!F62</f>
        <v>1179.93</v>
      </c>
      <c r="G62" s="67" t="n">
        <f aca="false">TRUNC(F62*$H$9+F62,2)</f>
        <v>1535.91</v>
      </c>
      <c r="H62" s="68" t="n">
        <f aca="false">TRUNC(E62*G62,2)</f>
        <v>7679.55</v>
      </c>
      <c r="I62" s="69" t="n">
        <f aca="false">H62/$H$81</f>
        <v>0.00338698926854245</v>
      </c>
      <c r="K62" s="31" t="n">
        <v>0</v>
      </c>
      <c r="L62" s="31" t="n">
        <v>0</v>
      </c>
      <c r="M62" s="74" t="n">
        <v>0</v>
      </c>
      <c r="N62" s="74" t="n">
        <v>0</v>
      </c>
      <c r="O62" s="74" t="n">
        <v>0</v>
      </c>
      <c r="P62" s="74" t="n">
        <v>0</v>
      </c>
      <c r="Q62" s="74" t="n">
        <v>0</v>
      </c>
      <c r="R62" s="74" t="n">
        <v>0</v>
      </c>
      <c r="S62" s="74" t="n">
        <v>0</v>
      </c>
      <c r="T62" s="74" t="n">
        <v>0</v>
      </c>
      <c r="U62" s="74" t="n">
        <v>0</v>
      </c>
      <c r="V62" s="74" t="n">
        <v>5</v>
      </c>
      <c r="W62" s="74" t="n">
        <v>0</v>
      </c>
      <c r="X62" s="74" t="n">
        <v>0</v>
      </c>
    </row>
    <row r="63" customFormat="false" ht="12.75" hidden="false" customHeight="false" outlineLevel="0" collapsed="false">
      <c r="A63" s="61" t="s">
        <v>161</v>
      </c>
      <c r="B63" s="75" t="s">
        <v>162</v>
      </c>
      <c r="C63" s="63" t="s">
        <v>163</v>
      </c>
      <c r="D63" s="64" t="s">
        <v>46</v>
      </c>
      <c r="E63" s="65" t="n">
        <f aca="false">U63+V63+W63</f>
        <v>1</v>
      </c>
      <c r="F63" s="66" t="n">
        <f aca="false">Orçamentaria!F63</f>
        <v>77.27</v>
      </c>
      <c r="G63" s="67" t="n">
        <f aca="false">TRUNC(F63*$H$9+F63,2)</f>
        <v>100.58</v>
      </c>
      <c r="H63" s="68" t="n">
        <f aca="false">TRUNC(E63*G63,2)</f>
        <v>100.58</v>
      </c>
      <c r="I63" s="69" t="n">
        <f aca="false">H63/$H$81</f>
        <v>4.43598102271617E-005</v>
      </c>
      <c r="K63" s="31" t="n">
        <v>0</v>
      </c>
      <c r="L63" s="31" t="n">
        <v>0</v>
      </c>
      <c r="M63" s="74" t="n">
        <v>0</v>
      </c>
      <c r="N63" s="74" t="n">
        <v>0</v>
      </c>
      <c r="O63" s="74" t="n">
        <v>0</v>
      </c>
      <c r="P63" s="74" t="n">
        <v>0</v>
      </c>
      <c r="Q63" s="74" t="n">
        <v>0</v>
      </c>
      <c r="R63" s="74" t="n">
        <v>0</v>
      </c>
      <c r="S63" s="74" t="n">
        <v>0</v>
      </c>
      <c r="T63" s="74" t="n">
        <v>0</v>
      </c>
      <c r="U63" s="74" t="n">
        <v>0</v>
      </c>
      <c r="V63" s="74" t="n">
        <v>1</v>
      </c>
      <c r="W63" s="74" t="n">
        <v>0</v>
      </c>
      <c r="X63" s="74" t="n">
        <v>0</v>
      </c>
    </row>
    <row r="64" customFormat="false" ht="12.75" hidden="false" customHeight="false" outlineLevel="0" collapsed="false">
      <c r="A64" s="44" t="n">
        <v>4</v>
      </c>
      <c r="B64" s="45"/>
      <c r="C64" s="46" t="s">
        <v>164</v>
      </c>
      <c r="D64" s="47"/>
      <c r="E64" s="48"/>
      <c r="F64" s="49"/>
      <c r="G64" s="50" t="n">
        <v>0</v>
      </c>
      <c r="H64" s="51" t="n">
        <f aca="false">SUM(H66:H73)</f>
        <v>0</v>
      </c>
      <c r="I64" s="59"/>
      <c r="K64" s="31"/>
      <c r="L64" s="31"/>
      <c r="M64" s="74"/>
      <c r="N64" s="74"/>
      <c r="O64" s="74"/>
      <c r="P64" s="74"/>
      <c r="Q64" s="74"/>
      <c r="R64" s="74"/>
      <c r="S64" s="74"/>
      <c r="T64" s="74"/>
      <c r="U64" s="74"/>
      <c r="V64" s="74"/>
      <c r="W64" s="74"/>
      <c r="X64" s="74"/>
    </row>
    <row r="65" s="4" customFormat="true" ht="12.75" hidden="false" customHeight="true" outlineLevel="0" collapsed="false">
      <c r="A65" s="53" t="s">
        <v>165</v>
      </c>
      <c r="B65" s="54"/>
      <c r="C65" s="55" t="s">
        <v>164</v>
      </c>
      <c r="D65" s="54"/>
      <c r="E65" s="56"/>
      <c r="F65" s="57"/>
      <c r="G65" s="57" t="n">
        <f aca="false">SUM(H66:H73)</f>
        <v>0</v>
      </c>
      <c r="H65" s="58" t="n">
        <v>0</v>
      </c>
      <c r="I65" s="59"/>
      <c r="K65" s="31" t="n">
        <v>0</v>
      </c>
      <c r="L65" s="31" t="n">
        <v>0</v>
      </c>
      <c r="M65" s="52" t="n">
        <v>0</v>
      </c>
      <c r="N65" s="52" t="n">
        <v>0</v>
      </c>
      <c r="O65" s="52" t="n">
        <v>0</v>
      </c>
      <c r="P65" s="52" t="n">
        <v>0</v>
      </c>
      <c r="Q65" s="52" t="n">
        <v>0</v>
      </c>
      <c r="R65" s="52" t="n">
        <v>0</v>
      </c>
      <c r="S65" s="52" t="n">
        <v>0</v>
      </c>
      <c r="T65" s="52" t="n">
        <v>0</v>
      </c>
      <c r="U65" s="52" t="n">
        <v>56.25</v>
      </c>
      <c r="V65" s="52" t="n">
        <v>31.5</v>
      </c>
      <c r="W65" s="52" t="n">
        <v>9</v>
      </c>
      <c r="X65" s="52" t="n">
        <v>0</v>
      </c>
    </row>
    <row r="66" customFormat="false" ht="51" hidden="false" customHeight="false" outlineLevel="0" collapsed="false">
      <c r="A66" s="61" t="s">
        <v>166</v>
      </c>
      <c r="B66" s="78" t="n">
        <v>94273</v>
      </c>
      <c r="C66" s="63" t="s">
        <v>167</v>
      </c>
      <c r="D66" s="64" t="s">
        <v>76</v>
      </c>
      <c r="E66" s="65" t="n">
        <f aca="false">U66+V66+W66</f>
        <v>0</v>
      </c>
      <c r="F66" s="66" t="n">
        <f aca="false">Orçamentaria!F66</f>
        <v>62.31</v>
      </c>
      <c r="G66" s="67" t="n">
        <f aca="false">TRUNC(F66+(F66*$H$9),2)</f>
        <v>81.1</v>
      </c>
      <c r="H66" s="68" t="n">
        <f aca="false">TRUNC(E66*G66,2)</f>
        <v>0</v>
      </c>
      <c r="I66" s="69" t="n">
        <f aca="false">H66/$H$81</f>
        <v>0</v>
      </c>
      <c r="K66" s="31" t="n">
        <v>0</v>
      </c>
      <c r="L66" s="31" t="n">
        <v>0</v>
      </c>
      <c r="M66" s="74" t="n">
        <v>334.58</v>
      </c>
      <c r="N66" s="74" t="n">
        <v>1064.08</v>
      </c>
      <c r="O66" s="74" t="n">
        <v>360.72</v>
      </c>
      <c r="P66" s="74" t="n">
        <v>275.72</v>
      </c>
      <c r="Q66" s="74" t="n">
        <v>1021.76</v>
      </c>
      <c r="R66" s="74" t="n">
        <v>435.68</v>
      </c>
      <c r="S66" s="74" t="n">
        <v>1286.34</v>
      </c>
      <c r="T66" s="74" t="n">
        <v>274.52</v>
      </c>
      <c r="U66" s="74" t="n">
        <v>0</v>
      </c>
      <c r="V66" s="74" t="n">
        <v>0</v>
      </c>
      <c r="W66" s="74" t="n">
        <v>0</v>
      </c>
      <c r="X66" s="74" t="n">
        <v>0</v>
      </c>
    </row>
    <row r="67" customFormat="false" ht="63.75" hidden="false" customHeight="false" outlineLevel="0" collapsed="false">
      <c r="A67" s="61" t="s">
        <v>168</v>
      </c>
      <c r="B67" s="78" t="s">
        <v>169</v>
      </c>
      <c r="C67" s="63" t="s">
        <v>170</v>
      </c>
      <c r="D67" s="64" t="s">
        <v>85</v>
      </c>
      <c r="E67" s="65" t="n">
        <f aca="false">U67+V67+W67</f>
        <v>0</v>
      </c>
      <c r="F67" s="66" t="n">
        <f aca="false">Orçamentaria!F67</f>
        <v>41.34</v>
      </c>
      <c r="G67" s="67" t="n">
        <f aca="false">TRUNC(F67+(F67*$H$9),2)</f>
        <v>53.81</v>
      </c>
      <c r="H67" s="68" t="n">
        <f aca="false">TRUNC(E67*G67,2)</f>
        <v>0</v>
      </c>
      <c r="I67" s="69" t="n">
        <f aca="false">H67/$H$81</f>
        <v>0</v>
      </c>
      <c r="K67" s="31" t="n">
        <v>0</v>
      </c>
      <c r="L67" s="31" t="n">
        <v>0</v>
      </c>
      <c r="M67" s="74" t="n">
        <v>4.77971428571429</v>
      </c>
      <c r="N67" s="74" t="n">
        <v>15.2011428571429</v>
      </c>
      <c r="O67" s="74" t="n">
        <v>5.15314285714286</v>
      </c>
      <c r="P67" s="74" t="n">
        <v>3.93885714285714</v>
      </c>
      <c r="Q67" s="74" t="n">
        <v>14.5965714285714</v>
      </c>
      <c r="R67" s="74" t="n">
        <v>6.224</v>
      </c>
      <c r="S67" s="74" t="n">
        <v>18.3762857142857</v>
      </c>
      <c r="T67" s="74" t="n">
        <v>3.92171428571429</v>
      </c>
      <c r="U67" s="74" t="n">
        <v>0</v>
      </c>
      <c r="V67" s="74" t="n">
        <v>0</v>
      </c>
      <c r="W67" s="74" t="n">
        <v>0</v>
      </c>
      <c r="X67" s="74" t="n">
        <v>0</v>
      </c>
    </row>
    <row r="68" customFormat="false" ht="51" hidden="false" customHeight="false" outlineLevel="0" collapsed="false">
      <c r="A68" s="61" t="s">
        <v>171</v>
      </c>
      <c r="B68" s="78" t="n">
        <v>91283</v>
      </c>
      <c r="C68" s="63" t="s">
        <v>91</v>
      </c>
      <c r="D68" s="64" t="s">
        <v>92</v>
      </c>
      <c r="E68" s="65" t="n">
        <f aca="false">U68+V68+W68</f>
        <v>0</v>
      </c>
      <c r="F68" s="66" t="n">
        <f aca="false">Orçamentaria!F68</f>
        <v>10.58</v>
      </c>
      <c r="G68" s="67" t="n">
        <f aca="false">TRUNC(F68+(F68*$H$9),2)</f>
        <v>13.77</v>
      </c>
      <c r="H68" s="68" t="n">
        <f aca="false">TRUNC(E68*G68,2)</f>
        <v>0</v>
      </c>
      <c r="I68" s="69" t="n">
        <f aca="false">H68/$H$81</f>
        <v>0</v>
      </c>
      <c r="K68" s="31" t="n">
        <v>0</v>
      </c>
      <c r="L68" s="31" t="n">
        <v>0</v>
      </c>
      <c r="M68" s="74" t="n">
        <v>11.394</v>
      </c>
      <c r="N68" s="74" t="n">
        <v>22.476</v>
      </c>
      <c r="O68" s="74" t="n">
        <v>22.53</v>
      </c>
      <c r="P68" s="74" t="n">
        <v>0</v>
      </c>
      <c r="Q68" s="74" t="n">
        <v>4.456</v>
      </c>
      <c r="R68" s="74" t="n">
        <v>45.496</v>
      </c>
      <c r="S68" s="74" t="n">
        <v>24.604</v>
      </c>
      <c r="T68" s="74" t="n">
        <v>69.212</v>
      </c>
      <c r="U68" s="74" t="n">
        <v>0</v>
      </c>
      <c r="V68" s="74" t="n">
        <v>0</v>
      </c>
      <c r="W68" s="74" t="n">
        <v>0</v>
      </c>
      <c r="X68" s="74" t="n">
        <v>0</v>
      </c>
    </row>
    <row r="69" customFormat="false" ht="51" hidden="false" customHeight="false" outlineLevel="0" collapsed="false">
      <c r="A69" s="61" t="s">
        <v>172</v>
      </c>
      <c r="B69" s="75" t="n">
        <v>100973</v>
      </c>
      <c r="C69" s="63" t="s">
        <v>87</v>
      </c>
      <c r="D69" s="64" t="s">
        <v>64</v>
      </c>
      <c r="E69" s="65" t="n">
        <f aca="false">U69+V69+W69</f>
        <v>0</v>
      </c>
      <c r="F69" s="66" t="n">
        <f aca="false">Orçamentaria!F69</f>
        <v>8.76</v>
      </c>
      <c r="G69" s="67" t="n">
        <f aca="false">TRUNC(F69+(F69*$H$9),2)</f>
        <v>11.4</v>
      </c>
      <c r="H69" s="68" t="n">
        <f aca="false">TRUNC(E69*G69,2)</f>
        <v>0</v>
      </c>
      <c r="I69" s="69" t="n">
        <f aca="false">H69/$H$81</f>
        <v>0</v>
      </c>
      <c r="K69" s="31" t="n">
        <v>0</v>
      </c>
      <c r="L69" s="31" t="n">
        <v>0</v>
      </c>
      <c r="M69" s="74" t="n">
        <v>63.8064</v>
      </c>
      <c r="N69" s="74" t="n">
        <v>130.3608</v>
      </c>
      <c r="O69" s="74" t="n">
        <v>128.421</v>
      </c>
      <c r="P69" s="74" t="n">
        <v>0</v>
      </c>
      <c r="Q69" s="74" t="n">
        <v>24.9536</v>
      </c>
      <c r="R69" s="74" t="n">
        <v>254.7776</v>
      </c>
      <c r="S69" s="74" t="n">
        <v>275.5648</v>
      </c>
      <c r="T69" s="74" t="n">
        <v>394.5084</v>
      </c>
      <c r="U69" s="74" t="n">
        <v>0</v>
      </c>
      <c r="V69" s="74" t="n">
        <v>0</v>
      </c>
      <c r="W69" s="74" t="n">
        <v>0</v>
      </c>
      <c r="X69" s="74" t="n">
        <v>0</v>
      </c>
    </row>
    <row r="70" customFormat="false" ht="38.25" hidden="false" customHeight="false" outlineLevel="0" collapsed="false">
      <c r="A70" s="61" t="s">
        <v>173</v>
      </c>
      <c r="B70" s="75" t="n">
        <v>97914</v>
      </c>
      <c r="C70" s="63" t="s">
        <v>89</v>
      </c>
      <c r="D70" s="64" t="s">
        <v>67</v>
      </c>
      <c r="E70" s="65" t="n">
        <f aca="false">U70+V70+W70</f>
        <v>0</v>
      </c>
      <c r="F70" s="66" t="n">
        <f aca="false">Orçamentaria!F70</f>
        <v>2.9</v>
      </c>
      <c r="G70" s="67" t="n">
        <f aca="false">TRUNC(F70+(F70*$H$9),2)</f>
        <v>3.77</v>
      </c>
      <c r="H70" s="68" t="n">
        <f aca="false">TRUNC(E70*G70,2)</f>
        <v>0</v>
      </c>
      <c r="I70" s="69" t="n">
        <f aca="false">H70/$H$81</f>
        <v>0</v>
      </c>
      <c r="K70" s="31" t="n">
        <v>0</v>
      </c>
      <c r="L70" s="31" t="n">
        <v>0</v>
      </c>
      <c r="M70" s="74" t="n">
        <v>11.394</v>
      </c>
      <c r="N70" s="74" t="n">
        <v>22.476</v>
      </c>
      <c r="O70" s="74" t="n">
        <v>22.53</v>
      </c>
      <c r="P70" s="74" t="n">
        <v>0</v>
      </c>
      <c r="Q70" s="74" t="n">
        <v>4.456</v>
      </c>
      <c r="R70" s="74" t="n">
        <v>45.496</v>
      </c>
      <c r="S70" s="74" t="n">
        <v>24.604</v>
      </c>
      <c r="T70" s="74" t="n">
        <v>69.212</v>
      </c>
      <c r="U70" s="74" t="n">
        <v>0</v>
      </c>
      <c r="V70" s="74" t="n">
        <v>0</v>
      </c>
      <c r="W70" s="74" t="n">
        <v>0</v>
      </c>
      <c r="X70" s="74" t="n">
        <v>0</v>
      </c>
    </row>
    <row r="71" customFormat="false" ht="12.75" hidden="false" customHeight="false" outlineLevel="0" collapsed="false">
      <c r="A71" s="61" t="s">
        <v>174</v>
      </c>
      <c r="B71" s="75" t="s">
        <v>175</v>
      </c>
      <c r="C71" s="63" t="s">
        <v>176</v>
      </c>
      <c r="D71" s="64" t="s">
        <v>64</v>
      </c>
      <c r="E71" s="65" t="n">
        <f aca="false">U71+V71+W71</f>
        <v>0</v>
      </c>
      <c r="F71" s="66" t="n">
        <f aca="false">Orçamentaria!F71</f>
        <v>21.3</v>
      </c>
      <c r="G71" s="67" t="n">
        <f aca="false">TRUNC(F71+(F71*$H$9),2)</f>
        <v>27.72</v>
      </c>
      <c r="H71" s="68" t="n">
        <f aca="false">TRUNC(E71*G71,2)</f>
        <v>0</v>
      </c>
      <c r="I71" s="69" t="n">
        <f aca="false">H71/$H$81</f>
        <v>0</v>
      </c>
      <c r="K71" s="31" t="n">
        <v>0</v>
      </c>
      <c r="L71" s="31" t="n">
        <v>0</v>
      </c>
      <c r="M71" s="74" t="n">
        <v>56.97</v>
      </c>
      <c r="N71" s="74" t="n">
        <v>112.38</v>
      </c>
      <c r="O71" s="74" t="n">
        <v>112.65</v>
      </c>
      <c r="P71" s="74" t="n">
        <v>0</v>
      </c>
      <c r="Q71" s="74" t="n">
        <v>22.28</v>
      </c>
      <c r="R71" s="74" t="n">
        <v>227.48</v>
      </c>
      <c r="S71" s="74" t="n">
        <v>123.02</v>
      </c>
      <c r="T71" s="74" t="n">
        <v>346.06</v>
      </c>
      <c r="U71" s="74" t="n">
        <v>0</v>
      </c>
      <c r="V71" s="74" t="n">
        <v>0</v>
      </c>
      <c r="W71" s="74" t="n">
        <v>0</v>
      </c>
      <c r="X71" s="74" t="n">
        <v>0</v>
      </c>
    </row>
    <row r="72" customFormat="false" ht="38.25" hidden="false" customHeight="false" outlineLevel="0" collapsed="false">
      <c r="A72" s="61" t="s">
        <v>177</v>
      </c>
      <c r="B72" s="75" t="n">
        <v>97083</v>
      </c>
      <c r="C72" s="63" t="s">
        <v>178</v>
      </c>
      <c r="D72" s="64" t="s">
        <v>50</v>
      </c>
      <c r="E72" s="65" t="n">
        <f aca="false">U72+V72+W72</f>
        <v>0</v>
      </c>
      <c r="F72" s="66" t="n">
        <f aca="false">Orçamentaria!F72</f>
        <v>2.94</v>
      </c>
      <c r="G72" s="67" t="n">
        <f aca="false">TRUNC(F72+(F72*$H$9),2)</f>
        <v>3.82</v>
      </c>
      <c r="H72" s="68" t="n">
        <f aca="false">TRUNC(E72*G72,2)</f>
        <v>0</v>
      </c>
      <c r="I72" s="69" t="n">
        <f aca="false">H72/$H$81</f>
        <v>0</v>
      </c>
      <c r="K72" s="31" t="n">
        <v>0</v>
      </c>
      <c r="L72" s="31" t="n">
        <v>0</v>
      </c>
      <c r="M72" s="74" t="n">
        <v>3.4182</v>
      </c>
      <c r="N72" s="74" t="n">
        <v>6.7428</v>
      </c>
      <c r="O72" s="74" t="n">
        <v>6.759</v>
      </c>
      <c r="P72" s="74" t="n">
        <v>0</v>
      </c>
      <c r="Q72" s="74" t="n">
        <v>1.3368</v>
      </c>
      <c r="R72" s="74" t="n">
        <v>13.6488</v>
      </c>
      <c r="S72" s="74" t="n">
        <v>7.3812</v>
      </c>
      <c r="T72" s="74" t="n">
        <v>20.7636</v>
      </c>
      <c r="U72" s="74" t="n">
        <v>0</v>
      </c>
      <c r="V72" s="74" t="n">
        <v>0</v>
      </c>
      <c r="W72" s="74" t="n">
        <v>0</v>
      </c>
      <c r="X72" s="74" t="n">
        <v>0</v>
      </c>
    </row>
    <row r="73" customFormat="false" ht="38.25" hidden="false" customHeight="false" outlineLevel="0" collapsed="false">
      <c r="A73" s="61" t="s">
        <v>179</v>
      </c>
      <c r="B73" s="75" t="n">
        <v>94991</v>
      </c>
      <c r="C73" s="63" t="s">
        <v>180</v>
      </c>
      <c r="D73" s="64" t="s">
        <v>64</v>
      </c>
      <c r="E73" s="65" t="n">
        <f aca="false">U73+V73+W73</f>
        <v>0</v>
      </c>
      <c r="F73" s="66" t="n">
        <f aca="false">Orçamentaria!F73</f>
        <v>779.89</v>
      </c>
      <c r="G73" s="67" t="n">
        <f aca="false">TRUNC(F73+(F73*$H$9),2)</f>
        <v>1015.18</v>
      </c>
      <c r="H73" s="68" t="n">
        <f aca="false">TRUNC(E73*G73,2)</f>
        <v>0</v>
      </c>
      <c r="I73" s="69" t="n">
        <f aca="false">H73/$H$81</f>
        <v>0</v>
      </c>
      <c r="K73" s="31"/>
      <c r="L73" s="31"/>
      <c r="M73" s="74"/>
      <c r="N73" s="74"/>
      <c r="O73" s="74"/>
      <c r="P73" s="74"/>
      <c r="Q73" s="74"/>
      <c r="R73" s="74"/>
      <c r="S73" s="74"/>
      <c r="T73" s="74"/>
      <c r="U73" s="74"/>
      <c r="V73" s="74"/>
      <c r="W73" s="74"/>
      <c r="X73" s="74"/>
    </row>
    <row r="74" s="4" customFormat="true" ht="12.75" hidden="false" customHeight="false" outlineLevel="0" collapsed="false">
      <c r="A74" s="44" t="n">
        <v>5</v>
      </c>
      <c r="B74" s="45"/>
      <c r="C74" s="46" t="s">
        <v>1</v>
      </c>
      <c r="D74" s="47"/>
      <c r="E74" s="48"/>
      <c r="F74" s="49"/>
      <c r="G74" s="50"/>
      <c r="H74" s="51" t="n">
        <f aca="false">SUM(H75:H76)</f>
        <v>0</v>
      </c>
      <c r="I74" s="59"/>
      <c r="K74" s="31"/>
      <c r="L74" s="31"/>
      <c r="M74" s="74"/>
      <c r="N74" s="74"/>
      <c r="O74" s="74"/>
      <c r="P74" s="74"/>
      <c r="Q74" s="74"/>
      <c r="R74" s="74"/>
      <c r="S74" s="74"/>
      <c r="T74" s="74"/>
      <c r="U74" s="74"/>
      <c r="V74" s="74"/>
      <c r="W74" s="74"/>
      <c r="X74" s="74"/>
    </row>
    <row r="75" s="4" customFormat="true" ht="12.75" hidden="false" customHeight="true" outlineLevel="0" collapsed="false">
      <c r="A75" s="53" t="s">
        <v>181</v>
      </c>
      <c r="B75" s="54"/>
      <c r="C75" s="55" t="s">
        <v>1</v>
      </c>
      <c r="D75" s="54"/>
      <c r="E75" s="56"/>
      <c r="F75" s="57"/>
      <c r="G75" s="57" t="n">
        <v>0</v>
      </c>
      <c r="H75" s="58" t="n">
        <v>0</v>
      </c>
      <c r="I75" s="59"/>
      <c r="K75" s="31"/>
      <c r="L75" s="31"/>
      <c r="M75" s="74"/>
      <c r="N75" s="74"/>
      <c r="O75" s="74"/>
      <c r="P75" s="74"/>
      <c r="Q75" s="74"/>
      <c r="R75" s="74"/>
      <c r="S75" s="74"/>
      <c r="T75" s="74"/>
      <c r="U75" s="74"/>
      <c r="V75" s="74"/>
      <c r="W75" s="74"/>
      <c r="X75" s="74"/>
    </row>
    <row r="76" customFormat="false" ht="12.75" hidden="false" customHeight="false" outlineLevel="0" collapsed="false">
      <c r="A76" s="61" t="s">
        <v>182</v>
      </c>
      <c r="B76" s="75" t="s">
        <v>183</v>
      </c>
      <c r="C76" s="63" t="s">
        <v>1</v>
      </c>
      <c r="D76" s="64" t="s">
        <v>184</v>
      </c>
      <c r="E76" s="65" t="n">
        <f aca="false">U76+V76+W76</f>
        <v>0</v>
      </c>
      <c r="F76" s="66" t="n">
        <f aca="false">Orçamentaria!F76</f>
        <v>1670.48</v>
      </c>
      <c r="G76" s="67" t="n">
        <f aca="false">TRUNC(F76+(F76*$H$9),2)</f>
        <v>2174.46</v>
      </c>
      <c r="H76" s="68" t="n">
        <f aca="false">TRUNC(E76*G76,2)</f>
        <v>0</v>
      </c>
      <c r="I76" s="69" t="n">
        <f aca="false">H76/$H$81</f>
        <v>0</v>
      </c>
      <c r="K76" s="31" t="n">
        <v>0</v>
      </c>
      <c r="L76" s="31" t="n">
        <v>1</v>
      </c>
      <c r="M76" s="52" t="n">
        <v>0</v>
      </c>
      <c r="N76" s="52" t="n">
        <v>0</v>
      </c>
      <c r="O76" s="52" t="n">
        <v>0</v>
      </c>
      <c r="P76" s="52" t="n">
        <v>0</v>
      </c>
      <c r="Q76" s="52" t="n">
        <v>0</v>
      </c>
      <c r="R76" s="52" t="n">
        <v>0</v>
      </c>
      <c r="S76" s="52" t="n">
        <v>0</v>
      </c>
      <c r="T76" s="52" t="n">
        <v>0</v>
      </c>
      <c r="U76" s="52" t="n">
        <v>0</v>
      </c>
      <c r="V76" s="52" t="n">
        <v>0</v>
      </c>
      <c r="W76" s="52" t="n">
        <v>0</v>
      </c>
      <c r="X76" s="52" t="n">
        <v>0</v>
      </c>
    </row>
    <row r="77" s="4" customFormat="true" ht="12.75" hidden="false" customHeight="false" outlineLevel="0" collapsed="false">
      <c r="A77" s="44" t="n">
        <v>6</v>
      </c>
      <c r="B77" s="45"/>
      <c r="C77" s="46" t="s">
        <v>13</v>
      </c>
      <c r="D77" s="47"/>
      <c r="E77" s="48"/>
      <c r="F77" s="49"/>
      <c r="G77" s="50"/>
      <c r="H77" s="51" t="n">
        <f aca="false">SUM(H78:H80)</f>
        <v>0</v>
      </c>
      <c r="I77" s="59"/>
      <c r="K77" s="31"/>
      <c r="L77" s="31"/>
      <c r="M77" s="52"/>
      <c r="N77" s="52"/>
      <c r="O77" s="52"/>
      <c r="P77" s="52"/>
      <c r="Q77" s="52"/>
      <c r="R77" s="52"/>
      <c r="S77" s="52"/>
      <c r="T77" s="52"/>
      <c r="U77" s="52"/>
      <c r="V77" s="52"/>
      <c r="W77" s="52"/>
      <c r="X77" s="52"/>
    </row>
    <row r="78" s="4" customFormat="true" ht="12.75" hidden="false" customHeight="true" outlineLevel="0" collapsed="false">
      <c r="A78" s="53" t="s">
        <v>185</v>
      </c>
      <c r="B78" s="54"/>
      <c r="C78" s="55" t="s">
        <v>186</v>
      </c>
      <c r="D78" s="54"/>
      <c r="E78" s="56"/>
      <c r="F78" s="57"/>
      <c r="G78" s="57" t="n">
        <v>0</v>
      </c>
      <c r="H78" s="58" t="n">
        <v>0</v>
      </c>
      <c r="I78" s="59"/>
      <c r="K78" s="31"/>
      <c r="L78" s="31"/>
      <c r="M78" s="74"/>
      <c r="N78" s="74"/>
      <c r="O78" s="74"/>
      <c r="P78" s="74"/>
      <c r="Q78" s="74"/>
      <c r="R78" s="74"/>
      <c r="S78" s="74"/>
      <c r="T78" s="74"/>
      <c r="U78" s="74"/>
      <c r="V78" s="74"/>
      <c r="W78" s="74"/>
      <c r="X78" s="74"/>
    </row>
    <row r="79" customFormat="false" ht="25.5" hidden="false" customHeight="false" outlineLevel="0" collapsed="false">
      <c r="A79" s="61" t="s">
        <v>187</v>
      </c>
      <c r="B79" s="75" t="s">
        <v>188</v>
      </c>
      <c r="C79" s="63" t="s">
        <v>199</v>
      </c>
      <c r="D79" s="64" t="s">
        <v>184</v>
      </c>
      <c r="E79" s="65" t="n">
        <f aca="false">U79+V79+W79</f>
        <v>0</v>
      </c>
      <c r="F79" s="66" t="n">
        <f aca="false">Orçamentaria!F79</f>
        <v>147043.59</v>
      </c>
      <c r="G79" s="67" t="n">
        <f aca="false">TRUNC(F79+(F79*$H$9),2)</f>
        <v>191406.64</v>
      </c>
      <c r="H79" s="68" t="n">
        <f aca="false">TRUNC(E79*G79,2)</f>
        <v>0</v>
      </c>
      <c r="I79" s="69" t="n">
        <f aca="false">H79/$H$81</f>
        <v>0</v>
      </c>
      <c r="K79" s="31" t="n">
        <v>0</v>
      </c>
      <c r="L79" s="31" t="n">
        <v>0</v>
      </c>
      <c r="M79" s="74" t="n">
        <v>0</v>
      </c>
      <c r="N79" s="74" t="n">
        <v>0</v>
      </c>
      <c r="O79" s="74" t="n">
        <v>0</v>
      </c>
      <c r="P79" s="74" t="n">
        <v>0</v>
      </c>
      <c r="Q79" s="74" t="n">
        <v>0</v>
      </c>
      <c r="R79" s="74" t="n">
        <v>0</v>
      </c>
      <c r="S79" s="74" t="n">
        <v>0</v>
      </c>
      <c r="T79" s="74" t="n">
        <v>0</v>
      </c>
      <c r="U79" s="74" t="n">
        <v>0</v>
      </c>
      <c r="V79" s="74" t="n">
        <v>0</v>
      </c>
      <c r="W79" s="74" t="n">
        <v>0</v>
      </c>
      <c r="X79" s="74" t="n">
        <v>1</v>
      </c>
    </row>
    <row r="80" customFormat="false" ht="26.25" hidden="false" customHeight="false" outlineLevel="0" collapsed="false">
      <c r="A80" s="61" t="s">
        <v>190</v>
      </c>
      <c r="B80" s="75" t="s">
        <v>191</v>
      </c>
      <c r="C80" s="63" t="s">
        <v>200</v>
      </c>
      <c r="D80" s="64" t="s">
        <v>184</v>
      </c>
      <c r="E80" s="65" t="n">
        <f aca="false">U80+V80+W80</f>
        <v>0</v>
      </c>
      <c r="F80" s="66" t="n">
        <f aca="false">Orçamentaria!F80</f>
        <v>12715.25</v>
      </c>
      <c r="G80" s="67" t="n">
        <f aca="false">TRUNC(F80+(F80*$H$9),2)</f>
        <v>16551.44</v>
      </c>
      <c r="H80" s="68" t="n">
        <f aca="false">TRUNC(E80*G80,2)</f>
        <v>0</v>
      </c>
      <c r="I80" s="69" t="n">
        <f aca="false">H80/$H$81</f>
        <v>0</v>
      </c>
      <c r="K80" s="31" t="n">
        <v>0</v>
      </c>
      <c r="L80" s="31" t="n">
        <v>0</v>
      </c>
      <c r="M80" s="52" t="n">
        <v>0</v>
      </c>
      <c r="N80" s="52" t="n">
        <v>0</v>
      </c>
      <c r="O80" s="52" t="n">
        <v>0</v>
      </c>
      <c r="P80" s="52" t="n">
        <v>0</v>
      </c>
      <c r="Q80" s="52" t="n">
        <v>0</v>
      </c>
      <c r="R80" s="52" t="n">
        <v>0</v>
      </c>
      <c r="S80" s="52" t="n">
        <v>0</v>
      </c>
      <c r="T80" s="52" t="n">
        <v>0</v>
      </c>
      <c r="U80" s="52" t="n">
        <v>0</v>
      </c>
      <c r="V80" s="52" t="n">
        <v>0</v>
      </c>
      <c r="W80" s="52" t="n">
        <v>0</v>
      </c>
      <c r="X80" s="52" t="n">
        <v>1</v>
      </c>
    </row>
    <row r="81" customFormat="false" ht="13.5" hidden="false" customHeight="true" outlineLevel="0" collapsed="false">
      <c r="A81" s="80" t="s">
        <v>193</v>
      </c>
      <c r="B81" s="80"/>
      <c r="C81" s="80"/>
      <c r="D81" s="80"/>
      <c r="E81" s="80"/>
      <c r="F81" s="80"/>
      <c r="G81" s="80"/>
      <c r="H81" s="81" t="n">
        <f aca="false">SUM(H12:H80)/2</f>
        <v>2267367.68</v>
      </c>
    </row>
    <row r="82" customFormat="false" ht="12.75" hidden="false" customHeight="false" outlineLevel="0" collapsed="false">
      <c r="A82" s="82"/>
      <c r="B82" s="83"/>
      <c r="C82" s="83"/>
      <c r="D82" s="84"/>
      <c r="F82" s="2"/>
      <c r="G82" s="2"/>
      <c r="H82" s="2"/>
    </row>
    <row r="83" customFormat="false" ht="12.75" hidden="false" customHeight="false" outlineLevel="0" collapsed="false">
      <c r="A83" s="82"/>
      <c r="B83" s="83"/>
      <c r="C83" s="83"/>
      <c r="D83" s="84"/>
      <c r="E83" s="95" t="s">
        <v>201</v>
      </c>
      <c r="F83" s="2"/>
      <c r="G83" s="2"/>
      <c r="H83" s="2"/>
    </row>
    <row r="84" customFormat="false" ht="52.5" hidden="false" customHeight="true" outlineLevel="0" collapsed="false">
      <c r="A84" s="82"/>
      <c r="B84" s="83"/>
      <c r="C84" s="83"/>
      <c r="D84" s="83"/>
      <c r="E84" s="83"/>
      <c r="F84" s="83"/>
    </row>
    <row r="85" customFormat="false" ht="12.75" hidden="false" customHeight="false" outlineLevel="0" collapsed="false">
      <c r="A85" s="89"/>
      <c r="B85" s="89"/>
      <c r="C85" s="89"/>
      <c r="D85" s="89"/>
      <c r="E85" s="89"/>
      <c r="F85" s="89"/>
      <c r="G85" s="89"/>
      <c r="H85" s="89"/>
    </row>
    <row r="86" customFormat="false" ht="12.75" hidden="false" customHeight="false" outlineLevel="0" collapsed="false">
      <c r="A86" s="90"/>
      <c r="B86" s="90"/>
      <c r="C86" s="90"/>
      <c r="D86" s="90"/>
      <c r="E86" s="90"/>
      <c r="F86" s="90"/>
      <c r="G86" s="90"/>
      <c r="H86" s="90"/>
    </row>
    <row r="87" customFormat="false" ht="12.75" hidden="false" customHeight="false" outlineLevel="0" collapsed="false">
      <c r="A87" s="89"/>
      <c r="B87" s="89"/>
      <c r="C87" s="89"/>
      <c r="D87" s="89"/>
      <c r="E87" s="89"/>
      <c r="F87" s="89"/>
      <c r="G87" s="89"/>
      <c r="H87" s="89"/>
    </row>
    <row r="89" customFormat="false" ht="12.75" hidden="false" customHeight="false" outlineLevel="0" collapsed="false">
      <c r="H89" s="91"/>
    </row>
    <row r="90" customFormat="false" ht="12.75" hidden="false" customHeight="false" outlineLevel="0" collapsed="false">
      <c r="H90" s="91"/>
    </row>
  </sheetData>
  <mergeCells count="36">
    <mergeCell ref="A1:B1"/>
    <mergeCell ref="C1:H1"/>
    <mergeCell ref="K1:K7"/>
    <mergeCell ref="L1:L7"/>
    <mergeCell ref="M1:M7"/>
    <mergeCell ref="N1:N7"/>
    <mergeCell ref="O1:O7"/>
    <mergeCell ref="P1:P7"/>
    <mergeCell ref="Q1:Q7"/>
    <mergeCell ref="R1:R7"/>
    <mergeCell ref="S1:S7"/>
    <mergeCell ref="T1:T7"/>
    <mergeCell ref="U1:U7"/>
    <mergeCell ref="V1:V7"/>
    <mergeCell ref="W1:W7"/>
    <mergeCell ref="X1:X7"/>
    <mergeCell ref="A2:H2"/>
    <mergeCell ref="A3:H3"/>
    <mergeCell ref="A5:E5"/>
    <mergeCell ref="F5:H5"/>
    <mergeCell ref="A6:E6"/>
    <mergeCell ref="F6:H6"/>
    <mergeCell ref="B7:C7"/>
    <mergeCell ref="E7:H7"/>
    <mergeCell ref="A8:D8"/>
    <mergeCell ref="E8:E9"/>
    <mergeCell ref="F8:F9"/>
    <mergeCell ref="U8:W8"/>
    <mergeCell ref="A9:D9"/>
    <mergeCell ref="A10:H10"/>
    <mergeCell ref="A81:G81"/>
    <mergeCell ref="B82:C82"/>
    <mergeCell ref="C84:F84"/>
    <mergeCell ref="A85:H85"/>
    <mergeCell ref="A86:H86"/>
    <mergeCell ref="A87:H87"/>
  </mergeCells>
  <conditionalFormatting sqref="D74 D77 D23 D18 D12 D64">
    <cfRule type="cellIs" priority="2" operator="equal" aboveAverage="0" equalAverage="0" bottom="0" percent="0" rank="0" text="" dxfId="11">
      <formula>0</formula>
    </cfRule>
  </conditionalFormatting>
  <dataValidations count="1">
    <dataValidation allowBlank="true" errorStyle="stop" operator="between" prompt="A frente de obra é uma porção física da obra. Exemplos: Única; Rua A; Rua B; Trecho 01; Trecho 02; 1º Andar; 2º Andar; Copa; Banheiro" showDropDown="false" showErrorMessage="true" showInputMessage="true" sqref="K1" type="none">
      <formula1>0</formula1>
      <formula2>0</formula2>
    </dataValidation>
  </dataValidations>
  <printOptions headings="false" gridLines="false" gridLinesSet="true" horizontalCentered="true" verticalCentered="false"/>
  <pageMargins left="0.39375" right="0.39375" top="0.39375" bottom="0.196527777777778" header="0.511811023622047" footer="0.511811023622047"/>
  <pageSetup paperSize="9" scale="66" fitToWidth="1" fitToHeight="1" pageOrder="downThenOver" orientation="portrait" blackAndWhite="false" draft="false" cellComments="none" horizontalDpi="300" verticalDpi="300" copies="1"/>
  <headerFooter differentFirst="false" differentOddEven="false">
    <oddHeader/>
    <oddFooter/>
  </headerFooter>
  <rowBreaks count="1" manualBreakCount="1">
    <brk id="87" man="true" max="16383" min="0"/>
  </rowBreaks>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N26"/>
  <sheetViews>
    <sheetView showFormulas="false" showGridLines="true" showRowColHeaders="true" showZeros="false" rightToLeft="false" tabSelected="false" showOutlineSymbols="true" defaultGridColor="true" view="pageBreakPreview" topLeftCell="A1" colorId="64" zoomScale="100" zoomScaleNormal="100" zoomScalePageLayoutView="100" workbookViewId="0">
      <selection pane="topLeft" activeCell="C65" activeCellId="0" sqref="C65"/>
    </sheetView>
  </sheetViews>
  <sheetFormatPr defaultColWidth="8.6796875" defaultRowHeight="12.75" zeroHeight="false" outlineLevelRow="0" outlineLevelCol="0"/>
  <cols>
    <col collapsed="false" customWidth="true" hidden="false" outlineLevel="0" max="2" min="2" style="97" width="52.86"/>
    <col collapsed="false" customWidth="true" hidden="false" outlineLevel="0" max="3" min="3" style="97" width="12.71"/>
    <col collapsed="false" customWidth="true" hidden="false" outlineLevel="0" max="4" min="4" style="97" width="12.29"/>
    <col collapsed="false" customWidth="true" hidden="false" outlineLevel="0" max="5" min="5" style="97" width="12.57"/>
    <col collapsed="false" customWidth="true" hidden="false" outlineLevel="0" max="8" min="6" style="97" width="11.29"/>
    <col collapsed="false" customWidth="true" hidden="true" outlineLevel="0" max="12" min="9" style="97" width="11.29"/>
    <col collapsed="false" customWidth="true" hidden="false" outlineLevel="0" max="14" min="13" style="97" width="11.71"/>
  </cols>
  <sheetData>
    <row r="1" customFormat="false" ht="23.25" hidden="false" customHeight="false" outlineLevel="0" collapsed="false">
      <c r="A1" s="98" t="s">
        <v>204</v>
      </c>
      <c r="B1" s="98"/>
      <c r="C1" s="98"/>
      <c r="D1" s="98"/>
      <c r="E1" s="98"/>
      <c r="F1" s="98"/>
      <c r="G1" s="98"/>
      <c r="H1" s="98"/>
      <c r="I1" s="98"/>
      <c r="J1" s="98"/>
      <c r="K1" s="98"/>
      <c r="L1" s="98"/>
    </row>
    <row r="2" customFormat="false" ht="15" hidden="false" customHeight="true" outlineLevel="0" collapsed="false">
      <c r="A2" s="99" t="str">
        <f aca="false">Orçamentaria!A6</f>
        <v>OBRA: RECAPEAMENTO, PAVIMENTAÇÃO E DRENAGEM DE DIVERSAS RUAS</v>
      </c>
      <c r="B2" s="100"/>
      <c r="C2" s="100"/>
      <c r="D2" s="100"/>
      <c r="E2" s="100"/>
      <c r="F2" s="100"/>
      <c r="G2" s="101"/>
      <c r="H2" s="101"/>
      <c r="I2" s="101"/>
      <c r="J2" s="101"/>
      <c r="K2" s="101"/>
      <c r="L2" s="102"/>
    </row>
    <row r="3" customFormat="false" ht="31.5" hidden="false" customHeight="true" outlineLevel="0" collapsed="false">
      <c r="A3" s="99" t="str">
        <f aca="false">Orçamentaria!A5</f>
        <v>CONVENENTE: PREFEITURA MUNICIPAL DE LAGOA SANTA</v>
      </c>
      <c r="B3" s="100"/>
      <c r="C3" s="100"/>
      <c r="D3" s="100"/>
      <c r="E3" s="103" t="s">
        <v>205</v>
      </c>
      <c r="F3" s="101"/>
      <c r="G3" s="101"/>
      <c r="H3" s="101"/>
      <c r="I3" s="101"/>
      <c r="J3" s="101"/>
      <c r="K3" s="101"/>
      <c r="L3" s="102"/>
    </row>
    <row r="4" customFormat="false" ht="25.5" hidden="false" customHeight="false" outlineLevel="0" collapsed="false">
      <c r="A4" s="104" t="s">
        <v>32</v>
      </c>
      <c r="B4" s="104" t="s">
        <v>206</v>
      </c>
      <c r="C4" s="105" t="s">
        <v>207</v>
      </c>
      <c r="D4" s="106" t="s">
        <v>208</v>
      </c>
      <c r="E4" s="104" t="s">
        <v>209</v>
      </c>
      <c r="F4" s="104" t="s">
        <v>210</v>
      </c>
      <c r="G4" s="104" t="s">
        <v>211</v>
      </c>
      <c r="H4" s="104" t="s">
        <v>212</v>
      </c>
      <c r="I4" s="104"/>
      <c r="J4" s="107"/>
      <c r="K4" s="104"/>
      <c r="L4" s="104"/>
    </row>
    <row r="5" customFormat="false" ht="12.75" hidden="false" customHeight="false" outlineLevel="0" collapsed="false">
      <c r="A5" s="108" t="n">
        <f aca="false">Orçamentaria!A12</f>
        <v>1</v>
      </c>
      <c r="B5" s="109" t="str">
        <f aca="false">Orçamentaria!C12</f>
        <v>SERVIÇOS PRELIMINARES</v>
      </c>
      <c r="C5" s="110" t="n">
        <f aca="false">C6/$C$18</f>
        <v>0.00754763637754689</v>
      </c>
      <c r="D5" s="111" t="n">
        <f aca="false">SUM(E5:L5)</f>
        <v>1</v>
      </c>
      <c r="E5" s="112" t="n">
        <v>1</v>
      </c>
      <c r="F5" s="112" t="n">
        <v>0</v>
      </c>
      <c r="G5" s="112" t="n">
        <v>0</v>
      </c>
      <c r="H5" s="112" t="n">
        <v>0</v>
      </c>
      <c r="I5" s="112"/>
      <c r="J5" s="113"/>
      <c r="K5" s="112"/>
      <c r="L5" s="112"/>
    </row>
    <row r="6" customFormat="false" ht="12.75" hidden="false" customHeight="false" outlineLevel="0" collapsed="false">
      <c r="A6" s="108"/>
      <c r="B6" s="109"/>
      <c r="C6" s="114" t="n">
        <f aca="false">Orçamentaria!H12</f>
        <v>42295.56</v>
      </c>
      <c r="D6" s="115" t="n">
        <f aca="false">SUM(E6:L6)</f>
        <v>42295.56</v>
      </c>
      <c r="E6" s="116" t="n">
        <f aca="false">E5*$C6</f>
        <v>42295.56</v>
      </c>
      <c r="F6" s="116" t="n">
        <f aca="false">F5*$C6</f>
        <v>0</v>
      </c>
      <c r="G6" s="116" t="n">
        <f aca="false">G5*$C6</f>
        <v>0</v>
      </c>
      <c r="H6" s="116" t="n">
        <f aca="false">H5*$C6</f>
        <v>0</v>
      </c>
      <c r="I6" s="116"/>
      <c r="J6" s="117"/>
      <c r="K6" s="116"/>
      <c r="L6" s="116"/>
      <c r="M6" s="118"/>
      <c r="N6" s="118"/>
    </row>
    <row r="7" customFormat="false" ht="12.75" hidden="false" customHeight="false" outlineLevel="0" collapsed="false">
      <c r="A7" s="108" t="n">
        <f aca="false">Orçamentaria!A18</f>
        <v>2</v>
      </c>
      <c r="B7" s="109" t="str">
        <f aca="false">Orçamentaria!C18</f>
        <v>RECAPEAMENTO</v>
      </c>
      <c r="C7" s="110" t="n">
        <f aca="false">C8/$C$18</f>
        <v>0.486426823457217</v>
      </c>
      <c r="D7" s="111" t="n">
        <f aca="false">SUM(E7:L7)</f>
        <v>1</v>
      </c>
      <c r="E7" s="112" t="n">
        <v>0.2997</v>
      </c>
      <c r="F7" s="112" t="n">
        <v>0</v>
      </c>
      <c r="G7" s="112" t="n">
        <v>0.7003</v>
      </c>
      <c r="H7" s="112" t="n">
        <v>0</v>
      </c>
      <c r="I7" s="112"/>
      <c r="J7" s="112"/>
      <c r="K7" s="112"/>
      <c r="L7" s="112"/>
    </row>
    <row r="8" customFormat="false" ht="12.75" hidden="false" customHeight="false" outlineLevel="0" collapsed="false">
      <c r="A8" s="108"/>
      <c r="B8" s="109"/>
      <c r="C8" s="119" t="n">
        <f aca="false">Orçamentaria!H18</f>
        <v>2725846.062</v>
      </c>
      <c r="D8" s="115" t="n">
        <f aca="false">SUM(E8:L8)</f>
        <v>2725846.062</v>
      </c>
      <c r="E8" s="116" t="n">
        <f aca="false">$C$8*E$7</f>
        <v>816936.0647814</v>
      </c>
      <c r="F8" s="116" t="n">
        <f aca="false">$C$8*F$7</f>
        <v>0</v>
      </c>
      <c r="G8" s="116" t="n">
        <f aca="false">$C$8*G$7</f>
        <v>1908909.9972186</v>
      </c>
      <c r="H8" s="116" t="n">
        <f aca="false">$C$8*H$7</f>
        <v>0</v>
      </c>
      <c r="I8" s="116"/>
      <c r="J8" s="116"/>
      <c r="K8" s="116"/>
      <c r="L8" s="116"/>
      <c r="M8" s="118"/>
      <c r="N8" s="118"/>
    </row>
    <row r="9" customFormat="false" ht="12.75" hidden="false" customHeight="false" outlineLevel="0" collapsed="false">
      <c r="A9" s="108" t="n">
        <f aca="false">Orçamentaria!A23</f>
        <v>3</v>
      </c>
      <c r="B9" s="109" t="str">
        <f aca="false">Orçamentaria!C23</f>
        <v>DRENAGEM</v>
      </c>
      <c r="C9" s="110" t="n">
        <f aca="false">C10/$C$18</f>
        <v>0.404610926653686</v>
      </c>
      <c r="D9" s="111" t="n">
        <f aca="false">SUM(E9:L9)</f>
        <v>1</v>
      </c>
      <c r="E9" s="112" t="n">
        <v>0.2661</v>
      </c>
      <c r="F9" s="112" t="n">
        <v>0.7339</v>
      </c>
      <c r="G9" s="112" t="n">
        <v>0</v>
      </c>
      <c r="H9" s="112" t="n">
        <v>0</v>
      </c>
      <c r="I9" s="112"/>
      <c r="J9" s="112"/>
      <c r="K9" s="112"/>
      <c r="L9" s="112"/>
    </row>
    <row r="10" customFormat="false" ht="12.75" hidden="false" customHeight="false" outlineLevel="0" collapsed="false">
      <c r="A10" s="108"/>
      <c r="B10" s="109"/>
      <c r="C10" s="119" t="n">
        <f aca="false">Orçamentaria!H23</f>
        <v>2267364.89</v>
      </c>
      <c r="D10" s="115" t="n">
        <f aca="false">SUM(E10:L10)</f>
        <v>2267364.89</v>
      </c>
      <c r="E10" s="116" t="n">
        <f aca="false">$C$10*E$9</f>
        <v>603345.797229</v>
      </c>
      <c r="F10" s="116" t="n">
        <f aca="false">$C$10*F$9</f>
        <v>1664019.092771</v>
      </c>
      <c r="G10" s="116" t="n">
        <f aca="false">$C$10*G$9</f>
        <v>0</v>
      </c>
      <c r="H10" s="116" t="n">
        <f aca="false">$C$10*H$9</f>
        <v>0</v>
      </c>
      <c r="I10" s="116"/>
      <c r="J10" s="116"/>
      <c r="K10" s="116"/>
      <c r="L10" s="116"/>
      <c r="M10" s="118"/>
      <c r="N10" s="118"/>
    </row>
    <row r="11" customFormat="false" ht="12.75" hidden="false" customHeight="false" outlineLevel="0" collapsed="false">
      <c r="A11" s="108" t="n">
        <v>4</v>
      </c>
      <c r="B11" s="109" t="str">
        <f aca="false">Orçamentaria!C64</f>
        <v>URBANIZAÇÃO</v>
      </c>
      <c r="C11" s="110" t="n">
        <f aca="false">C12/$C$18</f>
        <v>0.0639164930702948</v>
      </c>
      <c r="D11" s="111" t="n">
        <f aca="false">SUM(E11:L11)</f>
        <v>1</v>
      </c>
      <c r="E11" s="112" t="n">
        <v>0</v>
      </c>
      <c r="F11" s="112" t="n">
        <v>0.4645</v>
      </c>
      <c r="G11" s="112" t="n">
        <v>0.5227</v>
      </c>
      <c r="H11" s="112" t="n">
        <v>0.0128</v>
      </c>
      <c r="I11" s="112"/>
      <c r="J11" s="113"/>
      <c r="K11" s="112"/>
      <c r="L11" s="112"/>
    </row>
    <row r="12" customFormat="false" ht="12.75" hidden="false" customHeight="false" outlineLevel="0" collapsed="false">
      <c r="A12" s="108"/>
      <c r="B12" s="109"/>
      <c r="C12" s="119" t="n">
        <f aca="false">Orçamentaria!H64</f>
        <v>358176.22</v>
      </c>
      <c r="D12" s="115" t="n">
        <f aca="false">SUM(E12:L12)</f>
        <v>358176.22</v>
      </c>
      <c r="E12" s="116" t="n">
        <f aca="false">E11*$C12</f>
        <v>0</v>
      </c>
      <c r="F12" s="116" t="n">
        <f aca="false">F11*$C12</f>
        <v>166372.85419</v>
      </c>
      <c r="G12" s="116" t="n">
        <f aca="false">G11*$C12</f>
        <v>187218.710194</v>
      </c>
      <c r="H12" s="116" t="n">
        <f aca="false">H11*$C12</f>
        <v>4584.655616</v>
      </c>
      <c r="I12" s="116"/>
      <c r="J12" s="117"/>
      <c r="K12" s="116"/>
      <c r="L12" s="116"/>
      <c r="M12" s="118"/>
      <c r="N12" s="118"/>
    </row>
    <row r="13" customFormat="false" ht="12.75" hidden="false" customHeight="false" outlineLevel="0" collapsed="false">
      <c r="A13" s="108" t="n">
        <v>5</v>
      </c>
      <c r="B13" s="109" t="str">
        <f aca="false">Orçamentaria!C74</f>
        <v>DESMOBILIZAÇÃO</v>
      </c>
      <c r="C13" s="110" t="n">
        <f aca="false">C14/$C$18</f>
        <v>0.000388032062881319</v>
      </c>
      <c r="D13" s="111" t="n">
        <f aca="false">SUM(E13:L13)</f>
        <v>1</v>
      </c>
      <c r="E13" s="112" t="n">
        <v>0</v>
      </c>
      <c r="F13" s="112" t="n">
        <v>0</v>
      </c>
      <c r="G13" s="112" t="n">
        <v>1</v>
      </c>
      <c r="H13" s="112" t="n">
        <v>0</v>
      </c>
      <c r="I13" s="112"/>
      <c r="J13" s="113"/>
      <c r="K13" s="112"/>
      <c r="L13" s="112"/>
    </row>
    <row r="14" customFormat="false" ht="12.75" hidden="false" customHeight="false" outlineLevel="0" collapsed="false">
      <c r="A14" s="108"/>
      <c r="B14" s="109"/>
      <c r="C14" s="119" t="n">
        <f aca="false">Orçamentaria!H74</f>
        <v>2174.46</v>
      </c>
      <c r="D14" s="115" t="n">
        <f aca="false">SUM(E14:L14)</f>
        <v>2174.46</v>
      </c>
      <c r="E14" s="116" t="n">
        <f aca="false">E13*$C14</f>
        <v>0</v>
      </c>
      <c r="F14" s="116" t="n">
        <f aca="false">F13*$C14</f>
        <v>0</v>
      </c>
      <c r="G14" s="116" t="n">
        <f aca="false">G13*$C14</f>
        <v>2174.46</v>
      </c>
      <c r="H14" s="116" t="n">
        <f aca="false">H13*$C14</f>
        <v>0</v>
      </c>
      <c r="I14" s="116"/>
      <c r="J14" s="117"/>
      <c r="K14" s="116"/>
      <c r="L14" s="116"/>
      <c r="M14" s="118"/>
      <c r="N14" s="118"/>
    </row>
    <row r="15" customFormat="false" ht="12.75" hidden="false" customHeight="false" outlineLevel="0" collapsed="false">
      <c r="A15" s="108" t="n">
        <v>6</v>
      </c>
      <c r="B15" s="109" t="str">
        <f aca="false">Orçamentaria!C77</f>
        <v>ADMINISTRAÇÃO LOCAL</v>
      </c>
      <c r="C15" s="110" t="n">
        <f aca="false">C16/$C$18</f>
        <v>0.0371100883783737</v>
      </c>
      <c r="D15" s="111" t="n">
        <f aca="false">SUM(E15:L15)</f>
        <v>1.0001</v>
      </c>
      <c r="E15" s="112" t="n">
        <v>0.2694</v>
      </c>
      <c r="F15" s="112" t="n">
        <v>0.3459</v>
      </c>
      <c r="G15" s="112" t="n">
        <v>0.3839</v>
      </c>
      <c r="H15" s="112" t="n">
        <v>0.0009</v>
      </c>
      <c r="I15" s="112"/>
      <c r="J15" s="113"/>
      <c r="K15" s="112"/>
      <c r="L15" s="112"/>
    </row>
    <row r="16" customFormat="false" ht="12.75" hidden="false" customHeight="false" outlineLevel="0" collapsed="false">
      <c r="A16" s="108"/>
      <c r="B16" s="109"/>
      <c r="C16" s="119" t="n">
        <f aca="false">Orçamentaria!H77</f>
        <v>207958.08</v>
      </c>
      <c r="D16" s="115" t="n">
        <f aca="false">SUM(E16:L16)</f>
        <v>207978.875808</v>
      </c>
      <c r="E16" s="116" t="n">
        <f aca="false">$C$16*E$15</f>
        <v>56023.906752</v>
      </c>
      <c r="F16" s="116" t="n">
        <f aca="false">$C$16*F$15</f>
        <v>71932.699872</v>
      </c>
      <c r="G16" s="116" t="n">
        <f aca="false">$C$16*G$15</f>
        <v>79835.106912</v>
      </c>
      <c r="H16" s="116" t="n">
        <f aca="false">$C$16*H$15</f>
        <v>187.162272</v>
      </c>
      <c r="I16" s="116"/>
      <c r="J16" s="116"/>
      <c r="K16" s="116"/>
      <c r="L16" s="116"/>
      <c r="M16" s="118"/>
      <c r="N16" s="118"/>
    </row>
    <row r="17" customFormat="false" ht="12.75" hidden="false" customHeight="true" outlineLevel="0" collapsed="false">
      <c r="A17" s="120" t="s">
        <v>213</v>
      </c>
      <c r="B17" s="120"/>
      <c r="C17" s="121" t="n">
        <f aca="false">SUM(C5,C9,C11,C13,C15,C7)</f>
        <v>1</v>
      </c>
      <c r="D17" s="111" t="n">
        <f aca="false">SUM(E17:L17)</f>
        <v>1.00000371100884</v>
      </c>
      <c r="E17" s="122" t="n">
        <f aca="false">(E6+E10+E12+E14+E16+E8)/$C$18</f>
        <v>0.270994180759355</v>
      </c>
      <c r="F17" s="122" t="n">
        <f aca="false">(F6+F10+F12+F14+F16+F8)/$C$18</f>
        <v>0.339469549672372</v>
      </c>
      <c r="G17" s="122" t="n">
        <f aca="false">(G6+G10+G12+G14+G16+G8)/$C$18</f>
        <v>0.388688450386271</v>
      </c>
      <c r="H17" s="122" t="n">
        <f aca="false">(H6+H10+H12+H14+H16+H8)/$C$18</f>
        <v>0.000851530190840309</v>
      </c>
      <c r="I17" s="122"/>
      <c r="J17" s="122"/>
      <c r="K17" s="122"/>
      <c r="L17" s="122"/>
    </row>
    <row r="18" customFormat="false" ht="12.75" hidden="false" customHeight="false" outlineLevel="0" collapsed="false">
      <c r="A18" s="120"/>
      <c r="B18" s="120"/>
      <c r="C18" s="123" t="n">
        <f aca="false">SUM(C6,C10,C12,C14,C16,C8,)</f>
        <v>5603815.272</v>
      </c>
      <c r="D18" s="124" t="n">
        <f aca="false">SUM(E18:L18)</f>
        <v>5603836.067808</v>
      </c>
      <c r="E18" s="123" t="n">
        <f aca="false">SUM(E6,E10,E12,E14,E16,E8)</f>
        <v>1518601.3287624</v>
      </c>
      <c r="F18" s="123" t="n">
        <f aca="false">SUM(F6,F10,F12,F14,F16,F8)</f>
        <v>1902324.646833</v>
      </c>
      <c r="G18" s="123" t="n">
        <f aca="false">SUM(G6,G10,G12,G14,G16,G8)</f>
        <v>2178138.2743246</v>
      </c>
      <c r="H18" s="123" t="n">
        <f aca="false">SUM(H6,H10,H12,H14,H16,H8)</f>
        <v>4771.817888</v>
      </c>
      <c r="I18" s="123"/>
      <c r="J18" s="123"/>
      <c r="K18" s="123"/>
      <c r="L18" s="123"/>
    </row>
    <row r="19" customFormat="false" ht="23.25" hidden="false" customHeight="true" outlineLevel="0" collapsed="false">
      <c r="A19" s="125"/>
      <c r="B19" s="126"/>
      <c r="C19" s="126"/>
      <c r="D19" s="126"/>
      <c r="E19" s="126"/>
      <c r="F19" s="126"/>
      <c r="G19" s="126"/>
      <c r="H19" s="126"/>
      <c r="I19" s="126"/>
      <c r="J19" s="126"/>
      <c r="K19" s="126"/>
      <c r="L19" s="127"/>
    </row>
    <row r="20" customFormat="false" ht="12.75" hidden="false" customHeight="false" outlineLevel="0" collapsed="false">
      <c r="A20" s="128"/>
      <c r="B20" s="129"/>
      <c r="C20" s="129"/>
      <c r="D20" s="129"/>
      <c r="E20" s="129"/>
      <c r="F20" s="129"/>
      <c r="G20" s="129"/>
      <c r="H20" s="129"/>
      <c r="I20" s="129"/>
      <c r="J20" s="129"/>
      <c r="K20" s="129"/>
      <c r="L20" s="130"/>
    </row>
    <row r="21" customFormat="false" ht="12.75" hidden="false" customHeight="false" outlineLevel="0" collapsed="false">
      <c r="A21" s="131"/>
      <c r="B21" s="132"/>
      <c r="C21" s="132"/>
      <c r="D21" s="132"/>
      <c r="E21" s="132"/>
      <c r="F21" s="132"/>
      <c r="G21" s="132"/>
      <c r="H21" s="132"/>
      <c r="I21" s="132"/>
      <c r="J21" s="132"/>
      <c r="K21" s="132"/>
      <c r="L21" s="133"/>
    </row>
    <row r="22" customFormat="false" ht="12.75" hidden="false" customHeight="false" outlineLevel="0" collapsed="false">
      <c r="A22" s="134"/>
      <c r="B22" s="135"/>
      <c r="C22" s="135"/>
      <c r="D22" s="135"/>
      <c r="E22" s="135"/>
      <c r="F22" s="135"/>
      <c r="G22" s="135"/>
      <c r="H22" s="135"/>
      <c r="I22" s="132"/>
      <c r="J22" s="132"/>
      <c r="K22" s="132"/>
      <c r="L22" s="133"/>
    </row>
    <row r="23" customFormat="false" ht="12.75" hidden="false" customHeight="false" outlineLevel="0" collapsed="false">
      <c r="A23" s="136" t="s">
        <v>214</v>
      </c>
      <c r="B23" s="136"/>
      <c r="C23" s="136"/>
      <c r="D23" s="136"/>
      <c r="E23" s="136"/>
      <c r="F23" s="136"/>
      <c r="G23" s="136"/>
      <c r="H23" s="136"/>
      <c r="I23" s="136"/>
      <c r="J23" s="136"/>
      <c r="K23" s="136"/>
      <c r="L23" s="136"/>
    </row>
    <row r="24" customFormat="false" ht="12.75" hidden="false" customHeight="false" outlineLevel="0" collapsed="false">
      <c r="A24" s="137" t="s">
        <v>215</v>
      </c>
      <c r="B24" s="137"/>
      <c r="C24" s="137"/>
      <c r="D24" s="137"/>
      <c r="E24" s="137"/>
      <c r="F24" s="137"/>
      <c r="G24" s="137"/>
      <c r="H24" s="137"/>
      <c r="I24" s="137"/>
      <c r="J24" s="137"/>
      <c r="K24" s="137"/>
      <c r="L24" s="137"/>
    </row>
    <row r="26" customFormat="false" ht="12.75" hidden="false" customHeight="false" outlineLevel="0" collapsed="false">
      <c r="C26" s="118"/>
    </row>
  </sheetData>
  <mergeCells count="16">
    <mergeCell ref="A1:L1"/>
    <mergeCell ref="A5:A6"/>
    <mergeCell ref="B5:B6"/>
    <mergeCell ref="A7:A8"/>
    <mergeCell ref="B7:B8"/>
    <mergeCell ref="A9:A10"/>
    <mergeCell ref="B9:B10"/>
    <mergeCell ref="A11:A12"/>
    <mergeCell ref="B11:B12"/>
    <mergeCell ref="A13:A14"/>
    <mergeCell ref="B13:B14"/>
    <mergeCell ref="A15:A16"/>
    <mergeCell ref="B15:B16"/>
    <mergeCell ref="A17:B18"/>
    <mergeCell ref="A23:L23"/>
    <mergeCell ref="A24:L24"/>
  </mergeCells>
  <conditionalFormatting sqref="E11:L11 E13:L13 E15:L15 E5:L5 E9:L9 E7:L7">
    <cfRule type="cellIs" priority="2" operator="greaterThan" aboveAverage="0" equalAverage="0" bottom="0" percent="0" rank="0" text="" dxfId="12">
      <formula>0</formula>
    </cfRule>
  </conditionalFormatting>
  <printOptions headings="false" gridLines="false" gridLinesSet="true" horizontalCentered="true" verticalCentered="false"/>
  <pageMargins left="0.118055555555556" right="0.118055555555556" top="0.196527777777778" bottom="0.196527777777778" header="0.511811023622047" footer="0.511811023622047"/>
  <pageSetup paperSize="9" scale="7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33CCCC"/>
    <pageSetUpPr fitToPage="false"/>
  </sheetPr>
  <dimension ref="B1:S46"/>
  <sheetViews>
    <sheetView showFormulas="false" showGridLines="false" showRowColHeaders="true" showZeros="false" rightToLeft="false" tabSelected="false" showOutlineSymbols="true" defaultGridColor="true" view="pageBreakPreview" topLeftCell="A13" colorId="64" zoomScale="100" zoomScaleNormal="90" zoomScalePageLayoutView="100" workbookViewId="0">
      <selection pane="topLeft" activeCell="C65" activeCellId="0" sqref="C65"/>
    </sheetView>
  </sheetViews>
  <sheetFormatPr defaultColWidth="8.6796875" defaultRowHeight="12.75" zeroHeight="false" outlineLevelRow="0" outlineLevelCol="0"/>
  <cols>
    <col collapsed="false" customWidth="true" hidden="false" outlineLevel="0" max="1" min="1" style="97" width="4.71"/>
    <col collapsed="false" customWidth="true" hidden="false" outlineLevel="0" max="2" min="2" style="1" width="26.29"/>
    <col collapsed="false" customWidth="true" hidden="false" outlineLevel="0" max="8" min="3" style="1" width="3.71"/>
    <col collapsed="false" customWidth="true" hidden="false" outlineLevel="0" max="9" min="9" style="1" width="27"/>
    <col collapsed="false" customWidth="true" hidden="false" outlineLevel="0" max="10" min="10" style="1" width="10.42"/>
    <col collapsed="false" customWidth="true" hidden="false" outlineLevel="0" max="19" min="11" style="1" width="9"/>
  </cols>
  <sheetData>
    <row r="1" customFormat="false" ht="51" hidden="false" customHeight="true" outlineLevel="0" collapsed="false">
      <c r="B1" s="138"/>
      <c r="C1" s="139"/>
      <c r="D1" s="139"/>
      <c r="E1" s="139"/>
      <c r="F1" s="139"/>
      <c r="G1" s="139"/>
      <c r="H1" s="139"/>
      <c r="I1" s="139"/>
      <c r="J1" s="140"/>
    </row>
    <row r="2" customFormat="false" ht="18.75" hidden="false" customHeight="false" outlineLevel="0" collapsed="false">
      <c r="B2" s="141" t="s">
        <v>216</v>
      </c>
      <c r="C2" s="141"/>
      <c r="D2" s="141"/>
      <c r="E2" s="141"/>
      <c r="F2" s="141"/>
      <c r="G2" s="141"/>
      <c r="H2" s="141"/>
      <c r="I2" s="141"/>
      <c r="J2" s="141"/>
    </row>
    <row r="3" customFormat="false" ht="12.75" hidden="false" customHeight="false" outlineLevel="0" collapsed="false">
      <c r="B3" s="142"/>
      <c r="C3" s="143"/>
      <c r="D3" s="143"/>
      <c r="E3" s="143"/>
      <c r="F3" s="143"/>
      <c r="G3" s="143"/>
      <c r="H3" s="143"/>
      <c r="I3" s="143"/>
      <c r="J3" s="144"/>
      <c r="K3" s="145"/>
      <c r="L3" s="146"/>
      <c r="M3" s="146"/>
      <c r="N3" s="146"/>
      <c r="O3" s="146"/>
      <c r="P3" s="146"/>
      <c r="Q3" s="146"/>
      <c r="R3" s="146"/>
      <c r="S3" s="146"/>
    </row>
    <row r="4" customFormat="false" ht="12.75" hidden="false" customHeight="true" outlineLevel="0" collapsed="false">
      <c r="B4" s="147" t="s">
        <v>217</v>
      </c>
      <c r="C4" s="147"/>
      <c r="D4" s="147"/>
      <c r="E4" s="147"/>
      <c r="F4" s="147"/>
      <c r="G4" s="147"/>
      <c r="H4" s="147"/>
      <c r="I4" s="147"/>
      <c r="J4" s="147"/>
      <c r="K4" s="145"/>
      <c r="L4" s="146"/>
      <c r="M4" s="146"/>
      <c r="N4" s="146"/>
      <c r="O4" s="146"/>
      <c r="P4" s="146"/>
      <c r="Q4" s="146"/>
      <c r="R4" s="146"/>
      <c r="S4" s="146"/>
    </row>
    <row r="5" customFormat="false" ht="12.75" hidden="false" customHeight="true" outlineLevel="0" collapsed="false">
      <c r="B5" s="147"/>
      <c r="C5" s="147"/>
      <c r="D5" s="147"/>
      <c r="E5" s="147"/>
      <c r="F5" s="147"/>
      <c r="G5" s="147"/>
      <c r="H5" s="147"/>
      <c r="I5" s="147"/>
      <c r="J5" s="147"/>
      <c r="K5" s="145"/>
      <c r="L5" s="146"/>
      <c r="M5" s="146"/>
      <c r="N5" s="146"/>
      <c r="O5" s="146"/>
      <c r="P5" s="146"/>
      <c r="Q5" s="146"/>
      <c r="R5" s="146"/>
      <c r="S5" s="146"/>
    </row>
    <row r="6" customFormat="false" ht="15" hidden="false" customHeight="false" outlineLevel="0" collapsed="false">
      <c r="B6" s="148" t="s">
        <v>218</v>
      </c>
      <c r="C6" s="149"/>
      <c r="D6" s="149"/>
      <c r="E6" s="149"/>
      <c r="F6" s="149"/>
      <c r="G6" s="149"/>
      <c r="H6" s="149"/>
      <c r="I6" s="149"/>
      <c r="J6" s="150"/>
      <c r="K6" s="145"/>
      <c r="L6" s="146"/>
      <c r="M6" s="146"/>
      <c r="N6" s="146"/>
      <c r="O6" s="146"/>
      <c r="P6" s="146"/>
      <c r="Q6" s="146"/>
      <c r="R6" s="146"/>
      <c r="S6" s="146"/>
    </row>
    <row r="7" customFormat="false" ht="14.25" hidden="false" customHeight="false" outlineLevel="0" collapsed="false">
      <c r="B7" s="151" t="s">
        <v>219</v>
      </c>
      <c r="C7" s="152"/>
      <c r="D7" s="152"/>
      <c r="E7" s="152"/>
      <c r="F7" s="152"/>
      <c r="G7" s="152"/>
      <c r="H7" s="152"/>
      <c r="I7" s="152"/>
      <c r="J7" s="153"/>
      <c r="K7" s="145"/>
      <c r="L7" s="146"/>
      <c r="M7" s="146"/>
      <c r="N7" s="146"/>
      <c r="O7" s="146"/>
      <c r="P7" s="146"/>
      <c r="Q7" s="146"/>
      <c r="R7" s="146"/>
      <c r="S7" s="146"/>
    </row>
    <row r="8" customFormat="false" ht="15" hidden="false" customHeight="false" outlineLevel="0" collapsed="false">
      <c r="B8" s="154" t="s">
        <v>220</v>
      </c>
      <c r="C8" s="155"/>
      <c r="D8" s="155"/>
      <c r="E8" s="155"/>
      <c r="F8" s="155"/>
      <c r="G8" s="155"/>
      <c r="H8" s="155"/>
      <c r="I8" s="155"/>
      <c r="J8" s="156"/>
      <c r="K8" s="145"/>
      <c r="L8" s="146"/>
      <c r="M8" s="146"/>
      <c r="N8" s="146"/>
      <c r="O8" s="146"/>
      <c r="P8" s="146"/>
      <c r="Q8" s="146"/>
      <c r="R8" s="146"/>
      <c r="S8" s="146"/>
    </row>
    <row r="9" customFormat="false" ht="14.25" hidden="false" customHeight="false" outlineLevel="0" collapsed="false">
      <c r="B9" s="151" t="s">
        <v>221</v>
      </c>
      <c r="C9" s="152"/>
      <c r="D9" s="152"/>
      <c r="E9" s="152"/>
      <c r="F9" s="157"/>
      <c r="G9" s="157"/>
      <c r="H9" s="157"/>
      <c r="I9" s="157"/>
      <c r="J9" s="153"/>
      <c r="K9" s="145"/>
      <c r="L9" s="146"/>
      <c r="M9" s="146"/>
      <c r="N9" s="146"/>
      <c r="O9" s="146"/>
      <c r="P9" s="146"/>
      <c r="Q9" s="146"/>
      <c r="R9" s="146"/>
      <c r="S9" s="146"/>
    </row>
    <row r="10" customFormat="false" ht="14.25" hidden="false" customHeight="true" outlineLevel="0" collapsed="false">
      <c r="B10" s="158" t="str">
        <f aca="false">Orçamentaria!A6</f>
        <v>OBRA: RECAPEAMENTO, PAVIMENTAÇÃO E DRENAGEM DE DIVERSAS RUAS</v>
      </c>
      <c r="C10" s="158"/>
      <c r="D10" s="158"/>
      <c r="E10" s="158"/>
      <c r="F10" s="158"/>
      <c r="G10" s="158"/>
      <c r="H10" s="158"/>
      <c r="I10" s="158"/>
      <c r="J10" s="158"/>
      <c r="K10" s="145"/>
      <c r="L10" s="146"/>
      <c r="M10" s="146"/>
      <c r="N10" s="146"/>
      <c r="O10" s="146"/>
      <c r="P10" s="146"/>
      <c r="Q10" s="146"/>
      <c r="R10" s="146"/>
      <c r="S10" s="146"/>
    </row>
    <row r="11" customFormat="false" ht="14.25" hidden="false" customHeight="false" outlineLevel="0" collapsed="false">
      <c r="B11" s="159" t="s">
        <v>222</v>
      </c>
      <c r="C11" s="157"/>
      <c r="D11" s="157"/>
      <c r="E11" s="157"/>
      <c r="F11" s="152"/>
      <c r="G11" s="152"/>
      <c r="H11" s="152"/>
      <c r="I11" s="152"/>
      <c r="J11" s="153"/>
      <c r="K11" s="145"/>
      <c r="L11" s="146"/>
      <c r="M11" s="146"/>
      <c r="N11" s="146"/>
      <c r="O11" s="146"/>
      <c r="P11" s="146"/>
      <c r="Q11" s="146"/>
      <c r="R11" s="146"/>
      <c r="S11" s="146"/>
    </row>
    <row r="12" customFormat="false" ht="12.75" hidden="false" customHeight="true" outlineLevel="0" collapsed="false">
      <c r="B12" s="154" t="s">
        <v>223</v>
      </c>
      <c r="C12" s="160"/>
      <c r="D12" s="160"/>
      <c r="E12" s="160"/>
      <c r="F12" s="160"/>
      <c r="G12" s="160"/>
      <c r="H12" s="160"/>
      <c r="I12" s="160"/>
      <c r="J12" s="161"/>
      <c r="K12" s="145"/>
      <c r="L12" s="146"/>
      <c r="M12" s="146"/>
      <c r="N12" s="146"/>
      <c r="O12" s="146"/>
      <c r="P12" s="146"/>
      <c r="Q12" s="146"/>
      <c r="R12" s="146"/>
      <c r="S12" s="146"/>
    </row>
    <row r="13" customFormat="false" ht="14.25" hidden="false" customHeight="false" outlineLevel="0" collapsed="false">
      <c r="B13" s="151" t="s">
        <v>224</v>
      </c>
      <c r="C13" s="162"/>
      <c r="D13" s="162"/>
      <c r="E13" s="162"/>
      <c r="F13" s="162"/>
      <c r="G13" s="162"/>
      <c r="H13" s="162"/>
      <c r="I13" s="162"/>
      <c r="J13" s="163" t="s">
        <v>225</v>
      </c>
      <c r="K13" s="145"/>
      <c r="L13" s="146"/>
      <c r="M13" s="146"/>
      <c r="N13" s="146"/>
      <c r="O13" s="146"/>
      <c r="P13" s="146"/>
      <c r="Q13" s="146"/>
      <c r="R13" s="146"/>
      <c r="S13" s="146"/>
    </row>
    <row r="14" customFormat="false" ht="15" hidden="false" customHeight="false" outlineLevel="0" collapsed="false">
      <c r="B14" s="154" t="s">
        <v>226</v>
      </c>
      <c r="C14" s="155"/>
      <c r="D14" s="155"/>
      <c r="E14" s="155"/>
      <c r="F14" s="155"/>
      <c r="G14" s="155"/>
      <c r="H14" s="155"/>
      <c r="I14" s="155"/>
      <c r="J14" s="156" t="s">
        <v>227</v>
      </c>
      <c r="K14" s="145"/>
      <c r="L14" s="146"/>
      <c r="M14" s="146"/>
      <c r="N14" s="146"/>
      <c r="O14" s="146"/>
      <c r="P14" s="146"/>
      <c r="Q14" s="146"/>
      <c r="R14" s="146"/>
      <c r="S14" s="146"/>
    </row>
    <row r="15" customFormat="false" ht="14.25" hidden="false" customHeight="false" outlineLevel="0" collapsed="false">
      <c r="B15" s="164" t="s">
        <v>228</v>
      </c>
      <c r="C15" s="162"/>
      <c r="D15" s="162"/>
      <c r="E15" s="162"/>
      <c r="F15" s="162"/>
      <c r="G15" s="162"/>
      <c r="H15" s="162"/>
      <c r="I15" s="162"/>
      <c r="J15" s="163"/>
      <c r="K15" s="145"/>
      <c r="L15" s="146"/>
      <c r="M15" s="146"/>
      <c r="N15" s="146"/>
      <c r="O15" s="146"/>
      <c r="P15" s="146"/>
      <c r="Q15" s="146"/>
      <c r="R15" s="146"/>
      <c r="S15" s="146"/>
    </row>
    <row r="16" customFormat="false" ht="15" hidden="false" customHeight="false" outlineLevel="0" collapsed="false">
      <c r="B16" s="154"/>
      <c r="C16" s="155"/>
      <c r="D16" s="155"/>
      <c r="E16" s="155"/>
      <c r="F16" s="155"/>
      <c r="G16" s="155"/>
      <c r="H16" s="155"/>
      <c r="I16" s="155"/>
      <c r="J16" s="156"/>
      <c r="K16" s="145"/>
      <c r="L16" s="146"/>
      <c r="M16" s="146"/>
      <c r="N16" s="146"/>
      <c r="O16" s="146"/>
      <c r="P16" s="146"/>
      <c r="Q16" s="146"/>
      <c r="R16" s="146"/>
      <c r="S16" s="146"/>
    </row>
    <row r="17" customFormat="false" ht="14.25" hidden="false" customHeight="false" outlineLevel="0" collapsed="false">
      <c r="B17" s="165"/>
      <c r="C17" s="162"/>
      <c r="D17" s="162"/>
      <c r="E17" s="162"/>
      <c r="F17" s="162"/>
      <c r="G17" s="162"/>
      <c r="H17" s="162"/>
      <c r="I17" s="162"/>
      <c r="J17" s="163"/>
      <c r="K17" s="145"/>
      <c r="L17" s="146"/>
      <c r="M17" s="146"/>
      <c r="N17" s="146"/>
      <c r="O17" s="146"/>
      <c r="P17" s="146"/>
      <c r="Q17" s="146"/>
      <c r="R17" s="146"/>
      <c r="S17" s="146"/>
    </row>
    <row r="18" customFormat="false" ht="14.25" hidden="false" customHeight="false" outlineLevel="0" collapsed="false">
      <c r="B18" s="166" t="s">
        <v>229</v>
      </c>
      <c r="C18" s="166"/>
      <c r="D18" s="166"/>
      <c r="E18" s="166"/>
      <c r="F18" s="166"/>
      <c r="G18" s="166"/>
      <c r="H18" s="166"/>
      <c r="I18" s="166"/>
      <c r="J18" s="166"/>
      <c r="K18" s="145"/>
      <c r="L18" s="146"/>
      <c r="M18" s="146"/>
      <c r="N18" s="146"/>
      <c r="O18" s="146"/>
      <c r="P18" s="146"/>
      <c r="Q18" s="146"/>
      <c r="R18" s="146"/>
      <c r="S18" s="146"/>
    </row>
    <row r="19" customFormat="false" ht="15" hidden="false" customHeight="true" outlineLevel="0" collapsed="false">
      <c r="B19" s="167" t="s">
        <v>230</v>
      </c>
      <c r="C19" s="168" t="s">
        <v>231</v>
      </c>
      <c r="D19" s="168"/>
      <c r="E19" s="168"/>
      <c r="F19" s="168"/>
      <c r="G19" s="168"/>
      <c r="H19" s="168"/>
      <c r="I19" s="169" t="s">
        <v>232</v>
      </c>
      <c r="J19" s="169"/>
      <c r="K19" s="145"/>
      <c r="L19" s="146"/>
      <c r="M19" s="146"/>
      <c r="N19" s="146"/>
      <c r="O19" s="146"/>
      <c r="P19" s="146"/>
      <c r="Q19" s="146"/>
      <c r="R19" s="146"/>
      <c r="S19" s="146"/>
    </row>
    <row r="20" customFormat="false" ht="12.75" hidden="false" customHeight="true" outlineLevel="0" collapsed="false">
      <c r="B20" s="170"/>
      <c r="C20" s="168"/>
      <c r="D20" s="168"/>
      <c r="E20" s="168"/>
      <c r="F20" s="168"/>
      <c r="G20" s="168"/>
      <c r="H20" s="168"/>
      <c r="I20" s="169"/>
      <c r="J20" s="169"/>
      <c r="K20" s="145"/>
      <c r="L20" s="146"/>
      <c r="M20" s="171"/>
      <c r="N20" s="146"/>
      <c r="O20" s="146"/>
      <c r="P20" s="172"/>
      <c r="Q20" s="146"/>
      <c r="R20" s="146"/>
      <c r="S20" s="146"/>
    </row>
    <row r="21" customFormat="false" ht="12.75" hidden="false" customHeight="true" outlineLevel="0" collapsed="false">
      <c r="B21" s="173" t="s">
        <v>233</v>
      </c>
      <c r="C21" s="174" t="s">
        <v>234</v>
      </c>
      <c r="D21" s="175" t="n">
        <v>0.038</v>
      </c>
      <c r="E21" s="175"/>
      <c r="F21" s="176" t="s">
        <v>235</v>
      </c>
      <c r="G21" s="177" t="n">
        <v>0.0467</v>
      </c>
      <c r="H21" s="177"/>
      <c r="I21" s="178" t="s">
        <v>233</v>
      </c>
      <c r="J21" s="179" t="n">
        <v>0.0405</v>
      </c>
      <c r="K21" s="145"/>
      <c r="L21" s="146"/>
      <c r="M21" s="146"/>
      <c r="N21" s="146"/>
      <c r="O21" s="146"/>
      <c r="P21" s="172" t="n">
        <v>0.042</v>
      </c>
      <c r="Q21" s="172" t="n">
        <v>0.038</v>
      </c>
      <c r="R21" s="146"/>
      <c r="S21" s="146"/>
    </row>
    <row r="22" customFormat="false" ht="12.75" hidden="false" customHeight="true" outlineLevel="0" collapsed="false">
      <c r="B22" s="180" t="s">
        <v>236</v>
      </c>
      <c r="C22" s="181" t="s">
        <v>234</v>
      </c>
      <c r="D22" s="182" t="n">
        <v>0.0032</v>
      </c>
      <c r="E22" s="182"/>
      <c r="F22" s="183" t="s">
        <v>235</v>
      </c>
      <c r="G22" s="184" t="n">
        <v>0.0074</v>
      </c>
      <c r="H22" s="184"/>
      <c r="I22" s="185" t="s">
        <v>236</v>
      </c>
      <c r="J22" s="179" t="n">
        <v>0.0032</v>
      </c>
      <c r="K22" s="145"/>
      <c r="L22" s="146"/>
      <c r="M22" s="146"/>
      <c r="N22" s="146"/>
      <c r="O22" s="146"/>
      <c r="P22" s="172" t="n">
        <v>0.0038</v>
      </c>
      <c r="Q22" s="172" t="n">
        <v>0.0038</v>
      </c>
      <c r="R22" s="146"/>
      <c r="S22" s="146"/>
    </row>
    <row r="23" customFormat="false" ht="12.75" hidden="false" customHeight="true" outlineLevel="0" collapsed="false">
      <c r="B23" s="180" t="s">
        <v>237</v>
      </c>
      <c r="C23" s="181" t="s">
        <v>234</v>
      </c>
      <c r="D23" s="182" t="n">
        <v>0.005</v>
      </c>
      <c r="E23" s="182"/>
      <c r="F23" s="183" t="s">
        <v>235</v>
      </c>
      <c r="G23" s="184" t="n">
        <v>0.0097</v>
      </c>
      <c r="H23" s="184"/>
      <c r="I23" s="185" t="s">
        <v>237</v>
      </c>
      <c r="J23" s="179" t="n">
        <v>0.005</v>
      </c>
      <c r="K23" s="145"/>
      <c r="L23" s="146"/>
      <c r="M23" s="146"/>
      <c r="N23" s="146"/>
      <c r="O23" s="146"/>
      <c r="P23" s="172" t="n">
        <v>0.0054</v>
      </c>
      <c r="Q23" s="172" t="n">
        <v>0.0054</v>
      </c>
      <c r="R23" s="146"/>
      <c r="S23" s="146"/>
    </row>
    <row r="24" customFormat="false" ht="12.75" hidden="false" customHeight="true" outlineLevel="0" collapsed="false">
      <c r="B24" s="180" t="s">
        <v>238</v>
      </c>
      <c r="C24" s="181" t="s">
        <v>234</v>
      </c>
      <c r="D24" s="182" t="n">
        <v>0.0102</v>
      </c>
      <c r="E24" s="182"/>
      <c r="F24" s="183" t="s">
        <v>235</v>
      </c>
      <c r="G24" s="184" t="n">
        <v>0.0121</v>
      </c>
      <c r="H24" s="184"/>
      <c r="I24" s="185" t="s">
        <v>238</v>
      </c>
      <c r="J24" s="179" t="n">
        <v>0.0108</v>
      </c>
      <c r="K24" s="145"/>
      <c r="L24" s="146"/>
      <c r="M24" s="146"/>
      <c r="N24" s="146"/>
      <c r="O24" s="146"/>
      <c r="P24" s="172" t="n">
        <v>0.0108</v>
      </c>
      <c r="Q24" s="172" t="n">
        <v>0.0105</v>
      </c>
      <c r="R24" s="146"/>
      <c r="S24" s="146"/>
    </row>
    <row r="25" customFormat="false" ht="12.75" hidden="false" customHeight="true" outlineLevel="0" collapsed="false">
      <c r="B25" s="180" t="s">
        <v>239</v>
      </c>
      <c r="C25" s="181" t="s">
        <v>234</v>
      </c>
      <c r="D25" s="182" t="n">
        <v>0.0664</v>
      </c>
      <c r="E25" s="182"/>
      <c r="F25" s="183" t="s">
        <v>235</v>
      </c>
      <c r="G25" s="184" t="n">
        <v>0.0869</v>
      </c>
      <c r="H25" s="184"/>
      <c r="I25" s="185" t="s">
        <v>239</v>
      </c>
      <c r="J25" s="179" t="n">
        <v>0.0665</v>
      </c>
      <c r="K25" s="145"/>
      <c r="L25" s="146"/>
      <c r="M25" s="146"/>
      <c r="N25" s="146"/>
      <c r="O25" s="146"/>
      <c r="P25" s="172" t="n">
        <v>0.068</v>
      </c>
      <c r="Q25" s="172" t="n">
        <v>0.0664</v>
      </c>
      <c r="R25" s="146"/>
      <c r="S25" s="146"/>
    </row>
    <row r="26" customFormat="false" ht="12.75" hidden="false" customHeight="true" outlineLevel="0" collapsed="false">
      <c r="B26" s="186" t="s">
        <v>240</v>
      </c>
      <c r="C26" s="181" t="s">
        <v>234</v>
      </c>
      <c r="D26" s="182" t="n">
        <v>0.0565</v>
      </c>
      <c r="E26" s="182"/>
      <c r="F26" s="183" t="s">
        <v>235</v>
      </c>
      <c r="G26" s="184" t="n">
        <v>0.0865</v>
      </c>
      <c r="H26" s="184"/>
      <c r="I26" s="187" t="s">
        <v>241</v>
      </c>
      <c r="J26" s="179" t="n">
        <v>0.0865</v>
      </c>
      <c r="K26" s="145"/>
      <c r="L26" s="146"/>
      <c r="M26" s="146"/>
      <c r="N26" s="146"/>
      <c r="O26" s="146"/>
      <c r="P26" s="172" t="n">
        <v>0.0865</v>
      </c>
      <c r="Q26" s="172" t="n">
        <v>0.0565</v>
      </c>
      <c r="R26" s="146"/>
    </row>
    <row r="27" customFormat="false" ht="12.75" hidden="false" customHeight="true" outlineLevel="0" collapsed="false">
      <c r="B27" s="188" t="s">
        <v>242</v>
      </c>
      <c r="C27" s="189"/>
      <c r="D27" s="190" t="n">
        <v>0</v>
      </c>
      <c r="E27" s="190"/>
      <c r="F27" s="191" t="s">
        <v>243</v>
      </c>
      <c r="G27" s="192" t="n">
        <v>0.045</v>
      </c>
      <c r="H27" s="192"/>
      <c r="I27" s="193" t="s">
        <v>242</v>
      </c>
      <c r="J27" s="179" t="n">
        <v>0.045</v>
      </c>
      <c r="K27" s="145"/>
      <c r="L27" s="146" t="n">
        <f aca="false">IF(OR(J27=0,J27=0.045),0,1)</f>
        <v>0</v>
      </c>
      <c r="M27" s="146"/>
      <c r="N27" s="146"/>
      <c r="O27" s="146"/>
      <c r="P27" s="172" t="n">
        <v>0.045</v>
      </c>
      <c r="Q27" s="172" t="n">
        <v>0</v>
      </c>
      <c r="R27" s="146"/>
      <c r="S27" s="146"/>
    </row>
    <row r="28" customFormat="false" ht="12.75" hidden="false" customHeight="true" outlineLevel="0" collapsed="false">
      <c r="B28" s="194" t="s">
        <v>244</v>
      </c>
      <c r="C28" s="194"/>
      <c r="D28" s="194"/>
      <c r="E28" s="194"/>
      <c r="F28" s="194"/>
      <c r="G28" s="194"/>
      <c r="H28" s="194"/>
      <c r="I28" s="194"/>
      <c r="J28" s="194"/>
      <c r="K28" s="145"/>
      <c r="L28" s="146"/>
      <c r="M28" s="146"/>
      <c r="N28" s="146"/>
      <c r="O28" s="146"/>
      <c r="P28" s="146"/>
      <c r="Q28" s="146"/>
      <c r="R28" s="146"/>
      <c r="S28" s="146"/>
    </row>
    <row r="29" customFormat="false" ht="12.75" hidden="false" customHeight="true" outlineLevel="0" collapsed="false">
      <c r="B29" s="173" t="s">
        <v>233</v>
      </c>
      <c r="C29" s="195" t="str">
        <f aca="false">IF(J21&gt;G21,"Incidência maior que a permitida",IF(J21&lt;D21,"Incidência menor que a permitida","ok"))</f>
        <v>ok</v>
      </c>
      <c r="D29" s="195"/>
      <c r="E29" s="195"/>
      <c r="F29" s="195"/>
      <c r="G29" s="195"/>
      <c r="H29" s="195"/>
      <c r="I29" s="195"/>
      <c r="J29" s="195"/>
      <c r="K29" s="145"/>
      <c r="L29" s="146"/>
      <c r="M29" s="146"/>
      <c r="N29" s="146"/>
      <c r="O29" s="146"/>
      <c r="P29" s="146"/>
      <c r="Q29" s="146"/>
      <c r="R29" s="146"/>
      <c r="S29" s="146"/>
    </row>
    <row r="30" customFormat="false" ht="14.25" hidden="false" customHeight="false" outlineLevel="0" collapsed="false">
      <c r="B30" s="180" t="s">
        <v>236</v>
      </c>
      <c r="C30" s="196" t="str">
        <f aca="false">IF(J22&gt;G22,"Incidência maior que a permitida",IF(J22&lt;0,"Incidência menor que a permitida","ok"))</f>
        <v>ok</v>
      </c>
      <c r="D30" s="196"/>
      <c r="E30" s="196"/>
      <c r="F30" s="196"/>
      <c r="G30" s="196"/>
      <c r="H30" s="196"/>
      <c r="I30" s="196"/>
      <c r="J30" s="196"/>
      <c r="K30" s="145"/>
      <c r="L30" s="146" t="s">
        <v>245</v>
      </c>
      <c r="M30" s="146" t="s">
        <v>246</v>
      </c>
      <c r="N30" s="146"/>
      <c r="O30" s="146"/>
      <c r="P30" s="146"/>
      <c r="Q30" s="146"/>
      <c r="R30" s="146"/>
      <c r="S30" s="146"/>
    </row>
    <row r="31" customFormat="false" ht="12.75" hidden="false" customHeight="true" outlineLevel="0" collapsed="false">
      <c r="B31" s="180" t="s">
        <v>237</v>
      </c>
      <c r="C31" s="196" t="str">
        <f aca="false">IF(J23&gt;G23,"Incidência maior que a permitida",IF(J23&lt;0,"Incidência menor que a permitida","ok"))</f>
        <v>ok</v>
      </c>
      <c r="D31" s="196"/>
      <c r="E31" s="196"/>
      <c r="F31" s="196"/>
      <c r="G31" s="196"/>
      <c r="H31" s="196"/>
      <c r="I31" s="196"/>
      <c r="J31" s="196"/>
      <c r="K31" s="145"/>
      <c r="L31" s="146" t="n">
        <v>0.256</v>
      </c>
      <c r="M31" s="146" t="n">
        <v>0.3066</v>
      </c>
      <c r="N31" s="146"/>
      <c r="O31" s="146"/>
      <c r="P31" s="146"/>
      <c r="Q31" s="146"/>
      <c r="R31" s="146"/>
      <c r="S31" s="146"/>
    </row>
    <row r="32" customFormat="false" ht="12.75" hidden="false" customHeight="true" outlineLevel="0" collapsed="false">
      <c r="B32" s="180" t="s">
        <v>238</v>
      </c>
      <c r="C32" s="196" t="str">
        <f aca="false">IF(J24&gt;G24,"Incidência maior que a permitida",IF(J24&lt;D24,"Incidência menor que a permitida","ok"))</f>
        <v>ok</v>
      </c>
      <c r="D32" s="196"/>
      <c r="E32" s="196"/>
      <c r="F32" s="196"/>
      <c r="G32" s="196"/>
      <c r="H32" s="196"/>
      <c r="I32" s="196"/>
      <c r="J32" s="196"/>
      <c r="K32" s="145"/>
      <c r="L32" s="146" t="n">
        <v>0.196</v>
      </c>
      <c r="M32" s="146" t="n">
        <v>0.2423</v>
      </c>
      <c r="N32" s="146"/>
      <c r="O32" s="146"/>
      <c r="P32" s="146"/>
      <c r="Q32" s="146"/>
      <c r="R32" s="146"/>
      <c r="S32" s="146"/>
    </row>
    <row r="33" customFormat="false" ht="12.75" hidden="false" customHeight="true" outlineLevel="0" collapsed="false">
      <c r="B33" s="180" t="s">
        <v>239</v>
      </c>
      <c r="C33" s="196" t="str">
        <f aca="false">IF(J25&gt;G25,"Incidência maior que a permitida",IF(J25&lt;D25,"Incidência menor que a permitida","ok"))</f>
        <v>ok</v>
      </c>
      <c r="D33" s="196"/>
      <c r="E33" s="196"/>
      <c r="F33" s="196"/>
      <c r="G33" s="196"/>
      <c r="H33" s="196"/>
      <c r="I33" s="196"/>
      <c r="J33" s="196"/>
      <c r="K33" s="145"/>
      <c r="L33" s="146"/>
      <c r="M33" s="146"/>
      <c r="N33" s="146"/>
      <c r="O33" s="146"/>
      <c r="P33" s="146"/>
      <c r="Q33" s="146"/>
      <c r="R33" s="146"/>
      <c r="S33" s="146"/>
    </row>
    <row r="34" customFormat="false" ht="12.75" hidden="false" customHeight="true" outlineLevel="0" collapsed="false">
      <c r="B34" s="186" t="s">
        <v>240</v>
      </c>
      <c r="C34" s="197" t="str">
        <f aca="false">IF(J26&gt;G26,"Incidência maior que a permitida",IF(J26&lt;D26,"Incidência menor que a permitida","ok"))</f>
        <v>ok</v>
      </c>
      <c r="D34" s="197"/>
      <c r="E34" s="197"/>
      <c r="F34" s="197"/>
      <c r="G34" s="197"/>
      <c r="H34" s="197"/>
      <c r="I34" s="197"/>
      <c r="J34" s="197"/>
      <c r="K34" s="145"/>
      <c r="L34" s="146"/>
      <c r="M34" s="146"/>
      <c r="N34" s="146"/>
      <c r="O34" s="146"/>
      <c r="P34" s="146"/>
      <c r="Q34" s="146"/>
      <c r="R34" s="146"/>
      <c r="S34" s="146"/>
    </row>
    <row r="35" customFormat="false" ht="12.75" hidden="false" customHeight="true" outlineLevel="0" collapsed="false">
      <c r="B35" s="188" t="s">
        <v>242</v>
      </c>
      <c r="C35" s="197" t="str">
        <f aca="false">IF(J27=D27,"ok",IF(J27=G27,"ok","Incidência não permitida"))</f>
        <v>ok</v>
      </c>
      <c r="D35" s="197"/>
      <c r="E35" s="197"/>
      <c r="F35" s="197"/>
      <c r="G35" s="197"/>
      <c r="H35" s="197"/>
      <c r="I35" s="197"/>
      <c r="J35" s="197"/>
      <c r="K35" s="145"/>
      <c r="L35" s="146"/>
      <c r="M35" s="146"/>
      <c r="N35" s="146"/>
      <c r="O35" s="146"/>
      <c r="P35" s="146"/>
      <c r="Q35" s="146"/>
      <c r="R35" s="146"/>
      <c r="S35" s="146"/>
    </row>
    <row r="36" customFormat="false" ht="12.75" hidden="false" customHeight="true" outlineLevel="0" collapsed="false">
      <c r="B36" s="198" t="s">
        <v>247</v>
      </c>
      <c r="C36" s="199" t="s">
        <v>248</v>
      </c>
      <c r="D36" s="199"/>
      <c r="E36" s="199"/>
      <c r="F36" s="199"/>
      <c r="G36" s="199"/>
      <c r="H36" s="199"/>
      <c r="I36" s="199"/>
      <c r="J36" s="200" t="n">
        <f aca="false">ROUND(((1+J21+J22+J23)*(1+J24)*(1+J25)/(1-(J26+J27))-1),4)</f>
        <v>0.3017</v>
      </c>
      <c r="K36" s="145"/>
      <c r="L36" s="146"/>
      <c r="M36" s="146"/>
      <c r="N36" s="146"/>
      <c r="O36" s="146"/>
      <c r="P36" s="146"/>
      <c r="Q36" s="146"/>
      <c r="R36" s="146"/>
      <c r="S36" s="146"/>
    </row>
    <row r="37" customFormat="false" ht="12.75" hidden="false" customHeight="true" outlineLevel="0" collapsed="false">
      <c r="B37" s="165"/>
      <c r="C37" s="201" t="str">
        <f aca="false">IF(J27=0.045,IF(AND(J36&gt;=L31,J36&lt;=M31),L30,M30),IF(AND(J36&gt;=L32,J36&lt;=M32),L30,M30))</f>
        <v>BDI ADMISSÍVEL</v>
      </c>
      <c r="D37" s="201"/>
      <c r="E37" s="201"/>
      <c r="F37" s="201"/>
      <c r="G37" s="201"/>
      <c r="H37" s="201"/>
      <c r="I37" s="201"/>
      <c r="J37" s="201"/>
      <c r="K37" s="145"/>
      <c r="L37" s="146"/>
      <c r="M37" s="146"/>
      <c r="N37" s="146"/>
      <c r="O37" s="146"/>
      <c r="P37" s="146"/>
      <c r="Q37" s="146"/>
      <c r="R37" s="146"/>
      <c r="S37" s="146"/>
    </row>
    <row r="38" customFormat="false" ht="12.75" hidden="false" customHeight="true" outlineLevel="0" collapsed="false">
      <c r="B38" s="165"/>
      <c r="C38" s="162"/>
      <c r="D38" s="162"/>
      <c r="E38" s="162"/>
      <c r="F38" s="162"/>
      <c r="G38" s="162"/>
      <c r="H38" s="162"/>
      <c r="I38" s="202"/>
      <c r="J38" s="163"/>
      <c r="L38" s="146"/>
      <c r="M38" s="146"/>
      <c r="N38" s="146"/>
      <c r="O38" s="146"/>
      <c r="P38" s="146"/>
      <c r="Q38" s="146"/>
      <c r="R38" s="146"/>
      <c r="S38" s="146"/>
    </row>
    <row r="39" customFormat="false" ht="12.75" hidden="false" customHeight="true" outlineLevel="0" collapsed="false">
      <c r="B39" s="165"/>
      <c r="C39" s="162"/>
      <c r="D39" s="162"/>
      <c r="E39" s="162"/>
      <c r="F39" s="162"/>
      <c r="G39" s="162"/>
      <c r="H39" s="162"/>
      <c r="I39" s="162"/>
      <c r="J39" s="163"/>
      <c r="L39" s="146"/>
      <c r="M39" s="146"/>
      <c r="N39" s="146"/>
      <c r="O39" s="146"/>
      <c r="P39" s="146"/>
      <c r="Q39" s="146"/>
      <c r="R39" s="146"/>
      <c r="S39" s="146"/>
    </row>
    <row r="40" customFormat="false" ht="13.5" hidden="false" customHeight="true" outlineLevel="0" collapsed="false">
      <c r="B40" s="203" t="s">
        <v>249</v>
      </c>
      <c r="C40" s="203"/>
      <c r="D40" s="203"/>
      <c r="E40" s="203"/>
      <c r="F40" s="203"/>
      <c r="G40" s="203"/>
      <c r="H40" s="203"/>
      <c r="I40" s="203"/>
      <c r="J40" s="203"/>
    </row>
    <row r="41" customFormat="false" ht="12.75" hidden="false" customHeight="true" outlineLevel="0" collapsed="false">
      <c r="B41" s="204" t="s">
        <v>250</v>
      </c>
      <c r="C41" s="205" t="n">
        <v>0.05</v>
      </c>
      <c r="D41" s="205"/>
      <c r="E41" s="205"/>
      <c r="F41" s="205"/>
      <c r="G41" s="205"/>
      <c r="H41" s="205"/>
      <c r="I41" s="205"/>
      <c r="J41" s="205"/>
    </row>
    <row r="42" customFormat="false" ht="12.75" hidden="false" customHeight="true" outlineLevel="0" collapsed="false">
      <c r="B42" s="206" t="s">
        <v>251</v>
      </c>
      <c r="C42" s="207" t="n">
        <v>0.0365</v>
      </c>
      <c r="D42" s="207"/>
      <c r="E42" s="207"/>
      <c r="F42" s="207"/>
      <c r="G42" s="207"/>
      <c r="H42" s="207"/>
      <c r="I42" s="207"/>
      <c r="J42" s="207"/>
    </row>
    <row r="43" customFormat="false" ht="13.5" hidden="false" customHeight="true" outlineLevel="0" collapsed="false">
      <c r="B43" s="165"/>
      <c r="C43" s="162"/>
      <c r="D43" s="162"/>
      <c r="E43" s="162"/>
      <c r="F43" s="162"/>
      <c r="G43" s="162"/>
      <c r="H43" s="162"/>
      <c r="I43" s="162"/>
      <c r="J43" s="163"/>
    </row>
    <row r="44" customFormat="false" ht="15.75" hidden="false" customHeight="true" outlineLevel="0" collapsed="false">
      <c r="B44" s="208" t="s">
        <v>252</v>
      </c>
      <c r="C44" s="208"/>
      <c r="D44" s="208"/>
      <c r="E44" s="208"/>
      <c r="F44" s="208"/>
      <c r="G44" s="208"/>
      <c r="H44" s="208"/>
      <c r="I44" s="208"/>
      <c r="J44" s="208"/>
    </row>
    <row r="45" customFormat="false" ht="33.75" hidden="false" customHeight="true" outlineLevel="0" collapsed="false"/>
    <row r="46" customFormat="false" ht="15.75" hidden="false" customHeight="true" outlineLevel="0" collapsed="false"/>
  </sheetData>
  <mergeCells count="34">
    <mergeCell ref="B2:J2"/>
    <mergeCell ref="B4:J5"/>
    <mergeCell ref="B10:J10"/>
    <mergeCell ref="B18:J18"/>
    <mergeCell ref="C19:H20"/>
    <mergeCell ref="I19:J20"/>
    <mergeCell ref="D21:E21"/>
    <mergeCell ref="G21:H21"/>
    <mergeCell ref="D22:E22"/>
    <mergeCell ref="G22:H22"/>
    <mergeCell ref="D23:E23"/>
    <mergeCell ref="G23:H23"/>
    <mergeCell ref="D24:E24"/>
    <mergeCell ref="G24:H24"/>
    <mergeCell ref="D25:E25"/>
    <mergeCell ref="G25:H25"/>
    <mergeCell ref="D26:E26"/>
    <mergeCell ref="G26:H26"/>
    <mergeCell ref="D27:E27"/>
    <mergeCell ref="G27:H27"/>
    <mergeCell ref="B28:J28"/>
    <mergeCell ref="C29:J29"/>
    <mergeCell ref="C30:J30"/>
    <mergeCell ref="C31:J31"/>
    <mergeCell ref="C32:J32"/>
    <mergeCell ref="C33:J33"/>
    <mergeCell ref="C34:J34"/>
    <mergeCell ref="C35:J35"/>
    <mergeCell ref="C36:I36"/>
    <mergeCell ref="C37:J37"/>
    <mergeCell ref="B40:J40"/>
    <mergeCell ref="C41:J41"/>
    <mergeCell ref="C42:J42"/>
    <mergeCell ref="B44:J44"/>
  </mergeCells>
  <conditionalFormatting sqref="C37:J37">
    <cfRule type="cellIs" priority="2" operator="equal" aboveAverage="0" equalAverage="0" bottom="0" percent="0" rank="0" text="" dxfId="13">
      <formula>$L$30</formula>
    </cfRule>
    <cfRule type="cellIs" priority="3" operator="notEqual" aboveAverage="0" equalAverage="0" bottom="0" percent="0" rank="0" text="" dxfId="14">
      <formula>$L$30</formula>
    </cfRule>
    <cfRule type="cellIs" priority="4" operator="equal" aboveAverage="0" equalAverage="0" bottom="0" percent="0" rank="0" text="" dxfId="15">
      <formula>$L$30</formula>
    </cfRule>
    <cfRule type="cellIs" priority="5" operator="notEqual" aboveAverage="0" equalAverage="0" bottom="0" percent="0" rank="0" text="" dxfId="16">
      <formula>$L$30</formula>
    </cfRule>
  </conditionalFormatting>
  <conditionalFormatting sqref="C29:C35">
    <cfRule type="cellIs" priority="6" operator="notEqual" aboveAverage="0" equalAverage="0" bottom="0" percent="0" rank="0" text="" dxfId="17">
      <formula>"ok"</formula>
    </cfRule>
    <cfRule type="cellIs" priority="7" operator="notEqual" aboveAverage="0" equalAverage="0" bottom="0" percent="0" rank="0" text="" dxfId="18">
      <formula>"ok"</formula>
    </cfRule>
  </conditionalFormatting>
  <conditionalFormatting sqref="J21:J26">
    <cfRule type="cellIs" priority="8" operator="notBetween" aboveAverage="0" equalAverage="0" bottom="0" percent="0" rank="0" text="" dxfId="19">
      <formula>D21</formula>
      <formula>G21</formula>
    </cfRule>
    <cfRule type="cellIs" priority="9" operator="notBetween" aboveAverage="0" equalAverage="0" bottom="0" percent="0" rank="0" text="" dxfId="20">
      <formula>D21</formula>
      <formula>G21</formula>
    </cfRule>
  </conditionalFormatting>
  <conditionalFormatting sqref="C39:J39">
    <cfRule type="cellIs" priority="10" operator="equal" aboveAverage="0" equalAverage="0" bottom="0" percent="0" rank="0" text="" dxfId="21">
      <formula>$L$30</formula>
    </cfRule>
    <cfRule type="cellIs" priority="11" operator="notEqual" aboveAverage="0" equalAverage="0" bottom="0" percent="0" rank="0" text="" dxfId="22">
      <formula>$L$30</formula>
    </cfRule>
    <cfRule type="cellIs" priority="12" operator="equal" aboveAverage="0" equalAverage="0" bottom="0" percent="0" rank="0" text="" dxfId="23">
      <formula>$L$32</formula>
    </cfRule>
    <cfRule type="cellIs" priority="13" operator="notEqual" aboveAverage="0" equalAverage="0" bottom="0" percent="0" rank="0" text="" dxfId="24">
      <formula>$L$32</formula>
    </cfRule>
    <cfRule type="cellIs" priority="14" operator="equal" aboveAverage="0" equalAverage="0" bottom="0" percent="0" rank="0" text="" dxfId="25">
      <formula>$L$32</formula>
    </cfRule>
    <cfRule type="cellIs" priority="15" operator="notEqual" aboveAverage="0" equalAverage="0" bottom="0" percent="0" rank="0" text="" dxfId="26">
      <formula>$L$32</formula>
    </cfRule>
  </conditionalFormatting>
  <conditionalFormatting sqref="C31:C37">
    <cfRule type="cellIs" priority="16" operator="notEqual" aboveAverage="0" equalAverage="0" bottom="0" percent="0" rank="0" text="" dxfId="27">
      <formula>"ok"</formula>
    </cfRule>
    <cfRule type="cellIs" priority="17" operator="notEqual" aboveAverage="0" equalAverage="0" bottom="0" percent="0" rank="0" text="" dxfId="28">
      <formula>"ok"</formula>
    </cfRule>
    <cfRule type="cellIs" priority="18" operator="notEqual" aboveAverage="0" equalAverage="0" bottom="0" percent="0" rank="0" text="" dxfId="29">
      <formula>"ok"</formula>
    </cfRule>
    <cfRule type="cellIs" priority="19" operator="notEqual" aboveAverage="0" equalAverage="0" bottom="0" percent="0" rank="0" text="" dxfId="30">
      <formula>"ok"</formula>
    </cfRule>
    <cfRule type="cellIs" priority="20" operator="notEqual" aboveAverage="0" equalAverage="0" bottom="0" percent="0" rank="0" text="" dxfId="31">
      <formula>"ok"</formula>
    </cfRule>
  </conditionalFormatting>
  <conditionalFormatting sqref="J23:J28">
    <cfRule type="cellIs" priority="21" operator="notBetween" aboveAverage="0" equalAverage="0" bottom="0" percent="0" rank="0" text="" dxfId="32">
      <formula>D23</formula>
      <formula>G23</formula>
    </cfRule>
    <cfRule type="cellIs" priority="22" operator="notBetween" aboveAverage="0" equalAverage="0" bottom="0" percent="0" rank="0" text="" dxfId="33">
      <formula>D23</formula>
      <formula>G23</formula>
    </cfRule>
    <cfRule type="cellIs" priority="23" operator="notBetween" aboveAverage="0" equalAverage="0" bottom="0" percent="0" rank="0" text="" dxfId="34">
      <formula>D23</formula>
      <formula>G23</formula>
    </cfRule>
    <cfRule type="cellIs" priority="24" operator="notBetween" aboveAverage="0" equalAverage="0" bottom="0" percent="0" rank="0" text="" dxfId="35">
      <formula>D23</formula>
      <formula>G23</formula>
    </cfRule>
  </conditionalFormatting>
  <conditionalFormatting sqref="J29">
    <cfRule type="expression" priority="25" aboveAverage="0" equalAverage="0" bottom="0" percent="0" rank="0" text="" dxfId="36">
      <formula>$L$29&lt;&gt;0</formula>
    </cfRule>
  </conditionalFormatting>
  <conditionalFormatting sqref="J29">
    <cfRule type="expression" priority="26" aboveAverage="0" equalAverage="0" bottom="0" percent="0" rank="0" text="" dxfId="37">
      <formula>$L$29&lt;&gt;0</formula>
    </cfRule>
  </conditionalFormatting>
  <dataValidations count="2">
    <dataValidation allowBlank="true" errorStyle="stop" operator="equal" prompt="Rodovias, ferrovias, obras urbanas" promptTitle="Fórnula TCU Acórdão 2622/2013" showDropDown="false" showErrorMessage="true" showInputMessage="true" sqref="C36:I36" type="none">
      <formula1>0</formula1>
      <formula2>0</formula2>
    </dataValidation>
    <dataValidation allowBlank="true" errorStyle="stop" operator="equal" prompt="Para encargos sociais desonerados usar 4,5%." promptTitle="Encargos sociais" showDropDown="false" showErrorMessage="true" showInputMessage="true" sqref="J27 P27:R27" type="none">
      <formula1>0</formula1>
      <formula2>0</formula2>
    </dataValidation>
  </dataValidations>
  <printOptions headings="false" gridLines="false" gridLinesSet="true" horizontalCentered="false" verticalCentered="false"/>
  <pageMargins left="0.7875" right="0.7875" top="0.39375" bottom="0.393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M53"/>
  <sheetViews>
    <sheetView showFormulas="false" showGridLines="true" showRowColHeaders="true" showZeros="false" rightToLeft="false" tabSelected="false" showOutlineSymbols="true" defaultGridColor="true" view="pageBreakPreview" topLeftCell="A40" colorId="64" zoomScale="100" zoomScaleNormal="100" zoomScalePageLayoutView="100" workbookViewId="0">
      <selection pane="topLeft" activeCell="C65" activeCellId="0" sqref="C65"/>
    </sheetView>
  </sheetViews>
  <sheetFormatPr defaultColWidth="8.6796875" defaultRowHeight="12.75" zeroHeight="false" outlineLevelRow="0" outlineLevelCol="0"/>
  <cols>
    <col collapsed="false" customWidth="true" hidden="false" outlineLevel="0" max="1" min="1" style="97" width="11"/>
    <col collapsed="false" customWidth="true" hidden="false" outlineLevel="0" max="2" min="2" style="7" width="13.86"/>
    <col collapsed="false" customWidth="true" hidden="false" outlineLevel="0" max="3" min="3" style="97" width="67.57"/>
    <col collapsed="false" customWidth="true" hidden="false" outlineLevel="0" max="6" min="6" style="97" width="10.29"/>
    <col collapsed="false" customWidth="true" hidden="false" outlineLevel="0" max="7" min="7" style="97" width="10.14"/>
    <col collapsed="false" customWidth="true" hidden="false" outlineLevel="0" max="13" min="13" style="97" width="53.71"/>
  </cols>
  <sheetData>
    <row r="1" customFormat="false" ht="61.5" hidden="false" customHeight="true" outlineLevel="0" collapsed="false">
      <c r="A1" s="209"/>
      <c r="B1" s="210"/>
      <c r="C1" s="209"/>
      <c r="D1" s="209"/>
      <c r="E1" s="209"/>
      <c r="F1" s="209"/>
      <c r="G1" s="209"/>
    </row>
    <row r="2" customFormat="false" ht="21" hidden="false" customHeight="true" outlineLevel="0" collapsed="false">
      <c r="A2" s="209"/>
      <c r="B2" s="210"/>
      <c r="C2" s="211" t="s">
        <v>253</v>
      </c>
      <c r="D2" s="209"/>
      <c r="E2" s="209"/>
      <c r="F2" s="209"/>
      <c r="G2" s="209"/>
    </row>
    <row r="3" customFormat="false" ht="12.75" hidden="false" customHeight="false" outlineLevel="0" collapsed="false">
      <c r="A3" s="212" t="s">
        <v>254</v>
      </c>
      <c r="B3" s="213" t="s">
        <v>33</v>
      </c>
      <c r="C3" s="212" t="s">
        <v>32</v>
      </c>
      <c r="D3" s="212" t="s">
        <v>35</v>
      </c>
      <c r="E3" s="212" t="s">
        <v>255</v>
      </c>
      <c r="F3" s="212" t="s">
        <v>256</v>
      </c>
      <c r="G3" s="212" t="s">
        <v>257</v>
      </c>
    </row>
    <row r="4" customFormat="false" ht="25.5" hidden="false" customHeight="false" outlineLevel="0" collapsed="false">
      <c r="A4" s="214" t="s">
        <v>258</v>
      </c>
      <c r="B4" s="215" t="s">
        <v>48</v>
      </c>
      <c r="C4" s="216" t="s">
        <v>49</v>
      </c>
      <c r="D4" s="214" t="s">
        <v>184</v>
      </c>
      <c r="E4" s="217" t="n">
        <v>1</v>
      </c>
      <c r="F4" s="217" t="n">
        <f aca="false">SUM(G5:G8)</f>
        <v>1764.85</v>
      </c>
      <c r="G4" s="217" t="n">
        <f aca="false">E4*F4</f>
        <v>1764.85</v>
      </c>
    </row>
    <row r="5" customFormat="false" ht="34.5" hidden="false" customHeight="false" outlineLevel="0" collapsed="false">
      <c r="A5" s="218" t="s">
        <v>259</v>
      </c>
      <c r="B5" s="74" t="n">
        <v>4813</v>
      </c>
      <c r="C5" s="219" t="s">
        <v>260</v>
      </c>
      <c r="D5" s="218" t="s">
        <v>261</v>
      </c>
      <c r="E5" s="220" t="n">
        <v>2.88</v>
      </c>
      <c r="F5" s="220" t="n">
        <v>400</v>
      </c>
      <c r="G5" s="220" t="n">
        <f aca="false">TRUNC(E5*F5,2)</f>
        <v>1152</v>
      </c>
      <c r="J5" s="118" t="n">
        <f aca="false">L5-F5</f>
        <v>0</v>
      </c>
      <c r="K5" s="71" t="s">
        <v>17</v>
      </c>
      <c r="L5" s="76" t="str">
        <f aca="false">IF(K5="SINAPI",VLOOKUP(B5,[3]SINAPI!$G$6:$K$7600,5,"FALSO"),IF(K5="INSUMOS",VLOOKUP(B5,'[3]INSUMOS SINAPI'!$A$6:$E$7000,5,"FALSO"),IF(K5="SETOP",VLOOKUP(B5,[3]SETOP!$A$6:$D$5000,4,"FALSO"),IF(K5="SUDECAP",VLOOKUP(B5,[3]SUDECAP!$A$9:$M$5000,13,"FALSO"),"verificar"))))</f>
        <v>400,00</v>
      </c>
      <c r="M5" s="73" t="str">
        <f aca="false">IF(K5="SINAPI",VLOOKUP(B5,[3]SINAPI!$G$6:$K$7600,2,"FALSO"),IF(K5="INSUMOS",VLOOKUP(B5,'[3]INSUMOS SINAPI'!$A$6:$E$7000,2,"FALSO"),IF(K5="SETOP",VLOOKUP(B5,[3]SETOP!$A$6:$D$5000,2,"FALSO"),IF(K5="SUDECAP",VLOOKUP(B5,[3]SUDECAP!$A$9:$M$5000,3,"FALSO"),"verificar"))))</f>
        <v>PLACA DE OBRA (PARA CONSTRUCAO CIVIL) EM CHAPA GALVANIZADA *N. 22*, ADESIVADA, DE *2,4 X 1,2* M (SEM POSTES PARA FIXACAO)</v>
      </c>
    </row>
    <row r="6" customFormat="false" ht="30" hidden="false" customHeight="false" outlineLevel="0" collapsed="false">
      <c r="A6" s="218" t="s">
        <v>259</v>
      </c>
      <c r="B6" s="74" t="n">
        <v>4119</v>
      </c>
      <c r="C6" s="219" t="s">
        <v>262</v>
      </c>
      <c r="D6" s="218" t="s">
        <v>263</v>
      </c>
      <c r="E6" s="220" t="n">
        <v>12</v>
      </c>
      <c r="F6" s="220" t="n">
        <v>43.28</v>
      </c>
      <c r="G6" s="220" t="n">
        <f aca="false">TRUNC(E6*F6,2)</f>
        <v>519.36</v>
      </c>
      <c r="J6" s="118" t="n">
        <f aca="false">L6-F6</f>
        <v>0</v>
      </c>
      <c r="K6" s="71" t="s">
        <v>17</v>
      </c>
      <c r="L6" s="76" t="str">
        <f aca="false">IF(K6="SINAPI",VLOOKUP(B6,[3]SINAPI!$G$6:$K$7600,5,"FALSO"),IF(K6="INSUMOS",VLOOKUP(B6,'[3]INSUMOS SINAPI'!$A$6:$E$7000,5,"FALSO"),IF(K6="SETOP",VLOOKUP(B6,[3]SETOP!$A$6:$D$5000,4,"FALSO"),IF(K6="SUDECAP",VLOOKUP(B6,[3]SUDECAP!$A$9:$M$5000,13,"FALSO"),"verificar"))))</f>
        <v>43,28</v>
      </c>
      <c r="M6" s="73" t="str">
        <f aca="false">IF(K6="SINAPI",VLOOKUP(B6,[3]SINAPI!$G$6:$K$7600,2,"FALSO"),IF(K6="INSUMOS",VLOOKUP(B6,'[3]INSUMOS SINAPI'!$A$6:$E$7000,2,"FALSO"),IF(K6="SETOP",VLOOKUP(B6,[3]SETOP!$A$6:$D$5000,2,"FALSO"),IF(K6="SUDECAP",VLOOKUP(B6,[3]SUDECAP!$A$9:$M$5000,3,"FALSO"),"verificar"))))</f>
        <v>MADEIRA ROLICA TRATADA, D = 16 A 20 CM, H = 6,00 M, EM EUCALIPTO OU EQUIVALENTE DA REGIAO</v>
      </c>
    </row>
    <row r="7" customFormat="false" ht="15" hidden="false" customHeight="false" outlineLevel="0" collapsed="false">
      <c r="A7" s="218" t="s">
        <v>20</v>
      </c>
      <c r="B7" s="74" t="n">
        <v>88316</v>
      </c>
      <c r="C7" s="219" t="s">
        <v>264</v>
      </c>
      <c r="D7" s="218" t="s">
        <v>265</v>
      </c>
      <c r="E7" s="220" t="n">
        <v>3</v>
      </c>
      <c r="F7" s="220" t="n">
        <v>18.53</v>
      </c>
      <c r="G7" s="220" t="n">
        <f aca="false">TRUNC(E7*F7,2)</f>
        <v>55.59</v>
      </c>
      <c r="J7" s="118" t="n">
        <f aca="false">L7-F7</f>
        <v>0</v>
      </c>
      <c r="K7" s="71" t="s">
        <v>20</v>
      </c>
      <c r="L7" s="76" t="str">
        <f aca="false">IF(K7="SINAPI",VLOOKUP(B7,[3]SINAPI!$G$6:$K$7600,5,"FALSO"),IF(K7="INSUMOS",VLOOKUP(B7,[3]SINAPI!$A$6:$E$7000,5,"FALSO"),IF(K7="SETOP",VLOOKUP(B7,[3]SETOP!$A$6:$D$5000,4,"FALSO"),IF(K7="SUDECAP",VLOOKUP(B7,[3]SUDECAP!$A$9:$M$5000,13,"FALSO"),"verificar"))))</f>
        <v>18,53</v>
      </c>
      <c r="M7" s="73" t="str">
        <f aca="false">IF(K7="SINAPI",VLOOKUP(B7,[3]SINAPI!$G$6:$K$7600,2,"FALSO"),IF(K7="INSUMOS",VLOOKUP(B7,[3]SINAPI!$A$6:$E$7000,2,"FALSO"),IF(K7="SETOP",VLOOKUP(B7,[3]SETOP!$A$6:$D$5000,2,"FALSO"),IF(K7="SUDECAP",VLOOKUP(B7,[3]SUDECAP!$A$9:$M$5000,3,"FALSO"),"verificar"))))</f>
        <v>SERVENTE COM ENCARGOS COMPLEMENTARES</v>
      </c>
    </row>
    <row r="8" customFormat="false" ht="15" hidden="false" customHeight="false" outlineLevel="0" collapsed="false">
      <c r="A8" s="218" t="s">
        <v>20</v>
      </c>
      <c r="B8" s="74" t="n">
        <v>88309</v>
      </c>
      <c r="C8" s="219" t="s">
        <v>266</v>
      </c>
      <c r="D8" s="218" t="s">
        <v>265</v>
      </c>
      <c r="E8" s="220" t="n">
        <v>1.5</v>
      </c>
      <c r="F8" s="220" t="n">
        <v>25.27</v>
      </c>
      <c r="G8" s="220" t="n">
        <f aca="false">TRUNC(E8*F8,2)</f>
        <v>37.9</v>
      </c>
      <c r="J8" s="118" t="n">
        <f aca="false">L8-F8</f>
        <v>0</v>
      </c>
      <c r="K8" s="71" t="s">
        <v>20</v>
      </c>
      <c r="L8" s="76" t="str">
        <f aca="false">IF(K8="SINAPI",VLOOKUP(B8,[3]SINAPI!$G$6:$K$7600,5,"FALSO"),IF(K8="INSUMOS",VLOOKUP(B8,[3]SINAPI!$A$6:$E$7000,5,"FALSO"),IF(K8="SETOP",VLOOKUP(B8,[3]SETOP!$A$6:$D$5000,4,"FALSO"),IF(K8="SUDECAP",VLOOKUP(B8,[3]SUDECAP!$A$9:$M$5000,13,"FALSO"),"verificar"))))</f>
        <v>25,27</v>
      </c>
      <c r="M8" s="73" t="str">
        <f aca="false">IF(K8="SINAPI",VLOOKUP(B8,[3]SINAPI!$G$6:$K$7600,2,"FALSO"),IF(K8="INSUMOS",VLOOKUP(B8,[3]SINAPI!$A$6:$E$7000,2,"FALSO"),IF(K8="SETOP",VLOOKUP(B8,[3]SETOP!$A$6:$D$5000,2,"FALSO"),IF(K8="SUDECAP",VLOOKUP(B8,[3]SUDECAP!$A$9:$M$5000,3,"FALSO"),"verificar"))))</f>
        <v>PEDREIRO COM ENCARGOS COMPLEMENTARES</v>
      </c>
    </row>
    <row r="10" customFormat="false" ht="12.75" hidden="false" customHeight="false" outlineLevel="0" collapsed="false">
      <c r="A10" s="212" t="s">
        <v>254</v>
      </c>
      <c r="B10" s="213" t="s">
        <v>33</v>
      </c>
      <c r="C10" s="212" t="s">
        <v>32</v>
      </c>
      <c r="D10" s="212" t="s">
        <v>35</v>
      </c>
      <c r="E10" s="212" t="s">
        <v>255</v>
      </c>
      <c r="F10" s="212" t="s">
        <v>256</v>
      </c>
      <c r="G10" s="212" t="s">
        <v>257</v>
      </c>
    </row>
    <row r="11" customFormat="false" ht="25.5" hidden="false" customHeight="false" outlineLevel="0" collapsed="false">
      <c r="A11" s="214" t="s">
        <v>258</v>
      </c>
      <c r="B11" s="215" t="s">
        <v>191</v>
      </c>
      <c r="C11" s="216" t="s">
        <v>267</v>
      </c>
      <c r="D11" s="214" t="s">
        <v>46</v>
      </c>
      <c r="E11" s="217" t="n">
        <v>1</v>
      </c>
      <c r="F11" s="217" t="n">
        <f aca="false">SUM(G12:G17)</f>
        <v>12830.4</v>
      </c>
      <c r="G11" s="217" t="n">
        <f aca="false">E11*F11</f>
        <v>12830.4</v>
      </c>
    </row>
    <row r="12" customFormat="false" ht="39" hidden="false" customHeight="false" outlineLevel="0" collapsed="false">
      <c r="A12" s="218" t="s">
        <v>23</v>
      </c>
      <c r="B12" s="74" t="s">
        <v>268</v>
      </c>
      <c r="C12" s="219" t="s">
        <v>269</v>
      </c>
      <c r="D12" s="218" t="s">
        <v>270</v>
      </c>
      <c r="E12" s="220" t="n">
        <v>3</v>
      </c>
      <c r="F12" s="220" t="n">
        <v>843.01</v>
      </c>
      <c r="G12" s="220" t="n">
        <f aca="false">TRUNC(E12*F12,2)</f>
        <v>2529.03</v>
      </c>
      <c r="J12" s="118" t="n">
        <f aca="false">L12-F12</f>
        <v>0</v>
      </c>
      <c r="K12" s="71" t="s">
        <v>28</v>
      </c>
      <c r="L12" s="76" t="n">
        <f aca="false">IF(K12="SINAPI",VLOOKUP(B12,[3]SINAPI!$G$6:$K$7600,5,"FALSO"),IF(K12="INSUMOS",VLOOKUP(B12,[3]SINAPI!$A$6:$E$7000,5,"FALSO"),IF(K12="SETOP",VLOOKUP(B12,[3]SETOP!$A$6:$D$5000,4,"FALSO"),IF(K12="SUDECAP",VLOOKUP(B12,[3]SUDECAP!$A$9:$M$5000,13,"FALSO"),"verificar"))))</f>
        <v>843.01</v>
      </c>
      <c r="M12" s="73" t="str">
        <f aca="false">IF(K12="SINAPI",VLOOKUP(B12,[3]SINAPI!$G$6:$K$7600,2,"FALSO"),IF(K12="INSUMOS",VLOOKUP(B12,[3]SINAPI!$A$6:$E$7000,2,"FALSO"),IF(K12="SETOP",VLOOKUP(B12,[3]SETOP!$A$6:$D$5000,2,"FALSO"),IF(K12="SUDECAP",VLOOKUP(B12,[3]SUDECAP!$A$9:$M$5000,3,"FALSO"),"verificar"))))</f>
        <v>LOCAÇÃO DE BANHEIRO QUÍMICO, DIMENSÃO (110X120X230)CM, LINHA PADRÃO, CONTENDO UMA (1) PIA/HIGIENIZADOR DE MÃOS, INCLUSIVE MANUTENÇÃO E MOBILIZAÇÃO/DESMOBILIZAÇÃO</v>
      </c>
    </row>
    <row r="13" customFormat="false" ht="77.25" hidden="false" customHeight="false" outlineLevel="0" collapsed="false">
      <c r="A13" s="218" t="s">
        <v>28</v>
      </c>
      <c r="B13" s="74" t="s">
        <v>271</v>
      </c>
      <c r="C13" s="219" t="s">
        <v>272</v>
      </c>
      <c r="D13" s="218" t="s">
        <v>270</v>
      </c>
      <c r="E13" s="220" t="n">
        <v>3</v>
      </c>
      <c r="F13" s="220" t="n">
        <v>900.77</v>
      </c>
      <c r="G13" s="220" t="n">
        <f aca="false">TRUNC(E13*F13,2)</f>
        <v>2702.31</v>
      </c>
      <c r="J13" s="118" t="n">
        <f aca="false">L13-F13</f>
        <v>0</v>
      </c>
      <c r="K13" s="71" t="s">
        <v>28</v>
      </c>
      <c r="L13" s="76" t="n">
        <f aca="false">IF(K13="SINAPI",VLOOKUP(B13,[3]SINAPI!$G$6:$K$7600,5,"FALSO"),IF(K13="INSUMOS",VLOOKUP(B13,[3]SINAPI!$A$6:$E$7000,5,"FALSO"),IF(K13="SETOP",VLOOKUP(B13,[3]SETOP!$A$6:$D$5000,4,"FALSO"),IF(K13="SUDECAP",VLOOKUP(B13,[3]SUDECAP!$A$9:$M$5000,13,"FALSO"),"verificar"))))</f>
        <v>900.77</v>
      </c>
      <c r="M13" s="73" t="str">
        <f aca="false">IF(K13="SINAPI",VLOOKUP(B13,[3]SINAPI!$G$6:$K$7600,2,"FALSO"),IF(K13="INSUMOS",VLOOKUP(B13,[3]SINAPI!$A$6:$E$7000,2,"FALSO"),IF(K13="SETOP",VLOOKUP(B13,[3]SETOP!$A$6:$D$5000,2,"FALSO"),IF(K13="SUDECAP",VLOOKUP(B13,[3]SUDECAP!$A$9:$M$5000,3,"FALSO"),"verificar"))))</f>
        <v>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v>
      </c>
    </row>
    <row r="14" customFormat="false" ht="39" hidden="false" customHeight="false" outlineLevel="0" collapsed="false">
      <c r="A14" s="218" t="s">
        <v>259</v>
      </c>
      <c r="B14" s="74" t="n">
        <v>10775</v>
      </c>
      <c r="C14" s="219" t="s">
        <v>273</v>
      </c>
      <c r="D14" s="218" t="s">
        <v>274</v>
      </c>
      <c r="E14" s="220" t="n">
        <v>3</v>
      </c>
      <c r="F14" s="220" t="n">
        <v>910</v>
      </c>
      <c r="G14" s="220" t="n">
        <f aca="false">TRUNC(E14*F14,2)</f>
        <v>2730</v>
      </c>
      <c r="J14" s="118" t="n">
        <f aca="false">L14-F14</f>
        <v>0</v>
      </c>
      <c r="K14" s="71" t="s">
        <v>17</v>
      </c>
      <c r="L14" s="76" t="str">
        <f aca="false">IF(K14="SINAPI",VLOOKUP(B14,[3]SINAPI!$G$6:$K$7600,5,"FALSO"),IF(K14="INSUMOS",VLOOKUP(B14,'[3]INSUMOS SINAPI'!$A$6:$E$7000,5,"FALSO"),IF(K14="SETOP",VLOOKUP(B14,[3]SETOP!$A$6:$D$5000,4,"FALSO"),IF(K14="SUDECAP",VLOOKUP(B14,[3]SUDECAP!$A$9:$M$5000,13,"FALSO"),"verificar"))))</f>
        <v>910,00</v>
      </c>
      <c r="M14" s="73" t="str">
        <f aca="false">IF(K14="SINAPI",VLOOKUP(B14,[3]SINAPI!$G$6:$K$7600,2,"FALSO"),IF(K14="INSUMOS",VLOOKUP(B14,'[3]INSUMOS SINAPI'!$A$6:$E$7000,2,"FALSO"),IF(K14="SETOP",VLOOKUP(B14,[3]SETOP!$A$6:$D$5000,2,"FALSO"),IF(K14="SUDECAP",VLOOKUP(B14,[3]SUDECAP!$A$9:$M$5000,3,"FALSO"),"verificar"))))</f>
        <v>LOCACAO DE CONTAINER 2,30 X 6,00 M, ALT. 2,50 M, COM 1 SANITARIO, PARA ESCRITORIO, COMPLETO, SEM DIVISORIAS INTERNAS (NAO INCLUI MOBILIZACAO/DESMOBILIZACAO)</v>
      </c>
    </row>
    <row r="15" customFormat="false" ht="15" hidden="false" customHeight="false" outlineLevel="0" collapsed="false">
      <c r="A15" s="218" t="s">
        <v>28</v>
      </c>
      <c r="B15" s="74" t="s">
        <v>275</v>
      </c>
      <c r="C15" s="219" t="s">
        <v>276</v>
      </c>
      <c r="D15" s="218" t="s">
        <v>126</v>
      </c>
      <c r="E15" s="220" t="n">
        <v>1</v>
      </c>
      <c r="F15" s="220" t="n">
        <v>313.29</v>
      </c>
      <c r="G15" s="220" t="n">
        <f aca="false">TRUNC(E15*F15,2)</f>
        <v>313.29</v>
      </c>
      <c r="J15" s="118" t="n">
        <f aca="false">L15-F15</f>
        <v>0</v>
      </c>
      <c r="K15" s="71" t="s">
        <v>28</v>
      </c>
      <c r="L15" s="76" t="n">
        <f aca="false">IF(K15="SINAPI",VLOOKUP(B15,[3]SINAPI!$G$6:$K$7600,5,"FALSO"),IF(K15="INSUMOS",VLOOKUP(B15,[3]SINAPI!$A$6:$E$7000,5,"FALSO"),IF(K15="SETOP",VLOOKUP(B15,[3]SETOP!$A$6:$D$5000,4,"FALSO"),IF(K15="SUDECAP",VLOOKUP(B15,[3]SUDECAP!$A$9:$M$5000,13,"FALSO"),"verificar"))))</f>
        <v>313.29</v>
      </c>
      <c r="M15" s="73" t="str">
        <f aca="false">IF(K15="SINAPI",VLOOKUP(B15,[3]SINAPI!$G$6:$K$7600,2,"FALSO"),IF(K15="INSUMOS",VLOOKUP(B15,[3]SINAPI!$A$6:$E$7000,2,"FALSO"),IF(K15="SETOP",VLOOKUP(B15,[3]SETOP!$A$6:$D$5000,2,"FALSO"),IF(K15="SUDECAP",VLOOKUP(B15,[3]SUDECAP!$A$9:$M$5000,3,"FALSO"),"verificar"))))</f>
        <v>LIGAÇÃO PROVISÓRIA DE ENERGIA ELÉTRICA PARA CONTAINER</v>
      </c>
    </row>
    <row r="16" customFormat="false" ht="39" hidden="false" customHeight="false" outlineLevel="0" collapsed="false">
      <c r="A16" s="218" t="s">
        <v>28</v>
      </c>
      <c r="B16" s="74" t="s">
        <v>277</v>
      </c>
      <c r="C16" s="219" t="s">
        <v>278</v>
      </c>
      <c r="D16" s="218" t="s">
        <v>126</v>
      </c>
      <c r="E16" s="220" t="n">
        <v>3</v>
      </c>
      <c r="F16" s="220" t="n">
        <v>1420.66</v>
      </c>
      <c r="G16" s="220" t="n">
        <f aca="false">TRUNC(E16*F16,2)</f>
        <v>4261.98</v>
      </c>
      <c r="J16" s="118" t="n">
        <f aca="false">L16-F16</f>
        <v>0</v>
      </c>
      <c r="K16" s="71" t="s">
        <v>28</v>
      </c>
      <c r="L16" s="76" t="n">
        <f aca="false">IF(K16="SINAPI",VLOOKUP(B16,[3]SINAPI!$G$6:$K$7600,5,"FALSO"),IF(K16="INSUMOS",VLOOKUP(B16,[3]SINAPI!$A$6:$E$7000,5,"FALSO"),IF(K16="SETOP",VLOOKUP(B16,[3]SETOP!$A$6:$D$5000,4,"FALSO"),IF(K16="SUDECAP",VLOOKUP(B16,[3]SUDECAP!$A$9:$M$5000,13,"FALSO"),"verificar"))))</f>
        <v>1420.66</v>
      </c>
      <c r="M16" s="73" t="str">
        <f aca="false">IF(K16="SINAPI",VLOOKUP(B16,[3]SINAPI!$G$6:$K$7600,2,"FALSO"),IF(K16="INSUMOS",VLOOKUP(B16,[3]SINAPI!$A$6:$E$7000,2,"FALSO"),IF(K16="SETOP",VLOOKUP(B16,[3]SETOP!$A$6:$D$5000,2,"FALSO"),IF(K16="SUDECAP",VLOOKUP(B16,[3]SUDECAP!$A$9:$M$5000,3,"FALSO"),"verificar"))))</f>
        <v>MOBILIZAÇÃO E DESMOBILIZAÇÃO DE CONTAINER, INCLUSIVE CARGA, DESCARGA E TRANSPORTE EM CAMINHÃO CARROCERIA COM GUINDAUTO (MUNCK), EXCLUSIVE LOCAÇÃO DO CONTAINER</v>
      </c>
    </row>
    <row r="17" customFormat="false" ht="26.25" hidden="false" customHeight="false" outlineLevel="0" collapsed="false">
      <c r="A17" s="218" t="s">
        <v>28</v>
      </c>
      <c r="B17" s="74" t="s">
        <v>279</v>
      </c>
      <c r="C17" s="219" t="s">
        <v>280</v>
      </c>
      <c r="D17" s="218" t="s">
        <v>126</v>
      </c>
      <c r="E17" s="220" t="n">
        <v>1</v>
      </c>
      <c r="F17" s="220" t="n">
        <v>293.79</v>
      </c>
      <c r="G17" s="220" t="n">
        <f aca="false">TRUNC(E17*F17,2)</f>
        <v>293.79</v>
      </c>
      <c r="J17" s="118" t="n">
        <f aca="false">L17-F17</f>
        <v>0</v>
      </c>
      <c r="K17" s="71" t="s">
        <v>28</v>
      </c>
      <c r="L17" s="76" t="n">
        <f aca="false">IF(K17="SINAPI",VLOOKUP(B17,[3]SINAPI!$G$6:$K$7600,5,"FALSO"),IF(K17="INSUMOS",VLOOKUP(B17,[3]SINAPI!$A$6:$E$7000,5,"FALSO"),IF(K17="SETOP",VLOOKUP(B17,[3]SETOP!$A$6:$D$5000,4,"FALSO"),IF(K17="SUDECAP",VLOOKUP(B17,[3]SUDECAP!$A$9:$M$5000,13,"FALSO"),"verificar"))))</f>
        <v>293.79</v>
      </c>
      <c r="M17" s="73" t="str">
        <f aca="false">IF(K17="SINAPI",VLOOKUP(B17,[3]SINAPI!$G$6:$K$7600,2,"FALSO"),IF(K17="INSUMOS",VLOOKUP(B17,[3]SINAPI!$A$6:$E$7000,2,"FALSO"),IF(K17="SETOP",VLOOKUP(B17,[3]SETOP!$A$6:$D$5000,2,"FALSO"),IF(K17="SUDECAP",VLOOKUP(B17,[3]SUDECAP!$A$9:$M$5000,3,"FALSO"),"verificar"))))</f>
        <v>LIGAÇÃO PROVISÓRIA DE ÁGUA E ESGOTO PARA CONTAINER (ESCRITÓRIO DE OBRA)</v>
      </c>
    </row>
    <row r="19" customFormat="false" ht="12.75" hidden="false" customHeight="false" outlineLevel="0" collapsed="false">
      <c r="A19" s="212" t="s">
        <v>254</v>
      </c>
      <c r="B19" s="213" t="s">
        <v>33</v>
      </c>
      <c r="C19" s="212" t="s">
        <v>32</v>
      </c>
      <c r="D19" s="212" t="s">
        <v>35</v>
      </c>
      <c r="E19" s="212" t="s">
        <v>255</v>
      </c>
      <c r="F19" s="212" t="s">
        <v>256</v>
      </c>
      <c r="G19" s="212" t="s">
        <v>257</v>
      </c>
    </row>
    <row r="20" customFormat="false" ht="25.5" hidden="false" customHeight="false" outlineLevel="0" collapsed="false">
      <c r="A20" s="214" t="s">
        <v>258</v>
      </c>
      <c r="B20" s="215" t="s">
        <v>188</v>
      </c>
      <c r="C20" s="216" t="s">
        <v>281</v>
      </c>
      <c r="D20" s="214" t="s">
        <v>46</v>
      </c>
      <c r="E20" s="217" t="n">
        <v>1</v>
      </c>
      <c r="F20" s="217" t="n">
        <f aca="false">SUM(G21:G24)</f>
        <v>145127.19</v>
      </c>
      <c r="G20" s="217" t="n">
        <f aca="false">E20*F20</f>
        <v>145127.19</v>
      </c>
    </row>
    <row r="21" customFormat="false" ht="26.25" hidden="false" customHeight="false" outlineLevel="0" collapsed="false">
      <c r="A21" s="218" t="s">
        <v>20</v>
      </c>
      <c r="B21" s="74" t="n">
        <v>93572</v>
      </c>
      <c r="C21" s="219" t="s">
        <v>282</v>
      </c>
      <c r="D21" s="218" t="s">
        <v>283</v>
      </c>
      <c r="E21" s="220" t="n">
        <v>3</v>
      </c>
      <c r="F21" s="220" t="n">
        <v>8518.03</v>
      </c>
      <c r="G21" s="220" t="n">
        <f aca="false">TRUNC(E21*F21,2)</f>
        <v>25554.09</v>
      </c>
      <c r="J21" s="118" t="n">
        <f aca="false">L21-F21</f>
        <v>0</v>
      </c>
      <c r="K21" s="71" t="s">
        <v>20</v>
      </c>
      <c r="L21" s="76" t="str">
        <f aca="false">IF(K21="SINAPI",VLOOKUP(B21,[3]SINAPI!$G$6:$K$7600,5,"FALSO"),IF(K21="INSUMOS",VLOOKUP(B21,[3]SINAPI!$A$6:$E$7000,5,"FALSO"),IF(K21="SETOP",VLOOKUP(B21,[3]SETOP!$A$6:$D$5000,4,"FALSO"),IF(K21="SUDECAP",VLOOKUP(B21,[3]SUDECAP!$A$9:$M$5000,13,"FALSO"),"verificar"))))</f>
        <v>8.518,03</v>
      </c>
      <c r="M21" s="73" t="str">
        <f aca="false">IF(K21="SINAPI",VLOOKUP(B21,[3]SINAPI!$G$6:$K$7600,2,"FALSO"),IF(K21="INSUMOS",VLOOKUP(B21,[3]SINAPI!$A$6:$E$7000,2,"FALSO"),IF(K21="SETOP",VLOOKUP(B21,[3]SETOP!$A$6:$D$5000,2,"FALSO"),IF(K21="SUDECAP",VLOOKUP(B21,[3]SUDECAP!$A$9:$M$5000,3,"FALSO"),"verificar"))))</f>
        <v>ENCARREGADO GERAL DE OBRAS COM ENCARGOS COMPLEMENTARES</v>
      </c>
    </row>
    <row r="22" customFormat="false" ht="26.25" hidden="false" customHeight="false" outlineLevel="0" collapsed="false">
      <c r="A22" s="218" t="s">
        <v>20</v>
      </c>
      <c r="B22" s="74" t="n">
        <v>93565</v>
      </c>
      <c r="C22" s="219" t="s">
        <v>284</v>
      </c>
      <c r="D22" s="218" t="s">
        <v>283</v>
      </c>
      <c r="E22" s="220" t="n">
        <v>3</v>
      </c>
      <c r="F22" s="220" t="n">
        <v>18125.39</v>
      </c>
      <c r="G22" s="220" t="n">
        <f aca="false">TRUNC(E22*F22,2)</f>
        <v>54376.17</v>
      </c>
      <c r="J22" s="118" t="n">
        <f aca="false">L22-F22</f>
        <v>0</v>
      </c>
      <c r="K22" s="71" t="s">
        <v>20</v>
      </c>
      <c r="L22" s="76" t="str">
        <f aca="false">IF(K22="SINAPI",VLOOKUP(B22,[3]SINAPI!$G$6:$K$7600,5,"FALSO"),IF(K22="INSUMOS",VLOOKUP(B22,[3]SINAPI!$A$6:$E$7000,5,"FALSO"),IF(K22="SETOP",VLOOKUP(B22,[3]SETOP!$A$6:$D$5000,4,"FALSO"),IF(K22="SUDECAP",VLOOKUP(B22,[3]SUDECAP!$A$9:$M$5000,13,"FALSO"),"verificar"))))</f>
        <v>18.125,39</v>
      </c>
      <c r="M22" s="73" t="str">
        <f aca="false">IF(K22="SINAPI",VLOOKUP(B22,[3]SINAPI!$G$6:$K$7600,2,"FALSO"),IF(K22="INSUMOS",VLOOKUP(B22,[3]SINAPI!$A$6:$E$7000,2,"FALSO"),IF(K22="SETOP",VLOOKUP(B22,[3]SETOP!$A$6:$D$5000,2,"FALSO"),IF(K22="SUDECAP",VLOOKUP(B22,[3]SUDECAP!$A$9:$M$5000,3,"FALSO"),"verificar"))))</f>
        <v>ENGENHEIRO CIVIL DE OBRA JUNIOR COM ENCARGOS COMPLEMENTARES</v>
      </c>
    </row>
    <row r="23" customFormat="false" ht="26.25" hidden="false" customHeight="false" outlineLevel="0" collapsed="false">
      <c r="A23" s="218" t="s">
        <v>20</v>
      </c>
      <c r="B23" s="74" t="n">
        <v>100321</v>
      </c>
      <c r="C23" s="219" t="s">
        <v>285</v>
      </c>
      <c r="D23" s="218" t="s">
        <v>283</v>
      </c>
      <c r="E23" s="220" t="n">
        <v>3</v>
      </c>
      <c r="F23" s="220" t="n">
        <v>5937.46</v>
      </c>
      <c r="G23" s="220" t="n">
        <f aca="false">TRUNC(E23*F23,2)</f>
        <v>17812.38</v>
      </c>
      <c r="J23" s="118" t="n">
        <f aca="false">L23-F23</f>
        <v>0</v>
      </c>
      <c r="K23" s="71" t="s">
        <v>20</v>
      </c>
      <c r="L23" s="76" t="str">
        <f aca="false">IF(K23="SINAPI",VLOOKUP(B23,[3]SINAPI!$G$6:$K$7600,5,"FALSO"),IF(K23="INSUMOS",VLOOKUP(B23,[3]SINAPI!$A$6:$E$7000,5,"FALSO"),IF(K23="SETOP",VLOOKUP(B23,[3]SETOP!$A$6:$D$5000,4,"FALSO"),IF(K23="SUDECAP",VLOOKUP(B23,[3]SUDECAP!$A$9:$M$5000,13,"FALSO"),"verificar"))))</f>
        <v>5.937,46</v>
      </c>
      <c r="M23" s="73" t="str">
        <f aca="false">IF(K23="SINAPI",VLOOKUP(B23,[3]SINAPI!$G$6:$K$7600,2,"FALSO"),IF(K23="INSUMOS",VLOOKUP(B23,[3]SINAPI!$A$6:$E$7000,2,"FALSO"),IF(K23="SETOP",VLOOKUP(B23,[3]SETOP!$A$6:$D$5000,2,"FALSO"),IF(K23="SUDECAP",VLOOKUP(B23,[3]SUDECAP!$A$9:$M$5000,3,"FALSO"),"verificar"))))</f>
        <v>TÉCNICO EM SEGURANÇA DO TRABALHO COM ENCARGOS COMPLEMENTARES</v>
      </c>
    </row>
    <row r="24" customFormat="false" ht="15" hidden="false" customHeight="false" outlineLevel="0" collapsed="false">
      <c r="A24" s="221" t="s">
        <v>286</v>
      </c>
      <c r="B24" s="74" t="s">
        <v>287</v>
      </c>
      <c r="C24" s="219" t="s">
        <v>288</v>
      </c>
      <c r="D24" s="218" t="s">
        <v>283</v>
      </c>
      <c r="E24" s="220" t="n">
        <v>3</v>
      </c>
      <c r="F24" s="220" t="n">
        <v>15794.85</v>
      </c>
      <c r="G24" s="220" t="n">
        <f aca="false">TRUNC(E24*F24,2)</f>
        <v>47384.55</v>
      </c>
      <c r="J24" s="118" t="n">
        <f aca="false">L24-F24</f>
        <v>0</v>
      </c>
      <c r="K24" s="222" t="s">
        <v>23</v>
      </c>
      <c r="L24" s="76" t="n">
        <f aca="false">IF(K24="SINAPI",VLOOKUP(B24,[3]SINAPI!$G$6:$K$7600,5,"FALSO"),IF(K24="INSUMOS",VLOOKUP(B24,[3]SINAPI!$A$6:$E$7000,5,"FALSO"),IF(K24="SETOP",VLOOKUP(B24,[3]SETOP!$A$6:$D$5000,4,"FALSO"),IF(K24="SUDECAP",VLOOKUP(B24,[3]SUDECAP!$A$9:$M$5000,5,"FALSO"),"verificar"))))</f>
        <v>15794.85</v>
      </c>
      <c r="M24" s="73" t="str">
        <f aca="false">IF(K24="SINAPI",VLOOKUP(B24,[3]SINAPI!$G$6:$K$7600,2,"FALSO"),IF(K24="INSUMOS",VLOOKUP(B24,[3]SINAPI!$A$6:$E$7000,2,"FALSO"),IF(K24="SETOP",VLOOKUP(B24,[3]SETOP!$A$6:$D$5000,2,"FALSO"),IF(K24="SUDECAP",VLOOKUP(B24,[3]SUDECAP!$A$9:$M$5000,3,"FALSO"),"verificar"))))</f>
        <v>EQUIPE DE TOPOGRAFIA - OBRA</v>
      </c>
    </row>
    <row r="26" customFormat="false" ht="15" hidden="false" customHeight="false" outlineLevel="0" collapsed="false">
      <c r="A26" s="212" t="s">
        <v>254</v>
      </c>
      <c r="B26" s="213" t="s">
        <v>33</v>
      </c>
      <c r="C26" s="212" t="s">
        <v>32</v>
      </c>
      <c r="D26" s="212" t="s">
        <v>35</v>
      </c>
      <c r="E26" s="212" t="s">
        <v>255</v>
      </c>
      <c r="F26" s="212" t="s">
        <v>256</v>
      </c>
      <c r="G26" s="212" t="s">
        <v>257</v>
      </c>
      <c r="K26" s="222" t="s">
        <v>23</v>
      </c>
    </row>
    <row r="27" customFormat="false" ht="12.75" hidden="false" customHeight="false" outlineLevel="0" collapsed="false">
      <c r="A27" s="214" t="s">
        <v>258</v>
      </c>
      <c r="B27" s="215" t="s">
        <v>175</v>
      </c>
      <c r="C27" s="214" t="s">
        <v>176</v>
      </c>
      <c r="D27" s="214" t="s">
        <v>64</v>
      </c>
      <c r="E27" s="217" t="n">
        <v>1</v>
      </c>
      <c r="F27" s="217" t="n">
        <f aca="false">G28</f>
        <v>21.3</v>
      </c>
      <c r="G27" s="217" t="n">
        <f aca="false">E27*F27</f>
        <v>21.3</v>
      </c>
    </row>
    <row r="28" customFormat="false" ht="15" hidden="false" customHeight="false" outlineLevel="0" collapsed="false">
      <c r="A28" s="218" t="s">
        <v>20</v>
      </c>
      <c r="B28" s="74" t="n">
        <v>88316</v>
      </c>
      <c r="C28" s="218" t="s">
        <v>264</v>
      </c>
      <c r="D28" s="218" t="s">
        <v>265</v>
      </c>
      <c r="E28" s="220" t="n">
        <v>1.15</v>
      </c>
      <c r="F28" s="220" t="n">
        <v>18.53</v>
      </c>
      <c r="G28" s="220" t="n">
        <f aca="false">TRUNC(E28*F28,2)</f>
        <v>21.3</v>
      </c>
      <c r="J28" s="118" t="n">
        <f aca="false">L28-F28</f>
        <v>0</v>
      </c>
      <c r="K28" s="71" t="s">
        <v>20</v>
      </c>
      <c r="L28" s="76" t="str">
        <f aca="false">IF(K28="SINAPI",VLOOKUP(B28,[3]SINAPI!$G$6:$K$7600,5,"FALSO"),IF(K28="INSUMOS",VLOOKUP(B28,[3]SINAPI!$A$6:$E$7000,5,"FALSO"),IF(K28="SETOP",VLOOKUP(B28,[3]SETOP!$A$6:$D$5000,4,"FALSO"),IF(K28="SUDECAP",VLOOKUP(B28,[3]SUDECAP!$A$9:$M$5000,13,"FALSO"),"verificar"))))</f>
        <v>18,53</v>
      </c>
      <c r="M28" s="73" t="str">
        <f aca="false">IF(K28="SINAPI",VLOOKUP(B28,[3]SINAPI!$G$6:$K$7600,2,"FALSO"),IF(K28="INSUMOS",VLOOKUP(B28,[3]SINAPI!$A$6:$E$7000,2,"FALSO"),IF(K28="SETOP",VLOOKUP(B28,[3]SETOP!$A$6:$D$5000,2,"FALSO"),IF(K28="SUDECAP",VLOOKUP(B28,[3]SUDECAP!$A$9:$M$5000,3,"FALSO"),"verificar"))))</f>
        <v>SERVENTE COM ENCARGOS COMPLEMENTARES</v>
      </c>
    </row>
    <row r="30" customFormat="false" ht="12.75" hidden="false" customHeight="false" outlineLevel="0" collapsed="false">
      <c r="A30" s="212" t="s">
        <v>254</v>
      </c>
      <c r="B30" s="213" t="s">
        <v>33</v>
      </c>
      <c r="C30" s="212" t="s">
        <v>32</v>
      </c>
      <c r="D30" s="212" t="s">
        <v>35</v>
      </c>
      <c r="E30" s="212" t="s">
        <v>255</v>
      </c>
      <c r="F30" s="212" t="s">
        <v>256</v>
      </c>
      <c r="G30" s="212" t="s">
        <v>257</v>
      </c>
    </row>
    <row r="31" customFormat="false" ht="12.75" hidden="false" customHeight="false" outlineLevel="0" collapsed="false">
      <c r="A31" s="214" t="s">
        <v>258</v>
      </c>
      <c r="B31" s="215" t="s">
        <v>44</v>
      </c>
      <c r="C31" s="214" t="s">
        <v>45</v>
      </c>
      <c r="D31" s="214" t="s">
        <v>289</v>
      </c>
      <c r="E31" s="217" t="n">
        <v>1</v>
      </c>
      <c r="F31" s="217" t="n">
        <f aca="false">SUM(G32:G34)</f>
        <v>1670.88</v>
      </c>
      <c r="G31" s="217" t="n">
        <f aca="false">E31*F31</f>
        <v>1670.88</v>
      </c>
    </row>
    <row r="32" customFormat="false" ht="39" hidden="false" customHeight="false" outlineLevel="0" collapsed="false">
      <c r="A32" s="218" t="s">
        <v>20</v>
      </c>
      <c r="B32" s="74" t="n">
        <v>91031</v>
      </c>
      <c r="C32" s="219" t="s">
        <v>290</v>
      </c>
      <c r="D32" s="218" t="s">
        <v>92</v>
      </c>
      <c r="E32" s="220" t="n">
        <v>4</v>
      </c>
      <c r="F32" s="220" t="n">
        <v>251.37</v>
      </c>
      <c r="G32" s="220" t="n">
        <f aca="false">TRUNC(E32*F32,2)</f>
        <v>1005.48</v>
      </c>
      <c r="J32" s="118" t="n">
        <f aca="false">L32-F32</f>
        <v>0</v>
      </c>
      <c r="K32" s="71" t="s">
        <v>20</v>
      </c>
      <c r="L32" s="76" t="str">
        <f aca="false">IF(K32="SINAPI",VLOOKUP(B32,[3]SINAPI!$G$6:$K$7600,5,"FALSO"),IF(K32="INSUMOS",VLOOKUP(B32,[3]SINAPI!$A$6:$E$7000,5,"FALSO"),IF(K32="SETOP",VLOOKUP(B32,[3]SETOP!$A$6:$D$5000,4,"FALSO"),IF(K32="SUDECAP",VLOOKUP(B32,[3]SUDECAP!$A$9:$M$5000,13,"FALSO"),"verificar"))))</f>
        <v>251,37</v>
      </c>
      <c r="M32" s="73" t="str">
        <f aca="false">IF(K32="SINAPI",VLOOKUP(B32,[3]SINAPI!$G$6:$K$7600,2,"FALSO"),IF(K32="INSUMOS",VLOOKUP(B32,[3]SINAPI!$A$6:$E$7000,2,"FALSO"),IF(K32="SETOP",VLOOKUP(B32,[3]SETOP!$A$6:$D$5000,2,"FALSO"),IF(K32="SUDECAP",VLOOKUP(B32,[3]SUDECAP!$A$9:$M$5000,3,"FALSO"),"verificar"))))</f>
        <v>CAMINHÃO TRUCADO (C/ TERCEIRO EIXO) ELETRÔNICO - POTÊNCIA 231CV - PBT = 22000KG - DIST. ENTRE EIXOS 5170 MM - INCLUI CARROCERIA FIXA ABERTA DE MADEIRA - CHP DIURNO. AF_06/2015</v>
      </c>
    </row>
    <row r="33" customFormat="false" ht="51.75" hidden="false" customHeight="false" outlineLevel="0" collapsed="false">
      <c r="A33" s="218" t="s">
        <v>20</v>
      </c>
      <c r="B33" s="74" t="n">
        <v>91633</v>
      </c>
      <c r="C33" s="219" t="s">
        <v>291</v>
      </c>
      <c r="D33" s="218" t="s">
        <v>265</v>
      </c>
      <c r="E33" s="220" t="n">
        <v>4</v>
      </c>
      <c r="F33" s="220" t="n">
        <v>129.29</v>
      </c>
      <c r="G33" s="220" t="n">
        <f aca="false">TRUNC(E33*F33,2)</f>
        <v>517.16</v>
      </c>
      <c r="J33" s="118" t="n">
        <f aca="false">L33-F33</f>
        <v>0.670000000000016</v>
      </c>
      <c r="K33" s="71" t="s">
        <v>20</v>
      </c>
      <c r="L33" s="76" t="str">
        <f aca="false">IF(K33="SINAPI",VLOOKUP(B33,[3]SINAPI!$G$6:$K$7600,5,"FALSO"),IF(K33="INSUMOS",VLOOKUP(B33,[3]SINAPI!$A$6:$E$7000,5,"FALSO"),IF(K33="SETOP",VLOOKUP(B33,[3]SETOP!$A$6:$D$5000,4,"FALSO"),IF(K33="SUDECAP",VLOOKUP(B33,[3]SUDECAP!$A$9:$M$5000,13,"FALSO"),"verificar"))))</f>
        <v>129,96</v>
      </c>
      <c r="M33" s="73" t="str">
        <f aca="false">IF(K33="SINAPI",VLOOKUP(B33,[3]SINAPI!$G$6:$K$7600,2,"FALSO"),IF(K33="INSUMOS",VLOOKUP(B33,[3]SINAPI!$A$6:$E$7000,2,"FALSO"),IF(K33="SETOP",VLOOKUP(B33,[3]SETOP!$A$6:$D$5000,2,"FALSO"),IF(K33="SUDECAP",VLOOKUP(B33,[3]SUDECAP!$A$9:$M$5000,3,"FALSO"),"verificar"))))</f>
        <v>GUINDAUTO HIDRÁULICO, CAPACIDADE MÁXIMA DE CARGA 6500 KG, MOMENTO MÁXIMO DE CARGA 5,8 TM, ALCANCE MÁXIMO HORIZONTAL 7,60 M, INCLUSIVE CAMINHÃO TOCO PBT 9.700 KG, POTÊNCIA DE 160 CV - MATERIAIS NA OPERAÇÃO. AF_08/2015</v>
      </c>
    </row>
    <row r="34" customFormat="false" ht="15" hidden="false" customHeight="false" outlineLevel="0" collapsed="false">
      <c r="A34" s="218" t="s">
        <v>20</v>
      </c>
      <c r="B34" s="74" t="n">
        <v>88316</v>
      </c>
      <c r="C34" s="219" t="s">
        <v>264</v>
      </c>
      <c r="D34" s="218" t="s">
        <v>265</v>
      </c>
      <c r="E34" s="220" t="n">
        <v>8</v>
      </c>
      <c r="F34" s="220" t="n">
        <v>18.53</v>
      </c>
      <c r="G34" s="220" t="n">
        <f aca="false">TRUNC(E34*F34,2)</f>
        <v>148.24</v>
      </c>
      <c r="J34" s="118" t="n">
        <f aca="false">L34-F34</f>
        <v>0</v>
      </c>
      <c r="K34" s="71" t="s">
        <v>20</v>
      </c>
      <c r="L34" s="76" t="str">
        <f aca="false">IF(K34="SINAPI",VLOOKUP(B34,[3]SINAPI!$G$6:$K$7600,5,"FALSO"),IF(K34="INSUMOS",VLOOKUP(B34,[3]SINAPI!$A$6:$E$7000,5,"FALSO"),IF(K34="SETOP",VLOOKUP(B34,[3]SETOP!$A$6:$D$5000,4,"FALSO"),IF(K34="SUDECAP",VLOOKUP(B34,[3]SUDECAP!$A$9:$M$5000,13,"FALSO"),"verificar"))))</f>
        <v>18,53</v>
      </c>
      <c r="M34" s="73" t="str">
        <f aca="false">IF(K34="SINAPI",VLOOKUP(B34,[3]SINAPI!$G$6:$K$7600,2,"FALSO"),IF(K34="INSUMOS",VLOOKUP(B34,[3]SINAPI!$A$6:$E$7000,2,"FALSO"),IF(K34="SETOP",VLOOKUP(B34,[3]SETOP!$A$6:$D$5000,2,"FALSO"),IF(K34="SUDECAP",VLOOKUP(B34,[3]SUDECAP!$A$9:$M$5000,3,"FALSO"),"verificar"))))</f>
        <v>SERVENTE COM ENCARGOS COMPLEMENTARES</v>
      </c>
    </row>
    <row r="36" customFormat="false" ht="12.75" hidden="false" customHeight="false" outlineLevel="0" collapsed="false">
      <c r="A36" s="212" t="s">
        <v>254</v>
      </c>
      <c r="B36" s="213" t="s">
        <v>33</v>
      </c>
      <c r="C36" s="212" t="s">
        <v>32</v>
      </c>
      <c r="D36" s="212" t="s">
        <v>35</v>
      </c>
      <c r="E36" s="212" t="s">
        <v>255</v>
      </c>
      <c r="F36" s="212" t="s">
        <v>256</v>
      </c>
      <c r="G36" s="212" t="s">
        <v>257</v>
      </c>
    </row>
    <row r="37" customFormat="false" ht="12.75" hidden="false" customHeight="false" outlineLevel="0" collapsed="false">
      <c r="A37" s="214" t="s">
        <v>258</v>
      </c>
      <c r="B37" s="215" t="s">
        <v>183</v>
      </c>
      <c r="C37" s="214" t="s">
        <v>1</v>
      </c>
      <c r="D37" s="214" t="s">
        <v>289</v>
      </c>
      <c r="E37" s="217" t="n">
        <v>1</v>
      </c>
      <c r="F37" s="217" t="n">
        <f aca="false">SUM(G38:G40)</f>
        <v>1673.56</v>
      </c>
      <c r="G37" s="217" t="n">
        <f aca="false">E37*F37</f>
        <v>1673.56</v>
      </c>
    </row>
    <row r="38" customFormat="false" ht="39" hidden="false" customHeight="false" outlineLevel="0" collapsed="false">
      <c r="A38" s="218" t="s">
        <v>20</v>
      </c>
      <c r="B38" s="74" t="n">
        <v>91031</v>
      </c>
      <c r="C38" s="219" t="s">
        <v>290</v>
      </c>
      <c r="D38" s="218" t="s">
        <v>92</v>
      </c>
      <c r="E38" s="220" t="n">
        <v>4</v>
      </c>
      <c r="F38" s="220" t="n">
        <v>251.37</v>
      </c>
      <c r="G38" s="220" t="n">
        <f aca="false">TRUNC(E38*F38,2)</f>
        <v>1005.48</v>
      </c>
      <c r="J38" s="118" t="n">
        <f aca="false">L38-F38</f>
        <v>0</v>
      </c>
      <c r="K38" s="71" t="s">
        <v>20</v>
      </c>
      <c r="L38" s="76" t="str">
        <f aca="false">IF(K38="SINAPI",VLOOKUP(B38,[3]SINAPI!$G$6:$K$7600,5,"FALSO"),IF(K38="INSUMOS",VLOOKUP(B38,[3]SINAPI!$A$6:$E$7000,5,"FALSO"),IF(K38="SETOP",VLOOKUP(B38,[3]SETOP!$A$6:$D$5000,4,"FALSO"),IF(K38="SUDECAP",VLOOKUP(B38,[3]SUDECAP!$A$9:$M$5000,13,"FALSO"),"verificar"))))</f>
        <v>251,37</v>
      </c>
      <c r="M38" s="73" t="str">
        <f aca="false">IF(K38="SINAPI",VLOOKUP(B38,[3]SINAPI!$G$6:$K$7600,2,"FALSO"),IF(K38="INSUMOS",VLOOKUP(B38,[3]SINAPI!$A$6:$E$7000,2,"FALSO"),IF(K38="SETOP",VLOOKUP(B38,[3]SETOP!$A$6:$D$5000,2,"FALSO"),IF(K38="SUDECAP",VLOOKUP(B38,[3]SUDECAP!$A$9:$M$5000,3,"FALSO"),"verificar"))))</f>
        <v>CAMINHÃO TRUCADO (C/ TERCEIRO EIXO) ELETRÔNICO - POTÊNCIA 231CV - PBT = 22000KG - DIST. ENTRE EIXOS 5170 MM - INCLUI CARROCERIA FIXA ABERTA DE MADEIRA - CHP DIURNO. AF_06/2015</v>
      </c>
    </row>
    <row r="39" customFormat="false" ht="51.75" hidden="false" customHeight="false" outlineLevel="0" collapsed="false">
      <c r="A39" s="218" t="s">
        <v>20</v>
      </c>
      <c r="B39" s="74" t="n">
        <v>91633</v>
      </c>
      <c r="C39" s="219" t="s">
        <v>291</v>
      </c>
      <c r="D39" s="218" t="s">
        <v>265</v>
      </c>
      <c r="E39" s="220" t="n">
        <v>4</v>
      </c>
      <c r="F39" s="220" t="n">
        <v>129.96</v>
      </c>
      <c r="G39" s="220" t="n">
        <f aca="false">TRUNC(E39*F39,2)</f>
        <v>519.84</v>
      </c>
      <c r="J39" s="118" t="n">
        <f aca="false">L39-F39</f>
        <v>0</v>
      </c>
      <c r="K39" s="71" t="s">
        <v>20</v>
      </c>
      <c r="L39" s="76" t="str">
        <f aca="false">IF(K39="SINAPI",VLOOKUP(B39,[3]SINAPI!$G$6:$K$7600,5,"FALSO"),IF(K39="INSUMOS",VLOOKUP(B39,[3]SINAPI!$A$6:$E$7000,5,"FALSO"),IF(K39="SETOP",VLOOKUP(B39,[3]SETOP!$A$6:$D$5000,4,"FALSO"),IF(K39="SUDECAP",VLOOKUP(B39,[3]SUDECAP!$A$9:$M$5000,13,"FALSO"),"verificar"))))</f>
        <v>129,96</v>
      </c>
      <c r="M39" s="73" t="str">
        <f aca="false">IF(K39="SINAPI",VLOOKUP(B39,[3]SINAPI!$G$6:$K$7600,2,"FALSO"),IF(K39="INSUMOS",VLOOKUP(B39,[3]SINAPI!$A$6:$E$7000,2,"FALSO"),IF(K39="SETOP",VLOOKUP(B39,[3]SETOP!$A$6:$D$5000,2,"FALSO"),IF(K39="SUDECAP",VLOOKUP(B39,[3]SUDECAP!$A$9:$M$5000,3,"FALSO"),"verificar"))))</f>
        <v>GUINDAUTO HIDRÁULICO, CAPACIDADE MÁXIMA DE CARGA 6500 KG, MOMENTO MÁXIMO DE CARGA 5,8 TM, ALCANCE MÁXIMO HORIZONTAL 7,60 M, INCLUSIVE CAMINHÃO TOCO PBT 9.700 KG, POTÊNCIA DE 160 CV - MATERIAIS NA OPERAÇÃO. AF_08/2015</v>
      </c>
    </row>
    <row r="40" customFormat="false" ht="15" hidden="false" customHeight="false" outlineLevel="0" collapsed="false">
      <c r="A40" s="218" t="s">
        <v>20</v>
      </c>
      <c r="B40" s="74" t="n">
        <v>88316</v>
      </c>
      <c r="C40" s="219" t="s">
        <v>264</v>
      </c>
      <c r="D40" s="218" t="s">
        <v>265</v>
      </c>
      <c r="E40" s="220" t="n">
        <v>8</v>
      </c>
      <c r="F40" s="220" t="n">
        <v>18.53</v>
      </c>
      <c r="G40" s="220" t="n">
        <f aca="false">TRUNC(E40*F40,2)</f>
        <v>148.24</v>
      </c>
      <c r="J40" s="118" t="n">
        <f aca="false">L40-F40</f>
        <v>0</v>
      </c>
      <c r="K40" s="71" t="s">
        <v>20</v>
      </c>
      <c r="L40" s="76" t="str">
        <f aca="false">IF(K40="SINAPI",VLOOKUP(B40,[3]SINAPI!$G$6:$K$7600,5,"FALSO"),IF(K40="INSUMOS",VLOOKUP(B40,[3]SINAPI!$A$6:$E$7000,5,"FALSO"),IF(K40="SETOP",VLOOKUP(B40,[3]SETOP!$A$6:$D$5000,4,"FALSO"),IF(K40="SUDECAP",VLOOKUP(B40,[3]SUDECAP!$A$9:$M$5000,13,"FALSO"),"verificar"))))</f>
        <v>18,53</v>
      </c>
      <c r="M40" s="73" t="str">
        <f aca="false">IF(K40="SINAPI",VLOOKUP(B40,[3]SINAPI!$G$6:$K$7600,2,"FALSO"),IF(K40="INSUMOS",VLOOKUP(B40,[3]SINAPI!$A$6:$E$7000,2,"FALSO"),IF(K40="SETOP",VLOOKUP(B40,[3]SETOP!$A$6:$D$5000,2,"FALSO"),IF(K40="SUDECAP",VLOOKUP(B40,[3]SUDECAP!$A$9:$M$5000,3,"FALSO"),"verificar"))))</f>
        <v>SERVENTE COM ENCARGOS COMPLEMENTARES</v>
      </c>
    </row>
    <row r="42" customFormat="false" ht="12.75" hidden="false" customHeight="false" outlineLevel="0" collapsed="false">
      <c r="A42" s="212" t="s">
        <v>254</v>
      </c>
      <c r="B42" s="213" t="s">
        <v>33</v>
      </c>
      <c r="C42" s="212" t="s">
        <v>32</v>
      </c>
      <c r="D42" s="212" t="s">
        <v>35</v>
      </c>
      <c r="E42" s="212" t="s">
        <v>255</v>
      </c>
      <c r="F42" s="212" t="s">
        <v>256</v>
      </c>
      <c r="G42" s="212" t="s">
        <v>257</v>
      </c>
    </row>
    <row r="43" customFormat="false" ht="12.75" hidden="false" customHeight="false" outlineLevel="0" collapsed="false">
      <c r="A43" s="214" t="s">
        <v>258</v>
      </c>
      <c r="B43" s="215" t="s">
        <v>156</v>
      </c>
      <c r="C43" s="214" t="s">
        <v>157</v>
      </c>
      <c r="D43" s="214" t="s">
        <v>289</v>
      </c>
      <c r="E43" s="217" t="n">
        <v>1</v>
      </c>
      <c r="F43" s="217" t="n">
        <f aca="false">SUM(G44:G48)</f>
        <v>667.32</v>
      </c>
      <c r="G43" s="217" t="n">
        <f aca="false">E43*F43</f>
        <v>667.32</v>
      </c>
    </row>
    <row r="44" customFormat="false" ht="30" hidden="false" customHeight="false" outlineLevel="0" collapsed="false">
      <c r="A44" s="218" t="s">
        <v>259</v>
      </c>
      <c r="B44" s="74" t="n">
        <v>4730</v>
      </c>
      <c r="C44" s="219" t="s">
        <v>292</v>
      </c>
      <c r="D44" s="218" t="s">
        <v>293</v>
      </c>
      <c r="E44" s="220" t="n">
        <v>1.1</v>
      </c>
      <c r="F44" s="220" t="n">
        <v>120.03</v>
      </c>
      <c r="G44" s="220" t="n">
        <f aca="false">TRUNC(E44*F44,2)</f>
        <v>132.03</v>
      </c>
      <c r="J44" s="118" t="n">
        <f aca="false">L44-F44</f>
        <v>0</v>
      </c>
      <c r="K44" s="71" t="s">
        <v>17</v>
      </c>
      <c r="L44" s="76" t="str">
        <f aca="false">IF(K44="SINAPI",VLOOKUP(B44,[3]SINAPI!$G$6:$K$7600,5,"FALSO"),IF(K44="INSUMOS",VLOOKUP(B44,'[3]INSUMOS SINAPI'!$A$6:$E$7000,5,"FALSO"),IF(K44="SETOP",VLOOKUP(B44,[3]SETOP!$A$6:$D$5000,4,"FALSO"),IF(K44="SUDECAP",VLOOKUP(B44,[3]SUDECAP!$A$9:$M$5000,13,"FALSO"),"verificar"))))</f>
        <v>120,03</v>
      </c>
      <c r="M44" s="73" t="str">
        <f aca="false">IF(K44="SINAPI",VLOOKUP(B44,[3]SINAPI!$G$6:$K$7600,2,"FALSO"),IF(K44="INSUMOS",VLOOKUP(B44,'[3]INSUMOS SINAPI'!$A$6:$E$7000,2,"FALSO"),IF(K44="SETOP",VLOOKUP(B44,[3]SETOP!$A$6:$D$5000,2,"FALSO"),IF(K44="SUDECAP",VLOOKUP(B44,[3]SUDECAP!$A$9:$M$5000,3,"FALSO"),"verificar"))))</f>
        <v>PEDRA DE MAO OU PEDRA RACHAO PARA ARRIMO/FUNDACAO (POSTO PEDREIRA/FORNECEDOR, SEM FRETE)</v>
      </c>
    </row>
    <row r="45" customFormat="false" ht="39" hidden="false" customHeight="false" outlineLevel="0" collapsed="false">
      <c r="A45" s="218" t="s">
        <v>20</v>
      </c>
      <c r="B45" s="74" t="n">
        <v>87307</v>
      </c>
      <c r="C45" s="219" t="s">
        <v>294</v>
      </c>
      <c r="D45" s="218" t="s">
        <v>64</v>
      </c>
      <c r="E45" s="220" t="n">
        <v>0.15</v>
      </c>
      <c r="F45" s="220" t="n">
        <v>558.17</v>
      </c>
      <c r="G45" s="220" t="n">
        <f aca="false">TRUNC(E45*F45,2)</f>
        <v>83.72</v>
      </c>
      <c r="J45" s="118" t="n">
        <f aca="false">L45-F45</f>
        <v>0</v>
      </c>
      <c r="K45" s="71" t="s">
        <v>20</v>
      </c>
      <c r="L45" s="76" t="str">
        <f aca="false">IF(K45="SINAPI",VLOOKUP(B45,[3]SINAPI!$G$6:$K$7600,5,"FALSO"),IF(K45="INSUMOS",VLOOKUP(B45,[3]SINAPI!$A$6:$E$7000,5,"FALSO"),IF(K45="SETOP",VLOOKUP(B45,[3]SETOP!$A$6:$D$5000,4,"FALSO"),IF(K45="SUDECAP",VLOOKUP(B45,[3]SUDECAP!$A$9:$M$5000,13,"FALSO"),"verificar"))))</f>
        <v>558,17</v>
      </c>
      <c r="M45" s="73" t="str">
        <f aca="false">IF(K45="SINAPI",VLOOKUP(B45,[3]SINAPI!$G$6:$K$7600,2,"FALSO"),IF(K45="INSUMOS",VLOOKUP(B45,[3]SINAPI!$A$6:$E$7000,2,"FALSO"),IF(K45="SETOP",VLOOKUP(B45,[3]SETOP!$A$6:$D$5000,2,"FALSO"),IF(K45="SUDECAP",VLOOKUP(B45,[3]SUDECAP!$A$9:$M$5000,3,"FALSO"),"verificar"))))</f>
        <v>ARGAMASSA TRAÇO 1:6 (EM VOLUME DE CIMENTO E AREIA MÉDIA ÚMIDA) PARA CONTRAPISO, PREPARO MECÂNICO COM BETONEIRA 400 L. AF_08/2019</v>
      </c>
    </row>
    <row r="46" customFormat="false" ht="15" hidden="false" customHeight="false" outlineLevel="0" collapsed="false">
      <c r="A46" s="218" t="s">
        <v>20</v>
      </c>
      <c r="B46" s="74" t="n">
        <v>88309</v>
      </c>
      <c r="C46" s="219" t="s">
        <v>266</v>
      </c>
      <c r="D46" s="218" t="s">
        <v>265</v>
      </c>
      <c r="E46" s="220" t="n">
        <v>7.2</v>
      </c>
      <c r="F46" s="220" t="n">
        <v>25.27</v>
      </c>
      <c r="G46" s="220" t="n">
        <f aca="false">TRUNC(E46*F46,2)</f>
        <v>181.94</v>
      </c>
      <c r="J46" s="118" t="n">
        <f aca="false">L46-F46</f>
        <v>0</v>
      </c>
      <c r="K46" s="71" t="s">
        <v>20</v>
      </c>
      <c r="L46" s="76" t="str">
        <f aca="false">IF(K46="SINAPI",VLOOKUP(B46,[3]SINAPI!$G$6:$K$7600,5,"FALSO"),IF(K46="INSUMOS",VLOOKUP(B46,[3]SINAPI!$A$6:$E$7000,5,"FALSO"),IF(K46="SETOP",VLOOKUP(B46,[3]SETOP!$A$6:$D$5000,4,"FALSO"),IF(K46="SUDECAP",VLOOKUP(B46,[3]SUDECAP!$A$9:$M$5000,13,"FALSO"),"verificar"))))</f>
        <v>25,27</v>
      </c>
      <c r="M46" s="73" t="str">
        <f aca="false">IF(K46="SINAPI",VLOOKUP(B46,[3]SINAPI!$G$6:$K$7600,2,"FALSO"),IF(K46="INSUMOS",VLOOKUP(B46,[3]SINAPI!$A$6:$E$7000,2,"FALSO"),IF(K46="SETOP",VLOOKUP(B46,[3]SETOP!$A$6:$D$5000,2,"FALSO"),IF(K46="SUDECAP",VLOOKUP(B46,[3]SUDECAP!$A$9:$M$5000,3,"FALSO"),"verificar"))))</f>
        <v>PEDREIRO COM ENCARGOS COMPLEMENTARES</v>
      </c>
    </row>
    <row r="47" customFormat="false" ht="15" hidden="false" customHeight="false" outlineLevel="0" collapsed="false">
      <c r="A47" s="218" t="s">
        <v>20</v>
      </c>
      <c r="B47" s="74" t="n">
        <v>88316</v>
      </c>
      <c r="C47" s="219" t="s">
        <v>264</v>
      </c>
      <c r="D47" s="218" t="s">
        <v>265</v>
      </c>
      <c r="E47" s="220" t="n">
        <v>10.2</v>
      </c>
      <c r="F47" s="220" t="n">
        <v>18.53</v>
      </c>
      <c r="G47" s="220" t="n">
        <f aca="false">TRUNC(E47*F47,2)</f>
        <v>189</v>
      </c>
      <c r="J47" s="118" t="n">
        <f aca="false">L47-F47</f>
        <v>0</v>
      </c>
      <c r="K47" s="71" t="s">
        <v>20</v>
      </c>
      <c r="L47" s="76" t="str">
        <f aca="false">IF(K47="SINAPI",VLOOKUP(B47,[3]SINAPI!$G$6:$K$7600,5,"FALSO"),IF(K47="INSUMOS",VLOOKUP(B47,[3]SINAPI!$A$6:$E$7000,5,"FALSO"),IF(K47="SETOP",VLOOKUP(B47,[3]SETOP!$A$6:$D$5000,4,"FALSO"),IF(K47="SUDECAP",VLOOKUP(B47,[3]SUDECAP!$A$9:$M$5000,13,"FALSO"),"verificar"))))</f>
        <v>18,53</v>
      </c>
      <c r="M47" s="73" t="str">
        <f aca="false">IF(K47="SINAPI",VLOOKUP(B47,[3]SINAPI!$G$6:$K$7600,2,"FALSO"),IF(K47="INSUMOS",VLOOKUP(B47,[3]SINAPI!$A$6:$E$7000,2,"FALSO"),IF(K47="SETOP",VLOOKUP(B47,[3]SETOP!$A$6:$D$5000,2,"FALSO"),IF(K47="SUDECAP",VLOOKUP(B47,[3]SUDECAP!$A$9:$M$5000,3,"FALSO"),"verificar"))))</f>
        <v>SERVENTE COM ENCARGOS COMPLEMENTARES</v>
      </c>
    </row>
    <row r="48" customFormat="false" ht="26.25" hidden="false" customHeight="false" outlineLevel="0" collapsed="false">
      <c r="A48" s="218" t="s">
        <v>20</v>
      </c>
      <c r="B48" s="74" t="n">
        <v>93358</v>
      </c>
      <c r="C48" s="219" t="s">
        <v>295</v>
      </c>
      <c r="D48" s="218" t="s">
        <v>64</v>
      </c>
      <c r="E48" s="220" t="n">
        <v>1.1</v>
      </c>
      <c r="F48" s="220" t="n">
        <v>73.3</v>
      </c>
      <c r="G48" s="220" t="n">
        <f aca="false">TRUNC(E48*F48,2)</f>
        <v>80.63</v>
      </c>
      <c r="J48" s="118" t="n">
        <f aca="false">L48-F48</f>
        <v>0</v>
      </c>
      <c r="K48" s="71" t="s">
        <v>20</v>
      </c>
      <c r="L48" s="76" t="str">
        <f aca="false">IF(K48="SINAPI",VLOOKUP(B48,[3]SINAPI!$G$6:$K$7600,5,"FALSO"),IF(K48="INSUMOS",VLOOKUP(B48,[3]SINAPI!$A$6:$E$7000,5,"FALSO"),IF(K48="SETOP",VLOOKUP(B48,[3]SETOP!$A$6:$D$5000,4,"FALSO"),IF(K48="SUDECAP",VLOOKUP(B48,[3]SUDECAP!$A$9:$M$5000,13,"FALSO"),"verificar"))))</f>
        <v>73,30</v>
      </c>
      <c r="M48" s="73" t="str">
        <f aca="false">IF(K48="SINAPI",VLOOKUP(B48,[3]SINAPI!$G$6:$K$7600,2,"FALSO"),IF(K48="INSUMOS",VLOOKUP(B48,[3]SINAPI!$A$6:$E$7000,2,"FALSO"),IF(K48="SETOP",VLOOKUP(B48,[3]SETOP!$A$6:$D$5000,2,"FALSO"),IF(K48="SUDECAP",VLOOKUP(B48,[3]SUDECAP!$A$9:$M$5000,3,"FALSO"),"verificar"))))</f>
        <v>ESCAVAÇÃO MANUAL DE VALA COM PROFUNDIDADE MENOR OU IGUAL A 1,30 M. AF_02/2021</v>
      </c>
    </row>
    <row r="50" customFormat="false" ht="12.75" hidden="false" customHeight="false" outlineLevel="0" collapsed="false">
      <c r="A50" s="212" t="s">
        <v>254</v>
      </c>
      <c r="B50" s="213" t="s">
        <v>33</v>
      </c>
      <c r="C50" s="212" t="s">
        <v>32</v>
      </c>
      <c r="D50" s="212" t="s">
        <v>35</v>
      </c>
      <c r="E50" s="212" t="s">
        <v>255</v>
      </c>
      <c r="F50" s="212" t="s">
        <v>256</v>
      </c>
      <c r="G50" s="212" t="s">
        <v>257</v>
      </c>
    </row>
    <row r="51" customFormat="false" ht="12.75" hidden="false" customHeight="false" outlineLevel="0" collapsed="false">
      <c r="A51" s="214" t="s">
        <v>258</v>
      </c>
      <c r="B51" s="215" t="s">
        <v>162</v>
      </c>
      <c r="C51" s="214" t="s">
        <v>163</v>
      </c>
      <c r="D51" s="214" t="s">
        <v>289</v>
      </c>
      <c r="E51" s="217" t="n">
        <v>1</v>
      </c>
      <c r="F51" s="217" t="n">
        <f aca="false">SUM(G52:G54)</f>
        <v>77.48</v>
      </c>
      <c r="G51" s="217" t="n">
        <f aca="false">E51*F51</f>
        <v>77.48</v>
      </c>
    </row>
    <row r="52" customFormat="false" ht="26.25" hidden="false" customHeight="false" outlineLevel="0" collapsed="false">
      <c r="A52" s="218" t="s">
        <v>20</v>
      </c>
      <c r="B52" s="74" t="n">
        <v>94975</v>
      </c>
      <c r="C52" s="219" t="s">
        <v>296</v>
      </c>
      <c r="D52" s="218" t="s">
        <v>64</v>
      </c>
      <c r="E52" s="220" t="n">
        <v>0.14</v>
      </c>
      <c r="F52" s="220" t="n">
        <v>509.31</v>
      </c>
      <c r="G52" s="220" t="n">
        <f aca="false">TRUNC(E52*F52,2)</f>
        <v>71.3</v>
      </c>
      <c r="J52" s="118" t="n">
        <f aca="false">L52-F52</f>
        <v>0</v>
      </c>
      <c r="K52" s="71" t="s">
        <v>20</v>
      </c>
      <c r="L52" s="76" t="str">
        <f aca="false">IF(K52="SINAPI",VLOOKUP(B52,[3]SINAPI!$G$6:$K$7600,5,"FALSO"),IF(K52="INSUMOS",VLOOKUP(B52,[3]SINAPI!$A$6:$E$7000,5,"FALSO"),IF(K52="SETOP",VLOOKUP(B52,[3]SETOP!$A$6:$D$5000,4,"FALSO"),IF(K52="SUDECAP",VLOOKUP(B52,[3]SUDECAP!$A$9:$M$5000,13,"FALSO"),"verificar"))))</f>
        <v>509,31</v>
      </c>
      <c r="M52" s="73" t="str">
        <f aca="false">IF(K52="SINAPI",VLOOKUP(B52,[3]SINAPI!$G$6:$K$7600,2,"FALSO"),IF(K52="INSUMOS",VLOOKUP(B52,[3]SINAPI!$A$6:$E$7000,2,"FALSO"),IF(K52="SETOP",VLOOKUP(B52,[3]SETOP!$A$6:$D$5000,2,"FALSO"),IF(K52="SUDECAP",VLOOKUP(B52,[3]SUDECAP!$A$9:$M$5000,3,"FALSO"),"verificar"))))</f>
        <v>CONCRETO FCK = 15MPA, TRAÇO 1:3,4:3,5 (EM MASSA SECA DE CIMENTO/ AREIA MÉDIA/ BRITA 1) - PREPARO MANUAL. AF_05/2021</v>
      </c>
    </row>
    <row r="53" customFormat="false" ht="39" hidden="false" customHeight="false" outlineLevel="0" collapsed="false">
      <c r="A53" s="218" t="s">
        <v>20</v>
      </c>
      <c r="B53" s="74" t="n">
        <v>96536</v>
      </c>
      <c r="C53" s="219" t="s">
        <v>297</v>
      </c>
      <c r="D53" s="218" t="s">
        <v>50</v>
      </c>
      <c r="E53" s="220" t="n">
        <v>0.1</v>
      </c>
      <c r="F53" s="220" t="n">
        <v>61.83</v>
      </c>
      <c r="G53" s="220" t="n">
        <f aca="false">TRUNC(E53*F53,2)</f>
        <v>6.18</v>
      </c>
      <c r="J53" s="118" t="n">
        <f aca="false">L53-F53</f>
        <v>0</v>
      </c>
      <c r="K53" s="71" t="s">
        <v>20</v>
      </c>
      <c r="L53" s="76" t="str">
        <f aca="false">IF(K53="SINAPI",VLOOKUP(B53,[3]SINAPI!$G$6:$K$7600,5,"FALSO"),IF(K53="INSUMOS",VLOOKUP(B53,[3]SINAPI!$A$6:$E$7000,5,"FALSO"),IF(K53="SETOP",VLOOKUP(B53,[3]SETOP!$A$6:$D$5000,4,"FALSO"),IF(K53="SUDECAP",VLOOKUP(B53,[3]SUDECAP!$A$9:$M$5000,13,"FALSO"),"verificar"))))</f>
        <v>61,83</v>
      </c>
      <c r="M53" s="73" t="str">
        <f aca="false">IF(K53="SINAPI",VLOOKUP(B53,[3]SINAPI!$G$6:$K$7600,2,"FALSO"),IF(K53="INSUMOS",VLOOKUP(B53,[3]SINAPI!$A$6:$E$7000,2,"FALSO"),IF(K53="SETOP",VLOOKUP(B53,[3]SETOP!$A$6:$D$5000,2,"FALSO"),IF(K53="SUDECAP",VLOOKUP(B53,[3]SUDECAP!$A$9:$M$5000,3,"FALSO"),"verificar"))))</f>
        <v>FABRICAÇÃO, MONTAGEM E DESMONTAGEM DE FÔRMA PARA VIGA BALDRAME, EM MADEIRA SERRADA, E=25 MM, 4 UTILIZAÇÕES. AF_01/2024</v>
      </c>
    </row>
  </sheetData>
  <conditionalFormatting sqref="L12">
    <cfRule type="cellIs" priority="2" operator="equal" aboveAverage="0" equalAverage="0" bottom="0" percent="0" rank="0" text="" dxfId="38">
      <formula>$F12</formula>
    </cfRule>
  </conditionalFormatting>
  <conditionalFormatting sqref="L12">
    <cfRule type="cellIs" priority="3" operator="equal" aboveAverage="0" equalAverage="0" bottom="0" percent="0" rank="0" text="" dxfId="39">
      <formula>$F12</formula>
    </cfRule>
  </conditionalFormatting>
  <conditionalFormatting sqref="L15">
    <cfRule type="cellIs" priority="4" operator="equal" aboveAverage="0" equalAverage="0" bottom="0" percent="0" rank="0" text="" dxfId="40">
      <formula>$F15</formula>
    </cfRule>
  </conditionalFormatting>
  <conditionalFormatting sqref="L52:L53">
    <cfRule type="cellIs" priority="5" operator="equal" aboveAverage="0" equalAverage="0" bottom="0" percent="0" rank="0" text="" dxfId="41">
      <formula>$F52</formula>
    </cfRule>
    <cfRule type="cellIs" priority="6" operator="equal" aboveAverage="0" equalAverage="0" bottom="0" percent="0" rank="0" text="" dxfId="42">
      <formula>$F52</formula>
    </cfRule>
  </conditionalFormatting>
  <conditionalFormatting sqref="L45:L48">
    <cfRule type="cellIs" priority="7" operator="equal" aboveAverage="0" equalAverage="0" bottom="0" percent="0" rank="0" text="" dxfId="43">
      <formula>$F45</formula>
    </cfRule>
    <cfRule type="cellIs" priority="8" operator="equal" aboveAverage="0" equalAverage="0" bottom="0" percent="0" rank="0" text="" dxfId="44">
      <formula>$F45</formula>
    </cfRule>
  </conditionalFormatting>
  <conditionalFormatting sqref="L44">
    <cfRule type="cellIs" priority="9" operator="equal" aboveAverage="0" equalAverage="0" bottom="0" percent="0" rank="0" text="" dxfId="45">
      <formula>$F44</formula>
    </cfRule>
  </conditionalFormatting>
  <conditionalFormatting sqref="L23">
    <cfRule type="cellIs" priority="10" operator="equal" aboveAverage="0" equalAverage="0" bottom="0" percent="0" rank="0" text="" dxfId="46">
      <formula>$F23</formula>
    </cfRule>
  </conditionalFormatting>
  <conditionalFormatting sqref="L23">
    <cfRule type="cellIs" priority="11" operator="equal" aboveAverage="0" equalAverage="0" bottom="0" percent="0" rank="0" text="" dxfId="47">
      <formula>$F23</formula>
    </cfRule>
  </conditionalFormatting>
  <conditionalFormatting sqref="L14">
    <cfRule type="cellIs" priority="12" operator="equal" aboveAverage="0" equalAverage="0" bottom="0" percent="0" rank="0" text="" dxfId="48">
      <formula>$F14</formula>
    </cfRule>
  </conditionalFormatting>
  <conditionalFormatting sqref="L12">
    <cfRule type="cellIs" priority="13" operator="equal" aboveAverage="0" equalAverage="0" bottom="0" percent="0" rank="0" text="" dxfId="49">
      <formula>$F12</formula>
    </cfRule>
  </conditionalFormatting>
  <conditionalFormatting sqref="L12">
    <cfRule type="cellIs" priority="14" operator="equal" aboveAverage="0" equalAverage="0" bottom="0" percent="0" rank="0" text="" dxfId="50">
      <formula>$F12</formula>
    </cfRule>
  </conditionalFormatting>
  <conditionalFormatting sqref="L17">
    <cfRule type="cellIs" priority="15" operator="equal" aboveAverage="0" equalAverage="0" bottom="0" percent="0" rank="0" text="" dxfId="51">
      <formula>$F17</formula>
    </cfRule>
  </conditionalFormatting>
  <conditionalFormatting sqref="L16">
    <cfRule type="cellIs" priority="16" operator="equal" aboveAverage="0" equalAverage="0" bottom="0" percent="0" rank="0" text="" dxfId="52">
      <formula>$F16</formula>
    </cfRule>
  </conditionalFormatting>
  <conditionalFormatting sqref="L13:L14">
    <cfRule type="cellIs" priority="17" operator="equal" aboveAverage="0" equalAverage="0" bottom="0" percent="0" rank="0" text="" dxfId="53">
      <formula>$F13</formula>
    </cfRule>
  </conditionalFormatting>
  <conditionalFormatting sqref="L40">
    <cfRule type="cellIs" priority="18" operator="equal" aboveAverage="0" equalAverage="0" bottom="0" percent="0" rank="0" text="" dxfId="54">
      <formula>$F40</formula>
    </cfRule>
  </conditionalFormatting>
  <conditionalFormatting sqref="L40">
    <cfRule type="cellIs" priority="19" operator="equal" aboveAverage="0" equalAverage="0" bottom="0" percent="0" rank="0" text="" dxfId="55">
      <formula>$F40</formula>
    </cfRule>
  </conditionalFormatting>
  <conditionalFormatting sqref="L39">
    <cfRule type="cellIs" priority="20" operator="equal" aboveAverage="0" equalAverage="0" bottom="0" percent="0" rank="0" text="" dxfId="56">
      <formula>$F39</formula>
    </cfRule>
  </conditionalFormatting>
  <conditionalFormatting sqref="L39">
    <cfRule type="cellIs" priority="21" operator="equal" aboveAverage="0" equalAverage="0" bottom="0" percent="0" rank="0" text="" dxfId="57">
      <formula>$F39</formula>
    </cfRule>
  </conditionalFormatting>
  <conditionalFormatting sqref="L38">
    <cfRule type="cellIs" priority="22" operator="equal" aboveAverage="0" equalAverage="0" bottom="0" percent="0" rank="0" text="" dxfId="58">
      <formula>$F38</formula>
    </cfRule>
  </conditionalFormatting>
  <conditionalFormatting sqref="L38">
    <cfRule type="cellIs" priority="23" operator="equal" aboveAverage="0" equalAverage="0" bottom="0" percent="0" rank="0" text="" dxfId="59">
      <formula>$F38</formula>
    </cfRule>
  </conditionalFormatting>
  <conditionalFormatting sqref="L34">
    <cfRule type="cellIs" priority="24" operator="equal" aboveAverage="0" equalAverage="0" bottom="0" percent="0" rank="0" text="" dxfId="60">
      <formula>$F34</formula>
    </cfRule>
  </conditionalFormatting>
  <conditionalFormatting sqref="L34">
    <cfRule type="cellIs" priority="25" operator="equal" aboveAverage="0" equalAverage="0" bottom="0" percent="0" rank="0" text="" dxfId="61">
      <formula>$F34</formula>
    </cfRule>
  </conditionalFormatting>
  <conditionalFormatting sqref="L33">
    <cfRule type="cellIs" priority="26" operator="equal" aboveAverage="0" equalAverage="0" bottom="0" percent="0" rank="0" text="" dxfId="62">
      <formula>$F33</formula>
    </cfRule>
  </conditionalFormatting>
  <conditionalFormatting sqref="L33">
    <cfRule type="cellIs" priority="27" operator="equal" aboveAverage="0" equalAverage="0" bottom="0" percent="0" rank="0" text="" dxfId="63">
      <formula>$F33</formula>
    </cfRule>
  </conditionalFormatting>
  <conditionalFormatting sqref="L32">
    <cfRule type="cellIs" priority="28" operator="equal" aboveAverage="0" equalAverage="0" bottom="0" percent="0" rank="0" text="" dxfId="64">
      <formula>$F32</formula>
    </cfRule>
  </conditionalFormatting>
  <conditionalFormatting sqref="L32">
    <cfRule type="cellIs" priority="29" operator="equal" aboveAverage="0" equalAverage="0" bottom="0" percent="0" rank="0" text="" dxfId="65">
      <formula>$F32</formula>
    </cfRule>
  </conditionalFormatting>
  <conditionalFormatting sqref="L28">
    <cfRule type="cellIs" priority="30" operator="equal" aboveAverage="0" equalAverage="0" bottom="0" percent="0" rank="0" text="" dxfId="66">
      <formula>$F28</formula>
    </cfRule>
  </conditionalFormatting>
  <conditionalFormatting sqref="L28">
    <cfRule type="cellIs" priority="31" operator="equal" aboveAverage="0" equalAverage="0" bottom="0" percent="0" rank="0" text="" dxfId="67">
      <formula>$F28</formula>
    </cfRule>
  </conditionalFormatting>
  <conditionalFormatting sqref="L24">
    <cfRule type="cellIs" priority="32" operator="equal" aboveAverage="0" equalAverage="0" bottom="0" percent="0" rank="0" text="" dxfId="68">
      <formula>$F24</formula>
    </cfRule>
  </conditionalFormatting>
  <conditionalFormatting sqref="L24">
    <cfRule type="cellIs" priority="33" operator="equal" aboveAverage="0" equalAverage="0" bottom="0" percent="0" rank="0" text="" dxfId="69">
      <formula>$F24</formula>
    </cfRule>
  </conditionalFormatting>
  <conditionalFormatting sqref="L22:L23">
    <cfRule type="cellIs" priority="34" operator="equal" aboveAverage="0" equalAverage="0" bottom="0" percent="0" rank="0" text="" dxfId="70">
      <formula>$F22</formula>
    </cfRule>
    <cfRule type="cellIs" priority="35" operator="equal" aboveAverage="0" equalAverage="0" bottom="0" percent="0" rank="0" text="" dxfId="71">
      <formula>$F22</formula>
    </cfRule>
  </conditionalFormatting>
  <conditionalFormatting sqref="L21">
    <cfRule type="cellIs" priority="36" operator="equal" aboveAverage="0" equalAverage="0" bottom="0" percent="0" rank="0" text="" dxfId="72">
      <formula>$F21</formula>
    </cfRule>
  </conditionalFormatting>
  <conditionalFormatting sqref="L21">
    <cfRule type="cellIs" priority="37" operator="equal" aboveAverage="0" equalAverage="0" bottom="0" percent="0" rank="0" text="" dxfId="73">
      <formula>$F21</formula>
    </cfRule>
  </conditionalFormatting>
  <conditionalFormatting sqref="L8">
    <cfRule type="cellIs" priority="38" operator="equal" aboveAverage="0" equalAverage="0" bottom="0" percent="0" rank="0" text="" dxfId="74">
      <formula>$F8</formula>
    </cfRule>
  </conditionalFormatting>
  <conditionalFormatting sqref="L8">
    <cfRule type="cellIs" priority="39" operator="equal" aboveAverage="0" equalAverage="0" bottom="0" percent="0" rank="0" text="" dxfId="75">
      <formula>$F8</formula>
    </cfRule>
  </conditionalFormatting>
  <conditionalFormatting sqref="L7">
    <cfRule type="cellIs" priority="40" operator="equal" aboveAverage="0" equalAverage="0" bottom="0" percent="0" rank="0" text="" dxfId="76">
      <formula>$F7</formula>
    </cfRule>
  </conditionalFormatting>
  <conditionalFormatting sqref="L7">
    <cfRule type="cellIs" priority="41" operator="equal" aboveAverage="0" equalAverage="0" bottom="0" percent="0" rank="0" text="" dxfId="77">
      <formula>$F7</formula>
    </cfRule>
  </conditionalFormatting>
  <conditionalFormatting sqref="L15">
    <cfRule type="cellIs" priority="42" operator="equal" aboveAverage="0" equalAverage="0" bottom="0" percent="0" rank="0" text="" dxfId="78">
      <formula>$F15</formula>
    </cfRule>
  </conditionalFormatting>
  <conditionalFormatting sqref="L6">
    <cfRule type="cellIs" priority="43" operator="equal" aboveAverage="0" equalAverage="0" bottom="0" percent="0" rank="0" text="" dxfId="79">
      <formula>$F6</formula>
    </cfRule>
  </conditionalFormatting>
  <conditionalFormatting sqref="L5">
    <cfRule type="cellIs" priority="44" operator="equal" aboveAverage="0" equalAverage="0" bottom="0" percent="0" rank="0" text="" dxfId="80">
      <formula>$F5</formula>
    </cfRule>
  </conditionalFormatting>
  <dataValidations count="1">
    <dataValidation allowBlank="true" errorStyle="stop" operator="between" showDropDown="false" showErrorMessage="true" showInputMessage="true" sqref="K5:K8 K12:K17 K21:K23 K28 K32:K34 K38:K40 K44:K48 K52:K53" type="list">
      <formula1>$K$5:$K$9</formula1>
      <formula2>0</formula2>
    </dataValidation>
  </dataValidation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X90"/>
  <sheetViews>
    <sheetView showFormulas="false" showGridLines="false" showRowColHeaders="true" showZeros="false" rightToLeft="false" tabSelected="true" showOutlineSymbols="true" defaultGridColor="true" view="pageBreakPreview" topLeftCell="A1" colorId="64" zoomScale="100" zoomScaleNormal="100" zoomScalePageLayoutView="100" workbookViewId="0">
      <selection pane="topLeft" activeCell="C18" activeCellId="0" sqref="C18"/>
    </sheetView>
  </sheetViews>
  <sheetFormatPr defaultColWidth="9.1484375" defaultRowHeight="12.75" zeroHeight="false" outlineLevelRow="0" outlineLevelCol="0"/>
  <cols>
    <col collapsed="false" customWidth="true" hidden="false" outlineLevel="0" max="1" min="1" style="1" width="8.71"/>
    <col collapsed="false" customWidth="true" hidden="false" outlineLevel="0" max="2" min="2" style="1" width="15.57"/>
    <col collapsed="false" customWidth="true" hidden="false" outlineLevel="0" max="3" min="3" style="1" width="53.57"/>
    <col collapsed="false" customWidth="true" hidden="false" outlineLevel="0" max="4" min="4" style="1" width="9.57"/>
    <col collapsed="false" customWidth="true" hidden="false" outlineLevel="0" max="5" min="5" style="2" width="11.71"/>
    <col collapsed="false" customWidth="true" hidden="false" outlineLevel="0" max="6" min="6" style="3" width="13.42"/>
    <col collapsed="false" customWidth="true" hidden="false" outlineLevel="0" max="7" min="7" style="3" width="11.71"/>
    <col collapsed="false" customWidth="true" hidden="false" outlineLevel="0" max="8" min="8" style="3" width="13.71"/>
    <col collapsed="false" customWidth="true" hidden="false" outlineLevel="0" max="9" min="9" style="4" width="12.71"/>
    <col collapsed="false" customWidth="true" hidden="false" outlineLevel="0" max="11" min="11" style="6" width="12.15"/>
    <col collapsed="false" customWidth="false" hidden="false" outlineLevel="0" max="12" min="12" style="6" width="9.14"/>
    <col collapsed="false" customWidth="false" hidden="false" outlineLevel="0" max="24" min="13" style="7" width="9.14"/>
  </cols>
  <sheetData>
    <row r="1" customFormat="false" ht="12.75" hidden="false" customHeight="true" outlineLevel="0" collapsed="false">
      <c r="A1" s="8"/>
      <c r="B1" s="8"/>
      <c r="C1" s="9"/>
      <c r="D1" s="9"/>
      <c r="E1" s="9"/>
      <c r="F1" s="9"/>
      <c r="G1" s="9"/>
      <c r="H1" s="9"/>
      <c r="K1" s="10" t="s">
        <v>0</v>
      </c>
      <c r="L1" s="10" t="s">
        <v>1</v>
      </c>
      <c r="M1" s="10" t="s">
        <v>2</v>
      </c>
      <c r="N1" s="10" t="s">
        <v>3</v>
      </c>
      <c r="O1" s="10" t="s">
        <v>4</v>
      </c>
      <c r="P1" s="10" t="s">
        <v>5</v>
      </c>
      <c r="Q1" s="10" t="s">
        <v>6</v>
      </c>
      <c r="R1" s="10" t="s">
        <v>7</v>
      </c>
      <c r="S1" s="10" t="s">
        <v>8</v>
      </c>
      <c r="T1" s="10" t="s">
        <v>9</v>
      </c>
      <c r="U1" s="10" t="s">
        <v>10</v>
      </c>
      <c r="V1" s="10" t="s">
        <v>11</v>
      </c>
      <c r="W1" s="10" t="s">
        <v>12</v>
      </c>
      <c r="X1" s="10" t="s">
        <v>13</v>
      </c>
    </row>
    <row r="2" customFormat="false" ht="42.75" hidden="false" customHeight="true" outlineLevel="0" collapsed="false">
      <c r="A2" s="11"/>
      <c r="B2" s="11"/>
      <c r="C2" s="11"/>
      <c r="D2" s="11"/>
      <c r="E2" s="11"/>
      <c r="F2" s="11"/>
      <c r="G2" s="11"/>
      <c r="H2" s="11"/>
      <c r="K2" s="10"/>
      <c r="L2" s="10"/>
      <c r="M2" s="10"/>
      <c r="N2" s="10"/>
      <c r="O2" s="10"/>
      <c r="P2" s="10"/>
      <c r="Q2" s="10"/>
      <c r="R2" s="10"/>
      <c r="S2" s="10"/>
      <c r="T2" s="10"/>
      <c r="U2" s="10"/>
      <c r="V2" s="10"/>
      <c r="W2" s="10"/>
      <c r="X2" s="10"/>
    </row>
    <row r="3" customFormat="false" ht="13.5" hidden="false" customHeight="false" outlineLevel="0" collapsed="false">
      <c r="A3" s="12" t="s">
        <v>14</v>
      </c>
      <c r="B3" s="12"/>
      <c r="C3" s="12"/>
      <c r="D3" s="12"/>
      <c r="E3" s="12"/>
      <c r="F3" s="12"/>
      <c r="G3" s="12"/>
      <c r="H3" s="12"/>
      <c r="K3" s="10"/>
      <c r="L3" s="10"/>
      <c r="M3" s="10"/>
      <c r="N3" s="10"/>
      <c r="O3" s="10"/>
      <c r="P3" s="10"/>
      <c r="Q3" s="10"/>
      <c r="R3" s="10"/>
      <c r="S3" s="10"/>
      <c r="T3" s="10"/>
      <c r="U3" s="10"/>
      <c r="V3" s="10"/>
      <c r="W3" s="10"/>
      <c r="X3" s="10"/>
    </row>
    <row r="4" customFormat="false" ht="13.5" hidden="false" customHeight="false" outlineLevel="0" collapsed="false">
      <c r="A4" s="13"/>
      <c r="B4" s="14"/>
      <c r="C4" s="14"/>
      <c r="D4" s="14"/>
      <c r="E4" s="15"/>
      <c r="F4" s="14"/>
      <c r="G4" s="14"/>
      <c r="H4" s="16"/>
      <c r="K4" s="10"/>
      <c r="L4" s="10"/>
      <c r="M4" s="10"/>
      <c r="N4" s="10"/>
      <c r="O4" s="10"/>
      <c r="P4" s="10"/>
      <c r="Q4" s="10"/>
      <c r="R4" s="10"/>
      <c r="S4" s="10"/>
      <c r="T4" s="10"/>
      <c r="U4" s="10"/>
      <c r="V4" s="10"/>
      <c r="W4" s="10"/>
      <c r="X4" s="10"/>
    </row>
    <row r="5" customFormat="false" ht="12.75" hidden="false" customHeight="false" outlineLevel="0" collapsed="false">
      <c r="A5" s="17" t="s">
        <v>15</v>
      </c>
      <c r="B5" s="17"/>
      <c r="C5" s="17"/>
      <c r="D5" s="17"/>
      <c r="E5" s="17"/>
      <c r="F5" s="18" t="s">
        <v>16</v>
      </c>
      <c r="G5" s="18"/>
      <c r="H5" s="18"/>
      <c r="K5" s="10"/>
      <c r="L5" s="10"/>
      <c r="M5" s="10"/>
      <c r="N5" s="10"/>
      <c r="O5" s="10"/>
      <c r="P5" s="10"/>
      <c r="Q5" s="10"/>
      <c r="R5" s="10"/>
      <c r="S5" s="10"/>
      <c r="T5" s="10"/>
      <c r="U5" s="10"/>
      <c r="V5" s="10"/>
      <c r="W5" s="10"/>
      <c r="X5" s="10"/>
    </row>
    <row r="6" customFormat="false" ht="12.75" hidden="false" customHeight="false" outlineLevel="0" collapsed="false">
      <c r="A6" s="21" t="s">
        <v>196</v>
      </c>
      <c r="B6" s="21"/>
      <c r="C6" s="21"/>
      <c r="D6" s="21"/>
      <c r="E6" s="21"/>
      <c r="F6" s="22" t="str">
        <f aca="false">Orçamentaria!F6</f>
        <v>DATA: DEZEMBRO/2024</v>
      </c>
      <c r="G6" s="22"/>
      <c r="H6" s="22"/>
      <c r="K6" s="10"/>
      <c r="L6" s="10"/>
      <c r="M6" s="10"/>
      <c r="N6" s="10"/>
      <c r="O6" s="10"/>
      <c r="P6" s="10"/>
      <c r="Q6" s="10"/>
      <c r="R6" s="10"/>
      <c r="S6" s="10"/>
      <c r="T6" s="10"/>
      <c r="U6" s="10"/>
      <c r="V6" s="10"/>
      <c r="W6" s="10"/>
      <c r="X6" s="10"/>
    </row>
    <row r="7" customFormat="false" ht="15" hidden="false" customHeight="true" outlineLevel="0" collapsed="false">
      <c r="A7" s="92" t="s">
        <v>197</v>
      </c>
      <c r="B7" s="93" t="str">
        <f aca="false">M1</f>
        <v>RUA 15</v>
      </c>
      <c r="C7" s="93"/>
      <c r="D7" s="94"/>
      <c r="E7" s="25" t="s">
        <v>22</v>
      </c>
      <c r="F7" s="25"/>
      <c r="G7" s="25"/>
      <c r="H7" s="25"/>
      <c r="K7" s="10"/>
      <c r="L7" s="10"/>
      <c r="M7" s="10"/>
      <c r="N7" s="10"/>
      <c r="O7" s="10"/>
      <c r="P7" s="10"/>
      <c r="Q7" s="10"/>
      <c r="R7" s="10"/>
      <c r="S7" s="10"/>
      <c r="T7" s="10"/>
      <c r="U7" s="10"/>
      <c r="V7" s="10"/>
      <c r="W7" s="10"/>
      <c r="X7" s="10"/>
    </row>
    <row r="8" customFormat="false" ht="12.75" hidden="false" customHeight="false" outlineLevel="0" collapsed="false">
      <c r="A8" s="26" t="str">
        <f aca="false">Orçamentaria!A8</f>
        <v>MÊS DE REFERÊNCIA: SINAPI OUT/24, SETOP JUL/24, SUDECAP JUL/24,  SICRO JUL/24</v>
      </c>
      <c r="B8" s="26"/>
      <c r="C8" s="26"/>
      <c r="D8" s="26"/>
      <c r="E8" s="27" t="s">
        <v>25</v>
      </c>
      <c r="F8" s="28" t="s">
        <v>26</v>
      </c>
      <c r="G8" s="29"/>
      <c r="H8" s="30" t="s">
        <v>27</v>
      </c>
      <c r="K8" s="31"/>
      <c r="L8" s="31"/>
      <c r="M8" s="31" t="n">
        <v>1</v>
      </c>
      <c r="N8" s="31" t="n">
        <v>2</v>
      </c>
      <c r="O8" s="31" t="n">
        <v>3</v>
      </c>
      <c r="P8" s="31" t="n">
        <v>4</v>
      </c>
      <c r="Q8" s="31" t="n">
        <v>5</v>
      </c>
      <c r="R8" s="31" t="n">
        <v>6</v>
      </c>
      <c r="S8" s="31" t="n">
        <v>7</v>
      </c>
      <c r="T8" s="31" t="n">
        <v>8</v>
      </c>
      <c r="U8" s="31" t="n">
        <v>9</v>
      </c>
      <c r="V8" s="31"/>
      <c r="W8" s="31"/>
      <c r="X8" s="31"/>
    </row>
    <row r="9" customFormat="false" ht="13.5" hidden="false" customHeight="true" outlineLevel="0" collapsed="false">
      <c r="A9" s="32" t="s">
        <v>29</v>
      </c>
      <c r="B9" s="32"/>
      <c r="C9" s="32"/>
      <c r="D9" s="32"/>
      <c r="E9" s="27"/>
      <c r="F9" s="28"/>
      <c r="G9" s="33"/>
      <c r="H9" s="34" t="n">
        <v>0.3017</v>
      </c>
      <c r="I9" s="35" t="n">
        <f aca="false">1+1*H9</f>
        <v>1.3017</v>
      </c>
    </row>
    <row r="10" customFormat="false" ht="13.5" hidden="false" customHeight="false" outlineLevel="0" collapsed="false">
      <c r="A10" s="36"/>
      <c r="B10" s="36"/>
      <c r="C10" s="36"/>
      <c r="D10" s="36"/>
      <c r="E10" s="36"/>
      <c r="F10" s="36"/>
      <c r="G10" s="36"/>
      <c r="H10" s="36"/>
    </row>
    <row r="11" customFormat="false" ht="38.25" hidden="false" customHeight="false" outlineLevel="0" collapsed="false">
      <c r="A11" s="37" t="s">
        <v>32</v>
      </c>
      <c r="B11" s="38" t="s">
        <v>33</v>
      </c>
      <c r="C11" s="38" t="s">
        <v>34</v>
      </c>
      <c r="D11" s="38" t="s">
        <v>35</v>
      </c>
      <c r="E11" s="39" t="s">
        <v>36</v>
      </c>
      <c r="F11" s="40" t="s">
        <v>37</v>
      </c>
      <c r="G11" s="40" t="s">
        <v>38</v>
      </c>
      <c r="H11" s="41" t="s">
        <v>39</v>
      </c>
    </row>
    <row r="12" customFormat="false" ht="12.75" hidden="false" customHeight="false" outlineLevel="0" collapsed="false">
      <c r="A12" s="44" t="n">
        <v>1</v>
      </c>
      <c r="B12" s="45"/>
      <c r="C12" s="46" t="s">
        <v>0</v>
      </c>
      <c r="D12" s="47"/>
      <c r="E12" s="48"/>
      <c r="F12" s="49"/>
      <c r="G12" s="50" t="n">
        <v>0</v>
      </c>
      <c r="H12" s="51" t="n">
        <f aca="false">SUM(H14:H17)</f>
        <v>0</v>
      </c>
    </row>
    <row r="13" s="4" customFormat="true" ht="12.75" hidden="false" customHeight="true" outlineLevel="0" collapsed="false">
      <c r="A13" s="53" t="s">
        <v>42</v>
      </c>
      <c r="B13" s="54"/>
      <c r="C13" s="55" t="s">
        <v>0</v>
      </c>
      <c r="D13" s="54"/>
      <c r="E13" s="56"/>
      <c r="F13" s="57"/>
      <c r="G13" s="57" t="n">
        <v>0</v>
      </c>
      <c r="H13" s="58" t="n">
        <v>0</v>
      </c>
      <c r="I13" s="59"/>
      <c r="K13" s="6"/>
      <c r="L13" s="6"/>
      <c r="M13" s="19"/>
      <c r="N13" s="19"/>
      <c r="O13" s="19"/>
      <c r="P13" s="19"/>
      <c r="Q13" s="19"/>
      <c r="R13" s="19"/>
      <c r="S13" s="19"/>
      <c r="T13" s="19"/>
      <c r="U13" s="19"/>
      <c r="V13" s="19"/>
      <c r="W13" s="19"/>
      <c r="X13" s="19"/>
    </row>
    <row r="14" customFormat="false" ht="12.75" hidden="false" customHeight="false" outlineLevel="0" collapsed="false">
      <c r="A14" s="61" t="s">
        <v>43</v>
      </c>
      <c r="B14" s="62" t="s">
        <v>44</v>
      </c>
      <c r="C14" s="63" t="s">
        <v>45</v>
      </c>
      <c r="D14" s="64" t="s">
        <v>46</v>
      </c>
      <c r="E14" s="65" t="n">
        <f aca="false">M14</f>
        <v>0</v>
      </c>
      <c r="F14" s="66" t="n">
        <f aca="false">Orçamentaria!F14</f>
        <v>1670.48</v>
      </c>
      <c r="G14" s="67" t="n">
        <f aca="false">TRUNC(F14+(F14*$H$9),2)</f>
        <v>2174.46</v>
      </c>
      <c r="H14" s="68" t="n">
        <f aca="false">TRUNC(E14*G14,2)</f>
        <v>0</v>
      </c>
      <c r="I14" s="69" t="n">
        <f aca="false">H14/$H$81</f>
        <v>0</v>
      </c>
      <c r="K14" s="31" t="n">
        <v>1</v>
      </c>
      <c r="L14" s="31" t="n">
        <v>0</v>
      </c>
      <c r="M14" s="74" t="n">
        <v>0</v>
      </c>
      <c r="N14" s="74" t="n">
        <v>0</v>
      </c>
      <c r="O14" s="74" t="n">
        <v>0</v>
      </c>
      <c r="P14" s="74" t="n">
        <v>0</v>
      </c>
      <c r="Q14" s="74" t="n">
        <v>0</v>
      </c>
      <c r="R14" s="74" t="n">
        <v>0</v>
      </c>
      <c r="S14" s="74" t="n">
        <v>0</v>
      </c>
      <c r="T14" s="74" t="n">
        <v>0</v>
      </c>
      <c r="U14" s="74" t="n">
        <v>0</v>
      </c>
      <c r="V14" s="74" t="n">
        <v>0</v>
      </c>
      <c r="W14" s="74" t="n">
        <v>0</v>
      </c>
      <c r="X14" s="74" t="n">
        <v>0</v>
      </c>
    </row>
    <row r="15" customFormat="false" ht="25.5" hidden="false" customHeight="false" outlineLevel="0" collapsed="false">
      <c r="A15" s="61" t="s">
        <v>47</v>
      </c>
      <c r="B15" s="62" t="s">
        <v>48</v>
      </c>
      <c r="C15" s="63" t="s">
        <v>49</v>
      </c>
      <c r="D15" s="64" t="s">
        <v>50</v>
      </c>
      <c r="E15" s="65" t="n">
        <f aca="false">M15</f>
        <v>0</v>
      </c>
      <c r="F15" s="66" t="n">
        <f aca="false">Orçamentaria!F15</f>
        <v>1858.45</v>
      </c>
      <c r="G15" s="67" t="n">
        <f aca="false">TRUNC(F15+(F15*$H$9),2)</f>
        <v>2419.14</v>
      </c>
      <c r="H15" s="68" t="n">
        <f aca="false">TRUNC(E15*G15,2)</f>
        <v>0</v>
      </c>
      <c r="I15" s="69" t="n">
        <f aca="false">H15/$H$81</f>
        <v>0</v>
      </c>
      <c r="K15" s="31" t="n">
        <v>3</v>
      </c>
      <c r="L15" s="31" t="n">
        <v>0</v>
      </c>
      <c r="M15" s="74" t="n">
        <v>0</v>
      </c>
      <c r="N15" s="74" t="n">
        <v>0</v>
      </c>
      <c r="O15" s="74" t="n">
        <v>0</v>
      </c>
      <c r="P15" s="74" t="n">
        <v>0</v>
      </c>
      <c r="Q15" s="74" t="n">
        <v>0</v>
      </c>
      <c r="R15" s="74" t="n">
        <v>0</v>
      </c>
      <c r="S15" s="74" t="n">
        <v>0</v>
      </c>
      <c r="T15" s="74" t="n">
        <v>0</v>
      </c>
      <c r="U15" s="74" t="n">
        <v>0</v>
      </c>
      <c r="V15" s="74" t="n">
        <v>0</v>
      </c>
      <c r="W15" s="74" t="n">
        <v>0</v>
      </c>
      <c r="X15" s="74" t="n">
        <v>0</v>
      </c>
    </row>
    <row r="16" customFormat="false" ht="12.8" hidden="false" customHeight="false" outlineLevel="0" collapsed="false">
      <c r="A16" s="61" t="s">
        <v>51</v>
      </c>
      <c r="B16" s="75" t="n">
        <v>34498</v>
      </c>
      <c r="C16" s="63" t="s">
        <v>198</v>
      </c>
      <c r="D16" s="64" t="s">
        <v>46</v>
      </c>
      <c r="E16" s="65" t="n">
        <f aca="false">M16</f>
        <v>0</v>
      </c>
      <c r="F16" s="66" t="n">
        <f aca="false">Orçamentaria!F16</f>
        <v>118.07</v>
      </c>
      <c r="G16" s="67" t="n">
        <f aca="false">TRUNC(F16+(F16*$H$9),2)</f>
        <v>153.69</v>
      </c>
      <c r="H16" s="68" t="n">
        <f aca="false">TRUNC(E16*G16,2)</f>
        <v>0</v>
      </c>
      <c r="I16" s="69" t="n">
        <f aca="false">H16/$H$81</f>
        <v>0</v>
      </c>
      <c r="K16" s="31" t="n">
        <v>100</v>
      </c>
      <c r="L16" s="31" t="n">
        <v>0</v>
      </c>
      <c r="M16" s="74" t="n">
        <v>0</v>
      </c>
      <c r="N16" s="74" t="n">
        <v>0</v>
      </c>
      <c r="O16" s="74" t="n">
        <v>0</v>
      </c>
      <c r="P16" s="74" t="n">
        <v>0</v>
      </c>
      <c r="Q16" s="74" t="n">
        <v>0</v>
      </c>
      <c r="R16" s="74" t="n">
        <v>0</v>
      </c>
      <c r="S16" s="74" t="n">
        <v>0</v>
      </c>
      <c r="T16" s="74" t="n">
        <v>0</v>
      </c>
      <c r="U16" s="74" t="n">
        <v>0</v>
      </c>
      <c r="V16" s="74" t="n">
        <v>0</v>
      </c>
      <c r="W16" s="74" t="n">
        <v>0</v>
      </c>
      <c r="X16" s="74" t="n">
        <v>0</v>
      </c>
    </row>
    <row r="17" customFormat="false" ht="12.75" hidden="false" customHeight="false" outlineLevel="0" collapsed="false">
      <c r="A17" s="61" t="s">
        <v>53</v>
      </c>
      <c r="B17" s="75" t="s">
        <v>54</v>
      </c>
      <c r="C17" s="63" t="s">
        <v>55</v>
      </c>
      <c r="D17" s="64" t="s">
        <v>46</v>
      </c>
      <c r="E17" s="65" t="n">
        <f aca="false">M17</f>
        <v>0</v>
      </c>
      <c r="F17" s="66" t="n">
        <f aca="false">Orçamentaria!F17</f>
        <v>480</v>
      </c>
      <c r="G17" s="67" t="n">
        <f aca="false">TRUNC(F17+(F17*$H$9),2)</f>
        <v>624.81</v>
      </c>
      <c r="H17" s="68" t="n">
        <f aca="false">TRUNC(E17*G17,2)</f>
        <v>0</v>
      </c>
      <c r="I17" s="69" t="n">
        <f aca="false">H17/$H$81</f>
        <v>0</v>
      </c>
      <c r="K17" s="31" t="n">
        <v>28</v>
      </c>
      <c r="L17" s="31" t="n">
        <v>0</v>
      </c>
      <c r="M17" s="74" t="n">
        <v>0</v>
      </c>
      <c r="N17" s="74" t="n">
        <v>0</v>
      </c>
      <c r="O17" s="74" t="n">
        <v>0</v>
      </c>
      <c r="P17" s="74" t="n">
        <v>0</v>
      </c>
      <c r="Q17" s="74" t="n">
        <v>0</v>
      </c>
      <c r="R17" s="74" t="n">
        <v>0</v>
      </c>
      <c r="S17" s="74" t="n">
        <v>0</v>
      </c>
      <c r="T17" s="74" t="n">
        <v>0</v>
      </c>
      <c r="U17" s="74" t="n">
        <v>0</v>
      </c>
      <c r="V17" s="74" t="n">
        <v>0</v>
      </c>
      <c r="W17" s="74" t="n">
        <v>0</v>
      </c>
      <c r="X17" s="74" t="n">
        <v>0</v>
      </c>
    </row>
    <row r="18" customFormat="false" ht="12.75" hidden="false" customHeight="false" outlineLevel="0" collapsed="false">
      <c r="A18" s="44" t="n">
        <v>2</v>
      </c>
      <c r="B18" s="45"/>
      <c r="C18" s="46" t="s">
        <v>56</v>
      </c>
      <c r="D18" s="47"/>
      <c r="E18" s="48"/>
      <c r="F18" s="49"/>
      <c r="G18" s="50"/>
      <c r="H18" s="51" t="n">
        <f aca="false">SUM(H19:H22)</f>
        <v>123339.008</v>
      </c>
      <c r="I18" s="77"/>
      <c r="K18" s="31"/>
      <c r="L18" s="31"/>
      <c r="M18" s="74"/>
      <c r="N18" s="74"/>
      <c r="O18" s="74"/>
      <c r="P18" s="74"/>
      <c r="Q18" s="74"/>
      <c r="R18" s="74"/>
      <c r="S18" s="74"/>
      <c r="T18" s="74"/>
      <c r="U18" s="74"/>
      <c r="V18" s="74"/>
      <c r="W18" s="74"/>
      <c r="X18" s="74"/>
    </row>
    <row r="19" customFormat="false" ht="12.75" hidden="false" customHeight="false" outlineLevel="0" collapsed="false">
      <c r="A19" s="61" t="s">
        <v>57</v>
      </c>
      <c r="B19" s="75" t="n">
        <v>4011353</v>
      </c>
      <c r="C19" s="63" t="s">
        <v>58</v>
      </c>
      <c r="D19" s="64" t="s">
        <v>50</v>
      </c>
      <c r="E19" s="65" t="n">
        <f aca="false">M19</f>
        <v>1078.27</v>
      </c>
      <c r="F19" s="66" t="n">
        <f aca="false">Orçamentaria!F19</f>
        <v>0.27</v>
      </c>
      <c r="G19" s="67" t="n">
        <f aca="false">TRUNC(F19+(F19*$H$9),2)</f>
        <v>0.35</v>
      </c>
      <c r="H19" s="68" t="n">
        <f aca="false">TRUNC(E19*G19,2)</f>
        <v>377.39</v>
      </c>
      <c r="I19" s="69" t="n">
        <f aca="false">H19/$H$81</f>
        <v>0.00246257575231203</v>
      </c>
      <c r="K19" s="31" t="n">
        <v>0</v>
      </c>
      <c r="L19" s="31" t="n">
        <v>0</v>
      </c>
      <c r="M19" s="74" t="n">
        <v>1078.27</v>
      </c>
      <c r="N19" s="74" t="n">
        <v>3602.41</v>
      </c>
      <c r="O19" s="74" t="n">
        <v>1145.13</v>
      </c>
      <c r="P19" s="74" t="n">
        <v>832.32</v>
      </c>
      <c r="Q19" s="74" t="n">
        <v>3653.56</v>
      </c>
      <c r="R19" s="74" t="n">
        <v>1314.79</v>
      </c>
      <c r="S19" s="74" t="n">
        <v>3998.88</v>
      </c>
      <c r="T19" s="74" t="n">
        <v>8199.2</v>
      </c>
      <c r="U19" s="74" t="n">
        <v>0</v>
      </c>
      <c r="V19" s="74" t="n">
        <v>0</v>
      </c>
      <c r="W19" s="74" t="n">
        <v>0</v>
      </c>
      <c r="X19" s="74" t="n">
        <v>0</v>
      </c>
    </row>
    <row r="20" customFormat="false" ht="38.25" hidden="false" customHeight="false" outlineLevel="0" collapsed="false">
      <c r="A20" s="61" t="s">
        <v>59</v>
      </c>
      <c r="B20" s="75" t="n">
        <v>102330</v>
      </c>
      <c r="C20" s="63" t="s">
        <v>60</v>
      </c>
      <c r="D20" s="64" t="s">
        <v>61</v>
      </c>
      <c r="E20" s="65" t="n">
        <f aca="false">M20</f>
        <v>15.410095705</v>
      </c>
      <c r="F20" s="66" t="n">
        <f aca="false">Orçamentaria!F20</f>
        <v>1.39</v>
      </c>
      <c r="G20" s="67" t="n">
        <f aca="false">TRUNC(F20+(F20*$H$9),2)</f>
        <v>1.8</v>
      </c>
      <c r="H20" s="68" t="n">
        <f aca="false">TRUNC(E20*G20,3)</f>
        <v>27.738</v>
      </c>
      <c r="I20" s="69" t="n">
        <f aca="false">H20/$H$81</f>
        <v>0.000180998241123589</v>
      </c>
      <c r="K20" s="31" t="n">
        <v>0</v>
      </c>
      <c r="L20" s="31" t="n">
        <v>0</v>
      </c>
      <c r="M20" s="74" t="n">
        <v>15.410095705</v>
      </c>
      <c r="N20" s="74" t="n">
        <v>51.483842515</v>
      </c>
      <c r="O20" s="74" t="n">
        <v>16.42345446</v>
      </c>
      <c r="P20" s="74" t="n">
        <v>11.9791656</v>
      </c>
      <c r="Q20" s="74" t="n">
        <v>52.5838623</v>
      </c>
      <c r="R20" s="74" t="n">
        <v>18.790321285</v>
      </c>
      <c r="S20" s="74" t="n">
        <v>57.75582384</v>
      </c>
      <c r="T20" s="74" t="n">
        <v>118.4210456</v>
      </c>
      <c r="U20" s="74" t="n">
        <v>0</v>
      </c>
      <c r="V20" s="74" t="n">
        <v>0</v>
      </c>
      <c r="W20" s="74" t="n">
        <v>0</v>
      </c>
      <c r="X20" s="74" t="n">
        <v>0</v>
      </c>
    </row>
    <row r="21" customFormat="false" ht="38.25" hidden="false" customHeight="false" outlineLevel="0" collapsed="false">
      <c r="A21" s="61" t="s">
        <v>62</v>
      </c>
      <c r="B21" s="75" t="n">
        <v>95995</v>
      </c>
      <c r="C21" s="63" t="s">
        <v>63</v>
      </c>
      <c r="D21" s="64" t="s">
        <v>64</v>
      </c>
      <c r="E21" s="65" t="n">
        <f aca="false">M21</f>
        <v>48.52215</v>
      </c>
      <c r="F21" s="66" t="n">
        <f aca="false">Orçamentaria!F21</f>
        <v>1878.3</v>
      </c>
      <c r="G21" s="67" t="n">
        <f aca="false">TRUNC(F21+(F21*$H$9),5)</f>
        <v>2444.98311</v>
      </c>
      <c r="H21" s="68" t="n">
        <f aca="false">TRUNC(E21*G21,2)</f>
        <v>118635.83</v>
      </c>
      <c r="I21" s="69" t="n">
        <f aca="false">H21/$H$81</f>
        <v>0.774132113499065</v>
      </c>
      <c r="K21" s="31" t="n">
        <v>0</v>
      </c>
      <c r="L21" s="31" t="n">
        <v>0</v>
      </c>
      <c r="M21" s="74" t="n">
        <v>48.52215</v>
      </c>
      <c r="N21" s="74" t="n">
        <v>162.10845</v>
      </c>
      <c r="O21" s="74" t="n">
        <v>51.53085</v>
      </c>
      <c r="P21" s="74" t="n">
        <v>37.4544</v>
      </c>
      <c r="Q21" s="74" t="n">
        <v>164.4102</v>
      </c>
      <c r="R21" s="74" t="n">
        <v>59.16555</v>
      </c>
      <c r="S21" s="74" t="n">
        <v>179.9496</v>
      </c>
      <c r="T21" s="74" t="n">
        <v>368.964</v>
      </c>
      <c r="U21" s="74" t="n">
        <v>0</v>
      </c>
      <c r="V21" s="74" t="n">
        <v>0</v>
      </c>
      <c r="W21" s="74" t="n">
        <v>0</v>
      </c>
      <c r="X21" s="74" t="n">
        <v>0</v>
      </c>
    </row>
    <row r="22" customFormat="false" ht="38.25" hidden="false" customHeight="false" outlineLevel="0" collapsed="false">
      <c r="A22" s="61" t="s">
        <v>65</v>
      </c>
      <c r="B22" s="75" t="n">
        <v>95875</v>
      </c>
      <c r="C22" s="63" t="s">
        <v>66</v>
      </c>
      <c r="D22" s="64" t="s">
        <v>67</v>
      </c>
      <c r="E22" s="65" t="n">
        <f aca="false">M22</f>
        <v>1373.18</v>
      </c>
      <c r="F22" s="66" t="n">
        <f aca="false">Orçamentaria!F22</f>
        <v>2.41</v>
      </c>
      <c r="G22" s="67" t="n">
        <f aca="false">TRUNC(F22+(F22*$H$9),2)</f>
        <v>3.13</v>
      </c>
      <c r="H22" s="68" t="n">
        <f aca="false">TRUNC(E22*G22,2)</f>
        <v>4298.05</v>
      </c>
      <c r="I22" s="69" t="n">
        <f aca="false">H22/$H$81</f>
        <v>0.0280459834977735</v>
      </c>
      <c r="K22" s="31" t="n">
        <v>0</v>
      </c>
      <c r="L22" s="31" t="n">
        <v>0</v>
      </c>
      <c r="M22" s="74" t="n">
        <v>1373.18</v>
      </c>
      <c r="N22" s="74" t="n">
        <v>4587.67</v>
      </c>
      <c r="O22" s="74" t="n">
        <v>1463.48</v>
      </c>
      <c r="P22" s="74" t="n">
        <v>1067.45</v>
      </c>
      <c r="Q22" s="74" t="n">
        <v>4685.69</v>
      </c>
      <c r="R22" s="74" t="n">
        <v>1674.39</v>
      </c>
      <c r="S22" s="74" t="n">
        <v>5146.55856</v>
      </c>
      <c r="T22" s="74" t="n">
        <v>10552.37</v>
      </c>
      <c r="U22" s="74" t="n">
        <v>0</v>
      </c>
      <c r="V22" s="74" t="n">
        <v>0</v>
      </c>
      <c r="W22" s="74" t="n">
        <v>0</v>
      </c>
      <c r="X22" s="74" t="n">
        <v>0</v>
      </c>
    </row>
    <row r="23" customFormat="false" ht="12.75" hidden="false" customHeight="false" outlineLevel="0" collapsed="false">
      <c r="A23" s="44" t="n">
        <v>3</v>
      </c>
      <c r="B23" s="45"/>
      <c r="C23" s="46" t="s">
        <v>68</v>
      </c>
      <c r="D23" s="47"/>
      <c r="E23" s="48"/>
      <c r="F23" s="49"/>
      <c r="G23" s="50" t="n">
        <v>0</v>
      </c>
      <c r="H23" s="51" t="n">
        <f aca="false">SUM(H25:H63)</f>
        <v>0</v>
      </c>
      <c r="I23" s="59"/>
      <c r="K23" s="31"/>
      <c r="L23" s="31"/>
      <c r="M23" s="74"/>
      <c r="N23" s="74"/>
      <c r="O23" s="74"/>
      <c r="P23" s="74"/>
      <c r="Q23" s="74"/>
      <c r="R23" s="74"/>
      <c r="S23" s="74"/>
      <c r="T23" s="74"/>
      <c r="U23" s="74"/>
      <c r="V23" s="74"/>
      <c r="W23" s="74"/>
      <c r="X23" s="74"/>
    </row>
    <row r="24" s="4" customFormat="true" ht="12.75" hidden="false" customHeight="true" outlineLevel="0" collapsed="false">
      <c r="A24" s="53" t="s">
        <v>69</v>
      </c>
      <c r="B24" s="54"/>
      <c r="C24" s="55" t="s">
        <v>70</v>
      </c>
      <c r="D24" s="54"/>
      <c r="E24" s="56"/>
      <c r="F24" s="57"/>
      <c r="G24" s="57" t="n">
        <f aca="false">SUM(H25:H32)</f>
        <v>0</v>
      </c>
      <c r="H24" s="58" t="n">
        <v>0</v>
      </c>
      <c r="I24" s="59"/>
      <c r="K24" s="31"/>
      <c r="L24" s="31"/>
      <c r="M24" s="52"/>
      <c r="N24" s="52"/>
      <c r="O24" s="52"/>
      <c r="P24" s="52"/>
      <c r="Q24" s="52"/>
      <c r="R24" s="52"/>
      <c r="S24" s="52"/>
      <c r="T24" s="52"/>
      <c r="U24" s="52"/>
      <c r="V24" s="52"/>
      <c r="W24" s="52"/>
      <c r="X24" s="52"/>
    </row>
    <row r="25" customFormat="false" ht="25.5" hidden="false" customHeight="false" outlineLevel="0" collapsed="false">
      <c r="A25" s="61" t="s">
        <v>71</v>
      </c>
      <c r="B25" s="78" t="n">
        <v>97636</v>
      </c>
      <c r="C25" s="63" t="s">
        <v>72</v>
      </c>
      <c r="D25" s="64" t="s">
        <v>50</v>
      </c>
      <c r="E25" s="65" t="n">
        <f aca="false">M25</f>
        <v>0</v>
      </c>
      <c r="F25" s="66" t="n">
        <f aca="false">Orçamentaria!F25</f>
        <v>21.36</v>
      </c>
      <c r="G25" s="67" t="n">
        <f aca="false">TRUNC(F25+(F25*$H$9),2)</f>
        <v>27.8</v>
      </c>
      <c r="H25" s="68" t="n">
        <f aca="false">TRUNC(E25*G25,2)</f>
        <v>0</v>
      </c>
      <c r="I25" s="69" t="n">
        <f aca="false">H25/$H$81</f>
        <v>0</v>
      </c>
      <c r="K25" s="31" t="n">
        <v>0</v>
      </c>
      <c r="L25" s="31" t="n">
        <v>0</v>
      </c>
      <c r="M25" s="74" t="n">
        <v>0</v>
      </c>
      <c r="N25" s="74" t="n">
        <v>0</v>
      </c>
      <c r="O25" s="74" t="n">
        <v>0</v>
      </c>
      <c r="P25" s="74" t="n">
        <v>0</v>
      </c>
      <c r="Q25" s="74" t="n">
        <v>0</v>
      </c>
      <c r="R25" s="74" t="n">
        <v>0</v>
      </c>
      <c r="S25" s="74" t="n">
        <v>0</v>
      </c>
      <c r="T25" s="74" t="n">
        <v>0</v>
      </c>
      <c r="U25" s="74" t="n">
        <v>1452.21</v>
      </c>
      <c r="V25" s="74" t="n">
        <v>511.5</v>
      </c>
      <c r="W25" s="74" t="n">
        <v>112.86</v>
      </c>
      <c r="X25" s="74" t="n">
        <v>0</v>
      </c>
    </row>
    <row r="26" customFormat="false" ht="12.75" hidden="false" customHeight="false" outlineLevel="0" collapsed="false">
      <c r="A26" s="61" t="s">
        <v>73</v>
      </c>
      <c r="B26" s="78" t="s">
        <v>74</v>
      </c>
      <c r="C26" s="63" t="s">
        <v>75</v>
      </c>
      <c r="D26" s="64" t="s">
        <v>76</v>
      </c>
      <c r="E26" s="65" t="n">
        <f aca="false">M26</f>
        <v>0</v>
      </c>
      <c r="F26" s="66" t="n">
        <f aca="false">Orçamentaria!F26</f>
        <v>7.75</v>
      </c>
      <c r="G26" s="67" t="n">
        <f aca="false">TRUNC(F26+(F26*$H$9),2)</f>
        <v>10.08</v>
      </c>
      <c r="H26" s="68" t="n">
        <f aca="false">TRUNC(E26*G26,2)</f>
        <v>0</v>
      </c>
      <c r="I26" s="69" t="n">
        <f aca="false">H26/$H$81</f>
        <v>0</v>
      </c>
      <c r="K26" s="31" t="n">
        <v>0</v>
      </c>
      <c r="L26" s="31" t="n">
        <v>0</v>
      </c>
      <c r="M26" s="74" t="n">
        <v>0</v>
      </c>
      <c r="N26" s="74" t="n">
        <v>0</v>
      </c>
      <c r="O26" s="74" t="n">
        <v>0</v>
      </c>
      <c r="P26" s="74" t="n">
        <v>0</v>
      </c>
      <c r="Q26" s="74" t="n">
        <v>0</v>
      </c>
      <c r="R26" s="74" t="n">
        <v>0</v>
      </c>
      <c r="S26" s="74" t="n">
        <v>0</v>
      </c>
      <c r="T26" s="74" t="n">
        <v>0</v>
      </c>
      <c r="U26" s="74" t="n">
        <v>56.25</v>
      </c>
      <c r="V26" s="74" t="n">
        <v>31.5</v>
      </c>
      <c r="W26" s="74" t="n">
        <v>9</v>
      </c>
      <c r="X26" s="74" t="n">
        <v>0</v>
      </c>
    </row>
    <row r="27" customFormat="false" ht="38.25" hidden="false" customHeight="false" outlineLevel="0" collapsed="false">
      <c r="A27" s="61" t="s">
        <v>77</v>
      </c>
      <c r="B27" s="78" t="n">
        <v>98525</v>
      </c>
      <c r="C27" s="63" t="s">
        <v>78</v>
      </c>
      <c r="D27" s="64" t="s">
        <v>50</v>
      </c>
      <c r="E27" s="65" t="n">
        <f aca="false">M27</f>
        <v>0</v>
      </c>
      <c r="F27" s="66" t="n">
        <f aca="false">Orçamentaria!F27</f>
        <v>0.64</v>
      </c>
      <c r="G27" s="67" t="n">
        <f aca="false">TRUNC(F27+(F27*$H$9),2)</f>
        <v>0.83</v>
      </c>
      <c r="H27" s="68" t="n">
        <f aca="false">TRUNC(E27*G27,2)</f>
        <v>0</v>
      </c>
      <c r="I27" s="69" t="n">
        <f aca="false">H27/$H$81</f>
        <v>0</v>
      </c>
      <c r="K27" s="31" t="n">
        <v>0</v>
      </c>
      <c r="L27" s="31" t="n">
        <v>0</v>
      </c>
      <c r="M27" s="74" t="n">
        <v>0</v>
      </c>
      <c r="N27" s="74" t="n">
        <v>0</v>
      </c>
      <c r="O27" s="74" t="n">
        <v>0</v>
      </c>
      <c r="P27" s="74" t="n">
        <v>0</v>
      </c>
      <c r="Q27" s="74" t="n">
        <v>0</v>
      </c>
      <c r="R27" s="74" t="n">
        <v>0</v>
      </c>
      <c r="S27" s="74" t="n">
        <v>0</v>
      </c>
      <c r="T27" s="74" t="n">
        <v>0</v>
      </c>
      <c r="U27" s="74" t="n">
        <v>0</v>
      </c>
      <c r="V27" s="74" t="n">
        <v>0</v>
      </c>
      <c r="W27" s="74" t="n">
        <v>70.42</v>
      </c>
      <c r="X27" s="74" t="n">
        <v>0</v>
      </c>
    </row>
    <row r="28" customFormat="false" ht="51" hidden="false" customHeight="false" outlineLevel="0" collapsed="false">
      <c r="A28" s="61" t="s">
        <v>79</v>
      </c>
      <c r="B28" s="75" t="s">
        <v>80</v>
      </c>
      <c r="C28" s="63" t="s">
        <v>81</v>
      </c>
      <c r="D28" s="64" t="s">
        <v>82</v>
      </c>
      <c r="E28" s="65" t="n">
        <f aca="false">M28</f>
        <v>0</v>
      </c>
      <c r="F28" s="66" t="n">
        <f aca="false">Orçamentaria!F28</f>
        <v>232.29</v>
      </c>
      <c r="G28" s="67" t="n">
        <f aca="false">TRUNC(F28+(F28*$H$9),2)</f>
        <v>302.37</v>
      </c>
      <c r="H28" s="68" t="n">
        <f aca="false">TRUNC(E28*G28,2)</f>
        <v>0</v>
      </c>
      <c r="I28" s="69" t="n">
        <f aca="false">H28/$H$81</f>
        <v>0</v>
      </c>
      <c r="K28" s="31" t="n">
        <v>0</v>
      </c>
      <c r="L28" s="31" t="n">
        <v>0</v>
      </c>
      <c r="M28" s="74" t="n">
        <v>0</v>
      </c>
      <c r="N28" s="74" t="n">
        <v>0</v>
      </c>
      <c r="O28" s="74" t="n">
        <v>0</v>
      </c>
      <c r="P28" s="74" t="n">
        <v>0</v>
      </c>
      <c r="Q28" s="74" t="n">
        <v>0</v>
      </c>
      <c r="R28" s="74" t="n">
        <v>0</v>
      </c>
      <c r="S28" s="74" t="n">
        <v>0</v>
      </c>
      <c r="T28" s="74" t="n">
        <v>0</v>
      </c>
      <c r="U28" s="74" t="n">
        <v>2.81</v>
      </c>
      <c r="V28" s="74" t="n">
        <v>1.58</v>
      </c>
      <c r="W28" s="74" t="n">
        <v>0.45</v>
      </c>
      <c r="X28" s="74" t="n">
        <v>0</v>
      </c>
    </row>
    <row r="29" customFormat="false" ht="25.5" hidden="false" customHeight="false" outlineLevel="0" collapsed="false">
      <c r="A29" s="61" t="s">
        <v>83</v>
      </c>
      <c r="B29" s="75" t="n">
        <v>1600404</v>
      </c>
      <c r="C29" s="63" t="s">
        <v>84</v>
      </c>
      <c r="D29" s="64" t="s">
        <v>85</v>
      </c>
      <c r="E29" s="65" t="n">
        <f aca="false">M29</f>
        <v>0</v>
      </c>
      <c r="F29" s="66" t="n">
        <f aca="false">Orçamentaria!F29</f>
        <v>9.74</v>
      </c>
      <c r="G29" s="67" t="n">
        <f aca="false">TRUNC(F29+(F29*$H$9),2)</f>
        <v>12.67</v>
      </c>
      <c r="H29" s="68" t="n">
        <f aca="false">TRUNC(E29*G29,2)</f>
        <v>0</v>
      </c>
      <c r="I29" s="69" t="n">
        <f aca="false">H29/$H$81</f>
        <v>0</v>
      </c>
      <c r="K29" s="31" t="n">
        <v>0</v>
      </c>
      <c r="L29" s="31" t="n">
        <v>0</v>
      </c>
      <c r="M29" s="74" t="n">
        <v>0</v>
      </c>
      <c r="N29" s="74" t="n">
        <v>0</v>
      </c>
      <c r="O29" s="74" t="n">
        <v>0</v>
      </c>
      <c r="P29" s="74" t="n">
        <v>0</v>
      </c>
      <c r="Q29" s="74" t="n">
        <v>0</v>
      </c>
      <c r="R29" s="74" t="n">
        <v>0</v>
      </c>
      <c r="S29" s="74" t="n">
        <v>0</v>
      </c>
      <c r="T29" s="74" t="n">
        <v>0</v>
      </c>
      <c r="U29" s="74" t="n">
        <v>93.63</v>
      </c>
      <c r="V29" s="74" t="n">
        <v>273.88</v>
      </c>
      <c r="W29" s="74" t="n">
        <v>0</v>
      </c>
      <c r="X29" s="74" t="n">
        <v>0</v>
      </c>
    </row>
    <row r="30" customFormat="false" ht="51" hidden="false" customHeight="false" outlineLevel="0" collapsed="false">
      <c r="A30" s="61" t="s">
        <v>86</v>
      </c>
      <c r="B30" s="75" t="n">
        <v>100973</v>
      </c>
      <c r="C30" s="63" t="s">
        <v>87</v>
      </c>
      <c r="D30" s="64" t="s">
        <v>64</v>
      </c>
      <c r="E30" s="65" t="n">
        <f aca="false">M30</f>
        <v>0</v>
      </c>
      <c r="F30" s="66" t="n">
        <f aca="false">Orçamentaria!F30</f>
        <v>8.76</v>
      </c>
      <c r="G30" s="67" t="n">
        <f aca="false">TRUNC(F30+(F30*$H$9),2)</f>
        <v>11.4</v>
      </c>
      <c r="H30" s="68" t="n">
        <f aca="false">TRUNC(E30*G30,2)</f>
        <v>0</v>
      </c>
      <c r="I30" s="69" t="n">
        <f aca="false">H30/$H$81</f>
        <v>0</v>
      </c>
      <c r="K30" s="31" t="n">
        <v>0</v>
      </c>
      <c r="L30" s="31" t="n">
        <v>0</v>
      </c>
      <c r="M30" s="74" t="n">
        <v>0</v>
      </c>
      <c r="N30" s="74" t="n">
        <v>0</v>
      </c>
      <c r="O30" s="74" t="n">
        <v>0</v>
      </c>
      <c r="P30" s="74" t="n">
        <v>0</v>
      </c>
      <c r="Q30" s="74" t="n">
        <v>0</v>
      </c>
      <c r="R30" s="74" t="n">
        <v>0</v>
      </c>
      <c r="S30" s="74" t="n">
        <v>0</v>
      </c>
      <c r="T30" s="74" t="n">
        <v>0</v>
      </c>
      <c r="U30" s="74" t="n">
        <v>126.92</v>
      </c>
      <c r="V30" s="74" t="n">
        <v>105.72</v>
      </c>
      <c r="W30" s="74" t="n">
        <v>8.87</v>
      </c>
      <c r="X30" s="74" t="n">
        <v>0</v>
      </c>
    </row>
    <row r="31" customFormat="false" ht="38.25" hidden="false" customHeight="false" outlineLevel="0" collapsed="false">
      <c r="A31" s="61" t="s">
        <v>88</v>
      </c>
      <c r="B31" s="75" t="n">
        <v>97914</v>
      </c>
      <c r="C31" s="63" t="s">
        <v>89</v>
      </c>
      <c r="D31" s="64" t="s">
        <v>67</v>
      </c>
      <c r="E31" s="65" t="n">
        <f aca="false">M31</f>
        <v>0</v>
      </c>
      <c r="F31" s="66" t="n">
        <f aca="false">Orçamentaria!F31</f>
        <v>2.9</v>
      </c>
      <c r="G31" s="67" t="n">
        <f aca="false">TRUNC(F31+(F31*$H$9),2)</f>
        <v>3.77</v>
      </c>
      <c r="H31" s="68" t="n">
        <f aca="false">TRUNC(E31*G31,2)</f>
        <v>0</v>
      </c>
      <c r="I31" s="69" t="n">
        <f aca="false">H31/$H$81</f>
        <v>0</v>
      </c>
      <c r="K31" s="31" t="n">
        <v>0</v>
      </c>
      <c r="L31" s="31" t="n">
        <v>0</v>
      </c>
      <c r="M31" s="74" t="n">
        <v>0</v>
      </c>
      <c r="N31" s="74" t="n">
        <v>0</v>
      </c>
      <c r="O31" s="74" t="n">
        <v>0</v>
      </c>
      <c r="P31" s="74" t="n">
        <v>0</v>
      </c>
      <c r="Q31" s="74" t="n">
        <v>0</v>
      </c>
      <c r="R31" s="74" t="n">
        <v>0</v>
      </c>
      <c r="S31" s="74" t="n">
        <v>0</v>
      </c>
      <c r="T31" s="74" t="n">
        <v>0</v>
      </c>
      <c r="U31" s="74" t="n">
        <v>259.93</v>
      </c>
      <c r="V31" s="74" t="n">
        <v>96.53</v>
      </c>
      <c r="W31" s="74" t="n">
        <v>22.18</v>
      </c>
      <c r="X31" s="74" t="n">
        <v>0</v>
      </c>
    </row>
    <row r="32" customFormat="false" ht="51" hidden="false" customHeight="false" outlineLevel="0" collapsed="false">
      <c r="A32" s="61" t="s">
        <v>90</v>
      </c>
      <c r="B32" s="75" t="n">
        <v>91283</v>
      </c>
      <c r="C32" s="63" t="s">
        <v>91</v>
      </c>
      <c r="D32" s="64" t="s">
        <v>92</v>
      </c>
      <c r="E32" s="65" t="n">
        <f aca="false">M32</f>
        <v>0</v>
      </c>
      <c r="F32" s="66" t="n">
        <f aca="false">Orçamentaria!F32</f>
        <v>10.58</v>
      </c>
      <c r="G32" s="67" t="n">
        <f aca="false">TRUNC(F32+(F32*$H$9),2)</f>
        <v>13.77</v>
      </c>
      <c r="H32" s="68" t="n">
        <f aca="false">TRUNC(E32*G32,2)</f>
        <v>0</v>
      </c>
      <c r="I32" s="69" t="n">
        <f aca="false">H32/$H$81</f>
        <v>0</v>
      </c>
      <c r="K32" s="31" t="n">
        <v>0</v>
      </c>
      <c r="L32" s="31" t="n">
        <v>0</v>
      </c>
      <c r="M32" s="74" t="n">
        <v>0</v>
      </c>
      <c r="N32" s="74" t="n">
        <v>0</v>
      </c>
      <c r="O32" s="74" t="n">
        <v>0</v>
      </c>
      <c r="P32" s="74" t="n">
        <v>0</v>
      </c>
      <c r="Q32" s="74" t="n">
        <v>0</v>
      </c>
      <c r="R32" s="74" t="n">
        <v>0</v>
      </c>
      <c r="S32" s="74" t="n">
        <v>0</v>
      </c>
      <c r="T32" s="74" t="n">
        <v>0</v>
      </c>
      <c r="U32" s="74" t="n">
        <v>0.8</v>
      </c>
      <c r="V32" s="74" t="n">
        <v>0.45</v>
      </c>
      <c r="W32" s="74" t="n">
        <v>0.13</v>
      </c>
      <c r="X32" s="74" t="n">
        <v>0</v>
      </c>
    </row>
    <row r="33" s="4" customFormat="true" ht="12.75" hidden="false" customHeight="true" outlineLevel="0" collapsed="false">
      <c r="A33" s="53" t="s">
        <v>93</v>
      </c>
      <c r="B33" s="54"/>
      <c r="C33" s="55" t="s">
        <v>94</v>
      </c>
      <c r="D33" s="54"/>
      <c r="E33" s="56"/>
      <c r="F33" s="57"/>
      <c r="G33" s="57" t="n">
        <f aca="false">SUM(H34:H41)</f>
        <v>0</v>
      </c>
      <c r="H33" s="58" t="n">
        <v>0</v>
      </c>
      <c r="I33" s="59"/>
      <c r="K33" s="31"/>
      <c r="L33" s="31"/>
      <c r="M33" s="52"/>
      <c r="N33" s="52"/>
      <c r="O33" s="52"/>
      <c r="P33" s="52"/>
      <c r="Q33" s="52"/>
      <c r="R33" s="52"/>
      <c r="S33" s="52"/>
      <c r="T33" s="52"/>
      <c r="U33" s="52"/>
      <c r="V33" s="52"/>
      <c r="W33" s="52"/>
      <c r="X33" s="52"/>
    </row>
    <row r="34" customFormat="false" ht="63.75" hidden="false" customHeight="false" outlineLevel="0" collapsed="false">
      <c r="A34" s="61" t="s">
        <v>95</v>
      </c>
      <c r="B34" s="75" t="n">
        <v>102306</v>
      </c>
      <c r="C34" s="63" t="s">
        <v>96</v>
      </c>
      <c r="D34" s="64" t="s">
        <v>64</v>
      </c>
      <c r="E34" s="65" t="n">
        <f aca="false">M34</f>
        <v>0</v>
      </c>
      <c r="F34" s="66" t="n">
        <f aca="false">Orçamentaria!F34</f>
        <v>12.79</v>
      </c>
      <c r="G34" s="67" t="n">
        <f aca="false">TRUNC(F34+(F34*$H$9),2)</f>
        <v>16.64</v>
      </c>
      <c r="H34" s="68" t="n">
        <f aca="false">TRUNC(E34*G34,2)</f>
        <v>0</v>
      </c>
      <c r="I34" s="69" t="n">
        <f aca="false">H34/$H$81</f>
        <v>0</v>
      </c>
      <c r="K34" s="31" t="n">
        <v>0</v>
      </c>
      <c r="L34" s="31" t="n">
        <v>0</v>
      </c>
      <c r="M34" s="74" t="n">
        <v>0</v>
      </c>
      <c r="N34" s="74" t="n">
        <v>0</v>
      </c>
      <c r="O34" s="74" t="n">
        <v>0</v>
      </c>
      <c r="P34" s="74" t="n">
        <v>0</v>
      </c>
      <c r="Q34" s="74" t="n">
        <v>0</v>
      </c>
      <c r="R34" s="74" t="n">
        <v>0</v>
      </c>
      <c r="S34" s="74" t="n">
        <v>0</v>
      </c>
      <c r="T34" s="74" t="n">
        <v>0</v>
      </c>
      <c r="U34" s="74" t="n">
        <v>105</v>
      </c>
      <c r="V34" s="74" t="n">
        <v>58.8</v>
      </c>
      <c r="W34" s="74" t="n">
        <v>169.29</v>
      </c>
      <c r="X34" s="74" t="n">
        <v>0</v>
      </c>
    </row>
    <row r="35" customFormat="false" ht="63.75" hidden="false" customHeight="false" outlineLevel="0" collapsed="false">
      <c r="A35" s="61" t="s">
        <v>97</v>
      </c>
      <c r="B35" s="75" t="n">
        <v>102308</v>
      </c>
      <c r="C35" s="63" t="s">
        <v>98</v>
      </c>
      <c r="D35" s="64" t="s">
        <v>64</v>
      </c>
      <c r="E35" s="65" t="n">
        <f aca="false">M35</f>
        <v>0</v>
      </c>
      <c r="F35" s="66" t="n">
        <f aca="false">Orçamentaria!F35</f>
        <v>11.01</v>
      </c>
      <c r="G35" s="67" t="n">
        <f aca="false">TRUNC(F35+(F35*$H$9),2)</f>
        <v>14.33</v>
      </c>
      <c r="H35" s="68" t="n">
        <f aca="false">TRUNC(E35*G35,2)</f>
        <v>0</v>
      </c>
      <c r="I35" s="69" t="n">
        <f aca="false">H35/$H$81</f>
        <v>0</v>
      </c>
      <c r="K35" s="31" t="n">
        <v>0</v>
      </c>
      <c r="L35" s="31" t="n">
        <v>0</v>
      </c>
      <c r="M35" s="74" t="n">
        <v>0</v>
      </c>
      <c r="N35" s="74" t="n">
        <v>0</v>
      </c>
      <c r="O35" s="74" t="n">
        <v>0</v>
      </c>
      <c r="P35" s="74" t="n">
        <v>0</v>
      </c>
      <c r="Q35" s="74" t="n">
        <v>0</v>
      </c>
      <c r="R35" s="74" t="n">
        <v>0</v>
      </c>
      <c r="S35" s="74" t="n">
        <v>0</v>
      </c>
      <c r="T35" s="74" t="n">
        <v>0</v>
      </c>
      <c r="U35" s="74" t="n">
        <v>3455.53</v>
      </c>
      <c r="V35" s="74" t="n">
        <v>927.14</v>
      </c>
      <c r="W35" s="74" t="n">
        <v>0</v>
      </c>
      <c r="X35" s="74" t="n">
        <v>0</v>
      </c>
    </row>
    <row r="36" customFormat="false" ht="63.75" hidden="false" customHeight="false" outlineLevel="0" collapsed="false">
      <c r="A36" s="61" t="s">
        <v>99</v>
      </c>
      <c r="B36" s="75" t="n">
        <v>102309</v>
      </c>
      <c r="C36" s="63" t="s">
        <v>100</v>
      </c>
      <c r="D36" s="64" t="s">
        <v>64</v>
      </c>
      <c r="E36" s="65" t="n">
        <f aca="false">M36</f>
        <v>0</v>
      </c>
      <c r="F36" s="66" t="n">
        <f aca="false">Orçamentaria!F36</f>
        <v>10.42</v>
      </c>
      <c r="G36" s="67" t="n">
        <f aca="false">TRUNC(F36+(F36*$H$9),2)</f>
        <v>13.56</v>
      </c>
      <c r="H36" s="68" t="n">
        <f aca="false">TRUNC(E36*G36,2)</f>
        <v>0</v>
      </c>
      <c r="I36" s="69" t="n">
        <f aca="false">H36/$H$81</f>
        <v>0</v>
      </c>
      <c r="K36" s="31" t="n">
        <v>0</v>
      </c>
      <c r="L36" s="31" t="n">
        <v>0</v>
      </c>
      <c r="M36" s="74" t="n">
        <v>0</v>
      </c>
      <c r="N36" s="74" t="n">
        <v>0</v>
      </c>
      <c r="O36" s="74" t="n">
        <v>0</v>
      </c>
      <c r="P36" s="74" t="n">
        <v>0</v>
      </c>
      <c r="Q36" s="74" t="n">
        <v>0</v>
      </c>
      <c r="R36" s="74" t="n">
        <v>0</v>
      </c>
      <c r="S36" s="74" t="n">
        <v>0</v>
      </c>
      <c r="T36" s="74" t="n">
        <v>0</v>
      </c>
      <c r="U36" s="74" t="n">
        <v>0</v>
      </c>
      <c r="V36" s="74" t="n">
        <v>294.06</v>
      </c>
      <c r="W36" s="74" t="n">
        <v>0</v>
      </c>
      <c r="X36" s="74" t="n">
        <v>0</v>
      </c>
    </row>
    <row r="37" customFormat="false" ht="51" hidden="false" customHeight="false" outlineLevel="0" collapsed="false">
      <c r="A37" s="61" t="s">
        <v>101</v>
      </c>
      <c r="B37" s="75" t="n">
        <v>100978</v>
      </c>
      <c r="C37" s="63" t="s">
        <v>102</v>
      </c>
      <c r="D37" s="64" t="s">
        <v>64</v>
      </c>
      <c r="E37" s="65" t="n">
        <f aca="false">M37</f>
        <v>0</v>
      </c>
      <c r="F37" s="66" t="n">
        <f aca="false">Orçamentaria!F37</f>
        <v>6.8</v>
      </c>
      <c r="G37" s="67" t="n">
        <f aca="false">TRUNC(F37+(F37*$H$9),2)</f>
        <v>8.85</v>
      </c>
      <c r="H37" s="68" t="n">
        <f aca="false">TRUNC(E37*G37,2)</f>
        <v>0</v>
      </c>
      <c r="I37" s="69" t="n">
        <f aca="false">H37/$H$81</f>
        <v>0</v>
      </c>
      <c r="K37" s="31" t="n">
        <v>0</v>
      </c>
      <c r="L37" s="31" t="n">
        <v>0</v>
      </c>
      <c r="M37" s="74" t="n">
        <v>0</v>
      </c>
      <c r="N37" s="74" t="n">
        <v>0</v>
      </c>
      <c r="O37" s="74" t="n">
        <v>0</v>
      </c>
      <c r="P37" s="74" t="n">
        <v>0</v>
      </c>
      <c r="Q37" s="74" t="n">
        <v>0</v>
      </c>
      <c r="R37" s="74" t="n">
        <v>0</v>
      </c>
      <c r="S37" s="74" t="n">
        <v>0</v>
      </c>
      <c r="T37" s="74" t="n">
        <v>0</v>
      </c>
      <c r="U37" s="74" t="n">
        <v>1389.43</v>
      </c>
      <c r="V37" s="74" t="n">
        <v>496.43</v>
      </c>
      <c r="W37" s="74" t="n">
        <v>67.8</v>
      </c>
      <c r="X37" s="74" t="n">
        <v>0</v>
      </c>
    </row>
    <row r="38" customFormat="false" ht="38.25" hidden="false" customHeight="false" outlineLevel="0" collapsed="false">
      <c r="A38" s="61" t="s">
        <v>103</v>
      </c>
      <c r="B38" s="75" t="n">
        <v>95875</v>
      </c>
      <c r="C38" s="63" t="s">
        <v>66</v>
      </c>
      <c r="D38" s="64" t="s">
        <v>67</v>
      </c>
      <c r="E38" s="65" t="n">
        <f aca="false">M38</f>
        <v>0</v>
      </c>
      <c r="F38" s="66" t="n">
        <f aca="false">Orçamentaria!F38</f>
        <v>2.41</v>
      </c>
      <c r="G38" s="67" t="n">
        <f aca="false">TRUNC(F38+(F38*$H$9),2)</f>
        <v>3.13</v>
      </c>
      <c r="H38" s="68" t="n">
        <f aca="false">TRUNC(E38*G38,2)</f>
        <v>0</v>
      </c>
      <c r="I38" s="69" t="n">
        <f aca="false">H38/$H$81</f>
        <v>0</v>
      </c>
      <c r="K38" s="31" t="n">
        <v>0</v>
      </c>
      <c r="L38" s="31" t="n">
        <v>0</v>
      </c>
      <c r="M38" s="74" t="n">
        <v>0</v>
      </c>
      <c r="N38" s="74" t="n">
        <v>0</v>
      </c>
      <c r="O38" s="74" t="n">
        <v>0</v>
      </c>
      <c r="P38" s="74" t="n">
        <v>0</v>
      </c>
      <c r="Q38" s="74" t="n">
        <v>0</v>
      </c>
      <c r="R38" s="74" t="n">
        <v>0</v>
      </c>
      <c r="S38" s="74" t="n">
        <v>0</v>
      </c>
      <c r="T38" s="74" t="n">
        <v>0</v>
      </c>
      <c r="U38" s="74" t="n">
        <v>18201.47</v>
      </c>
      <c r="V38" s="74" t="n">
        <v>6503.25</v>
      </c>
      <c r="W38" s="74" t="n">
        <v>888.18</v>
      </c>
      <c r="X38" s="74" t="n">
        <v>0</v>
      </c>
    </row>
    <row r="39" customFormat="false" ht="25.5" hidden="false" customHeight="false" outlineLevel="0" collapsed="false">
      <c r="A39" s="61" t="s">
        <v>104</v>
      </c>
      <c r="B39" s="75" t="n">
        <v>93382</v>
      </c>
      <c r="C39" s="63" t="s">
        <v>105</v>
      </c>
      <c r="D39" s="64" t="s">
        <v>64</v>
      </c>
      <c r="E39" s="65" t="n">
        <f aca="false">M39</f>
        <v>0</v>
      </c>
      <c r="F39" s="66" t="n">
        <f aca="false">Orçamentaria!F39</f>
        <v>23.73</v>
      </c>
      <c r="G39" s="67" t="n">
        <f aca="false">TRUNC(F39+(F39*$H$9),2)</f>
        <v>30.88</v>
      </c>
      <c r="H39" s="68" t="n">
        <f aca="false">TRUNC(E39*G39,2)</f>
        <v>0</v>
      </c>
      <c r="I39" s="69" t="n">
        <f aca="false">H39/$H$81</f>
        <v>0</v>
      </c>
      <c r="K39" s="31" t="n">
        <v>0</v>
      </c>
      <c r="L39" s="31" t="n">
        <v>0</v>
      </c>
      <c r="M39" s="74" t="n">
        <v>0</v>
      </c>
      <c r="N39" s="74" t="n">
        <v>0</v>
      </c>
      <c r="O39" s="74" t="n">
        <v>0</v>
      </c>
      <c r="P39" s="74" t="n">
        <v>0</v>
      </c>
      <c r="Q39" s="74" t="n">
        <v>0</v>
      </c>
      <c r="R39" s="74" t="n">
        <v>0</v>
      </c>
      <c r="S39" s="74" t="n">
        <v>0</v>
      </c>
      <c r="T39" s="74" t="n">
        <v>0</v>
      </c>
      <c r="U39" s="74" t="n">
        <v>2491.74</v>
      </c>
      <c r="V39" s="74" t="n">
        <v>898.13</v>
      </c>
      <c r="W39" s="74" t="n">
        <v>117.14</v>
      </c>
      <c r="X39" s="74" t="n">
        <v>0</v>
      </c>
    </row>
    <row r="40" customFormat="false" ht="38.25" hidden="false" customHeight="false" outlineLevel="0" collapsed="false">
      <c r="A40" s="61" t="s">
        <v>106</v>
      </c>
      <c r="B40" s="75" t="n">
        <v>101579</v>
      </c>
      <c r="C40" s="63" t="s">
        <v>107</v>
      </c>
      <c r="D40" s="64" t="s">
        <v>50</v>
      </c>
      <c r="E40" s="65" t="n">
        <f aca="false">M40</f>
        <v>0</v>
      </c>
      <c r="F40" s="66" t="n">
        <f aca="false">Orçamentaria!F40</f>
        <v>48.03</v>
      </c>
      <c r="G40" s="67" t="n">
        <f aca="false">TRUNC(F40+(F40*$H$9),2)</f>
        <v>62.52</v>
      </c>
      <c r="H40" s="68" t="n">
        <f aca="false">TRUNC(E40*G40,2)</f>
        <v>0</v>
      </c>
      <c r="I40" s="69" t="n">
        <f aca="false">H40/$H$81</f>
        <v>0</v>
      </c>
      <c r="K40" s="31" t="n">
        <v>0</v>
      </c>
      <c r="L40" s="31" t="n">
        <v>0</v>
      </c>
      <c r="M40" s="74" t="n">
        <v>0</v>
      </c>
      <c r="N40" s="74" t="n">
        <v>0</v>
      </c>
      <c r="O40" s="74" t="n">
        <v>0</v>
      </c>
      <c r="P40" s="74" t="n">
        <v>0</v>
      </c>
      <c r="Q40" s="74" t="n">
        <v>0</v>
      </c>
      <c r="R40" s="74" t="n">
        <v>0</v>
      </c>
      <c r="S40" s="74" t="n">
        <v>0</v>
      </c>
      <c r="T40" s="74" t="n">
        <v>0</v>
      </c>
      <c r="U40" s="74" t="n">
        <v>3881.5</v>
      </c>
      <c r="V40" s="74" t="n">
        <v>993.59</v>
      </c>
      <c r="W40" s="74" t="n">
        <v>0</v>
      </c>
      <c r="X40" s="74" t="n">
        <v>0</v>
      </c>
    </row>
    <row r="41" customFormat="false" ht="38.25" hidden="false" customHeight="false" outlineLevel="0" collapsed="false">
      <c r="A41" s="61" t="s">
        <v>108</v>
      </c>
      <c r="B41" s="75" t="n">
        <v>101587</v>
      </c>
      <c r="C41" s="63" t="s">
        <v>109</v>
      </c>
      <c r="D41" s="64" t="s">
        <v>50</v>
      </c>
      <c r="E41" s="65" t="n">
        <f aca="false">M41</f>
        <v>0</v>
      </c>
      <c r="F41" s="66" t="n">
        <f aca="false">Orçamentaria!F41</f>
        <v>71.51</v>
      </c>
      <c r="G41" s="67" t="n">
        <f aca="false">TRUNC(F41+(F41*$H$9),2)</f>
        <v>93.08</v>
      </c>
      <c r="H41" s="68" t="n">
        <f aca="false">TRUNC(E41*G41,2)</f>
        <v>0</v>
      </c>
      <c r="I41" s="69" t="n">
        <f aca="false">H41/$H$81</f>
        <v>0</v>
      </c>
      <c r="K41" s="31" t="n">
        <v>0</v>
      </c>
      <c r="L41" s="31" t="n">
        <v>0</v>
      </c>
      <c r="M41" s="74" t="n">
        <v>0</v>
      </c>
      <c r="N41" s="74" t="n">
        <v>0</v>
      </c>
      <c r="O41" s="74" t="n">
        <v>0</v>
      </c>
      <c r="P41" s="74" t="n">
        <v>0</v>
      </c>
      <c r="Q41" s="74" t="n">
        <v>0</v>
      </c>
      <c r="R41" s="74" t="n">
        <v>0</v>
      </c>
      <c r="S41" s="74" t="n">
        <v>0</v>
      </c>
      <c r="T41" s="74" t="n">
        <v>0</v>
      </c>
      <c r="U41" s="74" t="n">
        <v>0</v>
      </c>
      <c r="V41" s="74" t="n">
        <v>283.02</v>
      </c>
      <c r="W41" s="74" t="n">
        <v>0</v>
      </c>
      <c r="X41" s="74" t="n">
        <v>0</v>
      </c>
    </row>
    <row r="42" s="4" customFormat="true" ht="12.75" hidden="false" customHeight="true" outlineLevel="0" collapsed="false">
      <c r="A42" s="53" t="s">
        <v>110</v>
      </c>
      <c r="B42" s="54"/>
      <c r="C42" s="55" t="s">
        <v>111</v>
      </c>
      <c r="D42" s="54"/>
      <c r="E42" s="56"/>
      <c r="F42" s="57"/>
      <c r="G42" s="57" t="n">
        <f aca="false">SUM(H43:H57)</f>
        <v>0</v>
      </c>
      <c r="H42" s="58" t="n">
        <v>0</v>
      </c>
      <c r="I42" s="59"/>
      <c r="K42" s="31"/>
      <c r="L42" s="31"/>
      <c r="M42" s="52"/>
      <c r="N42" s="52"/>
      <c r="O42" s="52"/>
      <c r="P42" s="52"/>
      <c r="Q42" s="52"/>
      <c r="R42" s="52"/>
      <c r="S42" s="52"/>
      <c r="T42" s="52"/>
      <c r="U42" s="52"/>
      <c r="V42" s="52"/>
      <c r="W42" s="52"/>
      <c r="X42" s="52"/>
    </row>
    <row r="43" customFormat="false" ht="51" hidden="false" customHeight="false" outlineLevel="0" collapsed="false">
      <c r="A43" s="61" t="s">
        <v>112</v>
      </c>
      <c r="B43" s="75" t="n">
        <v>92851</v>
      </c>
      <c r="C43" s="63" t="s">
        <v>113</v>
      </c>
      <c r="D43" s="64" t="s">
        <v>76</v>
      </c>
      <c r="E43" s="65" t="n">
        <f aca="false">M43</f>
        <v>0</v>
      </c>
      <c r="F43" s="66" t="n">
        <f aca="false">Orçamentaria!F43</f>
        <v>231.25</v>
      </c>
      <c r="G43" s="67" t="n">
        <f aca="false">TRUNC(F43*$H$9+F43,2)</f>
        <v>301.01</v>
      </c>
      <c r="H43" s="68" t="n">
        <f aca="false">TRUNC(E43*G43,2)</f>
        <v>0</v>
      </c>
      <c r="I43" s="69" t="n">
        <f aca="false">H43/$H$81</f>
        <v>0</v>
      </c>
      <c r="K43" s="31" t="n">
        <v>0</v>
      </c>
      <c r="L43" s="31" t="n">
        <v>0</v>
      </c>
      <c r="M43" s="74" t="n">
        <v>0</v>
      </c>
      <c r="N43" s="74" t="n">
        <v>0</v>
      </c>
      <c r="O43" s="74" t="n">
        <v>0</v>
      </c>
      <c r="P43" s="74" t="n">
        <v>0</v>
      </c>
      <c r="Q43" s="74" t="n">
        <v>0</v>
      </c>
      <c r="R43" s="74" t="n">
        <v>0</v>
      </c>
      <c r="S43" s="74" t="n">
        <v>0</v>
      </c>
      <c r="T43" s="74" t="n">
        <v>0</v>
      </c>
      <c r="U43" s="74" t="n">
        <v>70</v>
      </c>
      <c r="V43" s="74" t="n">
        <v>39.2</v>
      </c>
      <c r="W43" s="74" t="n">
        <v>112.86</v>
      </c>
      <c r="X43" s="74" t="n">
        <v>0</v>
      </c>
    </row>
    <row r="44" customFormat="false" ht="51" hidden="false" customHeight="false" outlineLevel="0" collapsed="false">
      <c r="A44" s="61" t="s">
        <v>114</v>
      </c>
      <c r="B44" s="75" t="n">
        <v>92855</v>
      </c>
      <c r="C44" s="63" t="s">
        <v>115</v>
      </c>
      <c r="D44" s="64" t="s">
        <v>76</v>
      </c>
      <c r="E44" s="65" t="n">
        <f aca="false">M44</f>
        <v>0</v>
      </c>
      <c r="F44" s="66" t="n">
        <f aca="false">Orçamentaria!F44</f>
        <v>504.36</v>
      </c>
      <c r="G44" s="67" t="n">
        <f aca="false">TRUNC(F44*$H$9+F44,2)</f>
        <v>656.52</v>
      </c>
      <c r="H44" s="68" t="n">
        <f aca="false">TRUNC(E44*G44,2)</f>
        <v>0</v>
      </c>
      <c r="I44" s="69" t="n">
        <f aca="false">H44/$H$81</f>
        <v>0</v>
      </c>
      <c r="K44" s="31" t="n">
        <v>0</v>
      </c>
      <c r="L44" s="31" t="n">
        <v>0</v>
      </c>
      <c r="M44" s="74" t="n">
        <v>0</v>
      </c>
      <c r="N44" s="74" t="n">
        <v>0</v>
      </c>
      <c r="O44" s="74" t="n">
        <v>0</v>
      </c>
      <c r="P44" s="74" t="n">
        <v>0</v>
      </c>
      <c r="Q44" s="74" t="n">
        <v>0</v>
      </c>
      <c r="R44" s="74" t="n">
        <v>0</v>
      </c>
      <c r="S44" s="74" t="n">
        <v>0</v>
      </c>
      <c r="T44" s="74" t="n">
        <v>0</v>
      </c>
      <c r="U44" s="74" t="n">
        <v>340.18</v>
      </c>
      <c r="V44" s="74" t="n">
        <v>78.28</v>
      </c>
      <c r="W44" s="74" t="n">
        <v>0</v>
      </c>
      <c r="X44" s="74" t="n">
        <v>0</v>
      </c>
    </row>
    <row r="45" customFormat="false" ht="51" hidden="false" customHeight="false" outlineLevel="0" collapsed="false">
      <c r="A45" s="61" t="s">
        <v>116</v>
      </c>
      <c r="B45" s="75" t="n">
        <v>92859</v>
      </c>
      <c r="C45" s="63" t="s">
        <v>117</v>
      </c>
      <c r="D45" s="64" t="s">
        <v>76</v>
      </c>
      <c r="E45" s="65" t="n">
        <f aca="false">M45</f>
        <v>0</v>
      </c>
      <c r="F45" s="66" t="n">
        <f aca="false">Orçamentaria!F45</f>
        <v>679.47</v>
      </c>
      <c r="G45" s="67" t="n">
        <f aca="false">TRUNC(F45*$H$9+F45,2)</f>
        <v>884.46</v>
      </c>
      <c r="H45" s="68" t="n">
        <f aca="false">TRUNC(E45*G45,2)</f>
        <v>0</v>
      </c>
      <c r="I45" s="69" t="n">
        <f aca="false">H45/$H$81</f>
        <v>0</v>
      </c>
      <c r="K45" s="31" t="n">
        <v>0</v>
      </c>
      <c r="L45" s="31" t="n">
        <v>0</v>
      </c>
      <c r="M45" s="74" t="n">
        <v>0</v>
      </c>
      <c r="N45" s="74" t="n">
        <v>0</v>
      </c>
      <c r="O45" s="74" t="n">
        <v>0</v>
      </c>
      <c r="P45" s="74" t="n">
        <v>0</v>
      </c>
      <c r="Q45" s="74" t="n">
        <v>0</v>
      </c>
      <c r="R45" s="74" t="n">
        <v>0</v>
      </c>
      <c r="S45" s="74" t="n">
        <v>0</v>
      </c>
      <c r="T45" s="74" t="n">
        <v>0</v>
      </c>
      <c r="U45" s="74" t="n">
        <v>182.71</v>
      </c>
      <c r="V45" s="74" t="n">
        <v>81.23</v>
      </c>
      <c r="W45" s="74" t="n">
        <v>0</v>
      </c>
      <c r="X45" s="74" t="n">
        <v>0</v>
      </c>
    </row>
    <row r="46" customFormat="false" ht="51" hidden="false" customHeight="false" outlineLevel="0" collapsed="false">
      <c r="A46" s="61" t="s">
        <v>118</v>
      </c>
      <c r="B46" s="75" t="n">
        <v>92863</v>
      </c>
      <c r="C46" s="63" t="s">
        <v>119</v>
      </c>
      <c r="D46" s="64" t="s">
        <v>76</v>
      </c>
      <c r="E46" s="65" t="n">
        <f aca="false">M46</f>
        <v>0</v>
      </c>
      <c r="F46" s="66" t="n">
        <f aca="false">Orçamentaria!F46</f>
        <v>1032.6</v>
      </c>
      <c r="G46" s="67" t="n">
        <f aca="false">TRUNC(F46*$H$9+F46,2)</f>
        <v>1344.13</v>
      </c>
      <c r="H46" s="68" t="n">
        <f aca="false">TRUNC(E46*G46,2)</f>
        <v>0</v>
      </c>
      <c r="I46" s="69" t="n">
        <f aca="false">H46/$H$81</f>
        <v>0</v>
      </c>
      <c r="K46" s="31" t="n">
        <v>0</v>
      </c>
      <c r="L46" s="31" t="n">
        <v>0</v>
      </c>
      <c r="M46" s="74" t="n">
        <v>0</v>
      </c>
      <c r="N46" s="74" t="n">
        <v>0</v>
      </c>
      <c r="O46" s="74" t="n">
        <v>0</v>
      </c>
      <c r="P46" s="74" t="n">
        <v>0</v>
      </c>
      <c r="Q46" s="74" t="n">
        <v>0</v>
      </c>
      <c r="R46" s="74" t="n">
        <v>0</v>
      </c>
      <c r="S46" s="74" t="n">
        <v>0</v>
      </c>
      <c r="T46" s="74" t="n">
        <v>0</v>
      </c>
      <c r="U46" s="74" t="n">
        <v>253.41</v>
      </c>
      <c r="V46" s="74" t="n">
        <v>0</v>
      </c>
      <c r="W46" s="74" t="n">
        <v>0</v>
      </c>
      <c r="X46" s="74" t="n">
        <v>0</v>
      </c>
    </row>
    <row r="47" customFormat="false" ht="40.25" hidden="false" customHeight="false" outlineLevel="0" collapsed="false">
      <c r="A47" s="61" t="s">
        <v>120</v>
      </c>
      <c r="B47" s="75" t="s">
        <v>121</v>
      </c>
      <c r="C47" s="63" t="s">
        <v>122</v>
      </c>
      <c r="D47" s="64" t="s">
        <v>76</v>
      </c>
      <c r="E47" s="65" t="n">
        <f aca="false">M47</f>
        <v>0</v>
      </c>
      <c r="F47" s="66" t="n">
        <f aca="false">Orçamentaria!F47</f>
        <v>822.54</v>
      </c>
      <c r="G47" s="67" t="n">
        <f aca="false">TRUNC(F47*$H$9+F47,2)</f>
        <v>1070.7</v>
      </c>
      <c r="H47" s="68" t="n">
        <f aca="false">TRUNC(E47*G47,2)</f>
        <v>0</v>
      </c>
      <c r="I47" s="69" t="n">
        <f aca="false">H47/$H$81</f>
        <v>0</v>
      </c>
      <c r="K47" s="31" t="n">
        <v>0</v>
      </c>
      <c r="L47" s="31" t="n">
        <v>0</v>
      </c>
      <c r="M47" s="74" t="n">
        <v>0</v>
      </c>
      <c r="N47" s="74" t="n">
        <v>0</v>
      </c>
      <c r="O47" s="74" t="n">
        <v>0</v>
      </c>
      <c r="P47" s="74" t="n">
        <v>0</v>
      </c>
      <c r="Q47" s="74" t="n">
        <v>0</v>
      </c>
      <c r="R47" s="74" t="n">
        <v>0</v>
      </c>
      <c r="S47" s="74" t="n">
        <v>0</v>
      </c>
      <c r="T47" s="74" t="n">
        <v>0</v>
      </c>
      <c r="U47" s="74" t="n">
        <v>0</v>
      </c>
      <c r="V47" s="74" t="n">
        <v>91.29</v>
      </c>
      <c r="W47" s="74" t="n">
        <v>0</v>
      </c>
      <c r="X47" s="74" t="n">
        <v>0</v>
      </c>
    </row>
    <row r="48" customFormat="false" ht="63.75" hidden="false" customHeight="false" outlineLevel="0" collapsed="false">
      <c r="A48" s="61" t="s">
        <v>123</v>
      </c>
      <c r="B48" s="75" t="s">
        <v>124</v>
      </c>
      <c r="C48" s="63" t="s">
        <v>125</v>
      </c>
      <c r="D48" s="64" t="s">
        <v>126</v>
      </c>
      <c r="E48" s="65" t="n">
        <f aca="false">M48</f>
        <v>0</v>
      </c>
      <c r="F48" s="66" t="n">
        <f aca="false">Orçamentaria!F48</f>
        <v>1006.56</v>
      </c>
      <c r="G48" s="67" t="n">
        <f aca="false">TRUNC(F48*$H$9+F48,2)</f>
        <v>1310.23</v>
      </c>
      <c r="H48" s="68" t="n">
        <f aca="false">TRUNC(E48*G48,2)</f>
        <v>0</v>
      </c>
      <c r="I48" s="69" t="n">
        <f aca="false">H48/$H$81</f>
        <v>0</v>
      </c>
      <c r="K48" s="31" t="n">
        <v>0</v>
      </c>
      <c r="L48" s="31" t="n">
        <v>0</v>
      </c>
      <c r="M48" s="74" t="n">
        <v>0</v>
      </c>
      <c r="N48" s="74" t="n">
        <v>0</v>
      </c>
      <c r="O48" s="74" t="n">
        <v>0</v>
      </c>
      <c r="P48" s="74" t="n">
        <v>0</v>
      </c>
      <c r="Q48" s="74" t="n">
        <v>0</v>
      </c>
      <c r="R48" s="74" t="n">
        <v>0</v>
      </c>
      <c r="S48" s="74" t="n">
        <v>0</v>
      </c>
      <c r="T48" s="74" t="n">
        <v>0</v>
      </c>
      <c r="U48" s="74" t="n">
        <v>0</v>
      </c>
      <c r="V48" s="74" t="n">
        <v>0</v>
      </c>
      <c r="W48" s="74" t="n">
        <v>2</v>
      </c>
      <c r="X48" s="74" t="n">
        <v>0</v>
      </c>
    </row>
    <row r="49" customFormat="false" ht="38.25" hidden="false" customHeight="false" outlineLevel="0" collapsed="false">
      <c r="A49" s="61" t="s">
        <v>127</v>
      </c>
      <c r="B49" s="75" t="s">
        <v>128</v>
      </c>
      <c r="C49" s="63" t="s">
        <v>129</v>
      </c>
      <c r="D49" s="64" t="s">
        <v>130</v>
      </c>
      <c r="E49" s="65" t="n">
        <f aca="false">M49</f>
        <v>0</v>
      </c>
      <c r="F49" s="66" t="n">
        <f aca="false">Orçamentaria!F49</f>
        <v>4.95</v>
      </c>
      <c r="G49" s="67" t="n">
        <f aca="false">TRUNC(F49*$H$9+F49,2)</f>
        <v>6.44</v>
      </c>
      <c r="H49" s="68" t="n">
        <f aca="false">TRUNC(E49*G49,2)</f>
        <v>0</v>
      </c>
      <c r="I49" s="69" t="n">
        <f aca="false">H49/$H$81</f>
        <v>0</v>
      </c>
      <c r="K49" s="31" t="n">
        <v>0</v>
      </c>
      <c r="L49" s="31" t="n">
        <v>0</v>
      </c>
      <c r="M49" s="74" t="n">
        <v>0</v>
      </c>
      <c r="N49" s="74" t="n">
        <v>0</v>
      </c>
      <c r="O49" s="74" t="n">
        <v>0</v>
      </c>
      <c r="P49" s="74" t="n">
        <v>0</v>
      </c>
      <c r="Q49" s="74" t="n">
        <v>0</v>
      </c>
      <c r="R49" s="74" t="n">
        <v>0</v>
      </c>
      <c r="S49" s="74" t="n">
        <v>0</v>
      </c>
      <c r="T49" s="74" t="n">
        <v>0</v>
      </c>
      <c r="U49" s="74" t="n">
        <v>1452.21</v>
      </c>
      <c r="V49" s="74" t="n">
        <v>511.5</v>
      </c>
      <c r="W49" s="74" t="n">
        <v>112.86</v>
      </c>
      <c r="X49" s="74" t="n">
        <v>0</v>
      </c>
    </row>
    <row r="50" customFormat="false" ht="25.5" hidden="false" customHeight="false" outlineLevel="0" collapsed="false">
      <c r="A50" s="61" t="s">
        <v>131</v>
      </c>
      <c r="B50" s="75" t="n">
        <v>101618</v>
      </c>
      <c r="C50" s="63" t="s">
        <v>132</v>
      </c>
      <c r="D50" s="64" t="s">
        <v>64</v>
      </c>
      <c r="E50" s="65" t="n">
        <f aca="false">M50</f>
        <v>0</v>
      </c>
      <c r="F50" s="66" t="n">
        <f aca="false">Orçamentaria!F50</f>
        <v>255.07</v>
      </c>
      <c r="G50" s="67" t="n">
        <f aca="false">TRUNC(F50*$H$9+F50,2)</f>
        <v>332.02</v>
      </c>
      <c r="H50" s="68" t="n">
        <f aca="false">TRUNC(E50*G50,2)</f>
        <v>0</v>
      </c>
      <c r="I50" s="69" t="n">
        <f aca="false">H50/$H$81</f>
        <v>0</v>
      </c>
      <c r="K50" s="31" t="n">
        <v>0</v>
      </c>
      <c r="L50" s="31" t="n">
        <v>0</v>
      </c>
      <c r="M50" s="74" t="n">
        <v>0</v>
      </c>
      <c r="N50" s="74" t="n">
        <v>0</v>
      </c>
      <c r="O50" s="74" t="n">
        <v>0</v>
      </c>
      <c r="P50" s="74" t="n">
        <v>0</v>
      </c>
      <c r="Q50" s="74" t="n">
        <v>0</v>
      </c>
      <c r="R50" s="74" t="n">
        <v>0</v>
      </c>
      <c r="S50" s="74" t="n">
        <v>0</v>
      </c>
      <c r="T50" s="74" t="n">
        <v>0</v>
      </c>
      <c r="U50" s="74" t="n">
        <v>499.06</v>
      </c>
      <c r="V50" s="74" t="n">
        <v>180.96</v>
      </c>
      <c r="W50" s="74" t="n">
        <v>31.74</v>
      </c>
      <c r="X50" s="74" t="n">
        <v>0</v>
      </c>
    </row>
    <row r="51" customFormat="false" ht="38.25" hidden="false" customHeight="false" outlineLevel="0" collapsed="false">
      <c r="A51" s="61" t="s">
        <v>133</v>
      </c>
      <c r="B51" s="75" t="n">
        <v>99270</v>
      </c>
      <c r="C51" s="63" t="s">
        <v>134</v>
      </c>
      <c r="D51" s="64" t="s">
        <v>135</v>
      </c>
      <c r="E51" s="65" t="n">
        <f aca="false">M51</f>
        <v>0</v>
      </c>
      <c r="F51" s="66" t="n">
        <f aca="false">Orçamentaria!F51</f>
        <v>629.36</v>
      </c>
      <c r="G51" s="67" t="n">
        <f aca="false">TRUNC(F51*$H$9+F51,2)</f>
        <v>819.23</v>
      </c>
      <c r="H51" s="68" t="n">
        <f aca="false">TRUNC(E51*G51,2)</f>
        <v>0</v>
      </c>
      <c r="I51" s="69" t="n">
        <f aca="false">H51/$H$81</f>
        <v>0</v>
      </c>
      <c r="K51" s="31" t="n">
        <v>0</v>
      </c>
      <c r="L51" s="31" t="n">
        <v>0</v>
      </c>
      <c r="M51" s="74" t="n">
        <v>0</v>
      </c>
      <c r="N51" s="74" t="n">
        <v>0</v>
      </c>
      <c r="O51" s="74" t="n">
        <v>0</v>
      </c>
      <c r="P51" s="74" t="n">
        <v>0</v>
      </c>
      <c r="Q51" s="74" t="n">
        <v>0</v>
      </c>
      <c r="R51" s="74" t="n">
        <v>0</v>
      </c>
      <c r="S51" s="74" t="n">
        <v>0</v>
      </c>
      <c r="T51" s="74" t="n">
        <v>0</v>
      </c>
      <c r="U51" s="74" t="n">
        <v>3</v>
      </c>
      <c r="V51" s="74" t="n">
        <v>2</v>
      </c>
      <c r="W51" s="74" t="n">
        <v>0</v>
      </c>
      <c r="X51" s="74" t="n">
        <v>0</v>
      </c>
    </row>
    <row r="52" customFormat="false" ht="38.25" hidden="false" customHeight="false" outlineLevel="0" collapsed="false">
      <c r="A52" s="61" t="s">
        <v>136</v>
      </c>
      <c r="B52" s="75" t="n">
        <v>99275</v>
      </c>
      <c r="C52" s="63" t="s">
        <v>137</v>
      </c>
      <c r="D52" s="64" t="s">
        <v>135</v>
      </c>
      <c r="E52" s="65" t="n">
        <f aca="false">M52</f>
        <v>0</v>
      </c>
      <c r="F52" s="66" t="n">
        <f aca="false">Orçamentaria!F52</f>
        <v>948.36</v>
      </c>
      <c r="G52" s="67" t="n">
        <f aca="false">TRUNC(F52*$H$9+F52,2)</f>
        <v>1234.48</v>
      </c>
      <c r="H52" s="68" t="n">
        <f aca="false">TRUNC(E52*G52,2)</f>
        <v>0</v>
      </c>
      <c r="I52" s="69" t="n">
        <f aca="false">H52/$H$81</f>
        <v>0</v>
      </c>
      <c r="K52" s="31" t="n">
        <v>0</v>
      </c>
      <c r="L52" s="31" t="n">
        <v>0</v>
      </c>
      <c r="M52" s="74" t="n">
        <v>0</v>
      </c>
      <c r="N52" s="74" t="n">
        <v>0</v>
      </c>
      <c r="O52" s="74" t="n">
        <v>0</v>
      </c>
      <c r="P52" s="74" t="n">
        <v>0</v>
      </c>
      <c r="Q52" s="74" t="n">
        <v>0</v>
      </c>
      <c r="R52" s="74" t="n">
        <v>0</v>
      </c>
      <c r="S52" s="74" t="n">
        <v>0</v>
      </c>
      <c r="T52" s="74" t="n">
        <v>0</v>
      </c>
      <c r="U52" s="74" t="n">
        <v>18</v>
      </c>
      <c r="V52" s="74" t="n">
        <v>11</v>
      </c>
      <c r="W52" s="74" t="n">
        <v>2</v>
      </c>
      <c r="X52" s="74" t="n">
        <v>0</v>
      </c>
    </row>
    <row r="53" customFormat="false" ht="38.25" hidden="false" customHeight="false" outlineLevel="0" collapsed="false">
      <c r="A53" s="61" t="s">
        <v>138</v>
      </c>
      <c r="B53" s="75" t="n">
        <v>99285</v>
      </c>
      <c r="C53" s="63" t="s">
        <v>139</v>
      </c>
      <c r="D53" s="64" t="s">
        <v>135</v>
      </c>
      <c r="E53" s="65" t="n">
        <f aca="false">M53</f>
        <v>0</v>
      </c>
      <c r="F53" s="66" t="n">
        <f aca="false">Orçamentaria!F53</f>
        <v>1294.74</v>
      </c>
      <c r="G53" s="67" t="n">
        <f aca="false">TRUNC(F53*$H$9+F53,2)</f>
        <v>1685.36</v>
      </c>
      <c r="H53" s="68" t="n">
        <f aca="false">TRUNC(E53*G53,2)</f>
        <v>0</v>
      </c>
      <c r="I53" s="69" t="n">
        <f aca="false">H53/$H$81</f>
        <v>0</v>
      </c>
      <c r="K53" s="31" t="n">
        <v>0</v>
      </c>
      <c r="L53" s="31" t="n">
        <v>0</v>
      </c>
      <c r="M53" s="74" t="n">
        <v>0</v>
      </c>
      <c r="N53" s="74" t="n">
        <v>0</v>
      </c>
      <c r="O53" s="74" t="n">
        <v>0</v>
      </c>
      <c r="P53" s="74" t="n">
        <v>0</v>
      </c>
      <c r="Q53" s="74" t="n">
        <v>0</v>
      </c>
      <c r="R53" s="74" t="n">
        <v>0</v>
      </c>
      <c r="S53" s="74" t="n">
        <v>0</v>
      </c>
      <c r="T53" s="74" t="n">
        <v>0</v>
      </c>
      <c r="U53" s="74" t="n">
        <v>8</v>
      </c>
      <c r="V53" s="74" t="n">
        <v>0</v>
      </c>
      <c r="W53" s="74" t="n">
        <v>0</v>
      </c>
      <c r="X53" s="74" t="n">
        <v>0</v>
      </c>
    </row>
    <row r="54" customFormat="false" ht="38.25" hidden="false" customHeight="false" outlineLevel="0" collapsed="false">
      <c r="A54" s="61" t="s">
        <v>140</v>
      </c>
      <c r="B54" s="75" t="n">
        <v>102457</v>
      </c>
      <c r="C54" s="63" t="s">
        <v>141</v>
      </c>
      <c r="D54" s="64" t="s">
        <v>135</v>
      </c>
      <c r="E54" s="65" t="n">
        <f aca="false">M54</f>
        <v>0</v>
      </c>
      <c r="F54" s="66" t="n">
        <f aca="false">Orçamentaria!F54</f>
        <v>1640.04</v>
      </c>
      <c r="G54" s="67" t="n">
        <f aca="false">TRUNC(F54*$H$9+F54,2)</f>
        <v>2134.84</v>
      </c>
      <c r="H54" s="68" t="n">
        <f aca="false">TRUNC(E54*G54,2)</f>
        <v>0</v>
      </c>
      <c r="I54" s="69" t="n">
        <f aca="false">H54/$H$81</f>
        <v>0</v>
      </c>
      <c r="K54" s="31" t="n">
        <v>0</v>
      </c>
      <c r="L54" s="31" t="n">
        <v>0</v>
      </c>
      <c r="M54" s="74" t="n">
        <v>0</v>
      </c>
      <c r="N54" s="74" t="n">
        <v>0</v>
      </c>
      <c r="O54" s="74" t="n">
        <v>0</v>
      </c>
      <c r="P54" s="74" t="n">
        <v>0</v>
      </c>
      <c r="Q54" s="74" t="n">
        <v>0</v>
      </c>
      <c r="R54" s="74" t="n">
        <v>0</v>
      </c>
      <c r="S54" s="74" t="n">
        <v>0</v>
      </c>
      <c r="T54" s="74" t="n">
        <v>0</v>
      </c>
      <c r="U54" s="74" t="n">
        <v>0</v>
      </c>
      <c r="V54" s="74" t="n">
        <v>6</v>
      </c>
      <c r="W54" s="74" t="n">
        <v>0</v>
      </c>
      <c r="X54" s="74" t="n">
        <v>0</v>
      </c>
    </row>
    <row r="55" customFormat="false" ht="38.25" hidden="false" customHeight="false" outlineLevel="0" collapsed="false">
      <c r="A55" s="61" t="s">
        <v>142</v>
      </c>
      <c r="B55" s="75" t="n">
        <v>99319</v>
      </c>
      <c r="C55" s="63" t="s">
        <v>143</v>
      </c>
      <c r="D55" s="64" t="s">
        <v>76</v>
      </c>
      <c r="E55" s="65" t="n">
        <f aca="false">M55</f>
        <v>0</v>
      </c>
      <c r="F55" s="66" t="n">
        <f aca="false">Orçamentaria!F55</f>
        <v>868.52</v>
      </c>
      <c r="G55" s="67" t="n">
        <f aca="false">TRUNC(F55*$H$9+F55,2)</f>
        <v>1130.55</v>
      </c>
      <c r="H55" s="68" t="n">
        <f aca="false">TRUNC(E55*G55,2)</f>
        <v>0</v>
      </c>
      <c r="I55" s="69" t="n">
        <f aca="false">H55/$H$81</f>
        <v>0</v>
      </c>
      <c r="K55" s="31" t="n">
        <v>0</v>
      </c>
      <c r="L55" s="31" t="n">
        <v>0</v>
      </c>
      <c r="M55" s="74" t="n">
        <v>0</v>
      </c>
      <c r="N55" s="74" t="n">
        <v>0</v>
      </c>
      <c r="O55" s="74" t="n">
        <v>0</v>
      </c>
      <c r="P55" s="74" t="n">
        <v>0</v>
      </c>
      <c r="Q55" s="74" t="n">
        <v>0</v>
      </c>
      <c r="R55" s="74" t="n">
        <v>0</v>
      </c>
      <c r="S55" s="74" t="n">
        <v>0</v>
      </c>
      <c r="T55" s="74" t="n">
        <v>0</v>
      </c>
      <c r="U55" s="74" t="n">
        <v>43.5</v>
      </c>
      <c r="V55" s="74" t="n">
        <v>28.5</v>
      </c>
      <c r="W55" s="74" t="n">
        <v>3</v>
      </c>
      <c r="X55" s="74" t="n">
        <v>0</v>
      </c>
    </row>
    <row r="56" customFormat="false" ht="38.25" hidden="false" customHeight="false" outlineLevel="0" collapsed="false">
      <c r="A56" s="61" t="s">
        <v>144</v>
      </c>
      <c r="B56" s="75" t="s">
        <v>145</v>
      </c>
      <c r="C56" s="63" t="s">
        <v>146</v>
      </c>
      <c r="D56" s="64" t="s">
        <v>126</v>
      </c>
      <c r="E56" s="65" t="n">
        <f aca="false">M56</f>
        <v>0</v>
      </c>
      <c r="F56" s="66" t="n">
        <f aca="false">Orçamentaria!F56</f>
        <v>523</v>
      </c>
      <c r="G56" s="67" t="n">
        <f aca="false">TRUNC(F56*$H$9+F56,2)</f>
        <v>680.78</v>
      </c>
      <c r="H56" s="68" t="n">
        <f aca="false">TRUNC(E56*G56,2)</f>
        <v>0</v>
      </c>
      <c r="I56" s="69" t="n">
        <f aca="false">H56/$H$81</f>
        <v>0</v>
      </c>
      <c r="K56" s="31" t="n">
        <v>0</v>
      </c>
      <c r="L56" s="31" t="n">
        <v>0</v>
      </c>
      <c r="M56" s="74" t="n">
        <v>0</v>
      </c>
      <c r="N56" s="74" t="n">
        <v>0</v>
      </c>
      <c r="O56" s="74" t="n">
        <v>0</v>
      </c>
      <c r="P56" s="74" t="n">
        <v>0</v>
      </c>
      <c r="Q56" s="74" t="n">
        <v>0</v>
      </c>
      <c r="R56" s="74" t="n">
        <v>0</v>
      </c>
      <c r="S56" s="74" t="n">
        <v>0</v>
      </c>
      <c r="T56" s="74" t="n">
        <v>0</v>
      </c>
      <c r="U56" s="74" t="n">
        <v>29</v>
      </c>
      <c r="V56" s="74" t="n">
        <v>19</v>
      </c>
      <c r="W56" s="74" t="n">
        <v>2</v>
      </c>
      <c r="X56" s="74" t="n">
        <v>0</v>
      </c>
    </row>
    <row r="57" customFormat="false" ht="25.5" hidden="false" customHeight="false" outlineLevel="0" collapsed="false">
      <c r="A57" s="61" t="s">
        <v>147</v>
      </c>
      <c r="B57" s="75" t="n">
        <v>97934</v>
      </c>
      <c r="C57" s="63" t="s">
        <v>148</v>
      </c>
      <c r="D57" s="64" t="s">
        <v>135</v>
      </c>
      <c r="E57" s="65" t="n">
        <f aca="false">M57</f>
        <v>0</v>
      </c>
      <c r="F57" s="66" t="n">
        <f aca="false">Orçamentaria!F57</f>
        <v>2315.8</v>
      </c>
      <c r="G57" s="67" t="n">
        <f aca="false">TRUNC(F57*$H$9+F57,2)</f>
        <v>3014.47</v>
      </c>
      <c r="H57" s="68" t="n">
        <f aca="false">TRUNC(E57*G57,2)</f>
        <v>0</v>
      </c>
      <c r="I57" s="69" t="n">
        <f aca="false">H57/$H$81</f>
        <v>0</v>
      </c>
      <c r="K57" s="31" t="n">
        <v>0</v>
      </c>
      <c r="L57" s="31" t="n">
        <v>0</v>
      </c>
      <c r="M57" s="74" t="n">
        <v>0</v>
      </c>
      <c r="N57" s="74" t="n">
        <v>0</v>
      </c>
      <c r="O57" s="74" t="n">
        <v>0</v>
      </c>
      <c r="P57" s="74" t="n">
        <v>0</v>
      </c>
      <c r="Q57" s="74" t="n">
        <v>0</v>
      </c>
      <c r="R57" s="74" t="n">
        <v>0</v>
      </c>
      <c r="S57" s="74" t="n">
        <v>0</v>
      </c>
      <c r="T57" s="74" t="n">
        <v>0</v>
      </c>
      <c r="U57" s="74" t="n">
        <v>25</v>
      </c>
      <c r="V57" s="74" t="n">
        <v>14</v>
      </c>
      <c r="W57" s="74" t="n">
        <v>2</v>
      </c>
      <c r="X57" s="74" t="n">
        <v>0</v>
      </c>
    </row>
    <row r="58" s="4" customFormat="true" ht="12.75" hidden="false" customHeight="true" outlineLevel="0" collapsed="false">
      <c r="A58" s="53" t="s">
        <v>149</v>
      </c>
      <c r="B58" s="54"/>
      <c r="C58" s="55" t="s">
        <v>150</v>
      </c>
      <c r="D58" s="54"/>
      <c r="E58" s="56"/>
      <c r="F58" s="57"/>
      <c r="G58" s="57" t="n">
        <f aca="false">SUM(H59:H63)</f>
        <v>0</v>
      </c>
      <c r="H58" s="58" t="n">
        <v>0</v>
      </c>
      <c r="I58" s="59"/>
      <c r="K58" s="31"/>
      <c r="L58" s="31"/>
      <c r="M58" s="52"/>
      <c r="N58" s="52"/>
      <c r="O58" s="52"/>
      <c r="P58" s="52"/>
      <c r="Q58" s="52"/>
      <c r="R58" s="52"/>
      <c r="S58" s="52"/>
      <c r="T58" s="52"/>
      <c r="U58" s="52"/>
      <c r="V58" s="52"/>
      <c r="W58" s="52"/>
      <c r="X58" s="52" t="n">
        <v>0</v>
      </c>
    </row>
    <row r="59" customFormat="false" ht="38.25" hidden="false" customHeight="false" outlineLevel="0" collapsed="false">
      <c r="A59" s="61" t="s">
        <v>151</v>
      </c>
      <c r="B59" s="75" t="n">
        <v>92757</v>
      </c>
      <c r="C59" s="63" t="s">
        <v>152</v>
      </c>
      <c r="D59" s="64" t="s">
        <v>50</v>
      </c>
      <c r="E59" s="65" t="n">
        <f aca="false">M59</f>
        <v>0</v>
      </c>
      <c r="F59" s="66" t="n">
        <f aca="false">Orçamentaria!F59</f>
        <v>318.19</v>
      </c>
      <c r="G59" s="67" t="n">
        <f aca="false">TRUNC(F59*$H$9+F59,2)</f>
        <v>414.18</v>
      </c>
      <c r="H59" s="68" t="n">
        <f aca="false">TRUNC(E59*G59,2)</f>
        <v>0</v>
      </c>
      <c r="I59" s="69" t="n">
        <f aca="false">H59/$H$81</f>
        <v>0</v>
      </c>
      <c r="K59" s="31" t="n">
        <v>0</v>
      </c>
      <c r="L59" s="31" t="n">
        <v>0</v>
      </c>
      <c r="M59" s="74" t="n">
        <v>0</v>
      </c>
      <c r="N59" s="74" t="n">
        <v>0</v>
      </c>
      <c r="O59" s="74" t="n">
        <v>0</v>
      </c>
      <c r="P59" s="74" t="n">
        <v>0</v>
      </c>
      <c r="Q59" s="74" t="n">
        <v>0</v>
      </c>
      <c r="R59" s="74" t="n">
        <v>0</v>
      </c>
      <c r="S59" s="74" t="n">
        <v>0</v>
      </c>
      <c r="T59" s="74" t="n">
        <v>0</v>
      </c>
      <c r="U59" s="74" t="n">
        <v>0</v>
      </c>
      <c r="V59" s="74" t="n">
        <v>2.25</v>
      </c>
      <c r="W59" s="74" t="n">
        <v>0</v>
      </c>
      <c r="X59" s="74" t="n">
        <v>0</v>
      </c>
    </row>
    <row r="60" customFormat="false" ht="51" hidden="false" customHeight="false" outlineLevel="0" collapsed="false">
      <c r="A60" s="61" t="s">
        <v>153</v>
      </c>
      <c r="B60" s="75" t="n">
        <v>92743</v>
      </c>
      <c r="C60" s="63" t="s">
        <v>154</v>
      </c>
      <c r="D60" s="64" t="s">
        <v>64</v>
      </c>
      <c r="E60" s="65" t="n">
        <f aca="false">M60</f>
        <v>0</v>
      </c>
      <c r="F60" s="66" t="n">
        <f aca="false">Orçamentaria!F60</f>
        <v>672.9</v>
      </c>
      <c r="G60" s="67" t="n">
        <f aca="false">TRUNC(F60*$H$9+F60,2)</f>
        <v>875.91</v>
      </c>
      <c r="H60" s="68" t="n">
        <f aca="false">TRUNC(E60*G60,2)</f>
        <v>0</v>
      </c>
      <c r="I60" s="69" t="n">
        <f aca="false">H60/$H$81</f>
        <v>0</v>
      </c>
      <c r="K60" s="31" t="n">
        <v>0</v>
      </c>
      <c r="L60" s="31" t="n">
        <v>0</v>
      </c>
      <c r="M60" s="74" t="n">
        <v>0</v>
      </c>
      <c r="N60" s="74" t="n">
        <v>0</v>
      </c>
      <c r="O60" s="74" t="n">
        <v>0</v>
      </c>
      <c r="P60" s="74" t="n">
        <v>0</v>
      </c>
      <c r="Q60" s="74" t="n">
        <v>0</v>
      </c>
      <c r="R60" s="74" t="n">
        <v>0</v>
      </c>
      <c r="S60" s="74" t="n">
        <v>0</v>
      </c>
      <c r="T60" s="74" t="n">
        <v>0</v>
      </c>
      <c r="U60" s="74" t="n">
        <v>0</v>
      </c>
      <c r="V60" s="74" t="n">
        <v>3</v>
      </c>
      <c r="W60" s="74" t="n">
        <v>0</v>
      </c>
      <c r="X60" s="74" t="n">
        <v>0</v>
      </c>
    </row>
    <row r="61" customFormat="false" ht="38.25" hidden="false" customHeight="false" outlineLevel="0" collapsed="false">
      <c r="A61" s="61" t="s">
        <v>155</v>
      </c>
      <c r="B61" s="75" t="s">
        <v>156</v>
      </c>
      <c r="C61" s="63" t="s">
        <v>157</v>
      </c>
      <c r="D61" s="64" t="s">
        <v>64</v>
      </c>
      <c r="E61" s="65" t="n">
        <f aca="false">M61</f>
        <v>0</v>
      </c>
      <c r="F61" s="66" t="n">
        <f aca="false">Orçamentaria!F61</f>
        <v>667.5</v>
      </c>
      <c r="G61" s="67" t="n">
        <f aca="false">TRUNC(F61*$H$9+F61,2)</f>
        <v>868.88</v>
      </c>
      <c r="H61" s="68" t="n">
        <f aca="false">TRUNC(E61*G61,2)</f>
        <v>0</v>
      </c>
      <c r="I61" s="69" t="n">
        <f aca="false">H61/$H$81</f>
        <v>0</v>
      </c>
      <c r="K61" s="31" t="n">
        <v>0</v>
      </c>
      <c r="L61" s="31" t="n">
        <v>0</v>
      </c>
      <c r="M61" s="74" t="n">
        <v>0</v>
      </c>
      <c r="N61" s="74" t="n">
        <v>0</v>
      </c>
      <c r="O61" s="74" t="n">
        <v>0</v>
      </c>
      <c r="P61" s="74" t="n">
        <v>0</v>
      </c>
      <c r="Q61" s="74" t="n">
        <v>0</v>
      </c>
      <c r="R61" s="74" t="n">
        <v>0</v>
      </c>
      <c r="S61" s="74" t="n">
        <v>0</v>
      </c>
      <c r="T61" s="74" t="n">
        <v>0</v>
      </c>
      <c r="U61" s="74" t="n">
        <v>0</v>
      </c>
      <c r="V61" s="74" t="n">
        <v>1.1732</v>
      </c>
      <c r="W61" s="74" t="n">
        <v>0</v>
      </c>
      <c r="X61" s="74" t="n">
        <v>0</v>
      </c>
    </row>
    <row r="62" customFormat="false" ht="12.75" hidden="false" customHeight="false" outlineLevel="0" collapsed="false">
      <c r="A62" s="61" t="s">
        <v>158</v>
      </c>
      <c r="B62" s="75" t="s">
        <v>159</v>
      </c>
      <c r="C62" s="63" t="s">
        <v>160</v>
      </c>
      <c r="D62" s="64" t="s">
        <v>76</v>
      </c>
      <c r="E62" s="65" t="n">
        <f aca="false">M62</f>
        <v>0</v>
      </c>
      <c r="F62" s="66" t="n">
        <f aca="false">Orçamentaria!F62</f>
        <v>1179.93</v>
      </c>
      <c r="G62" s="67" t="n">
        <f aca="false">TRUNC(F62*$H$9+F62,2)</f>
        <v>1535.91</v>
      </c>
      <c r="H62" s="68" t="n">
        <f aca="false">TRUNC(E62*G62,2)</f>
        <v>0</v>
      </c>
      <c r="I62" s="69" t="n">
        <f aca="false">H62/$H$81</f>
        <v>0</v>
      </c>
      <c r="K62" s="31" t="n">
        <v>0</v>
      </c>
      <c r="L62" s="31" t="n">
        <v>0</v>
      </c>
      <c r="M62" s="74" t="n">
        <v>0</v>
      </c>
      <c r="N62" s="74" t="n">
        <v>0</v>
      </c>
      <c r="O62" s="74" t="n">
        <v>0</v>
      </c>
      <c r="P62" s="74" t="n">
        <v>0</v>
      </c>
      <c r="Q62" s="74" t="n">
        <v>0</v>
      </c>
      <c r="R62" s="74" t="n">
        <v>0</v>
      </c>
      <c r="S62" s="74" t="n">
        <v>0</v>
      </c>
      <c r="T62" s="74" t="n">
        <v>0</v>
      </c>
      <c r="U62" s="74" t="n">
        <v>0</v>
      </c>
      <c r="V62" s="74" t="n">
        <v>5</v>
      </c>
      <c r="W62" s="74" t="n">
        <v>0</v>
      </c>
      <c r="X62" s="74" t="n">
        <v>0</v>
      </c>
    </row>
    <row r="63" customFormat="false" ht="12.75" hidden="false" customHeight="false" outlineLevel="0" collapsed="false">
      <c r="A63" s="61" t="s">
        <v>161</v>
      </c>
      <c r="B63" s="75" t="s">
        <v>162</v>
      </c>
      <c r="C63" s="63" t="s">
        <v>163</v>
      </c>
      <c r="D63" s="64" t="s">
        <v>46</v>
      </c>
      <c r="E63" s="65" t="n">
        <f aca="false">M63</f>
        <v>0</v>
      </c>
      <c r="F63" s="66" t="n">
        <f aca="false">Orçamentaria!F63</f>
        <v>77.27</v>
      </c>
      <c r="G63" s="67" t="n">
        <f aca="false">TRUNC(F63*$H$9+F63,2)</f>
        <v>100.58</v>
      </c>
      <c r="H63" s="68" t="n">
        <f aca="false">TRUNC(E63*G63,2)</f>
        <v>0</v>
      </c>
      <c r="I63" s="69" t="n">
        <f aca="false">H63/$H$81</f>
        <v>0</v>
      </c>
      <c r="K63" s="31" t="n">
        <v>0</v>
      </c>
      <c r="L63" s="31" t="n">
        <v>0</v>
      </c>
      <c r="M63" s="74" t="n">
        <v>0</v>
      </c>
      <c r="N63" s="74" t="n">
        <v>0</v>
      </c>
      <c r="O63" s="74" t="n">
        <v>0</v>
      </c>
      <c r="P63" s="74" t="n">
        <v>0</v>
      </c>
      <c r="Q63" s="74" t="n">
        <v>0</v>
      </c>
      <c r="R63" s="74" t="n">
        <v>0</v>
      </c>
      <c r="S63" s="74" t="n">
        <v>0</v>
      </c>
      <c r="T63" s="74" t="n">
        <v>0</v>
      </c>
      <c r="U63" s="74" t="n">
        <v>0</v>
      </c>
      <c r="V63" s="74" t="n">
        <v>1</v>
      </c>
      <c r="W63" s="74" t="n">
        <v>0</v>
      </c>
      <c r="X63" s="74" t="n">
        <v>0</v>
      </c>
    </row>
    <row r="64" customFormat="false" ht="12.75" hidden="false" customHeight="false" outlineLevel="0" collapsed="false">
      <c r="A64" s="44" t="n">
        <v>4</v>
      </c>
      <c r="B64" s="45"/>
      <c r="C64" s="46" t="s">
        <v>164</v>
      </c>
      <c r="D64" s="47"/>
      <c r="E64" s="48"/>
      <c r="F64" s="49"/>
      <c r="G64" s="50" t="n">
        <v>0</v>
      </c>
      <c r="H64" s="51" t="n">
        <f aca="false">SUM(H66:H73)</f>
        <v>29911.1</v>
      </c>
      <c r="I64" s="59"/>
      <c r="K64" s="31"/>
      <c r="L64" s="31"/>
      <c r="M64" s="74"/>
      <c r="N64" s="74"/>
      <c r="O64" s="74"/>
      <c r="P64" s="74"/>
      <c r="Q64" s="74"/>
      <c r="R64" s="74"/>
      <c r="S64" s="74"/>
      <c r="T64" s="74"/>
      <c r="U64" s="74"/>
      <c r="V64" s="74"/>
      <c r="W64" s="74"/>
      <c r="X64" s="74"/>
    </row>
    <row r="65" s="4" customFormat="true" ht="12.75" hidden="false" customHeight="true" outlineLevel="0" collapsed="false">
      <c r="A65" s="53" t="s">
        <v>165</v>
      </c>
      <c r="B65" s="54"/>
      <c r="C65" s="55" t="s">
        <v>164</v>
      </c>
      <c r="D65" s="54"/>
      <c r="E65" s="56"/>
      <c r="F65" s="57"/>
      <c r="G65" s="57" t="n">
        <f aca="false">SUM(H66:H73)</f>
        <v>29911.1</v>
      </c>
      <c r="H65" s="58" t="n">
        <v>0</v>
      </c>
      <c r="I65" s="59"/>
      <c r="K65" s="31" t="n">
        <v>0</v>
      </c>
      <c r="L65" s="31" t="n">
        <v>0</v>
      </c>
      <c r="M65" s="52" t="n">
        <v>0</v>
      </c>
      <c r="N65" s="52" t="n">
        <v>0</v>
      </c>
      <c r="O65" s="52" t="n">
        <v>0</v>
      </c>
      <c r="P65" s="52" t="n">
        <v>0</v>
      </c>
      <c r="Q65" s="52" t="n">
        <v>0</v>
      </c>
      <c r="R65" s="52" t="n">
        <v>0</v>
      </c>
      <c r="S65" s="52" t="n">
        <v>0</v>
      </c>
      <c r="T65" s="52" t="n">
        <v>0</v>
      </c>
      <c r="U65" s="52" t="n">
        <v>56.25</v>
      </c>
      <c r="V65" s="52" t="n">
        <v>31.5</v>
      </c>
      <c r="W65" s="52" t="n">
        <v>9</v>
      </c>
      <c r="X65" s="52" t="n">
        <v>0</v>
      </c>
    </row>
    <row r="66" customFormat="false" ht="51" hidden="false" customHeight="false" outlineLevel="0" collapsed="false">
      <c r="A66" s="61" t="s">
        <v>166</v>
      </c>
      <c r="B66" s="78" t="n">
        <v>94273</v>
      </c>
      <c r="C66" s="63" t="s">
        <v>167</v>
      </c>
      <c r="D66" s="64" t="s">
        <v>76</v>
      </c>
      <c r="E66" s="65" t="n">
        <f aca="false">M66</f>
        <v>334.58</v>
      </c>
      <c r="F66" s="66" t="n">
        <f aca="false">Orçamentaria!F66</f>
        <v>62.31</v>
      </c>
      <c r="G66" s="67" t="n">
        <f aca="false">TRUNC(F66+(F66*$H$9),2)</f>
        <v>81.1</v>
      </c>
      <c r="H66" s="68" t="n">
        <f aca="false">TRUNC(E66*G66,2)</f>
        <v>27134.43</v>
      </c>
      <c r="I66" s="69" t="n">
        <f aca="false">H66/$H$81</f>
        <v>0.177059777341234</v>
      </c>
      <c r="K66" s="31" t="n">
        <v>0</v>
      </c>
      <c r="L66" s="31" t="n">
        <v>0</v>
      </c>
      <c r="M66" s="74" t="n">
        <v>334.58</v>
      </c>
      <c r="N66" s="74" t="n">
        <v>1064.08</v>
      </c>
      <c r="O66" s="74" t="n">
        <v>360.72</v>
      </c>
      <c r="P66" s="74" t="n">
        <v>275.72</v>
      </c>
      <c r="Q66" s="74" t="n">
        <v>1021.76</v>
      </c>
      <c r="R66" s="74" t="n">
        <v>435.68</v>
      </c>
      <c r="S66" s="74" t="n">
        <v>1286.34</v>
      </c>
      <c r="T66" s="74" t="n">
        <v>274.52</v>
      </c>
      <c r="U66" s="74" t="n">
        <v>0</v>
      </c>
      <c r="V66" s="74" t="n">
        <v>0</v>
      </c>
      <c r="W66" s="74" t="n">
        <v>0</v>
      </c>
      <c r="X66" s="74" t="n">
        <v>0</v>
      </c>
    </row>
    <row r="67" customFormat="false" ht="63.75" hidden="false" customHeight="false" outlineLevel="0" collapsed="false">
      <c r="A67" s="61" t="s">
        <v>168</v>
      </c>
      <c r="B67" s="78" t="s">
        <v>169</v>
      </c>
      <c r="C67" s="63" t="s">
        <v>170</v>
      </c>
      <c r="D67" s="64" t="s">
        <v>85</v>
      </c>
      <c r="E67" s="65" t="n">
        <f aca="false">M67</f>
        <v>4.77971428571429</v>
      </c>
      <c r="F67" s="66" t="n">
        <f aca="false">Orçamentaria!F67</f>
        <v>41.34</v>
      </c>
      <c r="G67" s="67" t="n">
        <f aca="false">TRUNC(F67+(F67*$H$9),2)</f>
        <v>53.81</v>
      </c>
      <c r="H67" s="68" t="n">
        <f aca="false">TRUNC(E67*G67,2)</f>
        <v>257.19</v>
      </c>
      <c r="I67" s="69" t="n">
        <f aca="false">H67/$H$81</f>
        <v>0.00167823699021471</v>
      </c>
      <c r="K67" s="31" t="n">
        <v>0</v>
      </c>
      <c r="L67" s="31" t="n">
        <v>0</v>
      </c>
      <c r="M67" s="74" t="n">
        <v>4.77971428571429</v>
      </c>
      <c r="N67" s="74" t="n">
        <v>15.2011428571429</v>
      </c>
      <c r="O67" s="74" t="n">
        <v>5.15314285714286</v>
      </c>
      <c r="P67" s="74" t="n">
        <v>3.93885714285714</v>
      </c>
      <c r="Q67" s="74" t="n">
        <v>14.5965714285714</v>
      </c>
      <c r="R67" s="74" t="n">
        <v>6.224</v>
      </c>
      <c r="S67" s="74" t="n">
        <v>18.3762857142857</v>
      </c>
      <c r="T67" s="74" t="n">
        <v>3.92171428571429</v>
      </c>
      <c r="U67" s="74" t="n">
        <v>0</v>
      </c>
      <c r="V67" s="74" t="n">
        <v>0</v>
      </c>
      <c r="W67" s="74" t="n">
        <v>0</v>
      </c>
      <c r="X67" s="74" t="n">
        <v>0</v>
      </c>
    </row>
    <row r="68" customFormat="false" ht="51" hidden="false" customHeight="false" outlineLevel="0" collapsed="false">
      <c r="A68" s="61" t="s">
        <v>171</v>
      </c>
      <c r="B68" s="78" t="n">
        <v>91283</v>
      </c>
      <c r="C68" s="63" t="s">
        <v>91</v>
      </c>
      <c r="D68" s="64" t="s">
        <v>92</v>
      </c>
      <c r="E68" s="65" t="n">
        <f aca="false">M68</f>
        <v>11.394</v>
      </c>
      <c r="F68" s="66" t="n">
        <f aca="false">Orçamentaria!F68</f>
        <v>10.58</v>
      </c>
      <c r="G68" s="67" t="n">
        <f aca="false">TRUNC(F68+(F68*$H$9),2)</f>
        <v>13.77</v>
      </c>
      <c r="H68" s="68" t="n">
        <f aca="false">TRUNC(E68*G68,2)</f>
        <v>156.89</v>
      </c>
      <c r="I68" s="69" t="n">
        <f aca="false">H68/$H$81</f>
        <v>0.0010237513176826</v>
      </c>
      <c r="K68" s="31" t="n">
        <v>0</v>
      </c>
      <c r="L68" s="31" t="n">
        <v>0</v>
      </c>
      <c r="M68" s="74" t="n">
        <v>11.394</v>
      </c>
      <c r="N68" s="74" t="n">
        <v>22.476</v>
      </c>
      <c r="O68" s="74" t="n">
        <v>22.53</v>
      </c>
      <c r="P68" s="74" t="n">
        <v>0</v>
      </c>
      <c r="Q68" s="74" t="n">
        <v>4.456</v>
      </c>
      <c r="R68" s="74" t="n">
        <v>45.496</v>
      </c>
      <c r="S68" s="74" t="n">
        <v>24.604</v>
      </c>
      <c r="T68" s="74" t="n">
        <v>69.212</v>
      </c>
      <c r="U68" s="74" t="n">
        <v>0</v>
      </c>
      <c r="V68" s="74" t="n">
        <v>0</v>
      </c>
      <c r="W68" s="74" t="n">
        <v>0</v>
      </c>
      <c r="X68" s="74" t="n">
        <v>0</v>
      </c>
    </row>
    <row r="69" customFormat="false" ht="51" hidden="false" customHeight="false" outlineLevel="0" collapsed="false">
      <c r="A69" s="61" t="s">
        <v>172</v>
      </c>
      <c r="B69" s="75" t="n">
        <v>100973</v>
      </c>
      <c r="C69" s="63" t="s">
        <v>87</v>
      </c>
      <c r="D69" s="64" t="s">
        <v>64</v>
      </c>
      <c r="E69" s="65" t="n">
        <f aca="false">M69</f>
        <v>63.8064</v>
      </c>
      <c r="F69" s="66" t="n">
        <f aca="false">Orçamentaria!F69</f>
        <v>8.76</v>
      </c>
      <c r="G69" s="67" t="n">
        <f aca="false">TRUNC(F69+(F69*$H$9),2)</f>
        <v>11.4</v>
      </c>
      <c r="H69" s="68" t="n">
        <f aca="false">TRUNC(E69*G69,2)</f>
        <v>727.39</v>
      </c>
      <c r="I69" s="69" t="n">
        <f aca="false">H69/$H$81</f>
        <v>0.00474642406124764</v>
      </c>
      <c r="K69" s="31" t="n">
        <v>0</v>
      </c>
      <c r="L69" s="31" t="n">
        <v>0</v>
      </c>
      <c r="M69" s="74" t="n">
        <v>63.8064</v>
      </c>
      <c r="N69" s="74" t="n">
        <v>130.3608</v>
      </c>
      <c r="O69" s="74" t="n">
        <v>128.421</v>
      </c>
      <c r="P69" s="74" t="n">
        <v>0</v>
      </c>
      <c r="Q69" s="74" t="n">
        <v>24.9536</v>
      </c>
      <c r="R69" s="74" t="n">
        <v>254.7776</v>
      </c>
      <c r="S69" s="74" t="n">
        <v>275.5648</v>
      </c>
      <c r="T69" s="74" t="n">
        <v>394.5084</v>
      </c>
      <c r="U69" s="74" t="n">
        <v>0</v>
      </c>
      <c r="V69" s="74" t="n">
        <v>0</v>
      </c>
      <c r="W69" s="74" t="n">
        <v>0</v>
      </c>
      <c r="X69" s="74" t="n">
        <v>0</v>
      </c>
    </row>
    <row r="70" customFormat="false" ht="38.25" hidden="false" customHeight="false" outlineLevel="0" collapsed="false">
      <c r="A70" s="61" t="s">
        <v>173</v>
      </c>
      <c r="B70" s="75" t="n">
        <v>97914</v>
      </c>
      <c r="C70" s="63" t="s">
        <v>89</v>
      </c>
      <c r="D70" s="64" t="s">
        <v>67</v>
      </c>
      <c r="E70" s="65" t="n">
        <f aca="false">M70</f>
        <v>11.394</v>
      </c>
      <c r="F70" s="66" t="n">
        <f aca="false">Orçamentaria!F70</f>
        <v>2.9</v>
      </c>
      <c r="G70" s="67" t="n">
        <f aca="false">TRUNC(F70+(F70*$H$9),2)</f>
        <v>3.77</v>
      </c>
      <c r="H70" s="68" t="n">
        <f aca="false">TRUNC(E70*G70,2)</f>
        <v>42.95</v>
      </c>
      <c r="I70" s="69" t="n">
        <f aca="false">H70/$H$81</f>
        <v>0.000280260813910813</v>
      </c>
      <c r="K70" s="31" t="n">
        <v>0</v>
      </c>
      <c r="L70" s="31" t="n">
        <v>0</v>
      </c>
      <c r="M70" s="74" t="n">
        <v>11.394</v>
      </c>
      <c r="N70" s="74" t="n">
        <v>22.476</v>
      </c>
      <c r="O70" s="74" t="n">
        <v>22.53</v>
      </c>
      <c r="P70" s="74" t="n">
        <v>0</v>
      </c>
      <c r="Q70" s="74" t="n">
        <v>4.456</v>
      </c>
      <c r="R70" s="74" t="n">
        <v>45.496</v>
      </c>
      <c r="S70" s="74" t="n">
        <v>24.604</v>
      </c>
      <c r="T70" s="74" t="n">
        <v>69.212</v>
      </c>
      <c r="U70" s="74" t="n">
        <v>0</v>
      </c>
      <c r="V70" s="74" t="n">
        <v>0</v>
      </c>
      <c r="W70" s="74" t="n">
        <v>0</v>
      </c>
      <c r="X70" s="74" t="n">
        <v>0</v>
      </c>
    </row>
    <row r="71" customFormat="false" ht="12.75" hidden="false" customHeight="false" outlineLevel="0" collapsed="false">
      <c r="A71" s="61" t="s">
        <v>174</v>
      </c>
      <c r="B71" s="75" t="s">
        <v>175</v>
      </c>
      <c r="C71" s="63" t="s">
        <v>176</v>
      </c>
      <c r="D71" s="64" t="s">
        <v>64</v>
      </c>
      <c r="E71" s="65" t="n">
        <f aca="false">M71</f>
        <v>56.97</v>
      </c>
      <c r="F71" s="66" t="n">
        <f aca="false">Orçamentaria!F71</f>
        <v>21.3</v>
      </c>
      <c r="G71" s="67" t="n">
        <f aca="false">TRUNC(F71+(F71*$H$9),2)</f>
        <v>27.72</v>
      </c>
      <c r="H71" s="68" t="n">
        <f aca="false">TRUNC(E71*G71,2)</f>
        <v>1579.2</v>
      </c>
      <c r="I71" s="69" t="n">
        <f aca="false">H71/$H$81</f>
        <v>0.0103047235699175</v>
      </c>
      <c r="K71" s="31" t="n">
        <v>0</v>
      </c>
      <c r="L71" s="31" t="n">
        <v>0</v>
      </c>
      <c r="M71" s="74" t="n">
        <v>56.97</v>
      </c>
      <c r="N71" s="74" t="n">
        <v>112.38</v>
      </c>
      <c r="O71" s="74" t="n">
        <v>112.65</v>
      </c>
      <c r="P71" s="74" t="n">
        <v>0</v>
      </c>
      <c r="Q71" s="74" t="n">
        <v>22.28</v>
      </c>
      <c r="R71" s="74" t="n">
        <v>227.48</v>
      </c>
      <c r="S71" s="74" t="n">
        <v>123.02</v>
      </c>
      <c r="T71" s="74" t="n">
        <v>346.06</v>
      </c>
      <c r="U71" s="74" t="n">
        <v>0</v>
      </c>
      <c r="V71" s="74" t="n">
        <v>0</v>
      </c>
      <c r="W71" s="74" t="n">
        <v>0</v>
      </c>
      <c r="X71" s="74" t="n">
        <v>0</v>
      </c>
    </row>
    <row r="72" customFormat="false" ht="38.25" hidden="false" customHeight="false" outlineLevel="0" collapsed="false">
      <c r="A72" s="61" t="s">
        <v>177</v>
      </c>
      <c r="B72" s="75" t="n">
        <v>97083</v>
      </c>
      <c r="C72" s="63" t="s">
        <v>178</v>
      </c>
      <c r="D72" s="64" t="s">
        <v>50</v>
      </c>
      <c r="E72" s="65" t="n">
        <f aca="false">M72</f>
        <v>3.4182</v>
      </c>
      <c r="F72" s="66" t="n">
        <f aca="false">Orçamentaria!F72</f>
        <v>2.94</v>
      </c>
      <c r="G72" s="67" t="n">
        <f aca="false">TRUNC(F72+(F72*$H$9),2)</f>
        <v>3.82</v>
      </c>
      <c r="H72" s="68" t="n">
        <f aca="false">TRUNC(E72*G72,2)</f>
        <v>13.05</v>
      </c>
      <c r="I72" s="69" t="n">
        <f aca="false">H72/$H$81</f>
        <v>8.5154915518885E-005</v>
      </c>
      <c r="K72" s="31" t="n">
        <v>0</v>
      </c>
      <c r="L72" s="31" t="n">
        <v>0</v>
      </c>
      <c r="M72" s="74" t="n">
        <v>3.4182</v>
      </c>
      <c r="N72" s="74" t="n">
        <v>6.7428</v>
      </c>
      <c r="O72" s="74" t="n">
        <v>6.759</v>
      </c>
      <c r="P72" s="74" t="n">
        <v>0</v>
      </c>
      <c r="Q72" s="74" t="n">
        <v>1.3368</v>
      </c>
      <c r="R72" s="74" t="n">
        <v>13.6488</v>
      </c>
      <c r="S72" s="74" t="n">
        <v>7.3812</v>
      </c>
      <c r="T72" s="74" t="n">
        <v>20.7636</v>
      </c>
      <c r="U72" s="74" t="n">
        <v>0</v>
      </c>
      <c r="V72" s="74" t="n">
        <v>0</v>
      </c>
      <c r="W72" s="74" t="n">
        <v>0</v>
      </c>
      <c r="X72" s="74" t="n">
        <v>0</v>
      </c>
    </row>
    <row r="73" customFormat="false" ht="38.25" hidden="false" customHeight="false" outlineLevel="0" collapsed="false">
      <c r="A73" s="61" t="s">
        <v>179</v>
      </c>
      <c r="B73" s="75" t="n">
        <v>94991</v>
      </c>
      <c r="C73" s="63" t="s">
        <v>180</v>
      </c>
      <c r="D73" s="64" t="s">
        <v>64</v>
      </c>
      <c r="E73" s="65" t="n">
        <f aca="false">M73</f>
        <v>0</v>
      </c>
      <c r="F73" s="66" t="n">
        <f aca="false">Orçamentaria!F73</f>
        <v>779.89</v>
      </c>
      <c r="G73" s="67" t="n">
        <f aca="false">TRUNC(F73+(F73*$H$9),2)</f>
        <v>1015.18</v>
      </c>
      <c r="H73" s="68" t="n">
        <f aca="false">TRUNC(E73*G73,2)</f>
        <v>0</v>
      </c>
      <c r="I73" s="69" t="n">
        <f aca="false">H73/$H$81</f>
        <v>0</v>
      </c>
      <c r="K73" s="31"/>
      <c r="L73" s="31"/>
      <c r="M73" s="74"/>
      <c r="N73" s="74"/>
      <c r="O73" s="74"/>
      <c r="P73" s="74"/>
      <c r="Q73" s="74"/>
      <c r="R73" s="74"/>
      <c r="S73" s="74"/>
      <c r="T73" s="74"/>
      <c r="U73" s="74"/>
      <c r="V73" s="74"/>
      <c r="W73" s="74"/>
      <c r="X73" s="74"/>
    </row>
    <row r="74" s="4" customFormat="true" ht="12.75" hidden="false" customHeight="false" outlineLevel="0" collapsed="false">
      <c r="A74" s="44" t="n">
        <v>5</v>
      </c>
      <c r="B74" s="45"/>
      <c r="C74" s="46" t="s">
        <v>1</v>
      </c>
      <c r="D74" s="47"/>
      <c r="E74" s="48"/>
      <c r="F74" s="49"/>
      <c r="G74" s="50"/>
      <c r="H74" s="51" t="n">
        <f aca="false">SUM(H75:H76)</f>
        <v>0</v>
      </c>
      <c r="I74" s="59"/>
      <c r="K74" s="31"/>
      <c r="L74" s="31"/>
      <c r="M74" s="74"/>
      <c r="N74" s="74"/>
      <c r="O74" s="74"/>
      <c r="P74" s="74"/>
      <c r="Q74" s="74"/>
      <c r="R74" s="74"/>
      <c r="S74" s="74"/>
      <c r="T74" s="74"/>
      <c r="U74" s="74"/>
      <c r="V74" s="74"/>
      <c r="W74" s="74"/>
      <c r="X74" s="74"/>
    </row>
    <row r="75" s="4" customFormat="true" ht="12.75" hidden="false" customHeight="true" outlineLevel="0" collapsed="false">
      <c r="A75" s="53" t="s">
        <v>181</v>
      </c>
      <c r="B75" s="54"/>
      <c r="C75" s="55" t="s">
        <v>1</v>
      </c>
      <c r="D75" s="54"/>
      <c r="E75" s="56"/>
      <c r="F75" s="57"/>
      <c r="G75" s="57" t="n">
        <v>0</v>
      </c>
      <c r="H75" s="58" t="n">
        <v>0</v>
      </c>
      <c r="I75" s="59"/>
      <c r="K75" s="31"/>
      <c r="L75" s="31"/>
      <c r="M75" s="74"/>
      <c r="N75" s="74"/>
      <c r="O75" s="74"/>
      <c r="P75" s="74"/>
      <c r="Q75" s="74"/>
      <c r="R75" s="74"/>
      <c r="S75" s="74"/>
      <c r="T75" s="74"/>
      <c r="U75" s="74"/>
      <c r="V75" s="74"/>
      <c r="W75" s="74"/>
      <c r="X75" s="74"/>
    </row>
    <row r="76" customFormat="false" ht="12.75" hidden="false" customHeight="false" outlineLevel="0" collapsed="false">
      <c r="A76" s="61" t="s">
        <v>182</v>
      </c>
      <c r="B76" s="75" t="s">
        <v>183</v>
      </c>
      <c r="C76" s="63" t="s">
        <v>1</v>
      </c>
      <c r="D76" s="64" t="s">
        <v>184</v>
      </c>
      <c r="E76" s="65" t="n">
        <f aca="false">M76</f>
        <v>0</v>
      </c>
      <c r="F76" s="66" t="n">
        <f aca="false">Orçamentaria!F76</f>
        <v>1670.48</v>
      </c>
      <c r="G76" s="67" t="n">
        <f aca="false">TRUNC(F76+(F76*$H$9),2)</f>
        <v>2174.46</v>
      </c>
      <c r="H76" s="68" t="n">
        <f aca="false">TRUNC(E76*G76,2)</f>
        <v>0</v>
      </c>
      <c r="I76" s="69" t="n">
        <f aca="false">H76/$H$81</f>
        <v>0</v>
      </c>
      <c r="K76" s="31" t="n">
        <v>0</v>
      </c>
      <c r="L76" s="31" t="n">
        <v>1</v>
      </c>
      <c r="M76" s="52" t="n">
        <v>0</v>
      </c>
      <c r="N76" s="52" t="n">
        <v>0</v>
      </c>
      <c r="O76" s="52" t="n">
        <v>0</v>
      </c>
      <c r="P76" s="52" t="n">
        <v>0</v>
      </c>
      <c r="Q76" s="52" t="n">
        <v>0</v>
      </c>
      <c r="R76" s="52" t="n">
        <v>0</v>
      </c>
      <c r="S76" s="52" t="n">
        <v>0</v>
      </c>
      <c r="T76" s="52" t="n">
        <v>0</v>
      </c>
      <c r="U76" s="52" t="n">
        <v>0</v>
      </c>
      <c r="V76" s="52" t="n">
        <v>0</v>
      </c>
      <c r="W76" s="52" t="n">
        <v>0</v>
      </c>
      <c r="X76" s="52" t="n">
        <v>0</v>
      </c>
    </row>
    <row r="77" s="4" customFormat="true" ht="12.75" hidden="false" customHeight="false" outlineLevel="0" collapsed="false">
      <c r="A77" s="44" t="n">
        <v>6</v>
      </c>
      <c r="B77" s="45"/>
      <c r="C77" s="46" t="s">
        <v>13</v>
      </c>
      <c r="D77" s="47"/>
      <c r="E77" s="48"/>
      <c r="F77" s="49"/>
      <c r="G77" s="50"/>
      <c r="H77" s="51" t="n">
        <f aca="false">SUM(H78:H80)</f>
        <v>0</v>
      </c>
      <c r="I77" s="59"/>
      <c r="K77" s="31"/>
      <c r="L77" s="31"/>
      <c r="M77" s="52"/>
      <c r="N77" s="52"/>
      <c r="O77" s="52"/>
      <c r="P77" s="52"/>
      <c r="Q77" s="52"/>
      <c r="R77" s="52"/>
      <c r="S77" s="52"/>
      <c r="T77" s="52"/>
      <c r="U77" s="52"/>
      <c r="V77" s="52"/>
      <c r="W77" s="52"/>
      <c r="X77" s="52"/>
    </row>
    <row r="78" s="4" customFormat="true" ht="12.75" hidden="false" customHeight="true" outlineLevel="0" collapsed="false">
      <c r="A78" s="53" t="s">
        <v>185</v>
      </c>
      <c r="B78" s="54"/>
      <c r="C78" s="55" t="s">
        <v>186</v>
      </c>
      <c r="D78" s="54"/>
      <c r="E78" s="56"/>
      <c r="F78" s="57"/>
      <c r="G78" s="57" t="n">
        <v>0</v>
      </c>
      <c r="H78" s="58" t="n">
        <v>0</v>
      </c>
      <c r="I78" s="59"/>
      <c r="K78" s="31"/>
      <c r="L78" s="31"/>
      <c r="M78" s="74"/>
      <c r="N78" s="74"/>
      <c r="O78" s="74"/>
      <c r="P78" s="74"/>
      <c r="Q78" s="74"/>
      <c r="R78" s="74"/>
      <c r="S78" s="74"/>
      <c r="T78" s="74"/>
      <c r="U78" s="74"/>
      <c r="V78" s="74"/>
      <c r="W78" s="74"/>
      <c r="X78" s="74"/>
    </row>
    <row r="79" customFormat="false" ht="25.5" hidden="false" customHeight="false" outlineLevel="0" collapsed="false">
      <c r="A79" s="61" t="s">
        <v>187</v>
      </c>
      <c r="B79" s="75" t="s">
        <v>188</v>
      </c>
      <c r="C79" s="63" t="s">
        <v>199</v>
      </c>
      <c r="D79" s="64" t="s">
        <v>184</v>
      </c>
      <c r="E79" s="65" t="n">
        <f aca="false">M79</f>
        <v>0</v>
      </c>
      <c r="F79" s="66" t="n">
        <f aca="false">Orçamentaria!F79</f>
        <v>147043.59</v>
      </c>
      <c r="G79" s="67" t="n">
        <f aca="false">TRUNC(F79+(F79*$H$9),2)</f>
        <v>191406.64</v>
      </c>
      <c r="H79" s="68" t="n">
        <f aca="false">TRUNC(E79*G79,2)</f>
        <v>0</v>
      </c>
      <c r="I79" s="69" t="n">
        <f aca="false">H79/$H$81</f>
        <v>0</v>
      </c>
      <c r="K79" s="31" t="n">
        <v>0</v>
      </c>
      <c r="L79" s="31" t="n">
        <v>0</v>
      </c>
      <c r="M79" s="74" t="n">
        <v>0</v>
      </c>
      <c r="N79" s="74" t="n">
        <v>0</v>
      </c>
      <c r="O79" s="74" t="n">
        <v>0</v>
      </c>
      <c r="P79" s="74" t="n">
        <v>0</v>
      </c>
      <c r="Q79" s="74" t="n">
        <v>0</v>
      </c>
      <c r="R79" s="74" t="n">
        <v>0</v>
      </c>
      <c r="S79" s="74" t="n">
        <v>0</v>
      </c>
      <c r="T79" s="74" t="n">
        <v>0</v>
      </c>
      <c r="U79" s="74" t="n">
        <v>0</v>
      </c>
      <c r="V79" s="74" t="n">
        <v>0</v>
      </c>
      <c r="W79" s="74" t="n">
        <v>0</v>
      </c>
      <c r="X79" s="74" t="n">
        <v>1</v>
      </c>
    </row>
    <row r="80" customFormat="false" ht="26.25" hidden="false" customHeight="false" outlineLevel="0" collapsed="false">
      <c r="A80" s="61" t="s">
        <v>190</v>
      </c>
      <c r="B80" s="75" t="s">
        <v>191</v>
      </c>
      <c r="C80" s="63" t="s">
        <v>200</v>
      </c>
      <c r="D80" s="64" t="s">
        <v>184</v>
      </c>
      <c r="E80" s="65" t="n">
        <f aca="false">M80</f>
        <v>0</v>
      </c>
      <c r="F80" s="66" t="n">
        <v>12252.75</v>
      </c>
      <c r="G80" s="67" t="n">
        <f aca="false">TRUNC(F80+(F80*$H$9),2)</f>
        <v>15949.4</v>
      </c>
      <c r="H80" s="68" t="n">
        <f aca="false">TRUNC(E80*G80,2)</f>
        <v>0</v>
      </c>
      <c r="I80" s="69" t="n">
        <f aca="false">H80/$H$81</f>
        <v>0</v>
      </c>
      <c r="K80" s="31" t="n">
        <v>0</v>
      </c>
      <c r="L80" s="31" t="n">
        <v>0</v>
      </c>
      <c r="M80" s="52" t="n">
        <v>0</v>
      </c>
      <c r="N80" s="52" t="n">
        <v>0</v>
      </c>
      <c r="O80" s="52" t="n">
        <v>0</v>
      </c>
      <c r="P80" s="52" t="n">
        <v>0</v>
      </c>
      <c r="Q80" s="52" t="n">
        <v>0</v>
      </c>
      <c r="R80" s="52" t="n">
        <v>0</v>
      </c>
      <c r="S80" s="52" t="n">
        <v>0</v>
      </c>
      <c r="T80" s="52" t="n">
        <v>0</v>
      </c>
      <c r="U80" s="52" t="n">
        <v>0</v>
      </c>
      <c r="V80" s="52" t="n">
        <v>0</v>
      </c>
      <c r="W80" s="52" t="n">
        <v>0</v>
      </c>
      <c r="X80" s="52" t="n">
        <v>1</v>
      </c>
    </row>
    <row r="81" customFormat="false" ht="13.5" hidden="false" customHeight="true" outlineLevel="0" collapsed="false">
      <c r="A81" s="80" t="s">
        <v>193</v>
      </c>
      <c r="B81" s="80"/>
      <c r="C81" s="80"/>
      <c r="D81" s="80"/>
      <c r="E81" s="80"/>
      <c r="F81" s="80"/>
      <c r="G81" s="80"/>
      <c r="H81" s="81" t="n">
        <f aca="false">SUM(H12:H80)/2</f>
        <v>153250.108</v>
      </c>
    </row>
    <row r="82" customFormat="false" ht="12.75" hidden="false" customHeight="false" outlineLevel="0" collapsed="false">
      <c r="A82" s="82"/>
      <c r="B82" s="83"/>
      <c r="C82" s="83"/>
      <c r="D82" s="84"/>
      <c r="F82" s="2"/>
      <c r="G82" s="2"/>
      <c r="H82" s="2"/>
    </row>
    <row r="83" customFormat="false" ht="12.75" hidden="false" customHeight="false" outlineLevel="0" collapsed="false">
      <c r="A83" s="82"/>
      <c r="B83" s="83"/>
      <c r="C83" s="83"/>
      <c r="D83" s="84"/>
      <c r="E83" s="95" t="s">
        <v>201</v>
      </c>
      <c r="F83" s="2"/>
      <c r="G83" s="2"/>
      <c r="H83" s="2"/>
    </row>
    <row r="84" customFormat="false" ht="52.5" hidden="false" customHeight="true" outlineLevel="0" collapsed="false">
      <c r="A84" s="82"/>
      <c r="B84" s="83"/>
      <c r="C84" s="83"/>
      <c r="D84" s="83"/>
      <c r="E84" s="83"/>
      <c r="F84" s="83"/>
    </row>
    <row r="85" customFormat="false" ht="12.75" hidden="false" customHeight="false" outlineLevel="0" collapsed="false">
      <c r="A85" s="89"/>
      <c r="B85" s="89"/>
      <c r="C85" s="89"/>
      <c r="D85" s="89"/>
      <c r="E85" s="89"/>
      <c r="F85" s="89"/>
      <c r="G85" s="89"/>
      <c r="H85" s="89"/>
    </row>
    <row r="86" customFormat="false" ht="12.75" hidden="false" customHeight="false" outlineLevel="0" collapsed="false">
      <c r="A86" s="90"/>
      <c r="B86" s="90"/>
      <c r="C86" s="90"/>
      <c r="D86" s="90"/>
      <c r="E86" s="90"/>
      <c r="F86" s="90"/>
      <c r="G86" s="90"/>
      <c r="H86" s="90"/>
    </row>
    <row r="87" customFormat="false" ht="12.75" hidden="false" customHeight="false" outlineLevel="0" collapsed="false">
      <c r="A87" s="89"/>
      <c r="B87" s="89"/>
      <c r="C87" s="89"/>
      <c r="D87" s="89"/>
      <c r="E87" s="89"/>
      <c r="F87" s="89"/>
      <c r="G87" s="89"/>
      <c r="H87" s="89"/>
    </row>
    <row r="89" customFormat="false" ht="12.75" hidden="false" customHeight="false" outlineLevel="0" collapsed="false">
      <c r="H89" s="91"/>
    </row>
    <row r="90" customFormat="false" ht="12.75" hidden="false" customHeight="false" outlineLevel="0" collapsed="false">
      <c r="H90" s="91"/>
    </row>
  </sheetData>
  <mergeCells count="35">
    <mergeCell ref="A1:B1"/>
    <mergeCell ref="C1:H1"/>
    <mergeCell ref="K1:K7"/>
    <mergeCell ref="L1:L7"/>
    <mergeCell ref="M1:M7"/>
    <mergeCell ref="N1:N7"/>
    <mergeCell ref="O1:O7"/>
    <mergeCell ref="P1:P7"/>
    <mergeCell ref="Q1:Q7"/>
    <mergeCell ref="R1:R7"/>
    <mergeCell ref="S1:S7"/>
    <mergeCell ref="T1:T7"/>
    <mergeCell ref="U1:U7"/>
    <mergeCell ref="V1:V7"/>
    <mergeCell ref="W1:W7"/>
    <mergeCell ref="X1:X7"/>
    <mergeCell ref="A2:H2"/>
    <mergeCell ref="A3:H3"/>
    <mergeCell ref="A5:E5"/>
    <mergeCell ref="F5:H5"/>
    <mergeCell ref="A6:E6"/>
    <mergeCell ref="F6:H6"/>
    <mergeCell ref="E7:H7"/>
    <mergeCell ref="A8:D8"/>
    <mergeCell ref="E8:E9"/>
    <mergeCell ref="F8:F9"/>
    <mergeCell ref="U8:W8"/>
    <mergeCell ref="A9:D9"/>
    <mergeCell ref="A10:H10"/>
    <mergeCell ref="A81:G81"/>
    <mergeCell ref="B82:C82"/>
    <mergeCell ref="C84:F84"/>
    <mergeCell ref="A85:H85"/>
    <mergeCell ref="A86:H86"/>
    <mergeCell ref="A87:H87"/>
  </mergeCells>
  <conditionalFormatting sqref="D74 D77 D23 D18 D12 D64">
    <cfRule type="cellIs" priority="2" operator="equal" aboveAverage="0" equalAverage="0" bottom="0" percent="0" rank="0" text="" dxfId="3">
      <formula>0</formula>
    </cfRule>
  </conditionalFormatting>
  <dataValidations count="1">
    <dataValidation allowBlank="true" errorStyle="stop" operator="between" prompt="A frente de obra é uma porção física da obra. Exemplos: Única; Rua A; Rua B; Trecho 01; Trecho 02; 1º Andar; 2º Andar; Copa; Banheiro" showDropDown="false" showErrorMessage="true" showInputMessage="true" sqref="K1" type="none">
      <formula1>0</formula1>
      <formula2>0</formula2>
    </dataValidation>
  </dataValidations>
  <printOptions headings="false" gridLines="false" gridLinesSet="true" horizontalCentered="true" verticalCentered="false"/>
  <pageMargins left="0.39375" right="0.39375" top="0.39375" bottom="0.196527777777778" header="0.511811023622047" footer="0.511811023622047"/>
  <pageSetup paperSize="9" scale="66" fitToWidth="1" fitToHeight="1" pageOrder="downThenOver" orientation="portrait" blackAndWhite="false" draft="false" cellComments="none" horizontalDpi="300" verticalDpi="300" copies="1"/>
  <headerFooter differentFirst="false" differentOddEven="false">
    <oddHeader/>
    <oddFooter/>
  </headerFooter>
  <rowBreaks count="1" manualBreakCount="1">
    <brk id="87" man="true" max="16383" min="0"/>
  </rowBreak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X90"/>
  <sheetViews>
    <sheetView showFormulas="false" showGridLines="false" showRowColHeaders="true" showZeros="false" rightToLeft="false" tabSelected="false" showOutlineSymbols="true" defaultGridColor="true" view="pageBreakPreview" topLeftCell="A1" colorId="64" zoomScale="100" zoomScaleNormal="100" zoomScalePageLayoutView="100" workbookViewId="0">
      <selection pane="topLeft" activeCell="C17" activeCellId="0" sqref="C17"/>
    </sheetView>
  </sheetViews>
  <sheetFormatPr defaultColWidth="9.1484375" defaultRowHeight="12.75" zeroHeight="false" outlineLevelRow="0" outlineLevelCol="0"/>
  <cols>
    <col collapsed="false" customWidth="true" hidden="false" outlineLevel="0" max="1" min="1" style="1" width="8.71"/>
    <col collapsed="false" customWidth="true" hidden="false" outlineLevel="0" max="2" min="2" style="1" width="15.57"/>
    <col collapsed="false" customWidth="true" hidden="false" outlineLevel="0" max="3" min="3" style="1" width="53.57"/>
    <col collapsed="false" customWidth="true" hidden="false" outlineLevel="0" max="4" min="4" style="1" width="9.57"/>
    <col collapsed="false" customWidth="true" hidden="false" outlineLevel="0" max="5" min="5" style="2" width="11.71"/>
    <col collapsed="false" customWidth="true" hidden="false" outlineLevel="0" max="6" min="6" style="3" width="13.42"/>
    <col collapsed="false" customWidth="true" hidden="false" outlineLevel="0" max="7" min="7" style="3" width="11.71"/>
    <col collapsed="false" customWidth="true" hidden="false" outlineLevel="0" max="8" min="8" style="3" width="13.71"/>
    <col collapsed="false" customWidth="true" hidden="false" outlineLevel="0" max="9" min="9" style="4" width="12.71"/>
    <col collapsed="false" customWidth="true" hidden="true" outlineLevel="0" max="11" min="11" style="6" width="12.15"/>
    <col collapsed="false" customWidth="true" hidden="true" outlineLevel="0" max="12" min="12" style="6" width="11.53"/>
    <col collapsed="false" customWidth="true" hidden="true" outlineLevel="0" max="13" min="13" style="7" width="11.53"/>
    <col collapsed="false" customWidth="false" hidden="false" outlineLevel="0" max="24" min="14" style="7" width="9.14"/>
  </cols>
  <sheetData>
    <row r="1" customFormat="false" ht="12.75" hidden="false" customHeight="true" outlineLevel="0" collapsed="false">
      <c r="A1" s="8"/>
      <c r="B1" s="8"/>
      <c r="C1" s="9"/>
      <c r="D1" s="9"/>
      <c r="E1" s="9"/>
      <c r="F1" s="9"/>
      <c r="G1" s="9"/>
      <c r="H1" s="9"/>
      <c r="K1" s="10" t="s">
        <v>0</v>
      </c>
      <c r="L1" s="10" t="s">
        <v>1</v>
      </c>
      <c r="M1" s="10" t="s">
        <v>2</v>
      </c>
      <c r="N1" s="10" t="s">
        <v>3</v>
      </c>
      <c r="O1" s="10" t="s">
        <v>4</v>
      </c>
      <c r="P1" s="10" t="s">
        <v>5</v>
      </c>
      <c r="Q1" s="10" t="s">
        <v>6</v>
      </c>
      <c r="R1" s="10" t="s">
        <v>7</v>
      </c>
      <c r="S1" s="10" t="s">
        <v>8</v>
      </c>
      <c r="T1" s="10" t="s">
        <v>9</v>
      </c>
      <c r="U1" s="10" t="s">
        <v>10</v>
      </c>
      <c r="V1" s="10" t="s">
        <v>11</v>
      </c>
      <c r="W1" s="10" t="s">
        <v>12</v>
      </c>
      <c r="X1" s="10" t="s">
        <v>13</v>
      </c>
    </row>
    <row r="2" customFormat="false" ht="42.75" hidden="false" customHeight="true" outlineLevel="0" collapsed="false">
      <c r="A2" s="11"/>
      <c r="B2" s="11"/>
      <c r="C2" s="11"/>
      <c r="D2" s="11"/>
      <c r="E2" s="11"/>
      <c r="F2" s="11"/>
      <c r="G2" s="11"/>
      <c r="H2" s="11"/>
      <c r="K2" s="10"/>
      <c r="L2" s="10"/>
      <c r="M2" s="10"/>
      <c r="N2" s="10"/>
      <c r="O2" s="10"/>
      <c r="P2" s="10"/>
      <c r="Q2" s="10"/>
      <c r="R2" s="10"/>
      <c r="S2" s="10"/>
      <c r="T2" s="10"/>
      <c r="U2" s="10"/>
      <c r="V2" s="10"/>
      <c r="W2" s="10"/>
      <c r="X2" s="10"/>
    </row>
    <row r="3" customFormat="false" ht="13.5" hidden="false" customHeight="false" outlineLevel="0" collapsed="false">
      <c r="A3" s="12" t="s">
        <v>14</v>
      </c>
      <c r="B3" s="12"/>
      <c r="C3" s="12"/>
      <c r="D3" s="12"/>
      <c r="E3" s="12"/>
      <c r="F3" s="12"/>
      <c r="G3" s="12"/>
      <c r="H3" s="12"/>
      <c r="K3" s="10"/>
      <c r="L3" s="10"/>
      <c r="M3" s="10"/>
      <c r="N3" s="10"/>
      <c r="O3" s="10"/>
      <c r="P3" s="10"/>
      <c r="Q3" s="10"/>
      <c r="R3" s="10"/>
      <c r="S3" s="10"/>
      <c r="T3" s="10"/>
      <c r="U3" s="10"/>
      <c r="V3" s="10"/>
      <c r="W3" s="10"/>
      <c r="X3" s="10"/>
    </row>
    <row r="4" customFormat="false" ht="13.5" hidden="false" customHeight="false" outlineLevel="0" collapsed="false">
      <c r="A4" s="13"/>
      <c r="B4" s="14"/>
      <c r="C4" s="14"/>
      <c r="D4" s="14"/>
      <c r="E4" s="15"/>
      <c r="F4" s="14"/>
      <c r="G4" s="14"/>
      <c r="H4" s="16"/>
      <c r="K4" s="10"/>
      <c r="L4" s="10"/>
      <c r="M4" s="10"/>
      <c r="N4" s="10"/>
      <c r="O4" s="10"/>
      <c r="P4" s="10"/>
      <c r="Q4" s="10"/>
      <c r="R4" s="10"/>
      <c r="S4" s="10"/>
      <c r="T4" s="10"/>
      <c r="U4" s="10"/>
      <c r="V4" s="10"/>
      <c r="W4" s="10"/>
      <c r="X4" s="10"/>
    </row>
    <row r="5" customFormat="false" ht="12.75" hidden="false" customHeight="false" outlineLevel="0" collapsed="false">
      <c r="A5" s="17" t="s">
        <v>15</v>
      </c>
      <c r="B5" s="17"/>
      <c r="C5" s="17"/>
      <c r="D5" s="17"/>
      <c r="E5" s="17"/>
      <c r="F5" s="18" t="s">
        <v>16</v>
      </c>
      <c r="G5" s="18"/>
      <c r="H5" s="18"/>
      <c r="K5" s="10"/>
      <c r="L5" s="10"/>
      <c r="M5" s="10"/>
      <c r="N5" s="10"/>
      <c r="O5" s="10"/>
      <c r="P5" s="10"/>
      <c r="Q5" s="10"/>
      <c r="R5" s="10"/>
      <c r="S5" s="10"/>
      <c r="T5" s="10"/>
      <c r="U5" s="10"/>
      <c r="V5" s="10"/>
      <c r="W5" s="10"/>
      <c r="X5" s="10"/>
    </row>
    <row r="6" customFormat="false" ht="12.75" hidden="false" customHeight="false" outlineLevel="0" collapsed="false">
      <c r="A6" s="21" t="s">
        <v>196</v>
      </c>
      <c r="B6" s="21"/>
      <c r="C6" s="21"/>
      <c r="D6" s="21"/>
      <c r="E6" s="21"/>
      <c r="F6" s="22" t="str">
        <f aca="false">Orçamentaria!F6</f>
        <v>DATA: DEZEMBRO/2024</v>
      </c>
      <c r="G6" s="22"/>
      <c r="H6" s="22"/>
      <c r="K6" s="10"/>
      <c r="L6" s="10"/>
      <c r="M6" s="10"/>
      <c r="N6" s="10"/>
      <c r="O6" s="10"/>
      <c r="P6" s="10"/>
      <c r="Q6" s="10"/>
      <c r="R6" s="10"/>
      <c r="S6" s="10"/>
      <c r="T6" s="10"/>
      <c r="U6" s="10"/>
      <c r="V6" s="10"/>
      <c r="W6" s="10"/>
      <c r="X6" s="10"/>
    </row>
    <row r="7" customFormat="false" ht="15" hidden="false" customHeight="true" outlineLevel="0" collapsed="false">
      <c r="A7" s="92" t="s">
        <v>197</v>
      </c>
      <c r="B7" s="96" t="str">
        <f aca="false">N1</f>
        <v>RUA ANA COSTA VIANA</v>
      </c>
      <c r="C7" s="96"/>
      <c r="D7" s="94"/>
      <c r="E7" s="25" t="s">
        <v>22</v>
      </c>
      <c r="F7" s="25"/>
      <c r="G7" s="25"/>
      <c r="H7" s="25"/>
      <c r="K7" s="10"/>
      <c r="L7" s="10"/>
      <c r="M7" s="10"/>
      <c r="N7" s="10"/>
      <c r="O7" s="10"/>
      <c r="P7" s="10"/>
      <c r="Q7" s="10"/>
      <c r="R7" s="10"/>
      <c r="S7" s="10"/>
      <c r="T7" s="10"/>
      <c r="U7" s="10"/>
      <c r="V7" s="10"/>
      <c r="W7" s="10"/>
      <c r="X7" s="10"/>
    </row>
    <row r="8" customFormat="false" ht="12.75" hidden="false" customHeight="false" outlineLevel="0" collapsed="false">
      <c r="A8" s="26" t="str">
        <f aca="false">Orçamentaria!A8</f>
        <v>MÊS DE REFERÊNCIA: SINAPI OUT/24, SETOP JUL/24, SUDECAP JUL/24,  SICRO JUL/24</v>
      </c>
      <c r="B8" s="26"/>
      <c r="C8" s="26"/>
      <c r="D8" s="26"/>
      <c r="E8" s="27" t="s">
        <v>25</v>
      </c>
      <c r="F8" s="28" t="s">
        <v>26</v>
      </c>
      <c r="G8" s="29"/>
      <c r="H8" s="30" t="s">
        <v>27</v>
      </c>
      <c r="K8" s="31"/>
      <c r="L8" s="31"/>
      <c r="M8" s="31" t="n">
        <v>1</v>
      </c>
      <c r="N8" s="31" t="n">
        <v>2</v>
      </c>
      <c r="O8" s="31" t="n">
        <v>3</v>
      </c>
      <c r="P8" s="31" t="n">
        <v>4</v>
      </c>
      <c r="Q8" s="31" t="n">
        <v>5</v>
      </c>
      <c r="R8" s="31" t="n">
        <v>6</v>
      </c>
      <c r="S8" s="31" t="n">
        <v>7</v>
      </c>
      <c r="T8" s="31" t="n">
        <v>8</v>
      </c>
      <c r="U8" s="31" t="n">
        <v>9</v>
      </c>
      <c r="V8" s="31"/>
      <c r="W8" s="31"/>
      <c r="X8" s="31"/>
    </row>
    <row r="9" customFormat="false" ht="13.5" hidden="false" customHeight="true" outlineLevel="0" collapsed="false">
      <c r="A9" s="32" t="s">
        <v>29</v>
      </c>
      <c r="B9" s="32"/>
      <c r="C9" s="32"/>
      <c r="D9" s="32"/>
      <c r="E9" s="27"/>
      <c r="F9" s="28"/>
      <c r="G9" s="33"/>
      <c r="H9" s="34" t="n">
        <v>0.3017</v>
      </c>
      <c r="I9" s="35" t="n">
        <f aca="false">1+1*H9</f>
        <v>1.3017</v>
      </c>
    </row>
    <row r="10" customFormat="false" ht="13.5" hidden="false" customHeight="false" outlineLevel="0" collapsed="false">
      <c r="A10" s="36"/>
      <c r="B10" s="36"/>
      <c r="C10" s="36"/>
      <c r="D10" s="36"/>
      <c r="E10" s="36"/>
      <c r="F10" s="36"/>
      <c r="G10" s="36"/>
      <c r="H10" s="36"/>
    </row>
    <row r="11" customFormat="false" ht="38.25" hidden="false" customHeight="false" outlineLevel="0" collapsed="false">
      <c r="A11" s="37" t="s">
        <v>32</v>
      </c>
      <c r="B11" s="38" t="s">
        <v>33</v>
      </c>
      <c r="C11" s="38" t="s">
        <v>34</v>
      </c>
      <c r="D11" s="38" t="s">
        <v>35</v>
      </c>
      <c r="E11" s="39" t="s">
        <v>36</v>
      </c>
      <c r="F11" s="40" t="s">
        <v>37</v>
      </c>
      <c r="G11" s="40" t="s">
        <v>38</v>
      </c>
      <c r="H11" s="41" t="s">
        <v>39</v>
      </c>
    </row>
    <row r="12" customFormat="false" ht="12.75" hidden="false" customHeight="false" outlineLevel="0" collapsed="false">
      <c r="A12" s="44" t="n">
        <v>1</v>
      </c>
      <c r="B12" s="45"/>
      <c r="C12" s="46" t="s">
        <v>0</v>
      </c>
      <c r="D12" s="47"/>
      <c r="E12" s="48"/>
      <c r="F12" s="49"/>
      <c r="G12" s="50" t="n">
        <v>0</v>
      </c>
      <c r="H12" s="51" t="n">
        <f aca="false">SUM(H14:H17)</f>
        <v>0</v>
      </c>
    </row>
    <row r="13" s="4" customFormat="true" ht="12.75" hidden="false" customHeight="true" outlineLevel="0" collapsed="false">
      <c r="A13" s="53" t="s">
        <v>42</v>
      </c>
      <c r="B13" s="54"/>
      <c r="C13" s="55" t="s">
        <v>0</v>
      </c>
      <c r="D13" s="54"/>
      <c r="E13" s="56"/>
      <c r="F13" s="57"/>
      <c r="G13" s="57" t="n">
        <v>0</v>
      </c>
      <c r="H13" s="58" t="n">
        <v>0</v>
      </c>
      <c r="I13" s="59"/>
      <c r="K13" s="6"/>
      <c r="L13" s="6"/>
      <c r="M13" s="19"/>
      <c r="N13" s="19"/>
      <c r="O13" s="19"/>
      <c r="P13" s="19"/>
      <c r="Q13" s="19"/>
      <c r="R13" s="19"/>
      <c r="S13" s="19"/>
      <c r="T13" s="19"/>
      <c r="U13" s="19"/>
      <c r="V13" s="19"/>
      <c r="W13" s="19"/>
      <c r="X13" s="19"/>
    </row>
    <row r="14" customFormat="false" ht="12.75" hidden="false" customHeight="false" outlineLevel="0" collapsed="false">
      <c r="A14" s="61" t="s">
        <v>43</v>
      </c>
      <c r="B14" s="62" t="s">
        <v>44</v>
      </c>
      <c r="C14" s="63" t="s">
        <v>45</v>
      </c>
      <c r="D14" s="64" t="s">
        <v>46</v>
      </c>
      <c r="E14" s="65" t="n">
        <f aca="false">N14</f>
        <v>0</v>
      </c>
      <c r="F14" s="66" t="n">
        <f aca="false">Orçamentaria!F14</f>
        <v>1670.48</v>
      </c>
      <c r="G14" s="67" t="n">
        <f aca="false">TRUNC(F14+(F14*$H$9),2)</f>
        <v>2174.46</v>
      </c>
      <c r="H14" s="68" t="n">
        <f aca="false">TRUNC(E14*G14,2)</f>
        <v>0</v>
      </c>
      <c r="I14" s="69" t="n">
        <f aca="false">H14/$H$81</f>
        <v>0</v>
      </c>
      <c r="K14" s="31" t="n">
        <v>1</v>
      </c>
      <c r="L14" s="31" t="n">
        <v>0</v>
      </c>
      <c r="M14" s="74" t="n">
        <v>0</v>
      </c>
      <c r="N14" s="74" t="n">
        <v>0</v>
      </c>
      <c r="O14" s="74" t="n">
        <v>0</v>
      </c>
      <c r="P14" s="74" t="n">
        <v>0</v>
      </c>
      <c r="Q14" s="74" t="n">
        <v>0</v>
      </c>
      <c r="R14" s="74" t="n">
        <v>0</v>
      </c>
      <c r="S14" s="74" t="n">
        <v>0</v>
      </c>
      <c r="T14" s="74" t="n">
        <v>0</v>
      </c>
      <c r="U14" s="74" t="n">
        <v>0</v>
      </c>
      <c r="V14" s="74" t="n">
        <v>0</v>
      </c>
      <c r="W14" s="74" t="n">
        <v>0</v>
      </c>
      <c r="X14" s="74" t="n">
        <v>0</v>
      </c>
    </row>
    <row r="15" customFormat="false" ht="25.5" hidden="false" customHeight="false" outlineLevel="0" collapsed="false">
      <c r="A15" s="61" t="s">
        <v>47</v>
      </c>
      <c r="B15" s="62" t="s">
        <v>48</v>
      </c>
      <c r="C15" s="63" t="s">
        <v>49</v>
      </c>
      <c r="D15" s="64" t="s">
        <v>50</v>
      </c>
      <c r="E15" s="65" t="n">
        <f aca="false">N15</f>
        <v>0</v>
      </c>
      <c r="F15" s="66" t="n">
        <f aca="false">Orçamentaria!F15</f>
        <v>1858.45</v>
      </c>
      <c r="G15" s="67" t="n">
        <f aca="false">TRUNC(F15+(F15*$H$9),2)</f>
        <v>2419.14</v>
      </c>
      <c r="H15" s="68" t="n">
        <f aca="false">TRUNC(E15*G15,2)</f>
        <v>0</v>
      </c>
      <c r="I15" s="69" t="n">
        <f aca="false">H15/$H$81</f>
        <v>0</v>
      </c>
      <c r="K15" s="31" t="n">
        <v>3</v>
      </c>
      <c r="L15" s="31" t="n">
        <v>0</v>
      </c>
      <c r="M15" s="74" t="n">
        <v>0</v>
      </c>
      <c r="N15" s="74" t="n">
        <v>0</v>
      </c>
      <c r="O15" s="74" t="n">
        <v>0</v>
      </c>
      <c r="P15" s="74" t="n">
        <v>0</v>
      </c>
      <c r="Q15" s="74" t="n">
        <v>0</v>
      </c>
      <c r="R15" s="74" t="n">
        <v>0</v>
      </c>
      <c r="S15" s="74" t="n">
        <v>0</v>
      </c>
      <c r="T15" s="74" t="n">
        <v>0</v>
      </c>
      <c r="U15" s="74" t="n">
        <v>0</v>
      </c>
      <c r="V15" s="74" t="n">
        <v>0</v>
      </c>
      <c r="W15" s="74" t="n">
        <v>0</v>
      </c>
      <c r="X15" s="74" t="n">
        <v>0</v>
      </c>
    </row>
    <row r="16" customFormat="false" ht="12.8" hidden="false" customHeight="false" outlineLevel="0" collapsed="false">
      <c r="A16" s="61" t="s">
        <v>51</v>
      </c>
      <c r="B16" s="75" t="n">
        <v>34498</v>
      </c>
      <c r="C16" s="63" t="s">
        <v>198</v>
      </c>
      <c r="D16" s="64" t="s">
        <v>46</v>
      </c>
      <c r="E16" s="65" t="n">
        <f aca="false">N16</f>
        <v>0</v>
      </c>
      <c r="F16" s="66" t="n">
        <f aca="false">Orçamentaria!F16</f>
        <v>118.07</v>
      </c>
      <c r="G16" s="67" t="n">
        <f aca="false">TRUNC(F16+(F16*$H$9),2)</f>
        <v>153.69</v>
      </c>
      <c r="H16" s="68" t="n">
        <f aca="false">TRUNC(E16*G16,2)</f>
        <v>0</v>
      </c>
      <c r="I16" s="69" t="n">
        <f aca="false">H16/$H$81</f>
        <v>0</v>
      </c>
      <c r="K16" s="31" t="n">
        <v>100</v>
      </c>
      <c r="L16" s="31" t="n">
        <v>0</v>
      </c>
      <c r="M16" s="74" t="n">
        <v>0</v>
      </c>
      <c r="N16" s="74" t="n">
        <v>0</v>
      </c>
      <c r="O16" s="74" t="n">
        <v>0</v>
      </c>
      <c r="P16" s="74" t="n">
        <v>0</v>
      </c>
      <c r="Q16" s="74" t="n">
        <v>0</v>
      </c>
      <c r="R16" s="74" t="n">
        <v>0</v>
      </c>
      <c r="S16" s="74" t="n">
        <v>0</v>
      </c>
      <c r="T16" s="74" t="n">
        <v>0</v>
      </c>
      <c r="U16" s="74" t="n">
        <v>0</v>
      </c>
      <c r="V16" s="74" t="n">
        <v>0</v>
      </c>
      <c r="W16" s="74" t="n">
        <v>0</v>
      </c>
      <c r="X16" s="74" t="n">
        <v>0</v>
      </c>
    </row>
    <row r="17" customFormat="false" ht="12.75" hidden="false" customHeight="false" outlineLevel="0" collapsed="false">
      <c r="A17" s="61" t="s">
        <v>53</v>
      </c>
      <c r="B17" s="75" t="s">
        <v>54</v>
      </c>
      <c r="C17" s="63" t="s">
        <v>55</v>
      </c>
      <c r="D17" s="64" t="s">
        <v>46</v>
      </c>
      <c r="E17" s="65" t="n">
        <f aca="false">N17</f>
        <v>0</v>
      </c>
      <c r="F17" s="66" t="n">
        <f aca="false">Orçamentaria!F17</f>
        <v>480</v>
      </c>
      <c r="G17" s="67" t="n">
        <f aca="false">TRUNC(F17+(F17*$H$9),2)</f>
        <v>624.81</v>
      </c>
      <c r="H17" s="68" t="n">
        <f aca="false">TRUNC(E17*G17,2)</f>
        <v>0</v>
      </c>
      <c r="I17" s="69" t="n">
        <f aca="false">H17/$H$81</f>
        <v>0</v>
      </c>
      <c r="K17" s="31" t="n">
        <v>28</v>
      </c>
      <c r="L17" s="31" t="n">
        <v>0</v>
      </c>
      <c r="M17" s="74" t="n">
        <v>0</v>
      </c>
      <c r="N17" s="74" t="n">
        <v>0</v>
      </c>
      <c r="O17" s="74" t="n">
        <v>0</v>
      </c>
      <c r="P17" s="74" t="n">
        <v>0</v>
      </c>
      <c r="Q17" s="74" t="n">
        <v>0</v>
      </c>
      <c r="R17" s="74" t="n">
        <v>0</v>
      </c>
      <c r="S17" s="74" t="n">
        <v>0</v>
      </c>
      <c r="T17" s="74" t="n">
        <v>0</v>
      </c>
      <c r="U17" s="74" t="n">
        <v>0</v>
      </c>
      <c r="V17" s="74" t="n">
        <v>0</v>
      </c>
      <c r="W17" s="74" t="n">
        <v>0</v>
      </c>
      <c r="X17" s="74" t="n">
        <v>0</v>
      </c>
    </row>
    <row r="18" customFormat="false" ht="12.75" hidden="false" customHeight="false" outlineLevel="0" collapsed="false">
      <c r="A18" s="44" t="n">
        <v>2</v>
      </c>
      <c r="B18" s="45"/>
      <c r="C18" s="46" t="s">
        <v>56</v>
      </c>
      <c r="D18" s="47"/>
      <c r="E18" s="48"/>
      <c r="F18" s="49"/>
      <c r="G18" s="50"/>
      <c r="H18" s="51" t="n">
        <f aca="false">SUM(H19:H22)</f>
        <v>412065.33</v>
      </c>
      <c r="I18" s="77"/>
      <c r="K18" s="31"/>
      <c r="L18" s="31"/>
      <c r="M18" s="74"/>
      <c r="N18" s="74"/>
      <c r="O18" s="74"/>
      <c r="P18" s="74"/>
      <c r="Q18" s="74"/>
      <c r="R18" s="74"/>
      <c r="S18" s="74"/>
      <c r="T18" s="74"/>
      <c r="U18" s="74"/>
      <c r="V18" s="74"/>
      <c r="W18" s="74"/>
      <c r="X18" s="74"/>
    </row>
    <row r="19" customFormat="false" ht="12.75" hidden="false" customHeight="false" outlineLevel="0" collapsed="false">
      <c r="A19" s="61" t="s">
        <v>57</v>
      </c>
      <c r="B19" s="75" t="n">
        <v>4011353</v>
      </c>
      <c r="C19" s="63" t="s">
        <v>58</v>
      </c>
      <c r="D19" s="64" t="s">
        <v>50</v>
      </c>
      <c r="E19" s="65" t="n">
        <f aca="false">N19</f>
        <v>3602.41</v>
      </c>
      <c r="F19" s="66" t="n">
        <f aca="false">Orçamentaria!F19</f>
        <v>0.27</v>
      </c>
      <c r="G19" s="67" t="n">
        <f aca="false">TRUNC(F19+(F19*$H$9),2)</f>
        <v>0.35</v>
      </c>
      <c r="H19" s="68" t="n">
        <f aca="false">TRUNC(E19*G19,2)</f>
        <v>1260.84</v>
      </c>
      <c r="I19" s="69" t="n">
        <f aca="false">H19/$H$81</f>
        <v>0.0025006672432484</v>
      </c>
      <c r="K19" s="31" t="n">
        <v>0</v>
      </c>
      <c r="L19" s="31" t="n">
        <v>0</v>
      </c>
      <c r="M19" s="74" t="n">
        <v>1078.27</v>
      </c>
      <c r="N19" s="74" t="n">
        <v>3602.41</v>
      </c>
      <c r="O19" s="74" t="n">
        <v>1145.13</v>
      </c>
      <c r="P19" s="74" t="n">
        <v>832.32</v>
      </c>
      <c r="Q19" s="74" t="n">
        <v>3653.56</v>
      </c>
      <c r="R19" s="74" t="n">
        <v>1314.79</v>
      </c>
      <c r="S19" s="74" t="n">
        <v>3998.88</v>
      </c>
      <c r="T19" s="74" t="n">
        <v>8199.2</v>
      </c>
      <c r="U19" s="74" t="n">
        <v>0</v>
      </c>
      <c r="V19" s="74" t="n">
        <v>0</v>
      </c>
      <c r="W19" s="74" t="n">
        <v>0</v>
      </c>
      <c r="X19" s="74" t="n">
        <v>0</v>
      </c>
    </row>
    <row r="20" customFormat="false" ht="38.25" hidden="false" customHeight="false" outlineLevel="0" collapsed="false">
      <c r="A20" s="61" t="s">
        <v>59</v>
      </c>
      <c r="B20" s="75" t="n">
        <v>102330</v>
      </c>
      <c r="C20" s="63" t="s">
        <v>60</v>
      </c>
      <c r="D20" s="64" t="s">
        <v>61</v>
      </c>
      <c r="E20" s="65" t="n">
        <f aca="false">N20</f>
        <v>51.483842515</v>
      </c>
      <c r="F20" s="66" t="n">
        <f aca="false">Orçamentaria!F20</f>
        <v>1.39</v>
      </c>
      <c r="G20" s="67" t="n">
        <f aca="false">TRUNC(F20+(F20*$H$9),2)</f>
        <v>1.8</v>
      </c>
      <c r="H20" s="68" t="n">
        <f aca="false">TRUNC(E20*G20,3)</f>
        <v>92.67</v>
      </c>
      <c r="I20" s="69" t="n">
        <f aca="false">H20/$H$81</f>
        <v>0.000183795591377042</v>
      </c>
      <c r="K20" s="31" t="n">
        <v>0</v>
      </c>
      <c r="L20" s="31" t="n">
        <v>0</v>
      </c>
      <c r="M20" s="74" t="n">
        <v>15.410095705</v>
      </c>
      <c r="N20" s="74" t="n">
        <v>51.483842515</v>
      </c>
      <c r="O20" s="74" t="n">
        <v>16.42345446</v>
      </c>
      <c r="P20" s="74" t="n">
        <v>11.9791656</v>
      </c>
      <c r="Q20" s="74" t="n">
        <v>52.5838623</v>
      </c>
      <c r="R20" s="74" t="n">
        <v>18.790321285</v>
      </c>
      <c r="S20" s="74" t="n">
        <v>57.75582384</v>
      </c>
      <c r="T20" s="74" t="n">
        <v>118.4210456</v>
      </c>
      <c r="U20" s="74" t="n">
        <v>0</v>
      </c>
      <c r="V20" s="74" t="n">
        <v>0</v>
      </c>
      <c r="W20" s="74" t="n">
        <v>0</v>
      </c>
      <c r="X20" s="74" t="n">
        <v>0</v>
      </c>
    </row>
    <row r="21" customFormat="false" ht="38.25" hidden="false" customHeight="false" outlineLevel="0" collapsed="false">
      <c r="A21" s="61" t="s">
        <v>62</v>
      </c>
      <c r="B21" s="75" t="n">
        <v>95995</v>
      </c>
      <c r="C21" s="63" t="s">
        <v>63</v>
      </c>
      <c r="D21" s="64" t="s">
        <v>64</v>
      </c>
      <c r="E21" s="65" t="n">
        <f aca="false">N21</f>
        <v>162.10845</v>
      </c>
      <c r="F21" s="66" t="n">
        <f aca="false">Orçamentaria!F21</f>
        <v>1878.3</v>
      </c>
      <c r="G21" s="67" t="n">
        <f aca="false">TRUNC(F21+(F21*$H$9),5)</f>
        <v>2444.98311</v>
      </c>
      <c r="H21" s="68" t="n">
        <f aca="false">TRUNC(E21*G21,2)</f>
        <v>396352.42</v>
      </c>
      <c r="I21" s="69" t="n">
        <f aca="false">H21/$H$81</f>
        <v>0.78609935715573</v>
      </c>
      <c r="K21" s="31" t="n">
        <v>0</v>
      </c>
      <c r="L21" s="31" t="n">
        <v>0</v>
      </c>
      <c r="M21" s="74" t="n">
        <v>48.52215</v>
      </c>
      <c r="N21" s="74" t="n">
        <v>162.10845</v>
      </c>
      <c r="O21" s="74" t="n">
        <v>51.53085</v>
      </c>
      <c r="P21" s="74" t="n">
        <v>37.4544</v>
      </c>
      <c r="Q21" s="74" t="n">
        <v>164.4102</v>
      </c>
      <c r="R21" s="74" t="n">
        <v>59.16555</v>
      </c>
      <c r="S21" s="74" t="n">
        <v>179.9496</v>
      </c>
      <c r="T21" s="74" t="n">
        <v>368.964</v>
      </c>
      <c r="U21" s="74" t="n">
        <v>0</v>
      </c>
      <c r="V21" s="74" t="n">
        <v>0</v>
      </c>
      <c r="W21" s="74" t="n">
        <v>0</v>
      </c>
      <c r="X21" s="74" t="n">
        <v>0</v>
      </c>
    </row>
    <row r="22" customFormat="false" ht="38.25" hidden="false" customHeight="false" outlineLevel="0" collapsed="false">
      <c r="A22" s="61" t="s">
        <v>65</v>
      </c>
      <c r="B22" s="75" t="n">
        <v>95875</v>
      </c>
      <c r="C22" s="63" t="s">
        <v>66</v>
      </c>
      <c r="D22" s="64" t="s">
        <v>67</v>
      </c>
      <c r="E22" s="65" t="n">
        <f aca="false">N22</f>
        <v>4587.67</v>
      </c>
      <c r="F22" s="66" t="n">
        <f aca="false">Orçamentaria!F22</f>
        <v>2.41</v>
      </c>
      <c r="G22" s="67" t="n">
        <f aca="false">TRUNC(F22+(F22*$H$9),2)</f>
        <v>3.13</v>
      </c>
      <c r="H22" s="68" t="n">
        <f aca="false">TRUNC(E22*G22,2)</f>
        <v>14359.4</v>
      </c>
      <c r="I22" s="69" t="n">
        <f aca="false">H22/$H$81</f>
        <v>0.0284794908257202</v>
      </c>
      <c r="K22" s="31" t="n">
        <v>0</v>
      </c>
      <c r="L22" s="31" t="n">
        <v>0</v>
      </c>
      <c r="M22" s="74" t="n">
        <v>1373.18</v>
      </c>
      <c r="N22" s="74" t="n">
        <v>4587.67</v>
      </c>
      <c r="O22" s="74" t="n">
        <v>1463.48</v>
      </c>
      <c r="P22" s="74" t="n">
        <v>1067.45</v>
      </c>
      <c r="Q22" s="74" t="n">
        <v>4685.69</v>
      </c>
      <c r="R22" s="74" t="n">
        <v>1674.39</v>
      </c>
      <c r="S22" s="74" t="n">
        <v>5146.55856</v>
      </c>
      <c r="T22" s="74" t="n">
        <v>10552.37</v>
      </c>
      <c r="U22" s="74" t="n">
        <v>0</v>
      </c>
      <c r="V22" s="74" t="n">
        <v>0</v>
      </c>
      <c r="W22" s="74" t="n">
        <v>0</v>
      </c>
      <c r="X22" s="74" t="n">
        <v>0</v>
      </c>
    </row>
    <row r="23" customFormat="false" ht="12.75" hidden="false" customHeight="false" outlineLevel="0" collapsed="false">
      <c r="A23" s="44" t="n">
        <v>3</v>
      </c>
      <c r="B23" s="45"/>
      <c r="C23" s="46" t="s">
        <v>68</v>
      </c>
      <c r="D23" s="47"/>
      <c r="E23" s="48"/>
      <c r="F23" s="49"/>
      <c r="G23" s="50" t="n">
        <v>0</v>
      </c>
      <c r="H23" s="51" t="n">
        <f aca="false">SUM(H25:H63)</f>
        <v>0</v>
      </c>
      <c r="I23" s="59"/>
      <c r="K23" s="31"/>
      <c r="L23" s="31"/>
      <c r="M23" s="74"/>
      <c r="N23" s="74"/>
      <c r="O23" s="74"/>
      <c r="P23" s="74"/>
      <c r="Q23" s="74"/>
      <c r="R23" s="74"/>
      <c r="S23" s="74"/>
      <c r="T23" s="74"/>
      <c r="U23" s="74"/>
      <c r="V23" s="74"/>
      <c r="W23" s="74"/>
      <c r="X23" s="74"/>
    </row>
    <row r="24" s="4" customFormat="true" ht="12.75" hidden="false" customHeight="true" outlineLevel="0" collapsed="false">
      <c r="A24" s="53" t="s">
        <v>69</v>
      </c>
      <c r="B24" s="54"/>
      <c r="C24" s="55" t="s">
        <v>70</v>
      </c>
      <c r="D24" s="54"/>
      <c r="E24" s="56"/>
      <c r="F24" s="57"/>
      <c r="G24" s="57" t="n">
        <f aca="false">SUM(H25:H32)</f>
        <v>0</v>
      </c>
      <c r="H24" s="58" t="n">
        <v>0</v>
      </c>
      <c r="I24" s="59"/>
      <c r="K24" s="31"/>
      <c r="L24" s="31"/>
      <c r="M24" s="52"/>
      <c r="N24" s="52"/>
      <c r="O24" s="52"/>
      <c r="P24" s="52"/>
      <c r="Q24" s="52"/>
      <c r="R24" s="52"/>
      <c r="S24" s="52"/>
      <c r="T24" s="52"/>
      <c r="U24" s="52"/>
      <c r="V24" s="52"/>
      <c r="W24" s="52"/>
      <c r="X24" s="52"/>
    </row>
    <row r="25" customFormat="false" ht="25.5" hidden="false" customHeight="false" outlineLevel="0" collapsed="false">
      <c r="A25" s="61" t="s">
        <v>71</v>
      </c>
      <c r="B25" s="78" t="n">
        <v>97636</v>
      </c>
      <c r="C25" s="63" t="s">
        <v>72</v>
      </c>
      <c r="D25" s="64" t="s">
        <v>50</v>
      </c>
      <c r="E25" s="65" t="n">
        <f aca="false">N25</f>
        <v>0</v>
      </c>
      <c r="F25" s="66" t="n">
        <f aca="false">Orçamentaria!F25</f>
        <v>21.36</v>
      </c>
      <c r="G25" s="67" t="n">
        <f aca="false">TRUNC(F25+(F25*$H$9),2)</f>
        <v>27.8</v>
      </c>
      <c r="H25" s="68" t="n">
        <f aca="false">TRUNC(E25*G25,2)</f>
        <v>0</v>
      </c>
      <c r="I25" s="69" t="n">
        <f aca="false">H25/$H$81</f>
        <v>0</v>
      </c>
      <c r="K25" s="31" t="n">
        <v>0</v>
      </c>
      <c r="L25" s="31" t="n">
        <v>0</v>
      </c>
      <c r="M25" s="74" t="n">
        <v>0</v>
      </c>
      <c r="N25" s="74" t="n">
        <v>0</v>
      </c>
      <c r="O25" s="74" t="n">
        <v>0</v>
      </c>
      <c r="P25" s="74" t="n">
        <v>0</v>
      </c>
      <c r="Q25" s="74" t="n">
        <v>0</v>
      </c>
      <c r="R25" s="74" t="n">
        <v>0</v>
      </c>
      <c r="S25" s="74" t="n">
        <v>0</v>
      </c>
      <c r="T25" s="74" t="n">
        <v>0</v>
      </c>
      <c r="U25" s="74" t="n">
        <v>1452.21</v>
      </c>
      <c r="V25" s="74" t="n">
        <v>511.5</v>
      </c>
      <c r="W25" s="74" t="n">
        <v>112.86</v>
      </c>
      <c r="X25" s="74" t="n">
        <v>0</v>
      </c>
    </row>
    <row r="26" customFormat="false" ht="12.75" hidden="false" customHeight="false" outlineLevel="0" collapsed="false">
      <c r="A26" s="61" t="s">
        <v>73</v>
      </c>
      <c r="B26" s="78" t="s">
        <v>74</v>
      </c>
      <c r="C26" s="63" t="s">
        <v>75</v>
      </c>
      <c r="D26" s="64" t="s">
        <v>76</v>
      </c>
      <c r="E26" s="65" t="n">
        <f aca="false">N26</f>
        <v>0</v>
      </c>
      <c r="F26" s="66" t="n">
        <f aca="false">Orçamentaria!F26</f>
        <v>7.75</v>
      </c>
      <c r="G26" s="67" t="n">
        <f aca="false">TRUNC(F26+(F26*$H$9),2)</f>
        <v>10.08</v>
      </c>
      <c r="H26" s="68" t="n">
        <f aca="false">TRUNC(E26*G26,2)</f>
        <v>0</v>
      </c>
      <c r="I26" s="69" t="n">
        <f aca="false">H26/$H$81</f>
        <v>0</v>
      </c>
      <c r="K26" s="31" t="n">
        <v>0</v>
      </c>
      <c r="L26" s="31" t="n">
        <v>0</v>
      </c>
      <c r="M26" s="74" t="n">
        <v>0</v>
      </c>
      <c r="N26" s="74" t="n">
        <v>0</v>
      </c>
      <c r="O26" s="74" t="n">
        <v>0</v>
      </c>
      <c r="P26" s="74" t="n">
        <v>0</v>
      </c>
      <c r="Q26" s="74" t="n">
        <v>0</v>
      </c>
      <c r="R26" s="74" t="n">
        <v>0</v>
      </c>
      <c r="S26" s="74" t="n">
        <v>0</v>
      </c>
      <c r="T26" s="74" t="n">
        <v>0</v>
      </c>
      <c r="U26" s="74" t="n">
        <v>56.25</v>
      </c>
      <c r="V26" s="74" t="n">
        <v>31.5</v>
      </c>
      <c r="W26" s="74" t="n">
        <v>9</v>
      </c>
      <c r="X26" s="74" t="n">
        <v>0</v>
      </c>
    </row>
    <row r="27" customFormat="false" ht="38.25" hidden="false" customHeight="false" outlineLevel="0" collapsed="false">
      <c r="A27" s="61" t="s">
        <v>77</v>
      </c>
      <c r="B27" s="78" t="n">
        <v>98525</v>
      </c>
      <c r="C27" s="63" t="s">
        <v>78</v>
      </c>
      <c r="D27" s="64" t="s">
        <v>50</v>
      </c>
      <c r="E27" s="65" t="n">
        <f aca="false">N27</f>
        <v>0</v>
      </c>
      <c r="F27" s="66" t="n">
        <f aca="false">Orçamentaria!F27</f>
        <v>0.64</v>
      </c>
      <c r="G27" s="67" t="n">
        <f aca="false">TRUNC(F27+(F27*$H$9),2)</f>
        <v>0.83</v>
      </c>
      <c r="H27" s="68" t="n">
        <f aca="false">TRUNC(E27*G27,2)</f>
        <v>0</v>
      </c>
      <c r="I27" s="69" t="n">
        <f aca="false">H27/$H$81</f>
        <v>0</v>
      </c>
      <c r="K27" s="31" t="n">
        <v>0</v>
      </c>
      <c r="L27" s="31" t="n">
        <v>0</v>
      </c>
      <c r="M27" s="74" t="n">
        <v>0</v>
      </c>
      <c r="N27" s="74" t="n">
        <v>0</v>
      </c>
      <c r="O27" s="74" t="n">
        <v>0</v>
      </c>
      <c r="P27" s="74" t="n">
        <v>0</v>
      </c>
      <c r="Q27" s="74" t="n">
        <v>0</v>
      </c>
      <c r="R27" s="74" t="n">
        <v>0</v>
      </c>
      <c r="S27" s="74" t="n">
        <v>0</v>
      </c>
      <c r="T27" s="74" t="n">
        <v>0</v>
      </c>
      <c r="U27" s="74" t="n">
        <v>0</v>
      </c>
      <c r="V27" s="74" t="n">
        <v>0</v>
      </c>
      <c r="W27" s="74" t="n">
        <v>70.42</v>
      </c>
      <c r="X27" s="74" t="n">
        <v>0</v>
      </c>
    </row>
    <row r="28" customFormat="false" ht="51" hidden="false" customHeight="false" outlineLevel="0" collapsed="false">
      <c r="A28" s="61" t="s">
        <v>79</v>
      </c>
      <c r="B28" s="75" t="s">
        <v>80</v>
      </c>
      <c r="C28" s="63" t="s">
        <v>81</v>
      </c>
      <c r="D28" s="64" t="s">
        <v>82</v>
      </c>
      <c r="E28" s="65" t="n">
        <f aca="false">N28</f>
        <v>0</v>
      </c>
      <c r="F28" s="66" t="n">
        <f aca="false">Orçamentaria!F28</f>
        <v>232.29</v>
      </c>
      <c r="G28" s="67" t="n">
        <f aca="false">TRUNC(F28+(F28*$H$9),2)</f>
        <v>302.37</v>
      </c>
      <c r="H28" s="68" t="n">
        <f aca="false">TRUNC(E28*G28,2)</f>
        <v>0</v>
      </c>
      <c r="I28" s="69" t="n">
        <f aca="false">H28/$H$81</f>
        <v>0</v>
      </c>
      <c r="K28" s="31" t="n">
        <v>0</v>
      </c>
      <c r="L28" s="31" t="n">
        <v>0</v>
      </c>
      <c r="M28" s="74" t="n">
        <v>0</v>
      </c>
      <c r="N28" s="74" t="n">
        <v>0</v>
      </c>
      <c r="O28" s="74" t="n">
        <v>0</v>
      </c>
      <c r="P28" s="74" t="n">
        <v>0</v>
      </c>
      <c r="Q28" s="74" t="n">
        <v>0</v>
      </c>
      <c r="R28" s="74" t="n">
        <v>0</v>
      </c>
      <c r="S28" s="74" t="n">
        <v>0</v>
      </c>
      <c r="T28" s="74" t="n">
        <v>0</v>
      </c>
      <c r="U28" s="74" t="n">
        <v>2.81</v>
      </c>
      <c r="V28" s="74" t="n">
        <v>1.58</v>
      </c>
      <c r="W28" s="74" t="n">
        <v>0.45</v>
      </c>
      <c r="X28" s="74" t="n">
        <v>0</v>
      </c>
    </row>
    <row r="29" customFormat="false" ht="25.5" hidden="false" customHeight="false" outlineLevel="0" collapsed="false">
      <c r="A29" s="61" t="s">
        <v>83</v>
      </c>
      <c r="B29" s="75" t="n">
        <v>1600404</v>
      </c>
      <c r="C29" s="63" t="s">
        <v>84</v>
      </c>
      <c r="D29" s="64" t="s">
        <v>85</v>
      </c>
      <c r="E29" s="65" t="n">
        <f aca="false">N29</f>
        <v>0</v>
      </c>
      <c r="F29" s="66" t="n">
        <f aca="false">Orçamentaria!F29</f>
        <v>9.74</v>
      </c>
      <c r="G29" s="67" t="n">
        <f aca="false">TRUNC(F29+(F29*$H$9),2)</f>
        <v>12.67</v>
      </c>
      <c r="H29" s="68" t="n">
        <f aca="false">TRUNC(E29*G29,2)</f>
        <v>0</v>
      </c>
      <c r="I29" s="69" t="n">
        <f aca="false">H29/$H$81</f>
        <v>0</v>
      </c>
      <c r="K29" s="31" t="n">
        <v>0</v>
      </c>
      <c r="L29" s="31" t="n">
        <v>0</v>
      </c>
      <c r="M29" s="74" t="n">
        <v>0</v>
      </c>
      <c r="N29" s="74" t="n">
        <v>0</v>
      </c>
      <c r="O29" s="74" t="n">
        <v>0</v>
      </c>
      <c r="P29" s="74" t="n">
        <v>0</v>
      </c>
      <c r="Q29" s="74" t="n">
        <v>0</v>
      </c>
      <c r="R29" s="74" t="n">
        <v>0</v>
      </c>
      <c r="S29" s="74" t="n">
        <v>0</v>
      </c>
      <c r="T29" s="74" t="n">
        <v>0</v>
      </c>
      <c r="U29" s="74" t="n">
        <v>93.63</v>
      </c>
      <c r="V29" s="74" t="n">
        <v>273.88</v>
      </c>
      <c r="W29" s="74" t="n">
        <v>0</v>
      </c>
      <c r="X29" s="74" t="n">
        <v>0</v>
      </c>
    </row>
    <row r="30" customFormat="false" ht="51" hidden="false" customHeight="false" outlineLevel="0" collapsed="false">
      <c r="A30" s="61" t="s">
        <v>86</v>
      </c>
      <c r="B30" s="75" t="n">
        <v>100973</v>
      </c>
      <c r="C30" s="63" t="s">
        <v>87</v>
      </c>
      <c r="D30" s="64" t="s">
        <v>64</v>
      </c>
      <c r="E30" s="65" t="n">
        <f aca="false">N30</f>
        <v>0</v>
      </c>
      <c r="F30" s="66" t="n">
        <f aca="false">Orçamentaria!F30</f>
        <v>8.76</v>
      </c>
      <c r="G30" s="67" t="n">
        <f aca="false">TRUNC(F30+(F30*$H$9),2)</f>
        <v>11.4</v>
      </c>
      <c r="H30" s="68" t="n">
        <f aca="false">TRUNC(E30*G30,2)</f>
        <v>0</v>
      </c>
      <c r="I30" s="69" t="n">
        <f aca="false">H30/$H$81</f>
        <v>0</v>
      </c>
      <c r="K30" s="31" t="n">
        <v>0</v>
      </c>
      <c r="L30" s="31" t="n">
        <v>0</v>
      </c>
      <c r="M30" s="74" t="n">
        <v>0</v>
      </c>
      <c r="N30" s="74" t="n">
        <v>0</v>
      </c>
      <c r="O30" s="74" t="n">
        <v>0</v>
      </c>
      <c r="P30" s="74" t="n">
        <v>0</v>
      </c>
      <c r="Q30" s="74" t="n">
        <v>0</v>
      </c>
      <c r="R30" s="74" t="n">
        <v>0</v>
      </c>
      <c r="S30" s="74" t="n">
        <v>0</v>
      </c>
      <c r="T30" s="74" t="n">
        <v>0</v>
      </c>
      <c r="U30" s="74" t="n">
        <v>126.92</v>
      </c>
      <c r="V30" s="74" t="n">
        <v>105.72</v>
      </c>
      <c r="W30" s="74" t="n">
        <v>8.87</v>
      </c>
      <c r="X30" s="74" t="n">
        <v>0</v>
      </c>
    </row>
    <row r="31" customFormat="false" ht="38.25" hidden="false" customHeight="false" outlineLevel="0" collapsed="false">
      <c r="A31" s="61" t="s">
        <v>88</v>
      </c>
      <c r="B31" s="75" t="n">
        <v>97914</v>
      </c>
      <c r="C31" s="63" t="s">
        <v>89</v>
      </c>
      <c r="D31" s="64" t="s">
        <v>67</v>
      </c>
      <c r="E31" s="65" t="n">
        <f aca="false">N31</f>
        <v>0</v>
      </c>
      <c r="F31" s="66" t="n">
        <f aca="false">Orçamentaria!F31</f>
        <v>2.9</v>
      </c>
      <c r="G31" s="67" t="n">
        <f aca="false">TRUNC(F31+(F31*$H$9),2)</f>
        <v>3.77</v>
      </c>
      <c r="H31" s="68" t="n">
        <f aca="false">TRUNC(E31*G31,2)</f>
        <v>0</v>
      </c>
      <c r="I31" s="69" t="n">
        <f aca="false">H31/$H$81</f>
        <v>0</v>
      </c>
      <c r="K31" s="31" t="n">
        <v>0</v>
      </c>
      <c r="L31" s="31" t="n">
        <v>0</v>
      </c>
      <c r="M31" s="74" t="n">
        <v>0</v>
      </c>
      <c r="N31" s="74" t="n">
        <v>0</v>
      </c>
      <c r="O31" s="74" t="n">
        <v>0</v>
      </c>
      <c r="P31" s="74" t="n">
        <v>0</v>
      </c>
      <c r="Q31" s="74" t="n">
        <v>0</v>
      </c>
      <c r="R31" s="74" t="n">
        <v>0</v>
      </c>
      <c r="S31" s="74" t="n">
        <v>0</v>
      </c>
      <c r="T31" s="74" t="n">
        <v>0</v>
      </c>
      <c r="U31" s="74" t="n">
        <v>259.93</v>
      </c>
      <c r="V31" s="74" t="n">
        <v>96.53</v>
      </c>
      <c r="W31" s="74" t="n">
        <v>22.18</v>
      </c>
      <c r="X31" s="74" t="n">
        <v>0</v>
      </c>
    </row>
    <row r="32" customFormat="false" ht="51" hidden="false" customHeight="false" outlineLevel="0" collapsed="false">
      <c r="A32" s="61" t="s">
        <v>90</v>
      </c>
      <c r="B32" s="75" t="n">
        <v>91283</v>
      </c>
      <c r="C32" s="63" t="s">
        <v>91</v>
      </c>
      <c r="D32" s="64" t="s">
        <v>92</v>
      </c>
      <c r="E32" s="65" t="n">
        <f aca="false">N32</f>
        <v>0</v>
      </c>
      <c r="F32" s="66" t="n">
        <f aca="false">Orçamentaria!F32</f>
        <v>10.58</v>
      </c>
      <c r="G32" s="67" t="n">
        <f aca="false">TRUNC(F32+(F32*$H$9),2)</f>
        <v>13.77</v>
      </c>
      <c r="H32" s="68" t="n">
        <f aca="false">TRUNC(E32*G32,2)</f>
        <v>0</v>
      </c>
      <c r="I32" s="69" t="n">
        <f aca="false">H32/$H$81</f>
        <v>0</v>
      </c>
      <c r="K32" s="31" t="n">
        <v>0</v>
      </c>
      <c r="L32" s="31" t="n">
        <v>0</v>
      </c>
      <c r="M32" s="74" t="n">
        <v>0</v>
      </c>
      <c r="N32" s="74" t="n">
        <v>0</v>
      </c>
      <c r="O32" s="74" t="n">
        <v>0</v>
      </c>
      <c r="P32" s="74" t="n">
        <v>0</v>
      </c>
      <c r="Q32" s="74" t="n">
        <v>0</v>
      </c>
      <c r="R32" s="74" t="n">
        <v>0</v>
      </c>
      <c r="S32" s="74" t="n">
        <v>0</v>
      </c>
      <c r="T32" s="74" t="n">
        <v>0</v>
      </c>
      <c r="U32" s="74" t="n">
        <v>0.8</v>
      </c>
      <c r="V32" s="74" t="n">
        <v>0.45</v>
      </c>
      <c r="W32" s="74" t="n">
        <v>0.13</v>
      </c>
      <c r="X32" s="74" t="n">
        <v>0</v>
      </c>
    </row>
    <row r="33" s="4" customFormat="true" ht="12.75" hidden="false" customHeight="true" outlineLevel="0" collapsed="false">
      <c r="A33" s="53" t="s">
        <v>93</v>
      </c>
      <c r="B33" s="54"/>
      <c r="C33" s="55" t="s">
        <v>94</v>
      </c>
      <c r="D33" s="54"/>
      <c r="E33" s="56"/>
      <c r="F33" s="57"/>
      <c r="G33" s="57" t="n">
        <f aca="false">SUM(H34:H41)</f>
        <v>0</v>
      </c>
      <c r="H33" s="58" t="n">
        <v>0</v>
      </c>
      <c r="I33" s="59"/>
      <c r="K33" s="31"/>
      <c r="L33" s="31"/>
      <c r="M33" s="52"/>
      <c r="N33" s="52"/>
      <c r="O33" s="52"/>
      <c r="P33" s="52"/>
      <c r="Q33" s="52"/>
      <c r="R33" s="52"/>
      <c r="S33" s="52"/>
      <c r="T33" s="52"/>
      <c r="U33" s="52"/>
      <c r="V33" s="52"/>
      <c r="W33" s="52"/>
      <c r="X33" s="52"/>
    </row>
    <row r="34" customFormat="false" ht="63.75" hidden="false" customHeight="false" outlineLevel="0" collapsed="false">
      <c r="A34" s="61" t="s">
        <v>95</v>
      </c>
      <c r="B34" s="75" t="n">
        <v>102306</v>
      </c>
      <c r="C34" s="63" t="s">
        <v>96</v>
      </c>
      <c r="D34" s="64" t="s">
        <v>64</v>
      </c>
      <c r="E34" s="65" t="n">
        <f aca="false">N34</f>
        <v>0</v>
      </c>
      <c r="F34" s="66" t="n">
        <f aca="false">Orçamentaria!F34</f>
        <v>12.79</v>
      </c>
      <c r="G34" s="67" t="n">
        <f aca="false">TRUNC(F34+(F34*$H$9),2)</f>
        <v>16.64</v>
      </c>
      <c r="H34" s="68" t="n">
        <f aca="false">TRUNC(E34*G34,2)</f>
        <v>0</v>
      </c>
      <c r="I34" s="69" t="n">
        <f aca="false">H34/$H$81</f>
        <v>0</v>
      </c>
      <c r="K34" s="31" t="n">
        <v>0</v>
      </c>
      <c r="L34" s="31" t="n">
        <v>0</v>
      </c>
      <c r="M34" s="74" t="n">
        <v>0</v>
      </c>
      <c r="N34" s="74" t="n">
        <v>0</v>
      </c>
      <c r="O34" s="74" t="n">
        <v>0</v>
      </c>
      <c r="P34" s="74" t="n">
        <v>0</v>
      </c>
      <c r="Q34" s="74" t="n">
        <v>0</v>
      </c>
      <c r="R34" s="74" t="n">
        <v>0</v>
      </c>
      <c r="S34" s="74" t="n">
        <v>0</v>
      </c>
      <c r="T34" s="74" t="n">
        <v>0</v>
      </c>
      <c r="U34" s="74" t="n">
        <v>105</v>
      </c>
      <c r="V34" s="74" t="n">
        <v>58.8</v>
      </c>
      <c r="W34" s="74" t="n">
        <v>169.29</v>
      </c>
      <c r="X34" s="74" t="n">
        <v>0</v>
      </c>
    </row>
    <row r="35" customFormat="false" ht="63.75" hidden="false" customHeight="false" outlineLevel="0" collapsed="false">
      <c r="A35" s="61" t="s">
        <v>97</v>
      </c>
      <c r="B35" s="75" t="n">
        <v>102308</v>
      </c>
      <c r="C35" s="63" t="s">
        <v>98</v>
      </c>
      <c r="D35" s="64" t="s">
        <v>64</v>
      </c>
      <c r="E35" s="65" t="n">
        <f aca="false">N35</f>
        <v>0</v>
      </c>
      <c r="F35" s="66" t="n">
        <f aca="false">Orçamentaria!F35</f>
        <v>11.01</v>
      </c>
      <c r="G35" s="67" t="n">
        <f aca="false">TRUNC(F35+(F35*$H$9),2)</f>
        <v>14.33</v>
      </c>
      <c r="H35" s="68" t="n">
        <f aca="false">TRUNC(E35*G35,2)</f>
        <v>0</v>
      </c>
      <c r="I35" s="69" t="n">
        <f aca="false">H35/$H$81</f>
        <v>0</v>
      </c>
      <c r="K35" s="31" t="n">
        <v>0</v>
      </c>
      <c r="L35" s="31" t="n">
        <v>0</v>
      </c>
      <c r="M35" s="74" t="n">
        <v>0</v>
      </c>
      <c r="N35" s="74" t="n">
        <v>0</v>
      </c>
      <c r="O35" s="74" t="n">
        <v>0</v>
      </c>
      <c r="P35" s="74" t="n">
        <v>0</v>
      </c>
      <c r="Q35" s="74" t="n">
        <v>0</v>
      </c>
      <c r="R35" s="74" t="n">
        <v>0</v>
      </c>
      <c r="S35" s="74" t="n">
        <v>0</v>
      </c>
      <c r="T35" s="74" t="n">
        <v>0</v>
      </c>
      <c r="U35" s="74" t="n">
        <v>3455.53</v>
      </c>
      <c r="V35" s="74" t="n">
        <v>927.14</v>
      </c>
      <c r="W35" s="74" t="n">
        <v>0</v>
      </c>
      <c r="X35" s="74" t="n">
        <v>0</v>
      </c>
    </row>
    <row r="36" customFormat="false" ht="63.75" hidden="false" customHeight="false" outlineLevel="0" collapsed="false">
      <c r="A36" s="61" t="s">
        <v>99</v>
      </c>
      <c r="B36" s="75" t="n">
        <v>102309</v>
      </c>
      <c r="C36" s="63" t="s">
        <v>100</v>
      </c>
      <c r="D36" s="64" t="s">
        <v>64</v>
      </c>
      <c r="E36" s="65" t="n">
        <f aca="false">N36</f>
        <v>0</v>
      </c>
      <c r="F36" s="66" t="n">
        <f aca="false">Orçamentaria!F36</f>
        <v>10.42</v>
      </c>
      <c r="G36" s="67" t="n">
        <f aca="false">TRUNC(F36+(F36*$H$9),2)</f>
        <v>13.56</v>
      </c>
      <c r="H36" s="68" t="n">
        <f aca="false">TRUNC(E36*G36,2)</f>
        <v>0</v>
      </c>
      <c r="I36" s="69" t="n">
        <f aca="false">H36/$H$81</f>
        <v>0</v>
      </c>
      <c r="K36" s="31" t="n">
        <v>0</v>
      </c>
      <c r="L36" s="31" t="n">
        <v>0</v>
      </c>
      <c r="M36" s="74" t="n">
        <v>0</v>
      </c>
      <c r="N36" s="74" t="n">
        <v>0</v>
      </c>
      <c r="O36" s="74" t="n">
        <v>0</v>
      </c>
      <c r="P36" s="74" t="n">
        <v>0</v>
      </c>
      <c r="Q36" s="74" t="n">
        <v>0</v>
      </c>
      <c r="R36" s="74" t="n">
        <v>0</v>
      </c>
      <c r="S36" s="74" t="n">
        <v>0</v>
      </c>
      <c r="T36" s="74" t="n">
        <v>0</v>
      </c>
      <c r="U36" s="74" t="n">
        <v>0</v>
      </c>
      <c r="V36" s="74" t="n">
        <v>294.06</v>
      </c>
      <c r="W36" s="74" t="n">
        <v>0</v>
      </c>
      <c r="X36" s="74" t="n">
        <v>0</v>
      </c>
    </row>
    <row r="37" customFormat="false" ht="51" hidden="false" customHeight="false" outlineLevel="0" collapsed="false">
      <c r="A37" s="61" t="s">
        <v>101</v>
      </c>
      <c r="B37" s="75" t="n">
        <v>100978</v>
      </c>
      <c r="C37" s="63" t="s">
        <v>102</v>
      </c>
      <c r="D37" s="64" t="s">
        <v>64</v>
      </c>
      <c r="E37" s="65" t="n">
        <f aca="false">N37</f>
        <v>0</v>
      </c>
      <c r="F37" s="66" t="n">
        <f aca="false">Orçamentaria!F37</f>
        <v>6.8</v>
      </c>
      <c r="G37" s="67" t="n">
        <f aca="false">TRUNC(F37+(F37*$H$9),2)</f>
        <v>8.85</v>
      </c>
      <c r="H37" s="68" t="n">
        <f aca="false">TRUNC(E37*G37,2)</f>
        <v>0</v>
      </c>
      <c r="I37" s="69" t="n">
        <f aca="false">H37/$H$81</f>
        <v>0</v>
      </c>
      <c r="K37" s="31" t="n">
        <v>0</v>
      </c>
      <c r="L37" s="31" t="n">
        <v>0</v>
      </c>
      <c r="M37" s="74" t="n">
        <v>0</v>
      </c>
      <c r="N37" s="74" t="n">
        <v>0</v>
      </c>
      <c r="O37" s="74" t="n">
        <v>0</v>
      </c>
      <c r="P37" s="74" t="n">
        <v>0</v>
      </c>
      <c r="Q37" s="74" t="n">
        <v>0</v>
      </c>
      <c r="R37" s="74" t="n">
        <v>0</v>
      </c>
      <c r="S37" s="74" t="n">
        <v>0</v>
      </c>
      <c r="T37" s="74" t="n">
        <v>0</v>
      </c>
      <c r="U37" s="74" t="n">
        <v>1389.43</v>
      </c>
      <c r="V37" s="74" t="n">
        <v>496.43</v>
      </c>
      <c r="W37" s="74" t="n">
        <v>67.8</v>
      </c>
      <c r="X37" s="74" t="n">
        <v>0</v>
      </c>
    </row>
    <row r="38" customFormat="false" ht="38.25" hidden="false" customHeight="false" outlineLevel="0" collapsed="false">
      <c r="A38" s="61" t="s">
        <v>103</v>
      </c>
      <c r="B38" s="75" t="n">
        <v>95875</v>
      </c>
      <c r="C38" s="63" t="s">
        <v>66</v>
      </c>
      <c r="D38" s="64" t="s">
        <v>67</v>
      </c>
      <c r="E38" s="65" t="n">
        <f aca="false">N38</f>
        <v>0</v>
      </c>
      <c r="F38" s="66" t="n">
        <f aca="false">Orçamentaria!F38</f>
        <v>2.41</v>
      </c>
      <c r="G38" s="67" t="n">
        <f aca="false">TRUNC(F38+(F38*$H$9),2)</f>
        <v>3.13</v>
      </c>
      <c r="H38" s="68" t="n">
        <f aca="false">TRUNC(E38*G38,2)</f>
        <v>0</v>
      </c>
      <c r="I38" s="69" t="n">
        <f aca="false">H38/$H$81</f>
        <v>0</v>
      </c>
      <c r="K38" s="31" t="n">
        <v>0</v>
      </c>
      <c r="L38" s="31" t="n">
        <v>0</v>
      </c>
      <c r="M38" s="74" t="n">
        <v>0</v>
      </c>
      <c r="N38" s="74" t="n">
        <v>0</v>
      </c>
      <c r="O38" s="74" t="n">
        <v>0</v>
      </c>
      <c r="P38" s="74" t="n">
        <v>0</v>
      </c>
      <c r="Q38" s="74" t="n">
        <v>0</v>
      </c>
      <c r="R38" s="74" t="n">
        <v>0</v>
      </c>
      <c r="S38" s="74" t="n">
        <v>0</v>
      </c>
      <c r="T38" s="74" t="n">
        <v>0</v>
      </c>
      <c r="U38" s="74" t="n">
        <v>18201.47</v>
      </c>
      <c r="V38" s="74" t="n">
        <v>6503.25</v>
      </c>
      <c r="W38" s="74" t="n">
        <v>888.18</v>
      </c>
      <c r="X38" s="74" t="n">
        <v>0</v>
      </c>
    </row>
    <row r="39" customFormat="false" ht="25.5" hidden="false" customHeight="false" outlineLevel="0" collapsed="false">
      <c r="A39" s="61" t="s">
        <v>104</v>
      </c>
      <c r="B39" s="75" t="n">
        <v>93382</v>
      </c>
      <c r="C39" s="63" t="s">
        <v>105</v>
      </c>
      <c r="D39" s="64" t="s">
        <v>64</v>
      </c>
      <c r="E39" s="65" t="n">
        <f aca="false">N39</f>
        <v>0</v>
      </c>
      <c r="F39" s="66" t="n">
        <f aca="false">Orçamentaria!F39</f>
        <v>23.73</v>
      </c>
      <c r="G39" s="67" t="n">
        <f aca="false">TRUNC(F39+(F39*$H$9),2)</f>
        <v>30.88</v>
      </c>
      <c r="H39" s="68" t="n">
        <f aca="false">TRUNC(E39*G39,2)</f>
        <v>0</v>
      </c>
      <c r="I39" s="69" t="n">
        <f aca="false">H39/$H$81</f>
        <v>0</v>
      </c>
      <c r="K39" s="31" t="n">
        <v>0</v>
      </c>
      <c r="L39" s="31" t="n">
        <v>0</v>
      </c>
      <c r="M39" s="74" t="n">
        <v>0</v>
      </c>
      <c r="N39" s="74" t="n">
        <v>0</v>
      </c>
      <c r="O39" s="74" t="n">
        <v>0</v>
      </c>
      <c r="P39" s="74" t="n">
        <v>0</v>
      </c>
      <c r="Q39" s="74" t="n">
        <v>0</v>
      </c>
      <c r="R39" s="74" t="n">
        <v>0</v>
      </c>
      <c r="S39" s="74" t="n">
        <v>0</v>
      </c>
      <c r="T39" s="74" t="n">
        <v>0</v>
      </c>
      <c r="U39" s="74" t="n">
        <v>2491.74</v>
      </c>
      <c r="V39" s="74" t="n">
        <v>898.13</v>
      </c>
      <c r="W39" s="74" t="n">
        <v>117.14</v>
      </c>
      <c r="X39" s="74" t="n">
        <v>0</v>
      </c>
    </row>
    <row r="40" customFormat="false" ht="38.25" hidden="false" customHeight="false" outlineLevel="0" collapsed="false">
      <c r="A40" s="61" t="s">
        <v>106</v>
      </c>
      <c r="B40" s="75" t="n">
        <v>101579</v>
      </c>
      <c r="C40" s="63" t="s">
        <v>107</v>
      </c>
      <c r="D40" s="64" t="s">
        <v>50</v>
      </c>
      <c r="E40" s="65" t="n">
        <f aca="false">N40</f>
        <v>0</v>
      </c>
      <c r="F40" s="66" t="n">
        <f aca="false">Orçamentaria!F40</f>
        <v>48.03</v>
      </c>
      <c r="G40" s="67" t="n">
        <f aca="false">TRUNC(F40+(F40*$H$9),2)</f>
        <v>62.52</v>
      </c>
      <c r="H40" s="68" t="n">
        <f aca="false">TRUNC(E40*G40,2)</f>
        <v>0</v>
      </c>
      <c r="I40" s="69" t="n">
        <f aca="false">H40/$H$81</f>
        <v>0</v>
      </c>
      <c r="K40" s="31" t="n">
        <v>0</v>
      </c>
      <c r="L40" s="31" t="n">
        <v>0</v>
      </c>
      <c r="M40" s="74" t="n">
        <v>0</v>
      </c>
      <c r="N40" s="74" t="n">
        <v>0</v>
      </c>
      <c r="O40" s="74" t="n">
        <v>0</v>
      </c>
      <c r="P40" s="74" t="n">
        <v>0</v>
      </c>
      <c r="Q40" s="74" t="n">
        <v>0</v>
      </c>
      <c r="R40" s="74" t="n">
        <v>0</v>
      </c>
      <c r="S40" s="74" t="n">
        <v>0</v>
      </c>
      <c r="T40" s="74" t="n">
        <v>0</v>
      </c>
      <c r="U40" s="74" t="n">
        <v>3881.5</v>
      </c>
      <c r="V40" s="74" t="n">
        <v>993.59</v>
      </c>
      <c r="W40" s="74" t="n">
        <v>0</v>
      </c>
      <c r="X40" s="74" t="n">
        <v>0</v>
      </c>
    </row>
    <row r="41" customFormat="false" ht="38.25" hidden="false" customHeight="false" outlineLevel="0" collapsed="false">
      <c r="A41" s="61" t="s">
        <v>108</v>
      </c>
      <c r="B41" s="75" t="n">
        <v>101587</v>
      </c>
      <c r="C41" s="63" t="s">
        <v>109</v>
      </c>
      <c r="D41" s="64" t="s">
        <v>50</v>
      </c>
      <c r="E41" s="65" t="n">
        <f aca="false">N41</f>
        <v>0</v>
      </c>
      <c r="F41" s="66" t="n">
        <f aca="false">Orçamentaria!F41</f>
        <v>71.51</v>
      </c>
      <c r="G41" s="67" t="n">
        <f aca="false">TRUNC(F41+(F41*$H$9),2)</f>
        <v>93.08</v>
      </c>
      <c r="H41" s="68" t="n">
        <f aca="false">TRUNC(E41*G41,2)</f>
        <v>0</v>
      </c>
      <c r="I41" s="69" t="n">
        <f aca="false">H41/$H$81</f>
        <v>0</v>
      </c>
      <c r="K41" s="31" t="n">
        <v>0</v>
      </c>
      <c r="L41" s="31" t="n">
        <v>0</v>
      </c>
      <c r="M41" s="74" t="n">
        <v>0</v>
      </c>
      <c r="N41" s="74" t="n">
        <v>0</v>
      </c>
      <c r="O41" s="74" t="n">
        <v>0</v>
      </c>
      <c r="P41" s="74" t="n">
        <v>0</v>
      </c>
      <c r="Q41" s="74" t="n">
        <v>0</v>
      </c>
      <c r="R41" s="74" t="n">
        <v>0</v>
      </c>
      <c r="S41" s="74" t="n">
        <v>0</v>
      </c>
      <c r="T41" s="74" t="n">
        <v>0</v>
      </c>
      <c r="U41" s="74" t="n">
        <v>0</v>
      </c>
      <c r="V41" s="74" t="n">
        <v>283.02</v>
      </c>
      <c r="W41" s="74" t="n">
        <v>0</v>
      </c>
      <c r="X41" s="74" t="n">
        <v>0</v>
      </c>
    </row>
    <row r="42" s="4" customFormat="true" ht="12.75" hidden="false" customHeight="true" outlineLevel="0" collapsed="false">
      <c r="A42" s="53" t="s">
        <v>110</v>
      </c>
      <c r="B42" s="54"/>
      <c r="C42" s="55" t="s">
        <v>111</v>
      </c>
      <c r="D42" s="54"/>
      <c r="E42" s="56"/>
      <c r="F42" s="57"/>
      <c r="G42" s="57" t="n">
        <f aca="false">SUM(H43:H57)</f>
        <v>0</v>
      </c>
      <c r="H42" s="58" t="n">
        <v>0</v>
      </c>
      <c r="I42" s="59"/>
      <c r="K42" s="31"/>
      <c r="L42" s="31"/>
      <c r="M42" s="52"/>
      <c r="N42" s="52"/>
      <c r="O42" s="52"/>
      <c r="P42" s="52"/>
      <c r="Q42" s="52"/>
      <c r="R42" s="52"/>
      <c r="S42" s="52"/>
      <c r="T42" s="52"/>
      <c r="U42" s="52"/>
      <c r="V42" s="52"/>
      <c r="W42" s="52"/>
      <c r="X42" s="52"/>
    </row>
    <row r="43" customFormat="false" ht="51" hidden="false" customHeight="false" outlineLevel="0" collapsed="false">
      <c r="A43" s="61" t="s">
        <v>112</v>
      </c>
      <c r="B43" s="75" t="n">
        <v>92851</v>
      </c>
      <c r="C43" s="63" t="s">
        <v>113</v>
      </c>
      <c r="D43" s="64" t="s">
        <v>76</v>
      </c>
      <c r="E43" s="65" t="n">
        <f aca="false">N43</f>
        <v>0</v>
      </c>
      <c r="F43" s="66" t="n">
        <f aca="false">Orçamentaria!F43</f>
        <v>231.25</v>
      </c>
      <c r="G43" s="67" t="n">
        <f aca="false">TRUNC(F43*$H$9+F43,2)</f>
        <v>301.01</v>
      </c>
      <c r="H43" s="68" t="n">
        <f aca="false">TRUNC(E43*G43,2)</f>
        <v>0</v>
      </c>
      <c r="I43" s="69" t="n">
        <f aca="false">H43/$H$81</f>
        <v>0</v>
      </c>
      <c r="K43" s="31" t="n">
        <v>0</v>
      </c>
      <c r="L43" s="31" t="n">
        <v>0</v>
      </c>
      <c r="M43" s="74" t="n">
        <v>0</v>
      </c>
      <c r="N43" s="74" t="n">
        <v>0</v>
      </c>
      <c r="O43" s="74" t="n">
        <v>0</v>
      </c>
      <c r="P43" s="74" t="n">
        <v>0</v>
      </c>
      <c r="Q43" s="74" t="n">
        <v>0</v>
      </c>
      <c r="R43" s="74" t="n">
        <v>0</v>
      </c>
      <c r="S43" s="74" t="n">
        <v>0</v>
      </c>
      <c r="T43" s="74" t="n">
        <v>0</v>
      </c>
      <c r="U43" s="74" t="n">
        <v>70</v>
      </c>
      <c r="V43" s="74" t="n">
        <v>39.2</v>
      </c>
      <c r="W43" s="74" t="n">
        <v>112.86</v>
      </c>
      <c r="X43" s="74" t="n">
        <v>0</v>
      </c>
    </row>
    <row r="44" customFormat="false" ht="51" hidden="false" customHeight="false" outlineLevel="0" collapsed="false">
      <c r="A44" s="61" t="s">
        <v>114</v>
      </c>
      <c r="B44" s="75" t="n">
        <v>92855</v>
      </c>
      <c r="C44" s="63" t="s">
        <v>115</v>
      </c>
      <c r="D44" s="64" t="s">
        <v>76</v>
      </c>
      <c r="E44" s="65" t="n">
        <f aca="false">N44</f>
        <v>0</v>
      </c>
      <c r="F44" s="66" t="n">
        <f aca="false">Orçamentaria!F44</f>
        <v>504.36</v>
      </c>
      <c r="G44" s="67" t="n">
        <f aca="false">TRUNC(F44*$H$9+F44,2)</f>
        <v>656.52</v>
      </c>
      <c r="H44" s="68" t="n">
        <f aca="false">TRUNC(E44*G44,2)</f>
        <v>0</v>
      </c>
      <c r="I44" s="69" t="n">
        <f aca="false">H44/$H$81</f>
        <v>0</v>
      </c>
      <c r="K44" s="31" t="n">
        <v>0</v>
      </c>
      <c r="L44" s="31" t="n">
        <v>0</v>
      </c>
      <c r="M44" s="74" t="n">
        <v>0</v>
      </c>
      <c r="N44" s="74" t="n">
        <v>0</v>
      </c>
      <c r="O44" s="74" t="n">
        <v>0</v>
      </c>
      <c r="P44" s="74" t="n">
        <v>0</v>
      </c>
      <c r="Q44" s="74" t="n">
        <v>0</v>
      </c>
      <c r="R44" s="74" t="n">
        <v>0</v>
      </c>
      <c r="S44" s="74" t="n">
        <v>0</v>
      </c>
      <c r="T44" s="74" t="n">
        <v>0</v>
      </c>
      <c r="U44" s="74" t="n">
        <v>340.18</v>
      </c>
      <c r="V44" s="74" t="n">
        <v>78.28</v>
      </c>
      <c r="W44" s="74" t="n">
        <v>0</v>
      </c>
      <c r="X44" s="74" t="n">
        <v>0</v>
      </c>
    </row>
    <row r="45" customFormat="false" ht="51" hidden="false" customHeight="false" outlineLevel="0" collapsed="false">
      <c r="A45" s="61" t="s">
        <v>116</v>
      </c>
      <c r="B45" s="75" t="n">
        <v>92859</v>
      </c>
      <c r="C45" s="63" t="s">
        <v>117</v>
      </c>
      <c r="D45" s="64" t="s">
        <v>76</v>
      </c>
      <c r="E45" s="65" t="n">
        <f aca="false">N45</f>
        <v>0</v>
      </c>
      <c r="F45" s="66" t="n">
        <f aca="false">Orçamentaria!F45</f>
        <v>679.47</v>
      </c>
      <c r="G45" s="67" t="n">
        <f aca="false">TRUNC(F45*$H$9+F45,2)</f>
        <v>884.46</v>
      </c>
      <c r="H45" s="68" t="n">
        <f aca="false">TRUNC(E45*G45,2)</f>
        <v>0</v>
      </c>
      <c r="I45" s="69" t="n">
        <f aca="false">H45/$H$81</f>
        <v>0</v>
      </c>
      <c r="K45" s="31" t="n">
        <v>0</v>
      </c>
      <c r="L45" s="31" t="n">
        <v>0</v>
      </c>
      <c r="M45" s="74" t="n">
        <v>0</v>
      </c>
      <c r="N45" s="74" t="n">
        <v>0</v>
      </c>
      <c r="O45" s="74" t="n">
        <v>0</v>
      </c>
      <c r="P45" s="74" t="n">
        <v>0</v>
      </c>
      <c r="Q45" s="74" t="n">
        <v>0</v>
      </c>
      <c r="R45" s="74" t="n">
        <v>0</v>
      </c>
      <c r="S45" s="74" t="n">
        <v>0</v>
      </c>
      <c r="T45" s="74" t="n">
        <v>0</v>
      </c>
      <c r="U45" s="74" t="n">
        <v>182.71</v>
      </c>
      <c r="V45" s="74" t="n">
        <v>81.23</v>
      </c>
      <c r="W45" s="74" t="n">
        <v>0</v>
      </c>
      <c r="X45" s="74" t="n">
        <v>0</v>
      </c>
    </row>
    <row r="46" customFormat="false" ht="51" hidden="false" customHeight="false" outlineLevel="0" collapsed="false">
      <c r="A46" s="61" t="s">
        <v>118</v>
      </c>
      <c r="B46" s="75" t="n">
        <v>92863</v>
      </c>
      <c r="C46" s="63" t="s">
        <v>119</v>
      </c>
      <c r="D46" s="64" t="s">
        <v>76</v>
      </c>
      <c r="E46" s="65" t="n">
        <f aca="false">N46</f>
        <v>0</v>
      </c>
      <c r="F46" s="66" t="n">
        <f aca="false">Orçamentaria!F46</f>
        <v>1032.6</v>
      </c>
      <c r="G46" s="67" t="n">
        <f aca="false">TRUNC(F46*$H$9+F46,2)</f>
        <v>1344.13</v>
      </c>
      <c r="H46" s="68" t="n">
        <f aca="false">TRUNC(E46*G46,2)</f>
        <v>0</v>
      </c>
      <c r="I46" s="69" t="n">
        <f aca="false">H46/$H$81</f>
        <v>0</v>
      </c>
      <c r="K46" s="31" t="n">
        <v>0</v>
      </c>
      <c r="L46" s="31" t="n">
        <v>0</v>
      </c>
      <c r="M46" s="74" t="n">
        <v>0</v>
      </c>
      <c r="N46" s="74" t="n">
        <v>0</v>
      </c>
      <c r="O46" s="74" t="n">
        <v>0</v>
      </c>
      <c r="P46" s="74" t="n">
        <v>0</v>
      </c>
      <c r="Q46" s="74" t="n">
        <v>0</v>
      </c>
      <c r="R46" s="74" t="n">
        <v>0</v>
      </c>
      <c r="S46" s="74" t="n">
        <v>0</v>
      </c>
      <c r="T46" s="74" t="n">
        <v>0</v>
      </c>
      <c r="U46" s="74" t="n">
        <v>253.41</v>
      </c>
      <c r="V46" s="74" t="n">
        <v>0</v>
      </c>
      <c r="W46" s="74" t="n">
        <v>0</v>
      </c>
      <c r="X46" s="74" t="n">
        <v>0</v>
      </c>
    </row>
    <row r="47" customFormat="false" ht="40.25" hidden="false" customHeight="false" outlineLevel="0" collapsed="false">
      <c r="A47" s="61" t="s">
        <v>120</v>
      </c>
      <c r="B47" s="75" t="s">
        <v>121</v>
      </c>
      <c r="C47" s="63" t="s">
        <v>122</v>
      </c>
      <c r="D47" s="64" t="s">
        <v>76</v>
      </c>
      <c r="E47" s="65" t="n">
        <f aca="false">N47</f>
        <v>0</v>
      </c>
      <c r="F47" s="66" t="n">
        <f aca="false">Orçamentaria!F47</f>
        <v>822.54</v>
      </c>
      <c r="G47" s="67" t="n">
        <f aca="false">TRUNC(F47*$H$9+F47,2)</f>
        <v>1070.7</v>
      </c>
      <c r="H47" s="68" t="n">
        <f aca="false">TRUNC(E47*G47,2)</f>
        <v>0</v>
      </c>
      <c r="I47" s="69" t="n">
        <f aca="false">H47/$H$81</f>
        <v>0</v>
      </c>
      <c r="K47" s="31" t="n">
        <v>0</v>
      </c>
      <c r="L47" s="31" t="n">
        <v>0</v>
      </c>
      <c r="M47" s="74" t="n">
        <v>0</v>
      </c>
      <c r="N47" s="74" t="n">
        <v>0</v>
      </c>
      <c r="O47" s="74" t="n">
        <v>0</v>
      </c>
      <c r="P47" s="74" t="n">
        <v>0</v>
      </c>
      <c r="Q47" s="74" t="n">
        <v>0</v>
      </c>
      <c r="R47" s="74" t="n">
        <v>0</v>
      </c>
      <c r="S47" s="74" t="n">
        <v>0</v>
      </c>
      <c r="T47" s="74" t="n">
        <v>0</v>
      </c>
      <c r="U47" s="74" t="n">
        <v>0</v>
      </c>
      <c r="V47" s="74" t="n">
        <v>91.29</v>
      </c>
      <c r="W47" s="74" t="n">
        <v>0</v>
      </c>
      <c r="X47" s="74" t="n">
        <v>0</v>
      </c>
    </row>
    <row r="48" customFormat="false" ht="63.75" hidden="false" customHeight="false" outlineLevel="0" collapsed="false">
      <c r="A48" s="61" t="s">
        <v>123</v>
      </c>
      <c r="B48" s="75" t="s">
        <v>124</v>
      </c>
      <c r="C48" s="63" t="s">
        <v>125</v>
      </c>
      <c r="D48" s="64" t="s">
        <v>126</v>
      </c>
      <c r="E48" s="65" t="n">
        <f aca="false">N48</f>
        <v>0</v>
      </c>
      <c r="F48" s="66" t="n">
        <f aca="false">Orçamentaria!F48</f>
        <v>1006.56</v>
      </c>
      <c r="G48" s="67" t="n">
        <f aca="false">TRUNC(F48*$H$9+F48,2)</f>
        <v>1310.23</v>
      </c>
      <c r="H48" s="68" t="n">
        <f aca="false">TRUNC(E48*G48,2)</f>
        <v>0</v>
      </c>
      <c r="I48" s="69" t="n">
        <f aca="false">H48/$H$81</f>
        <v>0</v>
      </c>
      <c r="K48" s="31" t="n">
        <v>0</v>
      </c>
      <c r="L48" s="31" t="n">
        <v>0</v>
      </c>
      <c r="M48" s="74" t="n">
        <v>0</v>
      </c>
      <c r="N48" s="74" t="n">
        <v>0</v>
      </c>
      <c r="O48" s="74" t="n">
        <v>0</v>
      </c>
      <c r="P48" s="74" t="n">
        <v>0</v>
      </c>
      <c r="Q48" s="74" t="n">
        <v>0</v>
      </c>
      <c r="R48" s="74" t="n">
        <v>0</v>
      </c>
      <c r="S48" s="74" t="n">
        <v>0</v>
      </c>
      <c r="T48" s="74" t="n">
        <v>0</v>
      </c>
      <c r="U48" s="74" t="n">
        <v>0</v>
      </c>
      <c r="V48" s="74" t="n">
        <v>0</v>
      </c>
      <c r="W48" s="74" t="n">
        <v>2</v>
      </c>
      <c r="X48" s="74" t="n">
        <v>0</v>
      </c>
    </row>
    <row r="49" customFormat="false" ht="38.25" hidden="false" customHeight="false" outlineLevel="0" collapsed="false">
      <c r="A49" s="61" t="s">
        <v>127</v>
      </c>
      <c r="B49" s="75" t="s">
        <v>128</v>
      </c>
      <c r="C49" s="63" t="s">
        <v>129</v>
      </c>
      <c r="D49" s="64" t="s">
        <v>130</v>
      </c>
      <c r="E49" s="65" t="n">
        <f aca="false">N49</f>
        <v>0</v>
      </c>
      <c r="F49" s="66" t="n">
        <f aca="false">Orçamentaria!F49</f>
        <v>4.95</v>
      </c>
      <c r="G49" s="67" t="n">
        <f aca="false">TRUNC(F49*$H$9+F49,2)</f>
        <v>6.44</v>
      </c>
      <c r="H49" s="68" t="n">
        <f aca="false">TRUNC(E49*G49,2)</f>
        <v>0</v>
      </c>
      <c r="I49" s="69" t="n">
        <f aca="false">H49/$H$81</f>
        <v>0</v>
      </c>
      <c r="K49" s="31" t="n">
        <v>0</v>
      </c>
      <c r="L49" s="31" t="n">
        <v>0</v>
      </c>
      <c r="M49" s="74" t="n">
        <v>0</v>
      </c>
      <c r="N49" s="74" t="n">
        <v>0</v>
      </c>
      <c r="O49" s="74" t="n">
        <v>0</v>
      </c>
      <c r="P49" s="74" t="n">
        <v>0</v>
      </c>
      <c r="Q49" s="74" t="n">
        <v>0</v>
      </c>
      <c r="R49" s="74" t="n">
        <v>0</v>
      </c>
      <c r="S49" s="74" t="n">
        <v>0</v>
      </c>
      <c r="T49" s="74" t="n">
        <v>0</v>
      </c>
      <c r="U49" s="74" t="n">
        <v>1452.21</v>
      </c>
      <c r="V49" s="74" t="n">
        <v>511.5</v>
      </c>
      <c r="W49" s="74" t="n">
        <v>112.86</v>
      </c>
      <c r="X49" s="74" t="n">
        <v>0</v>
      </c>
    </row>
    <row r="50" customFormat="false" ht="25.5" hidden="false" customHeight="false" outlineLevel="0" collapsed="false">
      <c r="A50" s="61" t="s">
        <v>131</v>
      </c>
      <c r="B50" s="75" t="n">
        <v>101618</v>
      </c>
      <c r="C50" s="63" t="s">
        <v>132</v>
      </c>
      <c r="D50" s="64" t="s">
        <v>64</v>
      </c>
      <c r="E50" s="65" t="n">
        <f aca="false">N50</f>
        <v>0</v>
      </c>
      <c r="F50" s="66" t="n">
        <f aca="false">Orçamentaria!F50</f>
        <v>255.07</v>
      </c>
      <c r="G50" s="67" t="n">
        <f aca="false">TRUNC(F50*$H$9+F50,2)</f>
        <v>332.02</v>
      </c>
      <c r="H50" s="68" t="n">
        <f aca="false">TRUNC(E50*G50,2)</f>
        <v>0</v>
      </c>
      <c r="I50" s="69" t="n">
        <f aca="false">H50/$H$81</f>
        <v>0</v>
      </c>
      <c r="K50" s="31" t="n">
        <v>0</v>
      </c>
      <c r="L50" s="31" t="n">
        <v>0</v>
      </c>
      <c r="M50" s="74" t="n">
        <v>0</v>
      </c>
      <c r="N50" s="74" t="n">
        <v>0</v>
      </c>
      <c r="O50" s="74" t="n">
        <v>0</v>
      </c>
      <c r="P50" s="74" t="n">
        <v>0</v>
      </c>
      <c r="Q50" s="74" t="n">
        <v>0</v>
      </c>
      <c r="R50" s="74" t="n">
        <v>0</v>
      </c>
      <c r="S50" s="74" t="n">
        <v>0</v>
      </c>
      <c r="T50" s="74" t="n">
        <v>0</v>
      </c>
      <c r="U50" s="74" t="n">
        <v>499.06</v>
      </c>
      <c r="V50" s="74" t="n">
        <v>180.96</v>
      </c>
      <c r="W50" s="74" t="n">
        <v>31.74</v>
      </c>
      <c r="X50" s="74" t="n">
        <v>0</v>
      </c>
    </row>
    <row r="51" customFormat="false" ht="38.25" hidden="false" customHeight="false" outlineLevel="0" collapsed="false">
      <c r="A51" s="61" t="s">
        <v>133</v>
      </c>
      <c r="B51" s="75" t="n">
        <v>99270</v>
      </c>
      <c r="C51" s="63" t="s">
        <v>134</v>
      </c>
      <c r="D51" s="64" t="s">
        <v>135</v>
      </c>
      <c r="E51" s="65" t="n">
        <f aca="false">N51</f>
        <v>0</v>
      </c>
      <c r="F51" s="66" t="n">
        <f aca="false">Orçamentaria!F51</f>
        <v>629.36</v>
      </c>
      <c r="G51" s="67" t="n">
        <f aca="false">TRUNC(F51*$H$9+F51,2)</f>
        <v>819.23</v>
      </c>
      <c r="H51" s="68" t="n">
        <f aca="false">TRUNC(E51*G51,2)</f>
        <v>0</v>
      </c>
      <c r="I51" s="69" t="n">
        <f aca="false">H51/$H$81</f>
        <v>0</v>
      </c>
      <c r="K51" s="31" t="n">
        <v>0</v>
      </c>
      <c r="L51" s="31" t="n">
        <v>0</v>
      </c>
      <c r="M51" s="74" t="n">
        <v>0</v>
      </c>
      <c r="N51" s="74" t="n">
        <v>0</v>
      </c>
      <c r="O51" s="74" t="n">
        <v>0</v>
      </c>
      <c r="P51" s="74" t="n">
        <v>0</v>
      </c>
      <c r="Q51" s="74" t="n">
        <v>0</v>
      </c>
      <c r="R51" s="74" t="n">
        <v>0</v>
      </c>
      <c r="S51" s="74" t="n">
        <v>0</v>
      </c>
      <c r="T51" s="74" t="n">
        <v>0</v>
      </c>
      <c r="U51" s="74" t="n">
        <v>3</v>
      </c>
      <c r="V51" s="74" t="n">
        <v>2</v>
      </c>
      <c r="W51" s="74" t="n">
        <v>0</v>
      </c>
      <c r="X51" s="74" t="n">
        <v>0</v>
      </c>
    </row>
    <row r="52" customFormat="false" ht="38.25" hidden="false" customHeight="false" outlineLevel="0" collapsed="false">
      <c r="A52" s="61" t="s">
        <v>136</v>
      </c>
      <c r="B52" s="75" t="n">
        <v>99275</v>
      </c>
      <c r="C52" s="63" t="s">
        <v>137</v>
      </c>
      <c r="D52" s="64" t="s">
        <v>135</v>
      </c>
      <c r="E52" s="65" t="n">
        <f aca="false">N52</f>
        <v>0</v>
      </c>
      <c r="F52" s="66" t="n">
        <f aca="false">Orçamentaria!F52</f>
        <v>948.36</v>
      </c>
      <c r="G52" s="67" t="n">
        <f aca="false">TRUNC(F52*$H$9+F52,2)</f>
        <v>1234.48</v>
      </c>
      <c r="H52" s="68" t="n">
        <f aca="false">TRUNC(E52*G52,2)</f>
        <v>0</v>
      </c>
      <c r="I52" s="69" t="n">
        <f aca="false">H52/$H$81</f>
        <v>0</v>
      </c>
      <c r="K52" s="31" t="n">
        <v>0</v>
      </c>
      <c r="L52" s="31" t="n">
        <v>0</v>
      </c>
      <c r="M52" s="74" t="n">
        <v>0</v>
      </c>
      <c r="N52" s="74" t="n">
        <v>0</v>
      </c>
      <c r="O52" s="74" t="n">
        <v>0</v>
      </c>
      <c r="P52" s="74" t="n">
        <v>0</v>
      </c>
      <c r="Q52" s="74" t="n">
        <v>0</v>
      </c>
      <c r="R52" s="74" t="n">
        <v>0</v>
      </c>
      <c r="S52" s="74" t="n">
        <v>0</v>
      </c>
      <c r="T52" s="74" t="n">
        <v>0</v>
      </c>
      <c r="U52" s="74" t="n">
        <v>18</v>
      </c>
      <c r="V52" s="74" t="n">
        <v>11</v>
      </c>
      <c r="W52" s="74" t="n">
        <v>2</v>
      </c>
      <c r="X52" s="74" t="n">
        <v>0</v>
      </c>
    </row>
    <row r="53" customFormat="false" ht="38.25" hidden="false" customHeight="false" outlineLevel="0" collapsed="false">
      <c r="A53" s="61" t="s">
        <v>138</v>
      </c>
      <c r="B53" s="75" t="n">
        <v>99285</v>
      </c>
      <c r="C53" s="63" t="s">
        <v>139</v>
      </c>
      <c r="D53" s="64" t="s">
        <v>135</v>
      </c>
      <c r="E53" s="65" t="n">
        <f aca="false">N53</f>
        <v>0</v>
      </c>
      <c r="F53" s="66" t="n">
        <f aca="false">Orçamentaria!F53</f>
        <v>1294.74</v>
      </c>
      <c r="G53" s="67" t="n">
        <f aca="false">TRUNC(F53*$H$9+F53,2)</f>
        <v>1685.36</v>
      </c>
      <c r="H53" s="68" t="n">
        <f aca="false">TRUNC(E53*G53,2)</f>
        <v>0</v>
      </c>
      <c r="I53" s="69" t="n">
        <f aca="false">H53/$H$81</f>
        <v>0</v>
      </c>
      <c r="K53" s="31" t="n">
        <v>0</v>
      </c>
      <c r="L53" s="31" t="n">
        <v>0</v>
      </c>
      <c r="M53" s="74" t="n">
        <v>0</v>
      </c>
      <c r="N53" s="74" t="n">
        <v>0</v>
      </c>
      <c r="O53" s="74" t="n">
        <v>0</v>
      </c>
      <c r="P53" s="74" t="n">
        <v>0</v>
      </c>
      <c r="Q53" s="74" t="n">
        <v>0</v>
      </c>
      <c r="R53" s="74" t="n">
        <v>0</v>
      </c>
      <c r="S53" s="74" t="n">
        <v>0</v>
      </c>
      <c r="T53" s="74" t="n">
        <v>0</v>
      </c>
      <c r="U53" s="74" t="n">
        <v>8</v>
      </c>
      <c r="V53" s="74" t="n">
        <v>0</v>
      </c>
      <c r="W53" s="74" t="n">
        <v>0</v>
      </c>
      <c r="X53" s="74" t="n">
        <v>0</v>
      </c>
    </row>
    <row r="54" customFormat="false" ht="38.25" hidden="false" customHeight="false" outlineLevel="0" collapsed="false">
      <c r="A54" s="61" t="s">
        <v>140</v>
      </c>
      <c r="B54" s="75" t="n">
        <v>102457</v>
      </c>
      <c r="C54" s="63" t="s">
        <v>141</v>
      </c>
      <c r="D54" s="64" t="s">
        <v>135</v>
      </c>
      <c r="E54" s="65" t="n">
        <f aca="false">N54</f>
        <v>0</v>
      </c>
      <c r="F54" s="66" t="n">
        <f aca="false">Orçamentaria!F54</f>
        <v>1640.04</v>
      </c>
      <c r="G54" s="67" t="n">
        <f aca="false">TRUNC(F54*$H$9+F54,2)</f>
        <v>2134.84</v>
      </c>
      <c r="H54" s="68" t="n">
        <f aca="false">TRUNC(E54*G54,2)</f>
        <v>0</v>
      </c>
      <c r="I54" s="69" t="n">
        <f aca="false">H54/$H$81</f>
        <v>0</v>
      </c>
      <c r="K54" s="31" t="n">
        <v>0</v>
      </c>
      <c r="L54" s="31" t="n">
        <v>0</v>
      </c>
      <c r="M54" s="74" t="n">
        <v>0</v>
      </c>
      <c r="N54" s="74" t="n">
        <v>0</v>
      </c>
      <c r="O54" s="74" t="n">
        <v>0</v>
      </c>
      <c r="P54" s="74" t="n">
        <v>0</v>
      </c>
      <c r="Q54" s="74" t="n">
        <v>0</v>
      </c>
      <c r="R54" s="74" t="n">
        <v>0</v>
      </c>
      <c r="S54" s="74" t="n">
        <v>0</v>
      </c>
      <c r="T54" s="74" t="n">
        <v>0</v>
      </c>
      <c r="U54" s="74" t="n">
        <v>0</v>
      </c>
      <c r="V54" s="74" t="n">
        <v>6</v>
      </c>
      <c r="W54" s="74" t="n">
        <v>0</v>
      </c>
      <c r="X54" s="74" t="n">
        <v>0</v>
      </c>
    </row>
    <row r="55" customFormat="false" ht="38.25" hidden="false" customHeight="false" outlineLevel="0" collapsed="false">
      <c r="A55" s="61" t="s">
        <v>142</v>
      </c>
      <c r="B55" s="75" t="n">
        <v>99319</v>
      </c>
      <c r="C55" s="63" t="s">
        <v>143</v>
      </c>
      <c r="D55" s="64" t="s">
        <v>76</v>
      </c>
      <c r="E55" s="65" t="n">
        <f aca="false">N55</f>
        <v>0</v>
      </c>
      <c r="F55" s="66" t="n">
        <f aca="false">Orçamentaria!F55</f>
        <v>868.52</v>
      </c>
      <c r="G55" s="67" t="n">
        <f aca="false">TRUNC(F55*$H$9+F55,2)</f>
        <v>1130.55</v>
      </c>
      <c r="H55" s="68" t="n">
        <f aca="false">TRUNC(E55*G55,2)</f>
        <v>0</v>
      </c>
      <c r="I55" s="69" t="n">
        <f aca="false">H55/$H$81</f>
        <v>0</v>
      </c>
      <c r="K55" s="31" t="n">
        <v>0</v>
      </c>
      <c r="L55" s="31" t="n">
        <v>0</v>
      </c>
      <c r="M55" s="74" t="n">
        <v>0</v>
      </c>
      <c r="N55" s="74" t="n">
        <v>0</v>
      </c>
      <c r="O55" s="74" t="n">
        <v>0</v>
      </c>
      <c r="P55" s="74" t="n">
        <v>0</v>
      </c>
      <c r="Q55" s="74" t="n">
        <v>0</v>
      </c>
      <c r="R55" s="74" t="n">
        <v>0</v>
      </c>
      <c r="S55" s="74" t="n">
        <v>0</v>
      </c>
      <c r="T55" s="74" t="n">
        <v>0</v>
      </c>
      <c r="U55" s="74" t="n">
        <v>43.5</v>
      </c>
      <c r="V55" s="74" t="n">
        <v>28.5</v>
      </c>
      <c r="W55" s="74" t="n">
        <v>3</v>
      </c>
      <c r="X55" s="74" t="n">
        <v>0</v>
      </c>
    </row>
    <row r="56" customFormat="false" ht="38.25" hidden="false" customHeight="false" outlineLevel="0" collapsed="false">
      <c r="A56" s="61" t="s">
        <v>144</v>
      </c>
      <c r="B56" s="75" t="s">
        <v>145</v>
      </c>
      <c r="C56" s="63" t="s">
        <v>146</v>
      </c>
      <c r="D56" s="64" t="s">
        <v>126</v>
      </c>
      <c r="E56" s="65" t="n">
        <f aca="false">N56</f>
        <v>0</v>
      </c>
      <c r="F56" s="66" t="n">
        <f aca="false">Orçamentaria!F56</f>
        <v>523</v>
      </c>
      <c r="G56" s="67" t="n">
        <f aca="false">TRUNC(F56*$H$9+F56,2)</f>
        <v>680.78</v>
      </c>
      <c r="H56" s="68" t="n">
        <f aca="false">TRUNC(E56*G56,2)</f>
        <v>0</v>
      </c>
      <c r="I56" s="69" t="n">
        <f aca="false">H56/$H$81</f>
        <v>0</v>
      </c>
      <c r="K56" s="31" t="n">
        <v>0</v>
      </c>
      <c r="L56" s="31" t="n">
        <v>0</v>
      </c>
      <c r="M56" s="74" t="n">
        <v>0</v>
      </c>
      <c r="N56" s="74" t="n">
        <v>0</v>
      </c>
      <c r="O56" s="74" t="n">
        <v>0</v>
      </c>
      <c r="P56" s="74" t="n">
        <v>0</v>
      </c>
      <c r="Q56" s="74" t="n">
        <v>0</v>
      </c>
      <c r="R56" s="74" t="n">
        <v>0</v>
      </c>
      <c r="S56" s="74" t="n">
        <v>0</v>
      </c>
      <c r="T56" s="74" t="n">
        <v>0</v>
      </c>
      <c r="U56" s="74" t="n">
        <v>29</v>
      </c>
      <c r="V56" s="74" t="n">
        <v>19</v>
      </c>
      <c r="W56" s="74" t="n">
        <v>2</v>
      </c>
      <c r="X56" s="74" t="n">
        <v>0</v>
      </c>
    </row>
    <row r="57" customFormat="false" ht="25.5" hidden="false" customHeight="false" outlineLevel="0" collapsed="false">
      <c r="A57" s="61" t="s">
        <v>147</v>
      </c>
      <c r="B57" s="75" t="n">
        <v>97934</v>
      </c>
      <c r="C57" s="63" t="s">
        <v>148</v>
      </c>
      <c r="D57" s="64" t="s">
        <v>135</v>
      </c>
      <c r="E57" s="65" t="n">
        <f aca="false">N57</f>
        <v>0</v>
      </c>
      <c r="F57" s="66" t="n">
        <f aca="false">Orçamentaria!F57</f>
        <v>2315.8</v>
      </c>
      <c r="G57" s="67" t="n">
        <f aca="false">TRUNC(F57*$H$9+F57,2)</f>
        <v>3014.47</v>
      </c>
      <c r="H57" s="68" t="n">
        <f aca="false">TRUNC(E57*G57,2)</f>
        <v>0</v>
      </c>
      <c r="I57" s="69" t="n">
        <f aca="false">H57/$H$81</f>
        <v>0</v>
      </c>
      <c r="K57" s="31" t="n">
        <v>0</v>
      </c>
      <c r="L57" s="31" t="n">
        <v>0</v>
      </c>
      <c r="M57" s="74" t="n">
        <v>0</v>
      </c>
      <c r="N57" s="74" t="n">
        <v>0</v>
      </c>
      <c r="O57" s="74" t="n">
        <v>0</v>
      </c>
      <c r="P57" s="74" t="n">
        <v>0</v>
      </c>
      <c r="Q57" s="74" t="n">
        <v>0</v>
      </c>
      <c r="R57" s="74" t="n">
        <v>0</v>
      </c>
      <c r="S57" s="74" t="n">
        <v>0</v>
      </c>
      <c r="T57" s="74" t="n">
        <v>0</v>
      </c>
      <c r="U57" s="74" t="n">
        <v>25</v>
      </c>
      <c r="V57" s="74" t="n">
        <v>14</v>
      </c>
      <c r="W57" s="74" t="n">
        <v>2</v>
      </c>
      <c r="X57" s="74" t="n">
        <v>0</v>
      </c>
    </row>
    <row r="58" s="4" customFormat="true" ht="12.75" hidden="false" customHeight="true" outlineLevel="0" collapsed="false">
      <c r="A58" s="53" t="s">
        <v>149</v>
      </c>
      <c r="B58" s="54"/>
      <c r="C58" s="55" t="s">
        <v>150</v>
      </c>
      <c r="D58" s="54"/>
      <c r="E58" s="56"/>
      <c r="F58" s="57"/>
      <c r="G58" s="57" t="n">
        <f aca="false">SUM(H59:H63)</f>
        <v>0</v>
      </c>
      <c r="H58" s="58" t="n">
        <v>0</v>
      </c>
      <c r="I58" s="59"/>
      <c r="K58" s="31"/>
      <c r="L58" s="31"/>
      <c r="M58" s="52"/>
      <c r="N58" s="52"/>
      <c r="O58" s="52"/>
      <c r="P58" s="52"/>
      <c r="Q58" s="52"/>
      <c r="R58" s="52"/>
      <c r="S58" s="52"/>
      <c r="T58" s="52"/>
      <c r="U58" s="52"/>
      <c r="V58" s="52"/>
      <c r="W58" s="52"/>
      <c r="X58" s="52" t="n">
        <v>0</v>
      </c>
    </row>
    <row r="59" customFormat="false" ht="38.25" hidden="false" customHeight="false" outlineLevel="0" collapsed="false">
      <c r="A59" s="61" t="s">
        <v>151</v>
      </c>
      <c r="B59" s="75" t="n">
        <v>92757</v>
      </c>
      <c r="C59" s="63" t="s">
        <v>152</v>
      </c>
      <c r="D59" s="64" t="s">
        <v>50</v>
      </c>
      <c r="E59" s="65" t="n">
        <f aca="false">N59</f>
        <v>0</v>
      </c>
      <c r="F59" s="66" t="n">
        <f aca="false">Orçamentaria!F59</f>
        <v>318.19</v>
      </c>
      <c r="G59" s="67" t="n">
        <f aca="false">TRUNC(F59*$H$9+F59,2)</f>
        <v>414.18</v>
      </c>
      <c r="H59" s="68" t="n">
        <f aca="false">TRUNC(E59*G59,2)</f>
        <v>0</v>
      </c>
      <c r="I59" s="69" t="n">
        <f aca="false">H59/$H$81</f>
        <v>0</v>
      </c>
      <c r="K59" s="31" t="n">
        <v>0</v>
      </c>
      <c r="L59" s="31" t="n">
        <v>0</v>
      </c>
      <c r="M59" s="74" t="n">
        <v>0</v>
      </c>
      <c r="N59" s="74" t="n">
        <v>0</v>
      </c>
      <c r="O59" s="74" t="n">
        <v>0</v>
      </c>
      <c r="P59" s="74" t="n">
        <v>0</v>
      </c>
      <c r="Q59" s="74" t="n">
        <v>0</v>
      </c>
      <c r="R59" s="74" t="n">
        <v>0</v>
      </c>
      <c r="S59" s="74" t="n">
        <v>0</v>
      </c>
      <c r="T59" s="74" t="n">
        <v>0</v>
      </c>
      <c r="U59" s="74" t="n">
        <v>0</v>
      </c>
      <c r="V59" s="74" t="n">
        <v>2.25</v>
      </c>
      <c r="W59" s="74" t="n">
        <v>0</v>
      </c>
      <c r="X59" s="74" t="n">
        <v>0</v>
      </c>
    </row>
    <row r="60" customFormat="false" ht="51" hidden="false" customHeight="false" outlineLevel="0" collapsed="false">
      <c r="A60" s="61" t="s">
        <v>153</v>
      </c>
      <c r="B60" s="75" t="n">
        <v>92743</v>
      </c>
      <c r="C60" s="63" t="s">
        <v>154</v>
      </c>
      <c r="D60" s="64" t="s">
        <v>64</v>
      </c>
      <c r="E60" s="65" t="n">
        <f aca="false">N60</f>
        <v>0</v>
      </c>
      <c r="F60" s="66" t="n">
        <f aca="false">Orçamentaria!F60</f>
        <v>672.9</v>
      </c>
      <c r="G60" s="67" t="n">
        <f aca="false">TRUNC(F60*$H$9+F60,2)</f>
        <v>875.91</v>
      </c>
      <c r="H60" s="68" t="n">
        <f aca="false">TRUNC(E60*G60,2)</f>
        <v>0</v>
      </c>
      <c r="I60" s="69" t="n">
        <f aca="false">H60/$H$81</f>
        <v>0</v>
      </c>
      <c r="K60" s="31" t="n">
        <v>0</v>
      </c>
      <c r="L60" s="31" t="n">
        <v>0</v>
      </c>
      <c r="M60" s="74" t="n">
        <v>0</v>
      </c>
      <c r="N60" s="74" t="n">
        <v>0</v>
      </c>
      <c r="O60" s="74" t="n">
        <v>0</v>
      </c>
      <c r="P60" s="74" t="n">
        <v>0</v>
      </c>
      <c r="Q60" s="74" t="n">
        <v>0</v>
      </c>
      <c r="R60" s="74" t="n">
        <v>0</v>
      </c>
      <c r="S60" s="74" t="n">
        <v>0</v>
      </c>
      <c r="T60" s="74" t="n">
        <v>0</v>
      </c>
      <c r="U60" s="74" t="n">
        <v>0</v>
      </c>
      <c r="V60" s="74" t="n">
        <v>3</v>
      </c>
      <c r="W60" s="74" t="n">
        <v>0</v>
      </c>
      <c r="X60" s="74" t="n">
        <v>0</v>
      </c>
    </row>
    <row r="61" customFormat="false" ht="38.25" hidden="false" customHeight="false" outlineLevel="0" collapsed="false">
      <c r="A61" s="61" t="s">
        <v>155</v>
      </c>
      <c r="B61" s="75" t="s">
        <v>156</v>
      </c>
      <c r="C61" s="63" t="s">
        <v>157</v>
      </c>
      <c r="D61" s="64" t="s">
        <v>64</v>
      </c>
      <c r="E61" s="65" t="n">
        <f aca="false">N61</f>
        <v>0</v>
      </c>
      <c r="F61" s="66" t="n">
        <f aca="false">Orçamentaria!F61</f>
        <v>667.5</v>
      </c>
      <c r="G61" s="67" t="n">
        <f aca="false">TRUNC(F61*$H$9+F61,2)</f>
        <v>868.88</v>
      </c>
      <c r="H61" s="68" t="n">
        <f aca="false">TRUNC(E61*G61,2)</f>
        <v>0</v>
      </c>
      <c r="I61" s="69" t="n">
        <f aca="false">H61/$H$81</f>
        <v>0</v>
      </c>
      <c r="K61" s="31" t="n">
        <v>0</v>
      </c>
      <c r="L61" s="31" t="n">
        <v>0</v>
      </c>
      <c r="M61" s="74" t="n">
        <v>0</v>
      </c>
      <c r="N61" s="74" t="n">
        <v>0</v>
      </c>
      <c r="O61" s="74" t="n">
        <v>0</v>
      </c>
      <c r="P61" s="74" t="n">
        <v>0</v>
      </c>
      <c r="Q61" s="74" t="n">
        <v>0</v>
      </c>
      <c r="R61" s="74" t="n">
        <v>0</v>
      </c>
      <c r="S61" s="74" t="n">
        <v>0</v>
      </c>
      <c r="T61" s="74" t="n">
        <v>0</v>
      </c>
      <c r="U61" s="74" t="n">
        <v>0</v>
      </c>
      <c r="V61" s="74" t="n">
        <v>1.1732</v>
      </c>
      <c r="W61" s="74" t="n">
        <v>0</v>
      </c>
      <c r="X61" s="74" t="n">
        <v>0</v>
      </c>
    </row>
    <row r="62" customFormat="false" ht="12.75" hidden="false" customHeight="false" outlineLevel="0" collapsed="false">
      <c r="A62" s="61" t="s">
        <v>158</v>
      </c>
      <c r="B62" s="75" t="s">
        <v>159</v>
      </c>
      <c r="C62" s="63" t="s">
        <v>160</v>
      </c>
      <c r="D62" s="64" t="s">
        <v>76</v>
      </c>
      <c r="E62" s="65" t="n">
        <f aca="false">N62</f>
        <v>0</v>
      </c>
      <c r="F62" s="66" t="n">
        <f aca="false">Orçamentaria!F62</f>
        <v>1179.93</v>
      </c>
      <c r="G62" s="67" t="n">
        <f aca="false">TRUNC(F62*$H$9+F62,2)</f>
        <v>1535.91</v>
      </c>
      <c r="H62" s="68" t="n">
        <f aca="false">TRUNC(E62*G62,2)</f>
        <v>0</v>
      </c>
      <c r="I62" s="69" t="n">
        <f aca="false">H62/$H$81</f>
        <v>0</v>
      </c>
      <c r="K62" s="31" t="n">
        <v>0</v>
      </c>
      <c r="L62" s="31" t="n">
        <v>0</v>
      </c>
      <c r="M62" s="74" t="n">
        <v>0</v>
      </c>
      <c r="N62" s="74" t="n">
        <v>0</v>
      </c>
      <c r="O62" s="74" t="n">
        <v>0</v>
      </c>
      <c r="P62" s="74" t="n">
        <v>0</v>
      </c>
      <c r="Q62" s="74" t="n">
        <v>0</v>
      </c>
      <c r="R62" s="74" t="n">
        <v>0</v>
      </c>
      <c r="S62" s="74" t="n">
        <v>0</v>
      </c>
      <c r="T62" s="74" t="n">
        <v>0</v>
      </c>
      <c r="U62" s="74" t="n">
        <v>0</v>
      </c>
      <c r="V62" s="74" t="n">
        <v>5</v>
      </c>
      <c r="W62" s="74" t="n">
        <v>0</v>
      </c>
      <c r="X62" s="74" t="n">
        <v>0</v>
      </c>
    </row>
    <row r="63" customFormat="false" ht="12.75" hidden="false" customHeight="false" outlineLevel="0" collapsed="false">
      <c r="A63" s="61" t="s">
        <v>161</v>
      </c>
      <c r="B63" s="75" t="s">
        <v>162</v>
      </c>
      <c r="C63" s="63" t="s">
        <v>163</v>
      </c>
      <c r="D63" s="64" t="s">
        <v>46</v>
      </c>
      <c r="E63" s="65" t="n">
        <f aca="false">N63</f>
        <v>0</v>
      </c>
      <c r="F63" s="66" t="n">
        <f aca="false">Orçamentaria!F63</f>
        <v>77.27</v>
      </c>
      <c r="G63" s="67" t="n">
        <f aca="false">TRUNC(F63*$H$9+F63,2)</f>
        <v>100.58</v>
      </c>
      <c r="H63" s="68" t="n">
        <f aca="false">TRUNC(E63*G63,2)</f>
        <v>0</v>
      </c>
      <c r="I63" s="69" t="n">
        <f aca="false">H63/$H$81</f>
        <v>0</v>
      </c>
      <c r="K63" s="31" t="n">
        <v>0</v>
      </c>
      <c r="L63" s="31" t="n">
        <v>0</v>
      </c>
      <c r="M63" s="74" t="n">
        <v>0</v>
      </c>
      <c r="N63" s="74" t="n">
        <v>0</v>
      </c>
      <c r="O63" s="74" t="n">
        <v>0</v>
      </c>
      <c r="P63" s="74" t="n">
        <v>0</v>
      </c>
      <c r="Q63" s="74" t="n">
        <v>0</v>
      </c>
      <c r="R63" s="74" t="n">
        <v>0</v>
      </c>
      <c r="S63" s="74" t="n">
        <v>0</v>
      </c>
      <c r="T63" s="74" t="n">
        <v>0</v>
      </c>
      <c r="U63" s="74" t="n">
        <v>0</v>
      </c>
      <c r="V63" s="74" t="n">
        <v>1</v>
      </c>
      <c r="W63" s="74" t="n">
        <v>0</v>
      </c>
      <c r="X63" s="74" t="n">
        <v>0</v>
      </c>
    </row>
    <row r="64" customFormat="false" ht="12.75" hidden="false" customHeight="false" outlineLevel="0" collapsed="false">
      <c r="A64" s="44" t="n">
        <v>4</v>
      </c>
      <c r="B64" s="45"/>
      <c r="C64" s="46" t="s">
        <v>164</v>
      </c>
      <c r="D64" s="47"/>
      <c r="E64" s="48"/>
      <c r="F64" s="49"/>
      <c r="G64" s="50" t="n">
        <v>0</v>
      </c>
      <c r="H64" s="51" t="n">
        <f aca="false">SUM(H66:H73)</f>
        <v>92136.1</v>
      </c>
      <c r="I64" s="59"/>
      <c r="K64" s="31"/>
      <c r="L64" s="31"/>
      <c r="M64" s="74"/>
      <c r="N64" s="74"/>
      <c r="O64" s="74"/>
      <c r="P64" s="74"/>
      <c r="Q64" s="74"/>
      <c r="R64" s="74"/>
      <c r="S64" s="74"/>
      <c r="T64" s="74"/>
      <c r="U64" s="74"/>
      <c r="V64" s="74"/>
      <c r="W64" s="74"/>
      <c r="X64" s="74"/>
    </row>
    <row r="65" s="4" customFormat="true" ht="12.75" hidden="false" customHeight="true" outlineLevel="0" collapsed="false">
      <c r="A65" s="53" t="s">
        <v>165</v>
      </c>
      <c r="B65" s="54"/>
      <c r="C65" s="55" t="s">
        <v>164</v>
      </c>
      <c r="D65" s="54"/>
      <c r="E65" s="56"/>
      <c r="F65" s="57"/>
      <c r="G65" s="57" t="n">
        <f aca="false">SUM(H66:H73)</f>
        <v>92136.1</v>
      </c>
      <c r="H65" s="58" t="n">
        <v>0</v>
      </c>
      <c r="I65" s="59"/>
      <c r="K65" s="31" t="n">
        <v>0</v>
      </c>
      <c r="L65" s="31" t="n">
        <v>0</v>
      </c>
      <c r="M65" s="52" t="n">
        <v>0</v>
      </c>
      <c r="N65" s="52" t="n">
        <v>0</v>
      </c>
      <c r="O65" s="52" t="n">
        <v>0</v>
      </c>
      <c r="P65" s="52" t="n">
        <v>0</v>
      </c>
      <c r="Q65" s="52" t="n">
        <v>0</v>
      </c>
      <c r="R65" s="52" t="n">
        <v>0</v>
      </c>
      <c r="S65" s="52" t="n">
        <v>0</v>
      </c>
      <c r="T65" s="52" t="n">
        <v>0</v>
      </c>
      <c r="U65" s="52" t="n">
        <v>56.25</v>
      </c>
      <c r="V65" s="52" t="n">
        <v>31.5</v>
      </c>
      <c r="W65" s="52" t="n">
        <v>9</v>
      </c>
      <c r="X65" s="52" t="n">
        <v>0</v>
      </c>
    </row>
    <row r="66" customFormat="false" ht="51" hidden="false" customHeight="false" outlineLevel="0" collapsed="false">
      <c r="A66" s="61" t="s">
        <v>166</v>
      </c>
      <c r="B66" s="78" t="n">
        <v>94273</v>
      </c>
      <c r="C66" s="63" t="s">
        <v>167</v>
      </c>
      <c r="D66" s="64" t="s">
        <v>76</v>
      </c>
      <c r="E66" s="65" t="n">
        <f aca="false">N66</f>
        <v>1064.08</v>
      </c>
      <c r="F66" s="66" t="n">
        <f aca="false">Orçamentaria!F66</f>
        <v>62.31</v>
      </c>
      <c r="G66" s="67" t="n">
        <f aca="false">TRUNC(F66+(F66*$H$9),2)</f>
        <v>81.1</v>
      </c>
      <c r="H66" s="68" t="n">
        <f aca="false">TRUNC(E66*G66,2)</f>
        <v>86296.88</v>
      </c>
      <c r="I66" s="69" t="n">
        <f aca="false">H66/$H$81</f>
        <v>0.171155563759508</v>
      </c>
      <c r="K66" s="31" t="n">
        <v>0</v>
      </c>
      <c r="L66" s="31" t="n">
        <v>0</v>
      </c>
      <c r="M66" s="74" t="n">
        <v>334.58</v>
      </c>
      <c r="N66" s="74" t="n">
        <v>1064.08</v>
      </c>
      <c r="O66" s="74" t="n">
        <v>360.72</v>
      </c>
      <c r="P66" s="74" t="n">
        <v>275.72</v>
      </c>
      <c r="Q66" s="74" t="n">
        <v>1021.76</v>
      </c>
      <c r="R66" s="74" t="n">
        <v>435.68</v>
      </c>
      <c r="S66" s="74" t="n">
        <v>1286.34</v>
      </c>
      <c r="T66" s="74" t="n">
        <v>274.52</v>
      </c>
      <c r="U66" s="74" t="n">
        <v>0</v>
      </c>
      <c r="V66" s="74" t="n">
        <v>0</v>
      </c>
      <c r="W66" s="74" t="n">
        <v>0</v>
      </c>
      <c r="X66" s="74" t="n">
        <v>0</v>
      </c>
    </row>
    <row r="67" customFormat="false" ht="63.75" hidden="false" customHeight="false" outlineLevel="0" collapsed="false">
      <c r="A67" s="61" t="s">
        <v>168</v>
      </c>
      <c r="B67" s="78" t="s">
        <v>169</v>
      </c>
      <c r="C67" s="63" t="s">
        <v>170</v>
      </c>
      <c r="D67" s="64" t="s">
        <v>85</v>
      </c>
      <c r="E67" s="65" t="n">
        <f aca="false">N67</f>
        <v>15.2011428571429</v>
      </c>
      <c r="F67" s="66" t="n">
        <f aca="false">Orçamentaria!F67</f>
        <v>41.34</v>
      </c>
      <c r="G67" s="67" t="n">
        <f aca="false">TRUNC(F67+(F67*$H$9),2)</f>
        <v>53.81</v>
      </c>
      <c r="H67" s="68" t="n">
        <f aca="false">TRUNC(E67*G67,2)</f>
        <v>817.97</v>
      </c>
      <c r="I67" s="69" t="n">
        <f aca="false">H67/$H$81</f>
        <v>0.00162230797322411</v>
      </c>
      <c r="K67" s="31" t="n">
        <v>0</v>
      </c>
      <c r="L67" s="31" t="n">
        <v>0</v>
      </c>
      <c r="M67" s="74" t="n">
        <v>4.77971428571429</v>
      </c>
      <c r="N67" s="74" t="n">
        <v>15.2011428571429</v>
      </c>
      <c r="O67" s="74" t="n">
        <v>5.15314285714286</v>
      </c>
      <c r="P67" s="74" t="n">
        <v>3.93885714285714</v>
      </c>
      <c r="Q67" s="74" t="n">
        <v>14.5965714285714</v>
      </c>
      <c r="R67" s="74" t="n">
        <v>6.224</v>
      </c>
      <c r="S67" s="74" t="n">
        <v>18.3762857142857</v>
      </c>
      <c r="T67" s="74" t="n">
        <v>3.92171428571429</v>
      </c>
      <c r="U67" s="74" t="n">
        <v>0</v>
      </c>
      <c r="V67" s="74" t="n">
        <v>0</v>
      </c>
      <c r="W67" s="74" t="n">
        <v>0</v>
      </c>
      <c r="X67" s="74" t="n">
        <v>0</v>
      </c>
    </row>
    <row r="68" customFormat="false" ht="51" hidden="false" customHeight="false" outlineLevel="0" collapsed="false">
      <c r="A68" s="61" t="s">
        <v>171</v>
      </c>
      <c r="B68" s="78" t="n">
        <v>91283</v>
      </c>
      <c r="C68" s="63" t="s">
        <v>91</v>
      </c>
      <c r="D68" s="64" t="s">
        <v>92</v>
      </c>
      <c r="E68" s="65" t="n">
        <f aca="false">N68</f>
        <v>22.476</v>
      </c>
      <c r="F68" s="66" t="n">
        <f aca="false">Orçamentaria!F68</f>
        <v>10.58</v>
      </c>
      <c r="G68" s="67" t="n">
        <f aca="false">TRUNC(F68+(F68*$H$9),2)</f>
        <v>13.77</v>
      </c>
      <c r="H68" s="68" t="n">
        <f aca="false">TRUNC(E68*G68,2)</f>
        <v>309.49</v>
      </c>
      <c r="I68" s="69" t="n">
        <f aca="false">H68/$H$81</f>
        <v>0.00061382213850524</v>
      </c>
      <c r="K68" s="31" t="n">
        <v>0</v>
      </c>
      <c r="L68" s="31" t="n">
        <v>0</v>
      </c>
      <c r="M68" s="74" t="n">
        <v>11.394</v>
      </c>
      <c r="N68" s="74" t="n">
        <v>22.476</v>
      </c>
      <c r="O68" s="74" t="n">
        <v>22.53</v>
      </c>
      <c r="P68" s="74" t="n">
        <v>0</v>
      </c>
      <c r="Q68" s="74" t="n">
        <v>4.456</v>
      </c>
      <c r="R68" s="74" t="n">
        <v>45.496</v>
      </c>
      <c r="S68" s="74" t="n">
        <v>24.604</v>
      </c>
      <c r="T68" s="74" t="n">
        <v>69.212</v>
      </c>
      <c r="U68" s="74" t="n">
        <v>0</v>
      </c>
      <c r="V68" s="74" t="n">
        <v>0</v>
      </c>
      <c r="W68" s="74" t="n">
        <v>0</v>
      </c>
      <c r="X68" s="74" t="n">
        <v>0</v>
      </c>
    </row>
    <row r="69" customFormat="false" ht="51" hidden="false" customHeight="false" outlineLevel="0" collapsed="false">
      <c r="A69" s="61" t="s">
        <v>172</v>
      </c>
      <c r="B69" s="75" t="n">
        <v>100973</v>
      </c>
      <c r="C69" s="63" t="s">
        <v>87</v>
      </c>
      <c r="D69" s="64" t="s">
        <v>64</v>
      </c>
      <c r="E69" s="65" t="n">
        <f aca="false">N69</f>
        <v>130.3608</v>
      </c>
      <c r="F69" s="66" t="n">
        <f aca="false">Orçamentaria!F69</f>
        <v>8.76</v>
      </c>
      <c r="G69" s="67" t="n">
        <f aca="false">TRUNC(F69+(F69*$H$9),2)</f>
        <v>11.4</v>
      </c>
      <c r="H69" s="68" t="n">
        <f aca="false">TRUNC(E69*G69,2)</f>
        <v>1486.11</v>
      </c>
      <c r="I69" s="69" t="n">
        <f aca="false">H69/$H$81</f>
        <v>0.00294745296537537</v>
      </c>
      <c r="K69" s="31" t="n">
        <v>0</v>
      </c>
      <c r="L69" s="31" t="n">
        <v>0</v>
      </c>
      <c r="M69" s="74" t="n">
        <v>63.8064</v>
      </c>
      <c r="N69" s="74" t="n">
        <v>130.3608</v>
      </c>
      <c r="O69" s="74" t="n">
        <v>128.421</v>
      </c>
      <c r="P69" s="74" t="n">
        <v>0</v>
      </c>
      <c r="Q69" s="74" t="n">
        <v>24.9536</v>
      </c>
      <c r="R69" s="74" t="n">
        <v>254.7776</v>
      </c>
      <c r="S69" s="74" t="n">
        <v>275.5648</v>
      </c>
      <c r="T69" s="74" t="n">
        <v>394.5084</v>
      </c>
      <c r="U69" s="74" t="n">
        <v>0</v>
      </c>
      <c r="V69" s="74" t="n">
        <v>0</v>
      </c>
      <c r="W69" s="74" t="n">
        <v>0</v>
      </c>
      <c r="X69" s="74" t="n">
        <v>0</v>
      </c>
    </row>
    <row r="70" customFormat="false" ht="38.25" hidden="false" customHeight="false" outlineLevel="0" collapsed="false">
      <c r="A70" s="61" t="s">
        <v>173</v>
      </c>
      <c r="B70" s="75" t="n">
        <v>97914</v>
      </c>
      <c r="C70" s="63" t="s">
        <v>89</v>
      </c>
      <c r="D70" s="64" t="s">
        <v>67</v>
      </c>
      <c r="E70" s="65" t="n">
        <f aca="false">N70</f>
        <v>22.476</v>
      </c>
      <c r="F70" s="66" t="n">
        <f aca="false">Orçamentaria!F70</f>
        <v>2.9</v>
      </c>
      <c r="G70" s="67" t="n">
        <f aca="false">TRUNC(F70+(F70*$H$9),2)</f>
        <v>3.77</v>
      </c>
      <c r="H70" s="68" t="n">
        <f aca="false">TRUNC(E70*G70,2)</f>
        <v>84.73</v>
      </c>
      <c r="I70" s="69" t="n">
        <f aca="false">H70/$H$81</f>
        <v>0.000168047916881156</v>
      </c>
      <c r="K70" s="31" t="n">
        <v>0</v>
      </c>
      <c r="L70" s="31" t="n">
        <v>0</v>
      </c>
      <c r="M70" s="74" t="n">
        <v>11.394</v>
      </c>
      <c r="N70" s="74" t="n">
        <v>22.476</v>
      </c>
      <c r="O70" s="74" t="n">
        <v>22.53</v>
      </c>
      <c r="P70" s="74" t="n">
        <v>0</v>
      </c>
      <c r="Q70" s="74" t="n">
        <v>4.456</v>
      </c>
      <c r="R70" s="74" t="n">
        <v>45.496</v>
      </c>
      <c r="S70" s="74" t="n">
        <v>24.604</v>
      </c>
      <c r="T70" s="74" t="n">
        <v>69.212</v>
      </c>
      <c r="U70" s="74" t="n">
        <v>0</v>
      </c>
      <c r="V70" s="74" t="n">
        <v>0</v>
      </c>
      <c r="W70" s="74" t="n">
        <v>0</v>
      </c>
      <c r="X70" s="74" t="n">
        <v>0</v>
      </c>
    </row>
    <row r="71" customFormat="false" ht="12.75" hidden="false" customHeight="false" outlineLevel="0" collapsed="false">
      <c r="A71" s="61" t="s">
        <v>174</v>
      </c>
      <c r="B71" s="75" t="s">
        <v>175</v>
      </c>
      <c r="C71" s="63" t="s">
        <v>176</v>
      </c>
      <c r="D71" s="64" t="s">
        <v>64</v>
      </c>
      <c r="E71" s="65" t="n">
        <f aca="false">N71</f>
        <v>112.38</v>
      </c>
      <c r="F71" s="66" t="n">
        <f aca="false">Orçamentaria!F71</f>
        <v>21.3</v>
      </c>
      <c r="G71" s="67" t="n">
        <f aca="false">TRUNC(F71+(F71*$H$9),2)</f>
        <v>27.72</v>
      </c>
      <c r="H71" s="68" t="n">
        <f aca="false">TRUNC(E71*G71,2)</f>
        <v>3115.17</v>
      </c>
      <c r="I71" s="69" t="n">
        <f aca="false">H71/$H$81</f>
        <v>0.00617842357170625</v>
      </c>
      <c r="K71" s="31" t="n">
        <v>0</v>
      </c>
      <c r="L71" s="31" t="n">
        <v>0</v>
      </c>
      <c r="M71" s="74" t="n">
        <v>56.97</v>
      </c>
      <c r="N71" s="74" t="n">
        <v>112.38</v>
      </c>
      <c r="O71" s="74" t="n">
        <v>112.65</v>
      </c>
      <c r="P71" s="74" t="n">
        <v>0</v>
      </c>
      <c r="Q71" s="74" t="n">
        <v>22.28</v>
      </c>
      <c r="R71" s="74" t="n">
        <v>227.48</v>
      </c>
      <c r="S71" s="74" t="n">
        <v>123.02</v>
      </c>
      <c r="T71" s="74" t="n">
        <v>346.06</v>
      </c>
      <c r="U71" s="74" t="n">
        <v>0</v>
      </c>
      <c r="V71" s="74" t="n">
        <v>0</v>
      </c>
      <c r="W71" s="74" t="n">
        <v>0</v>
      </c>
      <c r="X71" s="74" t="n">
        <v>0</v>
      </c>
    </row>
    <row r="72" customFormat="false" ht="38.25" hidden="false" customHeight="false" outlineLevel="0" collapsed="false">
      <c r="A72" s="61" t="s">
        <v>177</v>
      </c>
      <c r="B72" s="75" t="n">
        <v>97083</v>
      </c>
      <c r="C72" s="63" t="s">
        <v>178</v>
      </c>
      <c r="D72" s="64" t="s">
        <v>50</v>
      </c>
      <c r="E72" s="65" t="n">
        <f aca="false">N72</f>
        <v>6.7428</v>
      </c>
      <c r="F72" s="66" t="n">
        <f aca="false">Orçamentaria!F72</f>
        <v>2.94</v>
      </c>
      <c r="G72" s="67" t="n">
        <f aca="false">TRUNC(F72+(F72*$H$9),2)</f>
        <v>3.82</v>
      </c>
      <c r="H72" s="68" t="n">
        <f aca="false">TRUNC(E72*G72,2)</f>
        <v>25.75</v>
      </c>
      <c r="I72" s="69" t="n">
        <f aca="false">H72/$H$81</f>
        <v>5.10708587240619E-005</v>
      </c>
      <c r="K72" s="31" t="n">
        <v>0</v>
      </c>
      <c r="L72" s="31" t="n">
        <v>0</v>
      </c>
      <c r="M72" s="74" t="n">
        <v>3.4182</v>
      </c>
      <c r="N72" s="74" t="n">
        <v>6.7428</v>
      </c>
      <c r="O72" s="74" t="n">
        <v>6.759</v>
      </c>
      <c r="P72" s="74" t="n">
        <v>0</v>
      </c>
      <c r="Q72" s="74" t="n">
        <v>1.3368</v>
      </c>
      <c r="R72" s="74" t="n">
        <v>13.6488</v>
      </c>
      <c r="S72" s="74" t="n">
        <v>7.3812</v>
      </c>
      <c r="T72" s="74" t="n">
        <v>20.7636</v>
      </c>
      <c r="U72" s="74" t="n">
        <v>0</v>
      </c>
      <c r="V72" s="74" t="n">
        <v>0</v>
      </c>
      <c r="W72" s="74" t="n">
        <v>0</v>
      </c>
      <c r="X72" s="74" t="n">
        <v>0</v>
      </c>
    </row>
    <row r="73" customFormat="false" ht="38.25" hidden="false" customHeight="false" outlineLevel="0" collapsed="false">
      <c r="A73" s="61" t="s">
        <v>179</v>
      </c>
      <c r="B73" s="75" t="n">
        <v>94991</v>
      </c>
      <c r="C73" s="63" t="s">
        <v>180</v>
      </c>
      <c r="D73" s="64" t="s">
        <v>64</v>
      </c>
      <c r="E73" s="65" t="n">
        <f aca="false">N73</f>
        <v>0</v>
      </c>
      <c r="F73" s="66" t="n">
        <f aca="false">Orçamentaria!F73</f>
        <v>779.89</v>
      </c>
      <c r="G73" s="67" t="n">
        <f aca="false">TRUNC(F73+(F73*$H$9),2)</f>
        <v>1015.18</v>
      </c>
      <c r="H73" s="68" t="n">
        <f aca="false">TRUNC(E73*G73,2)</f>
        <v>0</v>
      </c>
      <c r="I73" s="69" t="n">
        <f aca="false">H73/$H$81</f>
        <v>0</v>
      </c>
      <c r="K73" s="31"/>
      <c r="L73" s="31"/>
      <c r="M73" s="74"/>
      <c r="N73" s="74"/>
      <c r="O73" s="74"/>
      <c r="P73" s="74"/>
      <c r="Q73" s="74"/>
      <c r="R73" s="74"/>
      <c r="S73" s="74"/>
      <c r="T73" s="74"/>
      <c r="U73" s="74"/>
      <c r="V73" s="74"/>
      <c r="W73" s="74"/>
      <c r="X73" s="74"/>
    </row>
    <row r="74" s="4" customFormat="true" ht="12.75" hidden="false" customHeight="false" outlineLevel="0" collapsed="false">
      <c r="A74" s="44" t="n">
        <v>5</v>
      </c>
      <c r="B74" s="45"/>
      <c r="C74" s="46" t="s">
        <v>1</v>
      </c>
      <c r="D74" s="47"/>
      <c r="E74" s="48"/>
      <c r="F74" s="49"/>
      <c r="G74" s="50"/>
      <c r="H74" s="51" t="n">
        <f aca="false">SUM(H75:H76)</f>
        <v>0</v>
      </c>
      <c r="I74" s="59"/>
      <c r="K74" s="31"/>
      <c r="L74" s="31"/>
      <c r="M74" s="74"/>
      <c r="N74" s="74"/>
      <c r="O74" s="74"/>
      <c r="P74" s="74"/>
      <c r="Q74" s="74"/>
      <c r="R74" s="74"/>
      <c r="S74" s="74"/>
      <c r="T74" s="74"/>
      <c r="U74" s="74"/>
      <c r="V74" s="74"/>
      <c r="W74" s="74"/>
      <c r="X74" s="74"/>
    </row>
    <row r="75" s="4" customFormat="true" ht="12.75" hidden="false" customHeight="true" outlineLevel="0" collapsed="false">
      <c r="A75" s="53" t="s">
        <v>181</v>
      </c>
      <c r="B75" s="54"/>
      <c r="C75" s="55" t="s">
        <v>1</v>
      </c>
      <c r="D75" s="54"/>
      <c r="E75" s="56"/>
      <c r="F75" s="57"/>
      <c r="G75" s="57" t="n">
        <v>0</v>
      </c>
      <c r="H75" s="58" t="n">
        <v>0</v>
      </c>
      <c r="I75" s="59"/>
      <c r="K75" s="31"/>
      <c r="L75" s="31"/>
      <c r="M75" s="74"/>
      <c r="N75" s="74"/>
      <c r="O75" s="74"/>
      <c r="P75" s="74"/>
      <c r="Q75" s="74"/>
      <c r="R75" s="74"/>
      <c r="S75" s="74"/>
      <c r="T75" s="74"/>
      <c r="U75" s="74"/>
      <c r="V75" s="74"/>
      <c r="W75" s="74"/>
      <c r="X75" s="74"/>
    </row>
    <row r="76" customFormat="false" ht="12.75" hidden="false" customHeight="false" outlineLevel="0" collapsed="false">
      <c r="A76" s="61" t="s">
        <v>182</v>
      </c>
      <c r="B76" s="75" t="s">
        <v>183</v>
      </c>
      <c r="C76" s="63" t="s">
        <v>1</v>
      </c>
      <c r="D76" s="64" t="s">
        <v>184</v>
      </c>
      <c r="E76" s="65" t="n">
        <f aca="false">N76</f>
        <v>0</v>
      </c>
      <c r="F76" s="66" t="n">
        <f aca="false">Orçamentaria!F76</f>
        <v>1670.48</v>
      </c>
      <c r="G76" s="67" t="n">
        <f aca="false">TRUNC(F76+(F76*$H$9),2)</f>
        <v>2174.46</v>
      </c>
      <c r="H76" s="68" t="n">
        <f aca="false">TRUNC(E76*G76,2)</f>
        <v>0</v>
      </c>
      <c r="I76" s="69" t="n">
        <f aca="false">H76/$H$81</f>
        <v>0</v>
      </c>
      <c r="K76" s="31" t="n">
        <v>0</v>
      </c>
      <c r="L76" s="31" t="n">
        <v>1</v>
      </c>
      <c r="M76" s="52" t="n">
        <v>0</v>
      </c>
      <c r="N76" s="52" t="n">
        <v>0</v>
      </c>
      <c r="O76" s="52" t="n">
        <v>0</v>
      </c>
      <c r="P76" s="52" t="n">
        <v>0</v>
      </c>
      <c r="Q76" s="52" t="n">
        <v>0</v>
      </c>
      <c r="R76" s="52" t="n">
        <v>0</v>
      </c>
      <c r="S76" s="52" t="n">
        <v>0</v>
      </c>
      <c r="T76" s="52" t="n">
        <v>0</v>
      </c>
      <c r="U76" s="52" t="n">
        <v>0</v>
      </c>
      <c r="V76" s="52" t="n">
        <v>0</v>
      </c>
      <c r="W76" s="52" t="n">
        <v>0</v>
      </c>
      <c r="X76" s="52" t="n">
        <v>0</v>
      </c>
    </row>
    <row r="77" s="4" customFormat="true" ht="12.75" hidden="false" customHeight="false" outlineLevel="0" collapsed="false">
      <c r="A77" s="44" t="n">
        <v>6</v>
      </c>
      <c r="B77" s="45"/>
      <c r="C77" s="46" t="s">
        <v>13</v>
      </c>
      <c r="D77" s="47"/>
      <c r="E77" s="48"/>
      <c r="F77" s="49"/>
      <c r="G77" s="50"/>
      <c r="H77" s="51" t="n">
        <f aca="false">SUM(H78:H80)</f>
        <v>0</v>
      </c>
      <c r="I77" s="59"/>
      <c r="K77" s="31"/>
      <c r="L77" s="31"/>
      <c r="M77" s="52"/>
      <c r="N77" s="52"/>
      <c r="O77" s="52"/>
      <c r="P77" s="52"/>
      <c r="Q77" s="52"/>
      <c r="R77" s="52"/>
      <c r="S77" s="52"/>
      <c r="T77" s="52"/>
      <c r="U77" s="52"/>
      <c r="V77" s="52"/>
      <c r="W77" s="52"/>
      <c r="X77" s="52"/>
    </row>
    <row r="78" s="4" customFormat="true" ht="12.75" hidden="false" customHeight="true" outlineLevel="0" collapsed="false">
      <c r="A78" s="53" t="s">
        <v>185</v>
      </c>
      <c r="B78" s="54"/>
      <c r="C78" s="55" t="s">
        <v>186</v>
      </c>
      <c r="D78" s="54"/>
      <c r="E78" s="56"/>
      <c r="F78" s="57"/>
      <c r="G78" s="57" t="n">
        <v>0</v>
      </c>
      <c r="H78" s="58" t="n">
        <v>0</v>
      </c>
      <c r="I78" s="59"/>
      <c r="K78" s="31"/>
      <c r="L78" s="31"/>
      <c r="M78" s="74"/>
      <c r="N78" s="74"/>
      <c r="O78" s="74"/>
      <c r="P78" s="74"/>
      <c r="Q78" s="74"/>
      <c r="R78" s="74"/>
      <c r="S78" s="74"/>
      <c r="T78" s="74"/>
      <c r="U78" s="74"/>
      <c r="V78" s="74"/>
      <c r="W78" s="74"/>
      <c r="X78" s="74"/>
    </row>
    <row r="79" customFormat="false" ht="25.5" hidden="false" customHeight="false" outlineLevel="0" collapsed="false">
      <c r="A79" s="61" t="s">
        <v>187</v>
      </c>
      <c r="B79" s="75" t="s">
        <v>188</v>
      </c>
      <c r="C79" s="63" t="s">
        <v>199</v>
      </c>
      <c r="D79" s="64" t="s">
        <v>184</v>
      </c>
      <c r="E79" s="65" t="n">
        <f aca="false">N79</f>
        <v>0</v>
      </c>
      <c r="F79" s="66" t="n">
        <f aca="false">Orçamentaria!F79</f>
        <v>147043.59</v>
      </c>
      <c r="G79" s="67" t="n">
        <f aca="false">TRUNC(F79+(F79*$H$9),2)</f>
        <v>191406.64</v>
      </c>
      <c r="H79" s="68" t="n">
        <f aca="false">TRUNC(E79*G79,2)</f>
        <v>0</v>
      </c>
      <c r="I79" s="69" t="n">
        <f aca="false">H79/$H$81</f>
        <v>0</v>
      </c>
      <c r="K79" s="31" t="n">
        <v>0</v>
      </c>
      <c r="L79" s="31" t="n">
        <v>0</v>
      </c>
      <c r="M79" s="74" t="n">
        <v>0</v>
      </c>
      <c r="N79" s="74" t="n">
        <v>0</v>
      </c>
      <c r="O79" s="74" t="n">
        <v>0</v>
      </c>
      <c r="P79" s="74" t="n">
        <v>0</v>
      </c>
      <c r="Q79" s="74" t="n">
        <v>0</v>
      </c>
      <c r="R79" s="74" t="n">
        <v>0</v>
      </c>
      <c r="S79" s="74" t="n">
        <v>0</v>
      </c>
      <c r="T79" s="74" t="n">
        <v>0</v>
      </c>
      <c r="U79" s="74" t="n">
        <v>0</v>
      </c>
      <c r="V79" s="74" t="n">
        <v>0</v>
      </c>
      <c r="W79" s="74" t="n">
        <v>0</v>
      </c>
      <c r="X79" s="74" t="n">
        <v>1</v>
      </c>
    </row>
    <row r="80" customFormat="false" ht="26.25" hidden="false" customHeight="false" outlineLevel="0" collapsed="false">
      <c r="A80" s="61" t="s">
        <v>190</v>
      </c>
      <c r="B80" s="75" t="s">
        <v>191</v>
      </c>
      <c r="C80" s="63" t="s">
        <v>200</v>
      </c>
      <c r="D80" s="64" t="s">
        <v>184</v>
      </c>
      <c r="E80" s="65" t="n">
        <f aca="false">N80</f>
        <v>0</v>
      </c>
      <c r="F80" s="66" t="n">
        <f aca="false">Orçamentaria!F80</f>
        <v>12715.25</v>
      </c>
      <c r="G80" s="67" t="n">
        <f aca="false">TRUNC(F80+(F80*$H$9),2)</f>
        <v>16551.44</v>
      </c>
      <c r="H80" s="68" t="n">
        <f aca="false">TRUNC(E80*G80,2)</f>
        <v>0</v>
      </c>
      <c r="I80" s="69" t="n">
        <f aca="false">H80/$H$81</f>
        <v>0</v>
      </c>
      <c r="K80" s="31" t="n">
        <v>0</v>
      </c>
      <c r="L80" s="31" t="n">
        <v>0</v>
      </c>
      <c r="M80" s="52" t="n">
        <v>0</v>
      </c>
      <c r="N80" s="52" t="n">
        <v>0</v>
      </c>
      <c r="O80" s="52" t="n">
        <v>0</v>
      </c>
      <c r="P80" s="52" t="n">
        <v>0</v>
      </c>
      <c r="Q80" s="52" t="n">
        <v>0</v>
      </c>
      <c r="R80" s="52" t="n">
        <v>0</v>
      </c>
      <c r="S80" s="52" t="n">
        <v>0</v>
      </c>
      <c r="T80" s="52" t="n">
        <v>0</v>
      </c>
      <c r="U80" s="52" t="n">
        <v>0</v>
      </c>
      <c r="V80" s="52" t="n">
        <v>0</v>
      </c>
      <c r="W80" s="52" t="n">
        <v>0</v>
      </c>
      <c r="X80" s="52" t="n">
        <v>1</v>
      </c>
    </row>
    <row r="81" customFormat="false" ht="13.5" hidden="false" customHeight="true" outlineLevel="0" collapsed="false">
      <c r="A81" s="80" t="s">
        <v>193</v>
      </c>
      <c r="B81" s="80"/>
      <c r="C81" s="80"/>
      <c r="D81" s="80"/>
      <c r="E81" s="80"/>
      <c r="F81" s="80"/>
      <c r="G81" s="80"/>
      <c r="H81" s="81" t="n">
        <f aca="false">SUM(H12:H80)/2</f>
        <v>504201.43</v>
      </c>
    </row>
    <row r="82" customFormat="false" ht="12.75" hidden="false" customHeight="false" outlineLevel="0" collapsed="false">
      <c r="A82" s="82"/>
      <c r="B82" s="83"/>
      <c r="C82" s="83"/>
      <c r="D82" s="84"/>
      <c r="F82" s="2"/>
      <c r="G82" s="2"/>
      <c r="H82" s="2"/>
    </row>
    <row r="83" customFormat="false" ht="12.75" hidden="false" customHeight="false" outlineLevel="0" collapsed="false">
      <c r="A83" s="82"/>
      <c r="B83" s="83"/>
      <c r="C83" s="83"/>
      <c r="D83" s="84"/>
      <c r="F83" s="95" t="s">
        <v>201</v>
      </c>
      <c r="G83" s="2"/>
      <c r="H83" s="2"/>
    </row>
    <row r="84" customFormat="false" ht="52.5" hidden="false" customHeight="true" outlineLevel="0" collapsed="false">
      <c r="A84" s="82"/>
      <c r="B84" s="83"/>
      <c r="C84" s="83"/>
      <c r="D84" s="83"/>
      <c r="E84" s="83"/>
      <c r="F84" s="83"/>
    </row>
    <row r="85" customFormat="false" ht="12.75" hidden="false" customHeight="false" outlineLevel="0" collapsed="false">
      <c r="A85" s="89"/>
      <c r="B85" s="89"/>
      <c r="C85" s="89"/>
      <c r="D85" s="89"/>
      <c r="E85" s="89"/>
      <c r="F85" s="89"/>
      <c r="G85" s="89"/>
      <c r="H85" s="89"/>
    </row>
    <row r="86" customFormat="false" ht="12.75" hidden="false" customHeight="false" outlineLevel="0" collapsed="false">
      <c r="A86" s="90"/>
      <c r="B86" s="90"/>
      <c r="C86" s="90"/>
      <c r="D86" s="90"/>
      <c r="E86" s="90"/>
      <c r="F86" s="90"/>
      <c r="G86" s="90"/>
      <c r="H86" s="90"/>
    </row>
    <row r="87" customFormat="false" ht="12.75" hidden="false" customHeight="false" outlineLevel="0" collapsed="false">
      <c r="A87" s="89"/>
      <c r="B87" s="89"/>
      <c r="C87" s="89"/>
      <c r="D87" s="89"/>
      <c r="E87" s="89"/>
      <c r="F87" s="89"/>
      <c r="G87" s="89"/>
      <c r="H87" s="89"/>
    </row>
    <row r="89" customFormat="false" ht="12.75" hidden="false" customHeight="false" outlineLevel="0" collapsed="false">
      <c r="H89" s="91"/>
    </row>
    <row r="90" customFormat="false" ht="12.75" hidden="false" customHeight="false" outlineLevel="0" collapsed="false">
      <c r="H90" s="91"/>
    </row>
  </sheetData>
  <mergeCells count="36">
    <mergeCell ref="A1:B1"/>
    <mergeCell ref="C1:H1"/>
    <mergeCell ref="K1:K7"/>
    <mergeCell ref="L1:L7"/>
    <mergeCell ref="M1:M7"/>
    <mergeCell ref="N1:N7"/>
    <mergeCell ref="O1:O7"/>
    <mergeCell ref="P1:P7"/>
    <mergeCell ref="Q1:Q7"/>
    <mergeCell ref="R1:R7"/>
    <mergeCell ref="S1:S7"/>
    <mergeCell ref="T1:T7"/>
    <mergeCell ref="U1:U7"/>
    <mergeCell ref="V1:V7"/>
    <mergeCell ref="W1:W7"/>
    <mergeCell ref="X1:X7"/>
    <mergeCell ref="A2:H2"/>
    <mergeCell ref="A3:H3"/>
    <mergeCell ref="A5:E5"/>
    <mergeCell ref="F5:H5"/>
    <mergeCell ref="A6:E6"/>
    <mergeCell ref="F6:H6"/>
    <mergeCell ref="B7:C7"/>
    <mergeCell ref="E7:H7"/>
    <mergeCell ref="A8:D8"/>
    <mergeCell ref="E8:E9"/>
    <mergeCell ref="F8:F9"/>
    <mergeCell ref="U8:W8"/>
    <mergeCell ref="A9:D9"/>
    <mergeCell ref="A10:H10"/>
    <mergeCell ref="A81:G81"/>
    <mergeCell ref="B82:C82"/>
    <mergeCell ref="C84:F84"/>
    <mergeCell ref="A85:H85"/>
    <mergeCell ref="A86:H86"/>
    <mergeCell ref="A87:H87"/>
  </mergeCells>
  <conditionalFormatting sqref="D74 D77 D23 D18 D12 D64">
    <cfRule type="cellIs" priority="2" operator="equal" aboveAverage="0" equalAverage="0" bottom="0" percent="0" rank="0" text="" dxfId="4">
      <formula>0</formula>
    </cfRule>
  </conditionalFormatting>
  <dataValidations count="1">
    <dataValidation allowBlank="true" errorStyle="stop" operator="between" prompt="A frente de obra é uma porção física da obra. Exemplos: Única; Rua A; Rua B; Trecho 01; Trecho 02; 1º Andar; 2º Andar; Copa; Banheiro" showDropDown="false" showErrorMessage="true" showInputMessage="true" sqref="K1" type="none">
      <formula1>0</formula1>
      <formula2>0</formula2>
    </dataValidation>
  </dataValidations>
  <printOptions headings="false" gridLines="false" gridLinesSet="true" horizontalCentered="true" verticalCentered="false"/>
  <pageMargins left="0.39375" right="0.39375" top="0.39375" bottom="0.196527777777778" header="0.511811023622047" footer="0.511811023622047"/>
  <pageSetup paperSize="9" scale="66" fitToWidth="1" fitToHeight="1" pageOrder="downThenOver" orientation="portrait" blackAndWhite="false" draft="false" cellComments="none" horizontalDpi="300" verticalDpi="300" copies="1"/>
  <headerFooter differentFirst="false" differentOddEven="false">
    <oddHeader/>
    <oddFooter/>
  </headerFooter>
  <rowBreaks count="1" manualBreakCount="1">
    <brk id="87" man="true" max="16383" min="0"/>
  </row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X90"/>
  <sheetViews>
    <sheetView showFormulas="false" showGridLines="false" showRowColHeaders="true" showZeros="false" rightToLeft="false" tabSelected="false" showOutlineSymbols="true" defaultGridColor="true" view="pageBreakPreview" topLeftCell="A1" colorId="64" zoomScale="100" zoomScaleNormal="100" zoomScalePageLayoutView="100" workbookViewId="0">
      <selection pane="topLeft" activeCell="C17" activeCellId="0" sqref="C17"/>
    </sheetView>
  </sheetViews>
  <sheetFormatPr defaultColWidth="9.1484375" defaultRowHeight="12.75" zeroHeight="false" outlineLevelRow="0" outlineLevelCol="0"/>
  <cols>
    <col collapsed="false" customWidth="true" hidden="false" outlineLevel="0" max="1" min="1" style="1" width="8.71"/>
    <col collapsed="false" customWidth="true" hidden="false" outlineLevel="0" max="2" min="2" style="1" width="15.57"/>
    <col collapsed="false" customWidth="true" hidden="false" outlineLevel="0" max="3" min="3" style="1" width="53.57"/>
    <col collapsed="false" customWidth="true" hidden="false" outlineLevel="0" max="4" min="4" style="1" width="9.57"/>
    <col collapsed="false" customWidth="true" hidden="false" outlineLevel="0" max="5" min="5" style="2" width="11.71"/>
    <col collapsed="false" customWidth="true" hidden="false" outlineLevel="0" max="6" min="6" style="3" width="13.42"/>
    <col collapsed="false" customWidth="true" hidden="false" outlineLevel="0" max="7" min="7" style="3" width="11.71"/>
    <col collapsed="false" customWidth="true" hidden="false" outlineLevel="0" max="8" min="8" style="3" width="13.71"/>
    <col collapsed="false" customWidth="true" hidden="false" outlineLevel="0" max="9" min="9" style="4" width="12.71"/>
    <col collapsed="false" customWidth="true" hidden="true" outlineLevel="0" max="11" min="11" style="6" width="12.15"/>
    <col collapsed="false" customWidth="true" hidden="true" outlineLevel="0" max="12" min="12" style="6" width="11.53"/>
    <col collapsed="false" customWidth="true" hidden="true" outlineLevel="0" max="14" min="13" style="7" width="11.53"/>
    <col collapsed="false" customWidth="false" hidden="false" outlineLevel="0" max="24" min="15" style="7" width="9.14"/>
  </cols>
  <sheetData>
    <row r="1" customFormat="false" ht="12.75" hidden="false" customHeight="true" outlineLevel="0" collapsed="false">
      <c r="A1" s="8"/>
      <c r="B1" s="8"/>
      <c r="C1" s="9"/>
      <c r="D1" s="9"/>
      <c r="E1" s="9"/>
      <c r="F1" s="9"/>
      <c r="G1" s="9"/>
      <c r="H1" s="9"/>
      <c r="K1" s="10" t="s">
        <v>0</v>
      </c>
      <c r="L1" s="10" t="s">
        <v>1</v>
      </c>
      <c r="M1" s="10" t="s">
        <v>2</v>
      </c>
      <c r="N1" s="10" t="s">
        <v>3</v>
      </c>
      <c r="O1" s="10" t="s">
        <v>4</v>
      </c>
      <c r="P1" s="10" t="s">
        <v>5</v>
      </c>
      <c r="Q1" s="10" t="s">
        <v>6</v>
      </c>
      <c r="R1" s="10" t="s">
        <v>7</v>
      </c>
      <c r="S1" s="10" t="s">
        <v>8</v>
      </c>
      <c r="T1" s="10" t="s">
        <v>9</v>
      </c>
      <c r="U1" s="10" t="s">
        <v>10</v>
      </c>
      <c r="V1" s="10" t="s">
        <v>11</v>
      </c>
      <c r="W1" s="10" t="s">
        <v>12</v>
      </c>
      <c r="X1" s="10" t="s">
        <v>13</v>
      </c>
    </row>
    <row r="2" customFormat="false" ht="42.75" hidden="false" customHeight="true" outlineLevel="0" collapsed="false">
      <c r="A2" s="11"/>
      <c r="B2" s="11"/>
      <c r="C2" s="11"/>
      <c r="D2" s="11"/>
      <c r="E2" s="11"/>
      <c r="F2" s="11"/>
      <c r="G2" s="11"/>
      <c r="H2" s="11"/>
      <c r="K2" s="10"/>
      <c r="L2" s="10"/>
      <c r="M2" s="10"/>
      <c r="N2" s="10"/>
      <c r="O2" s="10"/>
      <c r="P2" s="10"/>
      <c r="Q2" s="10"/>
      <c r="R2" s="10"/>
      <c r="S2" s="10"/>
      <c r="T2" s="10"/>
      <c r="U2" s="10"/>
      <c r="V2" s="10"/>
      <c r="W2" s="10"/>
      <c r="X2" s="10"/>
    </row>
    <row r="3" customFormat="false" ht="13.5" hidden="false" customHeight="false" outlineLevel="0" collapsed="false">
      <c r="A3" s="12" t="s">
        <v>14</v>
      </c>
      <c r="B3" s="12"/>
      <c r="C3" s="12"/>
      <c r="D3" s="12"/>
      <c r="E3" s="12"/>
      <c r="F3" s="12"/>
      <c r="G3" s="12"/>
      <c r="H3" s="12"/>
      <c r="K3" s="10"/>
      <c r="L3" s="10"/>
      <c r="M3" s="10"/>
      <c r="N3" s="10"/>
      <c r="O3" s="10"/>
      <c r="P3" s="10"/>
      <c r="Q3" s="10"/>
      <c r="R3" s="10"/>
      <c r="S3" s="10"/>
      <c r="T3" s="10"/>
      <c r="U3" s="10"/>
      <c r="V3" s="10"/>
      <c r="W3" s="10"/>
      <c r="X3" s="10"/>
    </row>
    <row r="4" customFormat="false" ht="13.5" hidden="false" customHeight="false" outlineLevel="0" collapsed="false">
      <c r="A4" s="13"/>
      <c r="B4" s="14"/>
      <c r="C4" s="14"/>
      <c r="D4" s="14"/>
      <c r="E4" s="15"/>
      <c r="F4" s="14"/>
      <c r="G4" s="14"/>
      <c r="H4" s="16"/>
      <c r="K4" s="10"/>
      <c r="L4" s="10"/>
      <c r="M4" s="10"/>
      <c r="N4" s="10"/>
      <c r="O4" s="10"/>
      <c r="P4" s="10"/>
      <c r="Q4" s="10"/>
      <c r="R4" s="10"/>
      <c r="S4" s="10"/>
      <c r="T4" s="10"/>
      <c r="U4" s="10"/>
      <c r="V4" s="10"/>
      <c r="W4" s="10"/>
      <c r="X4" s="10"/>
    </row>
    <row r="5" customFormat="false" ht="12.75" hidden="false" customHeight="false" outlineLevel="0" collapsed="false">
      <c r="A5" s="17" t="s">
        <v>15</v>
      </c>
      <c r="B5" s="17"/>
      <c r="C5" s="17"/>
      <c r="D5" s="17"/>
      <c r="E5" s="17"/>
      <c r="F5" s="18" t="s">
        <v>16</v>
      </c>
      <c r="G5" s="18"/>
      <c r="H5" s="18"/>
      <c r="K5" s="10"/>
      <c r="L5" s="10"/>
      <c r="M5" s="10"/>
      <c r="N5" s="10"/>
      <c r="O5" s="10"/>
      <c r="P5" s="10"/>
      <c r="Q5" s="10"/>
      <c r="R5" s="10"/>
      <c r="S5" s="10"/>
      <c r="T5" s="10"/>
      <c r="U5" s="10"/>
      <c r="V5" s="10"/>
      <c r="W5" s="10"/>
      <c r="X5" s="10"/>
    </row>
    <row r="6" customFormat="false" ht="12.75" hidden="false" customHeight="false" outlineLevel="0" collapsed="false">
      <c r="A6" s="21" t="s">
        <v>196</v>
      </c>
      <c r="B6" s="21"/>
      <c r="C6" s="21"/>
      <c r="D6" s="21"/>
      <c r="E6" s="21"/>
      <c r="F6" s="22" t="str">
        <f aca="false">Orçamentaria!F6</f>
        <v>DATA: DEZEMBRO/2024</v>
      </c>
      <c r="G6" s="22"/>
      <c r="H6" s="22"/>
      <c r="K6" s="10"/>
      <c r="L6" s="10"/>
      <c r="M6" s="10"/>
      <c r="N6" s="10"/>
      <c r="O6" s="10"/>
      <c r="P6" s="10"/>
      <c r="Q6" s="10"/>
      <c r="R6" s="10"/>
      <c r="S6" s="10"/>
      <c r="T6" s="10"/>
      <c r="U6" s="10"/>
      <c r="V6" s="10"/>
      <c r="W6" s="10"/>
      <c r="X6" s="10"/>
    </row>
    <row r="7" customFormat="false" ht="15" hidden="false" customHeight="true" outlineLevel="0" collapsed="false">
      <c r="A7" s="92" t="s">
        <v>197</v>
      </c>
      <c r="B7" s="96" t="str">
        <f aca="false">O1</f>
        <v>RUA CARLOS M. MURTA</v>
      </c>
      <c r="C7" s="96"/>
      <c r="D7" s="94"/>
      <c r="E7" s="25" t="s">
        <v>22</v>
      </c>
      <c r="F7" s="25"/>
      <c r="G7" s="25"/>
      <c r="H7" s="25"/>
      <c r="K7" s="10"/>
      <c r="L7" s="10"/>
      <c r="M7" s="10"/>
      <c r="N7" s="10"/>
      <c r="O7" s="10"/>
      <c r="P7" s="10"/>
      <c r="Q7" s="10"/>
      <c r="R7" s="10"/>
      <c r="S7" s="10"/>
      <c r="T7" s="10"/>
      <c r="U7" s="10"/>
      <c r="V7" s="10"/>
      <c r="W7" s="10"/>
      <c r="X7" s="10"/>
    </row>
    <row r="8" customFormat="false" ht="12.75" hidden="false" customHeight="false" outlineLevel="0" collapsed="false">
      <c r="A8" s="26" t="str">
        <f aca="false">Orçamentaria!A8</f>
        <v>MÊS DE REFERÊNCIA: SINAPI OUT/24, SETOP JUL/24, SUDECAP JUL/24,  SICRO JUL/24</v>
      </c>
      <c r="B8" s="26"/>
      <c r="C8" s="26"/>
      <c r="D8" s="26"/>
      <c r="E8" s="27" t="s">
        <v>25</v>
      </c>
      <c r="F8" s="28" t="s">
        <v>26</v>
      </c>
      <c r="G8" s="29"/>
      <c r="H8" s="30" t="s">
        <v>27</v>
      </c>
      <c r="K8" s="31"/>
      <c r="L8" s="31"/>
      <c r="M8" s="31" t="n">
        <v>1</v>
      </c>
      <c r="N8" s="31" t="n">
        <v>2</v>
      </c>
      <c r="O8" s="31" t="n">
        <v>3</v>
      </c>
      <c r="P8" s="31" t="n">
        <v>4</v>
      </c>
      <c r="Q8" s="31" t="n">
        <v>5</v>
      </c>
      <c r="R8" s="31" t="n">
        <v>6</v>
      </c>
      <c r="S8" s="31" t="n">
        <v>7</v>
      </c>
      <c r="T8" s="31" t="n">
        <v>8</v>
      </c>
      <c r="U8" s="31" t="n">
        <v>9</v>
      </c>
      <c r="V8" s="31"/>
      <c r="W8" s="31"/>
      <c r="X8" s="31"/>
    </row>
    <row r="9" customFormat="false" ht="13.5" hidden="false" customHeight="true" outlineLevel="0" collapsed="false">
      <c r="A9" s="32" t="s">
        <v>29</v>
      </c>
      <c r="B9" s="32"/>
      <c r="C9" s="32"/>
      <c r="D9" s="32"/>
      <c r="E9" s="27"/>
      <c r="F9" s="28"/>
      <c r="G9" s="33"/>
      <c r="H9" s="34" t="n">
        <v>0.3017</v>
      </c>
      <c r="I9" s="35" t="n">
        <f aca="false">1+1*H9</f>
        <v>1.3017</v>
      </c>
    </row>
    <row r="10" customFormat="false" ht="13.5" hidden="false" customHeight="false" outlineLevel="0" collapsed="false">
      <c r="A10" s="36"/>
      <c r="B10" s="36"/>
      <c r="C10" s="36"/>
      <c r="D10" s="36"/>
      <c r="E10" s="36"/>
      <c r="F10" s="36"/>
      <c r="G10" s="36"/>
      <c r="H10" s="36"/>
    </row>
    <row r="11" customFormat="false" ht="38.25" hidden="false" customHeight="false" outlineLevel="0" collapsed="false">
      <c r="A11" s="37" t="s">
        <v>32</v>
      </c>
      <c r="B11" s="38" t="s">
        <v>33</v>
      </c>
      <c r="C11" s="38" t="s">
        <v>34</v>
      </c>
      <c r="D11" s="38" t="s">
        <v>35</v>
      </c>
      <c r="E11" s="39" t="s">
        <v>36</v>
      </c>
      <c r="F11" s="40" t="s">
        <v>37</v>
      </c>
      <c r="G11" s="40" t="s">
        <v>38</v>
      </c>
      <c r="H11" s="41" t="s">
        <v>39</v>
      </c>
    </row>
    <row r="12" customFormat="false" ht="12.75" hidden="false" customHeight="false" outlineLevel="0" collapsed="false">
      <c r="A12" s="44" t="n">
        <v>1</v>
      </c>
      <c r="B12" s="45"/>
      <c r="C12" s="46" t="s">
        <v>0</v>
      </c>
      <c r="D12" s="47"/>
      <c r="E12" s="48"/>
      <c r="F12" s="49"/>
      <c r="G12" s="50" t="n">
        <v>0</v>
      </c>
      <c r="H12" s="51" t="n">
        <f aca="false">SUM(H14:H17)</f>
        <v>0</v>
      </c>
    </row>
    <row r="13" s="4" customFormat="true" ht="12.75" hidden="false" customHeight="true" outlineLevel="0" collapsed="false">
      <c r="A13" s="53" t="s">
        <v>42</v>
      </c>
      <c r="B13" s="54"/>
      <c r="C13" s="55" t="s">
        <v>0</v>
      </c>
      <c r="D13" s="54"/>
      <c r="E13" s="56"/>
      <c r="F13" s="57"/>
      <c r="G13" s="57" t="n">
        <v>0</v>
      </c>
      <c r="H13" s="58" t="n">
        <v>0</v>
      </c>
      <c r="I13" s="59"/>
      <c r="K13" s="6"/>
      <c r="L13" s="6"/>
      <c r="M13" s="19"/>
      <c r="N13" s="19"/>
      <c r="O13" s="19"/>
      <c r="P13" s="19"/>
      <c r="Q13" s="19"/>
      <c r="R13" s="19"/>
      <c r="S13" s="19"/>
      <c r="T13" s="19"/>
      <c r="U13" s="19"/>
      <c r="V13" s="19"/>
      <c r="W13" s="19"/>
      <c r="X13" s="19"/>
    </row>
    <row r="14" customFormat="false" ht="12.75" hidden="false" customHeight="false" outlineLevel="0" collapsed="false">
      <c r="A14" s="61" t="s">
        <v>43</v>
      </c>
      <c r="B14" s="62" t="s">
        <v>44</v>
      </c>
      <c r="C14" s="63" t="s">
        <v>45</v>
      </c>
      <c r="D14" s="64" t="s">
        <v>46</v>
      </c>
      <c r="E14" s="65" t="n">
        <f aca="false">O14</f>
        <v>0</v>
      </c>
      <c r="F14" s="66" t="n">
        <f aca="false">Orçamentaria!F14</f>
        <v>1670.48</v>
      </c>
      <c r="G14" s="67" t="n">
        <f aca="false">TRUNC(F14+(F14*$H$9),2)</f>
        <v>2174.46</v>
      </c>
      <c r="H14" s="68" t="n">
        <f aca="false">TRUNC(E14*G14,2)</f>
        <v>0</v>
      </c>
      <c r="I14" s="69" t="n">
        <f aca="false">H14/$H$81</f>
        <v>0</v>
      </c>
      <c r="K14" s="31" t="n">
        <v>1</v>
      </c>
      <c r="L14" s="31" t="n">
        <v>0</v>
      </c>
      <c r="M14" s="74" t="n">
        <v>0</v>
      </c>
      <c r="N14" s="74" t="n">
        <v>0</v>
      </c>
      <c r="O14" s="74" t="n">
        <v>0</v>
      </c>
      <c r="P14" s="74" t="n">
        <v>0</v>
      </c>
      <c r="Q14" s="74" t="n">
        <v>0</v>
      </c>
      <c r="R14" s="74" t="n">
        <v>0</v>
      </c>
      <c r="S14" s="74" t="n">
        <v>0</v>
      </c>
      <c r="T14" s="74" t="n">
        <v>0</v>
      </c>
      <c r="U14" s="74" t="n">
        <v>0</v>
      </c>
      <c r="V14" s="74" t="n">
        <v>0</v>
      </c>
      <c r="W14" s="74" t="n">
        <v>0</v>
      </c>
      <c r="X14" s="74" t="n">
        <v>0</v>
      </c>
    </row>
    <row r="15" customFormat="false" ht="25.5" hidden="false" customHeight="false" outlineLevel="0" collapsed="false">
      <c r="A15" s="61" t="s">
        <v>47</v>
      </c>
      <c r="B15" s="62" t="s">
        <v>48</v>
      </c>
      <c r="C15" s="63" t="s">
        <v>49</v>
      </c>
      <c r="D15" s="64" t="s">
        <v>50</v>
      </c>
      <c r="E15" s="65" t="n">
        <f aca="false">O15</f>
        <v>0</v>
      </c>
      <c r="F15" s="66" t="n">
        <f aca="false">Orçamentaria!F15</f>
        <v>1858.45</v>
      </c>
      <c r="G15" s="67" t="n">
        <f aca="false">TRUNC(F15+(F15*$H$9),2)</f>
        <v>2419.14</v>
      </c>
      <c r="H15" s="68" t="n">
        <f aca="false">TRUNC(E15*G15,2)</f>
        <v>0</v>
      </c>
      <c r="I15" s="69" t="n">
        <f aca="false">H15/$H$81</f>
        <v>0</v>
      </c>
      <c r="K15" s="31" t="n">
        <v>3</v>
      </c>
      <c r="L15" s="31" t="n">
        <v>0</v>
      </c>
      <c r="M15" s="74" t="n">
        <v>0</v>
      </c>
      <c r="N15" s="74" t="n">
        <v>0</v>
      </c>
      <c r="O15" s="74" t="n">
        <v>0</v>
      </c>
      <c r="P15" s="74" t="n">
        <v>0</v>
      </c>
      <c r="Q15" s="74" t="n">
        <v>0</v>
      </c>
      <c r="R15" s="74" t="n">
        <v>0</v>
      </c>
      <c r="S15" s="74" t="n">
        <v>0</v>
      </c>
      <c r="T15" s="74" t="n">
        <v>0</v>
      </c>
      <c r="U15" s="74" t="n">
        <v>0</v>
      </c>
      <c r="V15" s="74" t="n">
        <v>0</v>
      </c>
      <c r="W15" s="74" t="n">
        <v>0</v>
      </c>
      <c r="X15" s="74" t="n">
        <v>0</v>
      </c>
    </row>
    <row r="16" customFormat="false" ht="12.8" hidden="false" customHeight="false" outlineLevel="0" collapsed="false">
      <c r="A16" s="61" t="s">
        <v>51</v>
      </c>
      <c r="B16" s="75" t="n">
        <v>34498</v>
      </c>
      <c r="C16" s="63" t="s">
        <v>198</v>
      </c>
      <c r="D16" s="64" t="s">
        <v>46</v>
      </c>
      <c r="E16" s="65" t="n">
        <f aca="false">O16</f>
        <v>0</v>
      </c>
      <c r="F16" s="66" t="n">
        <f aca="false">Orçamentaria!F16</f>
        <v>118.07</v>
      </c>
      <c r="G16" s="67" t="n">
        <f aca="false">TRUNC(F16+(F16*$H$9),2)</f>
        <v>153.69</v>
      </c>
      <c r="H16" s="68" t="n">
        <f aca="false">TRUNC(E16*G16,2)</f>
        <v>0</v>
      </c>
      <c r="I16" s="69" t="n">
        <f aca="false">H16/$H$81</f>
        <v>0</v>
      </c>
      <c r="K16" s="31" t="n">
        <v>100</v>
      </c>
      <c r="L16" s="31" t="n">
        <v>0</v>
      </c>
      <c r="M16" s="74" t="n">
        <v>0</v>
      </c>
      <c r="N16" s="74" t="n">
        <v>0</v>
      </c>
      <c r="O16" s="74" t="n">
        <v>0</v>
      </c>
      <c r="P16" s="74" t="n">
        <v>0</v>
      </c>
      <c r="Q16" s="74" t="n">
        <v>0</v>
      </c>
      <c r="R16" s="74" t="n">
        <v>0</v>
      </c>
      <c r="S16" s="74" t="n">
        <v>0</v>
      </c>
      <c r="T16" s="74" t="n">
        <v>0</v>
      </c>
      <c r="U16" s="74" t="n">
        <v>0</v>
      </c>
      <c r="V16" s="74" t="n">
        <v>0</v>
      </c>
      <c r="W16" s="74" t="n">
        <v>0</v>
      </c>
      <c r="X16" s="74" t="n">
        <v>0</v>
      </c>
    </row>
    <row r="17" customFormat="false" ht="12.75" hidden="false" customHeight="false" outlineLevel="0" collapsed="false">
      <c r="A17" s="61" t="s">
        <v>53</v>
      </c>
      <c r="B17" s="75" t="s">
        <v>54</v>
      </c>
      <c r="C17" s="63" t="s">
        <v>55</v>
      </c>
      <c r="D17" s="64" t="s">
        <v>46</v>
      </c>
      <c r="E17" s="65" t="n">
        <f aca="false">O17</f>
        <v>0</v>
      </c>
      <c r="F17" s="66" t="n">
        <f aca="false">Orçamentaria!F17</f>
        <v>480</v>
      </c>
      <c r="G17" s="67" t="n">
        <f aca="false">TRUNC(F17+(F17*$H$9),2)</f>
        <v>624.81</v>
      </c>
      <c r="H17" s="68" t="n">
        <f aca="false">TRUNC(E17*G17,2)</f>
        <v>0</v>
      </c>
      <c r="I17" s="69" t="n">
        <f aca="false">H17/$H$81</f>
        <v>0</v>
      </c>
      <c r="K17" s="31" t="n">
        <v>28</v>
      </c>
      <c r="L17" s="31" t="n">
        <v>0</v>
      </c>
      <c r="M17" s="74" t="n">
        <v>0</v>
      </c>
      <c r="N17" s="74" t="n">
        <v>0</v>
      </c>
      <c r="O17" s="74" t="n">
        <v>0</v>
      </c>
      <c r="P17" s="74" t="n">
        <v>0</v>
      </c>
      <c r="Q17" s="74" t="n">
        <v>0</v>
      </c>
      <c r="R17" s="74" t="n">
        <v>0</v>
      </c>
      <c r="S17" s="74" t="n">
        <v>0</v>
      </c>
      <c r="T17" s="74" t="n">
        <v>0</v>
      </c>
      <c r="U17" s="74" t="n">
        <v>0</v>
      </c>
      <c r="V17" s="74" t="n">
        <v>0</v>
      </c>
      <c r="W17" s="74" t="n">
        <v>0</v>
      </c>
      <c r="X17" s="74" t="n">
        <v>0</v>
      </c>
    </row>
    <row r="18" customFormat="false" ht="12.75" hidden="false" customHeight="false" outlineLevel="0" collapsed="false">
      <c r="A18" s="44" t="n">
        <v>2</v>
      </c>
      <c r="B18" s="45"/>
      <c r="C18" s="46" t="s">
        <v>56</v>
      </c>
      <c r="D18" s="47"/>
      <c r="E18" s="48"/>
      <c r="F18" s="49"/>
      <c r="G18" s="50"/>
      <c r="H18" s="51" t="n">
        <f aca="false">SUM(H19:H22)</f>
        <v>131003.092</v>
      </c>
      <c r="I18" s="77"/>
      <c r="K18" s="31"/>
      <c r="L18" s="31"/>
      <c r="M18" s="74"/>
      <c r="N18" s="74"/>
      <c r="O18" s="74"/>
      <c r="P18" s="74"/>
      <c r="Q18" s="74"/>
      <c r="R18" s="74"/>
      <c r="S18" s="74"/>
      <c r="T18" s="74"/>
      <c r="U18" s="74"/>
      <c r="V18" s="74"/>
      <c r="W18" s="74"/>
      <c r="X18" s="74"/>
    </row>
    <row r="19" customFormat="false" ht="12.75" hidden="false" customHeight="false" outlineLevel="0" collapsed="false">
      <c r="A19" s="61" t="s">
        <v>57</v>
      </c>
      <c r="B19" s="75" t="n">
        <v>4011353</v>
      </c>
      <c r="C19" s="63" t="s">
        <v>58</v>
      </c>
      <c r="D19" s="64" t="s">
        <v>50</v>
      </c>
      <c r="E19" s="65" t="n">
        <f aca="false">O19</f>
        <v>1145.13</v>
      </c>
      <c r="F19" s="66" t="n">
        <f aca="false">Orçamentaria!F19</f>
        <v>0.27</v>
      </c>
      <c r="G19" s="67" t="n">
        <f aca="false">TRUNC(F19+(F19*$H$9),2)</f>
        <v>0.35</v>
      </c>
      <c r="H19" s="68" t="n">
        <f aca="false">TRUNC(E19*G19,2)</f>
        <v>400.79</v>
      </c>
      <c r="I19" s="69" t="n">
        <f aca="false">H19/$H$81</f>
        <v>0.00242107184370465</v>
      </c>
      <c r="K19" s="31" t="n">
        <v>0</v>
      </c>
      <c r="L19" s="31" t="n">
        <v>0</v>
      </c>
      <c r="M19" s="74" t="n">
        <v>1078.27</v>
      </c>
      <c r="N19" s="74" t="n">
        <v>3602.41</v>
      </c>
      <c r="O19" s="74" t="n">
        <v>1145.13</v>
      </c>
      <c r="P19" s="74" t="n">
        <v>832.32</v>
      </c>
      <c r="Q19" s="74" t="n">
        <v>3653.56</v>
      </c>
      <c r="R19" s="74" t="n">
        <v>1314.79</v>
      </c>
      <c r="S19" s="74" t="n">
        <v>3998.88</v>
      </c>
      <c r="T19" s="74" t="n">
        <v>8199.2</v>
      </c>
      <c r="U19" s="74" t="n">
        <v>0</v>
      </c>
      <c r="V19" s="74" t="n">
        <v>0</v>
      </c>
      <c r="W19" s="74" t="n">
        <v>0</v>
      </c>
      <c r="X19" s="74" t="n">
        <v>0</v>
      </c>
    </row>
    <row r="20" customFormat="false" ht="38.25" hidden="false" customHeight="false" outlineLevel="0" collapsed="false">
      <c r="A20" s="61" t="s">
        <v>59</v>
      </c>
      <c r="B20" s="75" t="n">
        <v>102330</v>
      </c>
      <c r="C20" s="63" t="s">
        <v>60</v>
      </c>
      <c r="D20" s="64" t="s">
        <v>61</v>
      </c>
      <c r="E20" s="65" t="n">
        <f aca="false">O20</f>
        <v>16.42345446</v>
      </c>
      <c r="F20" s="66" t="n">
        <f aca="false">Orçamentaria!F20</f>
        <v>1.39</v>
      </c>
      <c r="G20" s="67" t="n">
        <f aca="false">TRUNC(F20+(F20*$H$9),2)</f>
        <v>1.8</v>
      </c>
      <c r="H20" s="68" t="n">
        <f aca="false">TRUNC(E20*G20,3)</f>
        <v>29.562</v>
      </c>
      <c r="I20" s="69" t="n">
        <f aca="false">H20/$H$81</f>
        <v>0.000178576625773091</v>
      </c>
      <c r="K20" s="31" t="n">
        <v>0</v>
      </c>
      <c r="L20" s="31" t="n">
        <v>0</v>
      </c>
      <c r="M20" s="74" t="n">
        <v>15.410095705</v>
      </c>
      <c r="N20" s="74" t="n">
        <v>51.483842515</v>
      </c>
      <c r="O20" s="74" t="n">
        <v>16.42345446</v>
      </c>
      <c r="P20" s="74" t="n">
        <v>11.9791656</v>
      </c>
      <c r="Q20" s="74" t="n">
        <v>52.5838623</v>
      </c>
      <c r="R20" s="74" t="n">
        <v>18.790321285</v>
      </c>
      <c r="S20" s="74" t="n">
        <v>57.75582384</v>
      </c>
      <c r="T20" s="74" t="n">
        <v>118.4210456</v>
      </c>
      <c r="U20" s="74" t="n">
        <v>0</v>
      </c>
      <c r="V20" s="74" t="n">
        <v>0</v>
      </c>
      <c r="W20" s="74" t="n">
        <v>0</v>
      </c>
      <c r="X20" s="74" t="n">
        <v>0</v>
      </c>
    </row>
    <row r="21" customFormat="false" ht="38.25" hidden="false" customHeight="false" outlineLevel="0" collapsed="false">
      <c r="A21" s="61" t="s">
        <v>62</v>
      </c>
      <c r="B21" s="75" t="n">
        <v>95995</v>
      </c>
      <c r="C21" s="63" t="s">
        <v>63</v>
      </c>
      <c r="D21" s="64" t="s">
        <v>64</v>
      </c>
      <c r="E21" s="65" t="n">
        <f aca="false">O21</f>
        <v>51.53085</v>
      </c>
      <c r="F21" s="66" t="n">
        <f aca="false">Orçamentaria!F21</f>
        <v>1878.3</v>
      </c>
      <c r="G21" s="67" t="n">
        <f aca="false">TRUNC(F21+(F21*$H$9),5)</f>
        <v>2444.98311</v>
      </c>
      <c r="H21" s="68" t="n">
        <f aca="false">TRUNC(E21*G21,2)</f>
        <v>125992.05</v>
      </c>
      <c r="I21" s="69" t="n">
        <f aca="false">H21/$H$81</f>
        <v>0.761086366390451</v>
      </c>
      <c r="K21" s="31" t="n">
        <v>0</v>
      </c>
      <c r="L21" s="31" t="n">
        <v>0</v>
      </c>
      <c r="M21" s="74" t="n">
        <v>48.52215</v>
      </c>
      <c r="N21" s="74" t="n">
        <v>162.10845</v>
      </c>
      <c r="O21" s="74" t="n">
        <v>51.53085</v>
      </c>
      <c r="P21" s="74" t="n">
        <v>37.4544</v>
      </c>
      <c r="Q21" s="74" t="n">
        <v>164.4102</v>
      </c>
      <c r="R21" s="74" t="n">
        <v>59.16555</v>
      </c>
      <c r="S21" s="74" t="n">
        <v>179.9496</v>
      </c>
      <c r="T21" s="74" t="n">
        <v>368.964</v>
      </c>
      <c r="U21" s="74" t="n">
        <v>0</v>
      </c>
      <c r="V21" s="74" t="n">
        <v>0</v>
      </c>
      <c r="W21" s="74" t="n">
        <v>0</v>
      </c>
      <c r="X21" s="74" t="n">
        <v>0</v>
      </c>
    </row>
    <row r="22" customFormat="false" ht="38.25" hidden="false" customHeight="false" outlineLevel="0" collapsed="false">
      <c r="A22" s="61" t="s">
        <v>65</v>
      </c>
      <c r="B22" s="75" t="n">
        <v>95875</v>
      </c>
      <c r="C22" s="63" t="s">
        <v>66</v>
      </c>
      <c r="D22" s="64" t="s">
        <v>67</v>
      </c>
      <c r="E22" s="65" t="n">
        <f aca="false">O22</f>
        <v>1463.48</v>
      </c>
      <c r="F22" s="66" t="n">
        <f aca="false">Orçamentaria!F22</f>
        <v>2.41</v>
      </c>
      <c r="G22" s="67" t="n">
        <f aca="false">TRUNC(F22+(F22*$H$9),2)</f>
        <v>3.13</v>
      </c>
      <c r="H22" s="68" t="n">
        <f aca="false">TRUNC(E22*G22,2)</f>
        <v>4580.69</v>
      </c>
      <c r="I22" s="69" t="n">
        <f aca="false">H22/$H$81</f>
        <v>0.0276707991310648</v>
      </c>
      <c r="K22" s="31" t="n">
        <v>0</v>
      </c>
      <c r="L22" s="31" t="n">
        <v>0</v>
      </c>
      <c r="M22" s="74" t="n">
        <v>1373.18</v>
      </c>
      <c r="N22" s="74" t="n">
        <v>4587.67</v>
      </c>
      <c r="O22" s="74" t="n">
        <v>1463.48</v>
      </c>
      <c r="P22" s="74" t="n">
        <v>1067.45</v>
      </c>
      <c r="Q22" s="74" t="n">
        <v>4685.69</v>
      </c>
      <c r="R22" s="74" t="n">
        <v>1674.39</v>
      </c>
      <c r="S22" s="74" t="n">
        <v>5146.55856</v>
      </c>
      <c r="T22" s="74" t="n">
        <v>10552.37</v>
      </c>
      <c r="U22" s="74" t="n">
        <v>0</v>
      </c>
      <c r="V22" s="74" t="n">
        <v>0</v>
      </c>
      <c r="W22" s="74" t="n">
        <v>0</v>
      </c>
      <c r="X22" s="74" t="n">
        <v>0</v>
      </c>
    </row>
    <row r="23" customFormat="false" ht="12.75" hidden="false" customHeight="false" outlineLevel="0" collapsed="false">
      <c r="A23" s="44" t="n">
        <v>3</v>
      </c>
      <c r="B23" s="45"/>
      <c r="C23" s="46" t="s">
        <v>68</v>
      </c>
      <c r="D23" s="47"/>
      <c r="E23" s="48"/>
      <c r="F23" s="49"/>
      <c r="G23" s="50" t="n">
        <v>0</v>
      </c>
      <c r="H23" s="51" t="n">
        <f aca="false">SUM(H25:H63)</f>
        <v>0</v>
      </c>
      <c r="I23" s="59"/>
      <c r="K23" s="31"/>
      <c r="L23" s="31"/>
      <c r="M23" s="74"/>
      <c r="N23" s="74"/>
      <c r="O23" s="74"/>
      <c r="P23" s="74"/>
      <c r="Q23" s="74"/>
      <c r="R23" s="74"/>
      <c r="S23" s="74"/>
      <c r="T23" s="74"/>
      <c r="U23" s="74"/>
      <c r="V23" s="74"/>
      <c r="W23" s="74"/>
      <c r="X23" s="74"/>
    </row>
    <row r="24" s="4" customFormat="true" ht="12.75" hidden="false" customHeight="true" outlineLevel="0" collapsed="false">
      <c r="A24" s="53" t="s">
        <v>69</v>
      </c>
      <c r="B24" s="54"/>
      <c r="C24" s="55" t="s">
        <v>70</v>
      </c>
      <c r="D24" s="54"/>
      <c r="E24" s="56"/>
      <c r="F24" s="57"/>
      <c r="G24" s="57" t="n">
        <f aca="false">SUM(H25:H32)</f>
        <v>0</v>
      </c>
      <c r="H24" s="58" t="n">
        <v>0</v>
      </c>
      <c r="I24" s="59"/>
      <c r="K24" s="31"/>
      <c r="L24" s="31"/>
      <c r="M24" s="52"/>
      <c r="N24" s="52"/>
      <c r="O24" s="52"/>
      <c r="P24" s="52"/>
      <c r="Q24" s="52"/>
      <c r="R24" s="52"/>
      <c r="S24" s="52"/>
      <c r="T24" s="52"/>
      <c r="U24" s="52"/>
      <c r="V24" s="52"/>
      <c r="W24" s="52"/>
      <c r="X24" s="52"/>
    </row>
    <row r="25" customFormat="false" ht="25.5" hidden="false" customHeight="false" outlineLevel="0" collapsed="false">
      <c r="A25" s="61" t="s">
        <v>71</v>
      </c>
      <c r="B25" s="78" t="n">
        <v>97636</v>
      </c>
      <c r="C25" s="63" t="s">
        <v>72</v>
      </c>
      <c r="D25" s="64" t="s">
        <v>50</v>
      </c>
      <c r="E25" s="65" t="n">
        <f aca="false">O25</f>
        <v>0</v>
      </c>
      <c r="F25" s="66" t="n">
        <f aca="false">Orçamentaria!F25</f>
        <v>21.36</v>
      </c>
      <c r="G25" s="67" t="n">
        <f aca="false">TRUNC(F25+(F25*$H$9),2)</f>
        <v>27.8</v>
      </c>
      <c r="H25" s="68" t="n">
        <f aca="false">TRUNC(E25*G25,2)</f>
        <v>0</v>
      </c>
      <c r="I25" s="69" t="n">
        <f aca="false">H25/$H$81</f>
        <v>0</v>
      </c>
      <c r="K25" s="31" t="n">
        <v>0</v>
      </c>
      <c r="L25" s="31" t="n">
        <v>0</v>
      </c>
      <c r="M25" s="74" t="n">
        <v>0</v>
      </c>
      <c r="N25" s="74" t="n">
        <v>0</v>
      </c>
      <c r="O25" s="74" t="n">
        <v>0</v>
      </c>
      <c r="P25" s="74" t="n">
        <v>0</v>
      </c>
      <c r="Q25" s="74" t="n">
        <v>0</v>
      </c>
      <c r="R25" s="74" t="n">
        <v>0</v>
      </c>
      <c r="S25" s="74" t="n">
        <v>0</v>
      </c>
      <c r="T25" s="74" t="n">
        <v>0</v>
      </c>
      <c r="U25" s="74" t="n">
        <v>1452.21</v>
      </c>
      <c r="V25" s="74" t="n">
        <v>511.5</v>
      </c>
      <c r="W25" s="74" t="n">
        <v>112.86</v>
      </c>
      <c r="X25" s="74" t="n">
        <v>0</v>
      </c>
    </row>
    <row r="26" customFormat="false" ht="12.75" hidden="false" customHeight="false" outlineLevel="0" collapsed="false">
      <c r="A26" s="61" t="s">
        <v>73</v>
      </c>
      <c r="B26" s="78" t="s">
        <v>74</v>
      </c>
      <c r="C26" s="63" t="s">
        <v>75</v>
      </c>
      <c r="D26" s="64" t="s">
        <v>76</v>
      </c>
      <c r="E26" s="65" t="n">
        <f aca="false">O26</f>
        <v>0</v>
      </c>
      <c r="F26" s="66" t="n">
        <f aca="false">Orçamentaria!F26</f>
        <v>7.75</v>
      </c>
      <c r="G26" s="67" t="n">
        <f aca="false">TRUNC(F26+(F26*$H$9),2)</f>
        <v>10.08</v>
      </c>
      <c r="H26" s="68" t="n">
        <f aca="false">TRUNC(E26*G26,2)</f>
        <v>0</v>
      </c>
      <c r="I26" s="69" t="n">
        <f aca="false">H26/$H$81</f>
        <v>0</v>
      </c>
      <c r="K26" s="31" t="n">
        <v>0</v>
      </c>
      <c r="L26" s="31" t="n">
        <v>0</v>
      </c>
      <c r="M26" s="74" t="n">
        <v>0</v>
      </c>
      <c r="N26" s="74" t="n">
        <v>0</v>
      </c>
      <c r="O26" s="74" t="n">
        <v>0</v>
      </c>
      <c r="P26" s="74" t="n">
        <v>0</v>
      </c>
      <c r="Q26" s="74" t="n">
        <v>0</v>
      </c>
      <c r="R26" s="74" t="n">
        <v>0</v>
      </c>
      <c r="S26" s="74" t="n">
        <v>0</v>
      </c>
      <c r="T26" s="74" t="n">
        <v>0</v>
      </c>
      <c r="U26" s="74" t="n">
        <v>56.25</v>
      </c>
      <c r="V26" s="74" t="n">
        <v>31.5</v>
      </c>
      <c r="W26" s="74" t="n">
        <v>9</v>
      </c>
      <c r="X26" s="74" t="n">
        <v>0</v>
      </c>
    </row>
    <row r="27" customFormat="false" ht="38.25" hidden="false" customHeight="false" outlineLevel="0" collapsed="false">
      <c r="A27" s="61" t="s">
        <v>77</v>
      </c>
      <c r="B27" s="78" t="n">
        <v>98525</v>
      </c>
      <c r="C27" s="63" t="s">
        <v>78</v>
      </c>
      <c r="D27" s="64" t="s">
        <v>50</v>
      </c>
      <c r="E27" s="65" t="n">
        <f aca="false">O27</f>
        <v>0</v>
      </c>
      <c r="F27" s="66" t="n">
        <f aca="false">Orçamentaria!F27</f>
        <v>0.64</v>
      </c>
      <c r="G27" s="67" t="n">
        <f aca="false">TRUNC(F27+(F27*$H$9),2)</f>
        <v>0.83</v>
      </c>
      <c r="H27" s="68" t="n">
        <f aca="false">TRUNC(E27*G27,2)</f>
        <v>0</v>
      </c>
      <c r="I27" s="69" t="n">
        <f aca="false">H27/$H$81</f>
        <v>0</v>
      </c>
      <c r="K27" s="31" t="n">
        <v>0</v>
      </c>
      <c r="L27" s="31" t="n">
        <v>0</v>
      </c>
      <c r="M27" s="74" t="n">
        <v>0</v>
      </c>
      <c r="N27" s="74" t="n">
        <v>0</v>
      </c>
      <c r="O27" s="74" t="n">
        <v>0</v>
      </c>
      <c r="P27" s="74" t="n">
        <v>0</v>
      </c>
      <c r="Q27" s="74" t="n">
        <v>0</v>
      </c>
      <c r="R27" s="74" t="n">
        <v>0</v>
      </c>
      <c r="S27" s="74" t="n">
        <v>0</v>
      </c>
      <c r="T27" s="74" t="n">
        <v>0</v>
      </c>
      <c r="U27" s="74" t="n">
        <v>0</v>
      </c>
      <c r="V27" s="74" t="n">
        <v>0</v>
      </c>
      <c r="W27" s="74" t="n">
        <v>70.42</v>
      </c>
      <c r="X27" s="74" t="n">
        <v>0</v>
      </c>
    </row>
    <row r="28" customFormat="false" ht="51" hidden="false" customHeight="false" outlineLevel="0" collapsed="false">
      <c r="A28" s="61" t="s">
        <v>79</v>
      </c>
      <c r="B28" s="75" t="s">
        <v>80</v>
      </c>
      <c r="C28" s="63" t="s">
        <v>81</v>
      </c>
      <c r="D28" s="64" t="s">
        <v>82</v>
      </c>
      <c r="E28" s="65" t="n">
        <f aca="false">O28</f>
        <v>0</v>
      </c>
      <c r="F28" s="66" t="n">
        <f aca="false">Orçamentaria!F28</f>
        <v>232.29</v>
      </c>
      <c r="G28" s="67" t="n">
        <f aca="false">TRUNC(F28+(F28*$H$9),2)</f>
        <v>302.37</v>
      </c>
      <c r="H28" s="68" t="n">
        <f aca="false">TRUNC(E28*G28,2)</f>
        <v>0</v>
      </c>
      <c r="I28" s="69" t="n">
        <f aca="false">H28/$H$81</f>
        <v>0</v>
      </c>
      <c r="K28" s="31" t="n">
        <v>0</v>
      </c>
      <c r="L28" s="31" t="n">
        <v>0</v>
      </c>
      <c r="M28" s="74" t="n">
        <v>0</v>
      </c>
      <c r="N28" s="74" t="n">
        <v>0</v>
      </c>
      <c r="O28" s="74" t="n">
        <v>0</v>
      </c>
      <c r="P28" s="74" t="n">
        <v>0</v>
      </c>
      <c r="Q28" s="74" t="n">
        <v>0</v>
      </c>
      <c r="R28" s="74" t="n">
        <v>0</v>
      </c>
      <c r="S28" s="74" t="n">
        <v>0</v>
      </c>
      <c r="T28" s="74" t="n">
        <v>0</v>
      </c>
      <c r="U28" s="74" t="n">
        <v>2.81</v>
      </c>
      <c r="V28" s="74" t="n">
        <v>1.58</v>
      </c>
      <c r="W28" s="74" t="n">
        <v>0.45</v>
      </c>
      <c r="X28" s="74" t="n">
        <v>0</v>
      </c>
    </row>
    <row r="29" customFormat="false" ht="25.5" hidden="false" customHeight="false" outlineLevel="0" collapsed="false">
      <c r="A29" s="61" t="s">
        <v>83</v>
      </c>
      <c r="B29" s="75" t="n">
        <v>1600404</v>
      </c>
      <c r="C29" s="63" t="s">
        <v>84</v>
      </c>
      <c r="D29" s="64" t="s">
        <v>85</v>
      </c>
      <c r="E29" s="65" t="n">
        <f aca="false">O29</f>
        <v>0</v>
      </c>
      <c r="F29" s="66" t="n">
        <f aca="false">Orçamentaria!F29</f>
        <v>9.74</v>
      </c>
      <c r="G29" s="67" t="n">
        <f aca="false">TRUNC(F29+(F29*$H$9),2)</f>
        <v>12.67</v>
      </c>
      <c r="H29" s="68" t="n">
        <f aca="false">TRUNC(E29*G29,2)</f>
        <v>0</v>
      </c>
      <c r="I29" s="69" t="n">
        <f aca="false">H29/$H$81</f>
        <v>0</v>
      </c>
      <c r="K29" s="31" t="n">
        <v>0</v>
      </c>
      <c r="L29" s="31" t="n">
        <v>0</v>
      </c>
      <c r="M29" s="74" t="n">
        <v>0</v>
      </c>
      <c r="N29" s="74" t="n">
        <v>0</v>
      </c>
      <c r="O29" s="74" t="n">
        <v>0</v>
      </c>
      <c r="P29" s="74" t="n">
        <v>0</v>
      </c>
      <c r="Q29" s="74" t="n">
        <v>0</v>
      </c>
      <c r="R29" s="74" t="n">
        <v>0</v>
      </c>
      <c r="S29" s="74" t="n">
        <v>0</v>
      </c>
      <c r="T29" s="74" t="n">
        <v>0</v>
      </c>
      <c r="U29" s="74" t="n">
        <v>93.63</v>
      </c>
      <c r="V29" s="74" t="n">
        <v>273.88</v>
      </c>
      <c r="W29" s="74" t="n">
        <v>0</v>
      </c>
      <c r="X29" s="74" t="n">
        <v>0</v>
      </c>
    </row>
    <row r="30" customFormat="false" ht="51" hidden="false" customHeight="false" outlineLevel="0" collapsed="false">
      <c r="A30" s="61" t="s">
        <v>86</v>
      </c>
      <c r="B30" s="75" t="n">
        <v>100973</v>
      </c>
      <c r="C30" s="63" t="s">
        <v>87</v>
      </c>
      <c r="D30" s="64" t="s">
        <v>64</v>
      </c>
      <c r="E30" s="65" t="n">
        <f aca="false">O30</f>
        <v>0</v>
      </c>
      <c r="F30" s="66" t="n">
        <f aca="false">Orçamentaria!F30</f>
        <v>8.76</v>
      </c>
      <c r="G30" s="67" t="n">
        <f aca="false">TRUNC(F30+(F30*$H$9),2)</f>
        <v>11.4</v>
      </c>
      <c r="H30" s="68" t="n">
        <f aca="false">TRUNC(E30*G30,2)</f>
        <v>0</v>
      </c>
      <c r="I30" s="69" t="n">
        <f aca="false">H30/$H$81</f>
        <v>0</v>
      </c>
      <c r="K30" s="31" t="n">
        <v>0</v>
      </c>
      <c r="L30" s="31" t="n">
        <v>0</v>
      </c>
      <c r="M30" s="74" t="n">
        <v>0</v>
      </c>
      <c r="N30" s="74" t="n">
        <v>0</v>
      </c>
      <c r="O30" s="74" t="n">
        <v>0</v>
      </c>
      <c r="P30" s="74" t="n">
        <v>0</v>
      </c>
      <c r="Q30" s="74" t="n">
        <v>0</v>
      </c>
      <c r="R30" s="74" t="n">
        <v>0</v>
      </c>
      <c r="S30" s="74" t="n">
        <v>0</v>
      </c>
      <c r="T30" s="74" t="n">
        <v>0</v>
      </c>
      <c r="U30" s="74" t="n">
        <v>126.92</v>
      </c>
      <c r="V30" s="74" t="n">
        <v>105.72</v>
      </c>
      <c r="W30" s="74" t="n">
        <v>8.87</v>
      </c>
      <c r="X30" s="74" t="n">
        <v>0</v>
      </c>
    </row>
    <row r="31" customFormat="false" ht="38.25" hidden="false" customHeight="false" outlineLevel="0" collapsed="false">
      <c r="A31" s="61" t="s">
        <v>88</v>
      </c>
      <c r="B31" s="75" t="n">
        <v>97914</v>
      </c>
      <c r="C31" s="63" t="s">
        <v>89</v>
      </c>
      <c r="D31" s="64" t="s">
        <v>67</v>
      </c>
      <c r="E31" s="65" t="n">
        <f aca="false">O31</f>
        <v>0</v>
      </c>
      <c r="F31" s="66" t="n">
        <f aca="false">Orçamentaria!F31</f>
        <v>2.9</v>
      </c>
      <c r="G31" s="67" t="n">
        <f aca="false">TRUNC(F31+(F31*$H$9),2)</f>
        <v>3.77</v>
      </c>
      <c r="H31" s="68" t="n">
        <f aca="false">TRUNC(E31*G31,2)</f>
        <v>0</v>
      </c>
      <c r="I31" s="69" t="n">
        <f aca="false">H31/$H$81</f>
        <v>0</v>
      </c>
      <c r="K31" s="31" t="n">
        <v>0</v>
      </c>
      <c r="L31" s="31" t="n">
        <v>0</v>
      </c>
      <c r="M31" s="74" t="n">
        <v>0</v>
      </c>
      <c r="N31" s="74" t="n">
        <v>0</v>
      </c>
      <c r="O31" s="74" t="n">
        <v>0</v>
      </c>
      <c r="P31" s="74" t="n">
        <v>0</v>
      </c>
      <c r="Q31" s="74" t="n">
        <v>0</v>
      </c>
      <c r="R31" s="74" t="n">
        <v>0</v>
      </c>
      <c r="S31" s="74" t="n">
        <v>0</v>
      </c>
      <c r="T31" s="74" t="n">
        <v>0</v>
      </c>
      <c r="U31" s="74" t="n">
        <v>259.93</v>
      </c>
      <c r="V31" s="74" t="n">
        <v>96.53</v>
      </c>
      <c r="W31" s="74" t="n">
        <v>22.18</v>
      </c>
      <c r="X31" s="74" t="n">
        <v>0</v>
      </c>
    </row>
    <row r="32" customFormat="false" ht="51" hidden="false" customHeight="false" outlineLevel="0" collapsed="false">
      <c r="A32" s="61" t="s">
        <v>90</v>
      </c>
      <c r="B32" s="75" t="n">
        <v>91283</v>
      </c>
      <c r="C32" s="63" t="s">
        <v>91</v>
      </c>
      <c r="D32" s="64" t="s">
        <v>92</v>
      </c>
      <c r="E32" s="65" t="n">
        <f aca="false">O32</f>
        <v>0</v>
      </c>
      <c r="F32" s="66" t="n">
        <f aca="false">Orçamentaria!F32</f>
        <v>10.58</v>
      </c>
      <c r="G32" s="67" t="n">
        <f aca="false">TRUNC(F32+(F32*$H$9),2)</f>
        <v>13.77</v>
      </c>
      <c r="H32" s="68" t="n">
        <f aca="false">TRUNC(E32*G32,2)</f>
        <v>0</v>
      </c>
      <c r="I32" s="69" t="n">
        <f aca="false">H32/$H$81</f>
        <v>0</v>
      </c>
      <c r="K32" s="31" t="n">
        <v>0</v>
      </c>
      <c r="L32" s="31" t="n">
        <v>0</v>
      </c>
      <c r="M32" s="74" t="n">
        <v>0</v>
      </c>
      <c r="N32" s="74" t="n">
        <v>0</v>
      </c>
      <c r="O32" s="74" t="n">
        <v>0</v>
      </c>
      <c r="P32" s="74" t="n">
        <v>0</v>
      </c>
      <c r="Q32" s="74" t="n">
        <v>0</v>
      </c>
      <c r="R32" s="74" t="n">
        <v>0</v>
      </c>
      <c r="S32" s="74" t="n">
        <v>0</v>
      </c>
      <c r="T32" s="74" t="n">
        <v>0</v>
      </c>
      <c r="U32" s="74" t="n">
        <v>0.8</v>
      </c>
      <c r="V32" s="74" t="n">
        <v>0.45</v>
      </c>
      <c r="W32" s="74" t="n">
        <v>0.13</v>
      </c>
      <c r="X32" s="74" t="n">
        <v>0</v>
      </c>
    </row>
    <row r="33" s="4" customFormat="true" ht="12.75" hidden="false" customHeight="true" outlineLevel="0" collapsed="false">
      <c r="A33" s="53" t="s">
        <v>93</v>
      </c>
      <c r="B33" s="54"/>
      <c r="C33" s="55" t="s">
        <v>94</v>
      </c>
      <c r="D33" s="54"/>
      <c r="E33" s="56"/>
      <c r="F33" s="57"/>
      <c r="G33" s="57" t="n">
        <f aca="false">SUM(H34:H41)</f>
        <v>0</v>
      </c>
      <c r="H33" s="58" t="n">
        <v>0</v>
      </c>
      <c r="I33" s="59"/>
      <c r="K33" s="31"/>
      <c r="L33" s="31"/>
      <c r="M33" s="52"/>
      <c r="N33" s="52"/>
      <c r="O33" s="52"/>
      <c r="P33" s="52"/>
      <c r="Q33" s="52"/>
      <c r="R33" s="52"/>
      <c r="S33" s="52"/>
      <c r="T33" s="52"/>
      <c r="U33" s="52"/>
      <c r="V33" s="52"/>
      <c r="W33" s="52"/>
      <c r="X33" s="52"/>
    </row>
    <row r="34" customFormat="false" ht="63.75" hidden="false" customHeight="false" outlineLevel="0" collapsed="false">
      <c r="A34" s="61" t="s">
        <v>95</v>
      </c>
      <c r="B34" s="75" t="n">
        <v>102306</v>
      </c>
      <c r="C34" s="63" t="s">
        <v>96</v>
      </c>
      <c r="D34" s="64" t="s">
        <v>64</v>
      </c>
      <c r="E34" s="65" t="n">
        <f aca="false">O34</f>
        <v>0</v>
      </c>
      <c r="F34" s="66" t="n">
        <f aca="false">Orçamentaria!F34</f>
        <v>12.79</v>
      </c>
      <c r="G34" s="67" t="n">
        <f aca="false">TRUNC(F34+(F34*$H$9),2)</f>
        <v>16.64</v>
      </c>
      <c r="H34" s="68" t="n">
        <f aca="false">TRUNC(E34*G34,2)</f>
        <v>0</v>
      </c>
      <c r="I34" s="69" t="n">
        <f aca="false">H34/$H$81</f>
        <v>0</v>
      </c>
      <c r="K34" s="31" t="n">
        <v>0</v>
      </c>
      <c r="L34" s="31" t="n">
        <v>0</v>
      </c>
      <c r="M34" s="74" t="n">
        <v>0</v>
      </c>
      <c r="N34" s="74" t="n">
        <v>0</v>
      </c>
      <c r="O34" s="74" t="n">
        <v>0</v>
      </c>
      <c r="P34" s="74" t="n">
        <v>0</v>
      </c>
      <c r="Q34" s="74" t="n">
        <v>0</v>
      </c>
      <c r="R34" s="74" t="n">
        <v>0</v>
      </c>
      <c r="S34" s="74" t="n">
        <v>0</v>
      </c>
      <c r="T34" s="74" t="n">
        <v>0</v>
      </c>
      <c r="U34" s="74" t="n">
        <v>105</v>
      </c>
      <c r="V34" s="74" t="n">
        <v>58.8</v>
      </c>
      <c r="W34" s="74" t="n">
        <v>169.29</v>
      </c>
      <c r="X34" s="74" t="n">
        <v>0</v>
      </c>
    </row>
    <row r="35" customFormat="false" ht="63.75" hidden="false" customHeight="false" outlineLevel="0" collapsed="false">
      <c r="A35" s="61" t="s">
        <v>97</v>
      </c>
      <c r="B35" s="75" t="n">
        <v>102308</v>
      </c>
      <c r="C35" s="63" t="s">
        <v>98</v>
      </c>
      <c r="D35" s="64" t="s">
        <v>64</v>
      </c>
      <c r="E35" s="65" t="n">
        <f aca="false">O35</f>
        <v>0</v>
      </c>
      <c r="F35" s="66" t="n">
        <f aca="false">Orçamentaria!F35</f>
        <v>11.01</v>
      </c>
      <c r="G35" s="67" t="n">
        <f aca="false">TRUNC(F35+(F35*$H$9),2)</f>
        <v>14.33</v>
      </c>
      <c r="H35" s="68" t="n">
        <f aca="false">TRUNC(E35*G35,2)</f>
        <v>0</v>
      </c>
      <c r="I35" s="69" t="n">
        <f aca="false">H35/$H$81</f>
        <v>0</v>
      </c>
      <c r="K35" s="31" t="n">
        <v>0</v>
      </c>
      <c r="L35" s="31" t="n">
        <v>0</v>
      </c>
      <c r="M35" s="74" t="n">
        <v>0</v>
      </c>
      <c r="N35" s="74" t="n">
        <v>0</v>
      </c>
      <c r="O35" s="74" t="n">
        <v>0</v>
      </c>
      <c r="P35" s="74" t="n">
        <v>0</v>
      </c>
      <c r="Q35" s="74" t="n">
        <v>0</v>
      </c>
      <c r="R35" s="74" t="n">
        <v>0</v>
      </c>
      <c r="S35" s="74" t="n">
        <v>0</v>
      </c>
      <c r="T35" s="74" t="n">
        <v>0</v>
      </c>
      <c r="U35" s="74" t="n">
        <v>3455.53</v>
      </c>
      <c r="V35" s="74" t="n">
        <v>927.14</v>
      </c>
      <c r="W35" s="74" t="n">
        <v>0</v>
      </c>
      <c r="X35" s="74" t="n">
        <v>0</v>
      </c>
    </row>
    <row r="36" customFormat="false" ht="63.75" hidden="false" customHeight="false" outlineLevel="0" collapsed="false">
      <c r="A36" s="61" t="s">
        <v>99</v>
      </c>
      <c r="B36" s="75" t="n">
        <v>102309</v>
      </c>
      <c r="C36" s="63" t="s">
        <v>100</v>
      </c>
      <c r="D36" s="64" t="s">
        <v>64</v>
      </c>
      <c r="E36" s="65" t="n">
        <f aca="false">O36</f>
        <v>0</v>
      </c>
      <c r="F36" s="66" t="n">
        <f aca="false">Orçamentaria!F36</f>
        <v>10.42</v>
      </c>
      <c r="G36" s="67" t="n">
        <f aca="false">TRUNC(F36+(F36*$H$9),2)</f>
        <v>13.56</v>
      </c>
      <c r="H36" s="68" t="n">
        <f aca="false">TRUNC(E36*G36,2)</f>
        <v>0</v>
      </c>
      <c r="I36" s="69" t="n">
        <f aca="false">H36/$H$81</f>
        <v>0</v>
      </c>
      <c r="K36" s="31" t="n">
        <v>0</v>
      </c>
      <c r="L36" s="31" t="n">
        <v>0</v>
      </c>
      <c r="M36" s="74" t="n">
        <v>0</v>
      </c>
      <c r="N36" s="74" t="n">
        <v>0</v>
      </c>
      <c r="O36" s="74" t="n">
        <v>0</v>
      </c>
      <c r="P36" s="74" t="n">
        <v>0</v>
      </c>
      <c r="Q36" s="74" t="n">
        <v>0</v>
      </c>
      <c r="R36" s="74" t="n">
        <v>0</v>
      </c>
      <c r="S36" s="74" t="n">
        <v>0</v>
      </c>
      <c r="T36" s="74" t="n">
        <v>0</v>
      </c>
      <c r="U36" s="74" t="n">
        <v>0</v>
      </c>
      <c r="V36" s="74" t="n">
        <v>294.06</v>
      </c>
      <c r="W36" s="74" t="n">
        <v>0</v>
      </c>
      <c r="X36" s="74" t="n">
        <v>0</v>
      </c>
    </row>
    <row r="37" customFormat="false" ht="51" hidden="false" customHeight="false" outlineLevel="0" collapsed="false">
      <c r="A37" s="61" t="s">
        <v>101</v>
      </c>
      <c r="B37" s="75" t="n">
        <v>100978</v>
      </c>
      <c r="C37" s="63" t="s">
        <v>102</v>
      </c>
      <c r="D37" s="64" t="s">
        <v>64</v>
      </c>
      <c r="E37" s="65" t="n">
        <f aca="false">O37</f>
        <v>0</v>
      </c>
      <c r="F37" s="66" t="n">
        <f aca="false">Orçamentaria!F37</f>
        <v>6.8</v>
      </c>
      <c r="G37" s="67" t="n">
        <f aca="false">TRUNC(F37+(F37*$H$9),2)</f>
        <v>8.85</v>
      </c>
      <c r="H37" s="68" t="n">
        <f aca="false">TRUNC(E37*G37,2)</f>
        <v>0</v>
      </c>
      <c r="I37" s="69" t="n">
        <f aca="false">H37/$H$81</f>
        <v>0</v>
      </c>
      <c r="K37" s="31" t="n">
        <v>0</v>
      </c>
      <c r="L37" s="31" t="n">
        <v>0</v>
      </c>
      <c r="M37" s="74" t="n">
        <v>0</v>
      </c>
      <c r="N37" s="74" t="n">
        <v>0</v>
      </c>
      <c r="O37" s="74" t="n">
        <v>0</v>
      </c>
      <c r="P37" s="74" t="n">
        <v>0</v>
      </c>
      <c r="Q37" s="74" t="n">
        <v>0</v>
      </c>
      <c r="R37" s="74" t="n">
        <v>0</v>
      </c>
      <c r="S37" s="74" t="n">
        <v>0</v>
      </c>
      <c r="T37" s="74" t="n">
        <v>0</v>
      </c>
      <c r="U37" s="74" t="n">
        <v>1389.43</v>
      </c>
      <c r="V37" s="74" t="n">
        <v>496.43</v>
      </c>
      <c r="W37" s="74" t="n">
        <v>67.8</v>
      </c>
      <c r="X37" s="74" t="n">
        <v>0</v>
      </c>
    </row>
    <row r="38" customFormat="false" ht="38.25" hidden="false" customHeight="false" outlineLevel="0" collapsed="false">
      <c r="A38" s="61" t="s">
        <v>103</v>
      </c>
      <c r="B38" s="75" t="n">
        <v>95875</v>
      </c>
      <c r="C38" s="63" t="s">
        <v>66</v>
      </c>
      <c r="D38" s="64" t="s">
        <v>67</v>
      </c>
      <c r="E38" s="65" t="n">
        <f aca="false">O38</f>
        <v>0</v>
      </c>
      <c r="F38" s="66" t="n">
        <f aca="false">Orçamentaria!F38</f>
        <v>2.41</v>
      </c>
      <c r="G38" s="67" t="n">
        <f aca="false">TRUNC(F38+(F38*$H$9),2)</f>
        <v>3.13</v>
      </c>
      <c r="H38" s="68" t="n">
        <f aca="false">TRUNC(E38*G38,2)</f>
        <v>0</v>
      </c>
      <c r="I38" s="69" t="n">
        <f aca="false">H38/$H$81</f>
        <v>0</v>
      </c>
      <c r="K38" s="31" t="n">
        <v>0</v>
      </c>
      <c r="L38" s="31" t="n">
        <v>0</v>
      </c>
      <c r="M38" s="74" t="n">
        <v>0</v>
      </c>
      <c r="N38" s="74" t="n">
        <v>0</v>
      </c>
      <c r="O38" s="74" t="n">
        <v>0</v>
      </c>
      <c r="P38" s="74" t="n">
        <v>0</v>
      </c>
      <c r="Q38" s="74" t="n">
        <v>0</v>
      </c>
      <c r="R38" s="74" t="n">
        <v>0</v>
      </c>
      <c r="S38" s="74" t="n">
        <v>0</v>
      </c>
      <c r="T38" s="74" t="n">
        <v>0</v>
      </c>
      <c r="U38" s="74" t="n">
        <v>18201.47</v>
      </c>
      <c r="V38" s="74" t="n">
        <v>6503.25</v>
      </c>
      <c r="W38" s="74" t="n">
        <v>888.18</v>
      </c>
      <c r="X38" s="74" t="n">
        <v>0</v>
      </c>
    </row>
    <row r="39" customFormat="false" ht="25.5" hidden="false" customHeight="false" outlineLevel="0" collapsed="false">
      <c r="A39" s="61" t="s">
        <v>104</v>
      </c>
      <c r="B39" s="75" t="n">
        <v>93382</v>
      </c>
      <c r="C39" s="63" t="s">
        <v>105</v>
      </c>
      <c r="D39" s="64" t="s">
        <v>64</v>
      </c>
      <c r="E39" s="65" t="n">
        <f aca="false">O39</f>
        <v>0</v>
      </c>
      <c r="F39" s="66" t="n">
        <f aca="false">Orçamentaria!F39</f>
        <v>23.73</v>
      </c>
      <c r="G39" s="67" t="n">
        <f aca="false">TRUNC(F39+(F39*$H$9),2)</f>
        <v>30.88</v>
      </c>
      <c r="H39" s="68" t="n">
        <f aca="false">TRUNC(E39*G39,2)</f>
        <v>0</v>
      </c>
      <c r="I39" s="69" t="n">
        <f aca="false">H39/$H$81</f>
        <v>0</v>
      </c>
      <c r="K39" s="31" t="n">
        <v>0</v>
      </c>
      <c r="L39" s="31" t="n">
        <v>0</v>
      </c>
      <c r="M39" s="74" t="n">
        <v>0</v>
      </c>
      <c r="N39" s="74" t="n">
        <v>0</v>
      </c>
      <c r="O39" s="74" t="n">
        <v>0</v>
      </c>
      <c r="P39" s="74" t="n">
        <v>0</v>
      </c>
      <c r="Q39" s="74" t="n">
        <v>0</v>
      </c>
      <c r="R39" s="74" t="n">
        <v>0</v>
      </c>
      <c r="S39" s="74" t="n">
        <v>0</v>
      </c>
      <c r="T39" s="74" t="n">
        <v>0</v>
      </c>
      <c r="U39" s="74" t="n">
        <v>2491.74</v>
      </c>
      <c r="V39" s="74" t="n">
        <v>898.13</v>
      </c>
      <c r="W39" s="74" t="n">
        <v>117.14</v>
      </c>
      <c r="X39" s="74" t="n">
        <v>0</v>
      </c>
    </row>
    <row r="40" customFormat="false" ht="38.25" hidden="false" customHeight="false" outlineLevel="0" collapsed="false">
      <c r="A40" s="61" t="s">
        <v>106</v>
      </c>
      <c r="B40" s="75" t="n">
        <v>101579</v>
      </c>
      <c r="C40" s="63" t="s">
        <v>107</v>
      </c>
      <c r="D40" s="64" t="s">
        <v>50</v>
      </c>
      <c r="E40" s="65" t="n">
        <f aca="false">O40</f>
        <v>0</v>
      </c>
      <c r="F40" s="66" t="n">
        <f aca="false">Orçamentaria!F40</f>
        <v>48.03</v>
      </c>
      <c r="G40" s="67" t="n">
        <f aca="false">TRUNC(F40+(F40*$H$9),2)</f>
        <v>62.52</v>
      </c>
      <c r="H40" s="68" t="n">
        <f aca="false">TRUNC(E40*G40,2)</f>
        <v>0</v>
      </c>
      <c r="I40" s="69" t="n">
        <f aca="false">H40/$H$81</f>
        <v>0</v>
      </c>
      <c r="K40" s="31" t="n">
        <v>0</v>
      </c>
      <c r="L40" s="31" t="n">
        <v>0</v>
      </c>
      <c r="M40" s="74" t="n">
        <v>0</v>
      </c>
      <c r="N40" s="74" t="n">
        <v>0</v>
      </c>
      <c r="O40" s="74" t="n">
        <v>0</v>
      </c>
      <c r="P40" s="74" t="n">
        <v>0</v>
      </c>
      <c r="Q40" s="74" t="n">
        <v>0</v>
      </c>
      <c r="R40" s="74" t="n">
        <v>0</v>
      </c>
      <c r="S40" s="74" t="n">
        <v>0</v>
      </c>
      <c r="T40" s="74" t="n">
        <v>0</v>
      </c>
      <c r="U40" s="74" t="n">
        <v>3881.5</v>
      </c>
      <c r="V40" s="74" t="n">
        <v>993.59</v>
      </c>
      <c r="W40" s="74" t="n">
        <v>0</v>
      </c>
      <c r="X40" s="74" t="n">
        <v>0</v>
      </c>
    </row>
    <row r="41" customFormat="false" ht="38.25" hidden="false" customHeight="false" outlineLevel="0" collapsed="false">
      <c r="A41" s="61" t="s">
        <v>108</v>
      </c>
      <c r="B41" s="75" t="n">
        <v>101587</v>
      </c>
      <c r="C41" s="63" t="s">
        <v>109</v>
      </c>
      <c r="D41" s="64" t="s">
        <v>50</v>
      </c>
      <c r="E41" s="65" t="n">
        <f aca="false">O41</f>
        <v>0</v>
      </c>
      <c r="F41" s="66" t="n">
        <f aca="false">Orçamentaria!F41</f>
        <v>71.51</v>
      </c>
      <c r="G41" s="67" t="n">
        <f aca="false">TRUNC(F41+(F41*$H$9),2)</f>
        <v>93.08</v>
      </c>
      <c r="H41" s="68" t="n">
        <f aca="false">TRUNC(E41*G41,2)</f>
        <v>0</v>
      </c>
      <c r="I41" s="69" t="n">
        <f aca="false">H41/$H$81</f>
        <v>0</v>
      </c>
      <c r="K41" s="31" t="n">
        <v>0</v>
      </c>
      <c r="L41" s="31" t="n">
        <v>0</v>
      </c>
      <c r="M41" s="74" t="n">
        <v>0</v>
      </c>
      <c r="N41" s="74" t="n">
        <v>0</v>
      </c>
      <c r="O41" s="74" t="n">
        <v>0</v>
      </c>
      <c r="P41" s="74" t="n">
        <v>0</v>
      </c>
      <c r="Q41" s="74" t="n">
        <v>0</v>
      </c>
      <c r="R41" s="74" t="n">
        <v>0</v>
      </c>
      <c r="S41" s="74" t="n">
        <v>0</v>
      </c>
      <c r="T41" s="74" t="n">
        <v>0</v>
      </c>
      <c r="U41" s="74" t="n">
        <v>0</v>
      </c>
      <c r="V41" s="74" t="n">
        <v>283.02</v>
      </c>
      <c r="W41" s="74" t="n">
        <v>0</v>
      </c>
      <c r="X41" s="74" t="n">
        <v>0</v>
      </c>
    </row>
    <row r="42" s="4" customFormat="true" ht="12.75" hidden="false" customHeight="true" outlineLevel="0" collapsed="false">
      <c r="A42" s="53" t="s">
        <v>110</v>
      </c>
      <c r="B42" s="54"/>
      <c r="C42" s="55" t="s">
        <v>111</v>
      </c>
      <c r="D42" s="54"/>
      <c r="E42" s="56"/>
      <c r="F42" s="57"/>
      <c r="G42" s="57" t="n">
        <f aca="false">SUM(H43:H57)</f>
        <v>0</v>
      </c>
      <c r="H42" s="58" t="n">
        <v>0</v>
      </c>
      <c r="I42" s="59"/>
      <c r="K42" s="31"/>
      <c r="L42" s="31"/>
      <c r="M42" s="52"/>
      <c r="N42" s="52"/>
      <c r="O42" s="52"/>
      <c r="P42" s="52"/>
      <c r="Q42" s="52"/>
      <c r="R42" s="52"/>
      <c r="S42" s="52"/>
      <c r="T42" s="52"/>
      <c r="U42" s="52"/>
      <c r="V42" s="52"/>
      <c r="W42" s="52"/>
      <c r="X42" s="52"/>
    </row>
    <row r="43" customFormat="false" ht="51" hidden="false" customHeight="false" outlineLevel="0" collapsed="false">
      <c r="A43" s="61" t="s">
        <v>112</v>
      </c>
      <c r="B43" s="75" t="n">
        <v>92851</v>
      </c>
      <c r="C43" s="63" t="s">
        <v>113</v>
      </c>
      <c r="D43" s="64" t="s">
        <v>76</v>
      </c>
      <c r="E43" s="65" t="n">
        <f aca="false">O43</f>
        <v>0</v>
      </c>
      <c r="F43" s="66" t="n">
        <f aca="false">Orçamentaria!F43</f>
        <v>231.25</v>
      </c>
      <c r="G43" s="67" t="n">
        <f aca="false">TRUNC(F43*$H$9+F43,2)</f>
        <v>301.01</v>
      </c>
      <c r="H43" s="68" t="n">
        <f aca="false">TRUNC(E43*G43,2)</f>
        <v>0</v>
      </c>
      <c r="I43" s="69" t="n">
        <f aca="false">H43/$H$81</f>
        <v>0</v>
      </c>
      <c r="K43" s="31" t="n">
        <v>0</v>
      </c>
      <c r="L43" s="31" t="n">
        <v>0</v>
      </c>
      <c r="M43" s="74" t="n">
        <v>0</v>
      </c>
      <c r="N43" s="74" t="n">
        <v>0</v>
      </c>
      <c r="O43" s="74" t="n">
        <v>0</v>
      </c>
      <c r="P43" s="74" t="n">
        <v>0</v>
      </c>
      <c r="Q43" s="74" t="n">
        <v>0</v>
      </c>
      <c r="R43" s="74" t="n">
        <v>0</v>
      </c>
      <c r="S43" s="74" t="n">
        <v>0</v>
      </c>
      <c r="T43" s="74" t="n">
        <v>0</v>
      </c>
      <c r="U43" s="74" t="n">
        <v>70</v>
      </c>
      <c r="V43" s="74" t="n">
        <v>39.2</v>
      </c>
      <c r="W43" s="74" t="n">
        <v>112.86</v>
      </c>
      <c r="X43" s="74" t="n">
        <v>0</v>
      </c>
    </row>
    <row r="44" customFormat="false" ht="51" hidden="false" customHeight="false" outlineLevel="0" collapsed="false">
      <c r="A44" s="61" t="s">
        <v>114</v>
      </c>
      <c r="B44" s="75" t="n">
        <v>92855</v>
      </c>
      <c r="C44" s="63" t="s">
        <v>115</v>
      </c>
      <c r="D44" s="64" t="s">
        <v>76</v>
      </c>
      <c r="E44" s="65" t="n">
        <f aca="false">O44</f>
        <v>0</v>
      </c>
      <c r="F44" s="66" t="n">
        <f aca="false">Orçamentaria!F44</f>
        <v>504.36</v>
      </c>
      <c r="G44" s="67" t="n">
        <f aca="false">TRUNC(F44*$H$9+F44,2)</f>
        <v>656.52</v>
      </c>
      <c r="H44" s="68" t="n">
        <f aca="false">TRUNC(E44*G44,2)</f>
        <v>0</v>
      </c>
      <c r="I44" s="69" t="n">
        <f aca="false">H44/$H$81</f>
        <v>0</v>
      </c>
      <c r="K44" s="31" t="n">
        <v>0</v>
      </c>
      <c r="L44" s="31" t="n">
        <v>0</v>
      </c>
      <c r="M44" s="74" t="n">
        <v>0</v>
      </c>
      <c r="N44" s="74" t="n">
        <v>0</v>
      </c>
      <c r="O44" s="74" t="n">
        <v>0</v>
      </c>
      <c r="P44" s="74" t="n">
        <v>0</v>
      </c>
      <c r="Q44" s="74" t="n">
        <v>0</v>
      </c>
      <c r="R44" s="74" t="n">
        <v>0</v>
      </c>
      <c r="S44" s="74" t="n">
        <v>0</v>
      </c>
      <c r="T44" s="74" t="n">
        <v>0</v>
      </c>
      <c r="U44" s="74" t="n">
        <v>340.18</v>
      </c>
      <c r="V44" s="74" t="n">
        <v>78.28</v>
      </c>
      <c r="W44" s="74" t="n">
        <v>0</v>
      </c>
      <c r="X44" s="74" t="n">
        <v>0</v>
      </c>
    </row>
    <row r="45" customFormat="false" ht="51" hidden="false" customHeight="false" outlineLevel="0" collapsed="false">
      <c r="A45" s="61" t="s">
        <v>116</v>
      </c>
      <c r="B45" s="75" t="n">
        <v>92859</v>
      </c>
      <c r="C45" s="63" t="s">
        <v>117</v>
      </c>
      <c r="D45" s="64" t="s">
        <v>76</v>
      </c>
      <c r="E45" s="65" t="n">
        <f aca="false">O45</f>
        <v>0</v>
      </c>
      <c r="F45" s="66" t="n">
        <f aca="false">Orçamentaria!F45</f>
        <v>679.47</v>
      </c>
      <c r="G45" s="67" t="n">
        <f aca="false">TRUNC(F45*$H$9+F45,2)</f>
        <v>884.46</v>
      </c>
      <c r="H45" s="68" t="n">
        <f aca="false">TRUNC(E45*G45,2)</f>
        <v>0</v>
      </c>
      <c r="I45" s="69" t="n">
        <f aca="false">H45/$H$81</f>
        <v>0</v>
      </c>
      <c r="K45" s="31" t="n">
        <v>0</v>
      </c>
      <c r="L45" s="31" t="n">
        <v>0</v>
      </c>
      <c r="M45" s="74" t="n">
        <v>0</v>
      </c>
      <c r="N45" s="74" t="n">
        <v>0</v>
      </c>
      <c r="O45" s="74" t="n">
        <v>0</v>
      </c>
      <c r="P45" s="74" t="n">
        <v>0</v>
      </c>
      <c r="Q45" s="74" t="n">
        <v>0</v>
      </c>
      <c r="R45" s="74" t="n">
        <v>0</v>
      </c>
      <c r="S45" s="74" t="n">
        <v>0</v>
      </c>
      <c r="T45" s="74" t="n">
        <v>0</v>
      </c>
      <c r="U45" s="74" t="n">
        <v>182.71</v>
      </c>
      <c r="V45" s="74" t="n">
        <v>81.23</v>
      </c>
      <c r="W45" s="74" t="n">
        <v>0</v>
      </c>
      <c r="X45" s="74" t="n">
        <v>0</v>
      </c>
    </row>
    <row r="46" customFormat="false" ht="51" hidden="false" customHeight="false" outlineLevel="0" collapsed="false">
      <c r="A46" s="61" t="s">
        <v>118</v>
      </c>
      <c r="B46" s="75" t="n">
        <v>92863</v>
      </c>
      <c r="C46" s="63" t="s">
        <v>119</v>
      </c>
      <c r="D46" s="64" t="s">
        <v>76</v>
      </c>
      <c r="E46" s="65" t="n">
        <f aca="false">O46</f>
        <v>0</v>
      </c>
      <c r="F46" s="66" t="n">
        <f aca="false">Orçamentaria!F46</f>
        <v>1032.6</v>
      </c>
      <c r="G46" s="67" t="n">
        <f aca="false">TRUNC(F46*$H$9+F46,2)</f>
        <v>1344.13</v>
      </c>
      <c r="H46" s="68" t="n">
        <f aca="false">TRUNC(E46*G46,2)</f>
        <v>0</v>
      </c>
      <c r="I46" s="69" t="n">
        <f aca="false">H46/$H$81</f>
        <v>0</v>
      </c>
      <c r="K46" s="31" t="n">
        <v>0</v>
      </c>
      <c r="L46" s="31" t="n">
        <v>0</v>
      </c>
      <c r="M46" s="74" t="n">
        <v>0</v>
      </c>
      <c r="N46" s="74" t="n">
        <v>0</v>
      </c>
      <c r="O46" s="74" t="n">
        <v>0</v>
      </c>
      <c r="P46" s="74" t="n">
        <v>0</v>
      </c>
      <c r="Q46" s="74" t="n">
        <v>0</v>
      </c>
      <c r="R46" s="74" t="n">
        <v>0</v>
      </c>
      <c r="S46" s="74" t="n">
        <v>0</v>
      </c>
      <c r="T46" s="74" t="n">
        <v>0</v>
      </c>
      <c r="U46" s="74" t="n">
        <v>253.41</v>
      </c>
      <c r="V46" s="74" t="n">
        <v>0</v>
      </c>
      <c r="W46" s="74" t="n">
        <v>0</v>
      </c>
      <c r="X46" s="74" t="n">
        <v>0</v>
      </c>
    </row>
    <row r="47" customFormat="false" ht="40.25" hidden="false" customHeight="false" outlineLevel="0" collapsed="false">
      <c r="A47" s="61" t="s">
        <v>120</v>
      </c>
      <c r="B47" s="75" t="s">
        <v>121</v>
      </c>
      <c r="C47" s="63" t="s">
        <v>122</v>
      </c>
      <c r="D47" s="64" t="s">
        <v>76</v>
      </c>
      <c r="E47" s="65" t="n">
        <f aca="false">O47</f>
        <v>0</v>
      </c>
      <c r="F47" s="66" t="n">
        <f aca="false">Orçamentaria!F47</f>
        <v>822.54</v>
      </c>
      <c r="G47" s="67" t="n">
        <f aca="false">TRUNC(F47*$H$9+F47,2)</f>
        <v>1070.7</v>
      </c>
      <c r="H47" s="68" t="n">
        <f aca="false">TRUNC(E47*G47,2)</f>
        <v>0</v>
      </c>
      <c r="I47" s="69" t="n">
        <f aca="false">H47/$H$81</f>
        <v>0</v>
      </c>
      <c r="K47" s="31" t="n">
        <v>0</v>
      </c>
      <c r="L47" s="31" t="n">
        <v>0</v>
      </c>
      <c r="M47" s="74" t="n">
        <v>0</v>
      </c>
      <c r="N47" s="74" t="n">
        <v>0</v>
      </c>
      <c r="O47" s="74" t="n">
        <v>0</v>
      </c>
      <c r="P47" s="74" t="n">
        <v>0</v>
      </c>
      <c r="Q47" s="74" t="n">
        <v>0</v>
      </c>
      <c r="R47" s="74" t="n">
        <v>0</v>
      </c>
      <c r="S47" s="74" t="n">
        <v>0</v>
      </c>
      <c r="T47" s="74" t="n">
        <v>0</v>
      </c>
      <c r="U47" s="74" t="n">
        <v>0</v>
      </c>
      <c r="V47" s="74" t="n">
        <v>91.29</v>
      </c>
      <c r="W47" s="74" t="n">
        <v>0</v>
      </c>
      <c r="X47" s="74" t="n">
        <v>0</v>
      </c>
    </row>
    <row r="48" customFormat="false" ht="63.75" hidden="false" customHeight="false" outlineLevel="0" collapsed="false">
      <c r="A48" s="61" t="s">
        <v>123</v>
      </c>
      <c r="B48" s="75" t="s">
        <v>124</v>
      </c>
      <c r="C48" s="63" t="s">
        <v>125</v>
      </c>
      <c r="D48" s="64" t="s">
        <v>126</v>
      </c>
      <c r="E48" s="65" t="n">
        <f aca="false">O48</f>
        <v>0</v>
      </c>
      <c r="F48" s="66" t="n">
        <f aca="false">Orçamentaria!F48</f>
        <v>1006.56</v>
      </c>
      <c r="G48" s="67" t="n">
        <f aca="false">TRUNC(F48*$H$9+F48,2)</f>
        <v>1310.23</v>
      </c>
      <c r="H48" s="68" t="n">
        <f aca="false">TRUNC(E48*G48,2)</f>
        <v>0</v>
      </c>
      <c r="I48" s="69" t="n">
        <f aca="false">H48/$H$81</f>
        <v>0</v>
      </c>
      <c r="K48" s="31" t="n">
        <v>0</v>
      </c>
      <c r="L48" s="31" t="n">
        <v>0</v>
      </c>
      <c r="M48" s="74" t="n">
        <v>0</v>
      </c>
      <c r="N48" s="74" t="n">
        <v>0</v>
      </c>
      <c r="O48" s="74" t="n">
        <v>0</v>
      </c>
      <c r="P48" s="74" t="n">
        <v>0</v>
      </c>
      <c r="Q48" s="74" t="n">
        <v>0</v>
      </c>
      <c r="R48" s="74" t="n">
        <v>0</v>
      </c>
      <c r="S48" s="74" t="n">
        <v>0</v>
      </c>
      <c r="T48" s="74" t="n">
        <v>0</v>
      </c>
      <c r="U48" s="74" t="n">
        <v>0</v>
      </c>
      <c r="V48" s="74" t="n">
        <v>0</v>
      </c>
      <c r="W48" s="74" t="n">
        <v>2</v>
      </c>
      <c r="X48" s="74" t="n">
        <v>0</v>
      </c>
    </row>
    <row r="49" customFormat="false" ht="38.25" hidden="false" customHeight="false" outlineLevel="0" collapsed="false">
      <c r="A49" s="61" t="s">
        <v>127</v>
      </c>
      <c r="B49" s="75" t="s">
        <v>128</v>
      </c>
      <c r="C49" s="63" t="s">
        <v>129</v>
      </c>
      <c r="D49" s="64" t="s">
        <v>130</v>
      </c>
      <c r="E49" s="65" t="n">
        <f aca="false">O49</f>
        <v>0</v>
      </c>
      <c r="F49" s="66" t="n">
        <f aca="false">Orçamentaria!F49</f>
        <v>4.95</v>
      </c>
      <c r="G49" s="67" t="n">
        <f aca="false">TRUNC(F49*$H$9+F49,2)</f>
        <v>6.44</v>
      </c>
      <c r="H49" s="68" t="n">
        <f aca="false">TRUNC(E49*G49,2)</f>
        <v>0</v>
      </c>
      <c r="I49" s="69" t="n">
        <f aca="false">H49/$H$81</f>
        <v>0</v>
      </c>
      <c r="K49" s="31" t="n">
        <v>0</v>
      </c>
      <c r="L49" s="31" t="n">
        <v>0</v>
      </c>
      <c r="M49" s="74" t="n">
        <v>0</v>
      </c>
      <c r="N49" s="74" t="n">
        <v>0</v>
      </c>
      <c r="O49" s="74" t="n">
        <v>0</v>
      </c>
      <c r="P49" s="74" t="n">
        <v>0</v>
      </c>
      <c r="Q49" s="74" t="n">
        <v>0</v>
      </c>
      <c r="R49" s="74" t="n">
        <v>0</v>
      </c>
      <c r="S49" s="74" t="n">
        <v>0</v>
      </c>
      <c r="T49" s="74" t="n">
        <v>0</v>
      </c>
      <c r="U49" s="74" t="n">
        <v>1452.21</v>
      </c>
      <c r="V49" s="74" t="n">
        <v>511.5</v>
      </c>
      <c r="W49" s="74" t="n">
        <v>112.86</v>
      </c>
      <c r="X49" s="74" t="n">
        <v>0</v>
      </c>
    </row>
    <row r="50" customFormat="false" ht="25.5" hidden="false" customHeight="false" outlineLevel="0" collapsed="false">
      <c r="A50" s="61" t="s">
        <v>131</v>
      </c>
      <c r="B50" s="75" t="n">
        <v>101618</v>
      </c>
      <c r="C50" s="63" t="s">
        <v>132</v>
      </c>
      <c r="D50" s="64" t="s">
        <v>64</v>
      </c>
      <c r="E50" s="65" t="n">
        <f aca="false">O50</f>
        <v>0</v>
      </c>
      <c r="F50" s="66" t="n">
        <f aca="false">Orçamentaria!F50</f>
        <v>255.07</v>
      </c>
      <c r="G50" s="67" t="n">
        <f aca="false">TRUNC(F50*$H$9+F50,2)</f>
        <v>332.02</v>
      </c>
      <c r="H50" s="68" t="n">
        <f aca="false">TRUNC(E50*G50,2)</f>
        <v>0</v>
      </c>
      <c r="I50" s="69" t="n">
        <f aca="false">H50/$H$81</f>
        <v>0</v>
      </c>
      <c r="K50" s="31" t="n">
        <v>0</v>
      </c>
      <c r="L50" s="31" t="n">
        <v>0</v>
      </c>
      <c r="M50" s="74" t="n">
        <v>0</v>
      </c>
      <c r="N50" s="74" t="n">
        <v>0</v>
      </c>
      <c r="O50" s="74" t="n">
        <v>0</v>
      </c>
      <c r="P50" s="74" t="n">
        <v>0</v>
      </c>
      <c r="Q50" s="74" t="n">
        <v>0</v>
      </c>
      <c r="R50" s="74" t="n">
        <v>0</v>
      </c>
      <c r="S50" s="74" t="n">
        <v>0</v>
      </c>
      <c r="T50" s="74" t="n">
        <v>0</v>
      </c>
      <c r="U50" s="74" t="n">
        <v>499.06</v>
      </c>
      <c r="V50" s="74" t="n">
        <v>180.96</v>
      </c>
      <c r="W50" s="74" t="n">
        <v>31.74</v>
      </c>
      <c r="X50" s="74" t="n">
        <v>0</v>
      </c>
    </row>
    <row r="51" customFormat="false" ht="38.25" hidden="false" customHeight="false" outlineLevel="0" collapsed="false">
      <c r="A51" s="61" t="s">
        <v>133</v>
      </c>
      <c r="B51" s="75" t="n">
        <v>99270</v>
      </c>
      <c r="C51" s="63" t="s">
        <v>134</v>
      </c>
      <c r="D51" s="64" t="s">
        <v>135</v>
      </c>
      <c r="E51" s="65" t="n">
        <f aca="false">O51</f>
        <v>0</v>
      </c>
      <c r="F51" s="66" t="n">
        <f aca="false">Orçamentaria!F51</f>
        <v>629.36</v>
      </c>
      <c r="G51" s="67" t="n">
        <f aca="false">TRUNC(F51*$H$9+F51,2)</f>
        <v>819.23</v>
      </c>
      <c r="H51" s="68" t="n">
        <f aca="false">TRUNC(E51*G51,2)</f>
        <v>0</v>
      </c>
      <c r="I51" s="69" t="n">
        <f aca="false">H51/$H$81</f>
        <v>0</v>
      </c>
      <c r="K51" s="31" t="n">
        <v>0</v>
      </c>
      <c r="L51" s="31" t="n">
        <v>0</v>
      </c>
      <c r="M51" s="74" t="n">
        <v>0</v>
      </c>
      <c r="N51" s="74" t="n">
        <v>0</v>
      </c>
      <c r="O51" s="74" t="n">
        <v>0</v>
      </c>
      <c r="P51" s="74" t="n">
        <v>0</v>
      </c>
      <c r="Q51" s="74" t="n">
        <v>0</v>
      </c>
      <c r="R51" s="74" t="n">
        <v>0</v>
      </c>
      <c r="S51" s="74" t="n">
        <v>0</v>
      </c>
      <c r="T51" s="74" t="n">
        <v>0</v>
      </c>
      <c r="U51" s="74" t="n">
        <v>3</v>
      </c>
      <c r="V51" s="74" t="n">
        <v>2</v>
      </c>
      <c r="W51" s="74" t="n">
        <v>0</v>
      </c>
      <c r="X51" s="74" t="n">
        <v>0</v>
      </c>
    </row>
    <row r="52" customFormat="false" ht="38.25" hidden="false" customHeight="false" outlineLevel="0" collapsed="false">
      <c r="A52" s="61" t="s">
        <v>136</v>
      </c>
      <c r="B52" s="75" t="n">
        <v>99275</v>
      </c>
      <c r="C52" s="63" t="s">
        <v>137</v>
      </c>
      <c r="D52" s="64" t="s">
        <v>135</v>
      </c>
      <c r="E52" s="65" t="n">
        <f aca="false">O52</f>
        <v>0</v>
      </c>
      <c r="F52" s="66" t="n">
        <f aca="false">Orçamentaria!F52</f>
        <v>948.36</v>
      </c>
      <c r="G52" s="67" t="n">
        <f aca="false">TRUNC(F52*$H$9+F52,2)</f>
        <v>1234.48</v>
      </c>
      <c r="H52" s="68" t="n">
        <f aca="false">TRUNC(E52*G52,2)</f>
        <v>0</v>
      </c>
      <c r="I52" s="69" t="n">
        <f aca="false">H52/$H$81</f>
        <v>0</v>
      </c>
      <c r="K52" s="31" t="n">
        <v>0</v>
      </c>
      <c r="L52" s="31" t="n">
        <v>0</v>
      </c>
      <c r="M52" s="74" t="n">
        <v>0</v>
      </c>
      <c r="N52" s="74" t="n">
        <v>0</v>
      </c>
      <c r="O52" s="74" t="n">
        <v>0</v>
      </c>
      <c r="P52" s="74" t="n">
        <v>0</v>
      </c>
      <c r="Q52" s="74" t="n">
        <v>0</v>
      </c>
      <c r="R52" s="74" t="n">
        <v>0</v>
      </c>
      <c r="S52" s="74" t="n">
        <v>0</v>
      </c>
      <c r="T52" s="74" t="n">
        <v>0</v>
      </c>
      <c r="U52" s="74" t="n">
        <v>18</v>
      </c>
      <c r="V52" s="74" t="n">
        <v>11</v>
      </c>
      <c r="W52" s="74" t="n">
        <v>2</v>
      </c>
      <c r="X52" s="74" t="n">
        <v>0</v>
      </c>
    </row>
    <row r="53" customFormat="false" ht="38.25" hidden="false" customHeight="false" outlineLevel="0" collapsed="false">
      <c r="A53" s="61" t="s">
        <v>138</v>
      </c>
      <c r="B53" s="75" t="n">
        <v>99285</v>
      </c>
      <c r="C53" s="63" t="s">
        <v>139</v>
      </c>
      <c r="D53" s="64" t="s">
        <v>135</v>
      </c>
      <c r="E53" s="65" t="n">
        <f aca="false">O53</f>
        <v>0</v>
      </c>
      <c r="F53" s="66" t="n">
        <f aca="false">Orçamentaria!F53</f>
        <v>1294.74</v>
      </c>
      <c r="G53" s="67" t="n">
        <f aca="false">TRUNC(F53*$H$9+F53,2)</f>
        <v>1685.36</v>
      </c>
      <c r="H53" s="68" t="n">
        <f aca="false">TRUNC(E53*G53,2)</f>
        <v>0</v>
      </c>
      <c r="I53" s="69" t="n">
        <f aca="false">H53/$H$81</f>
        <v>0</v>
      </c>
      <c r="K53" s="31" t="n">
        <v>0</v>
      </c>
      <c r="L53" s="31" t="n">
        <v>0</v>
      </c>
      <c r="M53" s="74" t="n">
        <v>0</v>
      </c>
      <c r="N53" s="74" t="n">
        <v>0</v>
      </c>
      <c r="O53" s="74" t="n">
        <v>0</v>
      </c>
      <c r="P53" s="74" t="n">
        <v>0</v>
      </c>
      <c r="Q53" s="74" t="n">
        <v>0</v>
      </c>
      <c r="R53" s="74" t="n">
        <v>0</v>
      </c>
      <c r="S53" s="74" t="n">
        <v>0</v>
      </c>
      <c r="T53" s="74" t="n">
        <v>0</v>
      </c>
      <c r="U53" s="74" t="n">
        <v>8</v>
      </c>
      <c r="V53" s="74" t="n">
        <v>0</v>
      </c>
      <c r="W53" s="74" t="n">
        <v>0</v>
      </c>
      <c r="X53" s="74" t="n">
        <v>0</v>
      </c>
    </row>
    <row r="54" customFormat="false" ht="38.25" hidden="false" customHeight="false" outlineLevel="0" collapsed="false">
      <c r="A54" s="61" t="s">
        <v>140</v>
      </c>
      <c r="B54" s="75" t="n">
        <v>102457</v>
      </c>
      <c r="C54" s="63" t="s">
        <v>141</v>
      </c>
      <c r="D54" s="64" t="s">
        <v>135</v>
      </c>
      <c r="E54" s="65" t="n">
        <f aca="false">O54</f>
        <v>0</v>
      </c>
      <c r="F54" s="66" t="n">
        <f aca="false">Orçamentaria!F54</f>
        <v>1640.04</v>
      </c>
      <c r="G54" s="67" t="n">
        <f aca="false">TRUNC(F54*$H$9+F54,2)</f>
        <v>2134.84</v>
      </c>
      <c r="H54" s="68" t="n">
        <f aca="false">TRUNC(E54*G54,2)</f>
        <v>0</v>
      </c>
      <c r="I54" s="69" t="n">
        <f aca="false">H54/$H$81</f>
        <v>0</v>
      </c>
      <c r="K54" s="31" t="n">
        <v>0</v>
      </c>
      <c r="L54" s="31" t="n">
        <v>0</v>
      </c>
      <c r="M54" s="74" t="n">
        <v>0</v>
      </c>
      <c r="N54" s="74" t="n">
        <v>0</v>
      </c>
      <c r="O54" s="74" t="n">
        <v>0</v>
      </c>
      <c r="P54" s="74" t="n">
        <v>0</v>
      </c>
      <c r="Q54" s="74" t="n">
        <v>0</v>
      </c>
      <c r="R54" s="74" t="n">
        <v>0</v>
      </c>
      <c r="S54" s="74" t="n">
        <v>0</v>
      </c>
      <c r="T54" s="74" t="n">
        <v>0</v>
      </c>
      <c r="U54" s="74" t="n">
        <v>0</v>
      </c>
      <c r="V54" s="74" t="n">
        <v>6</v>
      </c>
      <c r="W54" s="74" t="n">
        <v>0</v>
      </c>
      <c r="X54" s="74" t="n">
        <v>0</v>
      </c>
    </row>
    <row r="55" customFormat="false" ht="38.25" hidden="false" customHeight="false" outlineLevel="0" collapsed="false">
      <c r="A55" s="61" t="s">
        <v>142</v>
      </c>
      <c r="B55" s="75" t="n">
        <v>99319</v>
      </c>
      <c r="C55" s="63" t="s">
        <v>143</v>
      </c>
      <c r="D55" s="64" t="s">
        <v>76</v>
      </c>
      <c r="E55" s="65" t="n">
        <f aca="false">O55</f>
        <v>0</v>
      </c>
      <c r="F55" s="66" t="n">
        <f aca="false">Orçamentaria!F55</f>
        <v>868.52</v>
      </c>
      <c r="G55" s="67" t="n">
        <f aca="false">TRUNC(F55*$H$9+F55,2)</f>
        <v>1130.55</v>
      </c>
      <c r="H55" s="68" t="n">
        <f aca="false">TRUNC(E55*G55,2)</f>
        <v>0</v>
      </c>
      <c r="I55" s="69" t="n">
        <f aca="false">H55/$H$81</f>
        <v>0</v>
      </c>
      <c r="K55" s="31" t="n">
        <v>0</v>
      </c>
      <c r="L55" s="31" t="n">
        <v>0</v>
      </c>
      <c r="M55" s="74" t="n">
        <v>0</v>
      </c>
      <c r="N55" s="74" t="n">
        <v>0</v>
      </c>
      <c r="O55" s="74" t="n">
        <v>0</v>
      </c>
      <c r="P55" s="74" t="n">
        <v>0</v>
      </c>
      <c r="Q55" s="74" t="n">
        <v>0</v>
      </c>
      <c r="R55" s="74" t="n">
        <v>0</v>
      </c>
      <c r="S55" s="74" t="n">
        <v>0</v>
      </c>
      <c r="T55" s="74" t="n">
        <v>0</v>
      </c>
      <c r="U55" s="74" t="n">
        <v>43.5</v>
      </c>
      <c r="V55" s="74" t="n">
        <v>28.5</v>
      </c>
      <c r="W55" s="74" t="n">
        <v>3</v>
      </c>
      <c r="X55" s="74" t="n">
        <v>0</v>
      </c>
    </row>
    <row r="56" customFormat="false" ht="38.25" hidden="false" customHeight="false" outlineLevel="0" collapsed="false">
      <c r="A56" s="61" t="s">
        <v>144</v>
      </c>
      <c r="B56" s="75" t="s">
        <v>145</v>
      </c>
      <c r="C56" s="63" t="s">
        <v>146</v>
      </c>
      <c r="D56" s="64" t="s">
        <v>126</v>
      </c>
      <c r="E56" s="65" t="n">
        <f aca="false">O56</f>
        <v>0</v>
      </c>
      <c r="F56" s="66" t="n">
        <f aca="false">Orçamentaria!F56</f>
        <v>523</v>
      </c>
      <c r="G56" s="67" t="n">
        <f aca="false">TRUNC(F56*$H$9+F56,2)</f>
        <v>680.78</v>
      </c>
      <c r="H56" s="68" t="n">
        <f aca="false">TRUNC(E56*G56,2)</f>
        <v>0</v>
      </c>
      <c r="I56" s="69" t="n">
        <f aca="false">H56/$H$81</f>
        <v>0</v>
      </c>
      <c r="K56" s="31" t="n">
        <v>0</v>
      </c>
      <c r="L56" s="31" t="n">
        <v>0</v>
      </c>
      <c r="M56" s="74" t="n">
        <v>0</v>
      </c>
      <c r="N56" s="74" t="n">
        <v>0</v>
      </c>
      <c r="O56" s="74" t="n">
        <v>0</v>
      </c>
      <c r="P56" s="74" t="n">
        <v>0</v>
      </c>
      <c r="Q56" s="74" t="n">
        <v>0</v>
      </c>
      <c r="R56" s="74" t="n">
        <v>0</v>
      </c>
      <c r="S56" s="74" t="n">
        <v>0</v>
      </c>
      <c r="T56" s="74" t="n">
        <v>0</v>
      </c>
      <c r="U56" s="74" t="n">
        <v>29</v>
      </c>
      <c r="V56" s="74" t="n">
        <v>19</v>
      </c>
      <c r="W56" s="74" t="n">
        <v>2</v>
      </c>
      <c r="X56" s="74" t="n">
        <v>0</v>
      </c>
    </row>
    <row r="57" customFormat="false" ht="25.5" hidden="false" customHeight="false" outlineLevel="0" collapsed="false">
      <c r="A57" s="61" t="s">
        <v>147</v>
      </c>
      <c r="B57" s="75" t="n">
        <v>97934</v>
      </c>
      <c r="C57" s="63" t="s">
        <v>148</v>
      </c>
      <c r="D57" s="64" t="s">
        <v>135</v>
      </c>
      <c r="E57" s="65" t="n">
        <f aca="false">O57</f>
        <v>0</v>
      </c>
      <c r="F57" s="66" t="n">
        <f aca="false">Orçamentaria!F57</f>
        <v>2315.8</v>
      </c>
      <c r="G57" s="67" t="n">
        <f aca="false">TRUNC(F57*$H$9+F57,2)</f>
        <v>3014.47</v>
      </c>
      <c r="H57" s="68" t="n">
        <f aca="false">TRUNC(E57*G57,2)</f>
        <v>0</v>
      </c>
      <c r="I57" s="69" t="n">
        <f aca="false">H57/$H$81</f>
        <v>0</v>
      </c>
      <c r="K57" s="31" t="n">
        <v>0</v>
      </c>
      <c r="L57" s="31" t="n">
        <v>0</v>
      </c>
      <c r="M57" s="74" t="n">
        <v>0</v>
      </c>
      <c r="N57" s="74" t="n">
        <v>0</v>
      </c>
      <c r="O57" s="74" t="n">
        <v>0</v>
      </c>
      <c r="P57" s="74" t="n">
        <v>0</v>
      </c>
      <c r="Q57" s="74" t="n">
        <v>0</v>
      </c>
      <c r="R57" s="74" t="n">
        <v>0</v>
      </c>
      <c r="S57" s="74" t="n">
        <v>0</v>
      </c>
      <c r="T57" s="74" t="n">
        <v>0</v>
      </c>
      <c r="U57" s="74" t="n">
        <v>25</v>
      </c>
      <c r="V57" s="74" t="n">
        <v>14</v>
      </c>
      <c r="W57" s="74" t="n">
        <v>2</v>
      </c>
      <c r="X57" s="74" t="n">
        <v>0</v>
      </c>
    </row>
    <row r="58" s="4" customFormat="true" ht="12.75" hidden="false" customHeight="true" outlineLevel="0" collapsed="false">
      <c r="A58" s="53" t="s">
        <v>149</v>
      </c>
      <c r="B58" s="54"/>
      <c r="C58" s="55" t="s">
        <v>150</v>
      </c>
      <c r="D58" s="54"/>
      <c r="E58" s="56"/>
      <c r="F58" s="57"/>
      <c r="G58" s="57" t="n">
        <f aca="false">SUM(H59:H63)</f>
        <v>0</v>
      </c>
      <c r="H58" s="58" t="n">
        <v>0</v>
      </c>
      <c r="I58" s="59"/>
      <c r="K58" s="31"/>
      <c r="L58" s="31"/>
      <c r="M58" s="52"/>
      <c r="N58" s="52"/>
      <c r="O58" s="52"/>
      <c r="P58" s="52"/>
      <c r="Q58" s="52"/>
      <c r="R58" s="52"/>
      <c r="S58" s="52"/>
      <c r="T58" s="52"/>
      <c r="U58" s="52"/>
      <c r="V58" s="52"/>
      <c r="W58" s="52"/>
      <c r="X58" s="52" t="n">
        <v>0</v>
      </c>
    </row>
    <row r="59" customFormat="false" ht="38.25" hidden="false" customHeight="false" outlineLevel="0" collapsed="false">
      <c r="A59" s="61" t="s">
        <v>151</v>
      </c>
      <c r="B59" s="75" t="n">
        <v>92757</v>
      </c>
      <c r="C59" s="63" t="s">
        <v>152</v>
      </c>
      <c r="D59" s="64" t="s">
        <v>50</v>
      </c>
      <c r="E59" s="65" t="n">
        <f aca="false">O59</f>
        <v>0</v>
      </c>
      <c r="F59" s="66" t="n">
        <f aca="false">Orçamentaria!F59</f>
        <v>318.19</v>
      </c>
      <c r="G59" s="67" t="n">
        <f aca="false">TRUNC(F59*$H$9+F59,2)</f>
        <v>414.18</v>
      </c>
      <c r="H59" s="68" t="n">
        <f aca="false">TRUNC(E59*G59,2)</f>
        <v>0</v>
      </c>
      <c r="I59" s="69" t="n">
        <f aca="false">H59/$H$81</f>
        <v>0</v>
      </c>
      <c r="K59" s="31" t="n">
        <v>0</v>
      </c>
      <c r="L59" s="31" t="n">
        <v>0</v>
      </c>
      <c r="M59" s="74" t="n">
        <v>0</v>
      </c>
      <c r="N59" s="74" t="n">
        <v>0</v>
      </c>
      <c r="O59" s="74" t="n">
        <v>0</v>
      </c>
      <c r="P59" s="74" t="n">
        <v>0</v>
      </c>
      <c r="Q59" s="74" t="n">
        <v>0</v>
      </c>
      <c r="R59" s="74" t="n">
        <v>0</v>
      </c>
      <c r="S59" s="74" t="n">
        <v>0</v>
      </c>
      <c r="T59" s="74" t="n">
        <v>0</v>
      </c>
      <c r="U59" s="74" t="n">
        <v>0</v>
      </c>
      <c r="V59" s="74" t="n">
        <v>2.25</v>
      </c>
      <c r="W59" s="74" t="n">
        <v>0</v>
      </c>
      <c r="X59" s="74" t="n">
        <v>0</v>
      </c>
    </row>
    <row r="60" customFormat="false" ht="51" hidden="false" customHeight="false" outlineLevel="0" collapsed="false">
      <c r="A60" s="61" t="s">
        <v>153</v>
      </c>
      <c r="B60" s="75" t="n">
        <v>92743</v>
      </c>
      <c r="C60" s="63" t="s">
        <v>154</v>
      </c>
      <c r="D60" s="64" t="s">
        <v>64</v>
      </c>
      <c r="E60" s="65" t="n">
        <f aca="false">O60</f>
        <v>0</v>
      </c>
      <c r="F60" s="66" t="n">
        <f aca="false">Orçamentaria!F60</f>
        <v>672.9</v>
      </c>
      <c r="G60" s="67" t="n">
        <f aca="false">TRUNC(F60*$H$9+F60,2)</f>
        <v>875.91</v>
      </c>
      <c r="H60" s="68" t="n">
        <f aca="false">TRUNC(E60*G60,2)</f>
        <v>0</v>
      </c>
      <c r="I60" s="69" t="n">
        <f aca="false">H60/$H$81</f>
        <v>0</v>
      </c>
      <c r="K60" s="31" t="n">
        <v>0</v>
      </c>
      <c r="L60" s="31" t="n">
        <v>0</v>
      </c>
      <c r="M60" s="74" t="n">
        <v>0</v>
      </c>
      <c r="N60" s="74" t="n">
        <v>0</v>
      </c>
      <c r="O60" s="74" t="n">
        <v>0</v>
      </c>
      <c r="P60" s="74" t="n">
        <v>0</v>
      </c>
      <c r="Q60" s="74" t="n">
        <v>0</v>
      </c>
      <c r="R60" s="74" t="n">
        <v>0</v>
      </c>
      <c r="S60" s="74" t="n">
        <v>0</v>
      </c>
      <c r="T60" s="74" t="n">
        <v>0</v>
      </c>
      <c r="U60" s="74" t="n">
        <v>0</v>
      </c>
      <c r="V60" s="74" t="n">
        <v>3</v>
      </c>
      <c r="W60" s="74" t="n">
        <v>0</v>
      </c>
      <c r="X60" s="74" t="n">
        <v>0</v>
      </c>
    </row>
    <row r="61" customFormat="false" ht="38.25" hidden="false" customHeight="false" outlineLevel="0" collapsed="false">
      <c r="A61" s="61" t="s">
        <v>155</v>
      </c>
      <c r="B61" s="75" t="s">
        <v>156</v>
      </c>
      <c r="C61" s="63" t="s">
        <v>157</v>
      </c>
      <c r="D61" s="64" t="s">
        <v>64</v>
      </c>
      <c r="E61" s="65" t="n">
        <f aca="false">O61</f>
        <v>0</v>
      </c>
      <c r="F61" s="66" t="n">
        <f aca="false">Orçamentaria!F61</f>
        <v>667.5</v>
      </c>
      <c r="G61" s="67" t="n">
        <f aca="false">TRUNC(F61*$H$9+F61,2)</f>
        <v>868.88</v>
      </c>
      <c r="H61" s="68" t="n">
        <f aca="false">TRUNC(E61*G61,2)</f>
        <v>0</v>
      </c>
      <c r="I61" s="69" t="n">
        <f aca="false">H61/$H$81</f>
        <v>0</v>
      </c>
      <c r="K61" s="31" t="n">
        <v>0</v>
      </c>
      <c r="L61" s="31" t="n">
        <v>0</v>
      </c>
      <c r="M61" s="74" t="n">
        <v>0</v>
      </c>
      <c r="N61" s="74" t="n">
        <v>0</v>
      </c>
      <c r="O61" s="74" t="n">
        <v>0</v>
      </c>
      <c r="P61" s="74" t="n">
        <v>0</v>
      </c>
      <c r="Q61" s="74" t="n">
        <v>0</v>
      </c>
      <c r="R61" s="74" t="n">
        <v>0</v>
      </c>
      <c r="S61" s="74" t="n">
        <v>0</v>
      </c>
      <c r="T61" s="74" t="n">
        <v>0</v>
      </c>
      <c r="U61" s="74" t="n">
        <v>0</v>
      </c>
      <c r="V61" s="74" t="n">
        <v>1.1732</v>
      </c>
      <c r="W61" s="74" t="n">
        <v>0</v>
      </c>
      <c r="X61" s="74" t="n">
        <v>0</v>
      </c>
    </row>
    <row r="62" customFormat="false" ht="12.75" hidden="false" customHeight="false" outlineLevel="0" collapsed="false">
      <c r="A62" s="61" t="s">
        <v>158</v>
      </c>
      <c r="B62" s="75" t="s">
        <v>159</v>
      </c>
      <c r="C62" s="63" t="s">
        <v>160</v>
      </c>
      <c r="D62" s="64" t="s">
        <v>76</v>
      </c>
      <c r="E62" s="65" t="n">
        <f aca="false">O62</f>
        <v>0</v>
      </c>
      <c r="F62" s="66" t="n">
        <f aca="false">Orçamentaria!F62</f>
        <v>1179.93</v>
      </c>
      <c r="G62" s="67" t="n">
        <f aca="false">TRUNC(F62*$H$9+F62,2)</f>
        <v>1535.91</v>
      </c>
      <c r="H62" s="68" t="n">
        <f aca="false">TRUNC(E62*G62,2)</f>
        <v>0</v>
      </c>
      <c r="I62" s="69" t="n">
        <f aca="false">H62/$H$81</f>
        <v>0</v>
      </c>
      <c r="K62" s="31" t="n">
        <v>0</v>
      </c>
      <c r="L62" s="31" t="n">
        <v>0</v>
      </c>
      <c r="M62" s="74" t="n">
        <v>0</v>
      </c>
      <c r="N62" s="74" t="n">
        <v>0</v>
      </c>
      <c r="O62" s="74" t="n">
        <v>0</v>
      </c>
      <c r="P62" s="74" t="n">
        <v>0</v>
      </c>
      <c r="Q62" s="74" t="n">
        <v>0</v>
      </c>
      <c r="R62" s="74" t="n">
        <v>0</v>
      </c>
      <c r="S62" s="74" t="n">
        <v>0</v>
      </c>
      <c r="T62" s="74" t="n">
        <v>0</v>
      </c>
      <c r="U62" s="74" t="n">
        <v>0</v>
      </c>
      <c r="V62" s="74" t="n">
        <v>5</v>
      </c>
      <c r="W62" s="74" t="n">
        <v>0</v>
      </c>
      <c r="X62" s="74" t="n">
        <v>0</v>
      </c>
    </row>
    <row r="63" customFormat="false" ht="12.75" hidden="false" customHeight="false" outlineLevel="0" collapsed="false">
      <c r="A63" s="61" t="s">
        <v>161</v>
      </c>
      <c r="B63" s="75" t="s">
        <v>162</v>
      </c>
      <c r="C63" s="63" t="s">
        <v>163</v>
      </c>
      <c r="D63" s="64" t="s">
        <v>46</v>
      </c>
      <c r="E63" s="65" t="n">
        <f aca="false">O63</f>
        <v>0</v>
      </c>
      <c r="F63" s="66" t="n">
        <f aca="false">Orçamentaria!F63</f>
        <v>77.27</v>
      </c>
      <c r="G63" s="67" t="n">
        <f aca="false">TRUNC(F63*$H$9+F63,2)</f>
        <v>100.58</v>
      </c>
      <c r="H63" s="68" t="n">
        <f aca="false">TRUNC(E63*G63,2)</f>
        <v>0</v>
      </c>
      <c r="I63" s="69" t="n">
        <f aca="false">H63/$H$81</f>
        <v>0</v>
      </c>
      <c r="K63" s="31" t="n">
        <v>0</v>
      </c>
      <c r="L63" s="31" t="n">
        <v>0</v>
      </c>
      <c r="M63" s="74" t="n">
        <v>0</v>
      </c>
      <c r="N63" s="74" t="n">
        <v>0</v>
      </c>
      <c r="O63" s="74" t="n">
        <v>0</v>
      </c>
      <c r="P63" s="74" t="n">
        <v>0</v>
      </c>
      <c r="Q63" s="74" t="n">
        <v>0</v>
      </c>
      <c r="R63" s="74" t="n">
        <v>0</v>
      </c>
      <c r="S63" s="74" t="n">
        <v>0</v>
      </c>
      <c r="T63" s="74" t="n">
        <v>0</v>
      </c>
      <c r="U63" s="74" t="n">
        <v>0</v>
      </c>
      <c r="V63" s="74" t="n">
        <v>1</v>
      </c>
      <c r="W63" s="74" t="n">
        <v>0</v>
      </c>
      <c r="X63" s="74" t="n">
        <v>0</v>
      </c>
    </row>
    <row r="64" customFormat="false" ht="12.75" hidden="false" customHeight="false" outlineLevel="0" collapsed="false">
      <c r="A64" s="44" t="n">
        <v>4</v>
      </c>
      <c r="B64" s="45"/>
      <c r="C64" s="46" t="s">
        <v>164</v>
      </c>
      <c r="D64" s="47"/>
      <c r="E64" s="48"/>
      <c r="F64" s="49"/>
      <c r="G64" s="50" t="n">
        <v>0</v>
      </c>
      <c r="H64" s="51" t="n">
        <f aca="false">SUM(H66:H73)</f>
        <v>34539.29</v>
      </c>
      <c r="I64" s="59"/>
      <c r="K64" s="31"/>
      <c r="L64" s="31"/>
      <c r="M64" s="74"/>
      <c r="N64" s="74"/>
      <c r="O64" s="74"/>
      <c r="P64" s="74"/>
      <c r="Q64" s="74"/>
      <c r="R64" s="74"/>
      <c r="S64" s="74"/>
      <c r="T64" s="74"/>
      <c r="U64" s="74"/>
      <c r="V64" s="74"/>
      <c r="W64" s="74"/>
      <c r="X64" s="74"/>
    </row>
    <row r="65" s="4" customFormat="true" ht="12.75" hidden="false" customHeight="true" outlineLevel="0" collapsed="false">
      <c r="A65" s="53" t="s">
        <v>165</v>
      </c>
      <c r="B65" s="54"/>
      <c r="C65" s="55" t="s">
        <v>164</v>
      </c>
      <c r="D65" s="54"/>
      <c r="E65" s="56"/>
      <c r="F65" s="57"/>
      <c r="G65" s="57" t="n">
        <f aca="false">SUM(H66:H73)</f>
        <v>34539.29</v>
      </c>
      <c r="H65" s="58" t="n">
        <v>0</v>
      </c>
      <c r="I65" s="59"/>
      <c r="K65" s="31" t="n">
        <v>0</v>
      </c>
      <c r="L65" s="31" t="n">
        <v>0</v>
      </c>
      <c r="M65" s="52" t="n">
        <v>0</v>
      </c>
      <c r="N65" s="52" t="n">
        <v>0</v>
      </c>
      <c r="O65" s="52" t="n">
        <v>0</v>
      </c>
      <c r="P65" s="52" t="n">
        <v>0</v>
      </c>
      <c r="Q65" s="52" t="n">
        <v>0</v>
      </c>
      <c r="R65" s="52" t="n">
        <v>0</v>
      </c>
      <c r="S65" s="52" t="n">
        <v>0</v>
      </c>
      <c r="T65" s="52" t="n">
        <v>0</v>
      </c>
      <c r="U65" s="52" t="n">
        <v>56.25</v>
      </c>
      <c r="V65" s="52" t="n">
        <v>31.5</v>
      </c>
      <c r="W65" s="52" t="n">
        <v>9</v>
      </c>
      <c r="X65" s="52" t="n">
        <v>0</v>
      </c>
    </row>
    <row r="66" customFormat="false" ht="51" hidden="false" customHeight="false" outlineLevel="0" collapsed="false">
      <c r="A66" s="61" t="s">
        <v>166</v>
      </c>
      <c r="B66" s="78" t="n">
        <v>94273</v>
      </c>
      <c r="C66" s="63" t="s">
        <v>167</v>
      </c>
      <c r="D66" s="64" t="s">
        <v>76</v>
      </c>
      <c r="E66" s="65" t="n">
        <f aca="false">O66</f>
        <v>360.72</v>
      </c>
      <c r="F66" s="66" t="n">
        <f aca="false">Orçamentaria!F66</f>
        <v>62.31</v>
      </c>
      <c r="G66" s="67" t="n">
        <f aca="false">TRUNC(F66+(F66*$H$9),2)</f>
        <v>81.1</v>
      </c>
      <c r="H66" s="68" t="n">
        <f aca="false">TRUNC(E66*G66,2)</f>
        <v>29254.39</v>
      </c>
      <c r="I66" s="69" t="n">
        <f aca="false">H66/$H$81</f>
        <v>0.176718430933294</v>
      </c>
      <c r="K66" s="31" t="n">
        <v>0</v>
      </c>
      <c r="L66" s="31" t="n">
        <v>0</v>
      </c>
      <c r="M66" s="74" t="n">
        <v>334.58</v>
      </c>
      <c r="N66" s="74" t="n">
        <v>1064.08</v>
      </c>
      <c r="O66" s="74" t="n">
        <v>360.72</v>
      </c>
      <c r="P66" s="74" t="n">
        <v>275.72</v>
      </c>
      <c r="Q66" s="74" t="n">
        <v>1021.76</v>
      </c>
      <c r="R66" s="74" t="n">
        <v>435.68</v>
      </c>
      <c r="S66" s="74" t="n">
        <v>1286.34</v>
      </c>
      <c r="T66" s="74" t="n">
        <v>274.52</v>
      </c>
      <c r="U66" s="74" t="n">
        <v>0</v>
      </c>
      <c r="V66" s="74" t="n">
        <v>0</v>
      </c>
      <c r="W66" s="74" t="n">
        <v>0</v>
      </c>
      <c r="X66" s="74" t="n">
        <v>0</v>
      </c>
    </row>
    <row r="67" customFormat="false" ht="63.75" hidden="false" customHeight="false" outlineLevel="0" collapsed="false">
      <c r="A67" s="61" t="s">
        <v>168</v>
      </c>
      <c r="B67" s="78" t="s">
        <v>169</v>
      </c>
      <c r="C67" s="63" t="s">
        <v>170</v>
      </c>
      <c r="D67" s="64" t="s">
        <v>85</v>
      </c>
      <c r="E67" s="65" t="n">
        <f aca="false">O67</f>
        <v>5.15314285714286</v>
      </c>
      <c r="F67" s="66" t="n">
        <f aca="false">Orçamentaria!F67</f>
        <v>41.34</v>
      </c>
      <c r="G67" s="67" t="n">
        <f aca="false">TRUNC(F67+(F67*$H$9),2)</f>
        <v>53.81</v>
      </c>
      <c r="H67" s="68" t="n">
        <f aca="false">TRUNC(E67*G67,2)</f>
        <v>277.29</v>
      </c>
      <c r="I67" s="69" t="n">
        <f aca="false">H67/$H$81</f>
        <v>0.00167503932618295</v>
      </c>
      <c r="K67" s="31" t="n">
        <v>0</v>
      </c>
      <c r="L67" s="31" t="n">
        <v>0</v>
      </c>
      <c r="M67" s="74" t="n">
        <v>4.77971428571429</v>
      </c>
      <c r="N67" s="74" t="n">
        <v>15.2011428571429</v>
      </c>
      <c r="O67" s="74" t="n">
        <v>5.15314285714286</v>
      </c>
      <c r="P67" s="74" t="n">
        <v>3.93885714285714</v>
      </c>
      <c r="Q67" s="74" t="n">
        <v>14.5965714285714</v>
      </c>
      <c r="R67" s="74" t="n">
        <v>6.224</v>
      </c>
      <c r="S67" s="74" t="n">
        <v>18.3762857142857</v>
      </c>
      <c r="T67" s="74" t="n">
        <v>3.92171428571429</v>
      </c>
      <c r="U67" s="74" t="n">
        <v>0</v>
      </c>
      <c r="V67" s="74" t="n">
        <v>0</v>
      </c>
      <c r="W67" s="74" t="n">
        <v>0</v>
      </c>
      <c r="X67" s="74" t="n">
        <v>0</v>
      </c>
    </row>
    <row r="68" customFormat="false" ht="51" hidden="false" customHeight="false" outlineLevel="0" collapsed="false">
      <c r="A68" s="61" t="s">
        <v>171</v>
      </c>
      <c r="B68" s="78" t="n">
        <v>91283</v>
      </c>
      <c r="C68" s="63" t="s">
        <v>91</v>
      </c>
      <c r="D68" s="64" t="s">
        <v>92</v>
      </c>
      <c r="E68" s="65" t="n">
        <f aca="false">O68</f>
        <v>22.53</v>
      </c>
      <c r="F68" s="66" t="n">
        <f aca="false">Orçamentaria!F68</f>
        <v>10.58</v>
      </c>
      <c r="G68" s="67" t="n">
        <f aca="false">TRUNC(F68+(F68*$H$9),2)</f>
        <v>13.77</v>
      </c>
      <c r="H68" s="68" t="n">
        <f aca="false">TRUNC(E68*G68,2)</f>
        <v>310.23</v>
      </c>
      <c r="I68" s="69" t="n">
        <f aca="false">H68/$H$81</f>
        <v>0.00187402160251627</v>
      </c>
      <c r="K68" s="31" t="n">
        <v>0</v>
      </c>
      <c r="L68" s="31" t="n">
        <v>0</v>
      </c>
      <c r="M68" s="74" t="n">
        <v>11.394</v>
      </c>
      <c r="N68" s="74" t="n">
        <v>22.476</v>
      </c>
      <c r="O68" s="74" t="n">
        <v>22.53</v>
      </c>
      <c r="P68" s="74" t="n">
        <v>0</v>
      </c>
      <c r="Q68" s="74" t="n">
        <v>4.456</v>
      </c>
      <c r="R68" s="74" t="n">
        <v>45.496</v>
      </c>
      <c r="S68" s="74" t="n">
        <v>24.604</v>
      </c>
      <c r="T68" s="74" t="n">
        <v>69.212</v>
      </c>
      <c r="U68" s="74" t="n">
        <v>0</v>
      </c>
      <c r="V68" s="74" t="n">
        <v>0</v>
      </c>
      <c r="W68" s="74" t="n">
        <v>0</v>
      </c>
      <c r="X68" s="74" t="n">
        <v>0</v>
      </c>
    </row>
    <row r="69" customFormat="false" ht="51" hidden="false" customHeight="false" outlineLevel="0" collapsed="false">
      <c r="A69" s="61" t="s">
        <v>172</v>
      </c>
      <c r="B69" s="75" t="n">
        <v>100973</v>
      </c>
      <c r="C69" s="63" t="s">
        <v>87</v>
      </c>
      <c r="D69" s="64" t="s">
        <v>64</v>
      </c>
      <c r="E69" s="65" t="n">
        <f aca="false">O69</f>
        <v>128.421</v>
      </c>
      <c r="F69" s="66" t="n">
        <f aca="false">Orçamentaria!F69</f>
        <v>8.76</v>
      </c>
      <c r="G69" s="67" t="n">
        <f aca="false">TRUNC(F69+(F69*$H$9),2)</f>
        <v>11.4</v>
      </c>
      <c r="H69" s="68" t="n">
        <f aca="false">TRUNC(E69*G69,2)</f>
        <v>1463.99</v>
      </c>
      <c r="I69" s="69" t="n">
        <f aca="false">H69/$H$81</f>
        <v>0.00884359631843403</v>
      </c>
      <c r="K69" s="31" t="n">
        <v>0</v>
      </c>
      <c r="L69" s="31" t="n">
        <v>0</v>
      </c>
      <c r="M69" s="74" t="n">
        <v>63.8064</v>
      </c>
      <c r="N69" s="74" t="n">
        <v>130.3608</v>
      </c>
      <c r="O69" s="74" t="n">
        <v>128.421</v>
      </c>
      <c r="P69" s="74" t="n">
        <v>0</v>
      </c>
      <c r="Q69" s="74" t="n">
        <v>24.9536</v>
      </c>
      <c r="R69" s="74" t="n">
        <v>254.7776</v>
      </c>
      <c r="S69" s="74" t="n">
        <v>275.5648</v>
      </c>
      <c r="T69" s="74" t="n">
        <v>394.5084</v>
      </c>
      <c r="U69" s="74" t="n">
        <v>0</v>
      </c>
      <c r="V69" s="74" t="n">
        <v>0</v>
      </c>
      <c r="W69" s="74" t="n">
        <v>0</v>
      </c>
      <c r="X69" s="74" t="n">
        <v>0</v>
      </c>
    </row>
    <row r="70" customFormat="false" ht="38.25" hidden="false" customHeight="false" outlineLevel="0" collapsed="false">
      <c r="A70" s="61" t="s">
        <v>173</v>
      </c>
      <c r="B70" s="75" t="n">
        <v>97914</v>
      </c>
      <c r="C70" s="63" t="s">
        <v>89</v>
      </c>
      <c r="D70" s="64" t="s">
        <v>67</v>
      </c>
      <c r="E70" s="65" t="n">
        <f aca="false">O70</f>
        <v>22.53</v>
      </c>
      <c r="F70" s="66" t="n">
        <f aca="false">Orçamentaria!F70</f>
        <v>2.9</v>
      </c>
      <c r="G70" s="67" t="n">
        <f aca="false">TRUNC(F70+(F70*$H$9),2)</f>
        <v>3.77</v>
      </c>
      <c r="H70" s="68" t="n">
        <f aca="false">TRUNC(E70*G70,2)</f>
        <v>84.93</v>
      </c>
      <c r="I70" s="69" t="n">
        <f aca="false">H70/$H$81</f>
        <v>0.000513040823588004</v>
      </c>
      <c r="K70" s="31" t="n">
        <v>0</v>
      </c>
      <c r="L70" s="31" t="n">
        <v>0</v>
      </c>
      <c r="M70" s="74" t="n">
        <v>11.394</v>
      </c>
      <c r="N70" s="74" t="n">
        <v>22.476</v>
      </c>
      <c r="O70" s="74" t="n">
        <v>22.53</v>
      </c>
      <c r="P70" s="74" t="n">
        <v>0</v>
      </c>
      <c r="Q70" s="74" t="n">
        <v>4.456</v>
      </c>
      <c r="R70" s="74" t="n">
        <v>45.496</v>
      </c>
      <c r="S70" s="74" t="n">
        <v>24.604</v>
      </c>
      <c r="T70" s="74" t="n">
        <v>69.212</v>
      </c>
      <c r="U70" s="74" t="n">
        <v>0</v>
      </c>
      <c r="V70" s="74" t="n">
        <v>0</v>
      </c>
      <c r="W70" s="74" t="n">
        <v>0</v>
      </c>
      <c r="X70" s="74" t="n">
        <v>0</v>
      </c>
    </row>
    <row r="71" customFormat="false" ht="12.75" hidden="false" customHeight="false" outlineLevel="0" collapsed="false">
      <c r="A71" s="61" t="s">
        <v>174</v>
      </c>
      <c r="B71" s="75" t="s">
        <v>175</v>
      </c>
      <c r="C71" s="63" t="s">
        <v>176</v>
      </c>
      <c r="D71" s="64" t="s">
        <v>64</v>
      </c>
      <c r="E71" s="65" t="n">
        <f aca="false">O71</f>
        <v>112.65</v>
      </c>
      <c r="F71" s="66" t="n">
        <f aca="false">Orçamentaria!F71</f>
        <v>21.3</v>
      </c>
      <c r="G71" s="67" t="n">
        <f aca="false">TRUNC(F71+(F71*$H$9),2)</f>
        <v>27.72</v>
      </c>
      <c r="H71" s="68" t="n">
        <f aca="false">TRUNC(E71*G71,2)</f>
        <v>3122.65</v>
      </c>
      <c r="I71" s="69" t="n">
        <f aca="false">H71/$H$81</f>
        <v>0.0188631452699527</v>
      </c>
      <c r="K71" s="31" t="n">
        <v>0</v>
      </c>
      <c r="L71" s="31" t="n">
        <v>0</v>
      </c>
      <c r="M71" s="74" t="n">
        <v>56.97</v>
      </c>
      <c r="N71" s="74" t="n">
        <v>112.38</v>
      </c>
      <c r="O71" s="74" t="n">
        <v>112.65</v>
      </c>
      <c r="P71" s="74" t="n">
        <v>0</v>
      </c>
      <c r="Q71" s="74" t="n">
        <v>22.28</v>
      </c>
      <c r="R71" s="74" t="n">
        <v>227.48</v>
      </c>
      <c r="S71" s="74" t="n">
        <v>123.02</v>
      </c>
      <c r="T71" s="74" t="n">
        <v>346.06</v>
      </c>
      <c r="U71" s="74" t="n">
        <v>0</v>
      </c>
      <c r="V71" s="74" t="n">
        <v>0</v>
      </c>
      <c r="W71" s="74" t="n">
        <v>0</v>
      </c>
      <c r="X71" s="74" t="n">
        <v>0</v>
      </c>
    </row>
    <row r="72" customFormat="false" ht="38.25" hidden="false" customHeight="false" outlineLevel="0" collapsed="false">
      <c r="A72" s="61" t="s">
        <v>177</v>
      </c>
      <c r="B72" s="75" t="n">
        <v>97083</v>
      </c>
      <c r="C72" s="63" t="s">
        <v>178</v>
      </c>
      <c r="D72" s="64" t="s">
        <v>50</v>
      </c>
      <c r="E72" s="65" t="n">
        <f aca="false">O72</f>
        <v>6.759</v>
      </c>
      <c r="F72" s="66" t="n">
        <f aca="false">Orçamentaria!F72</f>
        <v>2.94</v>
      </c>
      <c r="G72" s="67" t="n">
        <f aca="false">TRUNC(F72+(F72*$H$9),2)</f>
        <v>3.82</v>
      </c>
      <c r="H72" s="68" t="n">
        <f aca="false">TRUNC(E72*G72,2)</f>
        <v>25.81</v>
      </c>
      <c r="I72" s="69" t="n">
        <f aca="false">H72/$H$81</f>
        <v>0.000155911735038342</v>
      </c>
      <c r="K72" s="31" t="n">
        <v>0</v>
      </c>
      <c r="L72" s="31" t="n">
        <v>0</v>
      </c>
      <c r="M72" s="74" t="n">
        <v>3.4182</v>
      </c>
      <c r="N72" s="74" t="n">
        <v>6.7428</v>
      </c>
      <c r="O72" s="74" t="n">
        <v>6.759</v>
      </c>
      <c r="P72" s="74" t="n">
        <v>0</v>
      </c>
      <c r="Q72" s="74" t="n">
        <v>1.3368</v>
      </c>
      <c r="R72" s="74" t="n">
        <v>13.6488</v>
      </c>
      <c r="S72" s="74" t="n">
        <v>7.3812</v>
      </c>
      <c r="T72" s="74" t="n">
        <v>20.7636</v>
      </c>
      <c r="U72" s="74" t="n">
        <v>0</v>
      </c>
      <c r="V72" s="74" t="n">
        <v>0</v>
      </c>
      <c r="W72" s="74" t="n">
        <v>0</v>
      </c>
      <c r="X72" s="74" t="n">
        <v>0</v>
      </c>
    </row>
    <row r="73" customFormat="false" ht="38.25" hidden="false" customHeight="false" outlineLevel="0" collapsed="false">
      <c r="A73" s="61" t="s">
        <v>179</v>
      </c>
      <c r="B73" s="75" t="n">
        <v>94991</v>
      </c>
      <c r="C73" s="63" t="s">
        <v>180</v>
      </c>
      <c r="D73" s="64" t="s">
        <v>64</v>
      </c>
      <c r="E73" s="65" t="n">
        <f aca="false">O73</f>
        <v>0</v>
      </c>
      <c r="F73" s="66" t="n">
        <f aca="false">Orçamentaria!F73</f>
        <v>779.89</v>
      </c>
      <c r="G73" s="67" t="n">
        <f aca="false">TRUNC(F73+(F73*$H$9),2)</f>
        <v>1015.18</v>
      </c>
      <c r="H73" s="68" t="n">
        <f aca="false">TRUNC(E73*G73,2)</f>
        <v>0</v>
      </c>
      <c r="I73" s="69" t="n">
        <f aca="false">H73/$H$81</f>
        <v>0</v>
      </c>
      <c r="K73" s="31"/>
      <c r="L73" s="31"/>
      <c r="M73" s="74"/>
      <c r="N73" s="74"/>
      <c r="O73" s="74"/>
      <c r="P73" s="74"/>
      <c r="Q73" s="74"/>
      <c r="R73" s="74"/>
      <c r="S73" s="74"/>
      <c r="T73" s="74"/>
      <c r="U73" s="74"/>
      <c r="V73" s="74"/>
      <c r="W73" s="74"/>
      <c r="X73" s="74"/>
    </row>
    <row r="74" s="4" customFormat="true" ht="12.75" hidden="false" customHeight="false" outlineLevel="0" collapsed="false">
      <c r="A74" s="44" t="n">
        <v>5</v>
      </c>
      <c r="B74" s="45"/>
      <c r="C74" s="46" t="s">
        <v>1</v>
      </c>
      <c r="D74" s="47"/>
      <c r="E74" s="48"/>
      <c r="F74" s="49"/>
      <c r="G74" s="50"/>
      <c r="H74" s="51" t="n">
        <f aca="false">SUM(H75:H76)</f>
        <v>0</v>
      </c>
      <c r="I74" s="59"/>
      <c r="K74" s="31"/>
      <c r="L74" s="31"/>
      <c r="M74" s="74"/>
      <c r="N74" s="74"/>
      <c r="O74" s="74"/>
      <c r="P74" s="74"/>
      <c r="Q74" s="74"/>
      <c r="R74" s="74"/>
      <c r="S74" s="74"/>
      <c r="T74" s="74"/>
      <c r="U74" s="74"/>
      <c r="V74" s="74"/>
      <c r="W74" s="74"/>
      <c r="X74" s="74"/>
    </row>
    <row r="75" s="4" customFormat="true" ht="12.75" hidden="false" customHeight="true" outlineLevel="0" collapsed="false">
      <c r="A75" s="53" t="s">
        <v>181</v>
      </c>
      <c r="B75" s="54"/>
      <c r="C75" s="55" t="s">
        <v>1</v>
      </c>
      <c r="D75" s="54"/>
      <c r="E75" s="56"/>
      <c r="F75" s="57"/>
      <c r="G75" s="57" t="n">
        <v>0</v>
      </c>
      <c r="H75" s="58" t="n">
        <v>0</v>
      </c>
      <c r="I75" s="59"/>
      <c r="K75" s="31"/>
      <c r="L75" s="31"/>
      <c r="M75" s="74"/>
      <c r="N75" s="74"/>
      <c r="O75" s="74"/>
      <c r="P75" s="74"/>
      <c r="Q75" s="74"/>
      <c r="R75" s="74"/>
      <c r="S75" s="74"/>
      <c r="T75" s="74"/>
      <c r="U75" s="74"/>
      <c r="V75" s="74"/>
      <c r="W75" s="74"/>
      <c r="X75" s="74"/>
    </row>
    <row r="76" customFormat="false" ht="12.75" hidden="false" customHeight="false" outlineLevel="0" collapsed="false">
      <c r="A76" s="61" t="s">
        <v>182</v>
      </c>
      <c r="B76" s="75" t="s">
        <v>183</v>
      </c>
      <c r="C76" s="63" t="s">
        <v>1</v>
      </c>
      <c r="D76" s="64" t="s">
        <v>184</v>
      </c>
      <c r="E76" s="65" t="n">
        <f aca="false">O76</f>
        <v>0</v>
      </c>
      <c r="F76" s="66" t="n">
        <f aca="false">Orçamentaria!F76</f>
        <v>1670.48</v>
      </c>
      <c r="G76" s="67" t="n">
        <f aca="false">TRUNC(F76+(F76*$H$9),2)</f>
        <v>2174.46</v>
      </c>
      <c r="H76" s="68" t="n">
        <f aca="false">TRUNC(E76*G76,2)</f>
        <v>0</v>
      </c>
      <c r="I76" s="69" t="n">
        <f aca="false">H76/$H$81</f>
        <v>0</v>
      </c>
      <c r="K76" s="31" t="n">
        <v>0</v>
      </c>
      <c r="L76" s="31" t="n">
        <v>1</v>
      </c>
      <c r="M76" s="52" t="n">
        <v>0</v>
      </c>
      <c r="N76" s="52" t="n">
        <v>0</v>
      </c>
      <c r="O76" s="52" t="n">
        <v>0</v>
      </c>
      <c r="P76" s="52" t="n">
        <v>0</v>
      </c>
      <c r="Q76" s="52" t="n">
        <v>0</v>
      </c>
      <c r="R76" s="52" t="n">
        <v>0</v>
      </c>
      <c r="S76" s="52" t="n">
        <v>0</v>
      </c>
      <c r="T76" s="52" t="n">
        <v>0</v>
      </c>
      <c r="U76" s="52" t="n">
        <v>0</v>
      </c>
      <c r="V76" s="52" t="n">
        <v>0</v>
      </c>
      <c r="W76" s="52" t="n">
        <v>0</v>
      </c>
      <c r="X76" s="52" t="n">
        <v>0</v>
      </c>
    </row>
    <row r="77" s="4" customFormat="true" ht="12.75" hidden="false" customHeight="false" outlineLevel="0" collapsed="false">
      <c r="A77" s="44" t="n">
        <v>6</v>
      </c>
      <c r="B77" s="45"/>
      <c r="C77" s="46" t="s">
        <v>13</v>
      </c>
      <c r="D77" s="47"/>
      <c r="E77" s="48"/>
      <c r="F77" s="49"/>
      <c r="G77" s="50"/>
      <c r="H77" s="51" t="n">
        <f aca="false">SUM(H78:H80)</f>
        <v>0</v>
      </c>
      <c r="I77" s="59"/>
      <c r="K77" s="31"/>
      <c r="L77" s="31"/>
      <c r="M77" s="52"/>
      <c r="N77" s="52"/>
      <c r="O77" s="52"/>
      <c r="P77" s="52"/>
      <c r="Q77" s="52"/>
      <c r="R77" s="52"/>
      <c r="S77" s="52"/>
      <c r="T77" s="52"/>
      <c r="U77" s="52"/>
      <c r="V77" s="52"/>
      <c r="W77" s="52"/>
      <c r="X77" s="52"/>
    </row>
    <row r="78" s="4" customFormat="true" ht="12.75" hidden="false" customHeight="true" outlineLevel="0" collapsed="false">
      <c r="A78" s="53" t="s">
        <v>185</v>
      </c>
      <c r="B78" s="54"/>
      <c r="C78" s="55" t="s">
        <v>186</v>
      </c>
      <c r="D78" s="54"/>
      <c r="E78" s="56"/>
      <c r="F78" s="57"/>
      <c r="G78" s="57" t="n">
        <v>0</v>
      </c>
      <c r="H78" s="58" t="n">
        <v>0</v>
      </c>
      <c r="I78" s="59"/>
      <c r="K78" s="31"/>
      <c r="L78" s="31"/>
      <c r="M78" s="74"/>
      <c r="N78" s="74"/>
      <c r="O78" s="74"/>
      <c r="P78" s="74"/>
      <c r="Q78" s="74"/>
      <c r="R78" s="74"/>
      <c r="S78" s="74"/>
      <c r="T78" s="74"/>
      <c r="U78" s="74"/>
      <c r="V78" s="74"/>
      <c r="W78" s="74"/>
      <c r="X78" s="74"/>
    </row>
    <row r="79" customFormat="false" ht="25.5" hidden="false" customHeight="false" outlineLevel="0" collapsed="false">
      <c r="A79" s="61" t="s">
        <v>187</v>
      </c>
      <c r="B79" s="75" t="s">
        <v>188</v>
      </c>
      <c r="C79" s="63" t="s">
        <v>199</v>
      </c>
      <c r="D79" s="64" t="s">
        <v>184</v>
      </c>
      <c r="E79" s="65" t="n">
        <f aca="false">O79</f>
        <v>0</v>
      </c>
      <c r="F79" s="66" t="n">
        <f aca="false">Orçamentaria!F79</f>
        <v>147043.59</v>
      </c>
      <c r="G79" s="67" t="n">
        <f aca="false">TRUNC(F79+(F79*$H$9),2)</f>
        <v>191406.64</v>
      </c>
      <c r="H79" s="68" t="n">
        <f aca="false">TRUNC(E79*G79,2)</f>
        <v>0</v>
      </c>
      <c r="I79" s="69" t="n">
        <f aca="false">H79/$H$81</f>
        <v>0</v>
      </c>
      <c r="K79" s="31" t="n">
        <v>0</v>
      </c>
      <c r="L79" s="31" t="n">
        <v>0</v>
      </c>
      <c r="M79" s="74" t="n">
        <v>0</v>
      </c>
      <c r="N79" s="74" t="n">
        <v>0</v>
      </c>
      <c r="O79" s="74" t="n">
        <v>0</v>
      </c>
      <c r="P79" s="74" t="n">
        <v>0</v>
      </c>
      <c r="Q79" s="74" t="n">
        <v>0</v>
      </c>
      <c r="R79" s="74" t="n">
        <v>0</v>
      </c>
      <c r="S79" s="74" t="n">
        <v>0</v>
      </c>
      <c r="T79" s="74" t="n">
        <v>0</v>
      </c>
      <c r="U79" s="74" t="n">
        <v>0</v>
      </c>
      <c r="V79" s="74" t="n">
        <v>0</v>
      </c>
      <c r="W79" s="74" t="n">
        <v>0</v>
      </c>
      <c r="X79" s="74" t="n">
        <v>1</v>
      </c>
    </row>
    <row r="80" customFormat="false" ht="26.25" hidden="false" customHeight="false" outlineLevel="0" collapsed="false">
      <c r="A80" s="61" t="s">
        <v>190</v>
      </c>
      <c r="B80" s="75" t="s">
        <v>191</v>
      </c>
      <c r="C80" s="63" t="s">
        <v>200</v>
      </c>
      <c r="D80" s="64" t="s">
        <v>184</v>
      </c>
      <c r="E80" s="65" t="n">
        <f aca="false">O80</f>
        <v>0</v>
      </c>
      <c r="F80" s="66" t="n">
        <f aca="false">Orçamentaria!F80</f>
        <v>12715.25</v>
      </c>
      <c r="G80" s="67" t="n">
        <f aca="false">TRUNC(F80+(F80*$H$9),2)</f>
        <v>16551.44</v>
      </c>
      <c r="H80" s="68" t="n">
        <f aca="false">TRUNC(E80*G80,2)</f>
        <v>0</v>
      </c>
      <c r="I80" s="69" t="n">
        <f aca="false">H80/$H$81</f>
        <v>0</v>
      </c>
      <c r="K80" s="31" t="n">
        <v>0</v>
      </c>
      <c r="L80" s="31" t="n">
        <v>0</v>
      </c>
      <c r="M80" s="52" t="n">
        <v>0</v>
      </c>
      <c r="N80" s="52" t="n">
        <v>0</v>
      </c>
      <c r="O80" s="52" t="n">
        <v>0</v>
      </c>
      <c r="P80" s="52" t="n">
        <v>0</v>
      </c>
      <c r="Q80" s="52" t="n">
        <v>0</v>
      </c>
      <c r="R80" s="52" t="n">
        <v>0</v>
      </c>
      <c r="S80" s="52" t="n">
        <v>0</v>
      </c>
      <c r="T80" s="52" t="n">
        <v>0</v>
      </c>
      <c r="U80" s="52" t="n">
        <v>0</v>
      </c>
      <c r="V80" s="52" t="n">
        <v>0</v>
      </c>
      <c r="W80" s="52" t="n">
        <v>0</v>
      </c>
      <c r="X80" s="52" t="n">
        <v>1</v>
      </c>
    </row>
    <row r="81" customFormat="false" ht="13.5" hidden="false" customHeight="true" outlineLevel="0" collapsed="false">
      <c r="A81" s="80" t="s">
        <v>193</v>
      </c>
      <c r="B81" s="80"/>
      <c r="C81" s="80"/>
      <c r="D81" s="80"/>
      <c r="E81" s="80"/>
      <c r="F81" s="80"/>
      <c r="G81" s="80"/>
      <c r="H81" s="81" t="n">
        <f aca="false">SUM(H12:H80)/2</f>
        <v>165542.382</v>
      </c>
    </row>
    <row r="82" customFormat="false" ht="12.75" hidden="false" customHeight="false" outlineLevel="0" collapsed="false">
      <c r="A82" s="82"/>
      <c r="B82" s="83"/>
      <c r="C82" s="83"/>
      <c r="D82" s="84"/>
      <c r="F82" s="2"/>
      <c r="G82" s="2"/>
      <c r="H82" s="2"/>
    </row>
    <row r="83" customFormat="false" ht="12.75" hidden="false" customHeight="false" outlineLevel="0" collapsed="false">
      <c r="A83" s="82"/>
      <c r="B83" s="83"/>
      <c r="C83" s="83"/>
      <c r="D83" s="84"/>
      <c r="F83" s="95" t="s">
        <v>201</v>
      </c>
      <c r="G83" s="2"/>
      <c r="H83" s="2"/>
    </row>
    <row r="84" customFormat="false" ht="52.5" hidden="false" customHeight="true" outlineLevel="0" collapsed="false">
      <c r="A84" s="82"/>
      <c r="B84" s="83"/>
      <c r="C84" s="83"/>
      <c r="D84" s="83"/>
      <c r="E84" s="83"/>
      <c r="F84" s="83"/>
    </row>
    <row r="85" customFormat="false" ht="12.75" hidden="false" customHeight="false" outlineLevel="0" collapsed="false">
      <c r="A85" s="89"/>
      <c r="B85" s="89"/>
      <c r="C85" s="89"/>
      <c r="D85" s="89"/>
      <c r="E85" s="89"/>
      <c r="F85" s="89"/>
      <c r="G85" s="89"/>
      <c r="H85" s="89"/>
    </row>
    <row r="86" customFormat="false" ht="12.75" hidden="false" customHeight="false" outlineLevel="0" collapsed="false">
      <c r="A86" s="90"/>
      <c r="B86" s="90"/>
      <c r="C86" s="90"/>
      <c r="D86" s="90"/>
      <c r="E86" s="90"/>
      <c r="F86" s="90"/>
      <c r="G86" s="90"/>
      <c r="H86" s="90"/>
    </row>
    <row r="87" customFormat="false" ht="12.75" hidden="false" customHeight="false" outlineLevel="0" collapsed="false">
      <c r="A87" s="89"/>
      <c r="B87" s="89"/>
      <c r="C87" s="89"/>
      <c r="D87" s="89"/>
      <c r="E87" s="89"/>
      <c r="F87" s="89"/>
      <c r="G87" s="89"/>
      <c r="H87" s="89"/>
    </row>
    <row r="89" customFormat="false" ht="12.75" hidden="false" customHeight="false" outlineLevel="0" collapsed="false">
      <c r="H89" s="91"/>
    </row>
    <row r="90" customFormat="false" ht="12.75" hidden="false" customHeight="false" outlineLevel="0" collapsed="false">
      <c r="H90" s="91"/>
    </row>
  </sheetData>
  <mergeCells count="36">
    <mergeCell ref="A1:B1"/>
    <mergeCell ref="C1:H1"/>
    <mergeCell ref="K1:K7"/>
    <mergeCell ref="L1:L7"/>
    <mergeCell ref="M1:M7"/>
    <mergeCell ref="N1:N7"/>
    <mergeCell ref="O1:O7"/>
    <mergeCell ref="P1:P7"/>
    <mergeCell ref="Q1:Q7"/>
    <mergeCell ref="R1:R7"/>
    <mergeCell ref="S1:S7"/>
    <mergeCell ref="T1:T7"/>
    <mergeCell ref="U1:U7"/>
    <mergeCell ref="V1:V7"/>
    <mergeCell ref="W1:W7"/>
    <mergeCell ref="X1:X7"/>
    <mergeCell ref="A2:H2"/>
    <mergeCell ref="A3:H3"/>
    <mergeCell ref="A5:E5"/>
    <mergeCell ref="F5:H5"/>
    <mergeCell ref="A6:E6"/>
    <mergeCell ref="F6:H6"/>
    <mergeCell ref="B7:C7"/>
    <mergeCell ref="E7:H7"/>
    <mergeCell ref="A8:D8"/>
    <mergeCell ref="E8:E9"/>
    <mergeCell ref="F8:F9"/>
    <mergeCell ref="U8:W8"/>
    <mergeCell ref="A9:D9"/>
    <mergeCell ref="A10:H10"/>
    <mergeCell ref="A81:G81"/>
    <mergeCell ref="B82:C82"/>
    <mergeCell ref="C84:F84"/>
    <mergeCell ref="A85:H85"/>
    <mergeCell ref="A86:H86"/>
    <mergeCell ref="A87:H87"/>
  </mergeCells>
  <conditionalFormatting sqref="D74 D77 D23 D18 D12 D64">
    <cfRule type="cellIs" priority="2" operator="equal" aboveAverage="0" equalAverage="0" bottom="0" percent="0" rank="0" text="" dxfId="5">
      <formula>0</formula>
    </cfRule>
  </conditionalFormatting>
  <dataValidations count="1">
    <dataValidation allowBlank="true" errorStyle="stop" operator="between" prompt="A frente de obra é uma porção física da obra. Exemplos: Única; Rua A; Rua B; Trecho 01; Trecho 02; 1º Andar; 2º Andar; Copa; Banheiro" showDropDown="false" showErrorMessage="true" showInputMessage="true" sqref="K1" type="none">
      <formula1>0</formula1>
      <formula2>0</formula2>
    </dataValidation>
  </dataValidations>
  <printOptions headings="false" gridLines="false" gridLinesSet="true" horizontalCentered="true" verticalCentered="false"/>
  <pageMargins left="0.39375" right="0.39375" top="0.39375" bottom="0.196527777777778" header="0.511811023622047" footer="0.511811023622047"/>
  <pageSetup paperSize="9" scale="66" fitToWidth="1" fitToHeight="1" pageOrder="downThenOver" orientation="portrait" blackAndWhite="false" draft="false" cellComments="none" horizontalDpi="300" verticalDpi="300" copies="1"/>
  <headerFooter differentFirst="false" differentOddEven="false">
    <oddHeader/>
    <oddFooter/>
  </headerFooter>
  <rowBreaks count="1" manualBreakCount="1">
    <brk id="87" man="true" max="16383" min="0"/>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X90"/>
  <sheetViews>
    <sheetView showFormulas="false" showGridLines="false" showRowColHeaders="true" showZeros="false" rightToLeft="false" tabSelected="false" showOutlineSymbols="true" defaultGridColor="true" view="pageBreakPreview" topLeftCell="A1" colorId="64" zoomScale="100" zoomScaleNormal="100" zoomScalePageLayoutView="100" workbookViewId="0">
      <selection pane="topLeft" activeCell="A17" activeCellId="0" sqref="A17"/>
    </sheetView>
  </sheetViews>
  <sheetFormatPr defaultColWidth="9.1484375" defaultRowHeight="12.75" zeroHeight="false" outlineLevelRow="0" outlineLevelCol="0"/>
  <cols>
    <col collapsed="false" customWidth="true" hidden="false" outlineLevel="0" max="1" min="1" style="1" width="8.71"/>
    <col collapsed="false" customWidth="true" hidden="false" outlineLevel="0" max="2" min="2" style="1" width="15.57"/>
    <col collapsed="false" customWidth="true" hidden="false" outlineLevel="0" max="3" min="3" style="1" width="53.57"/>
    <col collapsed="false" customWidth="true" hidden="false" outlineLevel="0" max="4" min="4" style="1" width="9.57"/>
    <col collapsed="false" customWidth="true" hidden="false" outlineLevel="0" max="5" min="5" style="2" width="11.71"/>
    <col collapsed="false" customWidth="true" hidden="false" outlineLevel="0" max="6" min="6" style="3" width="13.42"/>
    <col collapsed="false" customWidth="true" hidden="false" outlineLevel="0" max="7" min="7" style="3" width="11.71"/>
    <col collapsed="false" customWidth="true" hidden="false" outlineLevel="0" max="8" min="8" style="3" width="13.71"/>
    <col collapsed="false" customWidth="true" hidden="false" outlineLevel="0" max="9" min="9" style="4" width="12.71"/>
    <col collapsed="false" customWidth="true" hidden="true" outlineLevel="0" max="11" min="11" style="6" width="12.15"/>
    <col collapsed="false" customWidth="true" hidden="true" outlineLevel="0" max="12" min="12" style="6" width="11.53"/>
    <col collapsed="false" customWidth="true" hidden="true" outlineLevel="0" max="15" min="13" style="7" width="11.53"/>
    <col collapsed="false" customWidth="false" hidden="false" outlineLevel="0" max="24" min="16" style="7" width="9.14"/>
  </cols>
  <sheetData>
    <row r="1" customFormat="false" ht="12.75" hidden="false" customHeight="true" outlineLevel="0" collapsed="false">
      <c r="A1" s="8"/>
      <c r="B1" s="8"/>
      <c r="C1" s="9"/>
      <c r="D1" s="9"/>
      <c r="E1" s="9"/>
      <c r="F1" s="9"/>
      <c r="G1" s="9"/>
      <c r="H1" s="9"/>
      <c r="K1" s="10" t="s">
        <v>0</v>
      </c>
      <c r="L1" s="10" t="s">
        <v>1</v>
      </c>
      <c r="M1" s="10" t="s">
        <v>2</v>
      </c>
      <c r="N1" s="10" t="s">
        <v>3</v>
      </c>
      <c r="O1" s="10" t="s">
        <v>4</v>
      </c>
      <c r="P1" s="10" t="s">
        <v>5</v>
      </c>
      <c r="Q1" s="10" t="s">
        <v>6</v>
      </c>
      <c r="R1" s="10" t="s">
        <v>7</v>
      </c>
      <c r="S1" s="10" t="s">
        <v>8</v>
      </c>
      <c r="T1" s="10" t="s">
        <v>9</v>
      </c>
      <c r="U1" s="10" t="s">
        <v>10</v>
      </c>
      <c r="V1" s="10" t="s">
        <v>11</v>
      </c>
      <c r="W1" s="10" t="s">
        <v>12</v>
      </c>
      <c r="X1" s="10" t="s">
        <v>13</v>
      </c>
    </row>
    <row r="2" customFormat="false" ht="42.75" hidden="false" customHeight="true" outlineLevel="0" collapsed="false">
      <c r="A2" s="11"/>
      <c r="B2" s="11"/>
      <c r="C2" s="11"/>
      <c r="D2" s="11"/>
      <c r="E2" s="11"/>
      <c r="F2" s="11"/>
      <c r="G2" s="11"/>
      <c r="H2" s="11"/>
      <c r="K2" s="10"/>
      <c r="L2" s="10"/>
      <c r="M2" s="10"/>
      <c r="N2" s="10"/>
      <c r="O2" s="10"/>
      <c r="P2" s="10"/>
      <c r="Q2" s="10"/>
      <c r="R2" s="10"/>
      <c r="S2" s="10"/>
      <c r="T2" s="10"/>
      <c r="U2" s="10"/>
      <c r="V2" s="10"/>
      <c r="W2" s="10"/>
      <c r="X2" s="10"/>
    </row>
    <row r="3" customFormat="false" ht="13.5" hidden="false" customHeight="false" outlineLevel="0" collapsed="false">
      <c r="A3" s="12" t="s">
        <v>14</v>
      </c>
      <c r="B3" s="12"/>
      <c r="C3" s="12"/>
      <c r="D3" s="12"/>
      <c r="E3" s="12"/>
      <c r="F3" s="12"/>
      <c r="G3" s="12"/>
      <c r="H3" s="12"/>
      <c r="K3" s="10"/>
      <c r="L3" s="10"/>
      <c r="M3" s="10"/>
      <c r="N3" s="10"/>
      <c r="O3" s="10"/>
      <c r="P3" s="10"/>
      <c r="Q3" s="10"/>
      <c r="R3" s="10"/>
      <c r="S3" s="10"/>
      <c r="T3" s="10"/>
      <c r="U3" s="10"/>
      <c r="V3" s="10"/>
      <c r="W3" s="10"/>
      <c r="X3" s="10"/>
    </row>
    <row r="4" customFormat="false" ht="13.5" hidden="false" customHeight="false" outlineLevel="0" collapsed="false">
      <c r="A4" s="13"/>
      <c r="B4" s="14"/>
      <c r="C4" s="14"/>
      <c r="D4" s="14"/>
      <c r="E4" s="15"/>
      <c r="F4" s="14"/>
      <c r="G4" s="14"/>
      <c r="H4" s="16"/>
      <c r="K4" s="10"/>
      <c r="L4" s="10"/>
      <c r="M4" s="10"/>
      <c r="N4" s="10"/>
      <c r="O4" s="10"/>
      <c r="P4" s="10"/>
      <c r="Q4" s="10"/>
      <c r="R4" s="10"/>
      <c r="S4" s="10"/>
      <c r="T4" s="10"/>
      <c r="U4" s="10"/>
      <c r="V4" s="10"/>
      <c r="W4" s="10"/>
      <c r="X4" s="10"/>
    </row>
    <row r="5" customFormat="false" ht="12.75" hidden="false" customHeight="false" outlineLevel="0" collapsed="false">
      <c r="A5" s="17" t="s">
        <v>15</v>
      </c>
      <c r="B5" s="17"/>
      <c r="C5" s="17"/>
      <c r="D5" s="17"/>
      <c r="E5" s="17"/>
      <c r="F5" s="18" t="s">
        <v>16</v>
      </c>
      <c r="G5" s="18"/>
      <c r="H5" s="18"/>
      <c r="K5" s="10"/>
      <c r="L5" s="10"/>
      <c r="M5" s="10"/>
      <c r="N5" s="10"/>
      <c r="O5" s="10"/>
      <c r="P5" s="10"/>
      <c r="Q5" s="10"/>
      <c r="R5" s="10"/>
      <c r="S5" s="10"/>
      <c r="T5" s="10"/>
      <c r="U5" s="10"/>
      <c r="V5" s="10"/>
      <c r="W5" s="10"/>
      <c r="X5" s="10"/>
    </row>
    <row r="6" customFormat="false" ht="12.75" hidden="false" customHeight="false" outlineLevel="0" collapsed="false">
      <c r="A6" s="21" t="s">
        <v>196</v>
      </c>
      <c r="B6" s="21"/>
      <c r="C6" s="21"/>
      <c r="D6" s="21"/>
      <c r="E6" s="21"/>
      <c r="F6" s="22" t="str">
        <f aca="false">Orçamentaria!F6</f>
        <v>DATA: DEZEMBRO/2024</v>
      </c>
      <c r="G6" s="22"/>
      <c r="H6" s="22"/>
      <c r="K6" s="10"/>
      <c r="L6" s="10"/>
      <c r="M6" s="10"/>
      <c r="N6" s="10"/>
      <c r="O6" s="10"/>
      <c r="P6" s="10"/>
      <c r="Q6" s="10"/>
      <c r="R6" s="10"/>
      <c r="S6" s="10"/>
      <c r="T6" s="10"/>
      <c r="U6" s="10"/>
      <c r="V6" s="10"/>
      <c r="W6" s="10"/>
      <c r="X6" s="10"/>
    </row>
    <row r="7" customFormat="false" ht="15" hidden="false" customHeight="true" outlineLevel="0" collapsed="false">
      <c r="A7" s="92" t="s">
        <v>197</v>
      </c>
      <c r="B7" s="96" t="str">
        <f aca="false">P1</f>
        <v>RUA NELSON C. GUIMARÃES</v>
      </c>
      <c r="C7" s="96"/>
      <c r="D7" s="94"/>
      <c r="E7" s="25" t="s">
        <v>22</v>
      </c>
      <c r="F7" s="25"/>
      <c r="G7" s="25"/>
      <c r="H7" s="25"/>
      <c r="K7" s="10"/>
      <c r="L7" s="10"/>
      <c r="M7" s="10"/>
      <c r="N7" s="10"/>
      <c r="O7" s="10"/>
      <c r="P7" s="10"/>
      <c r="Q7" s="10"/>
      <c r="R7" s="10"/>
      <c r="S7" s="10"/>
      <c r="T7" s="10"/>
      <c r="U7" s="10"/>
      <c r="V7" s="10"/>
      <c r="W7" s="10"/>
      <c r="X7" s="10"/>
    </row>
    <row r="8" customFormat="false" ht="12.75" hidden="false" customHeight="false" outlineLevel="0" collapsed="false">
      <c r="A8" s="26" t="str">
        <f aca="false">Orçamentaria!A8</f>
        <v>MÊS DE REFERÊNCIA: SINAPI OUT/24, SETOP JUL/24, SUDECAP JUL/24,  SICRO JUL/24</v>
      </c>
      <c r="B8" s="26"/>
      <c r="C8" s="26"/>
      <c r="D8" s="26"/>
      <c r="E8" s="27" t="s">
        <v>25</v>
      </c>
      <c r="F8" s="28" t="s">
        <v>26</v>
      </c>
      <c r="G8" s="29"/>
      <c r="H8" s="30" t="s">
        <v>27</v>
      </c>
      <c r="K8" s="31"/>
      <c r="L8" s="31"/>
      <c r="M8" s="31" t="n">
        <v>1</v>
      </c>
      <c r="N8" s="31" t="n">
        <v>2</v>
      </c>
      <c r="O8" s="31" t="n">
        <v>3</v>
      </c>
      <c r="P8" s="31" t="n">
        <v>4</v>
      </c>
      <c r="Q8" s="31" t="n">
        <v>5</v>
      </c>
      <c r="R8" s="31" t="n">
        <v>6</v>
      </c>
      <c r="S8" s="31" t="n">
        <v>7</v>
      </c>
      <c r="T8" s="31" t="n">
        <v>8</v>
      </c>
      <c r="U8" s="31" t="n">
        <v>9</v>
      </c>
      <c r="V8" s="31"/>
      <c r="W8" s="31"/>
      <c r="X8" s="31"/>
    </row>
    <row r="9" customFormat="false" ht="13.5" hidden="false" customHeight="true" outlineLevel="0" collapsed="false">
      <c r="A9" s="32" t="s">
        <v>29</v>
      </c>
      <c r="B9" s="32"/>
      <c r="C9" s="32"/>
      <c r="D9" s="32"/>
      <c r="E9" s="27"/>
      <c r="F9" s="28"/>
      <c r="G9" s="33"/>
      <c r="H9" s="34" t="n">
        <v>0.3017</v>
      </c>
      <c r="I9" s="35" t="n">
        <f aca="false">1+1*H9</f>
        <v>1.3017</v>
      </c>
    </row>
    <row r="10" customFormat="false" ht="13.5" hidden="false" customHeight="false" outlineLevel="0" collapsed="false">
      <c r="A10" s="36"/>
      <c r="B10" s="36"/>
      <c r="C10" s="36"/>
      <c r="D10" s="36"/>
      <c r="E10" s="36"/>
      <c r="F10" s="36"/>
      <c r="G10" s="36"/>
      <c r="H10" s="36"/>
    </row>
    <row r="11" customFormat="false" ht="38.25" hidden="false" customHeight="false" outlineLevel="0" collapsed="false">
      <c r="A11" s="37" t="s">
        <v>32</v>
      </c>
      <c r="B11" s="38" t="s">
        <v>33</v>
      </c>
      <c r="C11" s="38" t="s">
        <v>34</v>
      </c>
      <c r="D11" s="38" t="s">
        <v>35</v>
      </c>
      <c r="E11" s="39" t="s">
        <v>36</v>
      </c>
      <c r="F11" s="40" t="s">
        <v>37</v>
      </c>
      <c r="G11" s="40" t="s">
        <v>38</v>
      </c>
      <c r="H11" s="41" t="s">
        <v>39</v>
      </c>
    </row>
    <row r="12" customFormat="false" ht="12.75" hidden="false" customHeight="false" outlineLevel="0" collapsed="false">
      <c r="A12" s="44" t="n">
        <v>1</v>
      </c>
      <c r="B12" s="45"/>
      <c r="C12" s="46" t="s">
        <v>0</v>
      </c>
      <c r="D12" s="47"/>
      <c r="E12" s="48"/>
      <c r="F12" s="49"/>
      <c r="G12" s="50" t="n">
        <v>0</v>
      </c>
      <c r="H12" s="51" t="n">
        <f aca="false">SUM(H14:H17)</f>
        <v>0</v>
      </c>
    </row>
    <row r="13" s="4" customFormat="true" ht="12.75" hidden="false" customHeight="true" outlineLevel="0" collapsed="false">
      <c r="A13" s="53" t="s">
        <v>42</v>
      </c>
      <c r="B13" s="54"/>
      <c r="C13" s="55" t="s">
        <v>0</v>
      </c>
      <c r="D13" s="54"/>
      <c r="E13" s="56"/>
      <c r="F13" s="57"/>
      <c r="G13" s="57" t="n">
        <v>0</v>
      </c>
      <c r="H13" s="58" t="n">
        <v>0</v>
      </c>
      <c r="I13" s="59"/>
      <c r="K13" s="6"/>
      <c r="L13" s="6"/>
      <c r="M13" s="19"/>
      <c r="N13" s="19"/>
      <c r="O13" s="19"/>
      <c r="P13" s="19"/>
      <c r="Q13" s="19"/>
      <c r="R13" s="19"/>
      <c r="S13" s="19"/>
      <c r="T13" s="19"/>
      <c r="U13" s="19"/>
      <c r="V13" s="19"/>
      <c r="W13" s="19"/>
      <c r="X13" s="19"/>
    </row>
    <row r="14" customFormat="false" ht="12.75" hidden="false" customHeight="false" outlineLevel="0" collapsed="false">
      <c r="A14" s="61" t="s">
        <v>43</v>
      </c>
      <c r="B14" s="62" t="s">
        <v>44</v>
      </c>
      <c r="C14" s="63" t="s">
        <v>45</v>
      </c>
      <c r="D14" s="64" t="s">
        <v>46</v>
      </c>
      <c r="E14" s="65" t="n">
        <f aca="false">P14</f>
        <v>0</v>
      </c>
      <c r="F14" s="66" t="n">
        <f aca="false">Orçamentaria!F14</f>
        <v>1670.48</v>
      </c>
      <c r="G14" s="67" t="n">
        <f aca="false">TRUNC(F14+(F14*$H$9),2)</f>
        <v>2174.46</v>
      </c>
      <c r="H14" s="68" t="n">
        <f aca="false">TRUNC(E14*G14,2)</f>
        <v>0</v>
      </c>
      <c r="I14" s="69" t="n">
        <f aca="false">H14/$H$81</f>
        <v>0</v>
      </c>
      <c r="K14" s="31" t="n">
        <v>1</v>
      </c>
      <c r="L14" s="31" t="n">
        <v>0</v>
      </c>
      <c r="M14" s="74" t="n">
        <v>0</v>
      </c>
      <c r="N14" s="74" t="n">
        <v>0</v>
      </c>
      <c r="O14" s="74" t="n">
        <v>0</v>
      </c>
      <c r="P14" s="74" t="n">
        <v>0</v>
      </c>
      <c r="Q14" s="74" t="n">
        <v>0</v>
      </c>
      <c r="R14" s="74" t="n">
        <v>0</v>
      </c>
      <c r="S14" s="74" t="n">
        <v>0</v>
      </c>
      <c r="T14" s="74" t="n">
        <v>0</v>
      </c>
      <c r="U14" s="74" t="n">
        <v>0</v>
      </c>
      <c r="V14" s="74" t="n">
        <v>0</v>
      </c>
      <c r="W14" s="74" t="n">
        <v>0</v>
      </c>
      <c r="X14" s="74" t="n">
        <v>0</v>
      </c>
    </row>
    <row r="15" customFormat="false" ht="25.5" hidden="false" customHeight="false" outlineLevel="0" collapsed="false">
      <c r="A15" s="61" t="s">
        <v>47</v>
      </c>
      <c r="B15" s="62" t="s">
        <v>48</v>
      </c>
      <c r="C15" s="63" t="s">
        <v>49</v>
      </c>
      <c r="D15" s="64" t="s">
        <v>50</v>
      </c>
      <c r="E15" s="65" t="n">
        <f aca="false">P15</f>
        <v>0</v>
      </c>
      <c r="F15" s="66" t="n">
        <f aca="false">Orçamentaria!F15</f>
        <v>1858.45</v>
      </c>
      <c r="G15" s="67" t="n">
        <f aca="false">TRUNC(F15+(F15*$H$9),2)</f>
        <v>2419.14</v>
      </c>
      <c r="H15" s="68" t="n">
        <f aca="false">TRUNC(E15*G15,2)</f>
        <v>0</v>
      </c>
      <c r="I15" s="69" t="n">
        <f aca="false">H15/$H$81</f>
        <v>0</v>
      </c>
      <c r="K15" s="31" t="n">
        <v>3</v>
      </c>
      <c r="L15" s="31" t="n">
        <v>0</v>
      </c>
      <c r="M15" s="74" t="n">
        <v>0</v>
      </c>
      <c r="N15" s="74" t="n">
        <v>0</v>
      </c>
      <c r="O15" s="74" t="n">
        <v>0</v>
      </c>
      <c r="P15" s="74" t="n">
        <v>0</v>
      </c>
      <c r="Q15" s="74" t="n">
        <v>0</v>
      </c>
      <c r="R15" s="74" t="n">
        <v>0</v>
      </c>
      <c r="S15" s="74" t="n">
        <v>0</v>
      </c>
      <c r="T15" s="74" t="n">
        <v>0</v>
      </c>
      <c r="U15" s="74" t="n">
        <v>0</v>
      </c>
      <c r="V15" s="74" t="n">
        <v>0</v>
      </c>
      <c r="W15" s="74" t="n">
        <v>0</v>
      </c>
      <c r="X15" s="74" t="n">
        <v>0</v>
      </c>
    </row>
    <row r="16" customFormat="false" ht="12.8" hidden="false" customHeight="false" outlineLevel="0" collapsed="false">
      <c r="A16" s="61" t="s">
        <v>51</v>
      </c>
      <c r="B16" s="75" t="n">
        <v>34498</v>
      </c>
      <c r="C16" s="63" t="s">
        <v>198</v>
      </c>
      <c r="D16" s="64" t="s">
        <v>46</v>
      </c>
      <c r="E16" s="65" t="n">
        <f aca="false">P16</f>
        <v>0</v>
      </c>
      <c r="F16" s="66" t="n">
        <f aca="false">Orçamentaria!F16</f>
        <v>118.07</v>
      </c>
      <c r="G16" s="67" t="n">
        <f aca="false">TRUNC(F16+(F16*$H$9),2)</f>
        <v>153.69</v>
      </c>
      <c r="H16" s="68" t="n">
        <f aca="false">TRUNC(E16*G16,2)</f>
        <v>0</v>
      </c>
      <c r="I16" s="69" t="n">
        <f aca="false">H16/$H$81</f>
        <v>0</v>
      </c>
      <c r="K16" s="31" t="n">
        <v>100</v>
      </c>
      <c r="L16" s="31" t="n">
        <v>0</v>
      </c>
      <c r="M16" s="74" t="n">
        <v>0</v>
      </c>
      <c r="N16" s="74" t="n">
        <v>0</v>
      </c>
      <c r="O16" s="74" t="n">
        <v>0</v>
      </c>
      <c r="P16" s="74" t="n">
        <v>0</v>
      </c>
      <c r="Q16" s="74" t="n">
        <v>0</v>
      </c>
      <c r="R16" s="74" t="n">
        <v>0</v>
      </c>
      <c r="S16" s="74" t="n">
        <v>0</v>
      </c>
      <c r="T16" s="74" t="n">
        <v>0</v>
      </c>
      <c r="U16" s="74" t="n">
        <v>0</v>
      </c>
      <c r="V16" s="74" t="n">
        <v>0</v>
      </c>
      <c r="W16" s="74" t="n">
        <v>0</v>
      </c>
      <c r="X16" s="74" t="n">
        <v>0</v>
      </c>
    </row>
    <row r="17" customFormat="false" ht="12.75" hidden="false" customHeight="false" outlineLevel="0" collapsed="false">
      <c r="A17" s="61" t="s">
        <v>53</v>
      </c>
      <c r="B17" s="75" t="s">
        <v>54</v>
      </c>
      <c r="C17" s="63" t="s">
        <v>55</v>
      </c>
      <c r="D17" s="64" t="s">
        <v>46</v>
      </c>
      <c r="E17" s="65" t="n">
        <f aca="false">P17</f>
        <v>0</v>
      </c>
      <c r="F17" s="66" t="n">
        <f aca="false">Orçamentaria!F17</f>
        <v>480</v>
      </c>
      <c r="G17" s="67" t="n">
        <f aca="false">TRUNC(F17+(F17*$H$9),2)</f>
        <v>624.81</v>
      </c>
      <c r="H17" s="68" t="n">
        <f aca="false">TRUNC(E17*G17,2)</f>
        <v>0</v>
      </c>
      <c r="I17" s="69" t="n">
        <f aca="false">H17/$H$81</f>
        <v>0</v>
      </c>
      <c r="K17" s="31" t="n">
        <v>28</v>
      </c>
      <c r="L17" s="31" t="n">
        <v>0</v>
      </c>
      <c r="M17" s="74" t="n">
        <v>0</v>
      </c>
      <c r="N17" s="74" t="n">
        <v>0</v>
      </c>
      <c r="O17" s="74" t="n">
        <v>0</v>
      </c>
      <c r="P17" s="74" t="n">
        <v>0</v>
      </c>
      <c r="Q17" s="74" t="n">
        <v>0</v>
      </c>
      <c r="R17" s="74" t="n">
        <v>0</v>
      </c>
      <c r="S17" s="74" t="n">
        <v>0</v>
      </c>
      <c r="T17" s="74" t="n">
        <v>0</v>
      </c>
      <c r="U17" s="74" t="n">
        <v>0</v>
      </c>
      <c r="V17" s="74" t="n">
        <v>0</v>
      </c>
      <c r="W17" s="74" t="n">
        <v>0</v>
      </c>
      <c r="X17" s="74" t="n">
        <v>0</v>
      </c>
    </row>
    <row r="18" customFormat="false" ht="12.75" hidden="false" customHeight="false" outlineLevel="0" collapsed="false">
      <c r="A18" s="44" t="n">
        <v>2</v>
      </c>
      <c r="B18" s="45"/>
      <c r="C18" s="46" t="s">
        <v>56</v>
      </c>
      <c r="D18" s="47"/>
      <c r="E18" s="48"/>
      <c r="F18" s="49"/>
      <c r="G18" s="50"/>
      <c r="H18" s="51" t="n">
        <f aca="false">SUM(H19:H22)</f>
        <v>95229.352</v>
      </c>
      <c r="I18" s="77"/>
      <c r="K18" s="31"/>
      <c r="L18" s="31"/>
      <c r="M18" s="74"/>
      <c r="N18" s="74"/>
      <c r="O18" s="74"/>
      <c r="P18" s="74"/>
      <c r="Q18" s="74"/>
      <c r="R18" s="74"/>
      <c r="S18" s="74"/>
      <c r="T18" s="74"/>
      <c r="U18" s="74"/>
      <c r="V18" s="74"/>
      <c r="W18" s="74"/>
      <c r="X18" s="74"/>
    </row>
    <row r="19" customFormat="false" ht="12.75" hidden="false" customHeight="false" outlineLevel="0" collapsed="false">
      <c r="A19" s="61" t="s">
        <v>57</v>
      </c>
      <c r="B19" s="75" t="n">
        <v>4011353</v>
      </c>
      <c r="C19" s="63" t="s">
        <v>58</v>
      </c>
      <c r="D19" s="64" t="s">
        <v>50</v>
      </c>
      <c r="E19" s="65" t="n">
        <f aca="false">P19</f>
        <v>832.32</v>
      </c>
      <c r="F19" s="66" t="n">
        <f aca="false">Orçamentaria!F19</f>
        <v>0.27</v>
      </c>
      <c r="G19" s="67" t="n">
        <f aca="false">TRUNC(F19+(F19*$H$9),2)</f>
        <v>0.35</v>
      </c>
      <c r="H19" s="68" t="n">
        <f aca="false">TRUNC(E19*G19,2)</f>
        <v>291.31</v>
      </c>
      <c r="I19" s="69" t="n">
        <f aca="false">H19/$H$81</f>
        <v>0.00247287439887998</v>
      </c>
      <c r="K19" s="31" t="n">
        <v>0</v>
      </c>
      <c r="L19" s="31" t="n">
        <v>0</v>
      </c>
      <c r="M19" s="74" t="n">
        <v>1078.27</v>
      </c>
      <c r="N19" s="74" t="n">
        <v>3602.41</v>
      </c>
      <c r="O19" s="74" t="n">
        <v>1145.13</v>
      </c>
      <c r="P19" s="74" t="n">
        <v>832.32</v>
      </c>
      <c r="Q19" s="74" t="n">
        <v>3653.56</v>
      </c>
      <c r="R19" s="74" t="n">
        <v>1314.79</v>
      </c>
      <c r="S19" s="74" t="n">
        <v>3998.88</v>
      </c>
      <c r="T19" s="74" t="n">
        <v>8199.2</v>
      </c>
      <c r="U19" s="74" t="n">
        <v>0</v>
      </c>
      <c r="V19" s="74" t="n">
        <v>0</v>
      </c>
      <c r="W19" s="74" t="n">
        <v>0</v>
      </c>
      <c r="X19" s="74" t="n">
        <v>0</v>
      </c>
    </row>
    <row r="20" customFormat="false" ht="38.25" hidden="false" customHeight="false" outlineLevel="0" collapsed="false">
      <c r="A20" s="61" t="s">
        <v>59</v>
      </c>
      <c r="B20" s="75" t="n">
        <v>102330</v>
      </c>
      <c r="C20" s="63" t="s">
        <v>60</v>
      </c>
      <c r="D20" s="64" t="s">
        <v>61</v>
      </c>
      <c r="E20" s="65" t="n">
        <f aca="false">P20</f>
        <v>11.9791656</v>
      </c>
      <c r="F20" s="66" t="n">
        <f aca="false">Orçamentaria!F20</f>
        <v>1.39</v>
      </c>
      <c r="G20" s="67" t="n">
        <f aca="false">TRUNC(F20+(F20*$H$9),2)</f>
        <v>1.8</v>
      </c>
      <c r="H20" s="68" t="n">
        <f aca="false">TRUNC(E20*G20,3)</f>
        <v>21.562</v>
      </c>
      <c r="I20" s="69" t="n">
        <f aca="false">H20/$H$81</f>
        <v>0.000183035658881089</v>
      </c>
      <c r="K20" s="31" t="n">
        <v>0</v>
      </c>
      <c r="L20" s="31" t="n">
        <v>0</v>
      </c>
      <c r="M20" s="74" t="n">
        <v>15.410095705</v>
      </c>
      <c r="N20" s="74" t="n">
        <v>51.483842515</v>
      </c>
      <c r="O20" s="74" t="n">
        <v>16.42345446</v>
      </c>
      <c r="P20" s="74" t="n">
        <v>11.9791656</v>
      </c>
      <c r="Q20" s="74" t="n">
        <v>52.5838623</v>
      </c>
      <c r="R20" s="74" t="n">
        <v>18.790321285</v>
      </c>
      <c r="S20" s="74" t="n">
        <v>57.75582384</v>
      </c>
      <c r="T20" s="74" t="n">
        <v>118.4210456</v>
      </c>
      <c r="U20" s="74" t="n">
        <v>0</v>
      </c>
      <c r="V20" s="74" t="n">
        <v>0</v>
      </c>
      <c r="W20" s="74" t="n">
        <v>0</v>
      </c>
      <c r="X20" s="74" t="n">
        <v>0</v>
      </c>
    </row>
    <row r="21" customFormat="false" ht="38.25" hidden="false" customHeight="false" outlineLevel="0" collapsed="false">
      <c r="A21" s="61" t="s">
        <v>62</v>
      </c>
      <c r="B21" s="75" t="n">
        <v>95995</v>
      </c>
      <c r="C21" s="63" t="s">
        <v>63</v>
      </c>
      <c r="D21" s="64" t="s">
        <v>64</v>
      </c>
      <c r="E21" s="65" t="n">
        <f aca="false">P21</f>
        <v>37.4544</v>
      </c>
      <c r="F21" s="66" t="n">
        <f aca="false">Orçamentaria!F21</f>
        <v>1878.3</v>
      </c>
      <c r="G21" s="67" t="n">
        <f aca="false">TRUNC(F21+(F21*$H$9),5)</f>
        <v>2444.98311</v>
      </c>
      <c r="H21" s="68" t="n">
        <f aca="false">TRUNC(E21*G21,2)</f>
        <v>91575.37</v>
      </c>
      <c r="I21" s="69" t="n">
        <f aca="false">H21/$H$81</f>
        <v>0.777365651851848</v>
      </c>
      <c r="K21" s="31" t="n">
        <v>0</v>
      </c>
      <c r="L21" s="31" t="n">
        <v>0</v>
      </c>
      <c r="M21" s="74" t="n">
        <v>48.52215</v>
      </c>
      <c r="N21" s="74" t="n">
        <v>162.10845</v>
      </c>
      <c r="O21" s="74" t="n">
        <v>51.53085</v>
      </c>
      <c r="P21" s="74" t="n">
        <v>37.4544</v>
      </c>
      <c r="Q21" s="74" t="n">
        <v>164.4102</v>
      </c>
      <c r="R21" s="74" t="n">
        <v>59.16555</v>
      </c>
      <c r="S21" s="74" t="n">
        <v>179.9496</v>
      </c>
      <c r="T21" s="74" t="n">
        <v>368.964</v>
      </c>
      <c r="U21" s="74" t="n">
        <v>0</v>
      </c>
      <c r="V21" s="74" t="n">
        <v>0</v>
      </c>
      <c r="W21" s="74" t="n">
        <v>0</v>
      </c>
      <c r="X21" s="74" t="n">
        <v>0</v>
      </c>
    </row>
    <row r="22" customFormat="false" ht="38.25" hidden="false" customHeight="false" outlineLevel="0" collapsed="false">
      <c r="A22" s="61" t="s">
        <v>65</v>
      </c>
      <c r="B22" s="75" t="n">
        <v>95875</v>
      </c>
      <c r="C22" s="63" t="s">
        <v>66</v>
      </c>
      <c r="D22" s="64" t="s">
        <v>67</v>
      </c>
      <c r="E22" s="65" t="n">
        <f aca="false">P22</f>
        <v>1067.45</v>
      </c>
      <c r="F22" s="66" t="n">
        <f aca="false">Orçamentaria!F22</f>
        <v>2.41</v>
      </c>
      <c r="G22" s="67" t="n">
        <f aca="false">TRUNC(F22+(F22*$H$9),2)</f>
        <v>3.13</v>
      </c>
      <c r="H22" s="68" t="n">
        <f aca="false">TRUNC(E22*G22,2)</f>
        <v>3341.11</v>
      </c>
      <c r="I22" s="69" t="n">
        <f aca="false">H22/$H$81</f>
        <v>0.02836203831946</v>
      </c>
      <c r="K22" s="31" t="n">
        <v>0</v>
      </c>
      <c r="L22" s="31" t="n">
        <v>0</v>
      </c>
      <c r="M22" s="74" t="n">
        <v>1373.18</v>
      </c>
      <c r="N22" s="74" t="n">
        <v>4587.67</v>
      </c>
      <c r="O22" s="74" t="n">
        <v>1463.48</v>
      </c>
      <c r="P22" s="74" t="n">
        <v>1067.45</v>
      </c>
      <c r="Q22" s="74" t="n">
        <v>4685.69</v>
      </c>
      <c r="R22" s="74" t="n">
        <v>1674.39</v>
      </c>
      <c r="S22" s="74" t="n">
        <v>5146.55856</v>
      </c>
      <c r="T22" s="74" t="n">
        <v>10552.37</v>
      </c>
      <c r="U22" s="74" t="n">
        <v>0</v>
      </c>
      <c r="V22" s="74" t="n">
        <v>0</v>
      </c>
      <c r="W22" s="74" t="n">
        <v>0</v>
      </c>
      <c r="X22" s="74" t="n">
        <v>0</v>
      </c>
    </row>
    <row r="23" customFormat="false" ht="12.75" hidden="false" customHeight="false" outlineLevel="0" collapsed="false">
      <c r="A23" s="44" t="n">
        <v>3</v>
      </c>
      <c r="B23" s="45"/>
      <c r="C23" s="46" t="s">
        <v>68</v>
      </c>
      <c r="D23" s="47"/>
      <c r="E23" s="48"/>
      <c r="F23" s="49"/>
      <c r="G23" s="50" t="n">
        <v>0</v>
      </c>
      <c r="H23" s="51" t="n">
        <f aca="false">SUM(H25:H63)</f>
        <v>0</v>
      </c>
      <c r="I23" s="59"/>
      <c r="K23" s="31"/>
      <c r="L23" s="31"/>
      <c r="M23" s="74"/>
      <c r="N23" s="74"/>
      <c r="O23" s="74"/>
      <c r="P23" s="74"/>
      <c r="Q23" s="74"/>
      <c r="R23" s="74"/>
      <c r="S23" s="74"/>
      <c r="T23" s="74"/>
      <c r="U23" s="74"/>
      <c r="V23" s="74"/>
      <c r="W23" s="74"/>
      <c r="X23" s="74"/>
    </row>
    <row r="24" s="4" customFormat="true" ht="12.75" hidden="false" customHeight="true" outlineLevel="0" collapsed="false">
      <c r="A24" s="53" t="s">
        <v>69</v>
      </c>
      <c r="B24" s="54"/>
      <c r="C24" s="55" t="s">
        <v>70</v>
      </c>
      <c r="D24" s="54"/>
      <c r="E24" s="56"/>
      <c r="F24" s="57"/>
      <c r="G24" s="57" t="n">
        <f aca="false">SUM(H25:H32)</f>
        <v>0</v>
      </c>
      <c r="H24" s="58" t="n">
        <v>0</v>
      </c>
      <c r="I24" s="59"/>
      <c r="K24" s="31"/>
      <c r="L24" s="31"/>
      <c r="M24" s="52"/>
      <c r="N24" s="52"/>
      <c r="O24" s="52"/>
      <c r="P24" s="52"/>
      <c r="Q24" s="52"/>
      <c r="R24" s="52"/>
      <c r="S24" s="52"/>
      <c r="T24" s="52"/>
      <c r="U24" s="52"/>
      <c r="V24" s="52"/>
      <c r="W24" s="52"/>
      <c r="X24" s="52"/>
    </row>
    <row r="25" customFormat="false" ht="25.5" hidden="false" customHeight="false" outlineLevel="0" collapsed="false">
      <c r="A25" s="61" t="s">
        <v>71</v>
      </c>
      <c r="B25" s="78" t="n">
        <v>97636</v>
      </c>
      <c r="C25" s="63" t="s">
        <v>72</v>
      </c>
      <c r="D25" s="64" t="s">
        <v>50</v>
      </c>
      <c r="E25" s="65" t="n">
        <f aca="false">P25</f>
        <v>0</v>
      </c>
      <c r="F25" s="66" t="n">
        <f aca="false">Orçamentaria!F25</f>
        <v>21.36</v>
      </c>
      <c r="G25" s="67" t="n">
        <f aca="false">TRUNC(F25+(F25*$H$9),2)</f>
        <v>27.8</v>
      </c>
      <c r="H25" s="68" t="n">
        <f aca="false">TRUNC(E25*G25,2)</f>
        <v>0</v>
      </c>
      <c r="I25" s="69" t="n">
        <f aca="false">H25/$H$81</f>
        <v>0</v>
      </c>
      <c r="K25" s="31" t="n">
        <v>0</v>
      </c>
      <c r="L25" s="31" t="n">
        <v>0</v>
      </c>
      <c r="M25" s="74" t="n">
        <v>0</v>
      </c>
      <c r="N25" s="74" t="n">
        <v>0</v>
      </c>
      <c r="O25" s="74" t="n">
        <v>0</v>
      </c>
      <c r="P25" s="74" t="n">
        <v>0</v>
      </c>
      <c r="Q25" s="74" t="n">
        <v>0</v>
      </c>
      <c r="R25" s="74" t="n">
        <v>0</v>
      </c>
      <c r="S25" s="74" t="n">
        <v>0</v>
      </c>
      <c r="T25" s="74" t="n">
        <v>0</v>
      </c>
      <c r="U25" s="74" t="n">
        <v>1452.21</v>
      </c>
      <c r="V25" s="74" t="n">
        <v>511.5</v>
      </c>
      <c r="W25" s="74" t="n">
        <v>112.86</v>
      </c>
      <c r="X25" s="74" t="n">
        <v>0</v>
      </c>
    </row>
    <row r="26" customFormat="false" ht="12.75" hidden="false" customHeight="false" outlineLevel="0" collapsed="false">
      <c r="A26" s="61" t="s">
        <v>73</v>
      </c>
      <c r="B26" s="78" t="s">
        <v>74</v>
      </c>
      <c r="C26" s="63" t="s">
        <v>75</v>
      </c>
      <c r="D26" s="64" t="s">
        <v>76</v>
      </c>
      <c r="E26" s="65" t="n">
        <f aca="false">P26</f>
        <v>0</v>
      </c>
      <c r="F26" s="66" t="n">
        <f aca="false">Orçamentaria!F26</f>
        <v>7.75</v>
      </c>
      <c r="G26" s="67" t="n">
        <f aca="false">TRUNC(F26+(F26*$H$9),2)</f>
        <v>10.08</v>
      </c>
      <c r="H26" s="68" t="n">
        <f aca="false">TRUNC(E26*G26,2)</f>
        <v>0</v>
      </c>
      <c r="I26" s="69" t="n">
        <f aca="false">H26/$H$81</f>
        <v>0</v>
      </c>
      <c r="K26" s="31" t="n">
        <v>0</v>
      </c>
      <c r="L26" s="31" t="n">
        <v>0</v>
      </c>
      <c r="M26" s="74" t="n">
        <v>0</v>
      </c>
      <c r="N26" s="74" t="n">
        <v>0</v>
      </c>
      <c r="O26" s="74" t="n">
        <v>0</v>
      </c>
      <c r="P26" s="74" t="n">
        <v>0</v>
      </c>
      <c r="Q26" s="74" t="n">
        <v>0</v>
      </c>
      <c r="R26" s="74" t="n">
        <v>0</v>
      </c>
      <c r="S26" s="74" t="n">
        <v>0</v>
      </c>
      <c r="T26" s="74" t="n">
        <v>0</v>
      </c>
      <c r="U26" s="74" t="n">
        <v>56.25</v>
      </c>
      <c r="V26" s="74" t="n">
        <v>31.5</v>
      </c>
      <c r="W26" s="74" t="n">
        <v>9</v>
      </c>
      <c r="X26" s="74" t="n">
        <v>0</v>
      </c>
    </row>
    <row r="27" customFormat="false" ht="38.25" hidden="false" customHeight="false" outlineLevel="0" collapsed="false">
      <c r="A27" s="61" t="s">
        <v>77</v>
      </c>
      <c r="B27" s="78" t="n">
        <v>98525</v>
      </c>
      <c r="C27" s="63" t="s">
        <v>78</v>
      </c>
      <c r="D27" s="64" t="s">
        <v>50</v>
      </c>
      <c r="E27" s="65" t="n">
        <f aca="false">P27</f>
        <v>0</v>
      </c>
      <c r="F27" s="66" t="n">
        <f aca="false">Orçamentaria!F27</f>
        <v>0.64</v>
      </c>
      <c r="G27" s="67" t="n">
        <f aca="false">TRUNC(F27+(F27*$H$9),2)</f>
        <v>0.83</v>
      </c>
      <c r="H27" s="68" t="n">
        <f aca="false">TRUNC(E27*G27,2)</f>
        <v>0</v>
      </c>
      <c r="I27" s="69" t="n">
        <f aca="false">H27/$H$81</f>
        <v>0</v>
      </c>
      <c r="K27" s="31" t="n">
        <v>0</v>
      </c>
      <c r="L27" s="31" t="n">
        <v>0</v>
      </c>
      <c r="M27" s="74" t="n">
        <v>0</v>
      </c>
      <c r="N27" s="74" t="n">
        <v>0</v>
      </c>
      <c r="O27" s="74" t="n">
        <v>0</v>
      </c>
      <c r="P27" s="74" t="n">
        <v>0</v>
      </c>
      <c r="Q27" s="74" t="n">
        <v>0</v>
      </c>
      <c r="R27" s="74" t="n">
        <v>0</v>
      </c>
      <c r="S27" s="74" t="n">
        <v>0</v>
      </c>
      <c r="T27" s="74" t="n">
        <v>0</v>
      </c>
      <c r="U27" s="74" t="n">
        <v>0</v>
      </c>
      <c r="V27" s="74" t="n">
        <v>0</v>
      </c>
      <c r="W27" s="74" t="n">
        <v>70.42</v>
      </c>
      <c r="X27" s="74" t="n">
        <v>0</v>
      </c>
    </row>
    <row r="28" customFormat="false" ht="51" hidden="false" customHeight="false" outlineLevel="0" collapsed="false">
      <c r="A28" s="61" t="s">
        <v>79</v>
      </c>
      <c r="B28" s="75" t="s">
        <v>80</v>
      </c>
      <c r="C28" s="63" t="s">
        <v>81</v>
      </c>
      <c r="D28" s="64" t="s">
        <v>82</v>
      </c>
      <c r="E28" s="65" t="n">
        <f aca="false">P28</f>
        <v>0</v>
      </c>
      <c r="F28" s="66" t="n">
        <f aca="false">Orçamentaria!F28</f>
        <v>232.29</v>
      </c>
      <c r="G28" s="67" t="n">
        <f aca="false">TRUNC(F28+(F28*$H$9),2)</f>
        <v>302.37</v>
      </c>
      <c r="H28" s="68" t="n">
        <f aca="false">TRUNC(E28*G28,2)</f>
        <v>0</v>
      </c>
      <c r="I28" s="69" t="n">
        <f aca="false">H28/$H$81</f>
        <v>0</v>
      </c>
      <c r="K28" s="31" t="n">
        <v>0</v>
      </c>
      <c r="L28" s="31" t="n">
        <v>0</v>
      </c>
      <c r="M28" s="74" t="n">
        <v>0</v>
      </c>
      <c r="N28" s="74" t="n">
        <v>0</v>
      </c>
      <c r="O28" s="74" t="n">
        <v>0</v>
      </c>
      <c r="P28" s="74" t="n">
        <v>0</v>
      </c>
      <c r="Q28" s="74" t="n">
        <v>0</v>
      </c>
      <c r="R28" s="74" t="n">
        <v>0</v>
      </c>
      <c r="S28" s="74" t="n">
        <v>0</v>
      </c>
      <c r="T28" s="74" t="n">
        <v>0</v>
      </c>
      <c r="U28" s="74" t="n">
        <v>2.81</v>
      </c>
      <c r="V28" s="74" t="n">
        <v>1.58</v>
      </c>
      <c r="W28" s="74" t="n">
        <v>0.45</v>
      </c>
      <c r="X28" s="74" t="n">
        <v>0</v>
      </c>
    </row>
    <row r="29" customFormat="false" ht="25.5" hidden="false" customHeight="false" outlineLevel="0" collapsed="false">
      <c r="A29" s="61" t="s">
        <v>83</v>
      </c>
      <c r="B29" s="75" t="n">
        <v>1600404</v>
      </c>
      <c r="C29" s="63" t="s">
        <v>84</v>
      </c>
      <c r="D29" s="64" t="s">
        <v>85</v>
      </c>
      <c r="E29" s="65" t="n">
        <f aca="false">P29</f>
        <v>0</v>
      </c>
      <c r="F29" s="66" t="n">
        <f aca="false">Orçamentaria!F29</f>
        <v>9.74</v>
      </c>
      <c r="G29" s="67" t="n">
        <f aca="false">TRUNC(F29+(F29*$H$9),2)</f>
        <v>12.67</v>
      </c>
      <c r="H29" s="68" t="n">
        <f aca="false">TRUNC(E29*G29,2)</f>
        <v>0</v>
      </c>
      <c r="I29" s="69" t="n">
        <f aca="false">H29/$H$81</f>
        <v>0</v>
      </c>
      <c r="K29" s="31" t="n">
        <v>0</v>
      </c>
      <c r="L29" s="31" t="n">
        <v>0</v>
      </c>
      <c r="M29" s="74" t="n">
        <v>0</v>
      </c>
      <c r="N29" s="74" t="n">
        <v>0</v>
      </c>
      <c r="O29" s="74" t="n">
        <v>0</v>
      </c>
      <c r="P29" s="74" t="n">
        <v>0</v>
      </c>
      <c r="Q29" s="74" t="n">
        <v>0</v>
      </c>
      <c r="R29" s="74" t="n">
        <v>0</v>
      </c>
      <c r="S29" s="74" t="n">
        <v>0</v>
      </c>
      <c r="T29" s="74" t="n">
        <v>0</v>
      </c>
      <c r="U29" s="74" t="n">
        <v>93.63</v>
      </c>
      <c r="V29" s="74" t="n">
        <v>273.88</v>
      </c>
      <c r="W29" s="74" t="n">
        <v>0</v>
      </c>
      <c r="X29" s="74" t="n">
        <v>0</v>
      </c>
    </row>
    <row r="30" customFormat="false" ht="51" hidden="false" customHeight="false" outlineLevel="0" collapsed="false">
      <c r="A30" s="61" t="s">
        <v>86</v>
      </c>
      <c r="B30" s="75" t="n">
        <v>100973</v>
      </c>
      <c r="C30" s="63" t="s">
        <v>87</v>
      </c>
      <c r="D30" s="64" t="s">
        <v>64</v>
      </c>
      <c r="E30" s="65" t="n">
        <f aca="false">P30</f>
        <v>0</v>
      </c>
      <c r="F30" s="66" t="n">
        <f aca="false">Orçamentaria!F30</f>
        <v>8.76</v>
      </c>
      <c r="G30" s="67" t="n">
        <f aca="false">TRUNC(F30+(F30*$H$9),2)</f>
        <v>11.4</v>
      </c>
      <c r="H30" s="68" t="n">
        <f aca="false">TRUNC(E30*G30,2)</f>
        <v>0</v>
      </c>
      <c r="I30" s="69" t="n">
        <f aca="false">H30/$H$81</f>
        <v>0</v>
      </c>
      <c r="K30" s="31" t="n">
        <v>0</v>
      </c>
      <c r="L30" s="31" t="n">
        <v>0</v>
      </c>
      <c r="M30" s="74" t="n">
        <v>0</v>
      </c>
      <c r="N30" s="74" t="n">
        <v>0</v>
      </c>
      <c r="O30" s="74" t="n">
        <v>0</v>
      </c>
      <c r="P30" s="74" t="n">
        <v>0</v>
      </c>
      <c r="Q30" s="74" t="n">
        <v>0</v>
      </c>
      <c r="R30" s="74" t="n">
        <v>0</v>
      </c>
      <c r="S30" s="74" t="n">
        <v>0</v>
      </c>
      <c r="T30" s="74" t="n">
        <v>0</v>
      </c>
      <c r="U30" s="74" t="n">
        <v>126.92</v>
      </c>
      <c r="V30" s="74" t="n">
        <v>105.72</v>
      </c>
      <c r="W30" s="74" t="n">
        <v>8.87</v>
      </c>
      <c r="X30" s="74" t="n">
        <v>0</v>
      </c>
    </row>
    <row r="31" customFormat="false" ht="38.25" hidden="false" customHeight="false" outlineLevel="0" collapsed="false">
      <c r="A31" s="61" t="s">
        <v>88</v>
      </c>
      <c r="B31" s="75" t="n">
        <v>97914</v>
      </c>
      <c r="C31" s="63" t="s">
        <v>89</v>
      </c>
      <c r="D31" s="64" t="s">
        <v>67</v>
      </c>
      <c r="E31" s="65" t="n">
        <f aca="false">P31</f>
        <v>0</v>
      </c>
      <c r="F31" s="66" t="n">
        <f aca="false">Orçamentaria!F31</f>
        <v>2.9</v>
      </c>
      <c r="G31" s="67" t="n">
        <f aca="false">TRUNC(F31+(F31*$H$9),2)</f>
        <v>3.77</v>
      </c>
      <c r="H31" s="68" t="n">
        <f aca="false">TRUNC(E31*G31,2)</f>
        <v>0</v>
      </c>
      <c r="I31" s="69" t="n">
        <f aca="false">H31/$H$81</f>
        <v>0</v>
      </c>
      <c r="K31" s="31" t="n">
        <v>0</v>
      </c>
      <c r="L31" s="31" t="n">
        <v>0</v>
      </c>
      <c r="M31" s="74" t="n">
        <v>0</v>
      </c>
      <c r="N31" s="74" t="n">
        <v>0</v>
      </c>
      <c r="O31" s="74" t="n">
        <v>0</v>
      </c>
      <c r="P31" s="74" t="n">
        <v>0</v>
      </c>
      <c r="Q31" s="74" t="n">
        <v>0</v>
      </c>
      <c r="R31" s="74" t="n">
        <v>0</v>
      </c>
      <c r="S31" s="74" t="n">
        <v>0</v>
      </c>
      <c r="T31" s="74" t="n">
        <v>0</v>
      </c>
      <c r="U31" s="74" t="n">
        <v>259.93</v>
      </c>
      <c r="V31" s="74" t="n">
        <v>96.53</v>
      </c>
      <c r="W31" s="74" t="n">
        <v>22.18</v>
      </c>
      <c r="X31" s="74" t="n">
        <v>0</v>
      </c>
    </row>
    <row r="32" customFormat="false" ht="51" hidden="false" customHeight="false" outlineLevel="0" collapsed="false">
      <c r="A32" s="61" t="s">
        <v>90</v>
      </c>
      <c r="B32" s="75" t="n">
        <v>91283</v>
      </c>
      <c r="C32" s="63" t="s">
        <v>91</v>
      </c>
      <c r="D32" s="64" t="s">
        <v>92</v>
      </c>
      <c r="E32" s="65" t="n">
        <f aca="false">P32</f>
        <v>0</v>
      </c>
      <c r="F32" s="66" t="n">
        <f aca="false">Orçamentaria!F32</f>
        <v>10.58</v>
      </c>
      <c r="G32" s="67" t="n">
        <f aca="false">TRUNC(F32+(F32*$H$9),2)</f>
        <v>13.77</v>
      </c>
      <c r="H32" s="68" t="n">
        <f aca="false">TRUNC(E32*G32,2)</f>
        <v>0</v>
      </c>
      <c r="I32" s="69" t="n">
        <f aca="false">H32/$H$81</f>
        <v>0</v>
      </c>
      <c r="K32" s="31" t="n">
        <v>0</v>
      </c>
      <c r="L32" s="31" t="n">
        <v>0</v>
      </c>
      <c r="M32" s="74" t="n">
        <v>0</v>
      </c>
      <c r="N32" s="74" t="n">
        <v>0</v>
      </c>
      <c r="O32" s="74" t="n">
        <v>0</v>
      </c>
      <c r="P32" s="74" t="n">
        <v>0</v>
      </c>
      <c r="Q32" s="74" t="n">
        <v>0</v>
      </c>
      <c r="R32" s="74" t="n">
        <v>0</v>
      </c>
      <c r="S32" s="74" t="n">
        <v>0</v>
      </c>
      <c r="T32" s="74" t="n">
        <v>0</v>
      </c>
      <c r="U32" s="74" t="n">
        <v>0.8</v>
      </c>
      <c r="V32" s="74" t="n">
        <v>0.45</v>
      </c>
      <c r="W32" s="74" t="n">
        <v>0.13</v>
      </c>
      <c r="X32" s="74" t="n">
        <v>0</v>
      </c>
    </row>
    <row r="33" s="4" customFormat="true" ht="12.75" hidden="false" customHeight="true" outlineLevel="0" collapsed="false">
      <c r="A33" s="53" t="s">
        <v>93</v>
      </c>
      <c r="B33" s="54"/>
      <c r="C33" s="55" t="s">
        <v>94</v>
      </c>
      <c r="D33" s="54"/>
      <c r="E33" s="56"/>
      <c r="F33" s="57"/>
      <c r="G33" s="57" t="n">
        <f aca="false">SUM(H34:H41)</f>
        <v>0</v>
      </c>
      <c r="H33" s="58" t="n">
        <v>0</v>
      </c>
      <c r="I33" s="59"/>
      <c r="K33" s="31"/>
      <c r="L33" s="31"/>
      <c r="M33" s="52"/>
      <c r="N33" s="52"/>
      <c r="O33" s="52"/>
      <c r="P33" s="52"/>
      <c r="Q33" s="52"/>
      <c r="R33" s="52"/>
      <c r="S33" s="52"/>
      <c r="T33" s="52"/>
      <c r="U33" s="52"/>
      <c r="V33" s="52"/>
      <c r="W33" s="52"/>
      <c r="X33" s="52"/>
    </row>
    <row r="34" customFormat="false" ht="63.75" hidden="false" customHeight="false" outlineLevel="0" collapsed="false">
      <c r="A34" s="61" t="s">
        <v>95</v>
      </c>
      <c r="B34" s="75" t="n">
        <v>102306</v>
      </c>
      <c r="C34" s="63" t="s">
        <v>96</v>
      </c>
      <c r="D34" s="64" t="s">
        <v>64</v>
      </c>
      <c r="E34" s="65" t="n">
        <f aca="false">P34</f>
        <v>0</v>
      </c>
      <c r="F34" s="66" t="n">
        <f aca="false">Orçamentaria!F34</f>
        <v>12.79</v>
      </c>
      <c r="G34" s="67" t="n">
        <f aca="false">TRUNC(F34+(F34*$H$9),2)</f>
        <v>16.64</v>
      </c>
      <c r="H34" s="68" t="n">
        <f aca="false">TRUNC(E34*G34,2)</f>
        <v>0</v>
      </c>
      <c r="I34" s="69" t="n">
        <f aca="false">H34/$H$81</f>
        <v>0</v>
      </c>
      <c r="K34" s="31" t="n">
        <v>0</v>
      </c>
      <c r="L34" s="31" t="n">
        <v>0</v>
      </c>
      <c r="M34" s="74" t="n">
        <v>0</v>
      </c>
      <c r="N34" s="74" t="n">
        <v>0</v>
      </c>
      <c r="O34" s="74" t="n">
        <v>0</v>
      </c>
      <c r="P34" s="74" t="n">
        <v>0</v>
      </c>
      <c r="Q34" s="74" t="n">
        <v>0</v>
      </c>
      <c r="R34" s="74" t="n">
        <v>0</v>
      </c>
      <c r="S34" s="74" t="n">
        <v>0</v>
      </c>
      <c r="T34" s="74" t="n">
        <v>0</v>
      </c>
      <c r="U34" s="74" t="n">
        <v>105</v>
      </c>
      <c r="V34" s="74" t="n">
        <v>58.8</v>
      </c>
      <c r="W34" s="74" t="n">
        <v>169.29</v>
      </c>
      <c r="X34" s="74" t="n">
        <v>0</v>
      </c>
    </row>
    <row r="35" customFormat="false" ht="63.75" hidden="false" customHeight="false" outlineLevel="0" collapsed="false">
      <c r="A35" s="61" t="s">
        <v>97</v>
      </c>
      <c r="B35" s="75" t="n">
        <v>102308</v>
      </c>
      <c r="C35" s="63" t="s">
        <v>98</v>
      </c>
      <c r="D35" s="64" t="s">
        <v>64</v>
      </c>
      <c r="E35" s="65" t="n">
        <f aca="false">P35</f>
        <v>0</v>
      </c>
      <c r="F35" s="66" t="n">
        <f aca="false">Orçamentaria!F35</f>
        <v>11.01</v>
      </c>
      <c r="G35" s="67" t="n">
        <f aca="false">TRUNC(F35+(F35*$H$9),2)</f>
        <v>14.33</v>
      </c>
      <c r="H35" s="68" t="n">
        <f aca="false">TRUNC(E35*G35,2)</f>
        <v>0</v>
      </c>
      <c r="I35" s="69" t="n">
        <f aca="false">H35/$H$81</f>
        <v>0</v>
      </c>
      <c r="K35" s="31" t="n">
        <v>0</v>
      </c>
      <c r="L35" s="31" t="n">
        <v>0</v>
      </c>
      <c r="M35" s="74" t="n">
        <v>0</v>
      </c>
      <c r="N35" s="74" t="n">
        <v>0</v>
      </c>
      <c r="O35" s="74" t="n">
        <v>0</v>
      </c>
      <c r="P35" s="74" t="n">
        <v>0</v>
      </c>
      <c r="Q35" s="74" t="n">
        <v>0</v>
      </c>
      <c r="R35" s="74" t="n">
        <v>0</v>
      </c>
      <c r="S35" s="74" t="n">
        <v>0</v>
      </c>
      <c r="T35" s="74" t="n">
        <v>0</v>
      </c>
      <c r="U35" s="74" t="n">
        <v>3455.53</v>
      </c>
      <c r="V35" s="74" t="n">
        <v>927.14</v>
      </c>
      <c r="W35" s="74" t="n">
        <v>0</v>
      </c>
      <c r="X35" s="74" t="n">
        <v>0</v>
      </c>
    </row>
    <row r="36" customFormat="false" ht="63.75" hidden="false" customHeight="false" outlineLevel="0" collapsed="false">
      <c r="A36" s="61" t="s">
        <v>99</v>
      </c>
      <c r="B36" s="75" t="n">
        <v>102309</v>
      </c>
      <c r="C36" s="63" t="s">
        <v>100</v>
      </c>
      <c r="D36" s="64" t="s">
        <v>64</v>
      </c>
      <c r="E36" s="65" t="n">
        <f aca="false">P36</f>
        <v>0</v>
      </c>
      <c r="F36" s="66" t="n">
        <f aca="false">Orçamentaria!F36</f>
        <v>10.42</v>
      </c>
      <c r="G36" s="67" t="n">
        <f aca="false">TRUNC(F36+(F36*$H$9),2)</f>
        <v>13.56</v>
      </c>
      <c r="H36" s="68" t="n">
        <f aca="false">TRUNC(E36*G36,2)</f>
        <v>0</v>
      </c>
      <c r="I36" s="69" t="n">
        <f aca="false">H36/$H$81</f>
        <v>0</v>
      </c>
      <c r="K36" s="31" t="n">
        <v>0</v>
      </c>
      <c r="L36" s="31" t="n">
        <v>0</v>
      </c>
      <c r="M36" s="74" t="n">
        <v>0</v>
      </c>
      <c r="N36" s="74" t="n">
        <v>0</v>
      </c>
      <c r="O36" s="74" t="n">
        <v>0</v>
      </c>
      <c r="P36" s="74" t="n">
        <v>0</v>
      </c>
      <c r="Q36" s="74" t="n">
        <v>0</v>
      </c>
      <c r="R36" s="74" t="n">
        <v>0</v>
      </c>
      <c r="S36" s="74" t="n">
        <v>0</v>
      </c>
      <c r="T36" s="74" t="n">
        <v>0</v>
      </c>
      <c r="U36" s="74" t="n">
        <v>0</v>
      </c>
      <c r="V36" s="74" t="n">
        <v>294.06</v>
      </c>
      <c r="W36" s="74" t="n">
        <v>0</v>
      </c>
      <c r="X36" s="74" t="n">
        <v>0</v>
      </c>
    </row>
    <row r="37" customFormat="false" ht="51" hidden="false" customHeight="false" outlineLevel="0" collapsed="false">
      <c r="A37" s="61" t="s">
        <v>101</v>
      </c>
      <c r="B37" s="75" t="n">
        <v>100978</v>
      </c>
      <c r="C37" s="63" t="s">
        <v>102</v>
      </c>
      <c r="D37" s="64" t="s">
        <v>64</v>
      </c>
      <c r="E37" s="65" t="n">
        <f aca="false">P37</f>
        <v>0</v>
      </c>
      <c r="F37" s="66" t="n">
        <f aca="false">Orçamentaria!F37</f>
        <v>6.8</v>
      </c>
      <c r="G37" s="67" t="n">
        <f aca="false">TRUNC(F37+(F37*$H$9),2)</f>
        <v>8.85</v>
      </c>
      <c r="H37" s="68" t="n">
        <f aca="false">TRUNC(E37*G37,2)</f>
        <v>0</v>
      </c>
      <c r="I37" s="69" t="n">
        <f aca="false">H37/$H$81</f>
        <v>0</v>
      </c>
      <c r="K37" s="31" t="n">
        <v>0</v>
      </c>
      <c r="L37" s="31" t="n">
        <v>0</v>
      </c>
      <c r="M37" s="74" t="n">
        <v>0</v>
      </c>
      <c r="N37" s="74" t="n">
        <v>0</v>
      </c>
      <c r="O37" s="74" t="n">
        <v>0</v>
      </c>
      <c r="P37" s="74" t="n">
        <v>0</v>
      </c>
      <c r="Q37" s="74" t="n">
        <v>0</v>
      </c>
      <c r="R37" s="74" t="n">
        <v>0</v>
      </c>
      <c r="S37" s="74" t="n">
        <v>0</v>
      </c>
      <c r="T37" s="74" t="n">
        <v>0</v>
      </c>
      <c r="U37" s="74" t="n">
        <v>1389.43</v>
      </c>
      <c r="V37" s="74" t="n">
        <v>496.43</v>
      </c>
      <c r="W37" s="74" t="n">
        <v>67.8</v>
      </c>
      <c r="X37" s="74" t="n">
        <v>0</v>
      </c>
    </row>
    <row r="38" customFormat="false" ht="38.25" hidden="false" customHeight="false" outlineLevel="0" collapsed="false">
      <c r="A38" s="61" t="s">
        <v>103</v>
      </c>
      <c r="B38" s="75" t="n">
        <v>95875</v>
      </c>
      <c r="C38" s="63" t="s">
        <v>66</v>
      </c>
      <c r="D38" s="64" t="s">
        <v>67</v>
      </c>
      <c r="E38" s="65" t="n">
        <f aca="false">P38</f>
        <v>0</v>
      </c>
      <c r="F38" s="66" t="n">
        <f aca="false">Orçamentaria!F38</f>
        <v>2.41</v>
      </c>
      <c r="G38" s="67" t="n">
        <f aca="false">TRUNC(F38+(F38*$H$9),2)</f>
        <v>3.13</v>
      </c>
      <c r="H38" s="68" t="n">
        <f aca="false">TRUNC(E38*G38,2)</f>
        <v>0</v>
      </c>
      <c r="I38" s="69" t="n">
        <f aca="false">H38/$H$81</f>
        <v>0</v>
      </c>
      <c r="K38" s="31" t="n">
        <v>0</v>
      </c>
      <c r="L38" s="31" t="n">
        <v>0</v>
      </c>
      <c r="M38" s="74" t="n">
        <v>0</v>
      </c>
      <c r="N38" s="74" t="n">
        <v>0</v>
      </c>
      <c r="O38" s="74" t="n">
        <v>0</v>
      </c>
      <c r="P38" s="74" t="n">
        <v>0</v>
      </c>
      <c r="Q38" s="74" t="n">
        <v>0</v>
      </c>
      <c r="R38" s="74" t="n">
        <v>0</v>
      </c>
      <c r="S38" s="74" t="n">
        <v>0</v>
      </c>
      <c r="T38" s="74" t="n">
        <v>0</v>
      </c>
      <c r="U38" s="74" t="n">
        <v>18201.47</v>
      </c>
      <c r="V38" s="74" t="n">
        <v>6503.25</v>
      </c>
      <c r="W38" s="74" t="n">
        <v>888.18</v>
      </c>
      <c r="X38" s="74" t="n">
        <v>0</v>
      </c>
    </row>
    <row r="39" customFormat="false" ht="25.5" hidden="false" customHeight="false" outlineLevel="0" collapsed="false">
      <c r="A39" s="61" t="s">
        <v>104</v>
      </c>
      <c r="B39" s="75" t="n">
        <v>93382</v>
      </c>
      <c r="C39" s="63" t="s">
        <v>105</v>
      </c>
      <c r="D39" s="64" t="s">
        <v>64</v>
      </c>
      <c r="E39" s="65" t="n">
        <f aca="false">P39</f>
        <v>0</v>
      </c>
      <c r="F39" s="66" t="n">
        <f aca="false">Orçamentaria!F39</f>
        <v>23.73</v>
      </c>
      <c r="G39" s="67" t="n">
        <f aca="false">TRUNC(F39+(F39*$H$9),2)</f>
        <v>30.88</v>
      </c>
      <c r="H39" s="68" t="n">
        <f aca="false">TRUNC(E39*G39,2)</f>
        <v>0</v>
      </c>
      <c r="I39" s="69" t="n">
        <f aca="false">H39/$H$81</f>
        <v>0</v>
      </c>
      <c r="K39" s="31" t="n">
        <v>0</v>
      </c>
      <c r="L39" s="31" t="n">
        <v>0</v>
      </c>
      <c r="M39" s="74" t="n">
        <v>0</v>
      </c>
      <c r="N39" s="74" t="n">
        <v>0</v>
      </c>
      <c r="O39" s="74" t="n">
        <v>0</v>
      </c>
      <c r="P39" s="74" t="n">
        <v>0</v>
      </c>
      <c r="Q39" s="74" t="n">
        <v>0</v>
      </c>
      <c r="R39" s="74" t="n">
        <v>0</v>
      </c>
      <c r="S39" s="74" t="n">
        <v>0</v>
      </c>
      <c r="T39" s="74" t="n">
        <v>0</v>
      </c>
      <c r="U39" s="74" t="n">
        <v>2491.74</v>
      </c>
      <c r="V39" s="74" t="n">
        <v>898.13</v>
      </c>
      <c r="W39" s="74" t="n">
        <v>117.14</v>
      </c>
      <c r="X39" s="74" t="n">
        <v>0</v>
      </c>
    </row>
    <row r="40" customFormat="false" ht="38.25" hidden="false" customHeight="false" outlineLevel="0" collapsed="false">
      <c r="A40" s="61" t="s">
        <v>106</v>
      </c>
      <c r="B40" s="75" t="n">
        <v>101579</v>
      </c>
      <c r="C40" s="63" t="s">
        <v>107</v>
      </c>
      <c r="D40" s="64" t="s">
        <v>50</v>
      </c>
      <c r="E40" s="65" t="n">
        <f aca="false">P40</f>
        <v>0</v>
      </c>
      <c r="F40" s="66" t="n">
        <f aca="false">Orçamentaria!F40</f>
        <v>48.03</v>
      </c>
      <c r="G40" s="67" t="n">
        <f aca="false">TRUNC(F40+(F40*$H$9),2)</f>
        <v>62.52</v>
      </c>
      <c r="H40" s="68" t="n">
        <f aca="false">TRUNC(E40*G40,2)</f>
        <v>0</v>
      </c>
      <c r="I40" s="69" t="n">
        <f aca="false">H40/$H$81</f>
        <v>0</v>
      </c>
      <c r="K40" s="31" t="n">
        <v>0</v>
      </c>
      <c r="L40" s="31" t="n">
        <v>0</v>
      </c>
      <c r="M40" s="74" t="n">
        <v>0</v>
      </c>
      <c r="N40" s="74" t="n">
        <v>0</v>
      </c>
      <c r="O40" s="74" t="n">
        <v>0</v>
      </c>
      <c r="P40" s="74" t="n">
        <v>0</v>
      </c>
      <c r="Q40" s="74" t="n">
        <v>0</v>
      </c>
      <c r="R40" s="74" t="n">
        <v>0</v>
      </c>
      <c r="S40" s="74" t="n">
        <v>0</v>
      </c>
      <c r="T40" s="74" t="n">
        <v>0</v>
      </c>
      <c r="U40" s="74" t="n">
        <v>3881.5</v>
      </c>
      <c r="V40" s="74" t="n">
        <v>993.59</v>
      </c>
      <c r="W40" s="74" t="n">
        <v>0</v>
      </c>
      <c r="X40" s="74" t="n">
        <v>0</v>
      </c>
    </row>
    <row r="41" customFormat="false" ht="38.25" hidden="false" customHeight="false" outlineLevel="0" collapsed="false">
      <c r="A41" s="61" t="s">
        <v>108</v>
      </c>
      <c r="B41" s="75" t="n">
        <v>101587</v>
      </c>
      <c r="C41" s="63" t="s">
        <v>109</v>
      </c>
      <c r="D41" s="64" t="s">
        <v>50</v>
      </c>
      <c r="E41" s="65" t="n">
        <f aca="false">P41</f>
        <v>0</v>
      </c>
      <c r="F41" s="66" t="n">
        <f aca="false">Orçamentaria!F41</f>
        <v>71.51</v>
      </c>
      <c r="G41" s="67" t="n">
        <f aca="false">TRUNC(F41+(F41*$H$9),2)</f>
        <v>93.08</v>
      </c>
      <c r="H41" s="68" t="n">
        <f aca="false">TRUNC(E41*G41,2)</f>
        <v>0</v>
      </c>
      <c r="I41" s="69" t="n">
        <f aca="false">H41/$H$81</f>
        <v>0</v>
      </c>
      <c r="K41" s="31" t="n">
        <v>0</v>
      </c>
      <c r="L41" s="31" t="n">
        <v>0</v>
      </c>
      <c r="M41" s="74" t="n">
        <v>0</v>
      </c>
      <c r="N41" s="74" t="n">
        <v>0</v>
      </c>
      <c r="O41" s="74" t="n">
        <v>0</v>
      </c>
      <c r="P41" s="74" t="n">
        <v>0</v>
      </c>
      <c r="Q41" s="74" t="n">
        <v>0</v>
      </c>
      <c r="R41" s="74" t="n">
        <v>0</v>
      </c>
      <c r="S41" s="74" t="n">
        <v>0</v>
      </c>
      <c r="T41" s="74" t="n">
        <v>0</v>
      </c>
      <c r="U41" s="74" t="n">
        <v>0</v>
      </c>
      <c r="V41" s="74" t="n">
        <v>283.02</v>
      </c>
      <c r="W41" s="74" t="n">
        <v>0</v>
      </c>
      <c r="X41" s="74" t="n">
        <v>0</v>
      </c>
    </row>
    <row r="42" s="4" customFormat="true" ht="12.75" hidden="false" customHeight="true" outlineLevel="0" collapsed="false">
      <c r="A42" s="53" t="s">
        <v>110</v>
      </c>
      <c r="B42" s="54"/>
      <c r="C42" s="55" t="s">
        <v>111</v>
      </c>
      <c r="D42" s="54"/>
      <c r="E42" s="56"/>
      <c r="F42" s="57"/>
      <c r="G42" s="57" t="n">
        <f aca="false">SUM(H43:H57)</f>
        <v>0</v>
      </c>
      <c r="H42" s="58" t="n">
        <v>0</v>
      </c>
      <c r="I42" s="59"/>
      <c r="K42" s="31"/>
      <c r="L42" s="31"/>
      <c r="M42" s="52"/>
      <c r="N42" s="52"/>
      <c r="O42" s="52"/>
      <c r="P42" s="52"/>
      <c r="Q42" s="52"/>
      <c r="R42" s="52"/>
      <c r="S42" s="52"/>
      <c r="T42" s="52"/>
      <c r="U42" s="52"/>
      <c r="V42" s="52"/>
      <c r="W42" s="52"/>
      <c r="X42" s="52"/>
    </row>
    <row r="43" customFormat="false" ht="51" hidden="false" customHeight="false" outlineLevel="0" collapsed="false">
      <c r="A43" s="61" t="s">
        <v>112</v>
      </c>
      <c r="B43" s="75" t="n">
        <v>92851</v>
      </c>
      <c r="C43" s="63" t="s">
        <v>113</v>
      </c>
      <c r="D43" s="64" t="s">
        <v>76</v>
      </c>
      <c r="E43" s="65" t="n">
        <f aca="false">P43</f>
        <v>0</v>
      </c>
      <c r="F43" s="66" t="n">
        <f aca="false">Orçamentaria!F43</f>
        <v>231.25</v>
      </c>
      <c r="G43" s="67" t="n">
        <f aca="false">TRUNC(F43*$H$9+F43,2)</f>
        <v>301.01</v>
      </c>
      <c r="H43" s="68" t="n">
        <f aca="false">TRUNC(E43*G43,2)</f>
        <v>0</v>
      </c>
      <c r="I43" s="69" t="n">
        <f aca="false">H43/$H$81</f>
        <v>0</v>
      </c>
      <c r="K43" s="31" t="n">
        <v>0</v>
      </c>
      <c r="L43" s="31" t="n">
        <v>0</v>
      </c>
      <c r="M43" s="74" t="n">
        <v>0</v>
      </c>
      <c r="N43" s="74" t="n">
        <v>0</v>
      </c>
      <c r="O43" s="74" t="n">
        <v>0</v>
      </c>
      <c r="P43" s="74" t="n">
        <v>0</v>
      </c>
      <c r="Q43" s="74" t="n">
        <v>0</v>
      </c>
      <c r="R43" s="74" t="n">
        <v>0</v>
      </c>
      <c r="S43" s="74" t="n">
        <v>0</v>
      </c>
      <c r="T43" s="74" t="n">
        <v>0</v>
      </c>
      <c r="U43" s="74" t="n">
        <v>70</v>
      </c>
      <c r="V43" s="74" t="n">
        <v>39.2</v>
      </c>
      <c r="W43" s="74" t="n">
        <v>112.86</v>
      </c>
      <c r="X43" s="74" t="n">
        <v>0</v>
      </c>
    </row>
    <row r="44" customFormat="false" ht="51" hidden="false" customHeight="false" outlineLevel="0" collapsed="false">
      <c r="A44" s="61" t="s">
        <v>114</v>
      </c>
      <c r="B44" s="75" t="n">
        <v>92855</v>
      </c>
      <c r="C44" s="63" t="s">
        <v>115</v>
      </c>
      <c r="D44" s="64" t="s">
        <v>76</v>
      </c>
      <c r="E44" s="65" t="n">
        <f aca="false">P44</f>
        <v>0</v>
      </c>
      <c r="F44" s="66" t="n">
        <f aca="false">Orçamentaria!F44</f>
        <v>504.36</v>
      </c>
      <c r="G44" s="67" t="n">
        <f aca="false">TRUNC(F44*$H$9+F44,2)</f>
        <v>656.52</v>
      </c>
      <c r="H44" s="68" t="n">
        <f aca="false">TRUNC(E44*G44,2)</f>
        <v>0</v>
      </c>
      <c r="I44" s="69" t="n">
        <f aca="false">H44/$H$81</f>
        <v>0</v>
      </c>
      <c r="K44" s="31" t="n">
        <v>0</v>
      </c>
      <c r="L44" s="31" t="n">
        <v>0</v>
      </c>
      <c r="M44" s="74" t="n">
        <v>0</v>
      </c>
      <c r="N44" s="74" t="n">
        <v>0</v>
      </c>
      <c r="O44" s="74" t="n">
        <v>0</v>
      </c>
      <c r="P44" s="74" t="n">
        <v>0</v>
      </c>
      <c r="Q44" s="74" t="n">
        <v>0</v>
      </c>
      <c r="R44" s="74" t="n">
        <v>0</v>
      </c>
      <c r="S44" s="74" t="n">
        <v>0</v>
      </c>
      <c r="T44" s="74" t="n">
        <v>0</v>
      </c>
      <c r="U44" s="74" t="n">
        <v>340.18</v>
      </c>
      <c r="V44" s="74" t="n">
        <v>78.28</v>
      </c>
      <c r="W44" s="74" t="n">
        <v>0</v>
      </c>
      <c r="X44" s="74" t="n">
        <v>0</v>
      </c>
    </row>
    <row r="45" customFormat="false" ht="51" hidden="false" customHeight="false" outlineLevel="0" collapsed="false">
      <c r="A45" s="61" t="s">
        <v>116</v>
      </c>
      <c r="B45" s="75" t="n">
        <v>92859</v>
      </c>
      <c r="C45" s="63" t="s">
        <v>117</v>
      </c>
      <c r="D45" s="64" t="s">
        <v>76</v>
      </c>
      <c r="E45" s="65" t="n">
        <f aca="false">P45</f>
        <v>0</v>
      </c>
      <c r="F45" s="66" t="n">
        <f aca="false">Orçamentaria!F45</f>
        <v>679.47</v>
      </c>
      <c r="G45" s="67" t="n">
        <f aca="false">TRUNC(F45*$H$9+F45,2)</f>
        <v>884.46</v>
      </c>
      <c r="H45" s="68" t="n">
        <f aca="false">TRUNC(E45*G45,2)</f>
        <v>0</v>
      </c>
      <c r="I45" s="69" t="n">
        <f aca="false">H45/$H$81</f>
        <v>0</v>
      </c>
      <c r="K45" s="31" t="n">
        <v>0</v>
      </c>
      <c r="L45" s="31" t="n">
        <v>0</v>
      </c>
      <c r="M45" s="74" t="n">
        <v>0</v>
      </c>
      <c r="N45" s="74" t="n">
        <v>0</v>
      </c>
      <c r="O45" s="74" t="n">
        <v>0</v>
      </c>
      <c r="P45" s="74" t="n">
        <v>0</v>
      </c>
      <c r="Q45" s="74" t="n">
        <v>0</v>
      </c>
      <c r="R45" s="74" t="n">
        <v>0</v>
      </c>
      <c r="S45" s="74" t="n">
        <v>0</v>
      </c>
      <c r="T45" s="74" t="n">
        <v>0</v>
      </c>
      <c r="U45" s="74" t="n">
        <v>182.71</v>
      </c>
      <c r="V45" s="74" t="n">
        <v>81.23</v>
      </c>
      <c r="W45" s="74" t="n">
        <v>0</v>
      </c>
      <c r="X45" s="74" t="n">
        <v>0</v>
      </c>
    </row>
    <row r="46" customFormat="false" ht="51" hidden="false" customHeight="false" outlineLevel="0" collapsed="false">
      <c r="A46" s="61" t="s">
        <v>118</v>
      </c>
      <c r="B46" s="75" t="n">
        <v>92863</v>
      </c>
      <c r="C46" s="63" t="s">
        <v>119</v>
      </c>
      <c r="D46" s="64" t="s">
        <v>76</v>
      </c>
      <c r="E46" s="65" t="n">
        <f aca="false">P46</f>
        <v>0</v>
      </c>
      <c r="F46" s="66" t="n">
        <f aca="false">Orçamentaria!F46</f>
        <v>1032.6</v>
      </c>
      <c r="G46" s="67" t="n">
        <f aca="false">TRUNC(F46*$H$9+F46,2)</f>
        <v>1344.13</v>
      </c>
      <c r="H46" s="68" t="n">
        <f aca="false">TRUNC(E46*G46,2)</f>
        <v>0</v>
      </c>
      <c r="I46" s="69" t="n">
        <f aca="false">H46/$H$81</f>
        <v>0</v>
      </c>
      <c r="K46" s="31" t="n">
        <v>0</v>
      </c>
      <c r="L46" s="31" t="n">
        <v>0</v>
      </c>
      <c r="M46" s="74" t="n">
        <v>0</v>
      </c>
      <c r="N46" s="74" t="n">
        <v>0</v>
      </c>
      <c r="O46" s="74" t="n">
        <v>0</v>
      </c>
      <c r="P46" s="74" t="n">
        <v>0</v>
      </c>
      <c r="Q46" s="74" t="n">
        <v>0</v>
      </c>
      <c r="R46" s="74" t="n">
        <v>0</v>
      </c>
      <c r="S46" s="74" t="n">
        <v>0</v>
      </c>
      <c r="T46" s="74" t="n">
        <v>0</v>
      </c>
      <c r="U46" s="74" t="n">
        <v>253.41</v>
      </c>
      <c r="V46" s="74" t="n">
        <v>0</v>
      </c>
      <c r="W46" s="74" t="n">
        <v>0</v>
      </c>
      <c r="X46" s="74" t="n">
        <v>0</v>
      </c>
    </row>
    <row r="47" customFormat="false" ht="40.25" hidden="false" customHeight="false" outlineLevel="0" collapsed="false">
      <c r="A47" s="61" t="s">
        <v>120</v>
      </c>
      <c r="B47" s="75" t="s">
        <v>121</v>
      </c>
      <c r="C47" s="63" t="s">
        <v>122</v>
      </c>
      <c r="D47" s="64" t="s">
        <v>76</v>
      </c>
      <c r="E47" s="65" t="n">
        <f aca="false">P47</f>
        <v>0</v>
      </c>
      <c r="F47" s="66" t="n">
        <f aca="false">Orçamentaria!F47</f>
        <v>822.54</v>
      </c>
      <c r="G47" s="67" t="n">
        <f aca="false">TRUNC(F47*$H$9+F47,2)</f>
        <v>1070.7</v>
      </c>
      <c r="H47" s="68" t="n">
        <f aca="false">TRUNC(E47*G47,2)</f>
        <v>0</v>
      </c>
      <c r="I47" s="69" t="n">
        <f aca="false">H47/$H$81</f>
        <v>0</v>
      </c>
      <c r="K47" s="31" t="n">
        <v>0</v>
      </c>
      <c r="L47" s="31" t="n">
        <v>0</v>
      </c>
      <c r="M47" s="74" t="n">
        <v>0</v>
      </c>
      <c r="N47" s="74" t="n">
        <v>0</v>
      </c>
      <c r="O47" s="74" t="n">
        <v>0</v>
      </c>
      <c r="P47" s="74" t="n">
        <v>0</v>
      </c>
      <c r="Q47" s="74" t="n">
        <v>0</v>
      </c>
      <c r="R47" s="74" t="n">
        <v>0</v>
      </c>
      <c r="S47" s="74" t="n">
        <v>0</v>
      </c>
      <c r="T47" s="74" t="n">
        <v>0</v>
      </c>
      <c r="U47" s="74" t="n">
        <v>0</v>
      </c>
      <c r="V47" s="74" t="n">
        <v>91.29</v>
      </c>
      <c r="W47" s="74" t="n">
        <v>0</v>
      </c>
      <c r="X47" s="74" t="n">
        <v>0</v>
      </c>
    </row>
    <row r="48" customFormat="false" ht="63.75" hidden="false" customHeight="false" outlineLevel="0" collapsed="false">
      <c r="A48" s="61" t="s">
        <v>123</v>
      </c>
      <c r="B48" s="75" t="s">
        <v>124</v>
      </c>
      <c r="C48" s="63" t="s">
        <v>125</v>
      </c>
      <c r="D48" s="64" t="s">
        <v>126</v>
      </c>
      <c r="E48" s="65" t="n">
        <f aca="false">P48</f>
        <v>0</v>
      </c>
      <c r="F48" s="66" t="n">
        <f aca="false">Orçamentaria!F48</f>
        <v>1006.56</v>
      </c>
      <c r="G48" s="67" t="n">
        <f aca="false">TRUNC(F48*$H$9+F48,2)</f>
        <v>1310.23</v>
      </c>
      <c r="H48" s="68" t="n">
        <f aca="false">TRUNC(E48*G48,2)</f>
        <v>0</v>
      </c>
      <c r="I48" s="69" t="n">
        <f aca="false">H48/$H$81</f>
        <v>0</v>
      </c>
      <c r="K48" s="31" t="n">
        <v>0</v>
      </c>
      <c r="L48" s="31" t="n">
        <v>0</v>
      </c>
      <c r="M48" s="74" t="n">
        <v>0</v>
      </c>
      <c r="N48" s="74" t="n">
        <v>0</v>
      </c>
      <c r="O48" s="74" t="n">
        <v>0</v>
      </c>
      <c r="P48" s="74" t="n">
        <v>0</v>
      </c>
      <c r="Q48" s="74" t="n">
        <v>0</v>
      </c>
      <c r="R48" s="74" t="n">
        <v>0</v>
      </c>
      <c r="S48" s="74" t="n">
        <v>0</v>
      </c>
      <c r="T48" s="74" t="n">
        <v>0</v>
      </c>
      <c r="U48" s="74" t="n">
        <v>0</v>
      </c>
      <c r="V48" s="74" t="n">
        <v>0</v>
      </c>
      <c r="W48" s="74" t="n">
        <v>2</v>
      </c>
      <c r="X48" s="74" t="n">
        <v>0</v>
      </c>
    </row>
    <row r="49" customFormat="false" ht="38.25" hidden="false" customHeight="false" outlineLevel="0" collapsed="false">
      <c r="A49" s="61" t="s">
        <v>127</v>
      </c>
      <c r="B49" s="75" t="s">
        <v>128</v>
      </c>
      <c r="C49" s="63" t="s">
        <v>129</v>
      </c>
      <c r="D49" s="64" t="s">
        <v>130</v>
      </c>
      <c r="E49" s="65" t="n">
        <f aca="false">P49</f>
        <v>0</v>
      </c>
      <c r="F49" s="66" t="n">
        <f aca="false">Orçamentaria!F49</f>
        <v>4.95</v>
      </c>
      <c r="G49" s="67" t="n">
        <f aca="false">TRUNC(F49*$H$9+F49,2)</f>
        <v>6.44</v>
      </c>
      <c r="H49" s="68" t="n">
        <f aca="false">TRUNC(E49*G49,2)</f>
        <v>0</v>
      </c>
      <c r="I49" s="69" t="n">
        <f aca="false">H49/$H$81</f>
        <v>0</v>
      </c>
      <c r="K49" s="31" t="n">
        <v>0</v>
      </c>
      <c r="L49" s="31" t="n">
        <v>0</v>
      </c>
      <c r="M49" s="74" t="n">
        <v>0</v>
      </c>
      <c r="N49" s="74" t="n">
        <v>0</v>
      </c>
      <c r="O49" s="74" t="n">
        <v>0</v>
      </c>
      <c r="P49" s="74" t="n">
        <v>0</v>
      </c>
      <c r="Q49" s="74" t="n">
        <v>0</v>
      </c>
      <c r="R49" s="74" t="n">
        <v>0</v>
      </c>
      <c r="S49" s="74" t="n">
        <v>0</v>
      </c>
      <c r="T49" s="74" t="n">
        <v>0</v>
      </c>
      <c r="U49" s="74" t="n">
        <v>1452.21</v>
      </c>
      <c r="V49" s="74" t="n">
        <v>511.5</v>
      </c>
      <c r="W49" s="74" t="n">
        <v>112.86</v>
      </c>
      <c r="X49" s="74" t="n">
        <v>0</v>
      </c>
    </row>
    <row r="50" customFormat="false" ht="25.5" hidden="false" customHeight="false" outlineLevel="0" collapsed="false">
      <c r="A50" s="61" t="s">
        <v>131</v>
      </c>
      <c r="B50" s="75" t="n">
        <v>101618</v>
      </c>
      <c r="C50" s="63" t="s">
        <v>132</v>
      </c>
      <c r="D50" s="64" t="s">
        <v>64</v>
      </c>
      <c r="E50" s="65" t="n">
        <f aca="false">P50</f>
        <v>0</v>
      </c>
      <c r="F50" s="66" t="n">
        <f aca="false">Orçamentaria!F50</f>
        <v>255.07</v>
      </c>
      <c r="G50" s="67" t="n">
        <f aca="false">TRUNC(F50*$H$9+F50,2)</f>
        <v>332.02</v>
      </c>
      <c r="H50" s="68" t="n">
        <f aca="false">TRUNC(E50*G50,2)</f>
        <v>0</v>
      </c>
      <c r="I50" s="69" t="n">
        <f aca="false">H50/$H$81</f>
        <v>0</v>
      </c>
      <c r="K50" s="31" t="n">
        <v>0</v>
      </c>
      <c r="L50" s="31" t="n">
        <v>0</v>
      </c>
      <c r="M50" s="74" t="n">
        <v>0</v>
      </c>
      <c r="N50" s="74" t="n">
        <v>0</v>
      </c>
      <c r="O50" s="74" t="n">
        <v>0</v>
      </c>
      <c r="P50" s="74" t="n">
        <v>0</v>
      </c>
      <c r="Q50" s="74" t="n">
        <v>0</v>
      </c>
      <c r="R50" s="74" t="n">
        <v>0</v>
      </c>
      <c r="S50" s="74" t="n">
        <v>0</v>
      </c>
      <c r="T50" s="74" t="n">
        <v>0</v>
      </c>
      <c r="U50" s="74" t="n">
        <v>499.06</v>
      </c>
      <c r="V50" s="74" t="n">
        <v>180.96</v>
      </c>
      <c r="W50" s="74" t="n">
        <v>31.74</v>
      </c>
      <c r="X50" s="74" t="n">
        <v>0</v>
      </c>
    </row>
    <row r="51" customFormat="false" ht="38.25" hidden="false" customHeight="false" outlineLevel="0" collapsed="false">
      <c r="A51" s="61" t="s">
        <v>133</v>
      </c>
      <c r="B51" s="75" t="n">
        <v>99270</v>
      </c>
      <c r="C51" s="63" t="s">
        <v>134</v>
      </c>
      <c r="D51" s="64" t="s">
        <v>135</v>
      </c>
      <c r="E51" s="65" t="n">
        <f aca="false">P51</f>
        <v>0</v>
      </c>
      <c r="F51" s="66" t="n">
        <f aca="false">Orçamentaria!F51</f>
        <v>629.36</v>
      </c>
      <c r="G51" s="67" t="n">
        <f aca="false">TRUNC(F51*$H$9+F51,2)</f>
        <v>819.23</v>
      </c>
      <c r="H51" s="68" t="n">
        <f aca="false">TRUNC(E51*G51,2)</f>
        <v>0</v>
      </c>
      <c r="I51" s="69" t="n">
        <f aca="false">H51/$H$81</f>
        <v>0</v>
      </c>
      <c r="K51" s="31" t="n">
        <v>0</v>
      </c>
      <c r="L51" s="31" t="n">
        <v>0</v>
      </c>
      <c r="M51" s="74" t="n">
        <v>0</v>
      </c>
      <c r="N51" s="74" t="n">
        <v>0</v>
      </c>
      <c r="O51" s="74" t="n">
        <v>0</v>
      </c>
      <c r="P51" s="74" t="n">
        <v>0</v>
      </c>
      <c r="Q51" s="74" t="n">
        <v>0</v>
      </c>
      <c r="R51" s="74" t="n">
        <v>0</v>
      </c>
      <c r="S51" s="74" t="n">
        <v>0</v>
      </c>
      <c r="T51" s="74" t="n">
        <v>0</v>
      </c>
      <c r="U51" s="74" t="n">
        <v>3</v>
      </c>
      <c r="V51" s="74" t="n">
        <v>2</v>
      </c>
      <c r="W51" s="74" t="n">
        <v>0</v>
      </c>
      <c r="X51" s="74" t="n">
        <v>0</v>
      </c>
    </row>
    <row r="52" customFormat="false" ht="38.25" hidden="false" customHeight="false" outlineLevel="0" collapsed="false">
      <c r="A52" s="61" t="s">
        <v>136</v>
      </c>
      <c r="B52" s="75" t="n">
        <v>99275</v>
      </c>
      <c r="C52" s="63" t="s">
        <v>137</v>
      </c>
      <c r="D52" s="64" t="s">
        <v>135</v>
      </c>
      <c r="E52" s="65" t="n">
        <f aca="false">P52</f>
        <v>0</v>
      </c>
      <c r="F52" s="66" t="n">
        <f aca="false">Orçamentaria!F52</f>
        <v>948.36</v>
      </c>
      <c r="G52" s="67" t="n">
        <f aca="false">TRUNC(F52*$H$9+F52,2)</f>
        <v>1234.48</v>
      </c>
      <c r="H52" s="68" t="n">
        <f aca="false">TRUNC(E52*G52,2)</f>
        <v>0</v>
      </c>
      <c r="I52" s="69" t="n">
        <f aca="false">H52/$H$81</f>
        <v>0</v>
      </c>
      <c r="K52" s="31" t="n">
        <v>0</v>
      </c>
      <c r="L52" s="31" t="n">
        <v>0</v>
      </c>
      <c r="M52" s="74" t="n">
        <v>0</v>
      </c>
      <c r="N52" s="74" t="n">
        <v>0</v>
      </c>
      <c r="O52" s="74" t="n">
        <v>0</v>
      </c>
      <c r="P52" s="74" t="n">
        <v>0</v>
      </c>
      <c r="Q52" s="74" t="n">
        <v>0</v>
      </c>
      <c r="R52" s="74" t="n">
        <v>0</v>
      </c>
      <c r="S52" s="74" t="n">
        <v>0</v>
      </c>
      <c r="T52" s="74" t="n">
        <v>0</v>
      </c>
      <c r="U52" s="74" t="n">
        <v>18</v>
      </c>
      <c r="V52" s="74" t="n">
        <v>11</v>
      </c>
      <c r="W52" s="74" t="n">
        <v>2</v>
      </c>
      <c r="X52" s="74" t="n">
        <v>0</v>
      </c>
    </row>
    <row r="53" customFormat="false" ht="38.25" hidden="false" customHeight="false" outlineLevel="0" collapsed="false">
      <c r="A53" s="61" t="s">
        <v>138</v>
      </c>
      <c r="B53" s="75" t="n">
        <v>99285</v>
      </c>
      <c r="C53" s="63" t="s">
        <v>139</v>
      </c>
      <c r="D53" s="64" t="s">
        <v>135</v>
      </c>
      <c r="E53" s="65" t="n">
        <f aca="false">P53</f>
        <v>0</v>
      </c>
      <c r="F53" s="66" t="n">
        <f aca="false">Orçamentaria!F53</f>
        <v>1294.74</v>
      </c>
      <c r="G53" s="67" t="n">
        <f aca="false">TRUNC(F53*$H$9+F53,2)</f>
        <v>1685.36</v>
      </c>
      <c r="H53" s="68" t="n">
        <f aca="false">TRUNC(E53*G53,2)</f>
        <v>0</v>
      </c>
      <c r="I53" s="69" t="n">
        <f aca="false">H53/$H$81</f>
        <v>0</v>
      </c>
      <c r="K53" s="31" t="n">
        <v>0</v>
      </c>
      <c r="L53" s="31" t="n">
        <v>0</v>
      </c>
      <c r="M53" s="74" t="n">
        <v>0</v>
      </c>
      <c r="N53" s="74" t="n">
        <v>0</v>
      </c>
      <c r="O53" s="74" t="n">
        <v>0</v>
      </c>
      <c r="P53" s="74" t="n">
        <v>0</v>
      </c>
      <c r="Q53" s="74" t="n">
        <v>0</v>
      </c>
      <c r="R53" s="74" t="n">
        <v>0</v>
      </c>
      <c r="S53" s="74" t="n">
        <v>0</v>
      </c>
      <c r="T53" s="74" t="n">
        <v>0</v>
      </c>
      <c r="U53" s="74" t="n">
        <v>8</v>
      </c>
      <c r="V53" s="74" t="n">
        <v>0</v>
      </c>
      <c r="W53" s="74" t="n">
        <v>0</v>
      </c>
      <c r="X53" s="74" t="n">
        <v>0</v>
      </c>
    </row>
    <row r="54" customFormat="false" ht="38.25" hidden="false" customHeight="false" outlineLevel="0" collapsed="false">
      <c r="A54" s="61" t="s">
        <v>140</v>
      </c>
      <c r="B54" s="75" t="n">
        <v>102457</v>
      </c>
      <c r="C54" s="63" t="s">
        <v>141</v>
      </c>
      <c r="D54" s="64" t="s">
        <v>135</v>
      </c>
      <c r="E54" s="65" t="n">
        <f aca="false">P54</f>
        <v>0</v>
      </c>
      <c r="F54" s="66" t="n">
        <f aca="false">Orçamentaria!F54</f>
        <v>1640.04</v>
      </c>
      <c r="G54" s="67" t="n">
        <f aca="false">TRUNC(F54*$H$9+F54,2)</f>
        <v>2134.84</v>
      </c>
      <c r="H54" s="68" t="n">
        <f aca="false">TRUNC(E54*G54,2)</f>
        <v>0</v>
      </c>
      <c r="I54" s="69" t="n">
        <f aca="false">H54/$H$81</f>
        <v>0</v>
      </c>
      <c r="K54" s="31" t="n">
        <v>0</v>
      </c>
      <c r="L54" s="31" t="n">
        <v>0</v>
      </c>
      <c r="M54" s="74" t="n">
        <v>0</v>
      </c>
      <c r="N54" s="74" t="n">
        <v>0</v>
      </c>
      <c r="O54" s="74" t="n">
        <v>0</v>
      </c>
      <c r="P54" s="74" t="n">
        <v>0</v>
      </c>
      <c r="Q54" s="74" t="n">
        <v>0</v>
      </c>
      <c r="R54" s="74" t="n">
        <v>0</v>
      </c>
      <c r="S54" s="74" t="n">
        <v>0</v>
      </c>
      <c r="T54" s="74" t="n">
        <v>0</v>
      </c>
      <c r="U54" s="74" t="n">
        <v>0</v>
      </c>
      <c r="V54" s="74" t="n">
        <v>6</v>
      </c>
      <c r="W54" s="74" t="n">
        <v>0</v>
      </c>
      <c r="X54" s="74" t="n">
        <v>0</v>
      </c>
    </row>
    <row r="55" customFormat="false" ht="38.25" hidden="false" customHeight="false" outlineLevel="0" collapsed="false">
      <c r="A55" s="61" t="s">
        <v>142</v>
      </c>
      <c r="B55" s="75" t="n">
        <v>99319</v>
      </c>
      <c r="C55" s="63" t="s">
        <v>143</v>
      </c>
      <c r="D55" s="64" t="s">
        <v>76</v>
      </c>
      <c r="E55" s="65" t="n">
        <f aca="false">P55</f>
        <v>0</v>
      </c>
      <c r="F55" s="66" t="n">
        <f aca="false">Orçamentaria!F55</f>
        <v>868.52</v>
      </c>
      <c r="G55" s="67" t="n">
        <f aca="false">TRUNC(F55*$H$9+F55,2)</f>
        <v>1130.55</v>
      </c>
      <c r="H55" s="68" t="n">
        <f aca="false">TRUNC(E55*G55,2)</f>
        <v>0</v>
      </c>
      <c r="I55" s="69" t="n">
        <f aca="false">H55/$H$81</f>
        <v>0</v>
      </c>
      <c r="K55" s="31" t="n">
        <v>0</v>
      </c>
      <c r="L55" s="31" t="n">
        <v>0</v>
      </c>
      <c r="M55" s="74" t="n">
        <v>0</v>
      </c>
      <c r="N55" s="74" t="n">
        <v>0</v>
      </c>
      <c r="O55" s="74" t="n">
        <v>0</v>
      </c>
      <c r="P55" s="74" t="n">
        <v>0</v>
      </c>
      <c r="Q55" s="74" t="n">
        <v>0</v>
      </c>
      <c r="R55" s="74" t="n">
        <v>0</v>
      </c>
      <c r="S55" s="74" t="n">
        <v>0</v>
      </c>
      <c r="T55" s="74" t="n">
        <v>0</v>
      </c>
      <c r="U55" s="74" t="n">
        <v>43.5</v>
      </c>
      <c r="V55" s="74" t="n">
        <v>28.5</v>
      </c>
      <c r="W55" s="74" t="n">
        <v>3</v>
      </c>
      <c r="X55" s="74" t="n">
        <v>0</v>
      </c>
    </row>
    <row r="56" customFormat="false" ht="38.25" hidden="false" customHeight="false" outlineLevel="0" collapsed="false">
      <c r="A56" s="61" t="s">
        <v>144</v>
      </c>
      <c r="B56" s="75" t="s">
        <v>145</v>
      </c>
      <c r="C56" s="63" t="s">
        <v>146</v>
      </c>
      <c r="D56" s="64" t="s">
        <v>126</v>
      </c>
      <c r="E56" s="65" t="n">
        <f aca="false">P56</f>
        <v>0</v>
      </c>
      <c r="F56" s="66" t="n">
        <f aca="false">Orçamentaria!F56</f>
        <v>523</v>
      </c>
      <c r="G56" s="67" t="n">
        <f aca="false">TRUNC(F56*$H$9+F56,2)</f>
        <v>680.78</v>
      </c>
      <c r="H56" s="68" t="n">
        <f aca="false">TRUNC(E56*G56,2)</f>
        <v>0</v>
      </c>
      <c r="I56" s="69" t="n">
        <f aca="false">H56/$H$81</f>
        <v>0</v>
      </c>
      <c r="K56" s="31" t="n">
        <v>0</v>
      </c>
      <c r="L56" s="31" t="n">
        <v>0</v>
      </c>
      <c r="M56" s="74" t="n">
        <v>0</v>
      </c>
      <c r="N56" s="74" t="n">
        <v>0</v>
      </c>
      <c r="O56" s="74" t="n">
        <v>0</v>
      </c>
      <c r="P56" s="74" t="n">
        <v>0</v>
      </c>
      <c r="Q56" s="74" t="n">
        <v>0</v>
      </c>
      <c r="R56" s="74" t="n">
        <v>0</v>
      </c>
      <c r="S56" s="74" t="n">
        <v>0</v>
      </c>
      <c r="T56" s="74" t="n">
        <v>0</v>
      </c>
      <c r="U56" s="74" t="n">
        <v>29</v>
      </c>
      <c r="V56" s="74" t="n">
        <v>19</v>
      </c>
      <c r="W56" s="74" t="n">
        <v>2</v>
      </c>
      <c r="X56" s="74" t="n">
        <v>0</v>
      </c>
    </row>
    <row r="57" customFormat="false" ht="25.5" hidden="false" customHeight="false" outlineLevel="0" collapsed="false">
      <c r="A57" s="61" t="s">
        <v>147</v>
      </c>
      <c r="B57" s="75" t="n">
        <v>97934</v>
      </c>
      <c r="C57" s="63" t="s">
        <v>148</v>
      </c>
      <c r="D57" s="64" t="s">
        <v>135</v>
      </c>
      <c r="E57" s="65" t="n">
        <f aca="false">P57</f>
        <v>0</v>
      </c>
      <c r="F57" s="66" t="n">
        <f aca="false">Orçamentaria!F57</f>
        <v>2315.8</v>
      </c>
      <c r="G57" s="67" t="n">
        <f aca="false">TRUNC(F57*$H$9+F57,2)</f>
        <v>3014.47</v>
      </c>
      <c r="H57" s="68" t="n">
        <f aca="false">TRUNC(E57*G57,2)</f>
        <v>0</v>
      </c>
      <c r="I57" s="69" t="n">
        <f aca="false">H57/$H$81</f>
        <v>0</v>
      </c>
      <c r="K57" s="31" t="n">
        <v>0</v>
      </c>
      <c r="L57" s="31" t="n">
        <v>0</v>
      </c>
      <c r="M57" s="74" t="n">
        <v>0</v>
      </c>
      <c r="N57" s="74" t="n">
        <v>0</v>
      </c>
      <c r="O57" s="74" t="n">
        <v>0</v>
      </c>
      <c r="P57" s="74" t="n">
        <v>0</v>
      </c>
      <c r="Q57" s="74" t="n">
        <v>0</v>
      </c>
      <c r="R57" s="74" t="n">
        <v>0</v>
      </c>
      <c r="S57" s="74" t="n">
        <v>0</v>
      </c>
      <c r="T57" s="74" t="n">
        <v>0</v>
      </c>
      <c r="U57" s="74" t="n">
        <v>25</v>
      </c>
      <c r="V57" s="74" t="n">
        <v>14</v>
      </c>
      <c r="W57" s="74" t="n">
        <v>2</v>
      </c>
      <c r="X57" s="74" t="n">
        <v>0</v>
      </c>
    </row>
    <row r="58" s="4" customFormat="true" ht="12.75" hidden="false" customHeight="true" outlineLevel="0" collapsed="false">
      <c r="A58" s="53" t="s">
        <v>149</v>
      </c>
      <c r="B58" s="54"/>
      <c r="C58" s="55" t="s">
        <v>150</v>
      </c>
      <c r="D58" s="54"/>
      <c r="E58" s="56"/>
      <c r="F58" s="57"/>
      <c r="G58" s="57" t="n">
        <f aca="false">SUM(H59:H63)</f>
        <v>0</v>
      </c>
      <c r="H58" s="58" t="n">
        <v>0</v>
      </c>
      <c r="I58" s="59"/>
      <c r="K58" s="31"/>
      <c r="L58" s="31"/>
      <c r="M58" s="52"/>
      <c r="N58" s="52"/>
      <c r="O58" s="52"/>
      <c r="P58" s="52"/>
      <c r="Q58" s="52"/>
      <c r="R58" s="52"/>
      <c r="S58" s="52"/>
      <c r="T58" s="52"/>
      <c r="U58" s="52"/>
      <c r="V58" s="52"/>
      <c r="W58" s="52"/>
      <c r="X58" s="52" t="n">
        <v>0</v>
      </c>
    </row>
    <row r="59" customFormat="false" ht="38.25" hidden="false" customHeight="false" outlineLevel="0" collapsed="false">
      <c r="A59" s="61" t="s">
        <v>151</v>
      </c>
      <c r="B59" s="75" t="n">
        <v>92757</v>
      </c>
      <c r="C59" s="63" t="s">
        <v>152</v>
      </c>
      <c r="D59" s="64" t="s">
        <v>50</v>
      </c>
      <c r="E59" s="65" t="n">
        <f aca="false">P59</f>
        <v>0</v>
      </c>
      <c r="F59" s="66" t="n">
        <f aca="false">Orçamentaria!F59</f>
        <v>318.19</v>
      </c>
      <c r="G59" s="67" t="n">
        <f aca="false">TRUNC(F59*$H$9+F59,2)</f>
        <v>414.18</v>
      </c>
      <c r="H59" s="68" t="n">
        <f aca="false">TRUNC(E59*G59,2)</f>
        <v>0</v>
      </c>
      <c r="I59" s="69" t="n">
        <f aca="false">H59/$H$81</f>
        <v>0</v>
      </c>
      <c r="K59" s="31" t="n">
        <v>0</v>
      </c>
      <c r="L59" s="31" t="n">
        <v>0</v>
      </c>
      <c r="M59" s="74" t="n">
        <v>0</v>
      </c>
      <c r="N59" s="74" t="n">
        <v>0</v>
      </c>
      <c r="O59" s="74" t="n">
        <v>0</v>
      </c>
      <c r="P59" s="74" t="n">
        <v>0</v>
      </c>
      <c r="Q59" s="74" t="n">
        <v>0</v>
      </c>
      <c r="R59" s="74" t="n">
        <v>0</v>
      </c>
      <c r="S59" s="74" t="n">
        <v>0</v>
      </c>
      <c r="T59" s="74" t="n">
        <v>0</v>
      </c>
      <c r="U59" s="74" t="n">
        <v>0</v>
      </c>
      <c r="V59" s="74" t="n">
        <v>2.25</v>
      </c>
      <c r="W59" s="74" t="n">
        <v>0</v>
      </c>
      <c r="X59" s="74" t="n">
        <v>0</v>
      </c>
    </row>
    <row r="60" customFormat="false" ht="51" hidden="false" customHeight="false" outlineLevel="0" collapsed="false">
      <c r="A60" s="61" t="s">
        <v>153</v>
      </c>
      <c r="B60" s="75" t="n">
        <v>92743</v>
      </c>
      <c r="C60" s="63" t="s">
        <v>154</v>
      </c>
      <c r="D60" s="64" t="s">
        <v>64</v>
      </c>
      <c r="E60" s="65" t="n">
        <f aca="false">P60</f>
        <v>0</v>
      </c>
      <c r="F60" s="66" t="n">
        <f aca="false">Orçamentaria!F60</f>
        <v>672.9</v>
      </c>
      <c r="G60" s="67" t="n">
        <f aca="false">TRUNC(F60*$H$9+F60,2)</f>
        <v>875.91</v>
      </c>
      <c r="H60" s="68" t="n">
        <f aca="false">TRUNC(E60*G60,2)</f>
        <v>0</v>
      </c>
      <c r="I60" s="69" t="n">
        <f aca="false">H60/$H$81</f>
        <v>0</v>
      </c>
      <c r="K60" s="31" t="n">
        <v>0</v>
      </c>
      <c r="L60" s="31" t="n">
        <v>0</v>
      </c>
      <c r="M60" s="74" t="n">
        <v>0</v>
      </c>
      <c r="N60" s="74" t="n">
        <v>0</v>
      </c>
      <c r="O60" s="74" t="n">
        <v>0</v>
      </c>
      <c r="P60" s="74" t="n">
        <v>0</v>
      </c>
      <c r="Q60" s="74" t="n">
        <v>0</v>
      </c>
      <c r="R60" s="74" t="n">
        <v>0</v>
      </c>
      <c r="S60" s="74" t="n">
        <v>0</v>
      </c>
      <c r="T60" s="74" t="n">
        <v>0</v>
      </c>
      <c r="U60" s="74" t="n">
        <v>0</v>
      </c>
      <c r="V60" s="74" t="n">
        <v>3</v>
      </c>
      <c r="W60" s="74" t="n">
        <v>0</v>
      </c>
      <c r="X60" s="74" t="n">
        <v>0</v>
      </c>
    </row>
    <row r="61" customFormat="false" ht="38.25" hidden="false" customHeight="false" outlineLevel="0" collapsed="false">
      <c r="A61" s="61" t="s">
        <v>155</v>
      </c>
      <c r="B61" s="75" t="s">
        <v>156</v>
      </c>
      <c r="C61" s="63" t="s">
        <v>157</v>
      </c>
      <c r="D61" s="64" t="s">
        <v>64</v>
      </c>
      <c r="E61" s="65" t="n">
        <f aca="false">P61</f>
        <v>0</v>
      </c>
      <c r="F61" s="66" t="n">
        <f aca="false">Orçamentaria!F61</f>
        <v>667.5</v>
      </c>
      <c r="G61" s="67" t="n">
        <f aca="false">TRUNC(F61*$H$9+F61,2)</f>
        <v>868.88</v>
      </c>
      <c r="H61" s="68" t="n">
        <f aca="false">TRUNC(E61*G61,2)</f>
        <v>0</v>
      </c>
      <c r="I61" s="69" t="n">
        <f aca="false">H61/$H$81</f>
        <v>0</v>
      </c>
      <c r="K61" s="31" t="n">
        <v>0</v>
      </c>
      <c r="L61" s="31" t="n">
        <v>0</v>
      </c>
      <c r="M61" s="74" t="n">
        <v>0</v>
      </c>
      <c r="N61" s="74" t="n">
        <v>0</v>
      </c>
      <c r="O61" s="74" t="n">
        <v>0</v>
      </c>
      <c r="P61" s="74" t="n">
        <v>0</v>
      </c>
      <c r="Q61" s="74" t="n">
        <v>0</v>
      </c>
      <c r="R61" s="74" t="n">
        <v>0</v>
      </c>
      <c r="S61" s="74" t="n">
        <v>0</v>
      </c>
      <c r="T61" s="74" t="n">
        <v>0</v>
      </c>
      <c r="U61" s="74" t="n">
        <v>0</v>
      </c>
      <c r="V61" s="74" t="n">
        <v>1.1732</v>
      </c>
      <c r="W61" s="74" t="n">
        <v>0</v>
      </c>
      <c r="X61" s="74" t="n">
        <v>0</v>
      </c>
    </row>
    <row r="62" customFormat="false" ht="12.75" hidden="false" customHeight="false" outlineLevel="0" collapsed="false">
      <c r="A62" s="61" t="s">
        <v>158</v>
      </c>
      <c r="B62" s="75" t="s">
        <v>159</v>
      </c>
      <c r="C62" s="63" t="s">
        <v>160</v>
      </c>
      <c r="D62" s="64" t="s">
        <v>76</v>
      </c>
      <c r="E62" s="65" t="n">
        <f aca="false">P62</f>
        <v>0</v>
      </c>
      <c r="F62" s="66" t="n">
        <f aca="false">Orçamentaria!F62</f>
        <v>1179.93</v>
      </c>
      <c r="G62" s="67" t="n">
        <f aca="false">TRUNC(F62*$H$9+F62,2)</f>
        <v>1535.91</v>
      </c>
      <c r="H62" s="68" t="n">
        <f aca="false">TRUNC(E62*G62,2)</f>
        <v>0</v>
      </c>
      <c r="I62" s="69" t="n">
        <f aca="false">H62/$H$81</f>
        <v>0</v>
      </c>
      <c r="K62" s="31" t="n">
        <v>0</v>
      </c>
      <c r="L62" s="31" t="n">
        <v>0</v>
      </c>
      <c r="M62" s="74" t="n">
        <v>0</v>
      </c>
      <c r="N62" s="74" t="n">
        <v>0</v>
      </c>
      <c r="O62" s="74" t="n">
        <v>0</v>
      </c>
      <c r="P62" s="74" t="n">
        <v>0</v>
      </c>
      <c r="Q62" s="74" t="n">
        <v>0</v>
      </c>
      <c r="R62" s="74" t="n">
        <v>0</v>
      </c>
      <c r="S62" s="74" t="n">
        <v>0</v>
      </c>
      <c r="T62" s="74" t="n">
        <v>0</v>
      </c>
      <c r="U62" s="74" t="n">
        <v>0</v>
      </c>
      <c r="V62" s="74" t="n">
        <v>5</v>
      </c>
      <c r="W62" s="74" t="n">
        <v>0</v>
      </c>
      <c r="X62" s="74" t="n">
        <v>0</v>
      </c>
    </row>
    <row r="63" customFormat="false" ht="12.75" hidden="false" customHeight="false" outlineLevel="0" collapsed="false">
      <c r="A63" s="61" t="s">
        <v>161</v>
      </c>
      <c r="B63" s="75" t="s">
        <v>162</v>
      </c>
      <c r="C63" s="63" t="s">
        <v>163</v>
      </c>
      <c r="D63" s="64" t="s">
        <v>46</v>
      </c>
      <c r="E63" s="65" t="n">
        <f aca="false">P63</f>
        <v>0</v>
      </c>
      <c r="F63" s="66" t="n">
        <f aca="false">Orçamentaria!F63</f>
        <v>77.27</v>
      </c>
      <c r="G63" s="67" t="n">
        <f aca="false">TRUNC(F63*$H$9+F63,2)</f>
        <v>100.58</v>
      </c>
      <c r="H63" s="68" t="n">
        <f aca="false">TRUNC(E63*G63,2)</f>
        <v>0</v>
      </c>
      <c r="I63" s="69" t="n">
        <f aca="false">H63/$H$81</f>
        <v>0</v>
      </c>
      <c r="K63" s="31" t="n">
        <v>0</v>
      </c>
      <c r="L63" s="31" t="n">
        <v>0</v>
      </c>
      <c r="M63" s="74" t="n">
        <v>0</v>
      </c>
      <c r="N63" s="74" t="n">
        <v>0</v>
      </c>
      <c r="O63" s="74" t="n">
        <v>0</v>
      </c>
      <c r="P63" s="74" t="n">
        <v>0</v>
      </c>
      <c r="Q63" s="74" t="n">
        <v>0</v>
      </c>
      <c r="R63" s="74" t="n">
        <v>0</v>
      </c>
      <c r="S63" s="74" t="n">
        <v>0</v>
      </c>
      <c r="T63" s="74" t="n">
        <v>0</v>
      </c>
      <c r="U63" s="74" t="n">
        <v>0</v>
      </c>
      <c r="V63" s="74" t="n">
        <v>1</v>
      </c>
      <c r="W63" s="74" t="n">
        <v>0</v>
      </c>
      <c r="X63" s="74" t="n">
        <v>0</v>
      </c>
    </row>
    <row r="64" customFormat="false" ht="12.75" hidden="false" customHeight="false" outlineLevel="0" collapsed="false">
      <c r="A64" s="44" t="n">
        <v>4</v>
      </c>
      <c r="B64" s="45"/>
      <c r="C64" s="46" t="s">
        <v>164</v>
      </c>
      <c r="D64" s="47"/>
      <c r="E64" s="48"/>
      <c r="F64" s="49"/>
      <c r="G64" s="50" t="n">
        <v>0</v>
      </c>
      <c r="H64" s="51" t="n">
        <f aca="false">SUM(H66:H73)</f>
        <v>22572.83</v>
      </c>
      <c r="I64" s="59"/>
      <c r="K64" s="31"/>
      <c r="L64" s="31"/>
      <c r="M64" s="74"/>
      <c r="N64" s="74"/>
      <c r="O64" s="74"/>
      <c r="P64" s="74"/>
      <c r="Q64" s="74"/>
      <c r="R64" s="74"/>
      <c r="S64" s="74"/>
      <c r="T64" s="74"/>
      <c r="U64" s="74"/>
      <c r="V64" s="74"/>
      <c r="W64" s="74"/>
      <c r="X64" s="74"/>
    </row>
    <row r="65" s="4" customFormat="true" ht="12.75" hidden="false" customHeight="true" outlineLevel="0" collapsed="false">
      <c r="A65" s="53" t="s">
        <v>165</v>
      </c>
      <c r="B65" s="54"/>
      <c r="C65" s="55" t="s">
        <v>164</v>
      </c>
      <c r="D65" s="54"/>
      <c r="E65" s="56"/>
      <c r="F65" s="57"/>
      <c r="G65" s="57" t="n">
        <f aca="false">SUM(H66:H73)</f>
        <v>22572.83</v>
      </c>
      <c r="H65" s="58" t="n">
        <v>0</v>
      </c>
      <c r="I65" s="59"/>
      <c r="K65" s="31" t="n">
        <v>0</v>
      </c>
      <c r="L65" s="31" t="n">
        <v>0</v>
      </c>
      <c r="M65" s="52" t="n">
        <v>0</v>
      </c>
      <c r="N65" s="52" t="n">
        <v>0</v>
      </c>
      <c r="O65" s="52" t="n">
        <v>0</v>
      </c>
      <c r="P65" s="52" t="n">
        <v>0</v>
      </c>
      <c r="Q65" s="52" t="n">
        <v>0</v>
      </c>
      <c r="R65" s="52" t="n">
        <v>0</v>
      </c>
      <c r="S65" s="52" t="n">
        <v>0</v>
      </c>
      <c r="T65" s="52" t="n">
        <v>0</v>
      </c>
      <c r="U65" s="52" t="n">
        <v>56.25</v>
      </c>
      <c r="V65" s="52" t="n">
        <v>31.5</v>
      </c>
      <c r="W65" s="52" t="n">
        <v>9</v>
      </c>
      <c r="X65" s="52" t="n">
        <v>0</v>
      </c>
    </row>
    <row r="66" customFormat="false" ht="51" hidden="false" customHeight="false" outlineLevel="0" collapsed="false">
      <c r="A66" s="61" t="s">
        <v>166</v>
      </c>
      <c r="B66" s="78" t="n">
        <v>94273</v>
      </c>
      <c r="C66" s="63" t="s">
        <v>167</v>
      </c>
      <c r="D66" s="64" t="s">
        <v>76</v>
      </c>
      <c r="E66" s="65" t="n">
        <f aca="false">P66</f>
        <v>275.72</v>
      </c>
      <c r="F66" s="66" t="n">
        <f aca="false">Orçamentaria!F66</f>
        <v>62.31</v>
      </c>
      <c r="G66" s="67" t="n">
        <f aca="false">TRUNC(F66+(F66*$H$9),2)</f>
        <v>81.1</v>
      </c>
      <c r="H66" s="68" t="n">
        <f aca="false">TRUNC(E66*G66,2)</f>
        <v>22360.89</v>
      </c>
      <c r="I66" s="69" t="n">
        <f aca="false">H66/$H$81</f>
        <v>0.189817281992281</v>
      </c>
      <c r="K66" s="31" t="n">
        <v>0</v>
      </c>
      <c r="L66" s="31" t="n">
        <v>0</v>
      </c>
      <c r="M66" s="74" t="n">
        <v>334.58</v>
      </c>
      <c r="N66" s="74" t="n">
        <v>1064.08</v>
      </c>
      <c r="O66" s="74" t="n">
        <v>360.72</v>
      </c>
      <c r="P66" s="74" t="n">
        <v>275.72</v>
      </c>
      <c r="Q66" s="74" t="n">
        <v>1021.76</v>
      </c>
      <c r="R66" s="74" t="n">
        <v>435.68</v>
      </c>
      <c r="S66" s="74" t="n">
        <v>1286.34</v>
      </c>
      <c r="T66" s="74" t="n">
        <v>274.52</v>
      </c>
      <c r="U66" s="74" t="n">
        <v>0</v>
      </c>
      <c r="V66" s="74" t="n">
        <v>0</v>
      </c>
      <c r="W66" s="74" t="n">
        <v>0</v>
      </c>
      <c r="X66" s="74" t="n">
        <v>0</v>
      </c>
    </row>
    <row r="67" customFormat="false" ht="63.75" hidden="false" customHeight="false" outlineLevel="0" collapsed="false">
      <c r="A67" s="61" t="s">
        <v>168</v>
      </c>
      <c r="B67" s="78" t="s">
        <v>169</v>
      </c>
      <c r="C67" s="63" t="s">
        <v>170</v>
      </c>
      <c r="D67" s="64" t="s">
        <v>85</v>
      </c>
      <c r="E67" s="65" t="n">
        <f aca="false">P67</f>
        <v>3.93885714285714</v>
      </c>
      <c r="F67" s="66" t="n">
        <f aca="false">Orçamentaria!F67</f>
        <v>41.34</v>
      </c>
      <c r="G67" s="67" t="n">
        <f aca="false">TRUNC(F67+(F67*$H$9),2)</f>
        <v>53.81</v>
      </c>
      <c r="H67" s="68" t="n">
        <f aca="false">TRUNC(E67*G67,2)</f>
        <v>211.94</v>
      </c>
      <c r="I67" s="69" t="n">
        <f aca="false">H67/$H$81</f>
        <v>0.00179911777865031</v>
      </c>
      <c r="K67" s="31" t="n">
        <v>0</v>
      </c>
      <c r="L67" s="31" t="n">
        <v>0</v>
      </c>
      <c r="M67" s="74" t="n">
        <v>4.77971428571429</v>
      </c>
      <c r="N67" s="74" t="n">
        <v>15.2011428571429</v>
      </c>
      <c r="O67" s="74" t="n">
        <v>5.15314285714286</v>
      </c>
      <c r="P67" s="74" t="n">
        <v>3.93885714285714</v>
      </c>
      <c r="Q67" s="74" t="n">
        <v>14.5965714285714</v>
      </c>
      <c r="R67" s="74" t="n">
        <v>6.224</v>
      </c>
      <c r="S67" s="74" t="n">
        <v>18.3762857142857</v>
      </c>
      <c r="T67" s="74" t="n">
        <v>3.92171428571429</v>
      </c>
      <c r="U67" s="74" t="n">
        <v>0</v>
      </c>
      <c r="V67" s="74" t="n">
        <v>0</v>
      </c>
      <c r="W67" s="74" t="n">
        <v>0</v>
      </c>
      <c r="X67" s="74" t="n">
        <v>0</v>
      </c>
    </row>
    <row r="68" customFormat="false" ht="51" hidden="false" customHeight="false" outlineLevel="0" collapsed="false">
      <c r="A68" s="61" t="s">
        <v>171</v>
      </c>
      <c r="B68" s="78" t="n">
        <v>91283</v>
      </c>
      <c r="C68" s="63" t="s">
        <v>91</v>
      </c>
      <c r="D68" s="64" t="s">
        <v>92</v>
      </c>
      <c r="E68" s="65" t="n">
        <f aca="false">P68</f>
        <v>0</v>
      </c>
      <c r="F68" s="66" t="n">
        <f aca="false">Orçamentaria!F68</f>
        <v>10.58</v>
      </c>
      <c r="G68" s="67" t="n">
        <f aca="false">TRUNC(F68+(F68*$H$9),2)</f>
        <v>13.77</v>
      </c>
      <c r="H68" s="68" t="n">
        <f aca="false">TRUNC(E68*G68,2)</f>
        <v>0</v>
      </c>
      <c r="I68" s="69" t="n">
        <f aca="false">H68/$H$81</f>
        <v>0</v>
      </c>
      <c r="K68" s="31" t="n">
        <v>0</v>
      </c>
      <c r="L68" s="31" t="n">
        <v>0</v>
      </c>
      <c r="M68" s="74" t="n">
        <v>11.394</v>
      </c>
      <c r="N68" s="74" t="n">
        <v>22.476</v>
      </c>
      <c r="O68" s="74" t="n">
        <v>22.53</v>
      </c>
      <c r="P68" s="74" t="n">
        <v>0</v>
      </c>
      <c r="Q68" s="74" t="n">
        <v>4.456</v>
      </c>
      <c r="R68" s="74" t="n">
        <v>45.496</v>
      </c>
      <c r="S68" s="74" t="n">
        <v>24.604</v>
      </c>
      <c r="T68" s="74" t="n">
        <v>69.212</v>
      </c>
      <c r="U68" s="74" t="n">
        <v>0</v>
      </c>
      <c r="V68" s="74" t="n">
        <v>0</v>
      </c>
      <c r="W68" s="74" t="n">
        <v>0</v>
      </c>
      <c r="X68" s="74" t="n">
        <v>0</v>
      </c>
    </row>
    <row r="69" customFormat="false" ht="51" hidden="false" customHeight="false" outlineLevel="0" collapsed="false">
      <c r="A69" s="61" t="s">
        <v>172</v>
      </c>
      <c r="B69" s="75" t="n">
        <v>100973</v>
      </c>
      <c r="C69" s="63" t="s">
        <v>87</v>
      </c>
      <c r="D69" s="64" t="s">
        <v>64</v>
      </c>
      <c r="E69" s="65" t="n">
        <f aca="false">P69</f>
        <v>0</v>
      </c>
      <c r="F69" s="66" t="n">
        <f aca="false">Orçamentaria!F69</f>
        <v>8.76</v>
      </c>
      <c r="G69" s="67" t="n">
        <f aca="false">TRUNC(F69+(F69*$H$9),2)</f>
        <v>11.4</v>
      </c>
      <c r="H69" s="68" t="n">
        <f aca="false">TRUNC(E69*G69,2)</f>
        <v>0</v>
      </c>
      <c r="I69" s="69" t="n">
        <f aca="false">H69/$H$81</f>
        <v>0</v>
      </c>
      <c r="K69" s="31" t="n">
        <v>0</v>
      </c>
      <c r="L69" s="31" t="n">
        <v>0</v>
      </c>
      <c r="M69" s="74" t="n">
        <v>63.8064</v>
      </c>
      <c r="N69" s="74" t="n">
        <v>130.3608</v>
      </c>
      <c r="O69" s="74" t="n">
        <v>128.421</v>
      </c>
      <c r="P69" s="74" t="n">
        <v>0</v>
      </c>
      <c r="Q69" s="74" t="n">
        <v>24.9536</v>
      </c>
      <c r="R69" s="74" t="n">
        <v>254.7776</v>
      </c>
      <c r="S69" s="74" t="n">
        <v>275.5648</v>
      </c>
      <c r="T69" s="74" t="n">
        <v>394.5084</v>
      </c>
      <c r="U69" s="74" t="n">
        <v>0</v>
      </c>
      <c r="V69" s="74" t="n">
        <v>0</v>
      </c>
      <c r="W69" s="74" t="n">
        <v>0</v>
      </c>
      <c r="X69" s="74" t="n">
        <v>0</v>
      </c>
    </row>
    <row r="70" customFormat="false" ht="38.25" hidden="false" customHeight="false" outlineLevel="0" collapsed="false">
      <c r="A70" s="61" t="s">
        <v>173</v>
      </c>
      <c r="B70" s="75" t="n">
        <v>97914</v>
      </c>
      <c r="C70" s="63" t="s">
        <v>89</v>
      </c>
      <c r="D70" s="64" t="s">
        <v>67</v>
      </c>
      <c r="E70" s="65" t="n">
        <f aca="false">P70</f>
        <v>0</v>
      </c>
      <c r="F70" s="66" t="n">
        <f aca="false">Orçamentaria!F70</f>
        <v>2.9</v>
      </c>
      <c r="G70" s="67" t="n">
        <f aca="false">TRUNC(F70+(F70*$H$9),2)</f>
        <v>3.77</v>
      </c>
      <c r="H70" s="68" t="n">
        <f aca="false">TRUNC(E70*G70,2)</f>
        <v>0</v>
      </c>
      <c r="I70" s="69" t="n">
        <f aca="false">H70/$H$81</f>
        <v>0</v>
      </c>
      <c r="K70" s="31" t="n">
        <v>0</v>
      </c>
      <c r="L70" s="31" t="n">
        <v>0</v>
      </c>
      <c r="M70" s="74" t="n">
        <v>11.394</v>
      </c>
      <c r="N70" s="74" t="n">
        <v>22.476</v>
      </c>
      <c r="O70" s="74" t="n">
        <v>22.53</v>
      </c>
      <c r="P70" s="74" t="n">
        <v>0</v>
      </c>
      <c r="Q70" s="74" t="n">
        <v>4.456</v>
      </c>
      <c r="R70" s="74" t="n">
        <v>45.496</v>
      </c>
      <c r="S70" s="74" t="n">
        <v>24.604</v>
      </c>
      <c r="T70" s="74" t="n">
        <v>69.212</v>
      </c>
      <c r="U70" s="74" t="n">
        <v>0</v>
      </c>
      <c r="V70" s="74" t="n">
        <v>0</v>
      </c>
      <c r="W70" s="74" t="n">
        <v>0</v>
      </c>
      <c r="X70" s="74" t="n">
        <v>0</v>
      </c>
    </row>
    <row r="71" customFormat="false" ht="12.75" hidden="false" customHeight="false" outlineLevel="0" collapsed="false">
      <c r="A71" s="61" t="s">
        <v>174</v>
      </c>
      <c r="B71" s="75" t="s">
        <v>175</v>
      </c>
      <c r="C71" s="63" t="s">
        <v>176</v>
      </c>
      <c r="D71" s="64" t="s">
        <v>64</v>
      </c>
      <c r="E71" s="65" t="n">
        <f aca="false">P71</f>
        <v>0</v>
      </c>
      <c r="F71" s="66" t="n">
        <f aca="false">Orçamentaria!F71</f>
        <v>21.3</v>
      </c>
      <c r="G71" s="67" t="n">
        <f aca="false">TRUNC(F71+(F71*$H$9),2)</f>
        <v>27.72</v>
      </c>
      <c r="H71" s="68" t="n">
        <f aca="false">TRUNC(E71*G71,2)</f>
        <v>0</v>
      </c>
      <c r="I71" s="69" t="n">
        <f aca="false">H71/$H$81</f>
        <v>0</v>
      </c>
      <c r="K71" s="31" t="n">
        <v>0</v>
      </c>
      <c r="L71" s="31" t="n">
        <v>0</v>
      </c>
      <c r="M71" s="74" t="n">
        <v>56.97</v>
      </c>
      <c r="N71" s="74" t="n">
        <v>112.38</v>
      </c>
      <c r="O71" s="74" t="n">
        <v>112.65</v>
      </c>
      <c r="P71" s="74" t="n">
        <v>0</v>
      </c>
      <c r="Q71" s="74" t="n">
        <v>22.28</v>
      </c>
      <c r="R71" s="74" t="n">
        <v>227.48</v>
      </c>
      <c r="S71" s="74" t="n">
        <v>123.02</v>
      </c>
      <c r="T71" s="74" t="n">
        <v>346.06</v>
      </c>
      <c r="U71" s="74" t="n">
        <v>0</v>
      </c>
      <c r="V71" s="74" t="n">
        <v>0</v>
      </c>
      <c r="W71" s="74" t="n">
        <v>0</v>
      </c>
      <c r="X71" s="74" t="n">
        <v>0</v>
      </c>
    </row>
    <row r="72" customFormat="false" ht="38.25" hidden="false" customHeight="false" outlineLevel="0" collapsed="false">
      <c r="A72" s="61" t="s">
        <v>177</v>
      </c>
      <c r="B72" s="75" t="n">
        <v>97083</v>
      </c>
      <c r="C72" s="63" t="s">
        <v>178</v>
      </c>
      <c r="D72" s="64" t="s">
        <v>50</v>
      </c>
      <c r="E72" s="65" t="n">
        <f aca="false">P72</f>
        <v>0</v>
      </c>
      <c r="F72" s="66" t="n">
        <f aca="false">Orçamentaria!F72</f>
        <v>2.94</v>
      </c>
      <c r="G72" s="67" t="n">
        <f aca="false">TRUNC(F72+(F72*$H$9),2)</f>
        <v>3.82</v>
      </c>
      <c r="H72" s="68" t="n">
        <f aca="false">TRUNC(E72*G72,2)</f>
        <v>0</v>
      </c>
      <c r="I72" s="69" t="n">
        <f aca="false">H72/$H$81</f>
        <v>0</v>
      </c>
      <c r="K72" s="31" t="n">
        <v>0</v>
      </c>
      <c r="L72" s="31" t="n">
        <v>0</v>
      </c>
      <c r="M72" s="74" t="n">
        <v>3.4182</v>
      </c>
      <c r="N72" s="74" t="n">
        <v>6.7428</v>
      </c>
      <c r="O72" s="74" t="n">
        <v>6.759</v>
      </c>
      <c r="P72" s="74" t="n">
        <v>0</v>
      </c>
      <c r="Q72" s="74" t="n">
        <v>1.3368</v>
      </c>
      <c r="R72" s="74" t="n">
        <v>13.6488</v>
      </c>
      <c r="S72" s="74" t="n">
        <v>7.3812</v>
      </c>
      <c r="T72" s="74" t="n">
        <v>20.7636</v>
      </c>
      <c r="U72" s="74" t="n">
        <v>0</v>
      </c>
      <c r="V72" s="74" t="n">
        <v>0</v>
      </c>
      <c r="W72" s="74" t="n">
        <v>0</v>
      </c>
      <c r="X72" s="74" t="n">
        <v>0</v>
      </c>
    </row>
    <row r="73" customFormat="false" ht="38.25" hidden="false" customHeight="false" outlineLevel="0" collapsed="false">
      <c r="A73" s="61" t="s">
        <v>179</v>
      </c>
      <c r="B73" s="75" t="n">
        <v>94991</v>
      </c>
      <c r="C73" s="63" t="s">
        <v>180</v>
      </c>
      <c r="D73" s="64" t="s">
        <v>64</v>
      </c>
      <c r="E73" s="65" t="n">
        <f aca="false">P73</f>
        <v>0</v>
      </c>
      <c r="F73" s="66" t="n">
        <f aca="false">Orçamentaria!F73</f>
        <v>779.89</v>
      </c>
      <c r="G73" s="67" t="n">
        <f aca="false">TRUNC(F73+(F73*$H$9),2)</f>
        <v>1015.18</v>
      </c>
      <c r="H73" s="68" t="n">
        <f aca="false">TRUNC(E73*G73,2)</f>
        <v>0</v>
      </c>
      <c r="I73" s="69" t="n">
        <f aca="false">H73/$H$81</f>
        <v>0</v>
      </c>
      <c r="K73" s="31"/>
      <c r="L73" s="31"/>
      <c r="M73" s="74"/>
      <c r="N73" s="74"/>
      <c r="O73" s="74"/>
      <c r="P73" s="74"/>
      <c r="Q73" s="74"/>
      <c r="R73" s="74"/>
      <c r="S73" s="74"/>
      <c r="T73" s="74"/>
      <c r="U73" s="74"/>
      <c r="V73" s="74"/>
      <c r="W73" s="74"/>
      <c r="X73" s="74"/>
    </row>
    <row r="74" s="4" customFormat="true" ht="12.75" hidden="false" customHeight="false" outlineLevel="0" collapsed="false">
      <c r="A74" s="44" t="n">
        <v>5</v>
      </c>
      <c r="B74" s="45"/>
      <c r="C74" s="46" t="s">
        <v>1</v>
      </c>
      <c r="D74" s="47"/>
      <c r="E74" s="48"/>
      <c r="F74" s="49"/>
      <c r="G74" s="50"/>
      <c r="H74" s="51" t="n">
        <f aca="false">SUM(H75:H76)</f>
        <v>0</v>
      </c>
      <c r="I74" s="59"/>
      <c r="K74" s="31"/>
      <c r="L74" s="31"/>
      <c r="M74" s="74"/>
      <c r="N74" s="74"/>
      <c r="O74" s="74"/>
      <c r="P74" s="74"/>
      <c r="Q74" s="74"/>
      <c r="R74" s="74"/>
      <c r="S74" s="74"/>
      <c r="T74" s="74"/>
      <c r="U74" s="74"/>
      <c r="V74" s="74"/>
      <c r="W74" s="74"/>
      <c r="X74" s="74"/>
    </row>
    <row r="75" s="4" customFormat="true" ht="12.75" hidden="false" customHeight="true" outlineLevel="0" collapsed="false">
      <c r="A75" s="53" t="s">
        <v>181</v>
      </c>
      <c r="B75" s="54"/>
      <c r="C75" s="55" t="s">
        <v>1</v>
      </c>
      <c r="D75" s="54"/>
      <c r="E75" s="56"/>
      <c r="F75" s="57"/>
      <c r="G75" s="57" t="n">
        <v>0</v>
      </c>
      <c r="H75" s="58" t="n">
        <v>0</v>
      </c>
      <c r="I75" s="59"/>
      <c r="K75" s="31"/>
      <c r="L75" s="31"/>
      <c r="M75" s="74"/>
      <c r="N75" s="74"/>
      <c r="O75" s="74"/>
      <c r="P75" s="74"/>
      <c r="Q75" s="74"/>
      <c r="R75" s="74"/>
      <c r="S75" s="74"/>
      <c r="T75" s="74"/>
      <c r="U75" s="74"/>
      <c r="V75" s="74"/>
      <c r="W75" s="74"/>
      <c r="X75" s="74"/>
    </row>
    <row r="76" customFormat="false" ht="12.75" hidden="false" customHeight="false" outlineLevel="0" collapsed="false">
      <c r="A76" s="61" t="s">
        <v>182</v>
      </c>
      <c r="B76" s="75" t="s">
        <v>183</v>
      </c>
      <c r="C76" s="63" t="s">
        <v>1</v>
      </c>
      <c r="D76" s="64" t="s">
        <v>184</v>
      </c>
      <c r="E76" s="65" t="n">
        <f aca="false">P76</f>
        <v>0</v>
      </c>
      <c r="F76" s="66" t="n">
        <f aca="false">Orçamentaria!F76</f>
        <v>1670.48</v>
      </c>
      <c r="G76" s="67" t="n">
        <f aca="false">TRUNC(F76+(F76*$H$9),2)</f>
        <v>2174.46</v>
      </c>
      <c r="H76" s="68" t="n">
        <f aca="false">TRUNC(E76*G76,2)</f>
        <v>0</v>
      </c>
      <c r="I76" s="69" t="n">
        <f aca="false">H76/$H$81</f>
        <v>0</v>
      </c>
      <c r="K76" s="31" t="n">
        <v>0</v>
      </c>
      <c r="L76" s="31" t="n">
        <v>1</v>
      </c>
      <c r="M76" s="52" t="n">
        <v>0</v>
      </c>
      <c r="N76" s="52" t="n">
        <v>0</v>
      </c>
      <c r="O76" s="52" t="n">
        <v>0</v>
      </c>
      <c r="P76" s="52" t="n">
        <v>0</v>
      </c>
      <c r="Q76" s="52" t="n">
        <v>0</v>
      </c>
      <c r="R76" s="52" t="n">
        <v>0</v>
      </c>
      <c r="S76" s="52" t="n">
        <v>0</v>
      </c>
      <c r="T76" s="52" t="n">
        <v>0</v>
      </c>
      <c r="U76" s="52" t="n">
        <v>0</v>
      </c>
      <c r="V76" s="52" t="n">
        <v>0</v>
      </c>
      <c r="W76" s="52" t="n">
        <v>0</v>
      </c>
      <c r="X76" s="52" t="n">
        <v>0</v>
      </c>
    </row>
    <row r="77" s="4" customFormat="true" ht="12.75" hidden="false" customHeight="false" outlineLevel="0" collapsed="false">
      <c r="A77" s="44" t="n">
        <v>6</v>
      </c>
      <c r="B77" s="45"/>
      <c r="C77" s="46" t="s">
        <v>13</v>
      </c>
      <c r="D77" s="47"/>
      <c r="E77" s="48"/>
      <c r="F77" s="49"/>
      <c r="G77" s="50"/>
      <c r="H77" s="51" t="n">
        <f aca="false">SUM(H78:H80)</f>
        <v>0</v>
      </c>
      <c r="I77" s="59"/>
      <c r="K77" s="31"/>
      <c r="L77" s="31"/>
      <c r="M77" s="52"/>
      <c r="N77" s="52"/>
      <c r="O77" s="52"/>
      <c r="P77" s="52"/>
      <c r="Q77" s="52"/>
      <c r="R77" s="52"/>
      <c r="S77" s="52"/>
      <c r="T77" s="52"/>
      <c r="U77" s="52"/>
      <c r="V77" s="52"/>
      <c r="W77" s="52"/>
      <c r="X77" s="52"/>
    </row>
    <row r="78" s="4" customFormat="true" ht="12.75" hidden="false" customHeight="true" outlineLevel="0" collapsed="false">
      <c r="A78" s="53" t="s">
        <v>185</v>
      </c>
      <c r="B78" s="54"/>
      <c r="C78" s="55" t="s">
        <v>186</v>
      </c>
      <c r="D78" s="54"/>
      <c r="E78" s="56"/>
      <c r="F78" s="57"/>
      <c r="G78" s="57" t="n">
        <v>0</v>
      </c>
      <c r="H78" s="58" t="n">
        <v>0</v>
      </c>
      <c r="I78" s="59"/>
      <c r="K78" s="31"/>
      <c r="L78" s="31"/>
      <c r="M78" s="74"/>
      <c r="N78" s="74"/>
      <c r="O78" s="74"/>
      <c r="P78" s="74"/>
      <c r="Q78" s="74"/>
      <c r="R78" s="74"/>
      <c r="S78" s="74"/>
      <c r="T78" s="74"/>
      <c r="U78" s="74"/>
      <c r="V78" s="74"/>
      <c r="W78" s="74"/>
      <c r="X78" s="74"/>
    </row>
    <row r="79" customFormat="false" ht="25.5" hidden="false" customHeight="false" outlineLevel="0" collapsed="false">
      <c r="A79" s="61" t="s">
        <v>187</v>
      </c>
      <c r="B79" s="75" t="s">
        <v>188</v>
      </c>
      <c r="C79" s="63" t="s">
        <v>199</v>
      </c>
      <c r="D79" s="64" t="s">
        <v>184</v>
      </c>
      <c r="E79" s="65" t="n">
        <f aca="false">P79</f>
        <v>0</v>
      </c>
      <c r="F79" s="66" t="n">
        <f aca="false">Orçamentaria!F79</f>
        <v>147043.59</v>
      </c>
      <c r="G79" s="67" t="n">
        <f aca="false">TRUNC(F79+(F79*$H$9),2)</f>
        <v>191406.64</v>
      </c>
      <c r="H79" s="68" t="n">
        <f aca="false">TRUNC(E79*G79,2)</f>
        <v>0</v>
      </c>
      <c r="I79" s="69" t="n">
        <f aca="false">H79/$H$81</f>
        <v>0</v>
      </c>
      <c r="K79" s="31" t="n">
        <v>0</v>
      </c>
      <c r="L79" s="31" t="n">
        <v>0</v>
      </c>
      <c r="M79" s="74" t="n">
        <v>0</v>
      </c>
      <c r="N79" s="74" t="n">
        <v>0</v>
      </c>
      <c r="O79" s="74" t="n">
        <v>0</v>
      </c>
      <c r="P79" s="74" t="n">
        <v>0</v>
      </c>
      <c r="Q79" s="74" t="n">
        <v>0</v>
      </c>
      <c r="R79" s="74" t="n">
        <v>0</v>
      </c>
      <c r="S79" s="74" t="n">
        <v>0</v>
      </c>
      <c r="T79" s="74" t="n">
        <v>0</v>
      </c>
      <c r="U79" s="74" t="n">
        <v>0</v>
      </c>
      <c r="V79" s="74" t="n">
        <v>0</v>
      </c>
      <c r="W79" s="74" t="n">
        <v>0</v>
      </c>
      <c r="X79" s="74" t="n">
        <v>1</v>
      </c>
    </row>
    <row r="80" customFormat="false" ht="26.25" hidden="false" customHeight="false" outlineLevel="0" collapsed="false">
      <c r="A80" s="61" t="s">
        <v>190</v>
      </c>
      <c r="B80" s="75" t="s">
        <v>191</v>
      </c>
      <c r="C80" s="63" t="s">
        <v>200</v>
      </c>
      <c r="D80" s="64" t="s">
        <v>184</v>
      </c>
      <c r="E80" s="65" t="n">
        <f aca="false">P80</f>
        <v>0</v>
      </c>
      <c r="F80" s="66" t="n">
        <f aca="false">Orçamentaria!F80</f>
        <v>12715.25</v>
      </c>
      <c r="G80" s="67" t="n">
        <f aca="false">TRUNC(F80+(F80*$H$9),2)</f>
        <v>16551.44</v>
      </c>
      <c r="H80" s="68" t="n">
        <f aca="false">TRUNC(E80*G80,2)</f>
        <v>0</v>
      </c>
      <c r="I80" s="69" t="n">
        <f aca="false">H80/$H$81</f>
        <v>0</v>
      </c>
      <c r="K80" s="31" t="n">
        <v>0</v>
      </c>
      <c r="L80" s="31" t="n">
        <v>0</v>
      </c>
      <c r="M80" s="52" t="n">
        <v>0</v>
      </c>
      <c r="N80" s="52" t="n">
        <v>0</v>
      </c>
      <c r="O80" s="52" t="n">
        <v>0</v>
      </c>
      <c r="P80" s="52" t="n">
        <v>0</v>
      </c>
      <c r="Q80" s="52" t="n">
        <v>0</v>
      </c>
      <c r="R80" s="52" t="n">
        <v>0</v>
      </c>
      <c r="S80" s="52" t="n">
        <v>0</v>
      </c>
      <c r="T80" s="52" t="n">
        <v>0</v>
      </c>
      <c r="U80" s="52" t="n">
        <v>0</v>
      </c>
      <c r="V80" s="52" t="n">
        <v>0</v>
      </c>
      <c r="W80" s="52" t="n">
        <v>0</v>
      </c>
      <c r="X80" s="52" t="n">
        <v>1</v>
      </c>
    </row>
    <row r="81" customFormat="false" ht="13.5" hidden="false" customHeight="true" outlineLevel="0" collapsed="false">
      <c r="A81" s="80" t="s">
        <v>193</v>
      </c>
      <c r="B81" s="80"/>
      <c r="C81" s="80"/>
      <c r="D81" s="80"/>
      <c r="E81" s="80"/>
      <c r="F81" s="80"/>
      <c r="G81" s="80"/>
      <c r="H81" s="81" t="n">
        <f aca="false">SUM(H12:H80)/2</f>
        <v>117802.182</v>
      </c>
    </row>
    <row r="82" customFormat="false" ht="12.75" hidden="false" customHeight="false" outlineLevel="0" collapsed="false">
      <c r="A82" s="82"/>
      <c r="B82" s="83"/>
      <c r="C82" s="83"/>
      <c r="D82" s="84"/>
      <c r="F82" s="2"/>
      <c r="G82" s="2"/>
      <c r="H82" s="2"/>
    </row>
    <row r="83" customFormat="false" ht="12.75" hidden="false" customHeight="false" outlineLevel="0" collapsed="false">
      <c r="A83" s="82"/>
      <c r="B83" s="83"/>
      <c r="C83" s="83"/>
      <c r="D83" s="84"/>
      <c r="F83" s="95" t="s">
        <v>201</v>
      </c>
      <c r="G83" s="2"/>
      <c r="H83" s="2"/>
    </row>
    <row r="84" customFormat="false" ht="52.5" hidden="false" customHeight="true" outlineLevel="0" collapsed="false">
      <c r="A84" s="82"/>
      <c r="B84" s="83"/>
      <c r="C84" s="83"/>
      <c r="D84" s="83"/>
      <c r="E84" s="83"/>
      <c r="F84" s="83"/>
    </row>
    <row r="85" customFormat="false" ht="12.75" hidden="false" customHeight="false" outlineLevel="0" collapsed="false">
      <c r="A85" s="89"/>
      <c r="B85" s="89"/>
      <c r="C85" s="89"/>
      <c r="D85" s="89"/>
      <c r="E85" s="89"/>
      <c r="F85" s="89"/>
      <c r="G85" s="89"/>
      <c r="H85" s="89"/>
    </row>
    <row r="86" customFormat="false" ht="12.75" hidden="false" customHeight="false" outlineLevel="0" collapsed="false">
      <c r="A86" s="90"/>
      <c r="B86" s="90"/>
      <c r="C86" s="90"/>
      <c r="D86" s="90"/>
      <c r="E86" s="90"/>
      <c r="F86" s="90"/>
      <c r="G86" s="90"/>
      <c r="H86" s="90"/>
    </row>
    <row r="87" customFormat="false" ht="12.75" hidden="false" customHeight="false" outlineLevel="0" collapsed="false">
      <c r="A87" s="89"/>
      <c r="B87" s="89"/>
      <c r="C87" s="89"/>
      <c r="D87" s="89"/>
      <c r="E87" s="89"/>
      <c r="F87" s="89"/>
      <c r="G87" s="89"/>
      <c r="H87" s="89"/>
    </row>
    <row r="89" customFormat="false" ht="12.75" hidden="false" customHeight="false" outlineLevel="0" collapsed="false">
      <c r="H89" s="91"/>
    </row>
    <row r="90" customFormat="false" ht="12.75" hidden="false" customHeight="false" outlineLevel="0" collapsed="false">
      <c r="H90" s="91"/>
    </row>
  </sheetData>
  <mergeCells count="36">
    <mergeCell ref="A1:B1"/>
    <mergeCell ref="C1:H1"/>
    <mergeCell ref="K1:K7"/>
    <mergeCell ref="L1:L7"/>
    <mergeCell ref="M1:M7"/>
    <mergeCell ref="N1:N7"/>
    <mergeCell ref="O1:O7"/>
    <mergeCell ref="P1:P7"/>
    <mergeCell ref="Q1:Q7"/>
    <mergeCell ref="R1:R7"/>
    <mergeCell ref="S1:S7"/>
    <mergeCell ref="T1:T7"/>
    <mergeCell ref="U1:U7"/>
    <mergeCell ref="V1:V7"/>
    <mergeCell ref="W1:W7"/>
    <mergeCell ref="X1:X7"/>
    <mergeCell ref="A2:H2"/>
    <mergeCell ref="A3:H3"/>
    <mergeCell ref="A5:E5"/>
    <mergeCell ref="F5:H5"/>
    <mergeCell ref="A6:E6"/>
    <mergeCell ref="F6:H6"/>
    <mergeCell ref="B7:C7"/>
    <mergeCell ref="E7:H7"/>
    <mergeCell ref="A8:D8"/>
    <mergeCell ref="E8:E9"/>
    <mergeCell ref="F8:F9"/>
    <mergeCell ref="U8:W8"/>
    <mergeCell ref="A9:D9"/>
    <mergeCell ref="A10:H10"/>
    <mergeCell ref="A81:G81"/>
    <mergeCell ref="B82:C82"/>
    <mergeCell ref="C84:F84"/>
    <mergeCell ref="A85:H85"/>
    <mergeCell ref="A86:H86"/>
    <mergeCell ref="A87:H87"/>
  </mergeCells>
  <conditionalFormatting sqref="D74 D77 D23 D18 D12 D64">
    <cfRule type="cellIs" priority="2" operator="equal" aboveAverage="0" equalAverage="0" bottom="0" percent="0" rank="0" text="" dxfId="6">
      <formula>0</formula>
    </cfRule>
  </conditionalFormatting>
  <dataValidations count="1">
    <dataValidation allowBlank="true" errorStyle="stop" operator="between" prompt="A frente de obra é uma porção física da obra. Exemplos: Única; Rua A; Rua B; Trecho 01; Trecho 02; 1º Andar; 2º Andar; Copa; Banheiro" showDropDown="false" showErrorMessage="true" showInputMessage="true" sqref="K1" type="none">
      <formula1>0</formula1>
      <formula2>0</formula2>
    </dataValidation>
  </dataValidations>
  <printOptions headings="false" gridLines="false" gridLinesSet="true" horizontalCentered="true" verticalCentered="false"/>
  <pageMargins left="0.39375" right="0.39375" top="0.39375" bottom="0.196527777777778" header="0.511811023622047" footer="0.511811023622047"/>
  <pageSetup paperSize="9" scale="66" fitToWidth="1" fitToHeight="1" pageOrder="downThenOver" orientation="portrait" blackAndWhite="false" draft="false" cellComments="none" horizontalDpi="300" verticalDpi="300" copies="1"/>
  <headerFooter differentFirst="false" differentOddEven="false">
    <oddHeader/>
    <oddFooter/>
  </headerFooter>
  <rowBreaks count="1" manualBreakCount="1">
    <brk id="87" man="true" max="16383" min="0"/>
  </rowBreak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X90"/>
  <sheetViews>
    <sheetView showFormulas="false" showGridLines="false" showRowColHeaders="true" showZeros="false" rightToLeft="false" tabSelected="false" showOutlineSymbols="true" defaultGridColor="true" view="pageBreakPreview" topLeftCell="A1" colorId="64" zoomScale="100" zoomScaleNormal="100" zoomScalePageLayoutView="100" workbookViewId="0">
      <selection pane="topLeft" activeCell="C17" activeCellId="0" sqref="C17"/>
    </sheetView>
  </sheetViews>
  <sheetFormatPr defaultColWidth="9.1484375" defaultRowHeight="12.75" zeroHeight="false" outlineLevelRow="0" outlineLevelCol="0"/>
  <cols>
    <col collapsed="false" customWidth="true" hidden="false" outlineLevel="0" max="1" min="1" style="1" width="8.71"/>
    <col collapsed="false" customWidth="true" hidden="false" outlineLevel="0" max="2" min="2" style="1" width="15.57"/>
    <col collapsed="false" customWidth="true" hidden="false" outlineLevel="0" max="3" min="3" style="1" width="53.57"/>
    <col collapsed="false" customWidth="true" hidden="false" outlineLevel="0" max="4" min="4" style="1" width="9.57"/>
    <col collapsed="false" customWidth="true" hidden="false" outlineLevel="0" max="5" min="5" style="2" width="11.71"/>
    <col collapsed="false" customWidth="true" hidden="false" outlineLevel="0" max="6" min="6" style="3" width="13.42"/>
    <col collapsed="false" customWidth="true" hidden="false" outlineLevel="0" max="7" min="7" style="3" width="11.71"/>
    <col collapsed="false" customWidth="true" hidden="false" outlineLevel="0" max="8" min="8" style="3" width="13.71"/>
    <col collapsed="false" customWidth="true" hidden="false" outlineLevel="0" max="9" min="9" style="4" width="12.71"/>
    <col collapsed="false" customWidth="true" hidden="true" outlineLevel="0" max="11" min="11" style="6" width="12.15"/>
    <col collapsed="false" customWidth="true" hidden="true" outlineLevel="0" max="12" min="12" style="6" width="11.53"/>
    <col collapsed="false" customWidth="true" hidden="true" outlineLevel="0" max="16" min="13" style="7" width="11.53"/>
    <col collapsed="false" customWidth="false" hidden="false" outlineLevel="0" max="24" min="17" style="7" width="9.14"/>
  </cols>
  <sheetData>
    <row r="1" customFormat="false" ht="12.75" hidden="false" customHeight="true" outlineLevel="0" collapsed="false">
      <c r="A1" s="8"/>
      <c r="B1" s="8"/>
      <c r="C1" s="9"/>
      <c r="D1" s="9"/>
      <c r="E1" s="9"/>
      <c r="F1" s="9"/>
      <c r="G1" s="9"/>
      <c r="H1" s="9"/>
      <c r="K1" s="10" t="s">
        <v>0</v>
      </c>
      <c r="L1" s="10" t="s">
        <v>1</v>
      </c>
      <c r="M1" s="10" t="s">
        <v>2</v>
      </c>
      <c r="N1" s="10" t="s">
        <v>3</v>
      </c>
      <c r="O1" s="10" t="s">
        <v>4</v>
      </c>
      <c r="P1" s="10" t="s">
        <v>5</v>
      </c>
      <c r="Q1" s="10" t="s">
        <v>6</v>
      </c>
      <c r="R1" s="10" t="s">
        <v>7</v>
      </c>
      <c r="S1" s="10" t="s">
        <v>8</v>
      </c>
      <c r="T1" s="10" t="s">
        <v>9</v>
      </c>
      <c r="U1" s="10" t="s">
        <v>10</v>
      </c>
      <c r="V1" s="10" t="s">
        <v>11</v>
      </c>
      <c r="W1" s="10" t="s">
        <v>12</v>
      </c>
      <c r="X1" s="10" t="s">
        <v>13</v>
      </c>
    </row>
    <row r="2" customFormat="false" ht="42.75" hidden="false" customHeight="true" outlineLevel="0" collapsed="false">
      <c r="A2" s="11"/>
      <c r="B2" s="11"/>
      <c r="C2" s="11"/>
      <c r="D2" s="11"/>
      <c r="E2" s="11"/>
      <c r="F2" s="11"/>
      <c r="G2" s="11"/>
      <c r="H2" s="11"/>
      <c r="K2" s="10"/>
      <c r="L2" s="10"/>
      <c r="M2" s="10"/>
      <c r="N2" s="10"/>
      <c r="O2" s="10"/>
      <c r="P2" s="10"/>
      <c r="Q2" s="10"/>
      <c r="R2" s="10"/>
      <c r="S2" s="10"/>
      <c r="T2" s="10"/>
      <c r="U2" s="10"/>
      <c r="V2" s="10"/>
      <c r="W2" s="10"/>
      <c r="X2" s="10"/>
    </row>
    <row r="3" customFormat="false" ht="13.5" hidden="false" customHeight="false" outlineLevel="0" collapsed="false">
      <c r="A3" s="12" t="s">
        <v>14</v>
      </c>
      <c r="B3" s="12"/>
      <c r="C3" s="12"/>
      <c r="D3" s="12"/>
      <c r="E3" s="12"/>
      <c r="F3" s="12"/>
      <c r="G3" s="12"/>
      <c r="H3" s="12"/>
      <c r="K3" s="10"/>
      <c r="L3" s="10"/>
      <c r="M3" s="10"/>
      <c r="N3" s="10"/>
      <c r="O3" s="10"/>
      <c r="P3" s="10"/>
      <c r="Q3" s="10"/>
      <c r="R3" s="10"/>
      <c r="S3" s="10"/>
      <c r="T3" s="10"/>
      <c r="U3" s="10"/>
      <c r="V3" s="10"/>
      <c r="W3" s="10"/>
      <c r="X3" s="10"/>
    </row>
    <row r="4" customFormat="false" ht="13.5" hidden="false" customHeight="false" outlineLevel="0" collapsed="false">
      <c r="A4" s="13"/>
      <c r="B4" s="14"/>
      <c r="C4" s="14"/>
      <c r="D4" s="14"/>
      <c r="E4" s="15"/>
      <c r="F4" s="14"/>
      <c r="G4" s="14"/>
      <c r="H4" s="16"/>
      <c r="K4" s="10"/>
      <c r="L4" s="10"/>
      <c r="M4" s="10"/>
      <c r="N4" s="10"/>
      <c r="O4" s="10"/>
      <c r="P4" s="10"/>
      <c r="Q4" s="10"/>
      <c r="R4" s="10"/>
      <c r="S4" s="10"/>
      <c r="T4" s="10"/>
      <c r="U4" s="10"/>
      <c r="V4" s="10"/>
      <c r="W4" s="10"/>
      <c r="X4" s="10"/>
    </row>
    <row r="5" customFormat="false" ht="12.75" hidden="false" customHeight="false" outlineLevel="0" collapsed="false">
      <c r="A5" s="17" t="s">
        <v>15</v>
      </c>
      <c r="B5" s="17"/>
      <c r="C5" s="17"/>
      <c r="D5" s="17"/>
      <c r="E5" s="17"/>
      <c r="F5" s="18" t="s">
        <v>16</v>
      </c>
      <c r="G5" s="18"/>
      <c r="H5" s="18"/>
      <c r="K5" s="10"/>
      <c r="L5" s="10"/>
      <c r="M5" s="10"/>
      <c r="N5" s="10"/>
      <c r="O5" s="10"/>
      <c r="P5" s="10"/>
      <c r="Q5" s="10"/>
      <c r="R5" s="10"/>
      <c r="S5" s="10"/>
      <c r="T5" s="10"/>
      <c r="U5" s="10"/>
      <c r="V5" s="10"/>
      <c r="W5" s="10"/>
      <c r="X5" s="10"/>
    </row>
    <row r="6" customFormat="false" ht="12.75" hidden="false" customHeight="false" outlineLevel="0" collapsed="false">
      <c r="A6" s="21" t="s">
        <v>196</v>
      </c>
      <c r="B6" s="21"/>
      <c r="C6" s="21"/>
      <c r="D6" s="21"/>
      <c r="E6" s="21"/>
      <c r="F6" s="22" t="str">
        <f aca="false">Orçamentaria!F6</f>
        <v>DATA: DEZEMBRO/2024</v>
      </c>
      <c r="G6" s="22"/>
      <c r="H6" s="22"/>
      <c r="K6" s="10"/>
      <c r="L6" s="10"/>
      <c r="M6" s="10"/>
      <c r="N6" s="10"/>
      <c r="O6" s="10"/>
      <c r="P6" s="10"/>
      <c r="Q6" s="10"/>
      <c r="R6" s="10"/>
      <c r="S6" s="10"/>
      <c r="T6" s="10"/>
      <c r="U6" s="10"/>
      <c r="V6" s="10"/>
      <c r="W6" s="10"/>
      <c r="X6" s="10"/>
    </row>
    <row r="7" customFormat="false" ht="15" hidden="false" customHeight="true" outlineLevel="0" collapsed="false">
      <c r="A7" s="92" t="s">
        <v>197</v>
      </c>
      <c r="B7" s="96" t="str">
        <f aca="false">Q1</f>
        <v>RUA ONOFRE A. DA SILVA</v>
      </c>
      <c r="C7" s="96"/>
      <c r="D7" s="94"/>
      <c r="E7" s="25" t="s">
        <v>22</v>
      </c>
      <c r="F7" s="25"/>
      <c r="G7" s="25"/>
      <c r="H7" s="25"/>
      <c r="K7" s="10"/>
      <c r="L7" s="10"/>
      <c r="M7" s="10"/>
      <c r="N7" s="10"/>
      <c r="O7" s="10"/>
      <c r="P7" s="10"/>
      <c r="Q7" s="10"/>
      <c r="R7" s="10"/>
      <c r="S7" s="10"/>
      <c r="T7" s="10"/>
      <c r="U7" s="10"/>
      <c r="V7" s="10"/>
      <c r="W7" s="10"/>
      <c r="X7" s="10"/>
    </row>
    <row r="8" customFormat="false" ht="12.75" hidden="false" customHeight="false" outlineLevel="0" collapsed="false">
      <c r="A8" s="26" t="str">
        <f aca="false">Orçamentaria!A8</f>
        <v>MÊS DE REFERÊNCIA: SINAPI OUT/24, SETOP JUL/24, SUDECAP JUL/24,  SICRO JUL/24</v>
      </c>
      <c r="B8" s="26"/>
      <c r="C8" s="26"/>
      <c r="D8" s="26"/>
      <c r="E8" s="27" t="s">
        <v>25</v>
      </c>
      <c r="F8" s="28" t="s">
        <v>26</v>
      </c>
      <c r="G8" s="29"/>
      <c r="H8" s="30" t="s">
        <v>27</v>
      </c>
      <c r="K8" s="31"/>
      <c r="L8" s="31"/>
      <c r="M8" s="31" t="n">
        <v>1</v>
      </c>
      <c r="N8" s="31" t="n">
        <v>2</v>
      </c>
      <c r="O8" s="31" t="n">
        <v>3</v>
      </c>
      <c r="P8" s="31" t="n">
        <v>4</v>
      </c>
      <c r="Q8" s="31" t="n">
        <v>5</v>
      </c>
      <c r="R8" s="31" t="n">
        <v>6</v>
      </c>
      <c r="S8" s="31" t="n">
        <v>7</v>
      </c>
      <c r="T8" s="31" t="n">
        <v>8</v>
      </c>
      <c r="U8" s="31" t="n">
        <v>9</v>
      </c>
      <c r="V8" s="31"/>
      <c r="W8" s="31"/>
      <c r="X8" s="31"/>
    </row>
    <row r="9" customFormat="false" ht="13.5" hidden="false" customHeight="true" outlineLevel="0" collapsed="false">
      <c r="A9" s="32" t="s">
        <v>29</v>
      </c>
      <c r="B9" s="32"/>
      <c r="C9" s="32"/>
      <c r="D9" s="32"/>
      <c r="E9" s="27"/>
      <c r="F9" s="28"/>
      <c r="G9" s="33"/>
      <c r="H9" s="34" t="n">
        <v>0.3017</v>
      </c>
      <c r="I9" s="35" t="n">
        <f aca="false">1+1*H9</f>
        <v>1.3017</v>
      </c>
    </row>
    <row r="10" customFormat="false" ht="13.5" hidden="false" customHeight="false" outlineLevel="0" collapsed="false">
      <c r="A10" s="36"/>
      <c r="B10" s="36"/>
      <c r="C10" s="36"/>
      <c r="D10" s="36"/>
      <c r="E10" s="36"/>
      <c r="F10" s="36"/>
      <c r="G10" s="36"/>
      <c r="H10" s="36"/>
    </row>
    <row r="11" customFormat="false" ht="38.25" hidden="false" customHeight="false" outlineLevel="0" collapsed="false">
      <c r="A11" s="37" t="s">
        <v>32</v>
      </c>
      <c r="B11" s="38" t="s">
        <v>33</v>
      </c>
      <c r="C11" s="38" t="s">
        <v>34</v>
      </c>
      <c r="D11" s="38" t="s">
        <v>35</v>
      </c>
      <c r="E11" s="39" t="s">
        <v>36</v>
      </c>
      <c r="F11" s="40" t="s">
        <v>37</v>
      </c>
      <c r="G11" s="40" t="s">
        <v>38</v>
      </c>
      <c r="H11" s="41" t="s">
        <v>39</v>
      </c>
    </row>
    <row r="12" customFormat="false" ht="12.75" hidden="false" customHeight="false" outlineLevel="0" collapsed="false">
      <c r="A12" s="44" t="n">
        <v>1</v>
      </c>
      <c r="B12" s="45"/>
      <c r="C12" s="46" t="s">
        <v>0</v>
      </c>
      <c r="D12" s="47"/>
      <c r="E12" s="48"/>
      <c r="F12" s="49"/>
      <c r="G12" s="50" t="n">
        <v>0</v>
      </c>
      <c r="H12" s="51" t="n">
        <f aca="false">SUM(H14:H17)</f>
        <v>0</v>
      </c>
    </row>
    <row r="13" s="4" customFormat="true" ht="12.75" hidden="false" customHeight="true" outlineLevel="0" collapsed="false">
      <c r="A13" s="53" t="s">
        <v>42</v>
      </c>
      <c r="B13" s="54"/>
      <c r="C13" s="55" t="s">
        <v>0</v>
      </c>
      <c r="D13" s="54"/>
      <c r="E13" s="56"/>
      <c r="F13" s="57"/>
      <c r="G13" s="57" t="n">
        <v>0</v>
      </c>
      <c r="H13" s="58" t="n">
        <v>0</v>
      </c>
      <c r="I13" s="59"/>
      <c r="K13" s="6"/>
      <c r="L13" s="6"/>
      <c r="M13" s="19"/>
      <c r="N13" s="19"/>
      <c r="O13" s="19"/>
      <c r="P13" s="19"/>
      <c r="Q13" s="19"/>
      <c r="R13" s="19"/>
      <c r="S13" s="19"/>
      <c r="T13" s="19"/>
      <c r="U13" s="19"/>
      <c r="V13" s="19"/>
      <c r="W13" s="19"/>
      <c r="X13" s="19"/>
    </row>
    <row r="14" customFormat="false" ht="12.75" hidden="false" customHeight="false" outlineLevel="0" collapsed="false">
      <c r="A14" s="61" t="s">
        <v>43</v>
      </c>
      <c r="B14" s="62" t="s">
        <v>44</v>
      </c>
      <c r="C14" s="63" t="s">
        <v>45</v>
      </c>
      <c r="D14" s="64" t="s">
        <v>46</v>
      </c>
      <c r="E14" s="65" t="n">
        <f aca="false">Q14</f>
        <v>0</v>
      </c>
      <c r="F14" s="66" t="n">
        <f aca="false">Orçamentaria!F14</f>
        <v>1670.48</v>
      </c>
      <c r="G14" s="67" t="n">
        <f aca="false">TRUNC(F14+(F14*$H$9),2)</f>
        <v>2174.46</v>
      </c>
      <c r="H14" s="68" t="n">
        <f aca="false">TRUNC(E14*G14,2)</f>
        <v>0</v>
      </c>
      <c r="I14" s="69" t="n">
        <f aca="false">H14/$H$81</f>
        <v>0</v>
      </c>
      <c r="K14" s="31" t="n">
        <v>1</v>
      </c>
      <c r="L14" s="31" t="n">
        <v>0</v>
      </c>
      <c r="M14" s="74" t="n">
        <v>0</v>
      </c>
      <c r="N14" s="74" t="n">
        <v>0</v>
      </c>
      <c r="O14" s="74" t="n">
        <v>0</v>
      </c>
      <c r="P14" s="74" t="n">
        <v>0</v>
      </c>
      <c r="Q14" s="74" t="n">
        <v>0</v>
      </c>
      <c r="R14" s="74" t="n">
        <v>0</v>
      </c>
      <c r="S14" s="74" t="n">
        <v>0</v>
      </c>
      <c r="T14" s="74" t="n">
        <v>0</v>
      </c>
      <c r="U14" s="74" t="n">
        <v>0</v>
      </c>
      <c r="V14" s="74" t="n">
        <v>0</v>
      </c>
      <c r="W14" s="74" t="n">
        <v>0</v>
      </c>
      <c r="X14" s="74" t="n">
        <v>0</v>
      </c>
    </row>
    <row r="15" customFormat="false" ht="25.5" hidden="false" customHeight="false" outlineLevel="0" collapsed="false">
      <c r="A15" s="61" t="s">
        <v>47</v>
      </c>
      <c r="B15" s="62" t="s">
        <v>48</v>
      </c>
      <c r="C15" s="63" t="s">
        <v>49</v>
      </c>
      <c r="D15" s="64" t="s">
        <v>50</v>
      </c>
      <c r="E15" s="65" t="n">
        <f aca="false">Q15</f>
        <v>0</v>
      </c>
      <c r="F15" s="66" t="n">
        <f aca="false">Orçamentaria!F15</f>
        <v>1858.45</v>
      </c>
      <c r="G15" s="67" t="n">
        <f aca="false">TRUNC(F15+(F15*$H$9),2)</f>
        <v>2419.14</v>
      </c>
      <c r="H15" s="68" t="n">
        <f aca="false">TRUNC(E15*G15,2)</f>
        <v>0</v>
      </c>
      <c r="I15" s="69" t="n">
        <f aca="false">H15/$H$81</f>
        <v>0</v>
      </c>
      <c r="K15" s="31" t="n">
        <v>3</v>
      </c>
      <c r="L15" s="31" t="n">
        <v>0</v>
      </c>
      <c r="M15" s="74" t="n">
        <v>0</v>
      </c>
      <c r="N15" s="74" t="n">
        <v>0</v>
      </c>
      <c r="O15" s="74" t="n">
        <v>0</v>
      </c>
      <c r="P15" s="74" t="n">
        <v>0</v>
      </c>
      <c r="Q15" s="74" t="n">
        <v>0</v>
      </c>
      <c r="R15" s="74" t="n">
        <v>0</v>
      </c>
      <c r="S15" s="74" t="n">
        <v>0</v>
      </c>
      <c r="T15" s="74" t="n">
        <v>0</v>
      </c>
      <c r="U15" s="74" t="n">
        <v>0</v>
      </c>
      <c r="V15" s="74" t="n">
        <v>0</v>
      </c>
      <c r="W15" s="74" t="n">
        <v>0</v>
      </c>
      <c r="X15" s="74" t="n">
        <v>0</v>
      </c>
    </row>
    <row r="16" customFormat="false" ht="12.8" hidden="false" customHeight="false" outlineLevel="0" collapsed="false">
      <c r="A16" s="61" t="s">
        <v>51</v>
      </c>
      <c r="B16" s="75" t="n">
        <v>34498</v>
      </c>
      <c r="C16" s="63" t="s">
        <v>198</v>
      </c>
      <c r="D16" s="64" t="s">
        <v>46</v>
      </c>
      <c r="E16" s="65" t="n">
        <f aca="false">Q16</f>
        <v>0</v>
      </c>
      <c r="F16" s="66" t="n">
        <f aca="false">Orçamentaria!F16</f>
        <v>118.07</v>
      </c>
      <c r="G16" s="67" t="n">
        <f aca="false">TRUNC(F16+(F16*$H$9),2)</f>
        <v>153.69</v>
      </c>
      <c r="H16" s="68" t="n">
        <f aca="false">TRUNC(E16*G16,2)</f>
        <v>0</v>
      </c>
      <c r="I16" s="69" t="n">
        <f aca="false">H16/$H$81</f>
        <v>0</v>
      </c>
      <c r="K16" s="31" t="n">
        <v>100</v>
      </c>
      <c r="L16" s="31" t="n">
        <v>0</v>
      </c>
      <c r="M16" s="74" t="n">
        <v>0</v>
      </c>
      <c r="N16" s="74" t="n">
        <v>0</v>
      </c>
      <c r="O16" s="74" t="n">
        <v>0</v>
      </c>
      <c r="P16" s="74" t="n">
        <v>0</v>
      </c>
      <c r="Q16" s="74" t="n">
        <v>0</v>
      </c>
      <c r="R16" s="74" t="n">
        <v>0</v>
      </c>
      <c r="S16" s="74" t="n">
        <v>0</v>
      </c>
      <c r="T16" s="74" t="n">
        <v>0</v>
      </c>
      <c r="U16" s="74" t="n">
        <v>0</v>
      </c>
      <c r="V16" s="74" t="n">
        <v>0</v>
      </c>
      <c r="W16" s="74" t="n">
        <v>0</v>
      </c>
      <c r="X16" s="74" t="n">
        <v>0</v>
      </c>
    </row>
    <row r="17" customFormat="false" ht="12.75" hidden="false" customHeight="false" outlineLevel="0" collapsed="false">
      <c r="A17" s="61" t="s">
        <v>53</v>
      </c>
      <c r="B17" s="75" t="s">
        <v>54</v>
      </c>
      <c r="C17" s="63" t="s">
        <v>55</v>
      </c>
      <c r="D17" s="64" t="s">
        <v>46</v>
      </c>
      <c r="E17" s="65" t="n">
        <f aca="false">Q17</f>
        <v>0</v>
      </c>
      <c r="F17" s="66" t="n">
        <f aca="false">Orçamentaria!F17</f>
        <v>480</v>
      </c>
      <c r="G17" s="67" t="n">
        <f aca="false">TRUNC(F17+(F17*$H$9),2)</f>
        <v>624.81</v>
      </c>
      <c r="H17" s="68" t="n">
        <f aca="false">TRUNC(E17*G17,2)</f>
        <v>0</v>
      </c>
      <c r="I17" s="69" t="n">
        <f aca="false">H17/$H$81</f>
        <v>0</v>
      </c>
      <c r="K17" s="31" t="n">
        <v>28</v>
      </c>
      <c r="L17" s="31" t="n">
        <v>0</v>
      </c>
      <c r="M17" s="74" t="n">
        <v>0</v>
      </c>
      <c r="N17" s="74" t="n">
        <v>0</v>
      </c>
      <c r="O17" s="74" t="n">
        <v>0</v>
      </c>
      <c r="P17" s="74" t="n">
        <v>0</v>
      </c>
      <c r="Q17" s="74" t="n">
        <v>0</v>
      </c>
      <c r="R17" s="74" t="n">
        <v>0</v>
      </c>
      <c r="S17" s="74" t="n">
        <v>0</v>
      </c>
      <c r="T17" s="74" t="n">
        <v>0</v>
      </c>
      <c r="U17" s="74" t="n">
        <v>0</v>
      </c>
      <c r="V17" s="74" t="n">
        <v>0</v>
      </c>
      <c r="W17" s="74" t="n">
        <v>0</v>
      </c>
      <c r="X17" s="74" t="n">
        <v>0</v>
      </c>
    </row>
    <row r="18" customFormat="false" ht="12.75" hidden="false" customHeight="false" outlineLevel="0" collapsed="false">
      <c r="A18" s="44" t="n">
        <v>2</v>
      </c>
      <c r="B18" s="45"/>
      <c r="C18" s="46" t="s">
        <v>56</v>
      </c>
      <c r="D18" s="47"/>
      <c r="E18" s="48"/>
      <c r="F18" s="49"/>
      <c r="G18" s="50"/>
      <c r="H18" s="51" t="n">
        <f aca="false">SUM(H19:H22)</f>
        <v>418019.75</v>
      </c>
      <c r="I18" s="77"/>
      <c r="K18" s="31"/>
      <c r="L18" s="31"/>
      <c r="M18" s="74"/>
      <c r="N18" s="74"/>
      <c r="O18" s="74"/>
      <c r="P18" s="74"/>
      <c r="Q18" s="74"/>
      <c r="R18" s="74"/>
      <c r="S18" s="74"/>
      <c r="T18" s="74"/>
      <c r="U18" s="74"/>
      <c r="V18" s="74"/>
      <c r="W18" s="74"/>
      <c r="X18" s="74"/>
    </row>
    <row r="19" customFormat="false" ht="12.75" hidden="false" customHeight="false" outlineLevel="0" collapsed="false">
      <c r="A19" s="61" t="s">
        <v>57</v>
      </c>
      <c r="B19" s="75" t="n">
        <v>4011353</v>
      </c>
      <c r="C19" s="63" t="s">
        <v>58</v>
      </c>
      <c r="D19" s="64" t="s">
        <v>50</v>
      </c>
      <c r="E19" s="65" t="n">
        <f aca="false">Q19</f>
        <v>3653.56</v>
      </c>
      <c r="F19" s="66" t="n">
        <f aca="false">Orçamentaria!F19</f>
        <v>0.27</v>
      </c>
      <c r="G19" s="67" t="n">
        <f aca="false">TRUNC(F19+(F19*$H$9),2)</f>
        <v>0.35</v>
      </c>
      <c r="H19" s="68" t="n">
        <f aca="false">TRUNC(E19*G19,2)</f>
        <v>1278.74</v>
      </c>
      <c r="I19" s="69" t="n">
        <f aca="false">H19/$H$81</f>
        <v>0.00254397034722985</v>
      </c>
      <c r="K19" s="31" t="n">
        <v>0</v>
      </c>
      <c r="L19" s="31" t="n">
        <v>0</v>
      </c>
      <c r="M19" s="74" t="n">
        <v>1078.27</v>
      </c>
      <c r="N19" s="74" t="n">
        <v>3602.41</v>
      </c>
      <c r="O19" s="74" t="n">
        <v>1145.13</v>
      </c>
      <c r="P19" s="74" t="n">
        <v>832.32</v>
      </c>
      <c r="Q19" s="74" t="n">
        <v>3653.56</v>
      </c>
      <c r="R19" s="74" t="n">
        <v>1314.79</v>
      </c>
      <c r="S19" s="74" t="n">
        <v>3998.88</v>
      </c>
      <c r="T19" s="74" t="n">
        <v>8199.2</v>
      </c>
      <c r="U19" s="74" t="n">
        <v>0</v>
      </c>
      <c r="V19" s="74" t="n">
        <v>0</v>
      </c>
      <c r="W19" s="74" t="n">
        <v>0</v>
      </c>
      <c r="X19" s="74" t="n">
        <v>0</v>
      </c>
    </row>
    <row r="20" customFormat="false" ht="38.25" hidden="false" customHeight="false" outlineLevel="0" collapsed="false">
      <c r="A20" s="61" t="s">
        <v>59</v>
      </c>
      <c r="B20" s="75" t="n">
        <v>102330</v>
      </c>
      <c r="C20" s="63" t="s">
        <v>60</v>
      </c>
      <c r="D20" s="64" t="s">
        <v>61</v>
      </c>
      <c r="E20" s="65" t="n">
        <f aca="false">Q20</f>
        <v>52.5838623</v>
      </c>
      <c r="F20" s="66" t="n">
        <f aca="false">Orçamentaria!F20</f>
        <v>1.39</v>
      </c>
      <c r="G20" s="67" t="n">
        <f aca="false">TRUNC(F20+(F20*$H$9),2)</f>
        <v>1.8</v>
      </c>
      <c r="H20" s="68" t="n">
        <f aca="false">TRUNC(E20*G20,3)</f>
        <v>94.65</v>
      </c>
      <c r="I20" s="69" t="n">
        <f aca="false">H20/$H$81</f>
        <v>0.000188300040168686</v>
      </c>
      <c r="K20" s="31" t="n">
        <v>0</v>
      </c>
      <c r="L20" s="31" t="n">
        <v>0</v>
      </c>
      <c r="M20" s="74" t="n">
        <v>15.410095705</v>
      </c>
      <c r="N20" s="74" t="n">
        <v>51.483842515</v>
      </c>
      <c r="O20" s="74" t="n">
        <v>16.42345446</v>
      </c>
      <c r="P20" s="74" t="n">
        <v>11.9791656</v>
      </c>
      <c r="Q20" s="74" t="n">
        <v>52.5838623</v>
      </c>
      <c r="R20" s="74" t="n">
        <v>18.790321285</v>
      </c>
      <c r="S20" s="74" t="n">
        <v>57.75582384</v>
      </c>
      <c r="T20" s="74" t="n">
        <v>118.4210456</v>
      </c>
      <c r="U20" s="74" t="n">
        <v>0</v>
      </c>
      <c r="V20" s="74" t="n">
        <v>0</v>
      </c>
      <c r="W20" s="74" t="n">
        <v>0</v>
      </c>
      <c r="X20" s="74" t="n">
        <v>0</v>
      </c>
    </row>
    <row r="21" customFormat="false" ht="38.25" hidden="false" customHeight="false" outlineLevel="0" collapsed="false">
      <c r="A21" s="61" t="s">
        <v>62</v>
      </c>
      <c r="B21" s="75" t="n">
        <v>95995</v>
      </c>
      <c r="C21" s="63" t="s">
        <v>63</v>
      </c>
      <c r="D21" s="64" t="s">
        <v>64</v>
      </c>
      <c r="E21" s="65" t="n">
        <f aca="false">Q21</f>
        <v>164.4102</v>
      </c>
      <c r="F21" s="66" t="n">
        <f aca="false">Orçamentaria!F21</f>
        <v>1878.3</v>
      </c>
      <c r="G21" s="67" t="n">
        <f aca="false">TRUNC(F21+(F21*$H$9),5)</f>
        <v>2444.98311</v>
      </c>
      <c r="H21" s="68" t="n">
        <f aca="false">TRUNC(E21*G21,2)</f>
        <v>401980.16</v>
      </c>
      <c r="I21" s="69" t="n">
        <f aca="false">H21/$H$81</f>
        <v>0.799713473587055</v>
      </c>
      <c r="K21" s="31" t="n">
        <v>0</v>
      </c>
      <c r="L21" s="31" t="n">
        <v>0</v>
      </c>
      <c r="M21" s="74" t="n">
        <v>48.52215</v>
      </c>
      <c r="N21" s="74" t="n">
        <v>162.10845</v>
      </c>
      <c r="O21" s="74" t="n">
        <v>51.53085</v>
      </c>
      <c r="P21" s="74" t="n">
        <v>37.4544</v>
      </c>
      <c r="Q21" s="74" t="n">
        <v>164.4102</v>
      </c>
      <c r="R21" s="74" t="n">
        <v>59.16555</v>
      </c>
      <c r="S21" s="74" t="n">
        <v>179.9496</v>
      </c>
      <c r="T21" s="74" t="n">
        <v>368.964</v>
      </c>
      <c r="U21" s="74" t="n">
        <v>0</v>
      </c>
      <c r="V21" s="74" t="n">
        <v>0</v>
      </c>
      <c r="W21" s="74" t="n">
        <v>0</v>
      </c>
      <c r="X21" s="74" t="n">
        <v>0</v>
      </c>
    </row>
    <row r="22" customFormat="false" ht="38.25" hidden="false" customHeight="false" outlineLevel="0" collapsed="false">
      <c r="A22" s="61" t="s">
        <v>65</v>
      </c>
      <c r="B22" s="75" t="n">
        <v>95875</v>
      </c>
      <c r="C22" s="63" t="s">
        <v>66</v>
      </c>
      <c r="D22" s="64" t="s">
        <v>67</v>
      </c>
      <c r="E22" s="65" t="n">
        <f aca="false">Q22</f>
        <v>4685.69</v>
      </c>
      <c r="F22" s="66" t="n">
        <f aca="false">Orçamentaria!F22</f>
        <v>2.41</v>
      </c>
      <c r="G22" s="67" t="n">
        <f aca="false">TRUNC(F22+(F22*$H$9),2)</f>
        <v>3.13</v>
      </c>
      <c r="H22" s="68" t="n">
        <f aca="false">TRUNC(E22*G22,2)</f>
        <v>14666.2</v>
      </c>
      <c r="I22" s="69" t="n">
        <f aca="false">H22/$H$81</f>
        <v>0.029177454296059</v>
      </c>
      <c r="K22" s="31" t="n">
        <v>0</v>
      </c>
      <c r="L22" s="31" t="n">
        <v>0</v>
      </c>
      <c r="M22" s="74" t="n">
        <v>1373.18</v>
      </c>
      <c r="N22" s="74" t="n">
        <v>4587.67</v>
      </c>
      <c r="O22" s="74" t="n">
        <v>1463.48</v>
      </c>
      <c r="P22" s="74" t="n">
        <v>1067.45</v>
      </c>
      <c r="Q22" s="74" t="n">
        <v>4685.69</v>
      </c>
      <c r="R22" s="74" t="n">
        <v>1674.39</v>
      </c>
      <c r="S22" s="74" t="n">
        <v>5146.55856</v>
      </c>
      <c r="T22" s="74" t="n">
        <v>10552.37</v>
      </c>
      <c r="U22" s="74" t="n">
        <v>0</v>
      </c>
      <c r="V22" s="74" t="n">
        <v>0</v>
      </c>
      <c r="W22" s="74" t="n">
        <v>0</v>
      </c>
      <c r="X22" s="74" t="n">
        <v>0</v>
      </c>
    </row>
    <row r="23" customFormat="false" ht="12.75" hidden="false" customHeight="false" outlineLevel="0" collapsed="false">
      <c r="A23" s="44" t="n">
        <v>3</v>
      </c>
      <c r="B23" s="45"/>
      <c r="C23" s="46" t="s">
        <v>68</v>
      </c>
      <c r="D23" s="47"/>
      <c r="E23" s="48"/>
      <c r="F23" s="49"/>
      <c r="G23" s="50" t="n">
        <v>0</v>
      </c>
      <c r="H23" s="51" t="n">
        <f aca="false">SUM(H25:H63)</f>
        <v>0</v>
      </c>
      <c r="I23" s="59"/>
      <c r="K23" s="31"/>
      <c r="L23" s="31"/>
      <c r="M23" s="74"/>
      <c r="N23" s="74"/>
      <c r="O23" s="74"/>
      <c r="P23" s="74"/>
      <c r="Q23" s="74"/>
      <c r="R23" s="74"/>
      <c r="S23" s="74"/>
      <c r="T23" s="74"/>
      <c r="U23" s="74"/>
      <c r="V23" s="74"/>
      <c r="W23" s="74"/>
      <c r="X23" s="74"/>
    </row>
    <row r="24" s="4" customFormat="true" ht="12.75" hidden="false" customHeight="true" outlineLevel="0" collapsed="false">
      <c r="A24" s="53" t="s">
        <v>69</v>
      </c>
      <c r="B24" s="54"/>
      <c r="C24" s="55" t="s">
        <v>70</v>
      </c>
      <c r="D24" s="54"/>
      <c r="E24" s="56"/>
      <c r="F24" s="57"/>
      <c r="G24" s="57" t="n">
        <f aca="false">SUM(H25:H32)</f>
        <v>0</v>
      </c>
      <c r="H24" s="58" t="n">
        <v>0</v>
      </c>
      <c r="I24" s="59"/>
      <c r="K24" s="31"/>
      <c r="L24" s="31"/>
      <c r="M24" s="52"/>
      <c r="N24" s="52"/>
      <c r="O24" s="52"/>
      <c r="P24" s="52"/>
      <c r="Q24" s="52"/>
      <c r="R24" s="52"/>
      <c r="S24" s="52"/>
      <c r="T24" s="52"/>
      <c r="U24" s="52"/>
      <c r="V24" s="52"/>
      <c r="W24" s="52"/>
      <c r="X24" s="52"/>
    </row>
    <row r="25" customFormat="false" ht="25.5" hidden="false" customHeight="false" outlineLevel="0" collapsed="false">
      <c r="A25" s="61" t="s">
        <v>71</v>
      </c>
      <c r="B25" s="78" t="n">
        <v>97636</v>
      </c>
      <c r="C25" s="63" t="s">
        <v>72</v>
      </c>
      <c r="D25" s="64" t="s">
        <v>50</v>
      </c>
      <c r="E25" s="65" t="n">
        <f aca="false">Q25</f>
        <v>0</v>
      </c>
      <c r="F25" s="66" t="n">
        <f aca="false">Orçamentaria!F25</f>
        <v>21.36</v>
      </c>
      <c r="G25" s="67" t="n">
        <f aca="false">TRUNC(F25+(F25*$H$9),2)</f>
        <v>27.8</v>
      </c>
      <c r="H25" s="68" t="n">
        <f aca="false">TRUNC(E25*G25,2)</f>
        <v>0</v>
      </c>
      <c r="I25" s="69" t="n">
        <f aca="false">H25/$H$81</f>
        <v>0</v>
      </c>
      <c r="K25" s="31" t="n">
        <v>0</v>
      </c>
      <c r="L25" s="31" t="n">
        <v>0</v>
      </c>
      <c r="M25" s="74" t="n">
        <v>0</v>
      </c>
      <c r="N25" s="74" t="n">
        <v>0</v>
      </c>
      <c r="O25" s="74" t="n">
        <v>0</v>
      </c>
      <c r="P25" s="74" t="n">
        <v>0</v>
      </c>
      <c r="Q25" s="74" t="n">
        <v>0</v>
      </c>
      <c r="R25" s="74" t="n">
        <v>0</v>
      </c>
      <c r="S25" s="74" t="n">
        <v>0</v>
      </c>
      <c r="T25" s="74" t="n">
        <v>0</v>
      </c>
      <c r="U25" s="74" t="n">
        <v>1452.21</v>
      </c>
      <c r="V25" s="74" t="n">
        <v>511.5</v>
      </c>
      <c r="W25" s="74" t="n">
        <v>112.86</v>
      </c>
      <c r="X25" s="74" t="n">
        <v>0</v>
      </c>
    </row>
    <row r="26" customFormat="false" ht="12.75" hidden="false" customHeight="false" outlineLevel="0" collapsed="false">
      <c r="A26" s="61" t="s">
        <v>73</v>
      </c>
      <c r="B26" s="78" t="s">
        <v>74</v>
      </c>
      <c r="C26" s="63" t="s">
        <v>75</v>
      </c>
      <c r="D26" s="64" t="s">
        <v>76</v>
      </c>
      <c r="E26" s="65" t="n">
        <f aca="false">Q26</f>
        <v>0</v>
      </c>
      <c r="F26" s="66" t="n">
        <f aca="false">Orçamentaria!F26</f>
        <v>7.75</v>
      </c>
      <c r="G26" s="67" t="n">
        <f aca="false">TRUNC(F26+(F26*$H$9),2)</f>
        <v>10.08</v>
      </c>
      <c r="H26" s="68" t="n">
        <f aca="false">TRUNC(E26*G26,2)</f>
        <v>0</v>
      </c>
      <c r="I26" s="69" t="n">
        <f aca="false">H26/$H$81</f>
        <v>0</v>
      </c>
      <c r="K26" s="31" t="n">
        <v>0</v>
      </c>
      <c r="L26" s="31" t="n">
        <v>0</v>
      </c>
      <c r="M26" s="74" t="n">
        <v>0</v>
      </c>
      <c r="N26" s="74" t="n">
        <v>0</v>
      </c>
      <c r="O26" s="74" t="n">
        <v>0</v>
      </c>
      <c r="P26" s="74" t="n">
        <v>0</v>
      </c>
      <c r="Q26" s="74" t="n">
        <v>0</v>
      </c>
      <c r="R26" s="74" t="n">
        <v>0</v>
      </c>
      <c r="S26" s="74" t="n">
        <v>0</v>
      </c>
      <c r="T26" s="74" t="n">
        <v>0</v>
      </c>
      <c r="U26" s="74" t="n">
        <v>56.25</v>
      </c>
      <c r="V26" s="74" t="n">
        <v>31.5</v>
      </c>
      <c r="W26" s="74" t="n">
        <v>9</v>
      </c>
      <c r="X26" s="74" t="n">
        <v>0</v>
      </c>
    </row>
    <row r="27" customFormat="false" ht="38.25" hidden="false" customHeight="false" outlineLevel="0" collapsed="false">
      <c r="A27" s="61" t="s">
        <v>77</v>
      </c>
      <c r="B27" s="78" t="n">
        <v>98525</v>
      </c>
      <c r="C27" s="63" t="s">
        <v>78</v>
      </c>
      <c r="D27" s="64" t="s">
        <v>50</v>
      </c>
      <c r="E27" s="65" t="n">
        <f aca="false">Q27</f>
        <v>0</v>
      </c>
      <c r="F27" s="66" t="n">
        <f aca="false">Orçamentaria!F27</f>
        <v>0.64</v>
      </c>
      <c r="G27" s="67" t="n">
        <f aca="false">TRUNC(F27+(F27*$H$9),2)</f>
        <v>0.83</v>
      </c>
      <c r="H27" s="68" t="n">
        <f aca="false">TRUNC(E27*G27,2)</f>
        <v>0</v>
      </c>
      <c r="I27" s="69" t="n">
        <f aca="false">H27/$H$81</f>
        <v>0</v>
      </c>
      <c r="K27" s="31" t="n">
        <v>0</v>
      </c>
      <c r="L27" s="31" t="n">
        <v>0</v>
      </c>
      <c r="M27" s="74" t="n">
        <v>0</v>
      </c>
      <c r="N27" s="74" t="n">
        <v>0</v>
      </c>
      <c r="O27" s="74" t="n">
        <v>0</v>
      </c>
      <c r="P27" s="74" t="n">
        <v>0</v>
      </c>
      <c r="Q27" s="74" t="n">
        <v>0</v>
      </c>
      <c r="R27" s="74" t="n">
        <v>0</v>
      </c>
      <c r="S27" s="74" t="n">
        <v>0</v>
      </c>
      <c r="T27" s="74" t="n">
        <v>0</v>
      </c>
      <c r="U27" s="74" t="n">
        <v>0</v>
      </c>
      <c r="V27" s="74" t="n">
        <v>0</v>
      </c>
      <c r="W27" s="74" t="n">
        <v>70.42</v>
      </c>
      <c r="X27" s="74" t="n">
        <v>0</v>
      </c>
    </row>
    <row r="28" customFormat="false" ht="51" hidden="false" customHeight="false" outlineLevel="0" collapsed="false">
      <c r="A28" s="61" t="s">
        <v>79</v>
      </c>
      <c r="B28" s="75" t="s">
        <v>80</v>
      </c>
      <c r="C28" s="63" t="s">
        <v>81</v>
      </c>
      <c r="D28" s="64" t="s">
        <v>82</v>
      </c>
      <c r="E28" s="65" t="n">
        <f aca="false">Q28</f>
        <v>0</v>
      </c>
      <c r="F28" s="66" t="n">
        <f aca="false">Orçamentaria!F28</f>
        <v>232.29</v>
      </c>
      <c r="G28" s="67" t="n">
        <f aca="false">TRUNC(F28+(F28*$H$9),2)</f>
        <v>302.37</v>
      </c>
      <c r="H28" s="68" t="n">
        <f aca="false">TRUNC(E28*G28,2)</f>
        <v>0</v>
      </c>
      <c r="I28" s="69" t="n">
        <f aca="false">H28/$H$81</f>
        <v>0</v>
      </c>
      <c r="K28" s="31" t="n">
        <v>0</v>
      </c>
      <c r="L28" s="31" t="n">
        <v>0</v>
      </c>
      <c r="M28" s="74" t="n">
        <v>0</v>
      </c>
      <c r="N28" s="74" t="n">
        <v>0</v>
      </c>
      <c r="O28" s="74" t="n">
        <v>0</v>
      </c>
      <c r="P28" s="74" t="n">
        <v>0</v>
      </c>
      <c r="Q28" s="74" t="n">
        <v>0</v>
      </c>
      <c r="R28" s="74" t="n">
        <v>0</v>
      </c>
      <c r="S28" s="74" t="n">
        <v>0</v>
      </c>
      <c r="T28" s="74" t="n">
        <v>0</v>
      </c>
      <c r="U28" s="74" t="n">
        <v>2.81</v>
      </c>
      <c r="V28" s="74" t="n">
        <v>1.58</v>
      </c>
      <c r="W28" s="74" t="n">
        <v>0.45</v>
      </c>
      <c r="X28" s="74" t="n">
        <v>0</v>
      </c>
    </row>
    <row r="29" customFormat="false" ht="25.5" hidden="false" customHeight="false" outlineLevel="0" collapsed="false">
      <c r="A29" s="61" t="s">
        <v>83</v>
      </c>
      <c r="B29" s="75" t="n">
        <v>1600404</v>
      </c>
      <c r="C29" s="63" t="s">
        <v>84</v>
      </c>
      <c r="D29" s="64" t="s">
        <v>85</v>
      </c>
      <c r="E29" s="65" t="n">
        <f aca="false">Q29</f>
        <v>0</v>
      </c>
      <c r="F29" s="66" t="n">
        <f aca="false">Orçamentaria!F29</f>
        <v>9.74</v>
      </c>
      <c r="G29" s="67" t="n">
        <f aca="false">TRUNC(F29+(F29*$H$9),2)</f>
        <v>12.67</v>
      </c>
      <c r="H29" s="68" t="n">
        <f aca="false">TRUNC(E29*G29,2)</f>
        <v>0</v>
      </c>
      <c r="I29" s="69" t="n">
        <f aca="false">H29/$H$81</f>
        <v>0</v>
      </c>
      <c r="K29" s="31" t="n">
        <v>0</v>
      </c>
      <c r="L29" s="31" t="n">
        <v>0</v>
      </c>
      <c r="M29" s="74" t="n">
        <v>0</v>
      </c>
      <c r="N29" s="74" t="n">
        <v>0</v>
      </c>
      <c r="O29" s="74" t="n">
        <v>0</v>
      </c>
      <c r="P29" s="74" t="n">
        <v>0</v>
      </c>
      <c r="Q29" s="74" t="n">
        <v>0</v>
      </c>
      <c r="R29" s="74" t="n">
        <v>0</v>
      </c>
      <c r="S29" s="74" t="n">
        <v>0</v>
      </c>
      <c r="T29" s="74" t="n">
        <v>0</v>
      </c>
      <c r="U29" s="74" t="n">
        <v>93.63</v>
      </c>
      <c r="V29" s="74" t="n">
        <v>273.88</v>
      </c>
      <c r="W29" s="74" t="n">
        <v>0</v>
      </c>
      <c r="X29" s="74" t="n">
        <v>0</v>
      </c>
    </row>
    <row r="30" customFormat="false" ht="51" hidden="false" customHeight="false" outlineLevel="0" collapsed="false">
      <c r="A30" s="61" t="s">
        <v>86</v>
      </c>
      <c r="B30" s="75" t="n">
        <v>100973</v>
      </c>
      <c r="C30" s="63" t="s">
        <v>87</v>
      </c>
      <c r="D30" s="64" t="s">
        <v>64</v>
      </c>
      <c r="E30" s="65" t="n">
        <f aca="false">Q30</f>
        <v>0</v>
      </c>
      <c r="F30" s="66" t="n">
        <f aca="false">Orçamentaria!F30</f>
        <v>8.76</v>
      </c>
      <c r="G30" s="67" t="n">
        <f aca="false">TRUNC(F30+(F30*$H$9),2)</f>
        <v>11.4</v>
      </c>
      <c r="H30" s="68" t="n">
        <f aca="false">TRUNC(E30*G30,2)</f>
        <v>0</v>
      </c>
      <c r="I30" s="69" t="n">
        <f aca="false">H30/$H$81</f>
        <v>0</v>
      </c>
      <c r="K30" s="31" t="n">
        <v>0</v>
      </c>
      <c r="L30" s="31" t="n">
        <v>0</v>
      </c>
      <c r="M30" s="74" t="n">
        <v>0</v>
      </c>
      <c r="N30" s="74" t="n">
        <v>0</v>
      </c>
      <c r="O30" s="74" t="n">
        <v>0</v>
      </c>
      <c r="P30" s="74" t="n">
        <v>0</v>
      </c>
      <c r="Q30" s="74" t="n">
        <v>0</v>
      </c>
      <c r="R30" s="74" t="n">
        <v>0</v>
      </c>
      <c r="S30" s="74" t="n">
        <v>0</v>
      </c>
      <c r="T30" s="74" t="n">
        <v>0</v>
      </c>
      <c r="U30" s="74" t="n">
        <v>126.92</v>
      </c>
      <c r="V30" s="74" t="n">
        <v>105.72</v>
      </c>
      <c r="W30" s="74" t="n">
        <v>8.87</v>
      </c>
      <c r="X30" s="74" t="n">
        <v>0</v>
      </c>
    </row>
    <row r="31" customFormat="false" ht="38.25" hidden="false" customHeight="false" outlineLevel="0" collapsed="false">
      <c r="A31" s="61" t="s">
        <v>88</v>
      </c>
      <c r="B31" s="75" t="n">
        <v>97914</v>
      </c>
      <c r="C31" s="63" t="s">
        <v>89</v>
      </c>
      <c r="D31" s="64" t="s">
        <v>67</v>
      </c>
      <c r="E31" s="65" t="n">
        <f aca="false">Q31</f>
        <v>0</v>
      </c>
      <c r="F31" s="66" t="n">
        <f aca="false">Orçamentaria!F31</f>
        <v>2.9</v>
      </c>
      <c r="G31" s="67" t="n">
        <f aca="false">TRUNC(F31+(F31*$H$9),2)</f>
        <v>3.77</v>
      </c>
      <c r="H31" s="68" t="n">
        <f aca="false">TRUNC(E31*G31,2)</f>
        <v>0</v>
      </c>
      <c r="I31" s="69" t="n">
        <f aca="false">H31/$H$81</f>
        <v>0</v>
      </c>
      <c r="K31" s="31" t="n">
        <v>0</v>
      </c>
      <c r="L31" s="31" t="n">
        <v>0</v>
      </c>
      <c r="M31" s="74" t="n">
        <v>0</v>
      </c>
      <c r="N31" s="74" t="n">
        <v>0</v>
      </c>
      <c r="O31" s="74" t="n">
        <v>0</v>
      </c>
      <c r="P31" s="74" t="n">
        <v>0</v>
      </c>
      <c r="Q31" s="74" t="n">
        <v>0</v>
      </c>
      <c r="R31" s="74" t="n">
        <v>0</v>
      </c>
      <c r="S31" s="74" t="n">
        <v>0</v>
      </c>
      <c r="T31" s="74" t="n">
        <v>0</v>
      </c>
      <c r="U31" s="74" t="n">
        <v>259.93</v>
      </c>
      <c r="V31" s="74" t="n">
        <v>96.53</v>
      </c>
      <c r="W31" s="74" t="n">
        <v>22.18</v>
      </c>
      <c r="X31" s="74" t="n">
        <v>0</v>
      </c>
    </row>
    <row r="32" customFormat="false" ht="51" hidden="false" customHeight="false" outlineLevel="0" collapsed="false">
      <c r="A32" s="61" t="s">
        <v>90</v>
      </c>
      <c r="B32" s="75" t="n">
        <v>91283</v>
      </c>
      <c r="C32" s="63" t="s">
        <v>91</v>
      </c>
      <c r="D32" s="64" t="s">
        <v>92</v>
      </c>
      <c r="E32" s="65" t="n">
        <f aca="false">Q32</f>
        <v>0</v>
      </c>
      <c r="F32" s="66" t="n">
        <f aca="false">Orçamentaria!F32</f>
        <v>10.58</v>
      </c>
      <c r="G32" s="67" t="n">
        <f aca="false">TRUNC(F32+(F32*$H$9),2)</f>
        <v>13.77</v>
      </c>
      <c r="H32" s="68" t="n">
        <f aca="false">TRUNC(E32*G32,2)</f>
        <v>0</v>
      </c>
      <c r="I32" s="69" t="n">
        <f aca="false">H32/$H$81</f>
        <v>0</v>
      </c>
      <c r="K32" s="31" t="n">
        <v>0</v>
      </c>
      <c r="L32" s="31" t="n">
        <v>0</v>
      </c>
      <c r="M32" s="74" t="n">
        <v>0</v>
      </c>
      <c r="N32" s="74" t="n">
        <v>0</v>
      </c>
      <c r="O32" s="74" t="n">
        <v>0</v>
      </c>
      <c r="P32" s="74" t="n">
        <v>0</v>
      </c>
      <c r="Q32" s="74" t="n">
        <v>0</v>
      </c>
      <c r="R32" s="74" t="n">
        <v>0</v>
      </c>
      <c r="S32" s="74" t="n">
        <v>0</v>
      </c>
      <c r="T32" s="74" t="n">
        <v>0</v>
      </c>
      <c r="U32" s="74" t="n">
        <v>0.8</v>
      </c>
      <c r="V32" s="74" t="n">
        <v>0.45</v>
      </c>
      <c r="W32" s="74" t="n">
        <v>0.13</v>
      </c>
      <c r="X32" s="74" t="n">
        <v>0</v>
      </c>
    </row>
    <row r="33" s="4" customFormat="true" ht="12.75" hidden="false" customHeight="true" outlineLevel="0" collapsed="false">
      <c r="A33" s="53" t="s">
        <v>93</v>
      </c>
      <c r="B33" s="54"/>
      <c r="C33" s="55" t="s">
        <v>94</v>
      </c>
      <c r="D33" s="54"/>
      <c r="E33" s="56"/>
      <c r="F33" s="57"/>
      <c r="G33" s="57" t="n">
        <f aca="false">SUM(H34:H41)</f>
        <v>0</v>
      </c>
      <c r="H33" s="58" t="n">
        <v>0</v>
      </c>
      <c r="I33" s="59"/>
      <c r="K33" s="31"/>
      <c r="L33" s="31"/>
      <c r="M33" s="52"/>
      <c r="N33" s="52"/>
      <c r="O33" s="52"/>
      <c r="P33" s="52"/>
      <c r="Q33" s="52"/>
      <c r="R33" s="52"/>
      <c r="S33" s="52"/>
      <c r="T33" s="52"/>
      <c r="U33" s="52"/>
      <c r="V33" s="52"/>
      <c r="W33" s="52"/>
      <c r="X33" s="52"/>
    </row>
    <row r="34" customFormat="false" ht="63.75" hidden="false" customHeight="false" outlineLevel="0" collapsed="false">
      <c r="A34" s="61" t="s">
        <v>95</v>
      </c>
      <c r="B34" s="75" t="n">
        <v>102306</v>
      </c>
      <c r="C34" s="63" t="s">
        <v>96</v>
      </c>
      <c r="D34" s="64" t="s">
        <v>64</v>
      </c>
      <c r="E34" s="65" t="n">
        <f aca="false">Q34</f>
        <v>0</v>
      </c>
      <c r="F34" s="66" t="n">
        <f aca="false">Orçamentaria!F34</f>
        <v>12.79</v>
      </c>
      <c r="G34" s="67" t="n">
        <f aca="false">TRUNC(F34+(F34*$H$9),2)</f>
        <v>16.64</v>
      </c>
      <c r="H34" s="68" t="n">
        <f aca="false">TRUNC(E34*G34,2)</f>
        <v>0</v>
      </c>
      <c r="I34" s="69" t="n">
        <f aca="false">H34/$H$81</f>
        <v>0</v>
      </c>
      <c r="K34" s="31" t="n">
        <v>0</v>
      </c>
      <c r="L34" s="31" t="n">
        <v>0</v>
      </c>
      <c r="M34" s="74" t="n">
        <v>0</v>
      </c>
      <c r="N34" s="74" t="n">
        <v>0</v>
      </c>
      <c r="O34" s="74" t="n">
        <v>0</v>
      </c>
      <c r="P34" s="74" t="n">
        <v>0</v>
      </c>
      <c r="Q34" s="74" t="n">
        <v>0</v>
      </c>
      <c r="R34" s="74" t="n">
        <v>0</v>
      </c>
      <c r="S34" s="74" t="n">
        <v>0</v>
      </c>
      <c r="T34" s="74" t="n">
        <v>0</v>
      </c>
      <c r="U34" s="74" t="n">
        <v>105</v>
      </c>
      <c r="V34" s="74" t="n">
        <v>58.8</v>
      </c>
      <c r="W34" s="74" t="n">
        <v>169.29</v>
      </c>
      <c r="X34" s="74" t="n">
        <v>0</v>
      </c>
    </row>
    <row r="35" customFormat="false" ht="63.75" hidden="false" customHeight="false" outlineLevel="0" collapsed="false">
      <c r="A35" s="61" t="s">
        <v>97</v>
      </c>
      <c r="B35" s="75" t="n">
        <v>102308</v>
      </c>
      <c r="C35" s="63" t="s">
        <v>98</v>
      </c>
      <c r="D35" s="64" t="s">
        <v>64</v>
      </c>
      <c r="E35" s="65" t="n">
        <f aca="false">Q35</f>
        <v>0</v>
      </c>
      <c r="F35" s="66" t="n">
        <f aca="false">Orçamentaria!F35</f>
        <v>11.01</v>
      </c>
      <c r="G35" s="67" t="n">
        <f aca="false">TRUNC(F35+(F35*$H$9),2)</f>
        <v>14.33</v>
      </c>
      <c r="H35" s="68" t="n">
        <f aca="false">TRUNC(E35*G35,2)</f>
        <v>0</v>
      </c>
      <c r="I35" s="69" t="n">
        <f aca="false">H35/$H$81</f>
        <v>0</v>
      </c>
      <c r="K35" s="31" t="n">
        <v>0</v>
      </c>
      <c r="L35" s="31" t="n">
        <v>0</v>
      </c>
      <c r="M35" s="74" t="n">
        <v>0</v>
      </c>
      <c r="N35" s="74" t="n">
        <v>0</v>
      </c>
      <c r="O35" s="74" t="n">
        <v>0</v>
      </c>
      <c r="P35" s="74" t="n">
        <v>0</v>
      </c>
      <c r="Q35" s="74" t="n">
        <v>0</v>
      </c>
      <c r="R35" s="74" t="n">
        <v>0</v>
      </c>
      <c r="S35" s="74" t="n">
        <v>0</v>
      </c>
      <c r="T35" s="74" t="n">
        <v>0</v>
      </c>
      <c r="U35" s="74" t="n">
        <v>3455.53</v>
      </c>
      <c r="V35" s="74" t="n">
        <v>927.14</v>
      </c>
      <c r="W35" s="74" t="n">
        <v>0</v>
      </c>
      <c r="X35" s="74" t="n">
        <v>0</v>
      </c>
    </row>
    <row r="36" customFormat="false" ht="63.75" hidden="false" customHeight="false" outlineLevel="0" collapsed="false">
      <c r="A36" s="61" t="s">
        <v>99</v>
      </c>
      <c r="B36" s="75" t="n">
        <v>102309</v>
      </c>
      <c r="C36" s="63" t="s">
        <v>100</v>
      </c>
      <c r="D36" s="64" t="s">
        <v>64</v>
      </c>
      <c r="E36" s="65" t="n">
        <f aca="false">Q36</f>
        <v>0</v>
      </c>
      <c r="F36" s="66" t="n">
        <f aca="false">Orçamentaria!F36</f>
        <v>10.42</v>
      </c>
      <c r="G36" s="67" t="n">
        <f aca="false">TRUNC(F36+(F36*$H$9),2)</f>
        <v>13.56</v>
      </c>
      <c r="H36" s="68" t="n">
        <f aca="false">TRUNC(E36*G36,2)</f>
        <v>0</v>
      </c>
      <c r="I36" s="69" t="n">
        <f aca="false">H36/$H$81</f>
        <v>0</v>
      </c>
      <c r="K36" s="31" t="n">
        <v>0</v>
      </c>
      <c r="L36" s="31" t="n">
        <v>0</v>
      </c>
      <c r="M36" s="74" t="n">
        <v>0</v>
      </c>
      <c r="N36" s="74" t="n">
        <v>0</v>
      </c>
      <c r="O36" s="74" t="n">
        <v>0</v>
      </c>
      <c r="P36" s="74" t="n">
        <v>0</v>
      </c>
      <c r="Q36" s="74" t="n">
        <v>0</v>
      </c>
      <c r="R36" s="74" t="n">
        <v>0</v>
      </c>
      <c r="S36" s="74" t="n">
        <v>0</v>
      </c>
      <c r="T36" s="74" t="n">
        <v>0</v>
      </c>
      <c r="U36" s="74" t="n">
        <v>0</v>
      </c>
      <c r="V36" s="74" t="n">
        <v>294.06</v>
      </c>
      <c r="W36" s="74" t="n">
        <v>0</v>
      </c>
      <c r="X36" s="74" t="n">
        <v>0</v>
      </c>
    </row>
    <row r="37" customFormat="false" ht="51" hidden="false" customHeight="false" outlineLevel="0" collapsed="false">
      <c r="A37" s="61" t="s">
        <v>101</v>
      </c>
      <c r="B37" s="75" t="n">
        <v>100978</v>
      </c>
      <c r="C37" s="63" t="s">
        <v>102</v>
      </c>
      <c r="D37" s="64" t="s">
        <v>64</v>
      </c>
      <c r="E37" s="65" t="n">
        <f aca="false">Q37</f>
        <v>0</v>
      </c>
      <c r="F37" s="66" t="n">
        <f aca="false">Orçamentaria!F37</f>
        <v>6.8</v>
      </c>
      <c r="G37" s="67" t="n">
        <f aca="false">TRUNC(F37+(F37*$H$9),2)</f>
        <v>8.85</v>
      </c>
      <c r="H37" s="68" t="n">
        <f aca="false">TRUNC(E37*G37,2)</f>
        <v>0</v>
      </c>
      <c r="I37" s="69" t="n">
        <f aca="false">H37/$H$81</f>
        <v>0</v>
      </c>
      <c r="K37" s="31" t="n">
        <v>0</v>
      </c>
      <c r="L37" s="31" t="n">
        <v>0</v>
      </c>
      <c r="M37" s="74" t="n">
        <v>0</v>
      </c>
      <c r="N37" s="74" t="n">
        <v>0</v>
      </c>
      <c r="O37" s="74" t="n">
        <v>0</v>
      </c>
      <c r="P37" s="74" t="n">
        <v>0</v>
      </c>
      <c r="Q37" s="74" t="n">
        <v>0</v>
      </c>
      <c r="R37" s="74" t="n">
        <v>0</v>
      </c>
      <c r="S37" s="74" t="n">
        <v>0</v>
      </c>
      <c r="T37" s="74" t="n">
        <v>0</v>
      </c>
      <c r="U37" s="74" t="n">
        <v>1389.43</v>
      </c>
      <c r="V37" s="74" t="n">
        <v>496.43</v>
      </c>
      <c r="W37" s="74" t="n">
        <v>67.8</v>
      </c>
      <c r="X37" s="74" t="n">
        <v>0</v>
      </c>
    </row>
    <row r="38" customFormat="false" ht="38.25" hidden="false" customHeight="false" outlineLevel="0" collapsed="false">
      <c r="A38" s="61" t="s">
        <v>103</v>
      </c>
      <c r="B38" s="75" t="n">
        <v>95875</v>
      </c>
      <c r="C38" s="63" t="s">
        <v>66</v>
      </c>
      <c r="D38" s="64" t="s">
        <v>67</v>
      </c>
      <c r="E38" s="65" t="n">
        <f aca="false">Q38</f>
        <v>0</v>
      </c>
      <c r="F38" s="66" t="n">
        <f aca="false">Orçamentaria!F38</f>
        <v>2.41</v>
      </c>
      <c r="G38" s="67" t="n">
        <f aca="false">TRUNC(F38+(F38*$H$9),2)</f>
        <v>3.13</v>
      </c>
      <c r="H38" s="68" t="n">
        <f aca="false">TRUNC(E38*G38,2)</f>
        <v>0</v>
      </c>
      <c r="I38" s="69" t="n">
        <f aca="false">H38/$H$81</f>
        <v>0</v>
      </c>
      <c r="K38" s="31" t="n">
        <v>0</v>
      </c>
      <c r="L38" s="31" t="n">
        <v>0</v>
      </c>
      <c r="M38" s="74" t="n">
        <v>0</v>
      </c>
      <c r="N38" s="74" t="n">
        <v>0</v>
      </c>
      <c r="O38" s="74" t="n">
        <v>0</v>
      </c>
      <c r="P38" s="74" t="n">
        <v>0</v>
      </c>
      <c r="Q38" s="74" t="n">
        <v>0</v>
      </c>
      <c r="R38" s="74" t="n">
        <v>0</v>
      </c>
      <c r="S38" s="74" t="n">
        <v>0</v>
      </c>
      <c r="T38" s="74" t="n">
        <v>0</v>
      </c>
      <c r="U38" s="74" t="n">
        <v>18201.47</v>
      </c>
      <c r="V38" s="74" t="n">
        <v>6503.25</v>
      </c>
      <c r="W38" s="74" t="n">
        <v>888.18</v>
      </c>
      <c r="X38" s="74" t="n">
        <v>0</v>
      </c>
    </row>
    <row r="39" customFormat="false" ht="25.5" hidden="false" customHeight="false" outlineLevel="0" collapsed="false">
      <c r="A39" s="61" t="s">
        <v>104</v>
      </c>
      <c r="B39" s="75" t="n">
        <v>93382</v>
      </c>
      <c r="C39" s="63" t="s">
        <v>105</v>
      </c>
      <c r="D39" s="64" t="s">
        <v>64</v>
      </c>
      <c r="E39" s="65" t="n">
        <f aca="false">Q39</f>
        <v>0</v>
      </c>
      <c r="F39" s="66" t="n">
        <f aca="false">Orçamentaria!F39</f>
        <v>23.73</v>
      </c>
      <c r="G39" s="67" t="n">
        <f aca="false">TRUNC(F39+(F39*$H$9),2)</f>
        <v>30.88</v>
      </c>
      <c r="H39" s="68" t="n">
        <f aca="false">TRUNC(E39*G39,2)</f>
        <v>0</v>
      </c>
      <c r="I39" s="69" t="n">
        <f aca="false">H39/$H$81</f>
        <v>0</v>
      </c>
      <c r="K39" s="31" t="n">
        <v>0</v>
      </c>
      <c r="L39" s="31" t="n">
        <v>0</v>
      </c>
      <c r="M39" s="74" t="n">
        <v>0</v>
      </c>
      <c r="N39" s="74" t="n">
        <v>0</v>
      </c>
      <c r="O39" s="74" t="n">
        <v>0</v>
      </c>
      <c r="P39" s="74" t="n">
        <v>0</v>
      </c>
      <c r="Q39" s="74" t="n">
        <v>0</v>
      </c>
      <c r="R39" s="74" t="n">
        <v>0</v>
      </c>
      <c r="S39" s="74" t="n">
        <v>0</v>
      </c>
      <c r="T39" s="74" t="n">
        <v>0</v>
      </c>
      <c r="U39" s="74" t="n">
        <v>2491.74</v>
      </c>
      <c r="V39" s="74" t="n">
        <v>898.13</v>
      </c>
      <c r="W39" s="74" t="n">
        <v>117.14</v>
      </c>
      <c r="X39" s="74" t="n">
        <v>0</v>
      </c>
    </row>
    <row r="40" customFormat="false" ht="38.25" hidden="false" customHeight="false" outlineLevel="0" collapsed="false">
      <c r="A40" s="61" t="s">
        <v>106</v>
      </c>
      <c r="B40" s="75" t="n">
        <v>101579</v>
      </c>
      <c r="C40" s="63" t="s">
        <v>107</v>
      </c>
      <c r="D40" s="64" t="s">
        <v>50</v>
      </c>
      <c r="E40" s="65" t="n">
        <f aca="false">Q40</f>
        <v>0</v>
      </c>
      <c r="F40" s="66" t="n">
        <f aca="false">Orçamentaria!F40</f>
        <v>48.03</v>
      </c>
      <c r="G40" s="67" t="n">
        <f aca="false">TRUNC(F40+(F40*$H$9),2)</f>
        <v>62.52</v>
      </c>
      <c r="H40" s="68" t="n">
        <f aca="false">TRUNC(E40*G40,2)</f>
        <v>0</v>
      </c>
      <c r="I40" s="69" t="n">
        <f aca="false">H40/$H$81</f>
        <v>0</v>
      </c>
      <c r="K40" s="31" t="n">
        <v>0</v>
      </c>
      <c r="L40" s="31" t="n">
        <v>0</v>
      </c>
      <c r="M40" s="74" t="n">
        <v>0</v>
      </c>
      <c r="N40" s="74" t="n">
        <v>0</v>
      </c>
      <c r="O40" s="74" t="n">
        <v>0</v>
      </c>
      <c r="P40" s="74" t="n">
        <v>0</v>
      </c>
      <c r="Q40" s="74" t="n">
        <v>0</v>
      </c>
      <c r="R40" s="74" t="n">
        <v>0</v>
      </c>
      <c r="S40" s="74" t="n">
        <v>0</v>
      </c>
      <c r="T40" s="74" t="n">
        <v>0</v>
      </c>
      <c r="U40" s="74" t="n">
        <v>3881.5</v>
      </c>
      <c r="V40" s="74" t="n">
        <v>993.59</v>
      </c>
      <c r="W40" s="74" t="n">
        <v>0</v>
      </c>
      <c r="X40" s="74" t="n">
        <v>0</v>
      </c>
    </row>
    <row r="41" customFormat="false" ht="38.25" hidden="false" customHeight="false" outlineLevel="0" collapsed="false">
      <c r="A41" s="61" t="s">
        <v>108</v>
      </c>
      <c r="B41" s="75" t="n">
        <v>101587</v>
      </c>
      <c r="C41" s="63" t="s">
        <v>109</v>
      </c>
      <c r="D41" s="64" t="s">
        <v>50</v>
      </c>
      <c r="E41" s="65" t="n">
        <f aca="false">Q41</f>
        <v>0</v>
      </c>
      <c r="F41" s="66" t="n">
        <f aca="false">Orçamentaria!F41</f>
        <v>71.51</v>
      </c>
      <c r="G41" s="67" t="n">
        <f aca="false">TRUNC(F41+(F41*$H$9),2)</f>
        <v>93.08</v>
      </c>
      <c r="H41" s="68" t="n">
        <f aca="false">TRUNC(E41*G41,2)</f>
        <v>0</v>
      </c>
      <c r="I41" s="69" t="n">
        <f aca="false">H41/$H$81</f>
        <v>0</v>
      </c>
      <c r="K41" s="31" t="n">
        <v>0</v>
      </c>
      <c r="L41" s="31" t="n">
        <v>0</v>
      </c>
      <c r="M41" s="74" t="n">
        <v>0</v>
      </c>
      <c r="N41" s="74" t="n">
        <v>0</v>
      </c>
      <c r="O41" s="74" t="n">
        <v>0</v>
      </c>
      <c r="P41" s="74" t="n">
        <v>0</v>
      </c>
      <c r="Q41" s="74" t="n">
        <v>0</v>
      </c>
      <c r="R41" s="74" t="n">
        <v>0</v>
      </c>
      <c r="S41" s="74" t="n">
        <v>0</v>
      </c>
      <c r="T41" s="74" t="n">
        <v>0</v>
      </c>
      <c r="U41" s="74" t="n">
        <v>0</v>
      </c>
      <c r="V41" s="74" t="n">
        <v>283.02</v>
      </c>
      <c r="W41" s="74" t="n">
        <v>0</v>
      </c>
      <c r="X41" s="74" t="n">
        <v>0</v>
      </c>
    </row>
    <row r="42" s="4" customFormat="true" ht="12.75" hidden="false" customHeight="true" outlineLevel="0" collapsed="false">
      <c r="A42" s="53" t="s">
        <v>110</v>
      </c>
      <c r="B42" s="54"/>
      <c r="C42" s="55" t="s">
        <v>111</v>
      </c>
      <c r="D42" s="54"/>
      <c r="E42" s="56"/>
      <c r="F42" s="57"/>
      <c r="G42" s="57" t="n">
        <f aca="false">SUM(H43:H57)</f>
        <v>0</v>
      </c>
      <c r="H42" s="58" t="n">
        <v>0</v>
      </c>
      <c r="I42" s="59"/>
      <c r="K42" s="31"/>
      <c r="L42" s="31"/>
      <c r="M42" s="52"/>
      <c r="N42" s="52"/>
      <c r="O42" s="52"/>
      <c r="P42" s="52"/>
      <c r="Q42" s="52"/>
      <c r="R42" s="52"/>
      <c r="S42" s="52"/>
      <c r="T42" s="52"/>
      <c r="U42" s="52"/>
      <c r="V42" s="52"/>
      <c r="W42" s="52"/>
      <c r="X42" s="52"/>
    </row>
    <row r="43" customFormat="false" ht="51" hidden="false" customHeight="false" outlineLevel="0" collapsed="false">
      <c r="A43" s="61" t="s">
        <v>112</v>
      </c>
      <c r="B43" s="75" t="n">
        <v>92851</v>
      </c>
      <c r="C43" s="63" t="s">
        <v>113</v>
      </c>
      <c r="D43" s="64" t="s">
        <v>76</v>
      </c>
      <c r="E43" s="65" t="n">
        <f aca="false">Q43</f>
        <v>0</v>
      </c>
      <c r="F43" s="66" t="n">
        <f aca="false">Orçamentaria!F43</f>
        <v>231.25</v>
      </c>
      <c r="G43" s="67" t="n">
        <f aca="false">TRUNC(F43*$H$9+F43,2)</f>
        <v>301.01</v>
      </c>
      <c r="H43" s="68" t="n">
        <f aca="false">TRUNC(E43*G43,2)</f>
        <v>0</v>
      </c>
      <c r="I43" s="69" t="n">
        <f aca="false">H43/$H$81</f>
        <v>0</v>
      </c>
      <c r="K43" s="31" t="n">
        <v>0</v>
      </c>
      <c r="L43" s="31" t="n">
        <v>0</v>
      </c>
      <c r="M43" s="74" t="n">
        <v>0</v>
      </c>
      <c r="N43" s="74" t="n">
        <v>0</v>
      </c>
      <c r="O43" s="74" t="n">
        <v>0</v>
      </c>
      <c r="P43" s="74" t="n">
        <v>0</v>
      </c>
      <c r="Q43" s="74" t="n">
        <v>0</v>
      </c>
      <c r="R43" s="74" t="n">
        <v>0</v>
      </c>
      <c r="S43" s="74" t="n">
        <v>0</v>
      </c>
      <c r="T43" s="74" t="n">
        <v>0</v>
      </c>
      <c r="U43" s="74" t="n">
        <v>70</v>
      </c>
      <c r="V43" s="74" t="n">
        <v>39.2</v>
      </c>
      <c r="W43" s="74" t="n">
        <v>112.86</v>
      </c>
      <c r="X43" s="74" t="n">
        <v>0</v>
      </c>
    </row>
    <row r="44" customFormat="false" ht="51" hidden="false" customHeight="false" outlineLevel="0" collapsed="false">
      <c r="A44" s="61" t="s">
        <v>114</v>
      </c>
      <c r="B44" s="75" t="n">
        <v>92855</v>
      </c>
      <c r="C44" s="63" t="s">
        <v>115</v>
      </c>
      <c r="D44" s="64" t="s">
        <v>76</v>
      </c>
      <c r="E44" s="65" t="n">
        <f aca="false">Q44</f>
        <v>0</v>
      </c>
      <c r="F44" s="66" t="n">
        <f aca="false">Orçamentaria!F44</f>
        <v>504.36</v>
      </c>
      <c r="G44" s="67" t="n">
        <f aca="false">TRUNC(F44*$H$9+F44,2)</f>
        <v>656.52</v>
      </c>
      <c r="H44" s="68" t="n">
        <f aca="false">TRUNC(E44*G44,2)</f>
        <v>0</v>
      </c>
      <c r="I44" s="69" t="n">
        <f aca="false">H44/$H$81</f>
        <v>0</v>
      </c>
      <c r="K44" s="31" t="n">
        <v>0</v>
      </c>
      <c r="L44" s="31" t="n">
        <v>0</v>
      </c>
      <c r="M44" s="74" t="n">
        <v>0</v>
      </c>
      <c r="N44" s="74" t="n">
        <v>0</v>
      </c>
      <c r="O44" s="74" t="n">
        <v>0</v>
      </c>
      <c r="P44" s="74" t="n">
        <v>0</v>
      </c>
      <c r="Q44" s="74" t="n">
        <v>0</v>
      </c>
      <c r="R44" s="74" t="n">
        <v>0</v>
      </c>
      <c r="S44" s="74" t="n">
        <v>0</v>
      </c>
      <c r="T44" s="74" t="n">
        <v>0</v>
      </c>
      <c r="U44" s="74" t="n">
        <v>340.18</v>
      </c>
      <c r="V44" s="74" t="n">
        <v>78.28</v>
      </c>
      <c r="W44" s="74" t="n">
        <v>0</v>
      </c>
      <c r="X44" s="74" t="n">
        <v>0</v>
      </c>
    </row>
    <row r="45" customFormat="false" ht="51" hidden="false" customHeight="false" outlineLevel="0" collapsed="false">
      <c r="A45" s="61" t="s">
        <v>116</v>
      </c>
      <c r="B45" s="75" t="n">
        <v>92859</v>
      </c>
      <c r="C45" s="63" t="s">
        <v>117</v>
      </c>
      <c r="D45" s="64" t="s">
        <v>76</v>
      </c>
      <c r="E45" s="65" t="n">
        <f aca="false">Q45</f>
        <v>0</v>
      </c>
      <c r="F45" s="66" t="n">
        <f aca="false">Orçamentaria!F45</f>
        <v>679.47</v>
      </c>
      <c r="G45" s="67" t="n">
        <f aca="false">TRUNC(F45*$H$9+F45,2)</f>
        <v>884.46</v>
      </c>
      <c r="H45" s="68" t="n">
        <f aca="false">TRUNC(E45*G45,2)</f>
        <v>0</v>
      </c>
      <c r="I45" s="69" t="n">
        <f aca="false">H45/$H$81</f>
        <v>0</v>
      </c>
      <c r="K45" s="31" t="n">
        <v>0</v>
      </c>
      <c r="L45" s="31" t="n">
        <v>0</v>
      </c>
      <c r="M45" s="74" t="n">
        <v>0</v>
      </c>
      <c r="N45" s="74" t="n">
        <v>0</v>
      </c>
      <c r="O45" s="74" t="n">
        <v>0</v>
      </c>
      <c r="P45" s="74" t="n">
        <v>0</v>
      </c>
      <c r="Q45" s="74" t="n">
        <v>0</v>
      </c>
      <c r="R45" s="74" t="n">
        <v>0</v>
      </c>
      <c r="S45" s="74" t="n">
        <v>0</v>
      </c>
      <c r="T45" s="74" t="n">
        <v>0</v>
      </c>
      <c r="U45" s="74" t="n">
        <v>182.71</v>
      </c>
      <c r="V45" s="74" t="n">
        <v>81.23</v>
      </c>
      <c r="W45" s="74" t="n">
        <v>0</v>
      </c>
      <c r="X45" s="74" t="n">
        <v>0</v>
      </c>
    </row>
    <row r="46" customFormat="false" ht="51" hidden="false" customHeight="false" outlineLevel="0" collapsed="false">
      <c r="A46" s="61" t="s">
        <v>118</v>
      </c>
      <c r="B46" s="75" t="n">
        <v>92863</v>
      </c>
      <c r="C46" s="63" t="s">
        <v>119</v>
      </c>
      <c r="D46" s="64" t="s">
        <v>76</v>
      </c>
      <c r="E46" s="65" t="n">
        <f aca="false">Q46</f>
        <v>0</v>
      </c>
      <c r="F46" s="66" t="n">
        <f aca="false">Orçamentaria!F46</f>
        <v>1032.6</v>
      </c>
      <c r="G46" s="67" t="n">
        <f aca="false">TRUNC(F46*$H$9+F46,2)</f>
        <v>1344.13</v>
      </c>
      <c r="H46" s="68" t="n">
        <f aca="false">TRUNC(E46*G46,2)</f>
        <v>0</v>
      </c>
      <c r="I46" s="69" t="n">
        <f aca="false">H46/$H$81</f>
        <v>0</v>
      </c>
      <c r="K46" s="31" t="n">
        <v>0</v>
      </c>
      <c r="L46" s="31" t="n">
        <v>0</v>
      </c>
      <c r="M46" s="74" t="n">
        <v>0</v>
      </c>
      <c r="N46" s="74" t="n">
        <v>0</v>
      </c>
      <c r="O46" s="74" t="n">
        <v>0</v>
      </c>
      <c r="P46" s="74" t="n">
        <v>0</v>
      </c>
      <c r="Q46" s="74" t="n">
        <v>0</v>
      </c>
      <c r="R46" s="74" t="n">
        <v>0</v>
      </c>
      <c r="S46" s="74" t="n">
        <v>0</v>
      </c>
      <c r="T46" s="74" t="n">
        <v>0</v>
      </c>
      <c r="U46" s="74" t="n">
        <v>253.41</v>
      </c>
      <c r="V46" s="74" t="n">
        <v>0</v>
      </c>
      <c r="W46" s="74" t="n">
        <v>0</v>
      </c>
      <c r="X46" s="74" t="n">
        <v>0</v>
      </c>
    </row>
    <row r="47" customFormat="false" ht="40.25" hidden="false" customHeight="false" outlineLevel="0" collapsed="false">
      <c r="A47" s="61" t="s">
        <v>120</v>
      </c>
      <c r="B47" s="75" t="s">
        <v>121</v>
      </c>
      <c r="C47" s="63" t="s">
        <v>122</v>
      </c>
      <c r="D47" s="64" t="s">
        <v>76</v>
      </c>
      <c r="E47" s="65" t="n">
        <f aca="false">Q47</f>
        <v>0</v>
      </c>
      <c r="F47" s="66" t="n">
        <f aca="false">Orçamentaria!F47</f>
        <v>822.54</v>
      </c>
      <c r="G47" s="67" t="n">
        <f aca="false">TRUNC(F47*$H$9+F47,2)</f>
        <v>1070.7</v>
      </c>
      <c r="H47" s="68" t="n">
        <f aca="false">TRUNC(E47*G47,2)</f>
        <v>0</v>
      </c>
      <c r="I47" s="69" t="n">
        <f aca="false">H47/$H$81</f>
        <v>0</v>
      </c>
      <c r="K47" s="31" t="n">
        <v>0</v>
      </c>
      <c r="L47" s="31" t="n">
        <v>0</v>
      </c>
      <c r="M47" s="74" t="n">
        <v>0</v>
      </c>
      <c r="N47" s="74" t="n">
        <v>0</v>
      </c>
      <c r="O47" s="74" t="n">
        <v>0</v>
      </c>
      <c r="P47" s="74" t="n">
        <v>0</v>
      </c>
      <c r="Q47" s="74" t="n">
        <v>0</v>
      </c>
      <c r="R47" s="74" t="n">
        <v>0</v>
      </c>
      <c r="S47" s="74" t="n">
        <v>0</v>
      </c>
      <c r="T47" s="74" t="n">
        <v>0</v>
      </c>
      <c r="U47" s="74" t="n">
        <v>0</v>
      </c>
      <c r="V47" s="74" t="n">
        <v>91.29</v>
      </c>
      <c r="W47" s="74" t="n">
        <v>0</v>
      </c>
      <c r="X47" s="74" t="n">
        <v>0</v>
      </c>
    </row>
    <row r="48" customFormat="false" ht="63.75" hidden="false" customHeight="false" outlineLevel="0" collapsed="false">
      <c r="A48" s="61" t="s">
        <v>123</v>
      </c>
      <c r="B48" s="75" t="s">
        <v>124</v>
      </c>
      <c r="C48" s="63" t="s">
        <v>125</v>
      </c>
      <c r="D48" s="64" t="s">
        <v>126</v>
      </c>
      <c r="E48" s="65" t="n">
        <f aca="false">Q48</f>
        <v>0</v>
      </c>
      <c r="F48" s="66" t="n">
        <f aca="false">Orçamentaria!F48</f>
        <v>1006.56</v>
      </c>
      <c r="G48" s="67" t="n">
        <f aca="false">TRUNC(F48*$H$9+F48,2)</f>
        <v>1310.23</v>
      </c>
      <c r="H48" s="68" t="n">
        <f aca="false">TRUNC(E48*G48,2)</f>
        <v>0</v>
      </c>
      <c r="I48" s="69" t="n">
        <f aca="false">H48/$H$81</f>
        <v>0</v>
      </c>
      <c r="K48" s="31" t="n">
        <v>0</v>
      </c>
      <c r="L48" s="31" t="n">
        <v>0</v>
      </c>
      <c r="M48" s="74" t="n">
        <v>0</v>
      </c>
      <c r="N48" s="74" t="n">
        <v>0</v>
      </c>
      <c r="O48" s="74" t="n">
        <v>0</v>
      </c>
      <c r="P48" s="74" t="n">
        <v>0</v>
      </c>
      <c r="Q48" s="74" t="n">
        <v>0</v>
      </c>
      <c r="R48" s="74" t="n">
        <v>0</v>
      </c>
      <c r="S48" s="74" t="n">
        <v>0</v>
      </c>
      <c r="T48" s="74" t="n">
        <v>0</v>
      </c>
      <c r="U48" s="74" t="n">
        <v>0</v>
      </c>
      <c r="V48" s="74" t="n">
        <v>0</v>
      </c>
      <c r="W48" s="74" t="n">
        <v>2</v>
      </c>
      <c r="X48" s="74" t="n">
        <v>0</v>
      </c>
    </row>
    <row r="49" customFormat="false" ht="38.25" hidden="false" customHeight="false" outlineLevel="0" collapsed="false">
      <c r="A49" s="61" t="s">
        <v>127</v>
      </c>
      <c r="B49" s="75" t="s">
        <v>128</v>
      </c>
      <c r="C49" s="63" t="s">
        <v>129</v>
      </c>
      <c r="D49" s="64" t="s">
        <v>130</v>
      </c>
      <c r="E49" s="65" t="n">
        <f aca="false">Q49</f>
        <v>0</v>
      </c>
      <c r="F49" s="66" t="n">
        <f aca="false">Orçamentaria!F49</f>
        <v>4.95</v>
      </c>
      <c r="G49" s="67" t="n">
        <f aca="false">TRUNC(F49*$H$9+F49,2)</f>
        <v>6.44</v>
      </c>
      <c r="H49" s="68" t="n">
        <f aca="false">TRUNC(E49*G49,2)</f>
        <v>0</v>
      </c>
      <c r="I49" s="69" t="n">
        <f aca="false">H49/$H$81</f>
        <v>0</v>
      </c>
      <c r="K49" s="31" t="n">
        <v>0</v>
      </c>
      <c r="L49" s="31" t="n">
        <v>0</v>
      </c>
      <c r="M49" s="74" t="n">
        <v>0</v>
      </c>
      <c r="N49" s="74" t="n">
        <v>0</v>
      </c>
      <c r="O49" s="74" t="n">
        <v>0</v>
      </c>
      <c r="P49" s="74" t="n">
        <v>0</v>
      </c>
      <c r="Q49" s="74" t="n">
        <v>0</v>
      </c>
      <c r="R49" s="74" t="n">
        <v>0</v>
      </c>
      <c r="S49" s="74" t="n">
        <v>0</v>
      </c>
      <c r="T49" s="74" t="n">
        <v>0</v>
      </c>
      <c r="U49" s="74" t="n">
        <v>1452.21</v>
      </c>
      <c r="V49" s="74" t="n">
        <v>511.5</v>
      </c>
      <c r="W49" s="74" t="n">
        <v>112.86</v>
      </c>
      <c r="X49" s="74" t="n">
        <v>0</v>
      </c>
    </row>
    <row r="50" customFormat="false" ht="25.5" hidden="false" customHeight="false" outlineLevel="0" collapsed="false">
      <c r="A50" s="61" t="s">
        <v>131</v>
      </c>
      <c r="B50" s="75" t="n">
        <v>101618</v>
      </c>
      <c r="C50" s="63" t="s">
        <v>132</v>
      </c>
      <c r="D50" s="64" t="s">
        <v>64</v>
      </c>
      <c r="E50" s="65" t="n">
        <f aca="false">Q50</f>
        <v>0</v>
      </c>
      <c r="F50" s="66" t="n">
        <f aca="false">Orçamentaria!F50</f>
        <v>255.07</v>
      </c>
      <c r="G50" s="67" t="n">
        <f aca="false">TRUNC(F50*$H$9+F50,2)</f>
        <v>332.02</v>
      </c>
      <c r="H50" s="68" t="n">
        <f aca="false">TRUNC(E50*G50,2)</f>
        <v>0</v>
      </c>
      <c r="I50" s="69" t="n">
        <f aca="false">H50/$H$81</f>
        <v>0</v>
      </c>
      <c r="K50" s="31" t="n">
        <v>0</v>
      </c>
      <c r="L50" s="31" t="n">
        <v>0</v>
      </c>
      <c r="M50" s="74" t="n">
        <v>0</v>
      </c>
      <c r="N50" s="74" t="n">
        <v>0</v>
      </c>
      <c r="O50" s="74" t="n">
        <v>0</v>
      </c>
      <c r="P50" s="74" t="n">
        <v>0</v>
      </c>
      <c r="Q50" s="74" t="n">
        <v>0</v>
      </c>
      <c r="R50" s="74" t="n">
        <v>0</v>
      </c>
      <c r="S50" s="74" t="n">
        <v>0</v>
      </c>
      <c r="T50" s="74" t="n">
        <v>0</v>
      </c>
      <c r="U50" s="74" t="n">
        <v>499.06</v>
      </c>
      <c r="V50" s="74" t="n">
        <v>180.96</v>
      </c>
      <c r="W50" s="74" t="n">
        <v>31.74</v>
      </c>
      <c r="X50" s="74" t="n">
        <v>0</v>
      </c>
    </row>
    <row r="51" customFormat="false" ht="38.25" hidden="false" customHeight="false" outlineLevel="0" collapsed="false">
      <c r="A51" s="61" t="s">
        <v>133</v>
      </c>
      <c r="B51" s="75" t="n">
        <v>99270</v>
      </c>
      <c r="C51" s="63" t="s">
        <v>134</v>
      </c>
      <c r="D51" s="64" t="s">
        <v>135</v>
      </c>
      <c r="E51" s="65" t="n">
        <f aca="false">Q51</f>
        <v>0</v>
      </c>
      <c r="F51" s="66" t="n">
        <f aca="false">Orçamentaria!F51</f>
        <v>629.36</v>
      </c>
      <c r="G51" s="67" t="n">
        <f aca="false">TRUNC(F51*$H$9+F51,2)</f>
        <v>819.23</v>
      </c>
      <c r="H51" s="68" t="n">
        <f aca="false">TRUNC(E51*G51,2)</f>
        <v>0</v>
      </c>
      <c r="I51" s="69" t="n">
        <f aca="false">H51/$H$81</f>
        <v>0</v>
      </c>
      <c r="K51" s="31" t="n">
        <v>0</v>
      </c>
      <c r="L51" s="31" t="n">
        <v>0</v>
      </c>
      <c r="M51" s="74" t="n">
        <v>0</v>
      </c>
      <c r="N51" s="74" t="n">
        <v>0</v>
      </c>
      <c r="O51" s="74" t="n">
        <v>0</v>
      </c>
      <c r="P51" s="74" t="n">
        <v>0</v>
      </c>
      <c r="Q51" s="74" t="n">
        <v>0</v>
      </c>
      <c r="R51" s="74" t="n">
        <v>0</v>
      </c>
      <c r="S51" s="74" t="n">
        <v>0</v>
      </c>
      <c r="T51" s="74" t="n">
        <v>0</v>
      </c>
      <c r="U51" s="74" t="n">
        <v>3</v>
      </c>
      <c r="V51" s="74" t="n">
        <v>2</v>
      </c>
      <c r="W51" s="74" t="n">
        <v>0</v>
      </c>
      <c r="X51" s="74" t="n">
        <v>0</v>
      </c>
    </row>
    <row r="52" customFormat="false" ht="38.25" hidden="false" customHeight="false" outlineLevel="0" collapsed="false">
      <c r="A52" s="61" t="s">
        <v>136</v>
      </c>
      <c r="B52" s="75" t="n">
        <v>99275</v>
      </c>
      <c r="C52" s="63" t="s">
        <v>137</v>
      </c>
      <c r="D52" s="64" t="s">
        <v>135</v>
      </c>
      <c r="E52" s="65" t="n">
        <f aca="false">Q52</f>
        <v>0</v>
      </c>
      <c r="F52" s="66" t="n">
        <f aca="false">Orçamentaria!F52</f>
        <v>948.36</v>
      </c>
      <c r="G52" s="67" t="n">
        <f aca="false">TRUNC(F52*$H$9+F52,2)</f>
        <v>1234.48</v>
      </c>
      <c r="H52" s="68" t="n">
        <f aca="false">TRUNC(E52*G52,2)</f>
        <v>0</v>
      </c>
      <c r="I52" s="69" t="n">
        <f aca="false">H52/$H$81</f>
        <v>0</v>
      </c>
      <c r="K52" s="31" t="n">
        <v>0</v>
      </c>
      <c r="L52" s="31" t="n">
        <v>0</v>
      </c>
      <c r="M52" s="74" t="n">
        <v>0</v>
      </c>
      <c r="N52" s="74" t="n">
        <v>0</v>
      </c>
      <c r="O52" s="74" t="n">
        <v>0</v>
      </c>
      <c r="P52" s="74" t="n">
        <v>0</v>
      </c>
      <c r="Q52" s="74" t="n">
        <v>0</v>
      </c>
      <c r="R52" s="74" t="n">
        <v>0</v>
      </c>
      <c r="S52" s="74" t="n">
        <v>0</v>
      </c>
      <c r="T52" s="74" t="n">
        <v>0</v>
      </c>
      <c r="U52" s="74" t="n">
        <v>18</v>
      </c>
      <c r="V52" s="74" t="n">
        <v>11</v>
      </c>
      <c r="W52" s="74" t="n">
        <v>2</v>
      </c>
      <c r="X52" s="74" t="n">
        <v>0</v>
      </c>
    </row>
    <row r="53" customFormat="false" ht="38.25" hidden="false" customHeight="false" outlineLevel="0" collapsed="false">
      <c r="A53" s="61" t="s">
        <v>138</v>
      </c>
      <c r="B53" s="75" t="n">
        <v>99285</v>
      </c>
      <c r="C53" s="63" t="s">
        <v>139</v>
      </c>
      <c r="D53" s="64" t="s">
        <v>135</v>
      </c>
      <c r="E53" s="65" t="n">
        <f aca="false">Q53</f>
        <v>0</v>
      </c>
      <c r="F53" s="66" t="n">
        <f aca="false">Orçamentaria!F53</f>
        <v>1294.74</v>
      </c>
      <c r="G53" s="67" t="n">
        <f aca="false">TRUNC(F53*$H$9+F53,2)</f>
        <v>1685.36</v>
      </c>
      <c r="H53" s="68" t="n">
        <f aca="false">TRUNC(E53*G53,2)</f>
        <v>0</v>
      </c>
      <c r="I53" s="69" t="n">
        <f aca="false">H53/$H$81</f>
        <v>0</v>
      </c>
      <c r="K53" s="31" t="n">
        <v>0</v>
      </c>
      <c r="L53" s="31" t="n">
        <v>0</v>
      </c>
      <c r="M53" s="74" t="n">
        <v>0</v>
      </c>
      <c r="N53" s="74" t="n">
        <v>0</v>
      </c>
      <c r="O53" s="74" t="n">
        <v>0</v>
      </c>
      <c r="P53" s="74" t="n">
        <v>0</v>
      </c>
      <c r="Q53" s="74" t="n">
        <v>0</v>
      </c>
      <c r="R53" s="74" t="n">
        <v>0</v>
      </c>
      <c r="S53" s="74" t="n">
        <v>0</v>
      </c>
      <c r="T53" s="74" t="n">
        <v>0</v>
      </c>
      <c r="U53" s="74" t="n">
        <v>8</v>
      </c>
      <c r="V53" s="74" t="n">
        <v>0</v>
      </c>
      <c r="W53" s="74" t="n">
        <v>0</v>
      </c>
      <c r="X53" s="74" t="n">
        <v>0</v>
      </c>
    </row>
    <row r="54" customFormat="false" ht="38.25" hidden="false" customHeight="false" outlineLevel="0" collapsed="false">
      <c r="A54" s="61" t="s">
        <v>140</v>
      </c>
      <c r="B54" s="75" t="n">
        <v>102457</v>
      </c>
      <c r="C54" s="63" t="s">
        <v>141</v>
      </c>
      <c r="D54" s="64" t="s">
        <v>135</v>
      </c>
      <c r="E54" s="65" t="n">
        <f aca="false">Q54</f>
        <v>0</v>
      </c>
      <c r="F54" s="66" t="n">
        <f aca="false">Orçamentaria!F54</f>
        <v>1640.04</v>
      </c>
      <c r="G54" s="67" t="n">
        <f aca="false">TRUNC(F54*$H$9+F54,2)</f>
        <v>2134.84</v>
      </c>
      <c r="H54" s="68" t="n">
        <f aca="false">TRUNC(E54*G54,2)</f>
        <v>0</v>
      </c>
      <c r="I54" s="69" t="n">
        <f aca="false">H54/$H$81</f>
        <v>0</v>
      </c>
      <c r="K54" s="31" t="n">
        <v>0</v>
      </c>
      <c r="L54" s="31" t="n">
        <v>0</v>
      </c>
      <c r="M54" s="74" t="n">
        <v>0</v>
      </c>
      <c r="N54" s="74" t="n">
        <v>0</v>
      </c>
      <c r="O54" s="74" t="n">
        <v>0</v>
      </c>
      <c r="P54" s="74" t="n">
        <v>0</v>
      </c>
      <c r="Q54" s="74" t="n">
        <v>0</v>
      </c>
      <c r="R54" s="74" t="n">
        <v>0</v>
      </c>
      <c r="S54" s="74" t="n">
        <v>0</v>
      </c>
      <c r="T54" s="74" t="n">
        <v>0</v>
      </c>
      <c r="U54" s="74" t="n">
        <v>0</v>
      </c>
      <c r="V54" s="74" t="n">
        <v>6</v>
      </c>
      <c r="W54" s="74" t="n">
        <v>0</v>
      </c>
      <c r="X54" s="74" t="n">
        <v>0</v>
      </c>
    </row>
    <row r="55" customFormat="false" ht="38.25" hidden="false" customHeight="false" outlineLevel="0" collapsed="false">
      <c r="A55" s="61" t="s">
        <v>142</v>
      </c>
      <c r="B55" s="75" t="n">
        <v>99319</v>
      </c>
      <c r="C55" s="63" t="s">
        <v>143</v>
      </c>
      <c r="D55" s="64" t="s">
        <v>76</v>
      </c>
      <c r="E55" s="65" t="n">
        <f aca="false">Q55</f>
        <v>0</v>
      </c>
      <c r="F55" s="66" t="n">
        <f aca="false">Orçamentaria!F55</f>
        <v>868.52</v>
      </c>
      <c r="G55" s="67" t="n">
        <f aca="false">TRUNC(F55*$H$9+F55,2)</f>
        <v>1130.55</v>
      </c>
      <c r="H55" s="68" t="n">
        <f aca="false">TRUNC(E55*G55,2)</f>
        <v>0</v>
      </c>
      <c r="I55" s="69" t="n">
        <f aca="false">H55/$H$81</f>
        <v>0</v>
      </c>
      <c r="K55" s="31" t="n">
        <v>0</v>
      </c>
      <c r="L55" s="31" t="n">
        <v>0</v>
      </c>
      <c r="M55" s="74" t="n">
        <v>0</v>
      </c>
      <c r="N55" s="74" t="n">
        <v>0</v>
      </c>
      <c r="O55" s="74" t="n">
        <v>0</v>
      </c>
      <c r="P55" s="74" t="n">
        <v>0</v>
      </c>
      <c r="Q55" s="74" t="n">
        <v>0</v>
      </c>
      <c r="R55" s="74" t="n">
        <v>0</v>
      </c>
      <c r="S55" s="74" t="n">
        <v>0</v>
      </c>
      <c r="T55" s="74" t="n">
        <v>0</v>
      </c>
      <c r="U55" s="74" t="n">
        <v>43.5</v>
      </c>
      <c r="V55" s="74" t="n">
        <v>28.5</v>
      </c>
      <c r="W55" s="74" t="n">
        <v>3</v>
      </c>
      <c r="X55" s="74" t="n">
        <v>0</v>
      </c>
    </row>
    <row r="56" customFormat="false" ht="38.25" hidden="false" customHeight="false" outlineLevel="0" collapsed="false">
      <c r="A56" s="61" t="s">
        <v>144</v>
      </c>
      <c r="B56" s="75" t="s">
        <v>145</v>
      </c>
      <c r="C56" s="63" t="s">
        <v>146</v>
      </c>
      <c r="D56" s="64" t="s">
        <v>126</v>
      </c>
      <c r="E56" s="65" t="n">
        <f aca="false">Q56</f>
        <v>0</v>
      </c>
      <c r="F56" s="66" t="n">
        <f aca="false">Orçamentaria!F56</f>
        <v>523</v>
      </c>
      <c r="G56" s="67" t="n">
        <f aca="false">TRUNC(F56*$H$9+F56,2)</f>
        <v>680.78</v>
      </c>
      <c r="H56" s="68" t="n">
        <f aca="false">TRUNC(E56*G56,2)</f>
        <v>0</v>
      </c>
      <c r="I56" s="69" t="n">
        <f aca="false">H56/$H$81</f>
        <v>0</v>
      </c>
      <c r="K56" s="31" t="n">
        <v>0</v>
      </c>
      <c r="L56" s="31" t="n">
        <v>0</v>
      </c>
      <c r="M56" s="74" t="n">
        <v>0</v>
      </c>
      <c r="N56" s="74" t="n">
        <v>0</v>
      </c>
      <c r="O56" s="74" t="n">
        <v>0</v>
      </c>
      <c r="P56" s="74" t="n">
        <v>0</v>
      </c>
      <c r="Q56" s="74" t="n">
        <v>0</v>
      </c>
      <c r="R56" s="74" t="n">
        <v>0</v>
      </c>
      <c r="S56" s="74" t="n">
        <v>0</v>
      </c>
      <c r="T56" s="74" t="n">
        <v>0</v>
      </c>
      <c r="U56" s="74" t="n">
        <v>29</v>
      </c>
      <c r="V56" s="74" t="n">
        <v>19</v>
      </c>
      <c r="W56" s="74" t="n">
        <v>2</v>
      </c>
      <c r="X56" s="74" t="n">
        <v>0</v>
      </c>
    </row>
    <row r="57" customFormat="false" ht="25.5" hidden="false" customHeight="false" outlineLevel="0" collapsed="false">
      <c r="A57" s="61" t="s">
        <v>147</v>
      </c>
      <c r="B57" s="75" t="n">
        <v>97934</v>
      </c>
      <c r="C57" s="63" t="s">
        <v>148</v>
      </c>
      <c r="D57" s="64" t="s">
        <v>135</v>
      </c>
      <c r="E57" s="65" t="n">
        <f aca="false">Q57</f>
        <v>0</v>
      </c>
      <c r="F57" s="66" t="n">
        <f aca="false">Orçamentaria!F57</f>
        <v>2315.8</v>
      </c>
      <c r="G57" s="67" t="n">
        <f aca="false">TRUNC(F57*$H$9+F57,2)</f>
        <v>3014.47</v>
      </c>
      <c r="H57" s="68" t="n">
        <f aca="false">TRUNC(E57*G57,2)</f>
        <v>0</v>
      </c>
      <c r="I57" s="69" t="n">
        <f aca="false">H57/$H$81</f>
        <v>0</v>
      </c>
      <c r="K57" s="31" t="n">
        <v>0</v>
      </c>
      <c r="L57" s="31" t="n">
        <v>0</v>
      </c>
      <c r="M57" s="74" t="n">
        <v>0</v>
      </c>
      <c r="N57" s="74" t="n">
        <v>0</v>
      </c>
      <c r="O57" s="74" t="n">
        <v>0</v>
      </c>
      <c r="P57" s="74" t="n">
        <v>0</v>
      </c>
      <c r="Q57" s="74" t="n">
        <v>0</v>
      </c>
      <c r="R57" s="74" t="n">
        <v>0</v>
      </c>
      <c r="S57" s="74" t="n">
        <v>0</v>
      </c>
      <c r="T57" s="74" t="n">
        <v>0</v>
      </c>
      <c r="U57" s="74" t="n">
        <v>25</v>
      </c>
      <c r="V57" s="74" t="n">
        <v>14</v>
      </c>
      <c r="W57" s="74" t="n">
        <v>2</v>
      </c>
      <c r="X57" s="74" t="n">
        <v>0</v>
      </c>
    </row>
    <row r="58" s="4" customFormat="true" ht="12.75" hidden="false" customHeight="true" outlineLevel="0" collapsed="false">
      <c r="A58" s="53" t="s">
        <v>149</v>
      </c>
      <c r="B58" s="54"/>
      <c r="C58" s="55" t="s">
        <v>150</v>
      </c>
      <c r="D58" s="54"/>
      <c r="E58" s="56"/>
      <c r="F58" s="57"/>
      <c r="G58" s="57" t="n">
        <f aca="false">SUM(H59:H63)</f>
        <v>0</v>
      </c>
      <c r="H58" s="58" t="n">
        <v>0</v>
      </c>
      <c r="I58" s="59"/>
      <c r="K58" s="31"/>
      <c r="L58" s="31"/>
      <c r="M58" s="52"/>
      <c r="N58" s="52"/>
      <c r="O58" s="52"/>
      <c r="P58" s="52"/>
      <c r="Q58" s="52"/>
      <c r="R58" s="52"/>
      <c r="S58" s="52"/>
      <c r="T58" s="52"/>
      <c r="U58" s="52"/>
      <c r="V58" s="52"/>
      <c r="W58" s="52"/>
      <c r="X58" s="52" t="n">
        <v>0</v>
      </c>
    </row>
    <row r="59" customFormat="false" ht="38.25" hidden="false" customHeight="false" outlineLevel="0" collapsed="false">
      <c r="A59" s="61" t="s">
        <v>151</v>
      </c>
      <c r="B59" s="75" t="n">
        <v>92757</v>
      </c>
      <c r="C59" s="63" t="s">
        <v>152</v>
      </c>
      <c r="D59" s="64" t="s">
        <v>50</v>
      </c>
      <c r="E59" s="65" t="n">
        <f aca="false">Q59</f>
        <v>0</v>
      </c>
      <c r="F59" s="66" t="n">
        <f aca="false">Orçamentaria!F59</f>
        <v>318.19</v>
      </c>
      <c r="G59" s="67" t="n">
        <f aca="false">TRUNC(F59*$H$9+F59,2)</f>
        <v>414.18</v>
      </c>
      <c r="H59" s="68" t="n">
        <f aca="false">TRUNC(E59*G59,2)</f>
        <v>0</v>
      </c>
      <c r="I59" s="69" t="n">
        <f aca="false">H59/$H$81</f>
        <v>0</v>
      </c>
      <c r="K59" s="31" t="n">
        <v>0</v>
      </c>
      <c r="L59" s="31" t="n">
        <v>0</v>
      </c>
      <c r="M59" s="74" t="n">
        <v>0</v>
      </c>
      <c r="N59" s="74" t="n">
        <v>0</v>
      </c>
      <c r="O59" s="74" t="n">
        <v>0</v>
      </c>
      <c r="P59" s="74" t="n">
        <v>0</v>
      </c>
      <c r="Q59" s="74" t="n">
        <v>0</v>
      </c>
      <c r="R59" s="74" t="n">
        <v>0</v>
      </c>
      <c r="S59" s="74" t="n">
        <v>0</v>
      </c>
      <c r="T59" s="74" t="n">
        <v>0</v>
      </c>
      <c r="U59" s="74" t="n">
        <v>0</v>
      </c>
      <c r="V59" s="74" t="n">
        <v>2.25</v>
      </c>
      <c r="W59" s="74" t="n">
        <v>0</v>
      </c>
      <c r="X59" s="74" t="n">
        <v>0</v>
      </c>
    </row>
    <row r="60" customFormat="false" ht="51" hidden="false" customHeight="false" outlineLevel="0" collapsed="false">
      <c r="A60" s="61" t="s">
        <v>153</v>
      </c>
      <c r="B60" s="75" t="n">
        <v>92743</v>
      </c>
      <c r="C60" s="63" t="s">
        <v>154</v>
      </c>
      <c r="D60" s="64" t="s">
        <v>64</v>
      </c>
      <c r="E60" s="65" t="n">
        <f aca="false">Q60</f>
        <v>0</v>
      </c>
      <c r="F60" s="66" t="n">
        <f aca="false">Orçamentaria!F60</f>
        <v>672.9</v>
      </c>
      <c r="G60" s="67" t="n">
        <f aca="false">TRUNC(F60*$H$9+F60,2)</f>
        <v>875.91</v>
      </c>
      <c r="H60" s="68" t="n">
        <f aca="false">TRUNC(E60*G60,2)</f>
        <v>0</v>
      </c>
      <c r="I60" s="69" t="n">
        <f aca="false">H60/$H$81</f>
        <v>0</v>
      </c>
      <c r="K60" s="31" t="n">
        <v>0</v>
      </c>
      <c r="L60" s="31" t="n">
        <v>0</v>
      </c>
      <c r="M60" s="74" t="n">
        <v>0</v>
      </c>
      <c r="N60" s="74" t="n">
        <v>0</v>
      </c>
      <c r="O60" s="74" t="n">
        <v>0</v>
      </c>
      <c r="P60" s="74" t="n">
        <v>0</v>
      </c>
      <c r="Q60" s="74" t="n">
        <v>0</v>
      </c>
      <c r="R60" s="74" t="n">
        <v>0</v>
      </c>
      <c r="S60" s="74" t="n">
        <v>0</v>
      </c>
      <c r="T60" s="74" t="n">
        <v>0</v>
      </c>
      <c r="U60" s="74" t="n">
        <v>0</v>
      </c>
      <c r="V60" s="74" t="n">
        <v>3</v>
      </c>
      <c r="W60" s="74" t="n">
        <v>0</v>
      </c>
      <c r="X60" s="74" t="n">
        <v>0</v>
      </c>
    </row>
    <row r="61" customFormat="false" ht="38.25" hidden="false" customHeight="false" outlineLevel="0" collapsed="false">
      <c r="A61" s="61" t="s">
        <v>155</v>
      </c>
      <c r="B61" s="75" t="s">
        <v>156</v>
      </c>
      <c r="C61" s="63" t="s">
        <v>157</v>
      </c>
      <c r="D61" s="64" t="s">
        <v>64</v>
      </c>
      <c r="E61" s="65" t="n">
        <f aca="false">Q61</f>
        <v>0</v>
      </c>
      <c r="F61" s="66" t="n">
        <f aca="false">Orçamentaria!F61</f>
        <v>667.5</v>
      </c>
      <c r="G61" s="67" t="n">
        <f aca="false">TRUNC(F61*$H$9+F61,2)</f>
        <v>868.88</v>
      </c>
      <c r="H61" s="68" t="n">
        <f aca="false">TRUNC(E61*G61,2)</f>
        <v>0</v>
      </c>
      <c r="I61" s="69" t="n">
        <f aca="false">H61/$H$81</f>
        <v>0</v>
      </c>
      <c r="K61" s="31" t="n">
        <v>0</v>
      </c>
      <c r="L61" s="31" t="n">
        <v>0</v>
      </c>
      <c r="M61" s="74" t="n">
        <v>0</v>
      </c>
      <c r="N61" s="74" t="n">
        <v>0</v>
      </c>
      <c r="O61" s="74" t="n">
        <v>0</v>
      </c>
      <c r="P61" s="74" t="n">
        <v>0</v>
      </c>
      <c r="Q61" s="74" t="n">
        <v>0</v>
      </c>
      <c r="R61" s="74" t="n">
        <v>0</v>
      </c>
      <c r="S61" s="74" t="n">
        <v>0</v>
      </c>
      <c r="T61" s="74" t="n">
        <v>0</v>
      </c>
      <c r="U61" s="74" t="n">
        <v>0</v>
      </c>
      <c r="V61" s="74" t="n">
        <v>1.1732</v>
      </c>
      <c r="W61" s="74" t="n">
        <v>0</v>
      </c>
      <c r="X61" s="74" t="n">
        <v>0</v>
      </c>
    </row>
    <row r="62" customFormat="false" ht="12.75" hidden="false" customHeight="false" outlineLevel="0" collapsed="false">
      <c r="A62" s="61" t="s">
        <v>158</v>
      </c>
      <c r="B62" s="75" t="s">
        <v>159</v>
      </c>
      <c r="C62" s="63" t="s">
        <v>160</v>
      </c>
      <c r="D62" s="64" t="s">
        <v>76</v>
      </c>
      <c r="E62" s="65" t="n">
        <f aca="false">Q62</f>
        <v>0</v>
      </c>
      <c r="F62" s="66" t="n">
        <f aca="false">Orçamentaria!F62</f>
        <v>1179.93</v>
      </c>
      <c r="G62" s="67" t="n">
        <f aca="false">TRUNC(F62*$H$9+F62,2)</f>
        <v>1535.91</v>
      </c>
      <c r="H62" s="68" t="n">
        <f aca="false">TRUNC(E62*G62,2)</f>
        <v>0</v>
      </c>
      <c r="I62" s="69" t="n">
        <f aca="false">H62/$H$81</f>
        <v>0</v>
      </c>
      <c r="K62" s="31" t="n">
        <v>0</v>
      </c>
      <c r="L62" s="31" t="n">
        <v>0</v>
      </c>
      <c r="M62" s="74" t="n">
        <v>0</v>
      </c>
      <c r="N62" s="74" t="n">
        <v>0</v>
      </c>
      <c r="O62" s="74" t="n">
        <v>0</v>
      </c>
      <c r="P62" s="74" t="n">
        <v>0</v>
      </c>
      <c r="Q62" s="74" t="n">
        <v>0</v>
      </c>
      <c r="R62" s="74" t="n">
        <v>0</v>
      </c>
      <c r="S62" s="74" t="n">
        <v>0</v>
      </c>
      <c r="T62" s="74" t="n">
        <v>0</v>
      </c>
      <c r="U62" s="74" t="n">
        <v>0</v>
      </c>
      <c r="V62" s="74" t="n">
        <v>5</v>
      </c>
      <c r="W62" s="74" t="n">
        <v>0</v>
      </c>
      <c r="X62" s="74" t="n">
        <v>0</v>
      </c>
    </row>
    <row r="63" customFormat="false" ht="12.75" hidden="false" customHeight="false" outlineLevel="0" collapsed="false">
      <c r="A63" s="61" t="s">
        <v>161</v>
      </c>
      <c r="B63" s="75" t="s">
        <v>162</v>
      </c>
      <c r="C63" s="63" t="s">
        <v>163</v>
      </c>
      <c r="D63" s="64" t="s">
        <v>46</v>
      </c>
      <c r="E63" s="65" t="n">
        <f aca="false">Q63</f>
        <v>0</v>
      </c>
      <c r="F63" s="66" t="n">
        <f aca="false">Orçamentaria!F63</f>
        <v>77.27</v>
      </c>
      <c r="G63" s="67" t="n">
        <f aca="false">TRUNC(F63*$H$9+F63,2)</f>
        <v>100.58</v>
      </c>
      <c r="H63" s="68" t="n">
        <f aca="false">TRUNC(E63*G63,2)</f>
        <v>0</v>
      </c>
      <c r="I63" s="69" t="n">
        <f aca="false">H63/$H$81</f>
        <v>0</v>
      </c>
      <c r="K63" s="31" t="n">
        <v>0</v>
      </c>
      <c r="L63" s="31" t="n">
        <v>0</v>
      </c>
      <c r="M63" s="74" t="n">
        <v>0</v>
      </c>
      <c r="N63" s="74" t="n">
        <v>0</v>
      </c>
      <c r="O63" s="74" t="n">
        <v>0</v>
      </c>
      <c r="P63" s="74" t="n">
        <v>0</v>
      </c>
      <c r="Q63" s="74" t="n">
        <v>0</v>
      </c>
      <c r="R63" s="74" t="n">
        <v>0</v>
      </c>
      <c r="S63" s="74" t="n">
        <v>0</v>
      </c>
      <c r="T63" s="74" t="n">
        <v>0</v>
      </c>
      <c r="U63" s="74" t="n">
        <v>0</v>
      </c>
      <c r="V63" s="74" t="n">
        <v>1</v>
      </c>
      <c r="W63" s="74" t="n">
        <v>0</v>
      </c>
      <c r="X63" s="74" t="n">
        <v>0</v>
      </c>
    </row>
    <row r="64" customFormat="false" ht="12.75" hidden="false" customHeight="false" outlineLevel="0" collapsed="false">
      <c r="A64" s="44" t="n">
        <v>4</v>
      </c>
      <c r="B64" s="45"/>
      <c r="C64" s="46" t="s">
        <v>164</v>
      </c>
      <c r="D64" s="47"/>
      <c r="E64" s="48"/>
      <c r="F64" s="49"/>
      <c r="G64" s="50" t="n">
        <v>0</v>
      </c>
      <c r="H64" s="51" t="n">
        <f aca="false">SUM(H66:H73)</f>
        <v>84635.48</v>
      </c>
      <c r="I64" s="59"/>
      <c r="K64" s="31"/>
      <c r="L64" s="31"/>
      <c r="M64" s="74"/>
      <c r="N64" s="74"/>
      <c r="O64" s="74"/>
      <c r="P64" s="74"/>
      <c r="Q64" s="74"/>
      <c r="R64" s="74"/>
      <c r="S64" s="74"/>
      <c r="T64" s="74"/>
      <c r="U64" s="74"/>
      <c r="V64" s="74"/>
      <c r="W64" s="74"/>
      <c r="X64" s="74"/>
    </row>
    <row r="65" s="4" customFormat="true" ht="12.75" hidden="false" customHeight="true" outlineLevel="0" collapsed="false">
      <c r="A65" s="53" t="s">
        <v>165</v>
      </c>
      <c r="B65" s="54"/>
      <c r="C65" s="55" t="s">
        <v>164</v>
      </c>
      <c r="D65" s="54"/>
      <c r="E65" s="56"/>
      <c r="F65" s="57"/>
      <c r="G65" s="57" t="n">
        <f aca="false">SUM(H66:H73)</f>
        <v>84635.48</v>
      </c>
      <c r="H65" s="58" t="n">
        <v>0</v>
      </c>
      <c r="I65" s="59"/>
      <c r="K65" s="31" t="n">
        <v>0</v>
      </c>
      <c r="L65" s="31" t="n">
        <v>0</v>
      </c>
      <c r="M65" s="52" t="n">
        <v>0</v>
      </c>
      <c r="N65" s="52" t="n">
        <v>0</v>
      </c>
      <c r="O65" s="52" t="n">
        <v>0</v>
      </c>
      <c r="P65" s="52" t="n">
        <v>0</v>
      </c>
      <c r="Q65" s="52" t="n">
        <v>0</v>
      </c>
      <c r="R65" s="52" t="n">
        <v>0</v>
      </c>
      <c r="S65" s="52" t="n">
        <v>0</v>
      </c>
      <c r="T65" s="52" t="n">
        <v>0</v>
      </c>
      <c r="U65" s="52" t="n">
        <v>56.25</v>
      </c>
      <c r="V65" s="52" t="n">
        <v>31.5</v>
      </c>
      <c r="W65" s="52" t="n">
        <v>9</v>
      </c>
      <c r="X65" s="52" t="n">
        <v>0</v>
      </c>
    </row>
    <row r="66" customFormat="false" ht="51" hidden="false" customHeight="false" outlineLevel="0" collapsed="false">
      <c r="A66" s="61" t="s">
        <v>166</v>
      </c>
      <c r="B66" s="78" t="n">
        <v>94273</v>
      </c>
      <c r="C66" s="63" t="s">
        <v>167</v>
      </c>
      <c r="D66" s="64" t="s">
        <v>76</v>
      </c>
      <c r="E66" s="65" t="n">
        <f aca="false">Q66</f>
        <v>1021.76</v>
      </c>
      <c r="F66" s="66" t="n">
        <f aca="false">Orçamentaria!F66</f>
        <v>62.31</v>
      </c>
      <c r="G66" s="67" t="n">
        <f aca="false">TRUNC(F66+(F66*$H$9),2)</f>
        <v>81.1</v>
      </c>
      <c r="H66" s="68" t="n">
        <f aca="false">TRUNC(E66*G66,2)</f>
        <v>82864.73</v>
      </c>
      <c r="I66" s="69" t="n">
        <f aca="false">H66/$H$81</f>
        <v>0.164854009377362</v>
      </c>
      <c r="K66" s="31" t="n">
        <v>0</v>
      </c>
      <c r="L66" s="31" t="n">
        <v>0</v>
      </c>
      <c r="M66" s="74" t="n">
        <v>334.58</v>
      </c>
      <c r="N66" s="74" t="n">
        <v>1064.08</v>
      </c>
      <c r="O66" s="74" t="n">
        <v>360.72</v>
      </c>
      <c r="P66" s="74" t="n">
        <v>275.72</v>
      </c>
      <c r="Q66" s="74" t="n">
        <v>1021.76</v>
      </c>
      <c r="R66" s="74" t="n">
        <v>435.68</v>
      </c>
      <c r="S66" s="74" t="n">
        <v>1286.34</v>
      </c>
      <c r="T66" s="74" t="n">
        <v>274.52</v>
      </c>
      <c r="U66" s="74" t="n">
        <v>0</v>
      </c>
      <c r="V66" s="74" t="n">
        <v>0</v>
      </c>
      <c r="W66" s="74" t="n">
        <v>0</v>
      </c>
      <c r="X66" s="74" t="n">
        <v>0</v>
      </c>
    </row>
    <row r="67" customFormat="false" ht="63.75" hidden="false" customHeight="false" outlineLevel="0" collapsed="false">
      <c r="A67" s="61" t="s">
        <v>168</v>
      </c>
      <c r="B67" s="78" t="s">
        <v>169</v>
      </c>
      <c r="C67" s="63" t="s">
        <v>170</v>
      </c>
      <c r="D67" s="64" t="s">
        <v>85</v>
      </c>
      <c r="E67" s="65" t="n">
        <f aca="false">Q67</f>
        <v>14.5965714285714</v>
      </c>
      <c r="F67" s="66" t="n">
        <f aca="false">Orçamentaria!F67</f>
        <v>41.34</v>
      </c>
      <c r="G67" s="67" t="n">
        <f aca="false">TRUNC(F67+(F67*$H$9),2)</f>
        <v>53.81</v>
      </c>
      <c r="H67" s="68" t="n">
        <f aca="false">TRUNC(E67*G67,2)</f>
        <v>785.44</v>
      </c>
      <c r="I67" s="69" t="n">
        <f aca="false">H67/$H$81</f>
        <v>0.00156258197094657</v>
      </c>
      <c r="K67" s="31" t="n">
        <v>0</v>
      </c>
      <c r="L67" s="31" t="n">
        <v>0</v>
      </c>
      <c r="M67" s="74" t="n">
        <v>4.77971428571429</v>
      </c>
      <c r="N67" s="74" t="n">
        <v>15.2011428571429</v>
      </c>
      <c r="O67" s="74" t="n">
        <v>5.15314285714286</v>
      </c>
      <c r="P67" s="74" t="n">
        <v>3.93885714285714</v>
      </c>
      <c r="Q67" s="74" t="n">
        <v>14.5965714285714</v>
      </c>
      <c r="R67" s="74" t="n">
        <v>6.224</v>
      </c>
      <c r="S67" s="74" t="n">
        <v>18.3762857142857</v>
      </c>
      <c r="T67" s="74" t="n">
        <v>3.92171428571429</v>
      </c>
      <c r="U67" s="74" t="n">
        <v>0</v>
      </c>
      <c r="V67" s="74" t="n">
        <v>0</v>
      </c>
      <c r="W67" s="74" t="n">
        <v>0</v>
      </c>
      <c r="X67" s="74" t="n">
        <v>0</v>
      </c>
    </row>
    <row r="68" customFormat="false" ht="51" hidden="false" customHeight="false" outlineLevel="0" collapsed="false">
      <c r="A68" s="61" t="s">
        <v>171</v>
      </c>
      <c r="B68" s="78" t="n">
        <v>91283</v>
      </c>
      <c r="C68" s="63" t="s">
        <v>91</v>
      </c>
      <c r="D68" s="64" t="s">
        <v>92</v>
      </c>
      <c r="E68" s="65" t="n">
        <f aca="false">Q68</f>
        <v>4.456</v>
      </c>
      <c r="F68" s="66" t="n">
        <f aca="false">Orçamentaria!F68</f>
        <v>10.58</v>
      </c>
      <c r="G68" s="67" t="n">
        <f aca="false">TRUNC(F68+(F68*$H$9),2)</f>
        <v>13.77</v>
      </c>
      <c r="H68" s="68" t="n">
        <f aca="false">TRUNC(E68*G68,2)</f>
        <v>61.35</v>
      </c>
      <c r="I68" s="69" t="n">
        <f aca="false">H68/$H$81</f>
        <v>0.0001220518485404</v>
      </c>
      <c r="K68" s="31" t="n">
        <v>0</v>
      </c>
      <c r="L68" s="31" t="n">
        <v>0</v>
      </c>
      <c r="M68" s="74" t="n">
        <v>11.394</v>
      </c>
      <c r="N68" s="74" t="n">
        <v>22.476</v>
      </c>
      <c r="O68" s="74" t="n">
        <v>22.53</v>
      </c>
      <c r="P68" s="74" t="n">
        <v>0</v>
      </c>
      <c r="Q68" s="74" t="n">
        <v>4.456</v>
      </c>
      <c r="R68" s="74" t="n">
        <v>45.496</v>
      </c>
      <c r="S68" s="74" t="n">
        <v>24.604</v>
      </c>
      <c r="T68" s="74" t="n">
        <v>69.212</v>
      </c>
      <c r="U68" s="74" t="n">
        <v>0</v>
      </c>
      <c r="V68" s="74" t="n">
        <v>0</v>
      </c>
      <c r="W68" s="74" t="n">
        <v>0</v>
      </c>
      <c r="X68" s="74" t="n">
        <v>0</v>
      </c>
    </row>
    <row r="69" customFormat="false" ht="51" hidden="false" customHeight="false" outlineLevel="0" collapsed="false">
      <c r="A69" s="61" t="s">
        <v>172</v>
      </c>
      <c r="B69" s="75" t="n">
        <v>100973</v>
      </c>
      <c r="C69" s="63" t="s">
        <v>87</v>
      </c>
      <c r="D69" s="64" t="s">
        <v>64</v>
      </c>
      <c r="E69" s="65" t="n">
        <f aca="false">Q69</f>
        <v>24.9536</v>
      </c>
      <c r="F69" s="66" t="n">
        <f aca="false">Orçamentaria!F69</f>
        <v>8.76</v>
      </c>
      <c r="G69" s="67" t="n">
        <f aca="false">TRUNC(F69+(F69*$H$9),2)</f>
        <v>11.4</v>
      </c>
      <c r="H69" s="68" t="n">
        <f aca="false">TRUNC(E69*G69,2)</f>
        <v>284.47</v>
      </c>
      <c r="I69" s="69" t="n">
        <f aca="false">H69/$H$81</f>
        <v>0.000565934626801754</v>
      </c>
      <c r="K69" s="31" t="n">
        <v>0</v>
      </c>
      <c r="L69" s="31" t="n">
        <v>0</v>
      </c>
      <c r="M69" s="74" t="n">
        <v>63.8064</v>
      </c>
      <c r="N69" s="74" t="n">
        <v>130.3608</v>
      </c>
      <c r="O69" s="74" t="n">
        <v>128.421</v>
      </c>
      <c r="P69" s="74" t="n">
        <v>0</v>
      </c>
      <c r="Q69" s="74" t="n">
        <v>24.9536</v>
      </c>
      <c r="R69" s="74" t="n">
        <v>254.7776</v>
      </c>
      <c r="S69" s="74" t="n">
        <v>275.5648</v>
      </c>
      <c r="T69" s="74" t="n">
        <v>394.5084</v>
      </c>
      <c r="U69" s="74" t="n">
        <v>0</v>
      </c>
      <c r="V69" s="74" t="n">
        <v>0</v>
      </c>
      <c r="W69" s="74" t="n">
        <v>0</v>
      </c>
      <c r="X69" s="74" t="n">
        <v>0</v>
      </c>
    </row>
    <row r="70" customFormat="false" ht="38.25" hidden="false" customHeight="false" outlineLevel="0" collapsed="false">
      <c r="A70" s="61" t="s">
        <v>173</v>
      </c>
      <c r="B70" s="75" t="n">
        <v>97914</v>
      </c>
      <c r="C70" s="63" t="s">
        <v>89</v>
      </c>
      <c r="D70" s="64" t="s">
        <v>67</v>
      </c>
      <c r="E70" s="65" t="n">
        <f aca="false">Q70</f>
        <v>4.456</v>
      </c>
      <c r="F70" s="66" t="n">
        <f aca="false">Orçamentaria!F70</f>
        <v>2.9</v>
      </c>
      <c r="G70" s="67" t="n">
        <f aca="false">TRUNC(F70+(F70*$H$9),2)</f>
        <v>3.77</v>
      </c>
      <c r="H70" s="68" t="n">
        <f aca="false">TRUNC(E70*G70,2)</f>
        <v>16.79</v>
      </c>
      <c r="I70" s="69" t="n">
        <f aca="false">H70/$H$81</f>
        <v>3.34026167399074E-005</v>
      </c>
      <c r="K70" s="31" t="n">
        <v>0</v>
      </c>
      <c r="L70" s="31" t="n">
        <v>0</v>
      </c>
      <c r="M70" s="74" t="n">
        <v>11.394</v>
      </c>
      <c r="N70" s="74" t="n">
        <v>22.476</v>
      </c>
      <c r="O70" s="74" t="n">
        <v>22.53</v>
      </c>
      <c r="P70" s="74" t="n">
        <v>0</v>
      </c>
      <c r="Q70" s="74" t="n">
        <v>4.456</v>
      </c>
      <c r="R70" s="74" t="n">
        <v>45.496</v>
      </c>
      <c r="S70" s="74" t="n">
        <v>24.604</v>
      </c>
      <c r="T70" s="74" t="n">
        <v>69.212</v>
      </c>
      <c r="U70" s="74" t="n">
        <v>0</v>
      </c>
      <c r="V70" s="74" t="n">
        <v>0</v>
      </c>
      <c r="W70" s="74" t="n">
        <v>0</v>
      </c>
      <c r="X70" s="74" t="n">
        <v>0</v>
      </c>
    </row>
    <row r="71" customFormat="false" ht="12.75" hidden="false" customHeight="false" outlineLevel="0" collapsed="false">
      <c r="A71" s="61" t="s">
        <v>174</v>
      </c>
      <c r="B71" s="75" t="s">
        <v>175</v>
      </c>
      <c r="C71" s="63" t="s">
        <v>176</v>
      </c>
      <c r="D71" s="64" t="s">
        <v>64</v>
      </c>
      <c r="E71" s="65" t="n">
        <f aca="false">Q71</f>
        <v>22.28</v>
      </c>
      <c r="F71" s="66" t="n">
        <f aca="false">Orçamentaria!F71</f>
        <v>21.3</v>
      </c>
      <c r="G71" s="67" t="n">
        <f aca="false">TRUNC(F71+(F71*$H$9),2)</f>
        <v>27.72</v>
      </c>
      <c r="H71" s="68" t="n">
        <f aca="false">TRUNC(E71*G71,2)</f>
        <v>617.6</v>
      </c>
      <c r="I71" s="69" t="n">
        <f aca="false">H71/$H$81</f>
        <v>0.00122867516965854</v>
      </c>
      <c r="K71" s="31" t="n">
        <v>0</v>
      </c>
      <c r="L71" s="31" t="n">
        <v>0</v>
      </c>
      <c r="M71" s="74" t="n">
        <v>56.97</v>
      </c>
      <c r="N71" s="74" t="n">
        <v>112.38</v>
      </c>
      <c r="O71" s="74" t="n">
        <v>112.65</v>
      </c>
      <c r="P71" s="74" t="n">
        <v>0</v>
      </c>
      <c r="Q71" s="74" t="n">
        <v>22.28</v>
      </c>
      <c r="R71" s="74" t="n">
        <v>227.48</v>
      </c>
      <c r="S71" s="74" t="n">
        <v>123.02</v>
      </c>
      <c r="T71" s="74" t="n">
        <v>346.06</v>
      </c>
      <c r="U71" s="74" t="n">
        <v>0</v>
      </c>
      <c r="V71" s="74" t="n">
        <v>0</v>
      </c>
      <c r="W71" s="74" t="n">
        <v>0</v>
      </c>
      <c r="X71" s="74" t="n">
        <v>0</v>
      </c>
    </row>
    <row r="72" customFormat="false" ht="38.25" hidden="false" customHeight="false" outlineLevel="0" collapsed="false">
      <c r="A72" s="61" t="s">
        <v>177</v>
      </c>
      <c r="B72" s="75" t="n">
        <v>97083</v>
      </c>
      <c r="C72" s="63" t="s">
        <v>178</v>
      </c>
      <c r="D72" s="64" t="s">
        <v>50</v>
      </c>
      <c r="E72" s="65" t="n">
        <f aca="false">Q72</f>
        <v>1.3368</v>
      </c>
      <c r="F72" s="66" t="n">
        <f aca="false">Orçamentaria!F72</f>
        <v>2.94</v>
      </c>
      <c r="G72" s="67" t="n">
        <f aca="false">TRUNC(F72+(F72*$H$9),2)</f>
        <v>3.82</v>
      </c>
      <c r="H72" s="68" t="n">
        <f aca="false">TRUNC(E72*G72,2)</f>
        <v>5.1</v>
      </c>
      <c r="I72" s="69" t="n">
        <f aca="false">H72/$H$81</f>
        <v>1.01461194385663E-005</v>
      </c>
      <c r="K72" s="31" t="n">
        <v>0</v>
      </c>
      <c r="L72" s="31" t="n">
        <v>0</v>
      </c>
      <c r="M72" s="74" t="n">
        <v>3.4182</v>
      </c>
      <c r="N72" s="74" t="n">
        <v>6.7428</v>
      </c>
      <c r="O72" s="74" t="n">
        <v>6.759</v>
      </c>
      <c r="P72" s="74" t="n">
        <v>0</v>
      </c>
      <c r="Q72" s="74" t="n">
        <v>1.3368</v>
      </c>
      <c r="R72" s="74" t="n">
        <v>13.6488</v>
      </c>
      <c r="S72" s="74" t="n">
        <v>7.3812</v>
      </c>
      <c r="T72" s="74" t="n">
        <v>20.7636</v>
      </c>
      <c r="U72" s="74" t="n">
        <v>0</v>
      </c>
      <c r="V72" s="74" t="n">
        <v>0</v>
      </c>
      <c r="W72" s="74" t="n">
        <v>0</v>
      </c>
      <c r="X72" s="74" t="n">
        <v>0</v>
      </c>
    </row>
    <row r="73" customFormat="false" ht="38.25" hidden="false" customHeight="false" outlineLevel="0" collapsed="false">
      <c r="A73" s="61" t="s">
        <v>179</v>
      </c>
      <c r="B73" s="75" t="n">
        <v>94991</v>
      </c>
      <c r="C73" s="63" t="s">
        <v>180</v>
      </c>
      <c r="D73" s="64" t="s">
        <v>64</v>
      </c>
      <c r="E73" s="65" t="n">
        <f aca="false">Q73</f>
        <v>0</v>
      </c>
      <c r="F73" s="66" t="n">
        <f aca="false">Orçamentaria!F73</f>
        <v>779.89</v>
      </c>
      <c r="G73" s="67" t="n">
        <f aca="false">TRUNC(F73+(F73*$H$9),2)</f>
        <v>1015.18</v>
      </c>
      <c r="H73" s="68" t="n">
        <f aca="false">TRUNC(E73*G73,2)</f>
        <v>0</v>
      </c>
      <c r="I73" s="69" t="n">
        <f aca="false">H73/$H$81</f>
        <v>0</v>
      </c>
      <c r="K73" s="31"/>
      <c r="L73" s="31"/>
      <c r="M73" s="74"/>
      <c r="N73" s="74"/>
      <c r="O73" s="74"/>
      <c r="P73" s="74"/>
      <c r="Q73" s="74"/>
      <c r="R73" s="74"/>
      <c r="S73" s="74"/>
      <c r="T73" s="74"/>
      <c r="U73" s="74"/>
      <c r="V73" s="74"/>
      <c r="W73" s="74"/>
      <c r="X73" s="74"/>
    </row>
    <row r="74" s="4" customFormat="true" ht="12.75" hidden="false" customHeight="false" outlineLevel="0" collapsed="false">
      <c r="A74" s="44" t="n">
        <v>5</v>
      </c>
      <c r="B74" s="45"/>
      <c r="C74" s="46" t="s">
        <v>1</v>
      </c>
      <c r="D74" s="47"/>
      <c r="E74" s="48"/>
      <c r="F74" s="49"/>
      <c r="G74" s="50"/>
      <c r="H74" s="51" t="n">
        <f aca="false">SUM(H75:H76)</f>
        <v>0</v>
      </c>
      <c r="I74" s="59"/>
      <c r="K74" s="31"/>
      <c r="L74" s="31"/>
      <c r="M74" s="74"/>
      <c r="N74" s="74"/>
      <c r="O74" s="74"/>
      <c r="P74" s="74"/>
      <c r="Q74" s="74"/>
      <c r="R74" s="74"/>
      <c r="S74" s="74"/>
      <c r="T74" s="74"/>
      <c r="U74" s="74"/>
      <c r="V74" s="74"/>
      <c r="W74" s="74"/>
      <c r="X74" s="74"/>
    </row>
    <row r="75" s="4" customFormat="true" ht="12.75" hidden="false" customHeight="true" outlineLevel="0" collapsed="false">
      <c r="A75" s="53" t="s">
        <v>181</v>
      </c>
      <c r="B75" s="54"/>
      <c r="C75" s="55" t="s">
        <v>1</v>
      </c>
      <c r="D75" s="54"/>
      <c r="E75" s="56"/>
      <c r="F75" s="57"/>
      <c r="G75" s="57" t="n">
        <v>0</v>
      </c>
      <c r="H75" s="58" t="n">
        <v>0</v>
      </c>
      <c r="I75" s="59"/>
      <c r="K75" s="31"/>
      <c r="L75" s="31"/>
      <c r="M75" s="74"/>
      <c r="N75" s="74"/>
      <c r="O75" s="74"/>
      <c r="P75" s="74"/>
      <c r="Q75" s="74"/>
      <c r="R75" s="74"/>
      <c r="S75" s="74"/>
      <c r="T75" s="74"/>
      <c r="U75" s="74"/>
      <c r="V75" s="74"/>
      <c r="W75" s="74"/>
      <c r="X75" s="74"/>
    </row>
    <row r="76" customFormat="false" ht="12.75" hidden="false" customHeight="false" outlineLevel="0" collapsed="false">
      <c r="A76" s="61" t="s">
        <v>182</v>
      </c>
      <c r="B76" s="75" t="s">
        <v>183</v>
      </c>
      <c r="C76" s="63" t="s">
        <v>1</v>
      </c>
      <c r="D76" s="64" t="s">
        <v>184</v>
      </c>
      <c r="E76" s="65" t="n">
        <f aca="false">Q76</f>
        <v>0</v>
      </c>
      <c r="F76" s="66" t="n">
        <f aca="false">Orçamentaria!F76</f>
        <v>1670.48</v>
      </c>
      <c r="G76" s="67" t="n">
        <f aca="false">TRUNC(F76+(F76*$H$9),2)</f>
        <v>2174.46</v>
      </c>
      <c r="H76" s="68" t="n">
        <f aca="false">TRUNC(E76*G76,2)</f>
        <v>0</v>
      </c>
      <c r="I76" s="69" t="n">
        <f aca="false">H76/$H$81</f>
        <v>0</v>
      </c>
      <c r="K76" s="31" t="n">
        <v>0</v>
      </c>
      <c r="L76" s="31" t="n">
        <v>1</v>
      </c>
      <c r="M76" s="52" t="n">
        <v>0</v>
      </c>
      <c r="N76" s="52" t="n">
        <v>0</v>
      </c>
      <c r="O76" s="52" t="n">
        <v>0</v>
      </c>
      <c r="P76" s="52" t="n">
        <v>0</v>
      </c>
      <c r="Q76" s="52" t="n">
        <v>0</v>
      </c>
      <c r="R76" s="52" t="n">
        <v>0</v>
      </c>
      <c r="S76" s="52" t="n">
        <v>0</v>
      </c>
      <c r="T76" s="52" t="n">
        <v>0</v>
      </c>
      <c r="U76" s="52" t="n">
        <v>0</v>
      </c>
      <c r="V76" s="52" t="n">
        <v>0</v>
      </c>
      <c r="W76" s="52" t="n">
        <v>0</v>
      </c>
      <c r="X76" s="52" t="n">
        <v>0</v>
      </c>
    </row>
    <row r="77" s="4" customFormat="true" ht="12.75" hidden="false" customHeight="false" outlineLevel="0" collapsed="false">
      <c r="A77" s="44" t="n">
        <v>6</v>
      </c>
      <c r="B77" s="45"/>
      <c r="C77" s="46" t="s">
        <v>13</v>
      </c>
      <c r="D77" s="47"/>
      <c r="E77" s="48"/>
      <c r="F77" s="49"/>
      <c r="G77" s="50"/>
      <c r="H77" s="51" t="n">
        <f aca="false">SUM(H78:H80)</f>
        <v>0</v>
      </c>
      <c r="I77" s="59"/>
      <c r="K77" s="31"/>
      <c r="L77" s="31"/>
      <c r="M77" s="52"/>
      <c r="N77" s="52"/>
      <c r="O77" s="52"/>
      <c r="P77" s="52"/>
      <c r="Q77" s="52"/>
      <c r="R77" s="52"/>
      <c r="S77" s="52"/>
      <c r="T77" s="52"/>
      <c r="U77" s="52"/>
      <c r="V77" s="52"/>
      <c r="W77" s="52"/>
      <c r="X77" s="52"/>
    </row>
    <row r="78" s="4" customFormat="true" ht="12.75" hidden="false" customHeight="true" outlineLevel="0" collapsed="false">
      <c r="A78" s="53" t="s">
        <v>185</v>
      </c>
      <c r="B78" s="54"/>
      <c r="C78" s="55" t="s">
        <v>186</v>
      </c>
      <c r="D78" s="54"/>
      <c r="E78" s="56"/>
      <c r="F78" s="57"/>
      <c r="G78" s="57" t="n">
        <v>0</v>
      </c>
      <c r="H78" s="58" t="n">
        <v>0</v>
      </c>
      <c r="I78" s="59"/>
      <c r="K78" s="31"/>
      <c r="L78" s="31"/>
      <c r="M78" s="74"/>
      <c r="N78" s="74"/>
      <c r="O78" s="74"/>
      <c r="P78" s="74"/>
      <c r="Q78" s="74"/>
      <c r="R78" s="74"/>
      <c r="S78" s="74"/>
      <c r="T78" s="74"/>
      <c r="U78" s="74"/>
      <c r="V78" s="74"/>
      <c r="W78" s="74"/>
      <c r="X78" s="74"/>
    </row>
    <row r="79" customFormat="false" ht="25.5" hidden="false" customHeight="false" outlineLevel="0" collapsed="false">
      <c r="A79" s="61" t="s">
        <v>187</v>
      </c>
      <c r="B79" s="75" t="s">
        <v>188</v>
      </c>
      <c r="C79" s="63" t="s">
        <v>199</v>
      </c>
      <c r="D79" s="64" t="s">
        <v>184</v>
      </c>
      <c r="E79" s="65" t="n">
        <f aca="false">Q79</f>
        <v>0</v>
      </c>
      <c r="F79" s="66" t="n">
        <f aca="false">Orçamentaria!F79</f>
        <v>147043.59</v>
      </c>
      <c r="G79" s="67" t="n">
        <f aca="false">TRUNC(F79+(F79*$H$9),2)</f>
        <v>191406.64</v>
      </c>
      <c r="H79" s="68" t="n">
        <f aca="false">TRUNC(E79*G79,2)</f>
        <v>0</v>
      </c>
      <c r="I79" s="69" t="n">
        <f aca="false">H79/$H$81</f>
        <v>0</v>
      </c>
      <c r="K79" s="31" t="n">
        <v>0</v>
      </c>
      <c r="L79" s="31" t="n">
        <v>0</v>
      </c>
      <c r="M79" s="74" t="n">
        <v>0</v>
      </c>
      <c r="N79" s="74" t="n">
        <v>0</v>
      </c>
      <c r="O79" s="74" t="n">
        <v>0</v>
      </c>
      <c r="P79" s="74" t="n">
        <v>0</v>
      </c>
      <c r="Q79" s="74" t="n">
        <v>0</v>
      </c>
      <c r="R79" s="74" t="n">
        <v>0</v>
      </c>
      <c r="S79" s="74" t="n">
        <v>0</v>
      </c>
      <c r="T79" s="74" t="n">
        <v>0</v>
      </c>
      <c r="U79" s="74" t="n">
        <v>0</v>
      </c>
      <c r="V79" s="74" t="n">
        <v>0</v>
      </c>
      <c r="W79" s="74" t="n">
        <v>0</v>
      </c>
      <c r="X79" s="74" t="n">
        <v>1</v>
      </c>
    </row>
    <row r="80" customFormat="false" ht="26.25" hidden="false" customHeight="false" outlineLevel="0" collapsed="false">
      <c r="A80" s="61" t="s">
        <v>190</v>
      </c>
      <c r="B80" s="75" t="s">
        <v>191</v>
      </c>
      <c r="C80" s="63" t="s">
        <v>200</v>
      </c>
      <c r="D80" s="64" t="s">
        <v>184</v>
      </c>
      <c r="E80" s="65" t="n">
        <f aca="false">Q80</f>
        <v>0</v>
      </c>
      <c r="F80" s="66" t="n">
        <f aca="false">Orçamentaria!F80</f>
        <v>12715.25</v>
      </c>
      <c r="G80" s="67" t="n">
        <f aca="false">TRUNC(F80+(F80*$H$9),2)</f>
        <v>16551.44</v>
      </c>
      <c r="H80" s="68" t="n">
        <f aca="false">TRUNC(E80*G80,2)</f>
        <v>0</v>
      </c>
      <c r="I80" s="69" t="n">
        <f aca="false">H80/$H$81</f>
        <v>0</v>
      </c>
      <c r="K80" s="31" t="n">
        <v>0</v>
      </c>
      <c r="L80" s="31" t="n">
        <v>0</v>
      </c>
      <c r="M80" s="52" t="n">
        <v>0</v>
      </c>
      <c r="N80" s="52" t="n">
        <v>0</v>
      </c>
      <c r="O80" s="52" t="n">
        <v>0</v>
      </c>
      <c r="P80" s="52" t="n">
        <v>0</v>
      </c>
      <c r="Q80" s="52" t="n">
        <v>0</v>
      </c>
      <c r="R80" s="52" t="n">
        <v>0</v>
      </c>
      <c r="S80" s="52" t="n">
        <v>0</v>
      </c>
      <c r="T80" s="52" t="n">
        <v>0</v>
      </c>
      <c r="U80" s="52" t="n">
        <v>0</v>
      </c>
      <c r="V80" s="52" t="n">
        <v>0</v>
      </c>
      <c r="W80" s="52" t="n">
        <v>0</v>
      </c>
      <c r="X80" s="52" t="n">
        <v>1</v>
      </c>
    </row>
    <row r="81" customFormat="false" ht="13.5" hidden="false" customHeight="true" outlineLevel="0" collapsed="false">
      <c r="A81" s="80" t="s">
        <v>193</v>
      </c>
      <c r="B81" s="80"/>
      <c r="C81" s="80"/>
      <c r="D81" s="80"/>
      <c r="E81" s="80"/>
      <c r="F81" s="80"/>
      <c r="G81" s="80"/>
      <c r="H81" s="81" t="n">
        <f aca="false">SUM(H12:H80)/2</f>
        <v>502655.23</v>
      </c>
    </row>
    <row r="82" customFormat="false" ht="12.75" hidden="false" customHeight="false" outlineLevel="0" collapsed="false">
      <c r="A82" s="82"/>
      <c r="B82" s="83"/>
      <c r="C82" s="83"/>
      <c r="D82" s="84"/>
      <c r="F82" s="2"/>
      <c r="G82" s="2"/>
      <c r="H82" s="2"/>
    </row>
    <row r="83" customFormat="false" ht="12.75" hidden="false" customHeight="false" outlineLevel="0" collapsed="false">
      <c r="A83" s="82"/>
      <c r="B83" s="83"/>
      <c r="C83" s="83"/>
      <c r="D83" s="84"/>
      <c r="E83" s="95" t="s">
        <v>201</v>
      </c>
      <c r="F83" s="2"/>
      <c r="G83" s="2"/>
      <c r="H83" s="2"/>
    </row>
    <row r="84" customFormat="false" ht="52.5" hidden="false" customHeight="true" outlineLevel="0" collapsed="false">
      <c r="A84" s="82"/>
      <c r="B84" s="83"/>
      <c r="C84" s="83"/>
      <c r="D84" s="83"/>
      <c r="E84" s="83"/>
      <c r="F84" s="83"/>
    </row>
    <row r="85" customFormat="false" ht="12.75" hidden="false" customHeight="false" outlineLevel="0" collapsed="false">
      <c r="A85" s="89"/>
      <c r="B85" s="89"/>
      <c r="C85" s="89"/>
      <c r="D85" s="89"/>
      <c r="E85" s="89"/>
      <c r="F85" s="89"/>
      <c r="G85" s="89"/>
      <c r="H85" s="89"/>
    </row>
    <row r="86" customFormat="false" ht="12.75" hidden="false" customHeight="false" outlineLevel="0" collapsed="false">
      <c r="A86" s="90"/>
      <c r="B86" s="90"/>
      <c r="C86" s="90"/>
      <c r="D86" s="90"/>
      <c r="E86" s="90"/>
      <c r="F86" s="90"/>
      <c r="G86" s="90"/>
      <c r="H86" s="90"/>
    </row>
    <row r="87" customFormat="false" ht="12.75" hidden="false" customHeight="false" outlineLevel="0" collapsed="false">
      <c r="A87" s="89"/>
      <c r="B87" s="89"/>
      <c r="C87" s="89"/>
      <c r="D87" s="89"/>
      <c r="E87" s="89"/>
      <c r="F87" s="89"/>
      <c r="G87" s="89"/>
      <c r="H87" s="89"/>
    </row>
    <row r="89" customFormat="false" ht="12.75" hidden="false" customHeight="false" outlineLevel="0" collapsed="false">
      <c r="H89" s="91"/>
    </row>
    <row r="90" customFormat="false" ht="12.75" hidden="false" customHeight="false" outlineLevel="0" collapsed="false">
      <c r="H90" s="91"/>
    </row>
  </sheetData>
  <mergeCells count="36">
    <mergeCell ref="A1:B1"/>
    <mergeCell ref="C1:H1"/>
    <mergeCell ref="K1:K7"/>
    <mergeCell ref="L1:L7"/>
    <mergeCell ref="M1:M7"/>
    <mergeCell ref="N1:N7"/>
    <mergeCell ref="O1:O7"/>
    <mergeCell ref="P1:P7"/>
    <mergeCell ref="Q1:Q7"/>
    <mergeCell ref="R1:R7"/>
    <mergeCell ref="S1:S7"/>
    <mergeCell ref="T1:T7"/>
    <mergeCell ref="U1:U7"/>
    <mergeCell ref="V1:V7"/>
    <mergeCell ref="W1:W7"/>
    <mergeCell ref="X1:X7"/>
    <mergeCell ref="A2:H2"/>
    <mergeCell ref="A3:H3"/>
    <mergeCell ref="A5:E5"/>
    <mergeCell ref="F5:H5"/>
    <mergeCell ref="A6:E6"/>
    <mergeCell ref="F6:H6"/>
    <mergeCell ref="B7:C7"/>
    <mergeCell ref="E7:H7"/>
    <mergeCell ref="A8:D8"/>
    <mergeCell ref="E8:E9"/>
    <mergeCell ref="F8:F9"/>
    <mergeCell ref="U8:W8"/>
    <mergeCell ref="A9:D9"/>
    <mergeCell ref="A10:H10"/>
    <mergeCell ref="A81:G81"/>
    <mergeCell ref="B82:C82"/>
    <mergeCell ref="C84:F84"/>
    <mergeCell ref="A85:H85"/>
    <mergeCell ref="A86:H86"/>
    <mergeCell ref="A87:H87"/>
  </mergeCells>
  <conditionalFormatting sqref="D74 D77 D23 D18 D12 D64">
    <cfRule type="cellIs" priority="2" operator="equal" aboveAverage="0" equalAverage="0" bottom="0" percent="0" rank="0" text="" dxfId="7">
      <formula>0</formula>
    </cfRule>
  </conditionalFormatting>
  <dataValidations count="1">
    <dataValidation allowBlank="true" errorStyle="stop" operator="between" prompt="A frente de obra é uma porção física da obra. Exemplos: Única; Rua A; Rua B; Trecho 01; Trecho 02; 1º Andar; 2º Andar; Copa; Banheiro" showDropDown="false" showErrorMessage="true" showInputMessage="true" sqref="K1" type="none">
      <formula1>0</formula1>
      <formula2>0</formula2>
    </dataValidation>
  </dataValidations>
  <printOptions headings="false" gridLines="false" gridLinesSet="true" horizontalCentered="true" verticalCentered="false"/>
  <pageMargins left="0.39375" right="0.39375" top="0.39375" bottom="0.196527777777778" header="0.511811023622047" footer="0.511811023622047"/>
  <pageSetup paperSize="9" scale="66" fitToWidth="1" fitToHeight="1" pageOrder="downThenOver" orientation="portrait" blackAndWhite="false" draft="false" cellComments="none" horizontalDpi="300" verticalDpi="300" copies="1"/>
  <headerFooter differentFirst="false" differentOddEven="false">
    <oddHeader/>
    <oddFooter/>
  </headerFooter>
  <rowBreaks count="1" manualBreakCount="1">
    <brk id="87" man="true" max="16383" min="0"/>
  </row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X90"/>
  <sheetViews>
    <sheetView showFormulas="false" showGridLines="false" showRowColHeaders="true" showZeros="false" rightToLeft="false" tabSelected="false" showOutlineSymbols="true" defaultGridColor="true" view="pageBreakPreview" topLeftCell="A1" colorId="64" zoomScale="100" zoomScaleNormal="100" zoomScalePageLayoutView="100" workbookViewId="0">
      <selection pane="topLeft" activeCell="C17" activeCellId="0" sqref="C17"/>
    </sheetView>
  </sheetViews>
  <sheetFormatPr defaultColWidth="9.1484375" defaultRowHeight="12.75" zeroHeight="false" outlineLevelRow="0" outlineLevelCol="0"/>
  <cols>
    <col collapsed="false" customWidth="true" hidden="false" outlineLevel="0" max="1" min="1" style="1" width="8.71"/>
    <col collapsed="false" customWidth="true" hidden="false" outlineLevel="0" max="2" min="2" style="1" width="15.57"/>
    <col collapsed="false" customWidth="true" hidden="false" outlineLevel="0" max="3" min="3" style="1" width="53.57"/>
    <col collapsed="false" customWidth="true" hidden="false" outlineLevel="0" max="4" min="4" style="1" width="9.57"/>
    <col collapsed="false" customWidth="true" hidden="false" outlineLevel="0" max="5" min="5" style="2" width="11.71"/>
    <col collapsed="false" customWidth="true" hidden="false" outlineLevel="0" max="6" min="6" style="3" width="13.42"/>
    <col collapsed="false" customWidth="true" hidden="false" outlineLevel="0" max="7" min="7" style="3" width="11.71"/>
    <col collapsed="false" customWidth="true" hidden="false" outlineLevel="0" max="8" min="8" style="3" width="13.71"/>
    <col collapsed="false" customWidth="true" hidden="false" outlineLevel="0" max="9" min="9" style="4" width="12.71"/>
    <col collapsed="false" customWidth="true" hidden="true" outlineLevel="0" max="11" min="11" style="6" width="12.15"/>
    <col collapsed="false" customWidth="true" hidden="true" outlineLevel="0" max="12" min="12" style="6" width="11.53"/>
    <col collapsed="false" customWidth="true" hidden="true" outlineLevel="0" max="17" min="13" style="7" width="11.53"/>
    <col collapsed="false" customWidth="false" hidden="false" outlineLevel="0" max="24" min="18" style="7" width="9.14"/>
  </cols>
  <sheetData>
    <row r="1" customFormat="false" ht="12.75" hidden="false" customHeight="true" outlineLevel="0" collapsed="false">
      <c r="A1" s="8"/>
      <c r="B1" s="8"/>
      <c r="C1" s="9"/>
      <c r="D1" s="9"/>
      <c r="E1" s="9"/>
      <c r="F1" s="9"/>
      <c r="G1" s="9"/>
      <c r="H1" s="9"/>
      <c r="K1" s="10" t="s">
        <v>0</v>
      </c>
      <c r="L1" s="10" t="s">
        <v>1</v>
      </c>
      <c r="M1" s="10" t="s">
        <v>2</v>
      </c>
      <c r="N1" s="10" t="s">
        <v>3</v>
      </c>
      <c r="O1" s="10" t="s">
        <v>4</v>
      </c>
      <c r="P1" s="10" t="s">
        <v>5</v>
      </c>
      <c r="Q1" s="10" t="s">
        <v>6</v>
      </c>
      <c r="R1" s="10" t="s">
        <v>7</v>
      </c>
      <c r="S1" s="10" t="s">
        <v>8</v>
      </c>
      <c r="T1" s="10" t="s">
        <v>9</v>
      </c>
      <c r="U1" s="10" t="s">
        <v>10</v>
      </c>
      <c r="V1" s="10" t="s">
        <v>11</v>
      </c>
      <c r="W1" s="10" t="s">
        <v>12</v>
      </c>
      <c r="X1" s="10" t="s">
        <v>13</v>
      </c>
    </row>
    <row r="2" customFormat="false" ht="42.75" hidden="false" customHeight="true" outlineLevel="0" collapsed="false">
      <c r="A2" s="11"/>
      <c r="B2" s="11"/>
      <c r="C2" s="11"/>
      <c r="D2" s="11"/>
      <c r="E2" s="11"/>
      <c r="F2" s="11"/>
      <c r="G2" s="11"/>
      <c r="H2" s="11"/>
      <c r="K2" s="10"/>
      <c r="L2" s="10"/>
      <c r="M2" s="10"/>
      <c r="N2" s="10"/>
      <c r="O2" s="10"/>
      <c r="P2" s="10"/>
      <c r="Q2" s="10"/>
      <c r="R2" s="10"/>
      <c r="S2" s="10"/>
      <c r="T2" s="10"/>
      <c r="U2" s="10"/>
      <c r="V2" s="10"/>
      <c r="W2" s="10"/>
      <c r="X2" s="10"/>
    </row>
    <row r="3" customFormat="false" ht="13.5" hidden="false" customHeight="false" outlineLevel="0" collapsed="false">
      <c r="A3" s="12" t="s">
        <v>14</v>
      </c>
      <c r="B3" s="12"/>
      <c r="C3" s="12"/>
      <c r="D3" s="12"/>
      <c r="E3" s="12"/>
      <c r="F3" s="12"/>
      <c r="G3" s="12"/>
      <c r="H3" s="12"/>
      <c r="K3" s="10"/>
      <c r="L3" s="10"/>
      <c r="M3" s="10"/>
      <c r="N3" s="10"/>
      <c r="O3" s="10"/>
      <c r="P3" s="10"/>
      <c r="Q3" s="10"/>
      <c r="R3" s="10"/>
      <c r="S3" s="10"/>
      <c r="T3" s="10"/>
      <c r="U3" s="10"/>
      <c r="V3" s="10"/>
      <c r="W3" s="10"/>
      <c r="X3" s="10"/>
    </row>
    <row r="4" customFormat="false" ht="13.5" hidden="false" customHeight="false" outlineLevel="0" collapsed="false">
      <c r="A4" s="13"/>
      <c r="B4" s="14"/>
      <c r="C4" s="14"/>
      <c r="D4" s="14"/>
      <c r="E4" s="15"/>
      <c r="F4" s="14"/>
      <c r="G4" s="14"/>
      <c r="H4" s="16"/>
      <c r="K4" s="10"/>
      <c r="L4" s="10"/>
      <c r="M4" s="10"/>
      <c r="N4" s="10"/>
      <c r="O4" s="10"/>
      <c r="P4" s="10"/>
      <c r="Q4" s="10"/>
      <c r="R4" s="10"/>
      <c r="S4" s="10"/>
      <c r="T4" s="10"/>
      <c r="U4" s="10"/>
      <c r="V4" s="10"/>
      <c r="W4" s="10"/>
      <c r="X4" s="10"/>
    </row>
    <row r="5" customFormat="false" ht="12.75" hidden="false" customHeight="false" outlineLevel="0" collapsed="false">
      <c r="A5" s="17" t="s">
        <v>15</v>
      </c>
      <c r="B5" s="17"/>
      <c r="C5" s="17"/>
      <c r="D5" s="17"/>
      <c r="E5" s="17"/>
      <c r="F5" s="18" t="s">
        <v>16</v>
      </c>
      <c r="G5" s="18"/>
      <c r="H5" s="18"/>
      <c r="K5" s="10"/>
      <c r="L5" s="10"/>
      <c r="M5" s="10"/>
      <c r="N5" s="10"/>
      <c r="O5" s="10"/>
      <c r="P5" s="10"/>
      <c r="Q5" s="10"/>
      <c r="R5" s="10"/>
      <c r="S5" s="10"/>
      <c r="T5" s="10"/>
      <c r="U5" s="10"/>
      <c r="V5" s="10"/>
      <c r="W5" s="10"/>
      <c r="X5" s="10"/>
    </row>
    <row r="6" customFormat="false" ht="12.75" hidden="false" customHeight="false" outlineLevel="0" collapsed="false">
      <c r="A6" s="21" t="s">
        <v>196</v>
      </c>
      <c r="B6" s="21"/>
      <c r="C6" s="21"/>
      <c r="D6" s="21"/>
      <c r="E6" s="21"/>
      <c r="F6" s="22" t="str">
        <f aca="false">Orçamentaria!F6</f>
        <v>DATA: DEZEMBRO/2024</v>
      </c>
      <c r="G6" s="22"/>
      <c r="H6" s="22"/>
      <c r="K6" s="10"/>
      <c r="L6" s="10"/>
      <c r="M6" s="10"/>
      <c r="N6" s="10"/>
      <c r="O6" s="10"/>
      <c r="P6" s="10"/>
      <c r="Q6" s="10"/>
      <c r="R6" s="10"/>
      <c r="S6" s="10"/>
      <c r="T6" s="10"/>
      <c r="U6" s="10"/>
      <c r="V6" s="10"/>
      <c r="W6" s="10"/>
      <c r="X6" s="10"/>
    </row>
    <row r="7" customFormat="false" ht="15" hidden="false" customHeight="true" outlineLevel="0" collapsed="false">
      <c r="A7" s="92" t="s">
        <v>197</v>
      </c>
      <c r="B7" s="96" t="str">
        <f aca="false">R1</f>
        <v>RUA SANDRO C. SOUZA</v>
      </c>
      <c r="C7" s="96"/>
      <c r="D7" s="94"/>
      <c r="E7" s="25" t="s">
        <v>22</v>
      </c>
      <c r="F7" s="25"/>
      <c r="G7" s="25"/>
      <c r="H7" s="25"/>
      <c r="K7" s="10"/>
      <c r="L7" s="10"/>
      <c r="M7" s="10"/>
      <c r="N7" s="10"/>
      <c r="O7" s="10"/>
      <c r="P7" s="10"/>
      <c r="Q7" s="10"/>
      <c r="R7" s="10"/>
      <c r="S7" s="10"/>
      <c r="T7" s="10"/>
      <c r="U7" s="10"/>
      <c r="V7" s="10"/>
      <c r="W7" s="10"/>
      <c r="X7" s="10"/>
    </row>
    <row r="8" customFormat="false" ht="12.75" hidden="false" customHeight="false" outlineLevel="0" collapsed="false">
      <c r="A8" s="26" t="str">
        <f aca="false">Orçamentaria!A8</f>
        <v>MÊS DE REFERÊNCIA: SINAPI OUT/24, SETOP JUL/24, SUDECAP JUL/24,  SICRO JUL/24</v>
      </c>
      <c r="B8" s="26"/>
      <c r="C8" s="26"/>
      <c r="D8" s="26"/>
      <c r="E8" s="27" t="s">
        <v>25</v>
      </c>
      <c r="F8" s="28" t="s">
        <v>26</v>
      </c>
      <c r="G8" s="29"/>
      <c r="H8" s="30" t="s">
        <v>27</v>
      </c>
      <c r="K8" s="31"/>
      <c r="L8" s="31"/>
      <c r="M8" s="31" t="n">
        <v>1</v>
      </c>
      <c r="N8" s="31" t="n">
        <v>2</v>
      </c>
      <c r="O8" s="31" t="n">
        <v>3</v>
      </c>
      <c r="P8" s="31" t="n">
        <v>4</v>
      </c>
      <c r="Q8" s="31" t="n">
        <v>5</v>
      </c>
      <c r="R8" s="31" t="n">
        <v>6</v>
      </c>
      <c r="S8" s="31" t="n">
        <v>7</v>
      </c>
      <c r="T8" s="31" t="n">
        <v>8</v>
      </c>
      <c r="U8" s="31" t="n">
        <v>9</v>
      </c>
      <c r="V8" s="31"/>
      <c r="W8" s="31"/>
      <c r="X8" s="31"/>
    </row>
    <row r="9" customFormat="false" ht="13.5" hidden="false" customHeight="true" outlineLevel="0" collapsed="false">
      <c r="A9" s="32" t="s">
        <v>29</v>
      </c>
      <c r="B9" s="32"/>
      <c r="C9" s="32"/>
      <c r="D9" s="32"/>
      <c r="E9" s="27"/>
      <c r="F9" s="28"/>
      <c r="G9" s="33"/>
      <c r="H9" s="34" t="n">
        <v>0.3017</v>
      </c>
      <c r="I9" s="35" t="n">
        <f aca="false">1+1*H9</f>
        <v>1.3017</v>
      </c>
    </row>
    <row r="10" customFormat="false" ht="13.5" hidden="false" customHeight="false" outlineLevel="0" collapsed="false">
      <c r="A10" s="36"/>
      <c r="B10" s="36"/>
      <c r="C10" s="36"/>
      <c r="D10" s="36"/>
      <c r="E10" s="36"/>
      <c r="F10" s="36"/>
      <c r="G10" s="36"/>
      <c r="H10" s="36"/>
    </row>
    <row r="11" customFormat="false" ht="38.25" hidden="false" customHeight="false" outlineLevel="0" collapsed="false">
      <c r="A11" s="37" t="s">
        <v>32</v>
      </c>
      <c r="B11" s="38" t="s">
        <v>33</v>
      </c>
      <c r="C11" s="38" t="s">
        <v>34</v>
      </c>
      <c r="D11" s="38" t="s">
        <v>35</v>
      </c>
      <c r="E11" s="39" t="s">
        <v>36</v>
      </c>
      <c r="F11" s="40" t="s">
        <v>37</v>
      </c>
      <c r="G11" s="40" t="s">
        <v>38</v>
      </c>
      <c r="H11" s="41" t="s">
        <v>39</v>
      </c>
    </row>
    <row r="12" customFormat="false" ht="12.75" hidden="false" customHeight="false" outlineLevel="0" collapsed="false">
      <c r="A12" s="44" t="n">
        <v>1</v>
      </c>
      <c r="B12" s="45"/>
      <c r="C12" s="46" t="s">
        <v>0</v>
      </c>
      <c r="D12" s="47"/>
      <c r="E12" s="48"/>
      <c r="F12" s="49"/>
      <c r="G12" s="50" t="n">
        <v>0</v>
      </c>
      <c r="H12" s="51" t="n">
        <f aca="false">SUM(H14:H17)</f>
        <v>0</v>
      </c>
    </row>
    <row r="13" s="4" customFormat="true" ht="12.75" hidden="false" customHeight="true" outlineLevel="0" collapsed="false">
      <c r="A13" s="53" t="s">
        <v>42</v>
      </c>
      <c r="B13" s="54"/>
      <c r="C13" s="55" t="s">
        <v>0</v>
      </c>
      <c r="D13" s="54"/>
      <c r="E13" s="56"/>
      <c r="F13" s="57"/>
      <c r="G13" s="57" t="n">
        <v>0</v>
      </c>
      <c r="H13" s="58" t="n">
        <v>0</v>
      </c>
      <c r="I13" s="59"/>
      <c r="K13" s="6"/>
      <c r="L13" s="6"/>
      <c r="M13" s="19"/>
      <c r="N13" s="19"/>
      <c r="O13" s="19"/>
      <c r="P13" s="19"/>
      <c r="Q13" s="19"/>
      <c r="R13" s="19"/>
      <c r="S13" s="19"/>
      <c r="T13" s="19"/>
      <c r="U13" s="19"/>
      <c r="V13" s="19"/>
      <c r="W13" s="19"/>
      <c r="X13" s="19"/>
    </row>
    <row r="14" customFormat="false" ht="12.75" hidden="false" customHeight="false" outlineLevel="0" collapsed="false">
      <c r="A14" s="61" t="s">
        <v>43</v>
      </c>
      <c r="B14" s="62" t="s">
        <v>44</v>
      </c>
      <c r="C14" s="63" t="s">
        <v>45</v>
      </c>
      <c r="D14" s="64" t="s">
        <v>46</v>
      </c>
      <c r="E14" s="65" t="n">
        <f aca="false">R14</f>
        <v>0</v>
      </c>
      <c r="F14" s="66" t="n">
        <f aca="false">Orçamentaria!F14</f>
        <v>1670.48</v>
      </c>
      <c r="G14" s="67" t="n">
        <f aca="false">TRUNC(F14+(F14*$H$9),2)</f>
        <v>2174.46</v>
      </c>
      <c r="H14" s="68" t="n">
        <f aca="false">TRUNC(E14*G14,2)</f>
        <v>0</v>
      </c>
      <c r="I14" s="69" t="n">
        <f aca="false">H14/$H$81</f>
        <v>0</v>
      </c>
      <c r="K14" s="31" t="n">
        <v>1</v>
      </c>
      <c r="L14" s="31" t="n">
        <v>0</v>
      </c>
      <c r="M14" s="74" t="n">
        <v>0</v>
      </c>
      <c r="N14" s="74" t="n">
        <v>0</v>
      </c>
      <c r="O14" s="74" t="n">
        <v>0</v>
      </c>
      <c r="P14" s="74" t="n">
        <v>0</v>
      </c>
      <c r="Q14" s="74" t="n">
        <v>0</v>
      </c>
      <c r="R14" s="74" t="n">
        <v>0</v>
      </c>
      <c r="S14" s="74" t="n">
        <v>0</v>
      </c>
      <c r="T14" s="74" t="n">
        <v>0</v>
      </c>
      <c r="U14" s="74" t="n">
        <v>0</v>
      </c>
      <c r="V14" s="74" t="n">
        <v>0</v>
      </c>
      <c r="W14" s="74" t="n">
        <v>0</v>
      </c>
      <c r="X14" s="74" t="n">
        <v>0</v>
      </c>
    </row>
    <row r="15" customFormat="false" ht="25.5" hidden="false" customHeight="false" outlineLevel="0" collapsed="false">
      <c r="A15" s="61" t="s">
        <v>47</v>
      </c>
      <c r="B15" s="62" t="s">
        <v>48</v>
      </c>
      <c r="C15" s="63" t="s">
        <v>49</v>
      </c>
      <c r="D15" s="64" t="s">
        <v>50</v>
      </c>
      <c r="E15" s="65" t="n">
        <f aca="false">R15</f>
        <v>0</v>
      </c>
      <c r="F15" s="66" t="n">
        <f aca="false">Orçamentaria!F15</f>
        <v>1858.45</v>
      </c>
      <c r="G15" s="67" t="n">
        <f aca="false">TRUNC(F15+(F15*$H$9),2)</f>
        <v>2419.14</v>
      </c>
      <c r="H15" s="68" t="n">
        <f aca="false">TRUNC(E15*G15,2)</f>
        <v>0</v>
      </c>
      <c r="I15" s="69" t="n">
        <f aca="false">H15/$H$81</f>
        <v>0</v>
      </c>
      <c r="K15" s="31" t="n">
        <v>3</v>
      </c>
      <c r="L15" s="31" t="n">
        <v>0</v>
      </c>
      <c r="M15" s="74" t="n">
        <v>0</v>
      </c>
      <c r="N15" s="74" t="n">
        <v>0</v>
      </c>
      <c r="O15" s="74" t="n">
        <v>0</v>
      </c>
      <c r="P15" s="74" t="n">
        <v>0</v>
      </c>
      <c r="Q15" s="74" t="n">
        <v>0</v>
      </c>
      <c r="R15" s="74" t="n">
        <v>0</v>
      </c>
      <c r="S15" s="74" t="n">
        <v>0</v>
      </c>
      <c r="T15" s="74" t="n">
        <v>0</v>
      </c>
      <c r="U15" s="74" t="n">
        <v>0</v>
      </c>
      <c r="V15" s="74" t="n">
        <v>0</v>
      </c>
      <c r="W15" s="74" t="n">
        <v>0</v>
      </c>
      <c r="X15" s="74" t="n">
        <v>0</v>
      </c>
    </row>
    <row r="16" customFormat="false" ht="12.8" hidden="false" customHeight="false" outlineLevel="0" collapsed="false">
      <c r="A16" s="61" t="s">
        <v>51</v>
      </c>
      <c r="B16" s="75" t="n">
        <v>34498</v>
      </c>
      <c r="C16" s="63" t="s">
        <v>198</v>
      </c>
      <c r="D16" s="64" t="s">
        <v>46</v>
      </c>
      <c r="E16" s="65" t="n">
        <f aca="false">R16</f>
        <v>0</v>
      </c>
      <c r="F16" s="66" t="n">
        <f aca="false">Orçamentaria!F16</f>
        <v>118.07</v>
      </c>
      <c r="G16" s="67" t="n">
        <f aca="false">TRUNC(F16+(F16*$H$9),2)</f>
        <v>153.69</v>
      </c>
      <c r="H16" s="68" t="n">
        <f aca="false">TRUNC(E16*G16,2)</f>
        <v>0</v>
      </c>
      <c r="I16" s="69" t="n">
        <f aca="false">H16/$H$81</f>
        <v>0</v>
      </c>
      <c r="K16" s="31" t="n">
        <v>100</v>
      </c>
      <c r="L16" s="31" t="n">
        <v>0</v>
      </c>
      <c r="M16" s="74" t="n">
        <v>0</v>
      </c>
      <c r="N16" s="74" t="n">
        <v>0</v>
      </c>
      <c r="O16" s="74" t="n">
        <v>0</v>
      </c>
      <c r="P16" s="74" t="n">
        <v>0</v>
      </c>
      <c r="Q16" s="74" t="n">
        <v>0</v>
      </c>
      <c r="R16" s="74" t="n">
        <v>0</v>
      </c>
      <c r="S16" s="74" t="n">
        <v>0</v>
      </c>
      <c r="T16" s="74" t="n">
        <v>0</v>
      </c>
      <c r="U16" s="74" t="n">
        <v>0</v>
      </c>
      <c r="V16" s="74" t="n">
        <v>0</v>
      </c>
      <c r="W16" s="74" t="n">
        <v>0</v>
      </c>
      <c r="X16" s="74" t="n">
        <v>0</v>
      </c>
    </row>
    <row r="17" customFormat="false" ht="12.75" hidden="false" customHeight="false" outlineLevel="0" collapsed="false">
      <c r="A17" s="61" t="s">
        <v>53</v>
      </c>
      <c r="B17" s="75" t="s">
        <v>54</v>
      </c>
      <c r="C17" s="63" t="s">
        <v>55</v>
      </c>
      <c r="D17" s="64" t="s">
        <v>46</v>
      </c>
      <c r="E17" s="65" t="n">
        <f aca="false">R17</f>
        <v>0</v>
      </c>
      <c r="F17" s="66" t="n">
        <f aca="false">Orçamentaria!F17</f>
        <v>480</v>
      </c>
      <c r="G17" s="67" t="n">
        <f aca="false">TRUNC(F17+(F17*$H$9),2)</f>
        <v>624.81</v>
      </c>
      <c r="H17" s="68" t="n">
        <f aca="false">TRUNC(E17*G17,2)</f>
        <v>0</v>
      </c>
      <c r="I17" s="69" t="n">
        <f aca="false">H17/$H$81</f>
        <v>0</v>
      </c>
      <c r="K17" s="31" t="n">
        <v>28</v>
      </c>
      <c r="L17" s="31" t="n">
        <v>0</v>
      </c>
      <c r="M17" s="74" t="n">
        <v>0</v>
      </c>
      <c r="N17" s="74" t="n">
        <v>0</v>
      </c>
      <c r="O17" s="74" t="n">
        <v>0</v>
      </c>
      <c r="P17" s="74" t="n">
        <v>0</v>
      </c>
      <c r="Q17" s="74" t="n">
        <v>0</v>
      </c>
      <c r="R17" s="74" t="n">
        <v>0</v>
      </c>
      <c r="S17" s="74" t="n">
        <v>0</v>
      </c>
      <c r="T17" s="74" t="n">
        <v>0</v>
      </c>
      <c r="U17" s="74" t="n">
        <v>0</v>
      </c>
      <c r="V17" s="74" t="n">
        <v>0</v>
      </c>
      <c r="W17" s="74" t="n">
        <v>0</v>
      </c>
      <c r="X17" s="74" t="n">
        <v>0</v>
      </c>
    </row>
    <row r="18" customFormat="false" ht="12.75" hidden="false" customHeight="false" outlineLevel="0" collapsed="false">
      <c r="A18" s="44" t="n">
        <v>2</v>
      </c>
      <c r="B18" s="45"/>
      <c r="C18" s="46" t="s">
        <v>56</v>
      </c>
      <c r="D18" s="47"/>
      <c r="E18" s="48"/>
      <c r="F18" s="49"/>
      <c r="G18" s="50"/>
      <c r="H18" s="51" t="n">
        <f aca="false">SUM(H19:H22)</f>
        <v>150393.602</v>
      </c>
      <c r="I18" s="77"/>
      <c r="K18" s="31"/>
      <c r="L18" s="31"/>
      <c r="M18" s="74"/>
      <c r="N18" s="74"/>
      <c r="O18" s="74"/>
      <c r="P18" s="74"/>
      <c r="Q18" s="74"/>
      <c r="R18" s="74"/>
      <c r="S18" s="74"/>
      <c r="T18" s="74"/>
      <c r="U18" s="74"/>
      <c r="V18" s="74"/>
      <c r="W18" s="74"/>
      <c r="X18" s="74"/>
    </row>
    <row r="19" customFormat="false" ht="12.75" hidden="false" customHeight="false" outlineLevel="0" collapsed="false">
      <c r="A19" s="61" t="s">
        <v>57</v>
      </c>
      <c r="B19" s="75" t="n">
        <v>4011353</v>
      </c>
      <c r="C19" s="63" t="s">
        <v>58</v>
      </c>
      <c r="D19" s="64" t="s">
        <v>50</v>
      </c>
      <c r="E19" s="65" t="n">
        <f aca="false">R19</f>
        <v>1314.79</v>
      </c>
      <c r="F19" s="66" t="n">
        <f aca="false">Orçamentaria!F19</f>
        <v>0.27</v>
      </c>
      <c r="G19" s="67" t="n">
        <f aca="false">TRUNC(F19+(F19*$H$9),2)</f>
        <v>0.35</v>
      </c>
      <c r="H19" s="68" t="n">
        <f aca="false">TRUNC(E19*G19,2)</f>
        <v>460.17</v>
      </c>
      <c r="I19" s="69" t="n">
        <f aca="false">H19/$H$81</f>
        <v>0.00234634011477992</v>
      </c>
      <c r="K19" s="31" t="n">
        <v>0</v>
      </c>
      <c r="L19" s="31" t="n">
        <v>0</v>
      </c>
      <c r="M19" s="74" t="n">
        <v>1078.27</v>
      </c>
      <c r="N19" s="74" t="n">
        <v>3602.41</v>
      </c>
      <c r="O19" s="74" t="n">
        <v>1145.13</v>
      </c>
      <c r="P19" s="74" t="n">
        <v>832.32</v>
      </c>
      <c r="Q19" s="74" t="n">
        <v>3653.56</v>
      </c>
      <c r="R19" s="74" t="n">
        <v>1314.79</v>
      </c>
      <c r="S19" s="74" t="n">
        <v>3998.88</v>
      </c>
      <c r="T19" s="74" t="n">
        <v>8199.2</v>
      </c>
      <c r="U19" s="74" t="n">
        <v>0</v>
      </c>
      <c r="V19" s="74" t="n">
        <v>0</v>
      </c>
      <c r="W19" s="74" t="n">
        <v>0</v>
      </c>
      <c r="X19" s="74" t="n">
        <v>0</v>
      </c>
    </row>
    <row r="20" customFormat="false" ht="38.25" hidden="false" customHeight="false" outlineLevel="0" collapsed="false">
      <c r="A20" s="61" t="s">
        <v>59</v>
      </c>
      <c r="B20" s="75" t="n">
        <v>102330</v>
      </c>
      <c r="C20" s="63" t="s">
        <v>60</v>
      </c>
      <c r="D20" s="64" t="s">
        <v>61</v>
      </c>
      <c r="E20" s="65" t="n">
        <f aca="false">R20</f>
        <v>18.790321285</v>
      </c>
      <c r="F20" s="66" t="n">
        <f aca="false">Orçamentaria!F20</f>
        <v>1.39</v>
      </c>
      <c r="G20" s="67" t="n">
        <f aca="false">TRUNC(F20+(F20*$H$9),2)</f>
        <v>1.8</v>
      </c>
      <c r="H20" s="68" t="n">
        <f aca="false">TRUNC(E20*G20,3)</f>
        <v>33.822</v>
      </c>
      <c r="I20" s="69" t="n">
        <f aca="false">H20/$H$81</f>
        <v>0.000172453474503089</v>
      </c>
      <c r="K20" s="31" t="n">
        <v>0</v>
      </c>
      <c r="L20" s="31" t="n">
        <v>0</v>
      </c>
      <c r="M20" s="74" t="n">
        <v>15.410095705</v>
      </c>
      <c r="N20" s="74" t="n">
        <v>51.483842515</v>
      </c>
      <c r="O20" s="74" t="n">
        <v>16.42345446</v>
      </c>
      <c r="P20" s="74" t="n">
        <v>11.9791656</v>
      </c>
      <c r="Q20" s="74" t="n">
        <v>52.5838623</v>
      </c>
      <c r="R20" s="74" t="n">
        <v>18.790321285</v>
      </c>
      <c r="S20" s="74" t="n">
        <v>57.75582384</v>
      </c>
      <c r="T20" s="74" t="n">
        <v>118.4210456</v>
      </c>
      <c r="U20" s="74" t="n">
        <v>0</v>
      </c>
      <c r="V20" s="74" t="n">
        <v>0</v>
      </c>
      <c r="W20" s="74" t="n">
        <v>0</v>
      </c>
      <c r="X20" s="74" t="n">
        <v>0</v>
      </c>
    </row>
    <row r="21" customFormat="false" ht="38.25" hidden="false" customHeight="false" outlineLevel="0" collapsed="false">
      <c r="A21" s="61" t="s">
        <v>62</v>
      </c>
      <c r="B21" s="75" t="n">
        <v>95995</v>
      </c>
      <c r="C21" s="63" t="s">
        <v>63</v>
      </c>
      <c r="D21" s="64" t="s">
        <v>64</v>
      </c>
      <c r="E21" s="65" t="n">
        <f aca="false">R21</f>
        <v>59.16555</v>
      </c>
      <c r="F21" s="66" t="n">
        <f aca="false">Orçamentaria!F21</f>
        <v>1878.3</v>
      </c>
      <c r="G21" s="67" t="n">
        <f aca="false">TRUNC(F21+(F21*$H$9),5)</f>
        <v>2444.98311</v>
      </c>
      <c r="H21" s="68" t="n">
        <f aca="false">TRUNC(E21*G21,2)</f>
        <v>144658.77</v>
      </c>
      <c r="I21" s="69" t="n">
        <f aca="false">H21/$H$81</f>
        <v>0.737594095672733</v>
      </c>
      <c r="K21" s="31" t="n">
        <v>0</v>
      </c>
      <c r="L21" s="31" t="n">
        <v>0</v>
      </c>
      <c r="M21" s="74" t="n">
        <v>48.52215</v>
      </c>
      <c r="N21" s="74" t="n">
        <v>162.10845</v>
      </c>
      <c r="O21" s="74" t="n">
        <v>51.53085</v>
      </c>
      <c r="P21" s="74" t="n">
        <v>37.4544</v>
      </c>
      <c r="Q21" s="74" t="n">
        <v>164.4102</v>
      </c>
      <c r="R21" s="74" t="n">
        <v>59.16555</v>
      </c>
      <c r="S21" s="74" t="n">
        <v>179.9496</v>
      </c>
      <c r="T21" s="74" t="n">
        <v>368.964</v>
      </c>
      <c r="U21" s="74" t="n">
        <v>0</v>
      </c>
      <c r="V21" s="74" t="n">
        <v>0</v>
      </c>
      <c r="W21" s="74" t="n">
        <v>0</v>
      </c>
      <c r="X21" s="74" t="n">
        <v>0</v>
      </c>
    </row>
    <row r="22" customFormat="false" ht="38.25" hidden="false" customHeight="false" outlineLevel="0" collapsed="false">
      <c r="A22" s="61" t="s">
        <v>65</v>
      </c>
      <c r="B22" s="75" t="n">
        <v>95875</v>
      </c>
      <c r="C22" s="63" t="s">
        <v>66</v>
      </c>
      <c r="D22" s="64" t="s">
        <v>67</v>
      </c>
      <c r="E22" s="65" t="n">
        <f aca="false">R22</f>
        <v>1674.39</v>
      </c>
      <c r="F22" s="66" t="n">
        <f aca="false">Orçamentaria!F22</f>
        <v>2.41</v>
      </c>
      <c r="G22" s="67" t="n">
        <f aca="false">TRUNC(F22+(F22*$H$9),2)</f>
        <v>3.13</v>
      </c>
      <c r="H22" s="68" t="n">
        <f aca="false">TRUNC(E22*G22,2)</f>
        <v>5240.84</v>
      </c>
      <c r="I22" s="69" t="n">
        <f aca="false">H22/$H$81</f>
        <v>0.0267222833455966</v>
      </c>
      <c r="K22" s="31" t="n">
        <v>0</v>
      </c>
      <c r="L22" s="31" t="n">
        <v>0</v>
      </c>
      <c r="M22" s="74" t="n">
        <v>1373.18</v>
      </c>
      <c r="N22" s="74" t="n">
        <v>4587.67</v>
      </c>
      <c r="O22" s="74" t="n">
        <v>1463.48</v>
      </c>
      <c r="P22" s="74" t="n">
        <v>1067.45</v>
      </c>
      <c r="Q22" s="74" t="n">
        <v>4685.69</v>
      </c>
      <c r="R22" s="74" t="n">
        <v>1674.39</v>
      </c>
      <c r="S22" s="74" t="n">
        <v>5146.55856</v>
      </c>
      <c r="T22" s="74" t="n">
        <v>10552.37</v>
      </c>
      <c r="U22" s="74" t="n">
        <v>0</v>
      </c>
      <c r="V22" s="74" t="n">
        <v>0</v>
      </c>
      <c r="W22" s="74" t="n">
        <v>0</v>
      </c>
      <c r="X22" s="74" t="n">
        <v>0</v>
      </c>
    </row>
    <row r="23" customFormat="false" ht="12.75" hidden="false" customHeight="false" outlineLevel="0" collapsed="false">
      <c r="A23" s="44" t="n">
        <v>3</v>
      </c>
      <c r="B23" s="45"/>
      <c r="C23" s="46" t="s">
        <v>68</v>
      </c>
      <c r="D23" s="47"/>
      <c r="E23" s="48"/>
      <c r="F23" s="49"/>
      <c r="G23" s="50" t="n">
        <v>0</v>
      </c>
      <c r="H23" s="51" t="n">
        <f aca="false">SUM(H25:H63)</f>
        <v>0</v>
      </c>
      <c r="I23" s="59"/>
      <c r="K23" s="31"/>
      <c r="L23" s="31"/>
      <c r="M23" s="74"/>
      <c r="N23" s="74"/>
      <c r="O23" s="74"/>
      <c r="P23" s="74"/>
      <c r="Q23" s="74"/>
      <c r="R23" s="74"/>
      <c r="S23" s="74"/>
      <c r="T23" s="74"/>
      <c r="U23" s="74"/>
      <c r="V23" s="74"/>
      <c r="W23" s="74"/>
      <c r="X23" s="74"/>
    </row>
    <row r="24" s="4" customFormat="true" ht="12.75" hidden="false" customHeight="true" outlineLevel="0" collapsed="false">
      <c r="A24" s="53" t="s">
        <v>69</v>
      </c>
      <c r="B24" s="54"/>
      <c r="C24" s="55" t="s">
        <v>70</v>
      </c>
      <c r="D24" s="54"/>
      <c r="E24" s="56"/>
      <c r="F24" s="57"/>
      <c r="G24" s="57" t="n">
        <f aca="false">SUM(H25:H32)</f>
        <v>0</v>
      </c>
      <c r="H24" s="58" t="n">
        <v>0</v>
      </c>
      <c r="I24" s="59"/>
      <c r="K24" s="31"/>
      <c r="L24" s="31"/>
      <c r="M24" s="52"/>
      <c r="N24" s="52"/>
      <c r="O24" s="52"/>
      <c r="P24" s="52"/>
      <c r="Q24" s="52"/>
      <c r="R24" s="52"/>
      <c r="S24" s="52"/>
      <c r="T24" s="52"/>
      <c r="U24" s="52"/>
      <c r="V24" s="52"/>
      <c r="W24" s="52"/>
      <c r="X24" s="52"/>
    </row>
    <row r="25" customFormat="false" ht="25.5" hidden="false" customHeight="false" outlineLevel="0" collapsed="false">
      <c r="A25" s="61" t="s">
        <v>71</v>
      </c>
      <c r="B25" s="78" t="n">
        <v>97636</v>
      </c>
      <c r="C25" s="63" t="s">
        <v>72</v>
      </c>
      <c r="D25" s="64" t="s">
        <v>50</v>
      </c>
      <c r="E25" s="65" t="n">
        <f aca="false">R25</f>
        <v>0</v>
      </c>
      <c r="F25" s="66" t="n">
        <f aca="false">Orçamentaria!F25</f>
        <v>21.36</v>
      </c>
      <c r="G25" s="67" t="n">
        <f aca="false">TRUNC(F25+(F25*$H$9),2)</f>
        <v>27.8</v>
      </c>
      <c r="H25" s="68" t="n">
        <f aca="false">TRUNC(E25*G25,2)</f>
        <v>0</v>
      </c>
      <c r="I25" s="69" t="n">
        <f aca="false">H25/$H$81</f>
        <v>0</v>
      </c>
      <c r="K25" s="31" t="n">
        <v>0</v>
      </c>
      <c r="L25" s="31" t="n">
        <v>0</v>
      </c>
      <c r="M25" s="74" t="n">
        <v>0</v>
      </c>
      <c r="N25" s="74" t="n">
        <v>0</v>
      </c>
      <c r="O25" s="74" t="n">
        <v>0</v>
      </c>
      <c r="P25" s="74" t="n">
        <v>0</v>
      </c>
      <c r="Q25" s="74" t="n">
        <v>0</v>
      </c>
      <c r="R25" s="74" t="n">
        <v>0</v>
      </c>
      <c r="S25" s="74" t="n">
        <v>0</v>
      </c>
      <c r="T25" s="74" t="n">
        <v>0</v>
      </c>
      <c r="U25" s="74" t="n">
        <v>1452.21</v>
      </c>
      <c r="V25" s="74" t="n">
        <v>511.5</v>
      </c>
      <c r="W25" s="74" t="n">
        <v>112.86</v>
      </c>
      <c r="X25" s="74" t="n">
        <v>0</v>
      </c>
    </row>
    <row r="26" customFormat="false" ht="12.75" hidden="false" customHeight="false" outlineLevel="0" collapsed="false">
      <c r="A26" s="61" t="s">
        <v>73</v>
      </c>
      <c r="B26" s="78" t="s">
        <v>74</v>
      </c>
      <c r="C26" s="63" t="s">
        <v>75</v>
      </c>
      <c r="D26" s="64" t="s">
        <v>76</v>
      </c>
      <c r="E26" s="65" t="n">
        <f aca="false">R26</f>
        <v>0</v>
      </c>
      <c r="F26" s="66" t="n">
        <f aca="false">Orçamentaria!F26</f>
        <v>7.75</v>
      </c>
      <c r="G26" s="67" t="n">
        <f aca="false">TRUNC(F26+(F26*$H$9),2)</f>
        <v>10.08</v>
      </c>
      <c r="H26" s="68" t="n">
        <f aca="false">TRUNC(E26*G26,2)</f>
        <v>0</v>
      </c>
      <c r="I26" s="69" t="n">
        <f aca="false">H26/$H$81</f>
        <v>0</v>
      </c>
      <c r="K26" s="31" t="n">
        <v>0</v>
      </c>
      <c r="L26" s="31" t="n">
        <v>0</v>
      </c>
      <c r="M26" s="74" t="n">
        <v>0</v>
      </c>
      <c r="N26" s="74" t="n">
        <v>0</v>
      </c>
      <c r="O26" s="74" t="n">
        <v>0</v>
      </c>
      <c r="P26" s="74" t="n">
        <v>0</v>
      </c>
      <c r="Q26" s="74" t="n">
        <v>0</v>
      </c>
      <c r="R26" s="74" t="n">
        <v>0</v>
      </c>
      <c r="S26" s="74" t="n">
        <v>0</v>
      </c>
      <c r="T26" s="74" t="n">
        <v>0</v>
      </c>
      <c r="U26" s="74" t="n">
        <v>56.25</v>
      </c>
      <c r="V26" s="74" t="n">
        <v>31.5</v>
      </c>
      <c r="W26" s="74" t="n">
        <v>9</v>
      </c>
      <c r="X26" s="74" t="n">
        <v>0</v>
      </c>
    </row>
    <row r="27" customFormat="false" ht="38.25" hidden="false" customHeight="false" outlineLevel="0" collapsed="false">
      <c r="A27" s="61" t="s">
        <v>77</v>
      </c>
      <c r="B27" s="78" t="n">
        <v>98525</v>
      </c>
      <c r="C27" s="63" t="s">
        <v>78</v>
      </c>
      <c r="D27" s="64" t="s">
        <v>50</v>
      </c>
      <c r="E27" s="65" t="n">
        <f aca="false">R27</f>
        <v>0</v>
      </c>
      <c r="F27" s="66" t="n">
        <f aca="false">Orçamentaria!F27</f>
        <v>0.64</v>
      </c>
      <c r="G27" s="67" t="n">
        <f aca="false">TRUNC(F27+(F27*$H$9),2)</f>
        <v>0.83</v>
      </c>
      <c r="H27" s="68" t="n">
        <f aca="false">TRUNC(E27*G27,2)</f>
        <v>0</v>
      </c>
      <c r="I27" s="69" t="n">
        <f aca="false">H27/$H$81</f>
        <v>0</v>
      </c>
      <c r="K27" s="31" t="n">
        <v>0</v>
      </c>
      <c r="L27" s="31" t="n">
        <v>0</v>
      </c>
      <c r="M27" s="74" t="n">
        <v>0</v>
      </c>
      <c r="N27" s="74" t="n">
        <v>0</v>
      </c>
      <c r="O27" s="74" t="n">
        <v>0</v>
      </c>
      <c r="P27" s="74" t="n">
        <v>0</v>
      </c>
      <c r="Q27" s="74" t="n">
        <v>0</v>
      </c>
      <c r="R27" s="74" t="n">
        <v>0</v>
      </c>
      <c r="S27" s="74" t="n">
        <v>0</v>
      </c>
      <c r="T27" s="74" t="n">
        <v>0</v>
      </c>
      <c r="U27" s="74" t="n">
        <v>0</v>
      </c>
      <c r="V27" s="74" t="n">
        <v>0</v>
      </c>
      <c r="W27" s="74" t="n">
        <v>70.42</v>
      </c>
      <c r="X27" s="74" t="n">
        <v>0</v>
      </c>
    </row>
    <row r="28" customFormat="false" ht="51" hidden="false" customHeight="false" outlineLevel="0" collapsed="false">
      <c r="A28" s="61" t="s">
        <v>79</v>
      </c>
      <c r="B28" s="75" t="s">
        <v>80</v>
      </c>
      <c r="C28" s="63" t="s">
        <v>81</v>
      </c>
      <c r="D28" s="64" t="s">
        <v>82</v>
      </c>
      <c r="E28" s="65" t="n">
        <f aca="false">R28</f>
        <v>0</v>
      </c>
      <c r="F28" s="66" t="n">
        <f aca="false">Orçamentaria!F28</f>
        <v>232.29</v>
      </c>
      <c r="G28" s="67" t="n">
        <f aca="false">TRUNC(F28+(F28*$H$9),2)</f>
        <v>302.37</v>
      </c>
      <c r="H28" s="68" t="n">
        <f aca="false">TRUNC(E28*G28,2)</f>
        <v>0</v>
      </c>
      <c r="I28" s="69" t="n">
        <f aca="false">H28/$H$81</f>
        <v>0</v>
      </c>
      <c r="K28" s="31" t="n">
        <v>0</v>
      </c>
      <c r="L28" s="31" t="n">
        <v>0</v>
      </c>
      <c r="M28" s="74" t="n">
        <v>0</v>
      </c>
      <c r="N28" s="74" t="n">
        <v>0</v>
      </c>
      <c r="O28" s="74" t="n">
        <v>0</v>
      </c>
      <c r="P28" s="74" t="n">
        <v>0</v>
      </c>
      <c r="Q28" s="74" t="n">
        <v>0</v>
      </c>
      <c r="R28" s="74" t="n">
        <v>0</v>
      </c>
      <c r="S28" s="74" t="n">
        <v>0</v>
      </c>
      <c r="T28" s="74" t="n">
        <v>0</v>
      </c>
      <c r="U28" s="74" t="n">
        <v>2.81</v>
      </c>
      <c r="V28" s="74" t="n">
        <v>1.58</v>
      </c>
      <c r="W28" s="74" t="n">
        <v>0.45</v>
      </c>
      <c r="X28" s="74" t="n">
        <v>0</v>
      </c>
    </row>
    <row r="29" customFormat="false" ht="25.5" hidden="false" customHeight="false" outlineLevel="0" collapsed="false">
      <c r="A29" s="61" t="s">
        <v>83</v>
      </c>
      <c r="B29" s="75" t="n">
        <v>1600404</v>
      </c>
      <c r="C29" s="63" t="s">
        <v>84</v>
      </c>
      <c r="D29" s="64" t="s">
        <v>85</v>
      </c>
      <c r="E29" s="65" t="n">
        <f aca="false">R29</f>
        <v>0</v>
      </c>
      <c r="F29" s="66" t="n">
        <f aca="false">Orçamentaria!F29</f>
        <v>9.74</v>
      </c>
      <c r="G29" s="67" t="n">
        <f aca="false">TRUNC(F29+(F29*$H$9),2)</f>
        <v>12.67</v>
      </c>
      <c r="H29" s="68" t="n">
        <f aca="false">TRUNC(E29*G29,2)</f>
        <v>0</v>
      </c>
      <c r="I29" s="69" t="n">
        <f aca="false">H29/$H$81</f>
        <v>0</v>
      </c>
      <c r="K29" s="31" t="n">
        <v>0</v>
      </c>
      <c r="L29" s="31" t="n">
        <v>0</v>
      </c>
      <c r="M29" s="74" t="n">
        <v>0</v>
      </c>
      <c r="N29" s="74" t="n">
        <v>0</v>
      </c>
      <c r="O29" s="74" t="n">
        <v>0</v>
      </c>
      <c r="P29" s="74" t="n">
        <v>0</v>
      </c>
      <c r="Q29" s="74" t="n">
        <v>0</v>
      </c>
      <c r="R29" s="74" t="n">
        <v>0</v>
      </c>
      <c r="S29" s="74" t="n">
        <v>0</v>
      </c>
      <c r="T29" s="74" t="n">
        <v>0</v>
      </c>
      <c r="U29" s="74" t="n">
        <v>93.63</v>
      </c>
      <c r="V29" s="74" t="n">
        <v>273.88</v>
      </c>
      <c r="W29" s="74" t="n">
        <v>0</v>
      </c>
      <c r="X29" s="74" t="n">
        <v>0</v>
      </c>
    </row>
    <row r="30" customFormat="false" ht="51" hidden="false" customHeight="false" outlineLevel="0" collapsed="false">
      <c r="A30" s="61" t="s">
        <v>86</v>
      </c>
      <c r="B30" s="75" t="n">
        <v>100973</v>
      </c>
      <c r="C30" s="63" t="s">
        <v>87</v>
      </c>
      <c r="D30" s="64" t="s">
        <v>64</v>
      </c>
      <c r="E30" s="65" t="n">
        <f aca="false">R30</f>
        <v>0</v>
      </c>
      <c r="F30" s="66" t="n">
        <f aca="false">Orçamentaria!F30</f>
        <v>8.76</v>
      </c>
      <c r="G30" s="67" t="n">
        <f aca="false">TRUNC(F30+(F30*$H$9),2)</f>
        <v>11.4</v>
      </c>
      <c r="H30" s="68" t="n">
        <f aca="false">TRUNC(E30*G30,2)</f>
        <v>0</v>
      </c>
      <c r="I30" s="69" t="n">
        <f aca="false">H30/$H$81</f>
        <v>0</v>
      </c>
      <c r="K30" s="31" t="n">
        <v>0</v>
      </c>
      <c r="L30" s="31" t="n">
        <v>0</v>
      </c>
      <c r="M30" s="74" t="n">
        <v>0</v>
      </c>
      <c r="N30" s="74" t="n">
        <v>0</v>
      </c>
      <c r="O30" s="74" t="n">
        <v>0</v>
      </c>
      <c r="P30" s="74" t="n">
        <v>0</v>
      </c>
      <c r="Q30" s="74" t="n">
        <v>0</v>
      </c>
      <c r="R30" s="74" t="n">
        <v>0</v>
      </c>
      <c r="S30" s="74" t="n">
        <v>0</v>
      </c>
      <c r="T30" s="74" t="n">
        <v>0</v>
      </c>
      <c r="U30" s="74" t="n">
        <v>126.92</v>
      </c>
      <c r="V30" s="74" t="n">
        <v>105.72</v>
      </c>
      <c r="W30" s="74" t="n">
        <v>8.87</v>
      </c>
      <c r="X30" s="74" t="n">
        <v>0</v>
      </c>
    </row>
    <row r="31" customFormat="false" ht="38.25" hidden="false" customHeight="false" outlineLevel="0" collapsed="false">
      <c r="A31" s="61" t="s">
        <v>88</v>
      </c>
      <c r="B31" s="75" t="n">
        <v>97914</v>
      </c>
      <c r="C31" s="63" t="s">
        <v>89</v>
      </c>
      <c r="D31" s="64" t="s">
        <v>67</v>
      </c>
      <c r="E31" s="65" t="n">
        <f aca="false">R31</f>
        <v>0</v>
      </c>
      <c r="F31" s="66" t="n">
        <f aca="false">Orçamentaria!F31</f>
        <v>2.9</v>
      </c>
      <c r="G31" s="67" t="n">
        <f aca="false">TRUNC(F31+(F31*$H$9),2)</f>
        <v>3.77</v>
      </c>
      <c r="H31" s="68" t="n">
        <f aca="false">TRUNC(E31*G31,2)</f>
        <v>0</v>
      </c>
      <c r="I31" s="69" t="n">
        <f aca="false">H31/$H$81</f>
        <v>0</v>
      </c>
      <c r="K31" s="31" t="n">
        <v>0</v>
      </c>
      <c r="L31" s="31" t="n">
        <v>0</v>
      </c>
      <c r="M31" s="74" t="n">
        <v>0</v>
      </c>
      <c r="N31" s="74" t="n">
        <v>0</v>
      </c>
      <c r="O31" s="74" t="n">
        <v>0</v>
      </c>
      <c r="P31" s="74" t="n">
        <v>0</v>
      </c>
      <c r="Q31" s="74" t="n">
        <v>0</v>
      </c>
      <c r="R31" s="74" t="n">
        <v>0</v>
      </c>
      <c r="S31" s="74" t="n">
        <v>0</v>
      </c>
      <c r="T31" s="74" t="n">
        <v>0</v>
      </c>
      <c r="U31" s="74" t="n">
        <v>259.93</v>
      </c>
      <c r="V31" s="74" t="n">
        <v>96.53</v>
      </c>
      <c r="W31" s="74" t="n">
        <v>22.18</v>
      </c>
      <c r="X31" s="74" t="n">
        <v>0</v>
      </c>
    </row>
    <row r="32" customFormat="false" ht="51" hidden="false" customHeight="false" outlineLevel="0" collapsed="false">
      <c r="A32" s="61" t="s">
        <v>90</v>
      </c>
      <c r="B32" s="75" t="n">
        <v>91283</v>
      </c>
      <c r="C32" s="63" t="s">
        <v>91</v>
      </c>
      <c r="D32" s="64" t="s">
        <v>92</v>
      </c>
      <c r="E32" s="65" t="n">
        <f aca="false">R32</f>
        <v>0</v>
      </c>
      <c r="F32" s="66" t="n">
        <f aca="false">Orçamentaria!F32</f>
        <v>10.58</v>
      </c>
      <c r="G32" s="67" t="n">
        <f aca="false">TRUNC(F32+(F32*$H$9),2)</f>
        <v>13.77</v>
      </c>
      <c r="H32" s="68" t="n">
        <f aca="false">TRUNC(E32*G32,2)</f>
        <v>0</v>
      </c>
      <c r="I32" s="69" t="n">
        <f aca="false">H32/$H$81</f>
        <v>0</v>
      </c>
      <c r="K32" s="31" t="n">
        <v>0</v>
      </c>
      <c r="L32" s="31" t="n">
        <v>0</v>
      </c>
      <c r="M32" s="74" t="n">
        <v>0</v>
      </c>
      <c r="N32" s="74" t="n">
        <v>0</v>
      </c>
      <c r="O32" s="74" t="n">
        <v>0</v>
      </c>
      <c r="P32" s="74" t="n">
        <v>0</v>
      </c>
      <c r="Q32" s="74" t="n">
        <v>0</v>
      </c>
      <c r="R32" s="74" t="n">
        <v>0</v>
      </c>
      <c r="S32" s="74" t="n">
        <v>0</v>
      </c>
      <c r="T32" s="74" t="n">
        <v>0</v>
      </c>
      <c r="U32" s="74" t="n">
        <v>0.8</v>
      </c>
      <c r="V32" s="74" t="n">
        <v>0.45</v>
      </c>
      <c r="W32" s="74" t="n">
        <v>0.13</v>
      </c>
      <c r="X32" s="74" t="n">
        <v>0</v>
      </c>
    </row>
    <row r="33" s="4" customFormat="true" ht="12.75" hidden="false" customHeight="true" outlineLevel="0" collapsed="false">
      <c r="A33" s="53" t="s">
        <v>93</v>
      </c>
      <c r="B33" s="54"/>
      <c r="C33" s="55" t="s">
        <v>94</v>
      </c>
      <c r="D33" s="54"/>
      <c r="E33" s="56"/>
      <c r="F33" s="57"/>
      <c r="G33" s="57" t="n">
        <f aca="false">SUM(H34:H41)</f>
        <v>0</v>
      </c>
      <c r="H33" s="58" t="n">
        <v>0</v>
      </c>
      <c r="I33" s="59"/>
      <c r="K33" s="31"/>
      <c r="L33" s="31"/>
      <c r="M33" s="52"/>
      <c r="N33" s="52"/>
      <c r="O33" s="52"/>
      <c r="P33" s="52"/>
      <c r="Q33" s="52"/>
      <c r="R33" s="52"/>
      <c r="S33" s="52"/>
      <c r="T33" s="52"/>
      <c r="U33" s="52"/>
      <c r="V33" s="52"/>
      <c r="W33" s="52"/>
      <c r="X33" s="52"/>
    </row>
    <row r="34" customFormat="false" ht="63.75" hidden="false" customHeight="false" outlineLevel="0" collapsed="false">
      <c r="A34" s="61" t="s">
        <v>95</v>
      </c>
      <c r="B34" s="75" t="n">
        <v>102306</v>
      </c>
      <c r="C34" s="63" t="s">
        <v>96</v>
      </c>
      <c r="D34" s="64" t="s">
        <v>64</v>
      </c>
      <c r="E34" s="65" t="n">
        <f aca="false">R34</f>
        <v>0</v>
      </c>
      <c r="F34" s="66" t="n">
        <f aca="false">Orçamentaria!F34</f>
        <v>12.79</v>
      </c>
      <c r="G34" s="67" t="n">
        <f aca="false">TRUNC(F34+(F34*$H$9),2)</f>
        <v>16.64</v>
      </c>
      <c r="H34" s="68" t="n">
        <f aca="false">TRUNC(E34*G34,2)</f>
        <v>0</v>
      </c>
      <c r="I34" s="69" t="n">
        <f aca="false">H34/$H$81</f>
        <v>0</v>
      </c>
      <c r="K34" s="31" t="n">
        <v>0</v>
      </c>
      <c r="L34" s="31" t="n">
        <v>0</v>
      </c>
      <c r="M34" s="74" t="n">
        <v>0</v>
      </c>
      <c r="N34" s="74" t="n">
        <v>0</v>
      </c>
      <c r="O34" s="74" t="n">
        <v>0</v>
      </c>
      <c r="P34" s="74" t="n">
        <v>0</v>
      </c>
      <c r="Q34" s="74" t="n">
        <v>0</v>
      </c>
      <c r="R34" s="74" t="n">
        <v>0</v>
      </c>
      <c r="S34" s="74" t="n">
        <v>0</v>
      </c>
      <c r="T34" s="74" t="n">
        <v>0</v>
      </c>
      <c r="U34" s="74" t="n">
        <v>105</v>
      </c>
      <c r="V34" s="74" t="n">
        <v>58.8</v>
      </c>
      <c r="W34" s="74" t="n">
        <v>169.29</v>
      </c>
      <c r="X34" s="74" t="n">
        <v>0</v>
      </c>
    </row>
    <row r="35" customFormat="false" ht="63.75" hidden="false" customHeight="false" outlineLevel="0" collapsed="false">
      <c r="A35" s="61" t="s">
        <v>97</v>
      </c>
      <c r="B35" s="75" t="n">
        <v>102308</v>
      </c>
      <c r="C35" s="63" t="s">
        <v>98</v>
      </c>
      <c r="D35" s="64" t="s">
        <v>64</v>
      </c>
      <c r="E35" s="65" t="n">
        <f aca="false">R35</f>
        <v>0</v>
      </c>
      <c r="F35" s="66" t="n">
        <f aca="false">Orçamentaria!F35</f>
        <v>11.01</v>
      </c>
      <c r="G35" s="67" t="n">
        <f aca="false">TRUNC(F35+(F35*$H$9),2)</f>
        <v>14.33</v>
      </c>
      <c r="H35" s="68" t="n">
        <f aca="false">TRUNC(E35*G35,2)</f>
        <v>0</v>
      </c>
      <c r="I35" s="69" t="n">
        <f aca="false">H35/$H$81</f>
        <v>0</v>
      </c>
      <c r="K35" s="31" t="n">
        <v>0</v>
      </c>
      <c r="L35" s="31" t="n">
        <v>0</v>
      </c>
      <c r="M35" s="74" t="n">
        <v>0</v>
      </c>
      <c r="N35" s="74" t="n">
        <v>0</v>
      </c>
      <c r="O35" s="74" t="n">
        <v>0</v>
      </c>
      <c r="P35" s="74" t="n">
        <v>0</v>
      </c>
      <c r="Q35" s="74" t="n">
        <v>0</v>
      </c>
      <c r="R35" s="74" t="n">
        <v>0</v>
      </c>
      <c r="S35" s="74" t="n">
        <v>0</v>
      </c>
      <c r="T35" s="74" t="n">
        <v>0</v>
      </c>
      <c r="U35" s="74" t="n">
        <v>3455.53</v>
      </c>
      <c r="V35" s="74" t="n">
        <v>927.14</v>
      </c>
      <c r="W35" s="74" t="n">
        <v>0</v>
      </c>
      <c r="X35" s="74" t="n">
        <v>0</v>
      </c>
    </row>
    <row r="36" customFormat="false" ht="63.75" hidden="false" customHeight="false" outlineLevel="0" collapsed="false">
      <c r="A36" s="61" t="s">
        <v>99</v>
      </c>
      <c r="B36" s="75" t="n">
        <v>102309</v>
      </c>
      <c r="C36" s="63" t="s">
        <v>100</v>
      </c>
      <c r="D36" s="64" t="s">
        <v>64</v>
      </c>
      <c r="E36" s="65" t="n">
        <f aca="false">R36</f>
        <v>0</v>
      </c>
      <c r="F36" s="66" t="n">
        <f aca="false">Orçamentaria!F36</f>
        <v>10.42</v>
      </c>
      <c r="G36" s="67" t="n">
        <f aca="false">TRUNC(F36+(F36*$H$9),2)</f>
        <v>13.56</v>
      </c>
      <c r="H36" s="68" t="n">
        <f aca="false">TRUNC(E36*G36,2)</f>
        <v>0</v>
      </c>
      <c r="I36" s="69" t="n">
        <f aca="false">H36/$H$81</f>
        <v>0</v>
      </c>
      <c r="K36" s="31" t="n">
        <v>0</v>
      </c>
      <c r="L36" s="31" t="n">
        <v>0</v>
      </c>
      <c r="M36" s="74" t="n">
        <v>0</v>
      </c>
      <c r="N36" s="74" t="n">
        <v>0</v>
      </c>
      <c r="O36" s="74" t="n">
        <v>0</v>
      </c>
      <c r="P36" s="74" t="n">
        <v>0</v>
      </c>
      <c r="Q36" s="74" t="n">
        <v>0</v>
      </c>
      <c r="R36" s="74" t="n">
        <v>0</v>
      </c>
      <c r="S36" s="74" t="n">
        <v>0</v>
      </c>
      <c r="T36" s="74" t="n">
        <v>0</v>
      </c>
      <c r="U36" s="74" t="n">
        <v>0</v>
      </c>
      <c r="V36" s="74" t="n">
        <v>294.06</v>
      </c>
      <c r="W36" s="74" t="n">
        <v>0</v>
      </c>
      <c r="X36" s="74" t="n">
        <v>0</v>
      </c>
    </row>
    <row r="37" customFormat="false" ht="51" hidden="false" customHeight="false" outlineLevel="0" collapsed="false">
      <c r="A37" s="61" t="s">
        <v>101</v>
      </c>
      <c r="B37" s="75" t="n">
        <v>100978</v>
      </c>
      <c r="C37" s="63" t="s">
        <v>102</v>
      </c>
      <c r="D37" s="64" t="s">
        <v>64</v>
      </c>
      <c r="E37" s="65" t="n">
        <f aca="false">R37</f>
        <v>0</v>
      </c>
      <c r="F37" s="66" t="n">
        <f aca="false">Orçamentaria!F37</f>
        <v>6.8</v>
      </c>
      <c r="G37" s="67" t="n">
        <f aca="false">TRUNC(F37+(F37*$H$9),2)</f>
        <v>8.85</v>
      </c>
      <c r="H37" s="68" t="n">
        <f aca="false">TRUNC(E37*G37,2)</f>
        <v>0</v>
      </c>
      <c r="I37" s="69" t="n">
        <f aca="false">H37/$H$81</f>
        <v>0</v>
      </c>
      <c r="K37" s="31" t="n">
        <v>0</v>
      </c>
      <c r="L37" s="31" t="n">
        <v>0</v>
      </c>
      <c r="M37" s="74" t="n">
        <v>0</v>
      </c>
      <c r="N37" s="74" t="n">
        <v>0</v>
      </c>
      <c r="O37" s="74" t="n">
        <v>0</v>
      </c>
      <c r="P37" s="74" t="n">
        <v>0</v>
      </c>
      <c r="Q37" s="74" t="n">
        <v>0</v>
      </c>
      <c r="R37" s="74" t="n">
        <v>0</v>
      </c>
      <c r="S37" s="74" t="n">
        <v>0</v>
      </c>
      <c r="T37" s="74" t="n">
        <v>0</v>
      </c>
      <c r="U37" s="74" t="n">
        <v>1389.43</v>
      </c>
      <c r="V37" s="74" t="n">
        <v>496.43</v>
      </c>
      <c r="W37" s="74" t="n">
        <v>67.8</v>
      </c>
      <c r="X37" s="74" t="n">
        <v>0</v>
      </c>
    </row>
    <row r="38" customFormat="false" ht="38.25" hidden="false" customHeight="false" outlineLevel="0" collapsed="false">
      <c r="A38" s="61" t="s">
        <v>103</v>
      </c>
      <c r="B38" s="75" t="n">
        <v>95875</v>
      </c>
      <c r="C38" s="63" t="s">
        <v>66</v>
      </c>
      <c r="D38" s="64" t="s">
        <v>67</v>
      </c>
      <c r="E38" s="65" t="n">
        <f aca="false">R38</f>
        <v>0</v>
      </c>
      <c r="F38" s="66" t="n">
        <f aca="false">Orçamentaria!F38</f>
        <v>2.41</v>
      </c>
      <c r="G38" s="67" t="n">
        <f aca="false">TRUNC(F38+(F38*$H$9),2)</f>
        <v>3.13</v>
      </c>
      <c r="H38" s="68" t="n">
        <f aca="false">TRUNC(E38*G38,2)</f>
        <v>0</v>
      </c>
      <c r="I38" s="69" t="n">
        <f aca="false">H38/$H$81</f>
        <v>0</v>
      </c>
      <c r="K38" s="31" t="n">
        <v>0</v>
      </c>
      <c r="L38" s="31" t="n">
        <v>0</v>
      </c>
      <c r="M38" s="74" t="n">
        <v>0</v>
      </c>
      <c r="N38" s="74" t="n">
        <v>0</v>
      </c>
      <c r="O38" s="74" t="n">
        <v>0</v>
      </c>
      <c r="P38" s="74" t="n">
        <v>0</v>
      </c>
      <c r="Q38" s="74" t="n">
        <v>0</v>
      </c>
      <c r="R38" s="74" t="n">
        <v>0</v>
      </c>
      <c r="S38" s="74" t="n">
        <v>0</v>
      </c>
      <c r="T38" s="74" t="n">
        <v>0</v>
      </c>
      <c r="U38" s="74" t="n">
        <v>18201.47</v>
      </c>
      <c r="V38" s="74" t="n">
        <v>6503.25</v>
      </c>
      <c r="W38" s="74" t="n">
        <v>888.18</v>
      </c>
      <c r="X38" s="74" t="n">
        <v>0</v>
      </c>
    </row>
    <row r="39" customFormat="false" ht="25.5" hidden="false" customHeight="false" outlineLevel="0" collapsed="false">
      <c r="A39" s="61" t="s">
        <v>104</v>
      </c>
      <c r="B39" s="75" t="n">
        <v>93382</v>
      </c>
      <c r="C39" s="63" t="s">
        <v>105</v>
      </c>
      <c r="D39" s="64" t="s">
        <v>64</v>
      </c>
      <c r="E39" s="65" t="n">
        <f aca="false">R39</f>
        <v>0</v>
      </c>
      <c r="F39" s="66" t="n">
        <f aca="false">Orçamentaria!F39</f>
        <v>23.73</v>
      </c>
      <c r="G39" s="67" t="n">
        <f aca="false">TRUNC(F39+(F39*$H$9),2)</f>
        <v>30.88</v>
      </c>
      <c r="H39" s="68" t="n">
        <f aca="false">TRUNC(E39*G39,2)</f>
        <v>0</v>
      </c>
      <c r="I39" s="69" t="n">
        <f aca="false">H39/$H$81</f>
        <v>0</v>
      </c>
      <c r="K39" s="31" t="n">
        <v>0</v>
      </c>
      <c r="L39" s="31" t="n">
        <v>0</v>
      </c>
      <c r="M39" s="74" t="n">
        <v>0</v>
      </c>
      <c r="N39" s="74" t="n">
        <v>0</v>
      </c>
      <c r="O39" s="74" t="n">
        <v>0</v>
      </c>
      <c r="P39" s="74" t="n">
        <v>0</v>
      </c>
      <c r="Q39" s="74" t="n">
        <v>0</v>
      </c>
      <c r="R39" s="74" t="n">
        <v>0</v>
      </c>
      <c r="S39" s="74" t="n">
        <v>0</v>
      </c>
      <c r="T39" s="74" t="n">
        <v>0</v>
      </c>
      <c r="U39" s="74" t="n">
        <v>2491.74</v>
      </c>
      <c r="V39" s="74" t="n">
        <v>898.13</v>
      </c>
      <c r="W39" s="74" t="n">
        <v>117.14</v>
      </c>
      <c r="X39" s="74" t="n">
        <v>0</v>
      </c>
    </row>
    <row r="40" customFormat="false" ht="38.25" hidden="false" customHeight="false" outlineLevel="0" collapsed="false">
      <c r="A40" s="61" t="s">
        <v>106</v>
      </c>
      <c r="B40" s="75" t="n">
        <v>101579</v>
      </c>
      <c r="C40" s="63" t="s">
        <v>107</v>
      </c>
      <c r="D40" s="64" t="s">
        <v>50</v>
      </c>
      <c r="E40" s="65" t="n">
        <f aca="false">R40</f>
        <v>0</v>
      </c>
      <c r="F40" s="66" t="n">
        <f aca="false">Orçamentaria!F40</f>
        <v>48.03</v>
      </c>
      <c r="G40" s="67" t="n">
        <f aca="false">TRUNC(F40+(F40*$H$9),2)</f>
        <v>62.52</v>
      </c>
      <c r="H40" s="68" t="n">
        <f aca="false">TRUNC(E40*G40,2)</f>
        <v>0</v>
      </c>
      <c r="I40" s="69" t="n">
        <f aca="false">H40/$H$81</f>
        <v>0</v>
      </c>
      <c r="K40" s="31" t="n">
        <v>0</v>
      </c>
      <c r="L40" s="31" t="n">
        <v>0</v>
      </c>
      <c r="M40" s="74" t="n">
        <v>0</v>
      </c>
      <c r="N40" s="74" t="n">
        <v>0</v>
      </c>
      <c r="O40" s="74" t="n">
        <v>0</v>
      </c>
      <c r="P40" s="74" t="n">
        <v>0</v>
      </c>
      <c r="Q40" s="74" t="n">
        <v>0</v>
      </c>
      <c r="R40" s="74" t="n">
        <v>0</v>
      </c>
      <c r="S40" s="74" t="n">
        <v>0</v>
      </c>
      <c r="T40" s="74" t="n">
        <v>0</v>
      </c>
      <c r="U40" s="74" t="n">
        <v>3881.5</v>
      </c>
      <c r="V40" s="74" t="n">
        <v>993.59</v>
      </c>
      <c r="W40" s="74" t="n">
        <v>0</v>
      </c>
      <c r="X40" s="74" t="n">
        <v>0</v>
      </c>
    </row>
    <row r="41" customFormat="false" ht="38.25" hidden="false" customHeight="false" outlineLevel="0" collapsed="false">
      <c r="A41" s="61" t="s">
        <v>108</v>
      </c>
      <c r="B41" s="75" t="n">
        <v>101587</v>
      </c>
      <c r="C41" s="63" t="s">
        <v>109</v>
      </c>
      <c r="D41" s="64" t="s">
        <v>50</v>
      </c>
      <c r="E41" s="65" t="n">
        <f aca="false">R41</f>
        <v>0</v>
      </c>
      <c r="F41" s="66" t="n">
        <f aca="false">Orçamentaria!F41</f>
        <v>71.51</v>
      </c>
      <c r="G41" s="67" t="n">
        <f aca="false">TRUNC(F41+(F41*$H$9),2)</f>
        <v>93.08</v>
      </c>
      <c r="H41" s="68" t="n">
        <f aca="false">TRUNC(E41*G41,2)</f>
        <v>0</v>
      </c>
      <c r="I41" s="69" t="n">
        <f aca="false">H41/$H$81</f>
        <v>0</v>
      </c>
      <c r="K41" s="31" t="n">
        <v>0</v>
      </c>
      <c r="L41" s="31" t="n">
        <v>0</v>
      </c>
      <c r="M41" s="74" t="n">
        <v>0</v>
      </c>
      <c r="N41" s="74" t="n">
        <v>0</v>
      </c>
      <c r="O41" s="74" t="n">
        <v>0</v>
      </c>
      <c r="P41" s="74" t="n">
        <v>0</v>
      </c>
      <c r="Q41" s="74" t="n">
        <v>0</v>
      </c>
      <c r="R41" s="74" t="n">
        <v>0</v>
      </c>
      <c r="S41" s="74" t="n">
        <v>0</v>
      </c>
      <c r="T41" s="74" t="n">
        <v>0</v>
      </c>
      <c r="U41" s="74" t="n">
        <v>0</v>
      </c>
      <c r="V41" s="74" t="n">
        <v>283.02</v>
      </c>
      <c r="W41" s="74" t="n">
        <v>0</v>
      </c>
      <c r="X41" s="74" t="n">
        <v>0</v>
      </c>
    </row>
    <row r="42" s="4" customFormat="true" ht="12.75" hidden="false" customHeight="true" outlineLevel="0" collapsed="false">
      <c r="A42" s="53" t="s">
        <v>110</v>
      </c>
      <c r="B42" s="54"/>
      <c r="C42" s="55" t="s">
        <v>111</v>
      </c>
      <c r="D42" s="54"/>
      <c r="E42" s="56"/>
      <c r="F42" s="57"/>
      <c r="G42" s="57" t="n">
        <f aca="false">SUM(H43:H57)</f>
        <v>0</v>
      </c>
      <c r="H42" s="58" t="n">
        <v>0</v>
      </c>
      <c r="I42" s="59"/>
      <c r="K42" s="31"/>
      <c r="L42" s="31"/>
      <c r="M42" s="52"/>
      <c r="N42" s="52"/>
      <c r="O42" s="52"/>
      <c r="P42" s="52"/>
      <c r="Q42" s="52"/>
      <c r="R42" s="52"/>
      <c r="S42" s="52"/>
      <c r="T42" s="52"/>
      <c r="U42" s="52"/>
      <c r="V42" s="52"/>
      <c r="W42" s="52"/>
      <c r="X42" s="52"/>
    </row>
    <row r="43" customFormat="false" ht="51" hidden="false" customHeight="false" outlineLevel="0" collapsed="false">
      <c r="A43" s="61" t="s">
        <v>112</v>
      </c>
      <c r="B43" s="75" t="n">
        <v>92851</v>
      </c>
      <c r="C43" s="63" t="s">
        <v>113</v>
      </c>
      <c r="D43" s="64" t="s">
        <v>76</v>
      </c>
      <c r="E43" s="65" t="n">
        <f aca="false">R43</f>
        <v>0</v>
      </c>
      <c r="F43" s="66" t="n">
        <f aca="false">Orçamentaria!F43</f>
        <v>231.25</v>
      </c>
      <c r="G43" s="67" t="n">
        <f aca="false">TRUNC(F43*$H$9+F43,2)</f>
        <v>301.01</v>
      </c>
      <c r="H43" s="68" t="n">
        <f aca="false">TRUNC(E43*G43,2)</f>
        <v>0</v>
      </c>
      <c r="I43" s="69" t="n">
        <f aca="false">H43/$H$81</f>
        <v>0</v>
      </c>
      <c r="K43" s="31" t="n">
        <v>0</v>
      </c>
      <c r="L43" s="31" t="n">
        <v>0</v>
      </c>
      <c r="M43" s="74" t="n">
        <v>0</v>
      </c>
      <c r="N43" s="74" t="n">
        <v>0</v>
      </c>
      <c r="O43" s="74" t="n">
        <v>0</v>
      </c>
      <c r="P43" s="74" t="n">
        <v>0</v>
      </c>
      <c r="Q43" s="74" t="n">
        <v>0</v>
      </c>
      <c r="R43" s="74" t="n">
        <v>0</v>
      </c>
      <c r="S43" s="74" t="n">
        <v>0</v>
      </c>
      <c r="T43" s="74" t="n">
        <v>0</v>
      </c>
      <c r="U43" s="74" t="n">
        <v>70</v>
      </c>
      <c r="V43" s="74" t="n">
        <v>39.2</v>
      </c>
      <c r="W43" s="74" t="n">
        <v>112.86</v>
      </c>
      <c r="X43" s="74" t="n">
        <v>0</v>
      </c>
    </row>
    <row r="44" customFormat="false" ht="51" hidden="false" customHeight="false" outlineLevel="0" collapsed="false">
      <c r="A44" s="61" t="s">
        <v>114</v>
      </c>
      <c r="B44" s="75" t="n">
        <v>92855</v>
      </c>
      <c r="C44" s="63" t="s">
        <v>115</v>
      </c>
      <c r="D44" s="64" t="s">
        <v>76</v>
      </c>
      <c r="E44" s="65" t="n">
        <f aca="false">R44</f>
        <v>0</v>
      </c>
      <c r="F44" s="66" t="n">
        <f aca="false">Orçamentaria!F44</f>
        <v>504.36</v>
      </c>
      <c r="G44" s="67" t="n">
        <f aca="false">TRUNC(F44*$H$9+F44,2)</f>
        <v>656.52</v>
      </c>
      <c r="H44" s="68" t="n">
        <f aca="false">TRUNC(E44*G44,2)</f>
        <v>0</v>
      </c>
      <c r="I44" s="69" t="n">
        <f aca="false">H44/$H$81</f>
        <v>0</v>
      </c>
      <c r="K44" s="31" t="n">
        <v>0</v>
      </c>
      <c r="L44" s="31" t="n">
        <v>0</v>
      </c>
      <c r="M44" s="74" t="n">
        <v>0</v>
      </c>
      <c r="N44" s="74" t="n">
        <v>0</v>
      </c>
      <c r="O44" s="74" t="n">
        <v>0</v>
      </c>
      <c r="P44" s="74" t="n">
        <v>0</v>
      </c>
      <c r="Q44" s="74" t="n">
        <v>0</v>
      </c>
      <c r="R44" s="74" t="n">
        <v>0</v>
      </c>
      <c r="S44" s="74" t="n">
        <v>0</v>
      </c>
      <c r="T44" s="74" t="n">
        <v>0</v>
      </c>
      <c r="U44" s="74" t="n">
        <v>340.18</v>
      </c>
      <c r="V44" s="74" t="n">
        <v>78.28</v>
      </c>
      <c r="W44" s="74" t="n">
        <v>0</v>
      </c>
      <c r="X44" s="74" t="n">
        <v>0</v>
      </c>
    </row>
    <row r="45" customFormat="false" ht="51" hidden="false" customHeight="false" outlineLevel="0" collapsed="false">
      <c r="A45" s="61" t="s">
        <v>116</v>
      </c>
      <c r="B45" s="75" t="n">
        <v>92859</v>
      </c>
      <c r="C45" s="63" t="s">
        <v>117</v>
      </c>
      <c r="D45" s="64" t="s">
        <v>76</v>
      </c>
      <c r="E45" s="65" t="n">
        <f aca="false">R45</f>
        <v>0</v>
      </c>
      <c r="F45" s="66" t="n">
        <f aca="false">Orçamentaria!F45</f>
        <v>679.47</v>
      </c>
      <c r="G45" s="67" t="n">
        <f aca="false">TRUNC(F45*$H$9+F45,2)</f>
        <v>884.46</v>
      </c>
      <c r="H45" s="68" t="n">
        <f aca="false">TRUNC(E45*G45,2)</f>
        <v>0</v>
      </c>
      <c r="I45" s="69" t="n">
        <f aca="false">H45/$H$81</f>
        <v>0</v>
      </c>
      <c r="K45" s="31" t="n">
        <v>0</v>
      </c>
      <c r="L45" s="31" t="n">
        <v>0</v>
      </c>
      <c r="M45" s="74" t="n">
        <v>0</v>
      </c>
      <c r="N45" s="74" t="n">
        <v>0</v>
      </c>
      <c r="O45" s="74" t="n">
        <v>0</v>
      </c>
      <c r="P45" s="74" t="n">
        <v>0</v>
      </c>
      <c r="Q45" s="74" t="n">
        <v>0</v>
      </c>
      <c r="R45" s="74" t="n">
        <v>0</v>
      </c>
      <c r="S45" s="74" t="n">
        <v>0</v>
      </c>
      <c r="T45" s="74" t="n">
        <v>0</v>
      </c>
      <c r="U45" s="74" t="n">
        <v>182.71</v>
      </c>
      <c r="V45" s="74" t="n">
        <v>81.23</v>
      </c>
      <c r="W45" s="74" t="n">
        <v>0</v>
      </c>
      <c r="X45" s="74" t="n">
        <v>0</v>
      </c>
    </row>
    <row r="46" customFormat="false" ht="51" hidden="false" customHeight="false" outlineLevel="0" collapsed="false">
      <c r="A46" s="61" t="s">
        <v>118</v>
      </c>
      <c r="B46" s="75" t="n">
        <v>92863</v>
      </c>
      <c r="C46" s="63" t="s">
        <v>119</v>
      </c>
      <c r="D46" s="64" t="s">
        <v>76</v>
      </c>
      <c r="E46" s="65" t="n">
        <f aca="false">R46</f>
        <v>0</v>
      </c>
      <c r="F46" s="66" t="n">
        <f aca="false">Orçamentaria!F46</f>
        <v>1032.6</v>
      </c>
      <c r="G46" s="67" t="n">
        <f aca="false">TRUNC(F46*$H$9+F46,2)</f>
        <v>1344.13</v>
      </c>
      <c r="H46" s="68" t="n">
        <f aca="false">TRUNC(E46*G46,2)</f>
        <v>0</v>
      </c>
      <c r="I46" s="69" t="n">
        <f aca="false">H46/$H$81</f>
        <v>0</v>
      </c>
      <c r="K46" s="31" t="n">
        <v>0</v>
      </c>
      <c r="L46" s="31" t="n">
        <v>0</v>
      </c>
      <c r="M46" s="74" t="n">
        <v>0</v>
      </c>
      <c r="N46" s="74" t="n">
        <v>0</v>
      </c>
      <c r="O46" s="74" t="n">
        <v>0</v>
      </c>
      <c r="P46" s="74" t="n">
        <v>0</v>
      </c>
      <c r="Q46" s="74" t="n">
        <v>0</v>
      </c>
      <c r="R46" s="74" t="n">
        <v>0</v>
      </c>
      <c r="S46" s="74" t="n">
        <v>0</v>
      </c>
      <c r="T46" s="74" t="n">
        <v>0</v>
      </c>
      <c r="U46" s="74" t="n">
        <v>253.41</v>
      </c>
      <c r="V46" s="74" t="n">
        <v>0</v>
      </c>
      <c r="W46" s="74" t="n">
        <v>0</v>
      </c>
      <c r="X46" s="74" t="n">
        <v>0</v>
      </c>
    </row>
    <row r="47" customFormat="false" ht="40.25" hidden="false" customHeight="false" outlineLevel="0" collapsed="false">
      <c r="A47" s="61" t="s">
        <v>120</v>
      </c>
      <c r="B47" s="75" t="s">
        <v>121</v>
      </c>
      <c r="C47" s="63" t="s">
        <v>122</v>
      </c>
      <c r="D47" s="64" t="s">
        <v>76</v>
      </c>
      <c r="E47" s="65" t="n">
        <f aca="false">R47</f>
        <v>0</v>
      </c>
      <c r="F47" s="66" t="n">
        <f aca="false">Orçamentaria!F47</f>
        <v>822.54</v>
      </c>
      <c r="G47" s="67" t="n">
        <f aca="false">TRUNC(F47*$H$9+F47,2)</f>
        <v>1070.7</v>
      </c>
      <c r="H47" s="68" t="n">
        <f aca="false">TRUNC(E47*G47,2)</f>
        <v>0</v>
      </c>
      <c r="I47" s="69" t="n">
        <f aca="false">H47/$H$81</f>
        <v>0</v>
      </c>
      <c r="K47" s="31" t="n">
        <v>0</v>
      </c>
      <c r="L47" s="31" t="n">
        <v>0</v>
      </c>
      <c r="M47" s="74" t="n">
        <v>0</v>
      </c>
      <c r="N47" s="74" t="n">
        <v>0</v>
      </c>
      <c r="O47" s="74" t="n">
        <v>0</v>
      </c>
      <c r="P47" s="74" t="n">
        <v>0</v>
      </c>
      <c r="Q47" s="74" t="n">
        <v>0</v>
      </c>
      <c r="R47" s="74" t="n">
        <v>0</v>
      </c>
      <c r="S47" s="74" t="n">
        <v>0</v>
      </c>
      <c r="T47" s="74" t="n">
        <v>0</v>
      </c>
      <c r="U47" s="74" t="n">
        <v>0</v>
      </c>
      <c r="V47" s="74" t="n">
        <v>91.29</v>
      </c>
      <c r="W47" s="74" t="n">
        <v>0</v>
      </c>
      <c r="X47" s="74" t="n">
        <v>0</v>
      </c>
    </row>
    <row r="48" customFormat="false" ht="63.75" hidden="false" customHeight="false" outlineLevel="0" collapsed="false">
      <c r="A48" s="61" t="s">
        <v>123</v>
      </c>
      <c r="B48" s="75" t="s">
        <v>124</v>
      </c>
      <c r="C48" s="63" t="s">
        <v>125</v>
      </c>
      <c r="D48" s="64" t="s">
        <v>126</v>
      </c>
      <c r="E48" s="65" t="n">
        <f aca="false">R48</f>
        <v>0</v>
      </c>
      <c r="F48" s="66" t="n">
        <f aca="false">Orçamentaria!F48</f>
        <v>1006.56</v>
      </c>
      <c r="G48" s="67" t="n">
        <f aca="false">TRUNC(F48*$H$9+F48,2)</f>
        <v>1310.23</v>
      </c>
      <c r="H48" s="68" t="n">
        <f aca="false">TRUNC(E48*G48,2)</f>
        <v>0</v>
      </c>
      <c r="I48" s="69" t="n">
        <f aca="false">H48/$H$81</f>
        <v>0</v>
      </c>
      <c r="K48" s="31" t="n">
        <v>0</v>
      </c>
      <c r="L48" s="31" t="n">
        <v>0</v>
      </c>
      <c r="M48" s="74" t="n">
        <v>0</v>
      </c>
      <c r="N48" s="74" t="n">
        <v>0</v>
      </c>
      <c r="O48" s="74" t="n">
        <v>0</v>
      </c>
      <c r="P48" s="74" t="n">
        <v>0</v>
      </c>
      <c r="Q48" s="74" t="n">
        <v>0</v>
      </c>
      <c r="R48" s="74" t="n">
        <v>0</v>
      </c>
      <c r="S48" s="74" t="n">
        <v>0</v>
      </c>
      <c r="T48" s="74" t="n">
        <v>0</v>
      </c>
      <c r="U48" s="74" t="n">
        <v>0</v>
      </c>
      <c r="V48" s="74" t="n">
        <v>0</v>
      </c>
      <c r="W48" s="74" t="n">
        <v>2</v>
      </c>
      <c r="X48" s="74" t="n">
        <v>0</v>
      </c>
    </row>
    <row r="49" customFormat="false" ht="38.25" hidden="false" customHeight="false" outlineLevel="0" collapsed="false">
      <c r="A49" s="61" t="s">
        <v>127</v>
      </c>
      <c r="B49" s="75" t="s">
        <v>128</v>
      </c>
      <c r="C49" s="63" t="s">
        <v>129</v>
      </c>
      <c r="D49" s="64" t="s">
        <v>130</v>
      </c>
      <c r="E49" s="65" t="n">
        <f aca="false">R49</f>
        <v>0</v>
      </c>
      <c r="F49" s="66" t="n">
        <f aca="false">Orçamentaria!F49</f>
        <v>4.95</v>
      </c>
      <c r="G49" s="67" t="n">
        <f aca="false">TRUNC(F49*$H$9+F49,2)</f>
        <v>6.44</v>
      </c>
      <c r="H49" s="68" t="n">
        <f aca="false">TRUNC(E49*G49,2)</f>
        <v>0</v>
      </c>
      <c r="I49" s="69" t="n">
        <f aca="false">H49/$H$81</f>
        <v>0</v>
      </c>
      <c r="K49" s="31" t="n">
        <v>0</v>
      </c>
      <c r="L49" s="31" t="n">
        <v>0</v>
      </c>
      <c r="M49" s="74" t="n">
        <v>0</v>
      </c>
      <c r="N49" s="74" t="n">
        <v>0</v>
      </c>
      <c r="O49" s="74" t="n">
        <v>0</v>
      </c>
      <c r="P49" s="74" t="n">
        <v>0</v>
      </c>
      <c r="Q49" s="74" t="n">
        <v>0</v>
      </c>
      <c r="R49" s="74" t="n">
        <v>0</v>
      </c>
      <c r="S49" s="74" t="n">
        <v>0</v>
      </c>
      <c r="T49" s="74" t="n">
        <v>0</v>
      </c>
      <c r="U49" s="74" t="n">
        <v>1452.21</v>
      </c>
      <c r="V49" s="74" t="n">
        <v>511.5</v>
      </c>
      <c r="W49" s="74" t="n">
        <v>112.86</v>
      </c>
      <c r="X49" s="74" t="n">
        <v>0</v>
      </c>
    </row>
    <row r="50" customFormat="false" ht="25.5" hidden="false" customHeight="false" outlineLevel="0" collapsed="false">
      <c r="A50" s="61" t="s">
        <v>131</v>
      </c>
      <c r="B50" s="75" t="n">
        <v>101618</v>
      </c>
      <c r="C50" s="63" t="s">
        <v>132</v>
      </c>
      <c r="D50" s="64" t="s">
        <v>64</v>
      </c>
      <c r="E50" s="65" t="n">
        <f aca="false">R50</f>
        <v>0</v>
      </c>
      <c r="F50" s="66" t="n">
        <f aca="false">Orçamentaria!F50</f>
        <v>255.07</v>
      </c>
      <c r="G50" s="67" t="n">
        <f aca="false">TRUNC(F50*$H$9+F50,2)</f>
        <v>332.02</v>
      </c>
      <c r="H50" s="68" t="n">
        <f aca="false">TRUNC(E50*G50,2)</f>
        <v>0</v>
      </c>
      <c r="I50" s="69" t="n">
        <f aca="false">H50/$H$81</f>
        <v>0</v>
      </c>
      <c r="K50" s="31" t="n">
        <v>0</v>
      </c>
      <c r="L50" s="31" t="n">
        <v>0</v>
      </c>
      <c r="M50" s="74" t="n">
        <v>0</v>
      </c>
      <c r="N50" s="74" t="n">
        <v>0</v>
      </c>
      <c r="O50" s="74" t="n">
        <v>0</v>
      </c>
      <c r="P50" s="74" t="n">
        <v>0</v>
      </c>
      <c r="Q50" s="74" t="n">
        <v>0</v>
      </c>
      <c r="R50" s="74" t="n">
        <v>0</v>
      </c>
      <c r="S50" s="74" t="n">
        <v>0</v>
      </c>
      <c r="T50" s="74" t="n">
        <v>0</v>
      </c>
      <c r="U50" s="74" t="n">
        <v>499.06</v>
      </c>
      <c r="V50" s="74" t="n">
        <v>180.96</v>
      </c>
      <c r="W50" s="74" t="n">
        <v>31.74</v>
      </c>
      <c r="X50" s="74" t="n">
        <v>0</v>
      </c>
    </row>
    <row r="51" customFormat="false" ht="38.25" hidden="false" customHeight="false" outlineLevel="0" collapsed="false">
      <c r="A51" s="61" t="s">
        <v>133</v>
      </c>
      <c r="B51" s="75" t="n">
        <v>99270</v>
      </c>
      <c r="C51" s="63" t="s">
        <v>134</v>
      </c>
      <c r="D51" s="64" t="s">
        <v>135</v>
      </c>
      <c r="E51" s="65" t="n">
        <f aca="false">R51</f>
        <v>0</v>
      </c>
      <c r="F51" s="66" t="n">
        <f aca="false">Orçamentaria!F51</f>
        <v>629.36</v>
      </c>
      <c r="G51" s="67" t="n">
        <f aca="false">TRUNC(F51*$H$9+F51,2)</f>
        <v>819.23</v>
      </c>
      <c r="H51" s="68" t="n">
        <f aca="false">TRUNC(E51*G51,2)</f>
        <v>0</v>
      </c>
      <c r="I51" s="69" t="n">
        <f aca="false">H51/$H$81</f>
        <v>0</v>
      </c>
      <c r="K51" s="31" t="n">
        <v>0</v>
      </c>
      <c r="L51" s="31" t="n">
        <v>0</v>
      </c>
      <c r="M51" s="74" t="n">
        <v>0</v>
      </c>
      <c r="N51" s="74" t="n">
        <v>0</v>
      </c>
      <c r="O51" s="74" t="n">
        <v>0</v>
      </c>
      <c r="P51" s="74" t="n">
        <v>0</v>
      </c>
      <c r="Q51" s="74" t="n">
        <v>0</v>
      </c>
      <c r="R51" s="74" t="n">
        <v>0</v>
      </c>
      <c r="S51" s="74" t="n">
        <v>0</v>
      </c>
      <c r="T51" s="74" t="n">
        <v>0</v>
      </c>
      <c r="U51" s="74" t="n">
        <v>3</v>
      </c>
      <c r="V51" s="74" t="n">
        <v>2</v>
      </c>
      <c r="W51" s="74" t="n">
        <v>0</v>
      </c>
      <c r="X51" s="74" t="n">
        <v>0</v>
      </c>
    </row>
    <row r="52" customFormat="false" ht="38.25" hidden="false" customHeight="false" outlineLevel="0" collapsed="false">
      <c r="A52" s="61" t="s">
        <v>136</v>
      </c>
      <c r="B52" s="75" t="n">
        <v>99275</v>
      </c>
      <c r="C52" s="63" t="s">
        <v>137</v>
      </c>
      <c r="D52" s="64" t="s">
        <v>135</v>
      </c>
      <c r="E52" s="65" t="n">
        <f aca="false">R52</f>
        <v>0</v>
      </c>
      <c r="F52" s="66" t="n">
        <f aca="false">Orçamentaria!F52</f>
        <v>948.36</v>
      </c>
      <c r="G52" s="67" t="n">
        <f aca="false">TRUNC(F52*$H$9+F52,2)</f>
        <v>1234.48</v>
      </c>
      <c r="H52" s="68" t="n">
        <f aca="false">TRUNC(E52*G52,2)</f>
        <v>0</v>
      </c>
      <c r="I52" s="69" t="n">
        <f aca="false">H52/$H$81</f>
        <v>0</v>
      </c>
      <c r="K52" s="31" t="n">
        <v>0</v>
      </c>
      <c r="L52" s="31" t="n">
        <v>0</v>
      </c>
      <c r="M52" s="74" t="n">
        <v>0</v>
      </c>
      <c r="N52" s="74" t="n">
        <v>0</v>
      </c>
      <c r="O52" s="74" t="n">
        <v>0</v>
      </c>
      <c r="P52" s="74" t="n">
        <v>0</v>
      </c>
      <c r="Q52" s="74" t="n">
        <v>0</v>
      </c>
      <c r="R52" s="74" t="n">
        <v>0</v>
      </c>
      <c r="S52" s="74" t="n">
        <v>0</v>
      </c>
      <c r="T52" s="74" t="n">
        <v>0</v>
      </c>
      <c r="U52" s="74" t="n">
        <v>18</v>
      </c>
      <c r="V52" s="74" t="n">
        <v>11</v>
      </c>
      <c r="W52" s="74" t="n">
        <v>2</v>
      </c>
      <c r="X52" s="74" t="n">
        <v>0</v>
      </c>
    </row>
    <row r="53" customFormat="false" ht="38.25" hidden="false" customHeight="false" outlineLevel="0" collapsed="false">
      <c r="A53" s="61" t="s">
        <v>138</v>
      </c>
      <c r="B53" s="75" t="n">
        <v>99285</v>
      </c>
      <c r="C53" s="63" t="s">
        <v>139</v>
      </c>
      <c r="D53" s="64" t="s">
        <v>135</v>
      </c>
      <c r="E53" s="65" t="n">
        <f aca="false">R53</f>
        <v>0</v>
      </c>
      <c r="F53" s="66" t="n">
        <f aca="false">Orçamentaria!F53</f>
        <v>1294.74</v>
      </c>
      <c r="G53" s="67" t="n">
        <f aca="false">TRUNC(F53*$H$9+F53,2)</f>
        <v>1685.36</v>
      </c>
      <c r="H53" s="68" t="n">
        <f aca="false">TRUNC(E53*G53,2)</f>
        <v>0</v>
      </c>
      <c r="I53" s="69" t="n">
        <f aca="false">H53/$H$81</f>
        <v>0</v>
      </c>
      <c r="K53" s="31" t="n">
        <v>0</v>
      </c>
      <c r="L53" s="31" t="n">
        <v>0</v>
      </c>
      <c r="M53" s="74" t="n">
        <v>0</v>
      </c>
      <c r="N53" s="74" t="n">
        <v>0</v>
      </c>
      <c r="O53" s="74" t="n">
        <v>0</v>
      </c>
      <c r="P53" s="74" t="n">
        <v>0</v>
      </c>
      <c r="Q53" s="74" t="n">
        <v>0</v>
      </c>
      <c r="R53" s="74" t="n">
        <v>0</v>
      </c>
      <c r="S53" s="74" t="n">
        <v>0</v>
      </c>
      <c r="T53" s="74" t="n">
        <v>0</v>
      </c>
      <c r="U53" s="74" t="n">
        <v>8</v>
      </c>
      <c r="V53" s="74" t="n">
        <v>0</v>
      </c>
      <c r="W53" s="74" t="n">
        <v>0</v>
      </c>
      <c r="X53" s="74" t="n">
        <v>0</v>
      </c>
    </row>
    <row r="54" customFormat="false" ht="38.25" hidden="false" customHeight="false" outlineLevel="0" collapsed="false">
      <c r="A54" s="61" t="s">
        <v>140</v>
      </c>
      <c r="B54" s="75" t="n">
        <v>102457</v>
      </c>
      <c r="C54" s="63" t="s">
        <v>141</v>
      </c>
      <c r="D54" s="64" t="s">
        <v>135</v>
      </c>
      <c r="E54" s="65" t="n">
        <f aca="false">R54</f>
        <v>0</v>
      </c>
      <c r="F54" s="66" t="n">
        <f aca="false">Orçamentaria!F54</f>
        <v>1640.04</v>
      </c>
      <c r="G54" s="67" t="n">
        <f aca="false">TRUNC(F54*$H$9+F54,2)</f>
        <v>2134.84</v>
      </c>
      <c r="H54" s="68" t="n">
        <f aca="false">TRUNC(E54*G54,2)</f>
        <v>0</v>
      </c>
      <c r="I54" s="69" t="n">
        <f aca="false">H54/$H$81</f>
        <v>0</v>
      </c>
      <c r="K54" s="31" t="n">
        <v>0</v>
      </c>
      <c r="L54" s="31" t="n">
        <v>0</v>
      </c>
      <c r="M54" s="74" t="n">
        <v>0</v>
      </c>
      <c r="N54" s="74" t="n">
        <v>0</v>
      </c>
      <c r="O54" s="74" t="n">
        <v>0</v>
      </c>
      <c r="P54" s="74" t="n">
        <v>0</v>
      </c>
      <c r="Q54" s="74" t="n">
        <v>0</v>
      </c>
      <c r="R54" s="74" t="n">
        <v>0</v>
      </c>
      <c r="S54" s="74" t="n">
        <v>0</v>
      </c>
      <c r="T54" s="74" t="n">
        <v>0</v>
      </c>
      <c r="U54" s="74" t="n">
        <v>0</v>
      </c>
      <c r="V54" s="74" t="n">
        <v>6</v>
      </c>
      <c r="W54" s="74" t="n">
        <v>0</v>
      </c>
      <c r="X54" s="74" t="n">
        <v>0</v>
      </c>
    </row>
    <row r="55" customFormat="false" ht="38.25" hidden="false" customHeight="false" outlineLevel="0" collapsed="false">
      <c r="A55" s="61" t="s">
        <v>142</v>
      </c>
      <c r="B55" s="75" t="n">
        <v>99319</v>
      </c>
      <c r="C55" s="63" t="s">
        <v>143</v>
      </c>
      <c r="D55" s="64" t="s">
        <v>76</v>
      </c>
      <c r="E55" s="65" t="n">
        <f aca="false">R55</f>
        <v>0</v>
      </c>
      <c r="F55" s="66" t="n">
        <f aca="false">Orçamentaria!F55</f>
        <v>868.52</v>
      </c>
      <c r="G55" s="67" t="n">
        <f aca="false">TRUNC(F55*$H$9+F55,2)</f>
        <v>1130.55</v>
      </c>
      <c r="H55" s="68" t="n">
        <f aca="false">TRUNC(E55*G55,2)</f>
        <v>0</v>
      </c>
      <c r="I55" s="69" t="n">
        <f aca="false">H55/$H$81</f>
        <v>0</v>
      </c>
      <c r="K55" s="31" t="n">
        <v>0</v>
      </c>
      <c r="L55" s="31" t="n">
        <v>0</v>
      </c>
      <c r="M55" s="74" t="n">
        <v>0</v>
      </c>
      <c r="N55" s="74" t="n">
        <v>0</v>
      </c>
      <c r="O55" s="74" t="n">
        <v>0</v>
      </c>
      <c r="P55" s="74" t="n">
        <v>0</v>
      </c>
      <c r="Q55" s="74" t="n">
        <v>0</v>
      </c>
      <c r="R55" s="74" t="n">
        <v>0</v>
      </c>
      <c r="S55" s="74" t="n">
        <v>0</v>
      </c>
      <c r="T55" s="74" t="n">
        <v>0</v>
      </c>
      <c r="U55" s="74" t="n">
        <v>43.5</v>
      </c>
      <c r="V55" s="74" t="n">
        <v>28.5</v>
      </c>
      <c r="W55" s="74" t="n">
        <v>3</v>
      </c>
      <c r="X55" s="74" t="n">
        <v>0</v>
      </c>
    </row>
    <row r="56" customFormat="false" ht="38.25" hidden="false" customHeight="false" outlineLevel="0" collapsed="false">
      <c r="A56" s="61" t="s">
        <v>144</v>
      </c>
      <c r="B56" s="75" t="s">
        <v>145</v>
      </c>
      <c r="C56" s="63" t="s">
        <v>146</v>
      </c>
      <c r="D56" s="64" t="s">
        <v>126</v>
      </c>
      <c r="E56" s="65" t="n">
        <f aca="false">R56</f>
        <v>0</v>
      </c>
      <c r="F56" s="66" t="n">
        <f aca="false">Orçamentaria!F56</f>
        <v>523</v>
      </c>
      <c r="G56" s="67" t="n">
        <f aca="false">TRUNC(F56*$H$9+F56,2)</f>
        <v>680.78</v>
      </c>
      <c r="H56" s="68" t="n">
        <f aca="false">TRUNC(E56*G56,2)</f>
        <v>0</v>
      </c>
      <c r="I56" s="69" t="n">
        <f aca="false">H56/$H$81</f>
        <v>0</v>
      </c>
      <c r="K56" s="31" t="n">
        <v>0</v>
      </c>
      <c r="L56" s="31" t="n">
        <v>0</v>
      </c>
      <c r="M56" s="74" t="n">
        <v>0</v>
      </c>
      <c r="N56" s="74" t="n">
        <v>0</v>
      </c>
      <c r="O56" s="74" t="n">
        <v>0</v>
      </c>
      <c r="P56" s="74" t="n">
        <v>0</v>
      </c>
      <c r="Q56" s="74" t="n">
        <v>0</v>
      </c>
      <c r="R56" s="74" t="n">
        <v>0</v>
      </c>
      <c r="S56" s="74" t="n">
        <v>0</v>
      </c>
      <c r="T56" s="74" t="n">
        <v>0</v>
      </c>
      <c r="U56" s="74" t="n">
        <v>29</v>
      </c>
      <c r="V56" s="74" t="n">
        <v>19</v>
      </c>
      <c r="W56" s="74" t="n">
        <v>2</v>
      </c>
      <c r="X56" s="74" t="n">
        <v>0</v>
      </c>
    </row>
    <row r="57" customFormat="false" ht="25.5" hidden="false" customHeight="false" outlineLevel="0" collapsed="false">
      <c r="A57" s="61" t="s">
        <v>147</v>
      </c>
      <c r="B57" s="75" t="n">
        <v>97934</v>
      </c>
      <c r="C57" s="63" t="s">
        <v>148</v>
      </c>
      <c r="D57" s="64" t="s">
        <v>135</v>
      </c>
      <c r="E57" s="65" t="n">
        <f aca="false">R57</f>
        <v>0</v>
      </c>
      <c r="F57" s="66" t="n">
        <f aca="false">Orçamentaria!F57</f>
        <v>2315.8</v>
      </c>
      <c r="G57" s="67" t="n">
        <f aca="false">TRUNC(F57*$H$9+F57,2)</f>
        <v>3014.47</v>
      </c>
      <c r="H57" s="68" t="n">
        <f aca="false">TRUNC(E57*G57,2)</f>
        <v>0</v>
      </c>
      <c r="I57" s="69" t="n">
        <f aca="false">H57/$H$81</f>
        <v>0</v>
      </c>
      <c r="K57" s="31" t="n">
        <v>0</v>
      </c>
      <c r="L57" s="31" t="n">
        <v>0</v>
      </c>
      <c r="M57" s="74" t="n">
        <v>0</v>
      </c>
      <c r="N57" s="74" t="n">
        <v>0</v>
      </c>
      <c r="O57" s="74" t="n">
        <v>0</v>
      </c>
      <c r="P57" s="74" t="n">
        <v>0</v>
      </c>
      <c r="Q57" s="74" t="n">
        <v>0</v>
      </c>
      <c r="R57" s="74" t="n">
        <v>0</v>
      </c>
      <c r="S57" s="74" t="n">
        <v>0</v>
      </c>
      <c r="T57" s="74" t="n">
        <v>0</v>
      </c>
      <c r="U57" s="74" t="n">
        <v>25</v>
      </c>
      <c r="V57" s="74" t="n">
        <v>14</v>
      </c>
      <c r="W57" s="74" t="n">
        <v>2</v>
      </c>
      <c r="X57" s="74" t="n">
        <v>0</v>
      </c>
    </row>
    <row r="58" s="4" customFormat="true" ht="12.75" hidden="false" customHeight="true" outlineLevel="0" collapsed="false">
      <c r="A58" s="53" t="s">
        <v>149</v>
      </c>
      <c r="B58" s="54"/>
      <c r="C58" s="55" t="s">
        <v>150</v>
      </c>
      <c r="D58" s="54"/>
      <c r="E58" s="56"/>
      <c r="F58" s="57"/>
      <c r="G58" s="57" t="n">
        <f aca="false">SUM(H59:H63)</f>
        <v>0</v>
      </c>
      <c r="H58" s="58" t="n">
        <v>0</v>
      </c>
      <c r="I58" s="59"/>
      <c r="K58" s="31"/>
      <c r="L58" s="31"/>
      <c r="M58" s="52"/>
      <c r="N58" s="52"/>
      <c r="O58" s="52"/>
      <c r="P58" s="52"/>
      <c r="Q58" s="52"/>
      <c r="R58" s="52"/>
      <c r="S58" s="52"/>
      <c r="T58" s="52"/>
      <c r="U58" s="52"/>
      <c r="V58" s="52"/>
      <c r="W58" s="52"/>
      <c r="X58" s="52" t="n">
        <v>0</v>
      </c>
    </row>
    <row r="59" customFormat="false" ht="38.25" hidden="false" customHeight="false" outlineLevel="0" collapsed="false">
      <c r="A59" s="61" t="s">
        <v>151</v>
      </c>
      <c r="B59" s="75" t="n">
        <v>92757</v>
      </c>
      <c r="C59" s="63" t="s">
        <v>152</v>
      </c>
      <c r="D59" s="64" t="s">
        <v>50</v>
      </c>
      <c r="E59" s="65" t="n">
        <f aca="false">R59</f>
        <v>0</v>
      </c>
      <c r="F59" s="66" t="n">
        <f aca="false">Orçamentaria!F59</f>
        <v>318.19</v>
      </c>
      <c r="G59" s="67" t="n">
        <f aca="false">TRUNC(F59*$H$9+F59,2)</f>
        <v>414.18</v>
      </c>
      <c r="H59" s="68" t="n">
        <f aca="false">TRUNC(E59*G59,2)</f>
        <v>0</v>
      </c>
      <c r="I59" s="69" t="n">
        <f aca="false">H59/$H$81</f>
        <v>0</v>
      </c>
      <c r="K59" s="31" t="n">
        <v>0</v>
      </c>
      <c r="L59" s="31" t="n">
        <v>0</v>
      </c>
      <c r="M59" s="74" t="n">
        <v>0</v>
      </c>
      <c r="N59" s="74" t="n">
        <v>0</v>
      </c>
      <c r="O59" s="74" t="n">
        <v>0</v>
      </c>
      <c r="P59" s="74" t="n">
        <v>0</v>
      </c>
      <c r="Q59" s="74" t="n">
        <v>0</v>
      </c>
      <c r="R59" s="74" t="n">
        <v>0</v>
      </c>
      <c r="S59" s="74" t="n">
        <v>0</v>
      </c>
      <c r="T59" s="74" t="n">
        <v>0</v>
      </c>
      <c r="U59" s="74" t="n">
        <v>0</v>
      </c>
      <c r="V59" s="74" t="n">
        <v>2.25</v>
      </c>
      <c r="W59" s="74" t="n">
        <v>0</v>
      </c>
      <c r="X59" s="74" t="n">
        <v>0</v>
      </c>
    </row>
    <row r="60" customFormat="false" ht="51" hidden="false" customHeight="false" outlineLevel="0" collapsed="false">
      <c r="A60" s="61" t="s">
        <v>153</v>
      </c>
      <c r="B60" s="75" t="n">
        <v>92743</v>
      </c>
      <c r="C60" s="63" t="s">
        <v>154</v>
      </c>
      <c r="D60" s="64" t="s">
        <v>64</v>
      </c>
      <c r="E60" s="65" t="n">
        <f aca="false">R60</f>
        <v>0</v>
      </c>
      <c r="F60" s="66" t="n">
        <f aca="false">Orçamentaria!F60</f>
        <v>672.9</v>
      </c>
      <c r="G60" s="67" t="n">
        <f aca="false">TRUNC(F60*$H$9+F60,2)</f>
        <v>875.91</v>
      </c>
      <c r="H60" s="68" t="n">
        <f aca="false">TRUNC(E60*G60,2)</f>
        <v>0</v>
      </c>
      <c r="I60" s="69" t="n">
        <f aca="false">H60/$H$81</f>
        <v>0</v>
      </c>
      <c r="K60" s="31" t="n">
        <v>0</v>
      </c>
      <c r="L60" s="31" t="n">
        <v>0</v>
      </c>
      <c r="M60" s="74" t="n">
        <v>0</v>
      </c>
      <c r="N60" s="74" t="n">
        <v>0</v>
      </c>
      <c r="O60" s="74" t="n">
        <v>0</v>
      </c>
      <c r="P60" s="74" t="n">
        <v>0</v>
      </c>
      <c r="Q60" s="74" t="n">
        <v>0</v>
      </c>
      <c r="R60" s="74" t="n">
        <v>0</v>
      </c>
      <c r="S60" s="74" t="n">
        <v>0</v>
      </c>
      <c r="T60" s="74" t="n">
        <v>0</v>
      </c>
      <c r="U60" s="74" t="n">
        <v>0</v>
      </c>
      <c r="V60" s="74" t="n">
        <v>3</v>
      </c>
      <c r="W60" s="74" t="n">
        <v>0</v>
      </c>
      <c r="X60" s="74" t="n">
        <v>0</v>
      </c>
    </row>
    <row r="61" customFormat="false" ht="38.25" hidden="false" customHeight="false" outlineLevel="0" collapsed="false">
      <c r="A61" s="61" t="s">
        <v>155</v>
      </c>
      <c r="B61" s="75" t="s">
        <v>156</v>
      </c>
      <c r="C61" s="63" t="s">
        <v>157</v>
      </c>
      <c r="D61" s="64" t="s">
        <v>64</v>
      </c>
      <c r="E61" s="65" t="n">
        <f aca="false">R61</f>
        <v>0</v>
      </c>
      <c r="F61" s="66" t="n">
        <f aca="false">Orçamentaria!F61</f>
        <v>667.5</v>
      </c>
      <c r="G61" s="67" t="n">
        <f aca="false">TRUNC(F61*$H$9+F61,2)</f>
        <v>868.88</v>
      </c>
      <c r="H61" s="68" t="n">
        <f aca="false">TRUNC(E61*G61,2)</f>
        <v>0</v>
      </c>
      <c r="I61" s="69" t="n">
        <f aca="false">H61/$H$81</f>
        <v>0</v>
      </c>
      <c r="K61" s="31" t="n">
        <v>0</v>
      </c>
      <c r="L61" s="31" t="n">
        <v>0</v>
      </c>
      <c r="M61" s="74" t="n">
        <v>0</v>
      </c>
      <c r="N61" s="74" t="n">
        <v>0</v>
      </c>
      <c r="O61" s="74" t="n">
        <v>0</v>
      </c>
      <c r="P61" s="74" t="n">
        <v>0</v>
      </c>
      <c r="Q61" s="74" t="n">
        <v>0</v>
      </c>
      <c r="R61" s="74" t="n">
        <v>0</v>
      </c>
      <c r="S61" s="74" t="n">
        <v>0</v>
      </c>
      <c r="T61" s="74" t="n">
        <v>0</v>
      </c>
      <c r="U61" s="74" t="n">
        <v>0</v>
      </c>
      <c r="V61" s="74" t="n">
        <v>1.1732</v>
      </c>
      <c r="W61" s="74" t="n">
        <v>0</v>
      </c>
      <c r="X61" s="74" t="n">
        <v>0</v>
      </c>
    </row>
    <row r="62" customFormat="false" ht="12.75" hidden="false" customHeight="false" outlineLevel="0" collapsed="false">
      <c r="A62" s="61" t="s">
        <v>158</v>
      </c>
      <c r="B62" s="75" t="s">
        <v>159</v>
      </c>
      <c r="C62" s="63" t="s">
        <v>160</v>
      </c>
      <c r="D62" s="64" t="s">
        <v>76</v>
      </c>
      <c r="E62" s="65" t="n">
        <f aca="false">R62</f>
        <v>0</v>
      </c>
      <c r="F62" s="66" t="n">
        <f aca="false">Orçamentaria!F62</f>
        <v>1179.93</v>
      </c>
      <c r="G62" s="67" t="n">
        <f aca="false">TRUNC(F62*$H$9+F62,2)</f>
        <v>1535.91</v>
      </c>
      <c r="H62" s="68" t="n">
        <f aca="false">TRUNC(E62*G62,2)</f>
        <v>0</v>
      </c>
      <c r="I62" s="69" t="n">
        <f aca="false">H62/$H$81</f>
        <v>0</v>
      </c>
      <c r="K62" s="31" t="n">
        <v>0</v>
      </c>
      <c r="L62" s="31" t="n">
        <v>0</v>
      </c>
      <c r="M62" s="74" t="n">
        <v>0</v>
      </c>
      <c r="N62" s="74" t="n">
        <v>0</v>
      </c>
      <c r="O62" s="74" t="n">
        <v>0</v>
      </c>
      <c r="P62" s="74" t="n">
        <v>0</v>
      </c>
      <c r="Q62" s="74" t="n">
        <v>0</v>
      </c>
      <c r="R62" s="74" t="n">
        <v>0</v>
      </c>
      <c r="S62" s="74" t="n">
        <v>0</v>
      </c>
      <c r="T62" s="74" t="n">
        <v>0</v>
      </c>
      <c r="U62" s="74" t="n">
        <v>0</v>
      </c>
      <c r="V62" s="74" t="n">
        <v>5</v>
      </c>
      <c r="W62" s="74" t="n">
        <v>0</v>
      </c>
      <c r="X62" s="74" t="n">
        <v>0</v>
      </c>
    </row>
    <row r="63" customFormat="false" ht="12.75" hidden="false" customHeight="false" outlineLevel="0" collapsed="false">
      <c r="A63" s="61" t="s">
        <v>161</v>
      </c>
      <c r="B63" s="75" t="s">
        <v>162</v>
      </c>
      <c r="C63" s="63" t="s">
        <v>163</v>
      </c>
      <c r="D63" s="64" t="s">
        <v>46</v>
      </c>
      <c r="E63" s="65" t="n">
        <f aca="false">R63</f>
        <v>0</v>
      </c>
      <c r="F63" s="66" t="n">
        <f aca="false">Orçamentaria!F63</f>
        <v>77.27</v>
      </c>
      <c r="G63" s="67" t="n">
        <f aca="false">TRUNC(F63*$H$9+F63,2)</f>
        <v>100.58</v>
      </c>
      <c r="H63" s="68" t="n">
        <f aca="false">TRUNC(E63*G63,2)</f>
        <v>0</v>
      </c>
      <c r="I63" s="69" t="n">
        <f aca="false">H63/$H$81</f>
        <v>0</v>
      </c>
      <c r="K63" s="31" t="n">
        <v>0</v>
      </c>
      <c r="L63" s="31" t="n">
        <v>0</v>
      </c>
      <c r="M63" s="74" t="n">
        <v>0</v>
      </c>
      <c r="N63" s="74" t="n">
        <v>0</v>
      </c>
      <c r="O63" s="74" t="n">
        <v>0</v>
      </c>
      <c r="P63" s="74" t="n">
        <v>0</v>
      </c>
      <c r="Q63" s="74" t="n">
        <v>0</v>
      </c>
      <c r="R63" s="74" t="n">
        <v>0</v>
      </c>
      <c r="S63" s="74" t="n">
        <v>0</v>
      </c>
      <c r="T63" s="74" t="n">
        <v>0</v>
      </c>
      <c r="U63" s="74" t="n">
        <v>0</v>
      </c>
      <c r="V63" s="74" t="n">
        <v>1</v>
      </c>
      <c r="W63" s="74" t="n">
        <v>0</v>
      </c>
      <c r="X63" s="74" t="n">
        <v>0</v>
      </c>
    </row>
    <row r="64" customFormat="false" ht="12.75" hidden="false" customHeight="false" outlineLevel="0" collapsed="false">
      <c r="A64" s="44" t="n">
        <v>4</v>
      </c>
      <c r="B64" s="45"/>
      <c r="C64" s="46" t="s">
        <v>164</v>
      </c>
      <c r="D64" s="47"/>
      <c r="E64" s="48"/>
      <c r="F64" s="49"/>
      <c r="G64" s="50" t="n">
        <v>0</v>
      </c>
      <c r="H64" s="51" t="n">
        <f aca="false">SUM(H66:H73)</f>
        <v>45728.86</v>
      </c>
      <c r="I64" s="59"/>
      <c r="K64" s="31"/>
      <c r="L64" s="31"/>
      <c r="M64" s="74"/>
      <c r="N64" s="74"/>
      <c r="O64" s="74"/>
      <c r="P64" s="74"/>
      <c r="Q64" s="74"/>
      <c r="R64" s="74"/>
      <c r="S64" s="74"/>
      <c r="T64" s="74"/>
      <c r="U64" s="74"/>
      <c r="V64" s="74"/>
      <c r="W64" s="74"/>
      <c r="X64" s="74"/>
    </row>
    <row r="65" s="4" customFormat="true" ht="12.75" hidden="false" customHeight="true" outlineLevel="0" collapsed="false">
      <c r="A65" s="53" t="s">
        <v>165</v>
      </c>
      <c r="B65" s="54"/>
      <c r="C65" s="55" t="s">
        <v>164</v>
      </c>
      <c r="D65" s="54"/>
      <c r="E65" s="56"/>
      <c r="F65" s="57"/>
      <c r="G65" s="57" t="n">
        <f aca="false">SUM(H66:H73)</f>
        <v>45728.86</v>
      </c>
      <c r="H65" s="58" t="n">
        <v>0</v>
      </c>
      <c r="I65" s="59"/>
      <c r="K65" s="31" t="n">
        <v>0</v>
      </c>
      <c r="L65" s="31" t="n">
        <v>0</v>
      </c>
      <c r="M65" s="52" t="n">
        <v>0</v>
      </c>
      <c r="N65" s="52" t="n">
        <v>0</v>
      </c>
      <c r="O65" s="52" t="n">
        <v>0</v>
      </c>
      <c r="P65" s="52" t="n">
        <v>0</v>
      </c>
      <c r="Q65" s="52" t="n">
        <v>0</v>
      </c>
      <c r="R65" s="52" t="n">
        <v>0</v>
      </c>
      <c r="S65" s="52" t="n">
        <v>0</v>
      </c>
      <c r="T65" s="52" t="n">
        <v>0</v>
      </c>
      <c r="U65" s="52" t="n">
        <v>56.25</v>
      </c>
      <c r="V65" s="52" t="n">
        <v>31.5</v>
      </c>
      <c r="W65" s="52" t="n">
        <v>9</v>
      </c>
      <c r="X65" s="52" t="n">
        <v>0</v>
      </c>
    </row>
    <row r="66" customFormat="false" ht="51" hidden="false" customHeight="false" outlineLevel="0" collapsed="false">
      <c r="A66" s="61" t="s">
        <v>166</v>
      </c>
      <c r="B66" s="78" t="n">
        <v>94273</v>
      </c>
      <c r="C66" s="63" t="s">
        <v>167</v>
      </c>
      <c r="D66" s="64" t="s">
        <v>76</v>
      </c>
      <c r="E66" s="65" t="n">
        <f aca="false">R66</f>
        <v>435.68</v>
      </c>
      <c r="F66" s="66" t="n">
        <f aca="false">Orçamentaria!F66</f>
        <v>62.31</v>
      </c>
      <c r="G66" s="67" t="n">
        <f aca="false">TRUNC(F66+(F66*$H$9),2)</f>
        <v>81.1</v>
      </c>
      <c r="H66" s="68" t="n">
        <f aca="false">TRUNC(E66*G66,2)</f>
        <v>35333.64</v>
      </c>
      <c r="I66" s="69" t="n">
        <f aca="false">H66/$H$81</f>
        <v>0.180161107706266</v>
      </c>
      <c r="K66" s="31" t="n">
        <v>0</v>
      </c>
      <c r="L66" s="31" t="n">
        <v>0</v>
      </c>
      <c r="M66" s="74" t="n">
        <v>334.58</v>
      </c>
      <c r="N66" s="74" t="n">
        <v>1064.08</v>
      </c>
      <c r="O66" s="74" t="n">
        <v>360.72</v>
      </c>
      <c r="P66" s="74" t="n">
        <v>275.72</v>
      </c>
      <c r="Q66" s="74" t="n">
        <v>1021.76</v>
      </c>
      <c r="R66" s="74" t="n">
        <v>435.68</v>
      </c>
      <c r="S66" s="74" t="n">
        <v>1286.34</v>
      </c>
      <c r="T66" s="74" t="n">
        <v>274.52</v>
      </c>
      <c r="U66" s="74" t="n">
        <v>0</v>
      </c>
      <c r="V66" s="74" t="n">
        <v>0</v>
      </c>
      <c r="W66" s="74" t="n">
        <v>0</v>
      </c>
      <c r="X66" s="74" t="n">
        <v>0</v>
      </c>
    </row>
    <row r="67" customFormat="false" ht="63.75" hidden="false" customHeight="false" outlineLevel="0" collapsed="false">
      <c r="A67" s="61" t="s">
        <v>168</v>
      </c>
      <c r="B67" s="78" t="s">
        <v>169</v>
      </c>
      <c r="C67" s="63" t="s">
        <v>170</v>
      </c>
      <c r="D67" s="64" t="s">
        <v>85</v>
      </c>
      <c r="E67" s="65" t="n">
        <f aca="false">R67</f>
        <v>6.224</v>
      </c>
      <c r="F67" s="66" t="n">
        <f aca="false">Orçamentaria!F67</f>
        <v>41.34</v>
      </c>
      <c r="G67" s="67" t="n">
        <f aca="false">TRUNC(F67+(F67*$H$9),2)</f>
        <v>53.81</v>
      </c>
      <c r="H67" s="68" t="n">
        <f aca="false">TRUNC(E67*G67,2)</f>
        <v>334.91</v>
      </c>
      <c r="I67" s="69" t="n">
        <f aca="false">H67/$H$81</f>
        <v>0.00170765753491306</v>
      </c>
      <c r="K67" s="31" t="n">
        <v>0</v>
      </c>
      <c r="L67" s="31" t="n">
        <v>0</v>
      </c>
      <c r="M67" s="74" t="n">
        <v>4.77971428571429</v>
      </c>
      <c r="N67" s="74" t="n">
        <v>15.2011428571429</v>
      </c>
      <c r="O67" s="74" t="n">
        <v>5.15314285714286</v>
      </c>
      <c r="P67" s="74" t="n">
        <v>3.93885714285714</v>
      </c>
      <c r="Q67" s="74" t="n">
        <v>14.5965714285714</v>
      </c>
      <c r="R67" s="74" t="n">
        <v>6.224</v>
      </c>
      <c r="S67" s="74" t="n">
        <v>18.3762857142857</v>
      </c>
      <c r="T67" s="74" t="n">
        <v>3.92171428571429</v>
      </c>
      <c r="U67" s="74" t="n">
        <v>0</v>
      </c>
      <c r="V67" s="74" t="n">
        <v>0</v>
      </c>
      <c r="W67" s="74" t="n">
        <v>0</v>
      </c>
      <c r="X67" s="74" t="n">
        <v>0</v>
      </c>
    </row>
    <row r="68" customFormat="false" ht="51" hidden="false" customHeight="false" outlineLevel="0" collapsed="false">
      <c r="A68" s="61" t="s">
        <v>171</v>
      </c>
      <c r="B68" s="78" t="n">
        <v>91283</v>
      </c>
      <c r="C68" s="63" t="s">
        <v>91</v>
      </c>
      <c r="D68" s="64" t="s">
        <v>92</v>
      </c>
      <c r="E68" s="65" t="n">
        <f aca="false">R68</f>
        <v>45.496</v>
      </c>
      <c r="F68" s="66" t="n">
        <f aca="false">Orçamentaria!F68</f>
        <v>10.58</v>
      </c>
      <c r="G68" s="67" t="n">
        <f aca="false">TRUNC(F68+(F68*$H$9),2)</f>
        <v>13.77</v>
      </c>
      <c r="H68" s="68" t="n">
        <f aca="false">TRUNC(E68*G68,2)</f>
        <v>626.47</v>
      </c>
      <c r="I68" s="69" t="n">
        <f aca="false">H68/$H$81</f>
        <v>0.00319427970468778</v>
      </c>
      <c r="K68" s="31" t="n">
        <v>0</v>
      </c>
      <c r="L68" s="31" t="n">
        <v>0</v>
      </c>
      <c r="M68" s="74" t="n">
        <v>11.394</v>
      </c>
      <c r="N68" s="74" t="n">
        <v>22.476</v>
      </c>
      <c r="O68" s="74" t="n">
        <v>22.53</v>
      </c>
      <c r="P68" s="74" t="n">
        <v>0</v>
      </c>
      <c r="Q68" s="74" t="n">
        <v>4.456</v>
      </c>
      <c r="R68" s="74" t="n">
        <v>45.496</v>
      </c>
      <c r="S68" s="74" t="n">
        <v>24.604</v>
      </c>
      <c r="T68" s="74" t="n">
        <v>69.212</v>
      </c>
      <c r="U68" s="74" t="n">
        <v>0</v>
      </c>
      <c r="V68" s="74" t="n">
        <v>0</v>
      </c>
      <c r="W68" s="74" t="n">
        <v>0</v>
      </c>
      <c r="X68" s="74" t="n">
        <v>0</v>
      </c>
    </row>
    <row r="69" customFormat="false" ht="51" hidden="false" customHeight="false" outlineLevel="0" collapsed="false">
      <c r="A69" s="61" t="s">
        <v>172</v>
      </c>
      <c r="B69" s="75" t="n">
        <v>100973</v>
      </c>
      <c r="C69" s="63" t="s">
        <v>87</v>
      </c>
      <c r="D69" s="64" t="s">
        <v>64</v>
      </c>
      <c r="E69" s="65" t="n">
        <f aca="false">R69</f>
        <v>254.7776</v>
      </c>
      <c r="F69" s="66" t="n">
        <f aca="false">Orçamentaria!F69</f>
        <v>8.76</v>
      </c>
      <c r="G69" s="67" t="n">
        <f aca="false">TRUNC(F69+(F69*$H$9),2)</f>
        <v>11.4</v>
      </c>
      <c r="H69" s="68" t="n">
        <f aca="false">TRUNC(E69*G69,2)</f>
        <v>2904.46</v>
      </c>
      <c r="I69" s="69" t="n">
        <f aca="false">H69/$H$81</f>
        <v>0.0148094204528189</v>
      </c>
      <c r="K69" s="31" t="n">
        <v>0</v>
      </c>
      <c r="L69" s="31" t="n">
        <v>0</v>
      </c>
      <c r="M69" s="74" t="n">
        <v>63.8064</v>
      </c>
      <c r="N69" s="74" t="n">
        <v>130.3608</v>
      </c>
      <c r="O69" s="74" t="n">
        <v>128.421</v>
      </c>
      <c r="P69" s="74" t="n">
        <v>0</v>
      </c>
      <c r="Q69" s="74" t="n">
        <v>24.9536</v>
      </c>
      <c r="R69" s="74" t="n">
        <v>254.7776</v>
      </c>
      <c r="S69" s="74" t="n">
        <v>275.5648</v>
      </c>
      <c r="T69" s="74" t="n">
        <v>394.5084</v>
      </c>
      <c r="U69" s="74" t="n">
        <v>0</v>
      </c>
      <c r="V69" s="74" t="n">
        <v>0</v>
      </c>
      <c r="W69" s="74" t="n">
        <v>0</v>
      </c>
      <c r="X69" s="74" t="n">
        <v>0</v>
      </c>
    </row>
    <row r="70" customFormat="false" ht="38.25" hidden="false" customHeight="false" outlineLevel="0" collapsed="false">
      <c r="A70" s="61" t="s">
        <v>173</v>
      </c>
      <c r="B70" s="75" t="n">
        <v>97914</v>
      </c>
      <c r="C70" s="63" t="s">
        <v>89</v>
      </c>
      <c r="D70" s="64" t="s">
        <v>67</v>
      </c>
      <c r="E70" s="65" t="n">
        <f aca="false">R70</f>
        <v>45.496</v>
      </c>
      <c r="F70" s="66" t="n">
        <f aca="false">Orçamentaria!F70</f>
        <v>2.9</v>
      </c>
      <c r="G70" s="67" t="n">
        <f aca="false">TRUNC(F70+(F70*$H$9),2)</f>
        <v>3.77</v>
      </c>
      <c r="H70" s="68" t="n">
        <f aca="false">TRUNC(E70*G70,2)</f>
        <v>171.51</v>
      </c>
      <c r="I70" s="69" t="n">
        <f aca="false">H70/$H$81</f>
        <v>0.000874504624564625</v>
      </c>
      <c r="K70" s="31" t="n">
        <v>0</v>
      </c>
      <c r="L70" s="31" t="n">
        <v>0</v>
      </c>
      <c r="M70" s="74" t="n">
        <v>11.394</v>
      </c>
      <c r="N70" s="74" t="n">
        <v>22.476</v>
      </c>
      <c r="O70" s="74" t="n">
        <v>22.53</v>
      </c>
      <c r="P70" s="74" t="n">
        <v>0</v>
      </c>
      <c r="Q70" s="74" t="n">
        <v>4.456</v>
      </c>
      <c r="R70" s="74" t="n">
        <v>45.496</v>
      </c>
      <c r="S70" s="74" t="n">
        <v>24.604</v>
      </c>
      <c r="T70" s="74" t="n">
        <v>69.212</v>
      </c>
      <c r="U70" s="74" t="n">
        <v>0</v>
      </c>
      <c r="V70" s="74" t="n">
        <v>0</v>
      </c>
      <c r="W70" s="74" t="n">
        <v>0</v>
      </c>
      <c r="X70" s="74" t="n">
        <v>0</v>
      </c>
    </row>
    <row r="71" customFormat="false" ht="12.75" hidden="false" customHeight="false" outlineLevel="0" collapsed="false">
      <c r="A71" s="61" t="s">
        <v>174</v>
      </c>
      <c r="B71" s="75" t="s">
        <v>175</v>
      </c>
      <c r="C71" s="63" t="s">
        <v>176</v>
      </c>
      <c r="D71" s="64" t="s">
        <v>64</v>
      </c>
      <c r="E71" s="65" t="n">
        <f aca="false">R71</f>
        <v>227.48</v>
      </c>
      <c r="F71" s="66" t="n">
        <f aca="false">Orçamentaria!F71</f>
        <v>21.3</v>
      </c>
      <c r="G71" s="67" t="n">
        <f aca="false">TRUNC(F71+(F71*$H$9),2)</f>
        <v>27.72</v>
      </c>
      <c r="H71" s="68" t="n">
        <f aca="false">TRUNC(E71*G71,2)</f>
        <v>6305.74</v>
      </c>
      <c r="I71" s="69" t="n">
        <f aca="false">H71/$H$81</f>
        <v>0.0321520540569188</v>
      </c>
      <c r="K71" s="31" t="n">
        <v>0</v>
      </c>
      <c r="L71" s="31" t="n">
        <v>0</v>
      </c>
      <c r="M71" s="74" t="n">
        <v>56.97</v>
      </c>
      <c r="N71" s="74" t="n">
        <v>112.38</v>
      </c>
      <c r="O71" s="74" t="n">
        <v>112.65</v>
      </c>
      <c r="P71" s="74" t="n">
        <v>0</v>
      </c>
      <c r="Q71" s="74" t="n">
        <v>22.28</v>
      </c>
      <c r="R71" s="74" t="n">
        <v>227.48</v>
      </c>
      <c r="S71" s="74" t="n">
        <v>123.02</v>
      </c>
      <c r="T71" s="74" t="n">
        <v>346.06</v>
      </c>
      <c r="U71" s="74" t="n">
        <v>0</v>
      </c>
      <c r="V71" s="74" t="n">
        <v>0</v>
      </c>
      <c r="W71" s="74" t="n">
        <v>0</v>
      </c>
      <c r="X71" s="74" t="n">
        <v>0</v>
      </c>
    </row>
    <row r="72" customFormat="false" ht="38.25" hidden="false" customHeight="false" outlineLevel="0" collapsed="false">
      <c r="A72" s="61" t="s">
        <v>177</v>
      </c>
      <c r="B72" s="75" t="n">
        <v>97083</v>
      </c>
      <c r="C72" s="63" t="s">
        <v>178</v>
      </c>
      <c r="D72" s="64" t="s">
        <v>50</v>
      </c>
      <c r="E72" s="65" t="n">
        <f aca="false">R72</f>
        <v>13.6488</v>
      </c>
      <c r="F72" s="66" t="n">
        <f aca="false">Orçamentaria!F72</f>
        <v>2.94</v>
      </c>
      <c r="G72" s="67" t="n">
        <f aca="false">TRUNC(F72+(F72*$H$9),2)</f>
        <v>3.82</v>
      </c>
      <c r="H72" s="68" t="n">
        <f aca="false">TRUNC(E72*G72,2)</f>
        <v>52.13</v>
      </c>
      <c r="I72" s="69" t="n">
        <f aca="false">H72/$H$81</f>
        <v>0.000265803312218261</v>
      </c>
      <c r="K72" s="31" t="n">
        <v>0</v>
      </c>
      <c r="L72" s="31" t="n">
        <v>0</v>
      </c>
      <c r="M72" s="74" t="n">
        <v>3.4182</v>
      </c>
      <c r="N72" s="74" t="n">
        <v>6.7428</v>
      </c>
      <c r="O72" s="74" t="n">
        <v>6.759</v>
      </c>
      <c r="P72" s="74" t="n">
        <v>0</v>
      </c>
      <c r="Q72" s="74" t="n">
        <v>1.3368</v>
      </c>
      <c r="R72" s="74" t="n">
        <v>13.6488</v>
      </c>
      <c r="S72" s="74" t="n">
        <v>7.3812</v>
      </c>
      <c r="T72" s="74" t="n">
        <v>20.7636</v>
      </c>
      <c r="U72" s="74" t="n">
        <v>0</v>
      </c>
      <c r="V72" s="74" t="n">
        <v>0</v>
      </c>
      <c r="W72" s="74" t="n">
        <v>0</v>
      </c>
      <c r="X72" s="74" t="n">
        <v>0</v>
      </c>
    </row>
    <row r="73" customFormat="false" ht="38.25" hidden="false" customHeight="false" outlineLevel="0" collapsed="false">
      <c r="A73" s="61" t="s">
        <v>179</v>
      </c>
      <c r="B73" s="75" t="n">
        <v>94991</v>
      </c>
      <c r="C73" s="63" t="s">
        <v>180</v>
      </c>
      <c r="D73" s="64" t="s">
        <v>64</v>
      </c>
      <c r="E73" s="65" t="n">
        <f aca="false">R73</f>
        <v>0</v>
      </c>
      <c r="F73" s="66" t="n">
        <f aca="false">Orçamentaria!F73</f>
        <v>779.89</v>
      </c>
      <c r="G73" s="67" t="n">
        <f aca="false">TRUNC(F73+(F73*$H$9),2)</f>
        <v>1015.18</v>
      </c>
      <c r="H73" s="68" t="n">
        <f aca="false">TRUNC(E73*G73,2)</f>
        <v>0</v>
      </c>
      <c r="I73" s="69" t="n">
        <f aca="false">H73/$H$81</f>
        <v>0</v>
      </c>
      <c r="K73" s="31"/>
      <c r="L73" s="31"/>
      <c r="M73" s="74"/>
      <c r="N73" s="74"/>
      <c r="O73" s="74"/>
      <c r="P73" s="74"/>
      <c r="Q73" s="74"/>
      <c r="R73" s="74"/>
      <c r="S73" s="74"/>
      <c r="T73" s="74"/>
      <c r="U73" s="74"/>
      <c r="V73" s="74"/>
      <c r="W73" s="74"/>
      <c r="X73" s="74"/>
    </row>
    <row r="74" s="4" customFormat="true" ht="12.75" hidden="false" customHeight="false" outlineLevel="0" collapsed="false">
      <c r="A74" s="44" t="n">
        <v>5</v>
      </c>
      <c r="B74" s="45"/>
      <c r="C74" s="46" t="s">
        <v>1</v>
      </c>
      <c r="D74" s="47"/>
      <c r="E74" s="48"/>
      <c r="F74" s="49"/>
      <c r="G74" s="50"/>
      <c r="H74" s="51" t="n">
        <f aca="false">SUM(H75:H76)</f>
        <v>0</v>
      </c>
      <c r="I74" s="59"/>
      <c r="K74" s="31"/>
      <c r="L74" s="31"/>
      <c r="M74" s="74"/>
      <c r="N74" s="74"/>
      <c r="O74" s="74"/>
      <c r="P74" s="74"/>
      <c r="Q74" s="74"/>
      <c r="R74" s="74"/>
      <c r="S74" s="74"/>
      <c r="T74" s="74"/>
      <c r="U74" s="74"/>
      <c r="V74" s="74"/>
      <c r="W74" s="74"/>
      <c r="X74" s="74"/>
    </row>
    <row r="75" s="4" customFormat="true" ht="12.75" hidden="false" customHeight="true" outlineLevel="0" collapsed="false">
      <c r="A75" s="53" t="s">
        <v>181</v>
      </c>
      <c r="B75" s="54"/>
      <c r="C75" s="55" t="s">
        <v>1</v>
      </c>
      <c r="D75" s="54"/>
      <c r="E75" s="56"/>
      <c r="F75" s="57"/>
      <c r="G75" s="57" t="n">
        <v>0</v>
      </c>
      <c r="H75" s="58" t="n">
        <v>0</v>
      </c>
      <c r="I75" s="59"/>
      <c r="K75" s="31"/>
      <c r="L75" s="31"/>
      <c r="M75" s="74"/>
      <c r="N75" s="74"/>
      <c r="O75" s="74"/>
      <c r="P75" s="74"/>
      <c r="Q75" s="74"/>
      <c r="R75" s="74"/>
      <c r="S75" s="74"/>
      <c r="T75" s="74"/>
      <c r="U75" s="74"/>
      <c r="V75" s="74"/>
      <c r="W75" s="74"/>
      <c r="X75" s="74"/>
    </row>
    <row r="76" customFormat="false" ht="12.75" hidden="false" customHeight="false" outlineLevel="0" collapsed="false">
      <c r="A76" s="61" t="s">
        <v>182</v>
      </c>
      <c r="B76" s="75" t="s">
        <v>183</v>
      </c>
      <c r="C76" s="63" t="s">
        <v>1</v>
      </c>
      <c r="D76" s="64" t="s">
        <v>184</v>
      </c>
      <c r="E76" s="65" t="n">
        <f aca="false">R76</f>
        <v>0</v>
      </c>
      <c r="F76" s="66" t="n">
        <f aca="false">Orçamentaria!F76</f>
        <v>1670.48</v>
      </c>
      <c r="G76" s="67" t="n">
        <f aca="false">TRUNC(F76+(F76*$H$9),2)</f>
        <v>2174.46</v>
      </c>
      <c r="H76" s="68" t="n">
        <f aca="false">TRUNC(E76*G76,2)</f>
        <v>0</v>
      </c>
      <c r="I76" s="69" t="n">
        <f aca="false">H76/$H$81</f>
        <v>0</v>
      </c>
      <c r="K76" s="31" t="n">
        <v>0</v>
      </c>
      <c r="L76" s="31" t="n">
        <v>1</v>
      </c>
      <c r="M76" s="52" t="n">
        <v>0</v>
      </c>
      <c r="N76" s="52" t="n">
        <v>0</v>
      </c>
      <c r="O76" s="52" t="n">
        <v>0</v>
      </c>
      <c r="P76" s="52" t="n">
        <v>0</v>
      </c>
      <c r="Q76" s="52" t="n">
        <v>0</v>
      </c>
      <c r="R76" s="52" t="n">
        <v>0</v>
      </c>
      <c r="S76" s="52" t="n">
        <v>0</v>
      </c>
      <c r="T76" s="52" t="n">
        <v>0</v>
      </c>
      <c r="U76" s="52" t="n">
        <v>0</v>
      </c>
      <c r="V76" s="52" t="n">
        <v>0</v>
      </c>
      <c r="W76" s="52" t="n">
        <v>0</v>
      </c>
      <c r="X76" s="52" t="n">
        <v>0</v>
      </c>
    </row>
    <row r="77" s="4" customFormat="true" ht="12.75" hidden="false" customHeight="false" outlineLevel="0" collapsed="false">
      <c r="A77" s="44" t="n">
        <v>6</v>
      </c>
      <c r="B77" s="45"/>
      <c r="C77" s="46" t="s">
        <v>13</v>
      </c>
      <c r="D77" s="47"/>
      <c r="E77" s="48"/>
      <c r="F77" s="49"/>
      <c r="G77" s="50"/>
      <c r="H77" s="51" t="n">
        <f aca="false">SUM(H78:H80)</f>
        <v>0</v>
      </c>
      <c r="I77" s="59"/>
      <c r="K77" s="31"/>
      <c r="L77" s="31"/>
      <c r="M77" s="52"/>
      <c r="N77" s="52"/>
      <c r="O77" s="52"/>
      <c r="P77" s="52"/>
      <c r="Q77" s="52"/>
      <c r="R77" s="52"/>
      <c r="S77" s="52"/>
      <c r="T77" s="52"/>
      <c r="U77" s="52"/>
      <c r="V77" s="52"/>
      <c r="W77" s="52"/>
      <c r="X77" s="52"/>
    </row>
    <row r="78" s="4" customFormat="true" ht="12.75" hidden="false" customHeight="true" outlineLevel="0" collapsed="false">
      <c r="A78" s="53" t="s">
        <v>185</v>
      </c>
      <c r="B78" s="54"/>
      <c r="C78" s="55" t="s">
        <v>186</v>
      </c>
      <c r="D78" s="54"/>
      <c r="E78" s="56"/>
      <c r="F78" s="57"/>
      <c r="G78" s="57" t="n">
        <v>0</v>
      </c>
      <c r="H78" s="58" t="n">
        <v>0</v>
      </c>
      <c r="I78" s="59"/>
      <c r="K78" s="31"/>
      <c r="L78" s="31"/>
      <c r="M78" s="74"/>
      <c r="N78" s="74"/>
      <c r="O78" s="74"/>
      <c r="P78" s="74"/>
      <c r="Q78" s="74"/>
      <c r="R78" s="74"/>
      <c r="S78" s="74"/>
      <c r="T78" s="74"/>
      <c r="U78" s="74"/>
      <c r="V78" s="74"/>
      <c r="W78" s="74"/>
      <c r="X78" s="74"/>
    </row>
    <row r="79" customFormat="false" ht="25.5" hidden="false" customHeight="false" outlineLevel="0" collapsed="false">
      <c r="A79" s="61" t="s">
        <v>187</v>
      </c>
      <c r="B79" s="75" t="s">
        <v>188</v>
      </c>
      <c r="C79" s="63" t="s">
        <v>199</v>
      </c>
      <c r="D79" s="64" t="s">
        <v>184</v>
      </c>
      <c r="E79" s="65" t="n">
        <f aca="false">R79</f>
        <v>0</v>
      </c>
      <c r="F79" s="66" t="n">
        <f aca="false">Orçamentaria!F79</f>
        <v>147043.59</v>
      </c>
      <c r="G79" s="67" t="n">
        <f aca="false">TRUNC(F79+(F79*$H$9),2)</f>
        <v>191406.64</v>
      </c>
      <c r="H79" s="68" t="n">
        <f aca="false">TRUNC(E79*G79,2)</f>
        <v>0</v>
      </c>
      <c r="I79" s="69" t="n">
        <f aca="false">H79/$H$81</f>
        <v>0</v>
      </c>
      <c r="K79" s="31" t="n">
        <v>0</v>
      </c>
      <c r="L79" s="31" t="n">
        <v>0</v>
      </c>
      <c r="M79" s="74" t="n">
        <v>0</v>
      </c>
      <c r="N79" s="74" t="n">
        <v>0</v>
      </c>
      <c r="O79" s="74" t="n">
        <v>0</v>
      </c>
      <c r="P79" s="74" t="n">
        <v>0</v>
      </c>
      <c r="Q79" s="74" t="n">
        <v>0</v>
      </c>
      <c r="R79" s="74" t="n">
        <v>0</v>
      </c>
      <c r="S79" s="74" t="n">
        <v>0</v>
      </c>
      <c r="T79" s="74" t="n">
        <v>0</v>
      </c>
      <c r="U79" s="74" t="n">
        <v>0</v>
      </c>
      <c r="V79" s="74" t="n">
        <v>0</v>
      </c>
      <c r="W79" s="74" t="n">
        <v>0</v>
      </c>
      <c r="X79" s="74" t="n">
        <v>1</v>
      </c>
    </row>
    <row r="80" customFormat="false" ht="26.25" hidden="false" customHeight="false" outlineLevel="0" collapsed="false">
      <c r="A80" s="61" t="s">
        <v>190</v>
      </c>
      <c r="B80" s="75" t="s">
        <v>191</v>
      </c>
      <c r="C80" s="63" t="s">
        <v>200</v>
      </c>
      <c r="D80" s="64" t="s">
        <v>184</v>
      </c>
      <c r="E80" s="65" t="n">
        <f aca="false">R80</f>
        <v>0</v>
      </c>
      <c r="F80" s="66" t="n">
        <f aca="false">Orçamentaria!F80</f>
        <v>12715.25</v>
      </c>
      <c r="G80" s="67" t="n">
        <f aca="false">TRUNC(F80+(F80*$H$9),2)</f>
        <v>16551.44</v>
      </c>
      <c r="H80" s="68" t="n">
        <f aca="false">TRUNC(E80*G80,2)</f>
        <v>0</v>
      </c>
      <c r="I80" s="69" t="n">
        <f aca="false">H80/$H$81</f>
        <v>0</v>
      </c>
      <c r="K80" s="31" t="n">
        <v>0</v>
      </c>
      <c r="L80" s="31" t="n">
        <v>0</v>
      </c>
      <c r="M80" s="52" t="n">
        <v>0</v>
      </c>
      <c r="N80" s="52" t="n">
        <v>0</v>
      </c>
      <c r="O80" s="52" t="n">
        <v>0</v>
      </c>
      <c r="P80" s="52" t="n">
        <v>0</v>
      </c>
      <c r="Q80" s="52" t="n">
        <v>0</v>
      </c>
      <c r="R80" s="52" t="n">
        <v>0</v>
      </c>
      <c r="S80" s="52" t="n">
        <v>0</v>
      </c>
      <c r="T80" s="52" t="n">
        <v>0</v>
      </c>
      <c r="U80" s="52" t="n">
        <v>0</v>
      </c>
      <c r="V80" s="52" t="n">
        <v>0</v>
      </c>
      <c r="W80" s="52" t="n">
        <v>0</v>
      </c>
      <c r="X80" s="52" t="n">
        <v>1</v>
      </c>
    </row>
    <row r="81" customFormat="false" ht="13.5" hidden="false" customHeight="true" outlineLevel="0" collapsed="false">
      <c r="A81" s="80" t="s">
        <v>193</v>
      </c>
      <c r="B81" s="80"/>
      <c r="C81" s="80"/>
      <c r="D81" s="80"/>
      <c r="E81" s="80"/>
      <c r="F81" s="80"/>
      <c r="G81" s="80"/>
      <c r="H81" s="81" t="n">
        <f aca="false">SUM(H12:H80)/2</f>
        <v>196122.462</v>
      </c>
    </row>
    <row r="82" customFormat="false" ht="12.75" hidden="false" customHeight="false" outlineLevel="0" collapsed="false">
      <c r="A82" s="82"/>
      <c r="B82" s="83"/>
      <c r="C82" s="83"/>
      <c r="D82" s="84"/>
      <c r="F82" s="2"/>
      <c r="G82" s="2"/>
      <c r="H82" s="2"/>
    </row>
    <row r="83" customFormat="false" ht="12.75" hidden="false" customHeight="false" outlineLevel="0" collapsed="false">
      <c r="A83" s="82"/>
      <c r="B83" s="83"/>
      <c r="C83" s="83"/>
      <c r="D83" s="84"/>
      <c r="F83" s="95" t="s">
        <v>201</v>
      </c>
      <c r="G83" s="2"/>
      <c r="H83" s="2"/>
    </row>
    <row r="84" customFormat="false" ht="52.5" hidden="false" customHeight="true" outlineLevel="0" collapsed="false">
      <c r="A84" s="82"/>
      <c r="B84" s="83"/>
      <c r="C84" s="83"/>
      <c r="D84" s="83"/>
      <c r="E84" s="83"/>
      <c r="F84" s="83"/>
    </row>
    <row r="85" customFormat="false" ht="12.75" hidden="false" customHeight="false" outlineLevel="0" collapsed="false">
      <c r="A85" s="89"/>
      <c r="B85" s="89"/>
      <c r="C85" s="89"/>
      <c r="D85" s="89"/>
      <c r="E85" s="89"/>
      <c r="F85" s="89"/>
      <c r="G85" s="89"/>
      <c r="H85" s="89"/>
    </row>
    <row r="86" customFormat="false" ht="12.75" hidden="false" customHeight="false" outlineLevel="0" collapsed="false">
      <c r="A86" s="90"/>
      <c r="B86" s="90"/>
      <c r="C86" s="90"/>
      <c r="D86" s="90"/>
      <c r="E86" s="90"/>
      <c r="F86" s="90"/>
      <c r="G86" s="90"/>
      <c r="H86" s="90"/>
    </row>
    <row r="87" customFormat="false" ht="12.75" hidden="false" customHeight="false" outlineLevel="0" collapsed="false">
      <c r="A87" s="89"/>
      <c r="B87" s="89"/>
      <c r="C87" s="89"/>
      <c r="D87" s="89"/>
      <c r="E87" s="89"/>
      <c r="F87" s="89"/>
      <c r="G87" s="89"/>
      <c r="H87" s="89"/>
    </row>
    <row r="89" customFormat="false" ht="12.75" hidden="false" customHeight="false" outlineLevel="0" collapsed="false">
      <c r="H89" s="91"/>
    </row>
    <row r="90" customFormat="false" ht="12.75" hidden="false" customHeight="false" outlineLevel="0" collapsed="false">
      <c r="H90" s="91"/>
    </row>
  </sheetData>
  <mergeCells count="36">
    <mergeCell ref="A1:B1"/>
    <mergeCell ref="C1:H1"/>
    <mergeCell ref="K1:K7"/>
    <mergeCell ref="L1:L7"/>
    <mergeCell ref="M1:M7"/>
    <mergeCell ref="N1:N7"/>
    <mergeCell ref="O1:O7"/>
    <mergeCell ref="P1:P7"/>
    <mergeCell ref="Q1:Q7"/>
    <mergeCell ref="R1:R7"/>
    <mergeCell ref="S1:S7"/>
    <mergeCell ref="T1:T7"/>
    <mergeCell ref="U1:U7"/>
    <mergeCell ref="V1:V7"/>
    <mergeCell ref="W1:W7"/>
    <mergeCell ref="X1:X7"/>
    <mergeCell ref="A2:H2"/>
    <mergeCell ref="A3:H3"/>
    <mergeCell ref="A5:E5"/>
    <mergeCell ref="F5:H5"/>
    <mergeCell ref="A6:E6"/>
    <mergeCell ref="F6:H6"/>
    <mergeCell ref="B7:C7"/>
    <mergeCell ref="E7:H7"/>
    <mergeCell ref="A8:D8"/>
    <mergeCell ref="E8:E9"/>
    <mergeCell ref="F8:F9"/>
    <mergeCell ref="U8:W8"/>
    <mergeCell ref="A9:D9"/>
    <mergeCell ref="A10:H10"/>
    <mergeCell ref="A81:G81"/>
    <mergeCell ref="B82:C82"/>
    <mergeCell ref="C84:F84"/>
    <mergeCell ref="A85:H85"/>
    <mergeCell ref="A86:H86"/>
    <mergeCell ref="A87:H87"/>
  </mergeCells>
  <conditionalFormatting sqref="D74 D77 D23 D18 D12 D64">
    <cfRule type="cellIs" priority="2" operator="equal" aboveAverage="0" equalAverage="0" bottom="0" percent="0" rank="0" text="" dxfId="8">
      <formula>0</formula>
    </cfRule>
  </conditionalFormatting>
  <dataValidations count="1">
    <dataValidation allowBlank="true" errorStyle="stop" operator="between" prompt="A frente de obra é uma porção física da obra. Exemplos: Única; Rua A; Rua B; Trecho 01; Trecho 02; 1º Andar; 2º Andar; Copa; Banheiro" showDropDown="false" showErrorMessage="true" showInputMessage="true" sqref="K1" type="none">
      <formula1>0</formula1>
      <formula2>0</formula2>
    </dataValidation>
  </dataValidations>
  <printOptions headings="false" gridLines="false" gridLinesSet="true" horizontalCentered="true" verticalCentered="false"/>
  <pageMargins left="0.39375" right="0.39375" top="0.39375" bottom="0.196527777777778" header="0.511811023622047" footer="0.511811023622047"/>
  <pageSetup paperSize="9" scale="66" fitToWidth="1" fitToHeight="1" pageOrder="downThenOver" orientation="portrait" blackAndWhite="false" draft="false" cellComments="none" horizontalDpi="300" verticalDpi="300" copies="1"/>
  <headerFooter differentFirst="false" differentOddEven="false">
    <oddHeader/>
    <oddFooter/>
  </headerFooter>
  <rowBreaks count="1" manualBreakCount="1">
    <brk id="87" man="true" max="16383" min="0"/>
  </rowBreaks>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X90"/>
  <sheetViews>
    <sheetView showFormulas="false" showGridLines="false" showRowColHeaders="true" showZeros="false" rightToLeft="false" tabSelected="false" showOutlineSymbols="true" defaultGridColor="true" view="pageBreakPreview" topLeftCell="A1" colorId="64" zoomScale="100" zoomScaleNormal="100" zoomScalePageLayoutView="100" workbookViewId="0">
      <selection pane="topLeft" activeCell="C22" activeCellId="0" sqref="C22"/>
    </sheetView>
  </sheetViews>
  <sheetFormatPr defaultColWidth="9.1484375" defaultRowHeight="12.75" zeroHeight="false" outlineLevelRow="0" outlineLevelCol="0"/>
  <cols>
    <col collapsed="false" customWidth="true" hidden="false" outlineLevel="0" max="1" min="1" style="1" width="8.71"/>
    <col collapsed="false" customWidth="true" hidden="false" outlineLevel="0" max="2" min="2" style="1" width="15.57"/>
    <col collapsed="false" customWidth="true" hidden="false" outlineLevel="0" max="3" min="3" style="1" width="53.57"/>
    <col collapsed="false" customWidth="true" hidden="false" outlineLevel="0" max="4" min="4" style="1" width="9.57"/>
    <col collapsed="false" customWidth="true" hidden="false" outlineLevel="0" max="5" min="5" style="2" width="11.71"/>
    <col collapsed="false" customWidth="true" hidden="false" outlineLevel="0" max="6" min="6" style="3" width="13.42"/>
    <col collapsed="false" customWidth="true" hidden="false" outlineLevel="0" max="7" min="7" style="3" width="11.71"/>
    <col collapsed="false" customWidth="true" hidden="false" outlineLevel="0" max="8" min="8" style="3" width="13.71"/>
    <col collapsed="false" customWidth="true" hidden="false" outlineLevel="0" max="9" min="9" style="4" width="12.71"/>
    <col collapsed="false" customWidth="true" hidden="true" outlineLevel="0" max="11" min="11" style="6" width="12.15"/>
    <col collapsed="false" customWidth="true" hidden="true" outlineLevel="0" max="12" min="12" style="6" width="11.53"/>
    <col collapsed="false" customWidth="true" hidden="true" outlineLevel="0" max="18" min="13" style="7" width="11.53"/>
    <col collapsed="false" customWidth="false" hidden="false" outlineLevel="0" max="24" min="19" style="7" width="9.14"/>
  </cols>
  <sheetData>
    <row r="1" customFormat="false" ht="12.75" hidden="false" customHeight="true" outlineLevel="0" collapsed="false">
      <c r="A1" s="8"/>
      <c r="B1" s="8"/>
      <c r="C1" s="9"/>
      <c r="D1" s="9"/>
      <c r="E1" s="9"/>
      <c r="F1" s="9"/>
      <c r="G1" s="9"/>
      <c r="H1" s="9"/>
      <c r="K1" s="10" t="s">
        <v>0</v>
      </c>
      <c r="L1" s="10" t="s">
        <v>1</v>
      </c>
      <c r="M1" s="10" t="s">
        <v>2</v>
      </c>
      <c r="N1" s="10" t="s">
        <v>3</v>
      </c>
      <c r="O1" s="10" t="s">
        <v>4</v>
      </c>
      <c r="P1" s="10" t="s">
        <v>5</v>
      </c>
      <c r="Q1" s="10" t="s">
        <v>6</v>
      </c>
      <c r="R1" s="10" t="s">
        <v>7</v>
      </c>
      <c r="S1" s="10" t="s">
        <v>8</v>
      </c>
      <c r="T1" s="10" t="s">
        <v>9</v>
      </c>
      <c r="U1" s="10" t="s">
        <v>10</v>
      </c>
      <c r="V1" s="10" t="s">
        <v>11</v>
      </c>
      <c r="W1" s="10" t="s">
        <v>12</v>
      </c>
      <c r="X1" s="10" t="s">
        <v>13</v>
      </c>
    </row>
    <row r="2" customFormat="false" ht="42.75" hidden="false" customHeight="true" outlineLevel="0" collapsed="false">
      <c r="A2" s="11"/>
      <c r="B2" s="11"/>
      <c r="C2" s="11"/>
      <c r="D2" s="11"/>
      <c r="E2" s="11"/>
      <c r="F2" s="11"/>
      <c r="G2" s="11"/>
      <c r="H2" s="11"/>
      <c r="K2" s="10"/>
      <c r="L2" s="10"/>
      <c r="M2" s="10"/>
      <c r="N2" s="10"/>
      <c r="O2" s="10"/>
      <c r="P2" s="10"/>
      <c r="Q2" s="10"/>
      <c r="R2" s="10"/>
      <c r="S2" s="10"/>
      <c r="T2" s="10"/>
      <c r="U2" s="10"/>
      <c r="V2" s="10"/>
      <c r="W2" s="10"/>
      <c r="X2" s="10"/>
    </row>
    <row r="3" customFormat="false" ht="13.5" hidden="false" customHeight="false" outlineLevel="0" collapsed="false">
      <c r="A3" s="12" t="s">
        <v>14</v>
      </c>
      <c r="B3" s="12"/>
      <c r="C3" s="12"/>
      <c r="D3" s="12"/>
      <c r="E3" s="12"/>
      <c r="F3" s="12"/>
      <c r="G3" s="12"/>
      <c r="H3" s="12"/>
      <c r="K3" s="10"/>
      <c r="L3" s="10"/>
      <c r="M3" s="10"/>
      <c r="N3" s="10"/>
      <c r="O3" s="10"/>
      <c r="P3" s="10"/>
      <c r="Q3" s="10"/>
      <c r="R3" s="10"/>
      <c r="S3" s="10"/>
      <c r="T3" s="10"/>
      <c r="U3" s="10"/>
      <c r="V3" s="10"/>
      <c r="W3" s="10"/>
      <c r="X3" s="10"/>
    </row>
    <row r="4" customFormat="false" ht="13.5" hidden="false" customHeight="false" outlineLevel="0" collapsed="false">
      <c r="A4" s="13"/>
      <c r="B4" s="14"/>
      <c r="C4" s="14"/>
      <c r="D4" s="14"/>
      <c r="E4" s="15"/>
      <c r="F4" s="14"/>
      <c r="G4" s="14"/>
      <c r="H4" s="16"/>
      <c r="K4" s="10"/>
      <c r="L4" s="10"/>
      <c r="M4" s="10"/>
      <c r="N4" s="10"/>
      <c r="O4" s="10"/>
      <c r="P4" s="10"/>
      <c r="Q4" s="10"/>
      <c r="R4" s="10"/>
      <c r="S4" s="10"/>
      <c r="T4" s="10"/>
      <c r="U4" s="10"/>
      <c r="V4" s="10"/>
      <c r="W4" s="10"/>
      <c r="X4" s="10"/>
    </row>
    <row r="5" customFormat="false" ht="12.75" hidden="false" customHeight="false" outlineLevel="0" collapsed="false">
      <c r="A5" s="17" t="s">
        <v>15</v>
      </c>
      <c r="B5" s="17"/>
      <c r="C5" s="17"/>
      <c r="D5" s="17"/>
      <c r="E5" s="17"/>
      <c r="F5" s="18" t="s">
        <v>16</v>
      </c>
      <c r="G5" s="18"/>
      <c r="H5" s="18"/>
      <c r="K5" s="10"/>
      <c r="L5" s="10"/>
      <c r="M5" s="10"/>
      <c r="N5" s="10"/>
      <c r="O5" s="10"/>
      <c r="P5" s="10"/>
      <c r="Q5" s="10"/>
      <c r="R5" s="10"/>
      <c r="S5" s="10"/>
      <c r="T5" s="10"/>
      <c r="U5" s="10"/>
      <c r="V5" s="10"/>
      <c r="W5" s="10"/>
      <c r="X5" s="10"/>
    </row>
    <row r="6" customFormat="false" ht="12.75" hidden="false" customHeight="false" outlineLevel="0" collapsed="false">
      <c r="A6" s="21" t="s">
        <v>196</v>
      </c>
      <c r="B6" s="21"/>
      <c r="C6" s="21"/>
      <c r="D6" s="21"/>
      <c r="E6" s="21"/>
      <c r="F6" s="22" t="str">
        <f aca="false">Orçamentaria!F6</f>
        <v>DATA: DEZEMBRO/2024</v>
      </c>
      <c r="G6" s="22"/>
      <c r="H6" s="22"/>
      <c r="K6" s="10"/>
      <c r="L6" s="10"/>
      <c r="M6" s="10"/>
      <c r="N6" s="10"/>
      <c r="O6" s="10"/>
      <c r="P6" s="10"/>
      <c r="Q6" s="10"/>
      <c r="R6" s="10"/>
      <c r="S6" s="10"/>
      <c r="T6" s="10"/>
      <c r="U6" s="10"/>
      <c r="V6" s="10"/>
      <c r="W6" s="10"/>
      <c r="X6" s="10"/>
    </row>
    <row r="7" customFormat="false" ht="15" hidden="false" customHeight="true" outlineLevel="0" collapsed="false">
      <c r="A7" s="92" t="s">
        <v>197</v>
      </c>
      <c r="B7" s="96" t="str">
        <f aca="false">S1</f>
        <v>RUA THEREZINHA RAMOS</v>
      </c>
      <c r="C7" s="96"/>
      <c r="D7" s="94"/>
      <c r="E7" s="25" t="s">
        <v>22</v>
      </c>
      <c r="F7" s="25"/>
      <c r="G7" s="25"/>
      <c r="H7" s="25"/>
      <c r="K7" s="10"/>
      <c r="L7" s="10"/>
      <c r="M7" s="10"/>
      <c r="N7" s="10"/>
      <c r="O7" s="10"/>
      <c r="P7" s="10"/>
      <c r="Q7" s="10"/>
      <c r="R7" s="10"/>
      <c r="S7" s="10"/>
      <c r="T7" s="10"/>
      <c r="U7" s="10"/>
      <c r="V7" s="10"/>
      <c r="W7" s="10"/>
      <c r="X7" s="10"/>
    </row>
    <row r="8" customFormat="false" ht="12.75" hidden="false" customHeight="false" outlineLevel="0" collapsed="false">
      <c r="A8" s="26" t="str">
        <f aca="false">Orçamentaria!A8</f>
        <v>MÊS DE REFERÊNCIA: SINAPI OUT/24, SETOP JUL/24, SUDECAP JUL/24,  SICRO JUL/24</v>
      </c>
      <c r="B8" s="26"/>
      <c r="C8" s="26"/>
      <c r="D8" s="26"/>
      <c r="E8" s="27" t="s">
        <v>25</v>
      </c>
      <c r="F8" s="28" t="s">
        <v>26</v>
      </c>
      <c r="G8" s="29"/>
      <c r="H8" s="30" t="s">
        <v>27</v>
      </c>
      <c r="K8" s="31"/>
      <c r="L8" s="31"/>
      <c r="M8" s="31" t="n">
        <v>1</v>
      </c>
      <c r="N8" s="31" t="n">
        <v>2</v>
      </c>
      <c r="O8" s="31" t="n">
        <v>3</v>
      </c>
      <c r="P8" s="31" t="n">
        <v>4</v>
      </c>
      <c r="Q8" s="31" t="n">
        <v>5</v>
      </c>
      <c r="R8" s="31" t="n">
        <v>6</v>
      </c>
      <c r="S8" s="31" t="n">
        <v>7</v>
      </c>
      <c r="T8" s="31" t="n">
        <v>8</v>
      </c>
      <c r="U8" s="31" t="n">
        <v>9</v>
      </c>
      <c r="V8" s="31"/>
      <c r="W8" s="31"/>
      <c r="X8" s="31"/>
    </row>
    <row r="9" customFormat="false" ht="13.5" hidden="false" customHeight="true" outlineLevel="0" collapsed="false">
      <c r="A9" s="32" t="s">
        <v>29</v>
      </c>
      <c r="B9" s="32"/>
      <c r="C9" s="32"/>
      <c r="D9" s="32"/>
      <c r="E9" s="27"/>
      <c r="F9" s="28"/>
      <c r="G9" s="33"/>
      <c r="H9" s="34" t="n">
        <v>0.3017</v>
      </c>
      <c r="I9" s="35" t="n">
        <f aca="false">1+1*H9</f>
        <v>1.3017</v>
      </c>
    </row>
    <row r="10" customFormat="false" ht="13.5" hidden="false" customHeight="false" outlineLevel="0" collapsed="false">
      <c r="A10" s="36"/>
      <c r="B10" s="36"/>
      <c r="C10" s="36"/>
      <c r="D10" s="36"/>
      <c r="E10" s="36"/>
      <c r="F10" s="36"/>
      <c r="G10" s="36"/>
      <c r="H10" s="36"/>
    </row>
    <row r="11" customFormat="false" ht="38.25" hidden="false" customHeight="false" outlineLevel="0" collapsed="false">
      <c r="A11" s="37" t="s">
        <v>32</v>
      </c>
      <c r="B11" s="38" t="s">
        <v>33</v>
      </c>
      <c r="C11" s="38" t="s">
        <v>34</v>
      </c>
      <c r="D11" s="38" t="s">
        <v>35</v>
      </c>
      <c r="E11" s="39" t="s">
        <v>36</v>
      </c>
      <c r="F11" s="40" t="s">
        <v>37</v>
      </c>
      <c r="G11" s="40" t="s">
        <v>38</v>
      </c>
      <c r="H11" s="41" t="s">
        <v>39</v>
      </c>
    </row>
    <row r="12" customFormat="false" ht="12.75" hidden="false" customHeight="false" outlineLevel="0" collapsed="false">
      <c r="A12" s="44" t="n">
        <v>1</v>
      </c>
      <c r="B12" s="45"/>
      <c r="C12" s="46" t="s">
        <v>0</v>
      </c>
      <c r="D12" s="47"/>
      <c r="E12" s="48"/>
      <c r="F12" s="49"/>
      <c r="G12" s="50" t="n">
        <v>0</v>
      </c>
      <c r="H12" s="51" t="n">
        <f aca="false">SUM(H14:H17)</f>
        <v>0</v>
      </c>
    </row>
    <row r="13" s="4" customFormat="true" ht="12.75" hidden="false" customHeight="true" outlineLevel="0" collapsed="false">
      <c r="A13" s="53" t="s">
        <v>42</v>
      </c>
      <c r="B13" s="54"/>
      <c r="C13" s="55" t="s">
        <v>0</v>
      </c>
      <c r="D13" s="54"/>
      <c r="E13" s="56"/>
      <c r="F13" s="57"/>
      <c r="G13" s="57" t="n">
        <v>0</v>
      </c>
      <c r="H13" s="58" t="n">
        <v>0</v>
      </c>
      <c r="I13" s="59"/>
      <c r="K13" s="6"/>
      <c r="L13" s="6"/>
      <c r="M13" s="19"/>
      <c r="N13" s="19"/>
      <c r="O13" s="19"/>
      <c r="P13" s="19"/>
      <c r="Q13" s="19"/>
      <c r="R13" s="19"/>
      <c r="S13" s="19"/>
      <c r="T13" s="19"/>
      <c r="U13" s="19"/>
      <c r="V13" s="19"/>
      <c r="W13" s="19"/>
      <c r="X13" s="19"/>
    </row>
    <row r="14" customFormat="false" ht="12.75" hidden="false" customHeight="false" outlineLevel="0" collapsed="false">
      <c r="A14" s="61" t="s">
        <v>43</v>
      </c>
      <c r="B14" s="62" t="s">
        <v>44</v>
      </c>
      <c r="C14" s="63" t="s">
        <v>45</v>
      </c>
      <c r="D14" s="64" t="s">
        <v>46</v>
      </c>
      <c r="E14" s="65" t="n">
        <f aca="false">S14</f>
        <v>0</v>
      </c>
      <c r="F14" s="66" t="n">
        <f aca="false">Orçamentaria!F14</f>
        <v>1670.48</v>
      </c>
      <c r="G14" s="67" t="n">
        <f aca="false">TRUNC(F14+(F14*$H$9),2)</f>
        <v>2174.46</v>
      </c>
      <c r="H14" s="68" t="n">
        <f aca="false">TRUNC(E14*G14,2)</f>
        <v>0</v>
      </c>
      <c r="I14" s="69" t="n">
        <f aca="false">H14/$H$81</f>
        <v>0</v>
      </c>
      <c r="K14" s="31" t="n">
        <v>1</v>
      </c>
      <c r="L14" s="31" t="n">
        <v>0</v>
      </c>
      <c r="M14" s="74" t="n">
        <v>0</v>
      </c>
      <c r="N14" s="74" t="n">
        <v>0</v>
      </c>
      <c r="O14" s="74" t="n">
        <v>0</v>
      </c>
      <c r="P14" s="74" t="n">
        <v>0</v>
      </c>
      <c r="Q14" s="74" t="n">
        <v>0</v>
      </c>
      <c r="R14" s="74" t="n">
        <v>0</v>
      </c>
      <c r="S14" s="74" t="n">
        <v>0</v>
      </c>
      <c r="T14" s="74" t="n">
        <v>0</v>
      </c>
      <c r="U14" s="74" t="n">
        <v>0</v>
      </c>
      <c r="V14" s="74" t="n">
        <v>0</v>
      </c>
      <c r="W14" s="74" t="n">
        <v>0</v>
      </c>
      <c r="X14" s="74" t="n">
        <v>0</v>
      </c>
    </row>
    <row r="15" customFormat="false" ht="25.5" hidden="false" customHeight="false" outlineLevel="0" collapsed="false">
      <c r="A15" s="61" t="s">
        <v>47</v>
      </c>
      <c r="B15" s="62" t="s">
        <v>48</v>
      </c>
      <c r="C15" s="63" t="s">
        <v>49</v>
      </c>
      <c r="D15" s="64" t="s">
        <v>50</v>
      </c>
      <c r="E15" s="65" t="n">
        <f aca="false">S15</f>
        <v>0</v>
      </c>
      <c r="F15" s="66" t="n">
        <f aca="false">Orçamentaria!F15</f>
        <v>1858.45</v>
      </c>
      <c r="G15" s="67" t="n">
        <f aca="false">TRUNC(F15+(F15*$H$9),2)</f>
        <v>2419.14</v>
      </c>
      <c r="H15" s="68" t="n">
        <f aca="false">TRUNC(E15*G15,2)</f>
        <v>0</v>
      </c>
      <c r="I15" s="69" t="n">
        <f aca="false">H15/$H$81</f>
        <v>0</v>
      </c>
      <c r="K15" s="31" t="n">
        <v>3</v>
      </c>
      <c r="L15" s="31" t="n">
        <v>0</v>
      </c>
      <c r="M15" s="74" t="n">
        <v>0</v>
      </c>
      <c r="N15" s="74" t="n">
        <v>0</v>
      </c>
      <c r="O15" s="74" t="n">
        <v>0</v>
      </c>
      <c r="P15" s="74" t="n">
        <v>0</v>
      </c>
      <c r="Q15" s="74" t="n">
        <v>0</v>
      </c>
      <c r="R15" s="74" t="n">
        <v>0</v>
      </c>
      <c r="S15" s="74" t="n">
        <v>0</v>
      </c>
      <c r="T15" s="74" t="n">
        <v>0</v>
      </c>
      <c r="U15" s="74" t="n">
        <v>0</v>
      </c>
      <c r="V15" s="74" t="n">
        <v>0</v>
      </c>
      <c r="W15" s="74" t="n">
        <v>0</v>
      </c>
      <c r="X15" s="74" t="n">
        <v>0</v>
      </c>
    </row>
    <row r="16" customFormat="false" ht="12.8" hidden="false" customHeight="false" outlineLevel="0" collapsed="false">
      <c r="A16" s="61" t="s">
        <v>51</v>
      </c>
      <c r="B16" s="75" t="n">
        <v>34498</v>
      </c>
      <c r="C16" s="63" t="s">
        <v>198</v>
      </c>
      <c r="D16" s="64" t="s">
        <v>46</v>
      </c>
      <c r="E16" s="65" t="n">
        <f aca="false">S16</f>
        <v>0</v>
      </c>
      <c r="F16" s="66" t="n">
        <f aca="false">Orçamentaria!F16</f>
        <v>118.07</v>
      </c>
      <c r="G16" s="67" t="n">
        <f aca="false">TRUNC(F16+(F16*$H$9),2)</f>
        <v>153.69</v>
      </c>
      <c r="H16" s="68" t="n">
        <f aca="false">TRUNC(E16*G16,2)</f>
        <v>0</v>
      </c>
      <c r="I16" s="69" t="n">
        <f aca="false">H16/$H$81</f>
        <v>0</v>
      </c>
      <c r="K16" s="31" t="n">
        <v>100</v>
      </c>
      <c r="L16" s="31" t="n">
        <v>0</v>
      </c>
      <c r="M16" s="74" t="n">
        <v>0</v>
      </c>
      <c r="N16" s="74" t="n">
        <v>0</v>
      </c>
      <c r="O16" s="74" t="n">
        <v>0</v>
      </c>
      <c r="P16" s="74" t="n">
        <v>0</v>
      </c>
      <c r="Q16" s="74" t="n">
        <v>0</v>
      </c>
      <c r="R16" s="74" t="n">
        <v>0</v>
      </c>
      <c r="S16" s="74" t="n">
        <v>0</v>
      </c>
      <c r="T16" s="74" t="n">
        <v>0</v>
      </c>
      <c r="U16" s="74" t="n">
        <v>0</v>
      </c>
      <c r="V16" s="74" t="n">
        <v>0</v>
      </c>
      <c r="W16" s="74" t="n">
        <v>0</v>
      </c>
      <c r="X16" s="74" t="n">
        <v>0</v>
      </c>
    </row>
    <row r="17" customFormat="false" ht="12.75" hidden="false" customHeight="false" outlineLevel="0" collapsed="false">
      <c r="A17" s="61" t="s">
        <v>53</v>
      </c>
      <c r="B17" s="75" t="s">
        <v>54</v>
      </c>
      <c r="C17" s="63" t="s">
        <v>55</v>
      </c>
      <c r="D17" s="64" t="s">
        <v>46</v>
      </c>
      <c r="E17" s="65" t="n">
        <f aca="false">S17</f>
        <v>0</v>
      </c>
      <c r="F17" s="66" t="n">
        <f aca="false">Orçamentaria!F17</f>
        <v>480</v>
      </c>
      <c r="G17" s="67" t="n">
        <f aca="false">TRUNC(F17+(F17*$H$9),2)</f>
        <v>624.81</v>
      </c>
      <c r="H17" s="68" t="n">
        <f aca="false">TRUNC(E17*G17,2)</f>
        <v>0</v>
      </c>
      <c r="I17" s="69" t="n">
        <f aca="false">H17/$H$81</f>
        <v>0</v>
      </c>
      <c r="K17" s="31" t="n">
        <v>28</v>
      </c>
      <c r="L17" s="31" t="n">
        <v>0</v>
      </c>
      <c r="M17" s="74" t="n">
        <v>0</v>
      </c>
      <c r="N17" s="74" t="n">
        <v>0</v>
      </c>
      <c r="O17" s="74" t="n">
        <v>0</v>
      </c>
      <c r="P17" s="74" t="n">
        <v>0</v>
      </c>
      <c r="Q17" s="74" t="n">
        <v>0</v>
      </c>
      <c r="R17" s="74" t="n">
        <v>0</v>
      </c>
      <c r="S17" s="74" t="n">
        <v>0</v>
      </c>
      <c r="T17" s="74" t="n">
        <v>0</v>
      </c>
      <c r="U17" s="74" t="n">
        <v>0</v>
      </c>
      <c r="V17" s="74" t="n">
        <v>0</v>
      </c>
      <c r="W17" s="74" t="n">
        <v>0</v>
      </c>
      <c r="X17" s="74" t="n">
        <v>0</v>
      </c>
    </row>
    <row r="18" customFormat="false" ht="12.75" hidden="false" customHeight="false" outlineLevel="0" collapsed="false">
      <c r="A18" s="44" t="n">
        <v>2</v>
      </c>
      <c r="B18" s="45"/>
      <c r="C18" s="46" t="s">
        <v>56</v>
      </c>
      <c r="D18" s="47"/>
      <c r="E18" s="48"/>
      <c r="F18" s="49"/>
      <c r="G18" s="50"/>
      <c r="H18" s="51" t="n">
        <f aca="false">SUM(H19:H22)</f>
        <v>457586.01</v>
      </c>
      <c r="I18" s="77"/>
      <c r="K18" s="31"/>
      <c r="L18" s="31"/>
      <c r="M18" s="74"/>
      <c r="N18" s="74"/>
      <c r="O18" s="74"/>
      <c r="P18" s="74"/>
      <c r="Q18" s="74"/>
      <c r="R18" s="74"/>
      <c r="S18" s="74"/>
      <c r="T18" s="74"/>
      <c r="U18" s="74"/>
      <c r="V18" s="74"/>
      <c r="W18" s="74"/>
      <c r="X18" s="74"/>
    </row>
    <row r="19" customFormat="false" ht="12.75" hidden="false" customHeight="false" outlineLevel="0" collapsed="false">
      <c r="A19" s="61" t="s">
        <v>57</v>
      </c>
      <c r="B19" s="75" t="n">
        <v>4011353</v>
      </c>
      <c r="C19" s="63" t="s">
        <v>58</v>
      </c>
      <c r="D19" s="64" t="s">
        <v>50</v>
      </c>
      <c r="E19" s="65" t="n">
        <f aca="false">S19</f>
        <v>3998.88</v>
      </c>
      <c r="F19" s="66" t="n">
        <f aca="false">Orçamentaria!F19</f>
        <v>0.27</v>
      </c>
      <c r="G19" s="67" t="n">
        <f aca="false">TRUNC(F19+(F19*$H$9),2)</f>
        <v>0.35</v>
      </c>
      <c r="H19" s="68" t="n">
        <f aca="false">TRUNC(E19*G19,2)</f>
        <v>1399.6</v>
      </c>
      <c r="I19" s="69" t="n">
        <f aca="false">H19/$H$81</f>
        <v>0.00245583381339597</v>
      </c>
      <c r="K19" s="31" t="n">
        <v>0</v>
      </c>
      <c r="L19" s="31" t="n">
        <v>0</v>
      </c>
      <c r="M19" s="74" t="n">
        <v>1078.27</v>
      </c>
      <c r="N19" s="74" t="n">
        <v>3602.41</v>
      </c>
      <c r="O19" s="74" t="n">
        <v>1145.13</v>
      </c>
      <c r="P19" s="74" t="n">
        <v>832.32</v>
      </c>
      <c r="Q19" s="74" t="n">
        <v>3653.56</v>
      </c>
      <c r="R19" s="74" t="n">
        <v>1314.79</v>
      </c>
      <c r="S19" s="74" t="n">
        <v>3998.88</v>
      </c>
      <c r="T19" s="74" t="n">
        <v>8199.2</v>
      </c>
      <c r="U19" s="74" t="n">
        <v>0</v>
      </c>
      <c r="V19" s="74" t="n">
        <v>0</v>
      </c>
      <c r="W19" s="74" t="n">
        <v>0</v>
      </c>
      <c r="X19" s="74" t="n">
        <v>0</v>
      </c>
    </row>
    <row r="20" customFormat="false" ht="38.25" hidden="false" customHeight="false" outlineLevel="0" collapsed="false">
      <c r="A20" s="61" t="s">
        <v>59</v>
      </c>
      <c r="B20" s="75" t="n">
        <v>102330</v>
      </c>
      <c r="C20" s="63" t="s">
        <v>60</v>
      </c>
      <c r="D20" s="64" t="s">
        <v>61</v>
      </c>
      <c r="E20" s="65" t="n">
        <f aca="false">S20</f>
        <v>57.75582384</v>
      </c>
      <c r="F20" s="66" t="n">
        <f aca="false">Orçamentaria!F20</f>
        <v>1.39</v>
      </c>
      <c r="G20" s="67" t="n">
        <f aca="false">TRUNC(F20+(F20*$H$9),2)</f>
        <v>1.8</v>
      </c>
      <c r="H20" s="68" t="n">
        <f aca="false">TRUNC(E20*G20,3)</f>
        <v>103.96</v>
      </c>
      <c r="I20" s="69" t="n">
        <f aca="false">H20/$H$81</f>
        <v>0.000182415320977883</v>
      </c>
      <c r="K20" s="31" t="n">
        <v>0</v>
      </c>
      <c r="L20" s="31" t="n">
        <v>0</v>
      </c>
      <c r="M20" s="74" t="n">
        <v>15.410095705</v>
      </c>
      <c r="N20" s="74" t="n">
        <v>51.483842515</v>
      </c>
      <c r="O20" s="74" t="n">
        <v>16.42345446</v>
      </c>
      <c r="P20" s="74" t="n">
        <v>11.9791656</v>
      </c>
      <c r="Q20" s="74" t="n">
        <v>52.5838623</v>
      </c>
      <c r="R20" s="74" t="n">
        <v>18.790321285</v>
      </c>
      <c r="S20" s="74" t="n">
        <v>57.75582384</v>
      </c>
      <c r="T20" s="74" t="n">
        <v>118.4210456</v>
      </c>
      <c r="U20" s="74" t="n">
        <v>0</v>
      </c>
      <c r="V20" s="74" t="n">
        <v>0</v>
      </c>
      <c r="W20" s="74" t="n">
        <v>0</v>
      </c>
      <c r="X20" s="74" t="n">
        <v>0</v>
      </c>
    </row>
    <row r="21" customFormat="false" ht="38.25" hidden="false" customHeight="false" outlineLevel="0" collapsed="false">
      <c r="A21" s="61" t="s">
        <v>62</v>
      </c>
      <c r="B21" s="75" t="n">
        <v>95995</v>
      </c>
      <c r="C21" s="63" t="s">
        <v>63</v>
      </c>
      <c r="D21" s="64" t="s">
        <v>64</v>
      </c>
      <c r="E21" s="65" t="n">
        <f aca="false">S21</f>
        <v>179.9496</v>
      </c>
      <c r="F21" s="66" t="n">
        <f aca="false">Orçamentaria!F21</f>
        <v>1878.3</v>
      </c>
      <c r="G21" s="67" t="n">
        <f aca="false">TRUNC(F21+(F21*$H$9),5)</f>
        <v>2444.98311</v>
      </c>
      <c r="H21" s="68" t="n">
        <f aca="false">TRUNC(E21*G21,2)</f>
        <v>439973.73</v>
      </c>
      <c r="I21" s="69" t="n">
        <f aca="false">H21/$H$81</f>
        <v>0.772007975950235</v>
      </c>
      <c r="K21" s="31" t="n">
        <v>0</v>
      </c>
      <c r="L21" s="31" t="n">
        <v>0</v>
      </c>
      <c r="M21" s="74" t="n">
        <v>48.52215</v>
      </c>
      <c r="N21" s="74" t="n">
        <v>162.10845</v>
      </c>
      <c r="O21" s="74" t="n">
        <v>51.53085</v>
      </c>
      <c r="P21" s="74" t="n">
        <v>37.4544</v>
      </c>
      <c r="Q21" s="74" t="n">
        <v>164.4102</v>
      </c>
      <c r="R21" s="74" t="n">
        <v>59.16555</v>
      </c>
      <c r="S21" s="74" t="n">
        <v>179.9496</v>
      </c>
      <c r="T21" s="74" t="n">
        <v>368.964</v>
      </c>
      <c r="U21" s="74" t="n">
        <v>0</v>
      </c>
      <c r="V21" s="74" t="n">
        <v>0</v>
      </c>
      <c r="W21" s="74" t="n">
        <v>0</v>
      </c>
      <c r="X21" s="74" t="n">
        <v>0</v>
      </c>
    </row>
    <row r="22" customFormat="false" ht="38.25" hidden="false" customHeight="false" outlineLevel="0" collapsed="false">
      <c r="A22" s="61" t="s">
        <v>65</v>
      </c>
      <c r="B22" s="75" t="n">
        <v>95875</v>
      </c>
      <c r="C22" s="63" t="s">
        <v>66</v>
      </c>
      <c r="D22" s="64" t="s">
        <v>67</v>
      </c>
      <c r="E22" s="65" t="n">
        <f aca="false">S22</f>
        <v>5146.55856</v>
      </c>
      <c r="F22" s="66" t="n">
        <f aca="false">Orçamentaria!F22</f>
        <v>2.41</v>
      </c>
      <c r="G22" s="67" t="n">
        <f aca="false">TRUNC(F22+(F22*$H$9),2)</f>
        <v>3.13</v>
      </c>
      <c r="H22" s="68" t="n">
        <f aca="false">TRUNC(E22*G22,2)</f>
        <v>16108.72</v>
      </c>
      <c r="I22" s="69" t="n">
        <f aca="false">H22/$H$81</f>
        <v>0.0282654610363875</v>
      </c>
      <c r="K22" s="31" t="n">
        <v>0</v>
      </c>
      <c r="L22" s="31" t="n">
        <v>0</v>
      </c>
      <c r="M22" s="74" t="n">
        <v>1373.18</v>
      </c>
      <c r="N22" s="74" t="n">
        <v>4587.67</v>
      </c>
      <c r="O22" s="74" t="n">
        <v>1463.48</v>
      </c>
      <c r="P22" s="74" t="n">
        <v>1067.45</v>
      </c>
      <c r="Q22" s="74" t="n">
        <v>4685.69</v>
      </c>
      <c r="R22" s="74" t="n">
        <v>1674.39</v>
      </c>
      <c r="S22" s="74" t="n">
        <v>5146.55856</v>
      </c>
      <c r="T22" s="74" t="n">
        <v>10552.37</v>
      </c>
      <c r="U22" s="74" t="n">
        <v>0</v>
      </c>
      <c r="V22" s="74" t="n">
        <v>0</v>
      </c>
      <c r="W22" s="74" t="n">
        <v>0</v>
      </c>
      <c r="X22" s="74" t="n">
        <v>0</v>
      </c>
    </row>
    <row r="23" customFormat="false" ht="12.75" hidden="false" customHeight="false" outlineLevel="0" collapsed="false">
      <c r="A23" s="44" t="n">
        <v>3</v>
      </c>
      <c r="B23" s="45"/>
      <c r="C23" s="46" t="s">
        <v>68</v>
      </c>
      <c r="D23" s="47"/>
      <c r="E23" s="48"/>
      <c r="F23" s="49"/>
      <c r="G23" s="50" t="n">
        <v>0</v>
      </c>
      <c r="H23" s="51" t="n">
        <f aca="false">SUM(H25:H63)</f>
        <v>0</v>
      </c>
      <c r="I23" s="59"/>
      <c r="K23" s="31"/>
      <c r="L23" s="31"/>
      <c r="M23" s="74"/>
      <c r="N23" s="74"/>
      <c r="O23" s="74"/>
      <c r="P23" s="74"/>
      <c r="Q23" s="74"/>
      <c r="R23" s="74"/>
      <c r="S23" s="74"/>
      <c r="T23" s="74"/>
      <c r="U23" s="74"/>
      <c r="V23" s="74"/>
      <c r="W23" s="74"/>
      <c r="X23" s="74"/>
    </row>
    <row r="24" s="4" customFormat="true" ht="12.75" hidden="false" customHeight="true" outlineLevel="0" collapsed="false">
      <c r="A24" s="53" t="s">
        <v>69</v>
      </c>
      <c r="B24" s="54"/>
      <c r="C24" s="55" t="s">
        <v>70</v>
      </c>
      <c r="D24" s="54"/>
      <c r="E24" s="56"/>
      <c r="F24" s="57"/>
      <c r="G24" s="57" t="n">
        <f aca="false">SUM(H25:H32)</f>
        <v>0</v>
      </c>
      <c r="H24" s="58" t="n">
        <v>0</v>
      </c>
      <c r="I24" s="59"/>
      <c r="K24" s="31"/>
      <c r="L24" s="31"/>
      <c r="M24" s="52"/>
      <c r="N24" s="52"/>
      <c r="O24" s="52"/>
      <c r="P24" s="52"/>
      <c r="Q24" s="52"/>
      <c r="R24" s="52"/>
      <c r="S24" s="52"/>
      <c r="T24" s="52"/>
      <c r="U24" s="52"/>
      <c r="V24" s="52"/>
      <c r="W24" s="52"/>
      <c r="X24" s="52"/>
    </row>
    <row r="25" customFormat="false" ht="25.5" hidden="false" customHeight="false" outlineLevel="0" collapsed="false">
      <c r="A25" s="61" t="s">
        <v>71</v>
      </c>
      <c r="B25" s="78" t="n">
        <v>97636</v>
      </c>
      <c r="C25" s="63" t="s">
        <v>72</v>
      </c>
      <c r="D25" s="64" t="s">
        <v>50</v>
      </c>
      <c r="E25" s="65" t="n">
        <f aca="false">S25</f>
        <v>0</v>
      </c>
      <c r="F25" s="66" t="n">
        <f aca="false">Orçamentaria!F25</f>
        <v>21.36</v>
      </c>
      <c r="G25" s="67" t="n">
        <f aca="false">TRUNC(F25+(F25*$H$9),2)</f>
        <v>27.8</v>
      </c>
      <c r="H25" s="68" t="n">
        <f aca="false">TRUNC(E25*G25,2)</f>
        <v>0</v>
      </c>
      <c r="I25" s="69" t="n">
        <f aca="false">H25/$H$81</f>
        <v>0</v>
      </c>
      <c r="K25" s="31" t="n">
        <v>0</v>
      </c>
      <c r="L25" s="31" t="n">
        <v>0</v>
      </c>
      <c r="M25" s="74" t="n">
        <v>0</v>
      </c>
      <c r="N25" s="74" t="n">
        <v>0</v>
      </c>
      <c r="O25" s="74" t="n">
        <v>0</v>
      </c>
      <c r="P25" s="74" t="n">
        <v>0</v>
      </c>
      <c r="Q25" s="74" t="n">
        <v>0</v>
      </c>
      <c r="R25" s="74" t="n">
        <v>0</v>
      </c>
      <c r="S25" s="74" t="n">
        <v>0</v>
      </c>
      <c r="T25" s="74" t="n">
        <v>0</v>
      </c>
      <c r="U25" s="74" t="n">
        <v>1452.21</v>
      </c>
      <c r="V25" s="74" t="n">
        <v>511.5</v>
      </c>
      <c r="W25" s="74" t="n">
        <v>112.86</v>
      </c>
      <c r="X25" s="74" t="n">
        <v>0</v>
      </c>
    </row>
    <row r="26" customFormat="false" ht="12.75" hidden="false" customHeight="false" outlineLevel="0" collapsed="false">
      <c r="A26" s="61" t="s">
        <v>73</v>
      </c>
      <c r="B26" s="78" t="s">
        <v>74</v>
      </c>
      <c r="C26" s="63" t="s">
        <v>75</v>
      </c>
      <c r="D26" s="64" t="s">
        <v>76</v>
      </c>
      <c r="E26" s="65" t="n">
        <f aca="false">S26</f>
        <v>0</v>
      </c>
      <c r="F26" s="66" t="n">
        <f aca="false">Orçamentaria!F26</f>
        <v>7.75</v>
      </c>
      <c r="G26" s="67" t="n">
        <f aca="false">TRUNC(F26+(F26*$H$9),2)</f>
        <v>10.08</v>
      </c>
      <c r="H26" s="68" t="n">
        <f aca="false">TRUNC(E26*G26,2)</f>
        <v>0</v>
      </c>
      <c r="I26" s="69" t="n">
        <f aca="false">H26/$H$81</f>
        <v>0</v>
      </c>
      <c r="K26" s="31" t="n">
        <v>0</v>
      </c>
      <c r="L26" s="31" t="n">
        <v>0</v>
      </c>
      <c r="M26" s="74" t="n">
        <v>0</v>
      </c>
      <c r="N26" s="74" t="n">
        <v>0</v>
      </c>
      <c r="O26" s="74" t="n">
        <v>0</v>
      </c>
      <c r="P26" s="74" t="n">
        <v>0</v>
      </c>
      <c r="Q26" s="74" t="n">
        <v>0</v>
      </c>
      <c r="R26" s="74" t="n">
        <v>0</v>
      </c>
      <c r="S26" s="74" t="n">
        <v>0</v>
      </c>
      <c r="T26" s="74" t="n">
        <v>0</v>
      </c>
      <c r="U26" s="74" t="n">
        <v>56.25</v>
      </c>
      <c r="V26" s="74" t="n">
        <v>31.5</v>
      </c>
      <c r="W26" s="74" t="n">
        <v>9</v>
      </c>
      <c r="X26" s="74" t="n">
        <v>0</v>
      </c>
    </row>
    <row r="27" customFormat="false" ht="38.25" hidden="false" customHeight="false" outlineLevel="0" collapsed="false">
      <c r="A27" s="61" t="s">
        <v>77</v>
      </c>
      <c r="B27" s="78" t="n">
        <v>98525</v>
      </c>
      <c r="C27" s="63" t="s">
        <v>78</v>
      </c>
      <c r="D27" s="64" t="s">
        <v>50</v>
      </c>
      <c r="E27" s="65" t="n">
        <f aca="false">S27</f>
        <v>0</v>
      </c>
      <c r="F27" s="66" t="n">
        <f aca="false">Orçamentaria!F27</f>
        <v>0.64</v>
      </c>
      <c r="G27" s="67" t="n">
        <f aca="false">TRUNC(F27+(F27*$H$9),2)</f>
        <v>0.83</v>
      </c>
      <c r="H27" s="68" t="n">
        <f aca="false">TRUNC(E27*G27,2)</f>
        <v>0</v>
      </c>
      <c r="I27" s="69" t="n">
        <f aca="false">H27/$H$81</f>
        <v>0</v>
      </c>
      <c r="K27" s="31" t="n">
        <v>0</v>
      </c>
      <c r="L27" s="31" t="n">
        <v>0</v>
      </c>
      <c r="M27" s="74" t="n">
        <v>0</v>
      </c>
      <c r="N27" s="74" t="n">
        <v>0</v>
      </c>
      <c r="O27" s="74" t="n">
        <v>0</v>
      </c>
      <c r="P27" s="74" t="n">
        <v>0</v>
      </c>
      <c r="Q27" s="74" t="n">
        <v>0</v>
      </c>
      <c r="R27" s="74" t="n">
        <v>0</v>
      </c>
      <c r="S27" s="74" t="n">
        <v>0</v>
      </c>
      <c r="T27" s="74" t="n">
        <v>0</v>
      </c>
      <c r="U27" s="74" t="n">
        <v>0</v>
      </c>
      <c r="V27" s="74" t="n">
        <v>0</v>
      </c>
      <c r="W27" s="74" t="n">
        <v>70.42</v>
      </c>
      <c r="X27" s="74" t="n">
        <v>0</v>
      </c>
    </row>
    <row r="28" customFormat="false" ht="51" hidden="false" customHeight="false" outlineLevel="0" collapsed="false">
      <c r="A28" s="61" t="s">
        <v>79</v>
      </c>
      <c r="B28" s="75" t="s">
        <v>80</v>
      </c>
      <c r="C28" s="63" t="s">
        <v>81</v>
      </c>
      <c r="D28" s="64" t="s">
        <v>82</v>
      </c>
      <c r="E28" s="65" t="n">
        <f aca="false">S28</f>
        <v>0</v>
      </c>
      <c r="F28" s="66" t="n">
        <f aca="false">Orçamentaria!F28</f>
        <v>232.29</v>
      </c>
      <c r="G28" s="67" t="n">
        <f aca="false">TRUNC(F28+(F28*$H$9),2)</f>
        <v>302.37</v>
      </c>
      <c r="H28" s="68" t="n">
        <f aca="false">TRUNC(E28*G28,2)</f>
        <v>0</v>
      </c>
      <c r="I28" s="69" t="n">
        <f aca="false">H28/$H$81</f>
        <v>0</v>
      </c>
      <c r="K28" s="31" t="n">
        <v>0</v>
      </c>
      <c r="L28" s="31" t="n">
        <v>0</v>
      </c>
      <c r="M28" s="74" t="n">
        <v>0</v>
      </c>
      <c r="N28" s="74" t="n">
        <v>0</v>
      </c>
      <c r="O28" s="74" t="n">
        <v>0</v>
      </c>
      <c r="P28" s="74" t="n">
        <v>0</v>
      </c>
      <c r="Q28" s="74" t="n">
        <v>0</v>
      </c>
      <c r="R28" s="74" t="n">
        <v>0</v>
      </c>
      <c r="S28" s="74" t="n">
        <v>0</v>
      </c>
      <c r="T28" s="74" t="n">
        <v>0</v>
      </c>
      <c r="U28" s="74" t="n">
        <v>2.81</v>
      </c>
      <c r="V28" s="74" t="n">
        <v>1.58</v>
      </c>
      <c r="W28" s="74" t="n">
        <v>0.45</v>
      </c>
      <c r="X28" s="74" t="n">
        <v>0</v>
      </c>
    </row>
    <row r="29" customFormat="false" ht="25.5" hidden="false" customHeight="false" outlineLevel="0" collapsed="false">
      <c r="A29" s="61" t="s">
        <v>83</v>
      </c>
      <c r="B29" s="75" t="n">
        <v>1600404</v>
      </c>
      <c r="C29" s="63" t="s">
        <v>84</v>
      </c>
      <c r="D29" s="64" t="s">
        <v>85</v>
      </c>
      <c r="E29" s="65" t="n">
        <f aca="false">S29</f>
        <v>0</v>
      </c>
      <c r="F29" s="66" t="n">
        <f aca="false">Orçamentaria!F29</f>
        <v>9.74</v>
      </c>
      <c r="G29" s="67" t="n">
        <f aca="false">TRUNC(F29+(F29*$H$9),2)</f>
        <v>12.67</v>
      </c>
      <c r="H29" s="68" t="n">
        <f aca="false">TRUNC(E29*G29,2)</f>
        <v>0</v>
      </c>
      <c r="I29" s="69" t="n">
        <f aca="false">H29/$H$81</f>
        <v>0</v>
      </c>
      <c r="K29" s="31" t="n">
        <v>0</v>
      </c>
      <c r="L29" s="31" t="n">
        <v>0</v>
      </c>
      <c r="M29" s="74" t="n">
        <v>0</v>
      </c>
      <c r="N29" s="74" t="n">
        <v>0</v>
      </c>
      <c r="O29" s="74" t="n">
        <v>0</v>
      </c>
      <c r="P29" s="74" t="n">
        <v>0</v>
      </c>
      <c r="Q29" s="74" t="n">
        <v>0</v>
      </c>
      <c r="R29" s="74" t="n">
        <v>0</v>
      </c>
      <c r="S29" s="74" t="n">
        <v>0</v>
      </c>
      <c r="T29" s="74" t="n">
        <v>0</v>
      </c>
      <c r="U29" s="74" t="n">
        <v>93.63</v>
      </c>
      <c r="V29" s="74" t="n">
        <v>273.88</v>
      </c>
      <c r="W29" s="74" t="n">
        <v>0</v>
      </c>
      <c r="X29" s="74" t="n">
        <v>0</v>
      </c>
    </row>
    <row r="30" customFormat="false" ht="51" hidden="false" customHeight="false" outlineLevel="0" collapsed="false">
      <c r="A30" s="61" t="s">
        <v>86</v>
      </c>
      <c r="B30" s="75" t="n">
        <v>100973</v>
      </c>
      <c r="C30" s="63" t="s">
        <v>87</v>
      </c>
      <c r="D30" s="64" t="s">
        <v>64</v>
      </c>
      <c r="E30" s="65" t="n">
        <f aca="false">S30</f>
        <v>0</v>
      </c>
      <c r="F30" s="66" t="n">
        <f aca="false">Orçamentaria!F30</f>
        <v>8.76</v>
      </c>
      <c r="G30" s="67" t="n">
        <f aca="false">TRUNC(F30+(F30*$H$9),2)</f>
        <v>11.4</v>
      </c>
      <c r="H30" s="68" t="n">
        <f aca="false">TRUNC(E30*G30,2)</f>
        <v>0</v>
      </c>
      <c r="I30" s="69" t="n">
        <f aca="false">H30/$H$81</f>
        <v>0</v>
      </c>
      <c r="K30" s="31" t="n">
        <v>0</v>
      </c>
      <c r="L30" s="31" t="n">
        <v>0</v>
      </c>
      <c r="M30" s="74" t="n">
        <v>0</v>
      </c>
      <c r="N30" s="74" t="n">
        <v>0</v>
      </c>
      <c r="O30" s="74" t="n">
        <v>0</v>
      </c>
      <c r="P30" s="74" t="n">
        <v>0</v>
      </c>
      <c r="Q30" s="74" t="n">
        <v>0</v>
      </c>
      <c r="R30" s="74" t="n">
        <v>0</v>
      </c>
      <c r="S30" s="74" t="n">
        <v>0</v>
      </c>
      <c r="T30" s="74" t="n">
        <v>0</v>
      </c>
      <c r="U30" s="74" t="n">
        <v>126.92</v>
      </c>
      <c r="V30" s="74" t="n">
        <v>105.72</v>
      </c>
      <c r="W30" s="74" t="n">
        <v>8.87</v>
      </c>
      <c r="X30" s="74" t="n">
        <v>0</v>
      </c>
    </row>
    <row r="31" customFormat="false" ht="38.25" hidden="false" customHeight="false" outlineLevel="0" collapsed="false">
      <c r="A31" s="61" t="s">
        <v>88</v>
      </c>
      <c r="B31" s="75" t="n">
        <v>97914</v>
      </c>
      <c r="C31" s="63" t="s">
        <v>89</v>
      </c>
      <c r="D31" s="64" t="s">
        <v>67</v>
      </c>
      <c r="E31" s="65" t="n">
        <f aca="false">S31</f>
        <v>0</v>
      </c>
      <c r="F31" s="66" t="n">
        <f aca="false">Orçamentaria!F31</f>
        <v>2.9</v>
      </c>
      <c r="G31" s="67" t="n">
        <f aca="false">TRUNC(F31+(F31*$H$9),2)</f>
        <v>3.77</v>
      </c>
      <c r="H31" s="68" t="n">
        <f aca="false">TRUNC(E31*G31,2)</f>
        <v>0</v>
      </c>
      <c r="I31" s="69" t="n">
        <f aca="false">H31/$H$81</f>
        <v>0</v>
      </c>
      <c r="K31" s="31" t="n">
        <v>0</v>
      </c>
      <c r="L31" s="31" t="n">
        <v>0</v>
      </c>
      <c r="M31" s="74" t="n">
        <v>0</v>
      </c>
      <c r="N31" s="74" t="n">
        <v>0</v>
      </c>
      <c r="O31" s="74" t="n">
        <v>0</v>
      </c>
      <c r="P31" s="74" t="n">
        <v>0</v>
      </c>
      <c r="Q31" s="74" t="n">
        <v>0</v>
      </c>
      <c r="R31" s="74" t="n">
        <v>0</v>
      </c>
      <c r="S31" s="74" t="n">
        <v>0</v>
      </c>
      <c r="T31" s="74" t="n">
        <v>0</v>
      </c>
      <c r="U31" s="74" t="n">
        <v>259.93</v>
      </c>
      <c r="V31" s="74" t="n">
        <v>96.53</v>
      </c>
      <c r="W31" s="74" t="n">
        <v>22.18</v>
      </c>
      <c r="X31" s="74" t="n">
        <v>0</v>
      </c>
    </row>
    <row r="32" customFormat="false" ht="51" hidden="false" customHeight="false" outlineLevel="0" collapsed="false">
      <c r="A32" s="61" t="s">
        <v>90</v>
      </c>
      <c r="B32" s="75" t="n">
        <v>91283</v>
      </c>
      <c r="C32" s="63" t="s">
        <v>91</v>
      </c>
      <c r="D32" s="64" t="s">
        <v>92</v>
      </c>
      <c r="E32" s="65" t="n">
        <f aca="false">S32</f>
        <v>0</v>
      </c>
      <c r="F32" s="66" t="n">
        <f aca="false">Orçamentaria!F32</f>
        <v>10.58</v>
      </c>
      <c r="G32" s="67" t="n">
        <f aca="false">TRUNC(F32+(F32*$H$9),2)</f>
        <v>13.77</v>
      </c>
      <c r="H32" s="68" t="n">
        <f aca="false">TRUNC(E32*G32,2)</f>
        <v>0</v>
      </c>
      <c r="I32" s="69" t="n">
        <f aca="false">H32/$H$81</f>
        <v>0</v>
      </c>
      <c r="K32" s="31" t="n">
        <v>0</v>
      </c>
      <c r="L32" s="31" t="n">
        <v>0</v>
      </c>
      <c r="M32" s="74" t="n">
        <v>0</v>
      </c>
      <c r="N32" s="74" t="n">
        <v>0</v>
      </c>
      <c r="O32" s="74" t="n">
        <v>0</v>
      </c>
      <c r="P32" s="74" t="n">
        <v>0</v>
      </c>
      <c r="Q32" s="74" t="n">
        <v>0</v>
      </c>
      <c r="R32" s="74" t="n">
        <v>0</v>
      </c>
      <c r="S32" s="74" t="n">
        <v>0</v>
      </c>
      <c r="T32" s="74" t="n">
        <v>0</v>
      </c>
      <c r="U32" s="74" t="n">
        <v>0.8</v>
      </c>
      <c r="V32" s="74" t="n">
        <v>0.45</v>
      </c>
      <c r="W32" s="74" t="n">
        <v>0.13</v>
      </c>
      <c r="X32" s="74" t="n">
        <v>0</v>
      </c>
    </row>
    <row r="33" s="4" customFormat="true" ht="12.75" hidden="false" customHeight="true" outlineLevel="0" collapsed="false">
      <c r="A33" s="53" t="s">
        <v>93</v>
      </c>
      <c r="B33" s="54"/>
      <c r="C33" s="55" t="s">
        <v>94</v>
      </c>
      <c r="D33" s="54"/>
      <c r="E33" s="56"/>
      <c r="F33" s="57"/>
      <c r="G33" s="57" t="n">
        <f aca="false">SUM(H34:H41)</f>
        <v>0</v>
      </c>
      <c r="H33" s="58" t="n">
        <v>0</v>
      </c>
      <c r="I33" s="59"/>
      <c r="K33" s="31"/>
      <c r="L33" s="31"/>
      <c r="M33" s="52"/>
      <c r="N33" s="52"/>
      <c r="O33" s="52"/>
      <c r="P33" s="52"/>
      <c r="Q33" s="52"/>
      <c r="R33" s="52"/>
      <c r="S33" s="52"/>
      <c r="T33" s="52"/>
      <c r="U33" s="52"/>
      <c r="V33" s="52"/>
      <c r="W33" s="52"/>
      <c r="X33" s="52"/>
    </row>
    <row r="34" customFormat="false" ht="63.75" hidden="false" customHeight="false" outlineLevel="0" collapsed="false">
      <c r="A34" s="61" t="s">
        <v>95</v>
      </c>
      <c r="B34" s="75" t="n">
        <v>102306</v>
      </c>
      <c r="C34" s="63" t="s">
        <v>96</v>
      </c>
      <c r="D34" s="64" t="s">
        <v>64</v>
      </c>
      <c r="E34" s="65" t="n">
        <f aca="false">S34</f>
        <v>0</v>
      </c>
      <c r="F34" s="66" t="n">
        <f aca="false">Orçamentaria!F34</f>
        <v>12.79</v>
      </c>
      <c r="G34" s="67" t="n">
        <f aca="false">TRUNC(F34+(F34*$H$9),2)</f>
        <v>16.64</v>
      </c>
      <c r="H34" s="68" t="n">
        <f aca="false">TRUNC(E34*G34,2)</f>
        <v>0</v>
      </c>
      <c r="I34" s="69" t="n">
        <f aca="false">H34/$H$81</f>
        <v>0</v>
      </c>
      <c r="K34" s="31" t="n">
        <v>0</v>
      </c>
      <c r="L34" s="31" t="n">
        <v>0</v>
      </c>
      <c r="M34" s="74" t="n">
        <v>0</v>
      </c>
      <c r="N34" s="74" t="n">
        <v>0</v>
      </c>
      <c r="O34" s="74" t="n">
        <v>0</v>
      </c>
      <c r="P34" s="74" t="n">
        <v>0</v>
      </c>
      <c r="Q34" s="74" t="n">
        <v>0</v>
      </c>
      <c r="R34" s="74" t="n">
        <v>0</v>
      </c>
      <c r="S34" s="74" t="n">
        <v>0</v>
      </c>
      <c r="T34" s="74" t="n">
        <v>0</v>
      </c>
      <c r="U34" s="74" t="n">
        <v>105</v>
      </c>
      <c r="V34" s="74" t="n">
        <v>58.8</v>
      </c>
      <c r="W34" s="74" t="n">
        <v>169.29</v>
      </c>
      <c r="X34" s="74" t="n">
        <v>0</v>
      </c>
    </row>
    <row r="35" customFormat="false" ht="63.75" hidden="false" customHeight="false" outlineLevel="0" collapsed="false">
      <c r="A35" s="61" t="s">
        <v>97</v>
      </c>
      <c r="B35" s="75" t="n">
        <v>102308</v>
      </c>
      <c r="C35" s="63" t="s">
        <v>98</v>
      </c>
      <c r="D35" s="64" t="s">
        <v>64</v>
      </c>
      <c r="E35" s="65" t="n">
        <f aca="false">S35</f>
        <v>0</v>
      </c>
      <c r="F35" s="66" t="n">
        <f aca="false">Orçamentaria!F35</f>
        <v>11.01</v>
      </c>
      <c r="G35" s="67" t="n">
        <f aca="false">TRUNC(F35+(F35*$H$9),2)</f>
        <v>14.33</v>
      </c>
      <c r="H35" s="68" t="n">
        <f aca="false">TRUNC(E35*G35,2)</f>
        <v>0</v>
      </c>
      <c r="I35" s="69" t="n">
        <f aca="false">H35/$H$81</f>
        <v>0</v>
      </c>
      <c r="K35" s="31" t="n">
        <v>0</v>
      </c>
      <c r="L35" s="31" t="n">
        <v>0</v>
      </c>
      <c r="M35" s="74" t="n">
        <v>0</v>
      </c>
      <c r="N35" s="74" t="n">
        <v>0</v>
      </c>
      <c r="O35" s="74" t="n">
        <v>0</v>
      </c>
      <c r="P35" s="74" t="n">
        <v>0</v>
      </c>
      <c r="Q35" s="74" t="n">
        <v>0</v>
      </c>
      <c r="R35" s="74" t="n">
        <v>0</v>
      </c>
      <c r="S35" s="74" t="n">
        <v>0</v>
      </c>
      <c r="T35" s="74" t="n">
        <v>0</v>
      </c>
      <c r="U35" s="74" t="n">
        <v>3455.53</v>
      </c>
      <c r="V35" s="74" t="n">
        <v>927.14</v>
      </c>
      <c r="W35" s="74" t="n">
        <v>0</v>
      </c>
      <c r="X35" s="74" t="n">
        <v>0</v>
      </c>
    </row>
    <row r="36" customFormat="false" ht="63.75" hidden="false" customHeight="false" outlineLevel="0" collapsed="false">
      <c r="A36" s="61" t="s">
        <v>99</v>
      </c>
      <c r="B36" s="75" t="n">
        <v>102309</v>
      </c>
      <c r="C36" s="63" t="s">
        <v>100</v>
      </c>
      <c r="D36" s="64" t="s">
        <v>64</v>
      </c>
      <c r="E36" s="65" t="n">
        <f aca="false">S36</f>
        <v>0</v>
      </c>
      <c r="F36" s="66" t="n">
        <f aca="false">Orçamentaria!F36</f>
        <v>10.42</v>
      </c>
      <c r="G36" s="67" t="n">
        <f aca="false">TRUNC(F36+(F36*$H$9),2)</f>
        <v>13.56</v>
      </c>
      <c r="H36" s="68" t="n">
        <f aca="false">TRUNC(E36*G36,2)</f>
        <v>0</v>
      </c>
      <c r="I36" s="69" t="n">
        <f aca="false">H36/$H$81</f>
        <v>0</v>
      </c>
      <c r="K36" s="31" t="n">
        <v>0</v>
      </c>
      <c r="L36" s="31" t="n">
        <v>0</v>
      </c>
      <c r="M36" s="74" t="n">
        <v>0</v>
      </c>
      <c r="N36" s="74" t="n">
        <v>0</v>
      </c>
      <c r="O36" s="74" t="n">
        <v>0</v>
      </c>
      <c r="P36" s="74" t="n">
        <v>0</v>
      </c>
      <c r="Q36" s="74" t="n">
        <v>0</v>
      </c>
      <c r="R36" s="74" t="n">
        <v>0</v>
      </c>
      <c r="S36" s="74" t="n">
        <v>0</v>
      </c>
      <c r="T36" s="74" t="n">
        <v>0</v>
      </c>
      <c r="U36" s="74" t="n">
        <v>0</v>
      </c>
      <c r="V36" s="74" t="n">
        <v>294.06</v>
      </c>
      <c r="W36" s="74" t="n">
        <v>0</v>
      </c>
      <c r="X36" s="74" t="n">
        <v>0</v>
      </c>
    </row>
    <row r="37" customFormat="false" ht="51" hidden="false" customHeight="false" outlineLevel="0" collapsed="false">
      <c r="A37" s="61" t="s">
        <v>101</v>
      </c>
      <c r="B37" s="75" t="n">
        <v>100978</v>
      </c>
      <c r="C37" s="63" t="s">
        <v>102</v>
      </c>
      <c r="D37" s="64" t="s">
        <v>64</v>
      </c>
      <c r="E37" s="65" t="n">
        <f aca="false">S37</f>
        <v>0</v>
      </c>
      <c r="F37" s="66" t="n">
        <f aca="false">Orçamentaria!F37</f>
        <v>6.8</v>
      </c>
      <c r="G37" s="67" t="n">
        <f aca="false">TRUNC(F37+(F37*$H$9),2)</f>
        <v>8.85</v>
      </c>
      <c r="H37" s="68" t="n">
        <f aca="false">TRUNC(E37*G37,2)</f>
        <v>0</v>
      </c>
      <c r="I37" s="69" t="n">
        <f aca="false">H37/$H$81</f>
        <v>0</v>
      </c>
      <c r="K37" s="31" t="n">
        <v>0</v>
      </c>
      <c r="L37" s="31" t="n">
        <v>0</v>
      </c>
      <c r="M37" s="74" t="n">
        <v>0</v>
      </c>
      <c r="N37" s="74" t="n">
        <v>0</v>
      </c>
      <c r="O37" s="74" t="n">
        <v>0</v>
      </c>
      <c r="P37" s="74" t="n">
        <v>0</v>
      </c>
      <c r="Q37" s="74" t="n">
        <v>0</v>
      </c>
      <c r="R37" s="74" t="n">
        <v>0</v>
      </c>
      <c r="S37" s="74" t="n">
        <v>0</v>
      </c>
      <c r="T37" s="74" t="n">
        <v>0</v>
      </c>
      <c r="U37" s="74" t="n">
        <v>1389.43</v>
      </c>
      <c r="V37" s="74" t="n">
        <v>496.43</v>
      </c>
      <c r="W37" s="74" t="n">
        <v>67.8</v>
      </c>
      <c r="X37" s="74" t="n">
        <v>0</v>
      </c>
    </row>
    <row r="38" customFormat="false" ht="38.25" hidden="false" customHeight="false" outlineLevel="0" collapsed="false">
      <c r="A38" s="61" t="s">
        <v>103</v>
      </c>
      <c r="B38" s="75" t="n">
        <v>95875</v>
      </c>
      <c r="C38" s="63" t="s">
        <v>66</v>
      </c>
      <c r="D38" s="64" t="s">
        <v>67</v>
      </c>
      <c r="E38" s="65" t="n">
        <f aca="false">S38</f>
        <v>0</v>
      </c>
      <c r="F38" s="66" t="n">
        <f aca="false">Orçamentaria!F38</f>
        <v>2.41</v>
      </c>
      <c r="G38" s="67" t="n">
        <f aca="false">TRUNC(F38+(F38*$H$9),2)</f>
        <v>3.13</v>
      </c>
      <c r="H38" s="68" t="n">
        <f aca="false">TRUNC(E38*G38,2)</f>
        <v>0</v>
      </c>
      <c r="I38" s="69" t="n">
        <f aca="false">H38/$H$81</f>
        <v>0</v>
      </c>
      <c r="K38" s="31" t="n">
        <v>0</v>
      </c>
      <c r="L38" s="31" t="n">
        <v>0</v>
      </c>
      <c r="M38" s="74" t="n">
        <v>0</v>
      </c>
      <c r="N38" s="74" t="n">
        <v>0</v>
      </c>
      <c r="O38" s="74" t="n">
        <v>0</v>
      </c>
      <c r="P38" s="74" t="n">
        <v>0</v>
      </c>
      <c r="Q38" s="74" t="n">
        <v>0</v>
      </c>
      <c r="R38" s="74" t="n">
        <v>0</v>
      </c>
      <c r="S38" s="74" t="n">
        <v>0</v>
      </c>
      <c r="T38" s="74" t="n">
        <v>0</v>
      </c>
      <c r="U38" s="74" t="n">
        <v>18201.47</v>
      </c>
      <c r="V38" s="74" t="n">
        <v>6503.25</v>
      </c>
      <c r="W38" s="74" t="n">
        <v>888.18</v>
      </c>
      <c r="X38" s="74" t="n">
        <v>0</v>
      </c>
    </row>
    <row r="39" customFormat="false" ht="25.5" hidden="false" customHeight="false" outlineLevel="0" collapsed="false">
      <c r="A39" s="61" t="s">
        <v>104</v>
      </c>
      <c r="B39" s="75" t="n">
        <v>93382</v>
      </c>
      <c r="C39" s="63" t="s">
        <v>105</v>
      </c>
      <c r="D39" s="64" t="s">
        <v>64</v>
      </c>
      <c r="E39" s="65" t="n">
        <f aca="false">S39</f>
        <v>0</v>
      </c>
      <c r="F39" s="66" t="n">
        <f aca="false">Orçamentaria!F39</f>
        <v>23.73</v>
      </c>
      <c r="G39" s="67" t="n">
        <f aca="false">TRUNC(F39+(F39*$H$9),2)</f>
        <v>30.88</v>
      </c>
      <c r="H39" s="68" t="n">
        <f aca="false">TRUNC(E39*G39,2)</f>
        <v>0</v>
      </c>
      <c r="I39" s="69" t="n">
        <f aca="false">H39/$H$81</f>
        <v>0</v>
      </c>
      <c r="K39" s="31" t="n">
        <v>0</v>
      </c>
      <c r="L39" s="31" t="n">
        <v>0</v>
      </c>
      <c r="M39" s="74" t="n">
        <v>0</v>
      </c>
      <c r="N39" s="74" t="n">
        <v>0</v>
      </c>
      <c r="O39" s="74" t="n">
        <v>0</v>
      </c>
      <c r="P39" s="74" t="n">
        <v>0</v>
      </c>
      <c r="Q39" s="74" t="n">
        <v>0</v>
      </c>
      <c r="R39" s="74" t="n">
        <v>0</v>
      </c>
      <c r="S39" s="74" t="n">
        <v>0</v>
      </c>
      <c r="T39" s="74" t="n">
        <v>0</v>
      </c>
      <c r="U39" s="74" t="n">
        <v>2491.74</v>
      </c>
      <c r="V39" s="74" t="n">
        <v>898.13</v>
      </c>
      <c r="W39" s="74" t="n">
        <v>117.14</v>
      </c>
      <c r="X39" s="74" t="n">
        <v>0</v>
      </c>
    </row>
    <row r="40" customFormat="false" ht="38.25" hidden="false" customHeight="false" outlineLevel="0" collapsed="false">
      <c r="A40" s="61" t="s">
        <v>106</v>
      </c>
      <c r="B40" s="75" t="n">
        <v>101579</v>
      </c>
      <c r="C40" s="63" t="s">
        <v>107</v>
      </c>
      <c r="D40" s="64" t="s">
        <v>50</v>
      </c>
      <c r="E40" s="65" t="n">
        <f aca="false">S40</f>
        <v>0</v>
      </c>
      <c r="F40" s="66" t="n">
        <f aca="false">Orçamentaria!F40</f>
        <v>48.03</v>
      </c>
      <c r="G40" s="67" t="n">
        <f aca="false">TRUNC(F40+(F40*$H$9),2)</f>
        <v>62.52</v>
      </c>
      <c r="H40" s="68" t="n">
        <f aca="false">TRUNC(E40*G40,2)</f>
        <v>0</v>
      </c>
      <c r="I40" s="69" t="n">
        <f aca="false">H40/$H$81</f>
        <v>0</v>
      </c>
      <c r="K40" s="31" t="n">
        <v>0</v>
      </c>
      <c r="L40" s="31" t="n">
        <v>0</v>
      </c>
      <c r="M40" s="74" t="n">
        <v>0</v>
      </c>
      <c r="N40" s="74" t="n">
        <v>0</v>
      </c>
      <c r="O40" s="74" t="n">
        <v>0</v>
      </c>
      <c r="P40" s="74" t="n">
        <v>0</v>
      </c>
      <c r="Q40" s="74" t="n">
        <v>0</v>
      </c>
      <c r="R40" s="74" t="n">
        <v>0</v>
      </c>
      <c r="S40" s="74" t="n">
        <v>0</v>
      </c>
      <c r="T40" s="74" t="n">
        <v>0</v>
      </c>
      <c r="U40" s="74" t="n">
        <v>3881.5</v>
      </c>
      <c r="V40" s="74" t="n">
        <v>993.59</v>
      </c>
      <c r="W40" s="74" t="n">
        <v>0</v>
      </c>
      <c r="X40" s="74" t="n">
        <v>0</v>
      </c>
    </row>
    <row r="41" customFormat="false" ht="38.25" hidden="false" customHeight="false" outlineLevel="0" collapsed="false">
      <c r="A41" s="61" t="s">
        <v>108</v>
      </c>
      <c r="B41" s="75" t="n">
        <v>101587</v>
      </c>
      <c r="C41" s="63" t="s">
        <v>109</v>
      </c>
      <c r="D41" s="64" t="s">
        <v>50</v>
      </c>
      <c r="E41" s="65" t="n">
        <f aca="false">S41</f>
        <v>0</v>
      </c>
      <c r="F41" s="66" t="n">
        <f aca="false">Orçamentaria!F41</f>
        <v>71.51</v>
      </c>
      <c r="G41" s="67" t="n">
        <f aca="false">TRUNC(F41+(F41*$H$9),2)</f>
        <v>93.08</v>
      </c>
      <c r="H41" s="68" t="n">
        <f aca="false">TRUNC(E41*G41,2)</f>
        <v>0</v>
      </c>
      <c r="I41" s="69" t="n">
        <f aca="false">H41/$H$81</f>
        <v>0</v>
      </c>
      <c r="K41" s="31" t="n">
        <v>0</v>
      </c>
      <c r="L41" s="31" t="n">
        <v>0</v>
      </c>
      <c r="M41" s="74" t="n">
        <v>0</v>
      </c>
      <c r="N41" s="74" t="n">
        <v>0</v>
      </c>
      <c r="O41" s="74" t="n">
        <v>0</v>
      </c>
      <c r="P41" s="74" t="n">
        <v>0</v>
      </c>
      <c r="Q41" s="74" t="n">
        <v>0</v>
      </c>
      <c r="R41" s="74" t="n">
        <v>0</v>
      </c>
      <c r="S41" s="74" t="n">
        <v>0</v>
      </c>
      <c r="T41" s="74" t="n">
        <v>0</v>
      </c>
      <c r="U41" s="74" t="n">
        <v>0</v>
      </c>
      <c r="V41" s="74" t="n">
        <v>283.02</v>
      </c>
      <c r="W41" s="74" t="n">
        <v>0</v>
      </c>
      <c r="X41" s="74" t="n">
        <v>0</v>
      </c>
    </row>
    <row r="42" s="4" customFormat="true" ht="12.75" hidden="false" customHeight="true" outlineLevel="0" collapsed="false">
      <c r="A42" s="53" t="s">
        <v>110</v>
      </c>
      <c r="B42" s="54"/>
      <c r="C42" s="55" t="s">
        <v>111</v>
      </c>
      <c r="D42" s="54"/>
      <c r="E42" s="56"/>
      <c r="F42" s="57"/>
      <c r="G42" s="57" t="n">
        <f aca="false">SUM(H43:H57)</f>
        <v>0</v>
      </c>
      <c r="H42" s="58" t="n">
        <v>0</v>
      </c>
      <c r="I42" s="59"/>
      <c r="K42" s="31"/>
      <c r="L42" s="31"/>
      <c r="M42" s="52"/>
      <c r="N42" s="52"/>
      <c r="O42" s="52"/>
      <c r="P42" s="52"/>
      <c r="Q42" s="52"/>
      <c r="R42" s="52"/>
      <c r="S42" s="52"/>
      <c r="T42" s="52"/>
      <c r="U42" s="52"/>
      <c r="V42" s="52"/>
      <c r="W42" s="52"/>
      <c r="X42" s="52"/>
    </row>
    <row r="43" customFormat="false" ht="51" hidden="false" customHeight="false" outlineLevel="0" collapsed="false">
      <c r="A43" s="61" t="s">
        <v>112</v>
      </c>
      <c r="B43" s="75" t="n">
        <v>92851</v>
      </c>
      <c r="C43" s="63" t="s">
        <v>113</v>
      </c>
      <c r="D43" s="64" t="s">
        <v>76</v>
      </c>
      <c r="E43" s="65" t="n">
        <f aca="false">S43</f>
        <v>0</v>
      </c>
      <c r="F43" s="66" t="n">
        <f aca="false">Orçamentaria!F43</f>
        <v>231.25</v>
      </c>
      <c r="G43" s="67" t="n">
        <f aca="false">TRUNC(F43*$H$9+F43,2)</f>
        <v>301.01</v>
      </c>
      <c r="H43" s="68" t="n">
        <f aca="false">TRUNC(E43*G43,2)</f>
        <v>0</v>
      </c>
      <c r="I43" s="69" t="n">
        <f aca="false">H43/$H$81</f>
        <v>0</v>
      </c>
      <c r="K43" s="31" t="n">
        <v>0</v>
      </c>
      <c r="L43" s="31" t="n">
        <v>0</v>
      </c>
      <c r="M43" s="74" t="n">
        <v>0</v>
      </c>
      <c r="N43" s="74" t="n">
        <v>0</v>
      </c>
      <c r="O43" s="74" t="n">
        <v>0</v>
      </c>
      <c r="P43" s="74" t="n">
        <v>0</v>
      </c>
      <c r="Q43" s="74" t="n">
        <v>0</v>
      </c>
      <c r="R43" s="74" t="n">
        <v>0</v>
      </c>
      <c r="S43" s="74" t="n">
        <v>0</v>
      </c>
      <c r="T43" s="74" t="n">
        <v>0</v>
      </c>
      <c r="U43" s="74" t="n">
        <v>70</v>
      </c>
      <c r="V43" s="74" t="n">
        <v>39.2</v>
      </c>
      <c r="W43" s="74" t="n">
        <v>112.86</v>
      </c>
      <c r="X43" s="74" t="n">
        <v>0</v>
      </c>
    </row>
    <row r="44" customFormat="false" ht="51" hidden="false" customHeight="false" outlineLevel="0" collapsed="false">
      <c r="A44" s="61" t="s">
        <v>114</v>
      </c>
      <c r="B44" s="75" t="n">
        <v>92855</v>
      </c>
      <c r="C44" s="63" t="s">
        <v>115</v>
      </c>
      <c r="D44" s="64" t="s">
        <v>76</v>
      </c>
      <c r="E44" s="65" t="n">
        <f aca="false">S44</f>
        <v>0</v>
      </c>
      <c r="F44" s="66" t="n">
        <f aca="false">Orçamentaria!F44</f>
        <v>504.36</v>
      </c>
      <c r="G44" s="67" t="n">
        <f aca="false">TRUNC(F44*$H$9+F44,2)</f>
        <v>656.52</v>
      </c>
      <c r="H44" s="68" t="n">
        <f aca="false">TRUNC(E44*G44,2)</f>
        <v>0</v>
      </c>
      <c r="I44" s="69" t="n">
        <f aca="false">H44/$H$81</f>
        <v>0</v>
      </c>
      <c r="K44" s="31" t="n">
        <v>0</v>
      </c>
      <c r="L44" s="31" t="n">
        <v>0</v>
      </c>
      <c r="M44" s="74" t="n">
        <v>0</v>
      </c>
      <c r="N44" s="74" t="n">
        <v>0</v>
      </c>
      <c r="O44" s="74" t="n">
        <v>0</v>
      </c>
      <c r="P44" s="74" t="n">
        <v>0</v>
      </c>
      <c r="Q44" s="74" t="n">
        <v>0</v>
      </c>
      <c r="R44" s="74" t="n">
        <v>0</v>
      </c>
      <c r="S44" s="74" t="n">
        <v>0</v>
      </c>
      <c r="T44" s="74" t="n">
        <v>0</v>
      </c>
      <c r="U44" s="74" t="n">
        <v>340.18</v>
      </c>
      <c r="V44" s="74" t="n">
        <v>78.28</v>
      </c>
      <c r="W44" s="74" t="n">
        <v>0</v>
      </c>
      <c r="X44" s="74" t="n">
        <v>0</v>
      </c>
    </row>
    <row r="45" customFormat="false" ht="51" hidden="false" customHeight="false" outlineLevel="0" collapsed="false">
      <c r="A45" s="61" t="s">
        <v>116</v>
      </c>
      <c r="B45" s="75" t="n">
        <v>92859</v>
      </c>
      <c r="C45" s="63" t="s">
        <v>117</v>
      </c>
      <c r="D45" s="64" t="s">
        <v>76</v>
      </c>
      <c r="E45" s="65" t="n">
        <f aca="false">S45</f>
        <v>0</v>
      </c>
      <c r="F45" s="66" t="n">
        <f aca="false">Orçamentaria!F45</f>
        <v>679.47</v>
      </c>
      <c r="G45" s="67" t="n">
        <f aca="false">TRUNC(F45*$H$9+F45,2)</f>
        <v>884.46</v>
      </c>
      <c r="H45" s="68" t="n">
        <f aca="false">TRUNC(E45*G45,2)</f>
        <v>0</v>
      </c>
      <c r="I45" s="69" t="n">
        <f aca="false">H45/$H$81</f>
        <v>0</v>
      </c>
      <c r="K45" s="31" t="n">
        <v>0</v>
      </c>
      <c r="L45" s="31" t="n">
        <v>0</v>
      </c>
      <c r="M45" s="74" t="n">
        <v>0</v>
      </c>
      <c r="N45" s="74" t="n">
        <v>0</v>
      </c>
      <c r="O45" s="74" t="n">
        <v>0</v>
      </c>
      <c r="P45" s="74" t="n">
        <v>0</v>
      </c>
      <c r="Q45" s="74" t="n">
        <v>0</v>
      </c>
      <c r="R45" s="74" t="n">
        <v>0</v>
      </c>
      <c r="S45" s="74" t="n">
        <v>0</v>
      </c>
      <c r="T45" s="74" t="n">
        <v>0</v>
      </c>
      <c r="U45" s="74" t="n">
        <v>182.71</v>
      </c>
      <c r="V45" s="74" t="n">
        <v>81.23</v>
      </c>
      <c r="W45" s="74" t="n">
        <v>0</v>
      </c>
      <c r="X45" s="74" t="n">
        <v>0</v>
      </c>
    </row>
    <row r="46" customFormat="false" ht="51" hidden="false" customHeight="false" outlineLevel="0" collapsed="false">
      <c r="A46" s="61" t="s">
        <v>118</v>
      </c>
      <c r="B46" s="75" t="n">
        <v>92863</v>
      </c>
      <c r="C46" s="63" t="s">
        <v>119</v>
      </c>
      <c r="D46" s="64" t="s">
        <v>76</v>
      </c>
      <c r="E46" s="65" t="n">
        <f aca="false">S46</f>
        <v>0</v>
      </c>
      <c r="F46" s="66" t="n">
        <f aca="false">Orçamentaria!F46</f>
        <v>1032.6</v>
      </c>
      <c r="G46" s="67" t="n">
        <f aca="false">TRUNC(F46*$H$9+F46,2)</f>
        <v>1344.13</v>
      </c>
      <c r="H46" s="68" t="n">
        <f aca="false">TRUNC(E46*G46,2)</f>
        <v>0</v>
      </c>
      <c r="I46" s="69" t="n">
        <f aca="false">H46/$H$81</f>
        <v>0</v>
      </c>
      <c r="K46" s="31" t="n">
        <v>0</v>
      </c>
      <c r="L46" s="31" t="n">
        <v>0</v>
      </c>
      <c r="M46" s="74" t="n">
        <v>0</v>
      </c>
      <c r="N46" s="74" t="n">
        <v>0</v>
      </c>
      <c r="O46" s="74" t="n">
        <v>0</v>
      </c>
      <c r="P46" s="74" t="n">
        <v>0</v>
      </c>
      <c r="Q46" s="74" t="n">
        <v>0</v>
      </c>
      <c r="R46" s="74" t="n">
        <v>0</v>
      </c>
      <c r="S46" s="74" t="n">
        <v>0</v>
      </c>
      <c r="T46" s="74" t="n">
        <v>0</v>
      </c>
      <c r="U46" s="74" t="n">
        <v>253.41</v>
      </c>
      <c r="V46" s="74" t="n">
        <v>0</v>
      </c>
      <c r="W46" s="74" t="n">
        <v>0</v>
      </c>
      <c r="X46" s="74" t="n">
        <v>0</v>
      </c>
    </row>
    <row r="47" customFormat="false" ht="40.25" hidden="false" customHeight="false" outlineLevel="0" collapsed="false">
      <c r="A47" s="61" t="s">
        <v>120</v>
      </c>
      <c r="B47" s="75" t="s">
        <v>121</v>
      </c>
      <c r="C47" s="63" t="s">
        <v>122</v>
      </c>
      <c r="D47" s="64" t="s">
        <v>76</v>
      </c>
      <c r="E47" s="65" t="n">
        <f aca="false">S47</f>
        <v>0</v>
      </c>
      <c r="F47" s="66" t="n">
        <f aca="false">Orçamentaria!F47</f>
        <v>822.54</v>
      </c>
      <c r="G47" s="67" t="n">
        <f aca="false">TRUNC(F47*$H$9+F47,2)</f>
        <v>1070.7</v>
      </c>
      <c r="H47" s="68" t="n">
        <f aca="false">TRUNC(E47*G47,2)</f>
        <v>0</v>
      </c>
      <c r="I47" s="69" t="n">
        <f aca="false">H47/$H$81</f>
        <v>0</v>
      </c>
      <c r="K47" s="31" t="n">
        <v>0</v>
      </c>
      <c r="L47" s="31" t="n">
        <v>0</v>
      </c>
      <c r="M47" s="74" t="n">
        <v>0</v>
      </c>
      <c r="N47" s="74" t="n">
        <v>0</v>
      </c>
      <c r="O47" s="74" t="n">
        <v>0</v>
      </c>
      <c r="P47" s="74" t="n">
        <v>0</v>
      </c>
      <c r="Q47" s="74" t="n">
        <v>0</v>
      </c>
      <c r="R47" s="74" t="n">
        <v>0</v>
      </c>
      <c r="S47" s="74" t="n">
        <v>0</v>
      </c>
      <c r="T47" s="74" t="n">
        <v>0</v>
      </c>
      <c r="U47" s="74" t="n">
        <v>0</v>
      </c>
      <c r="V47" s="74" t="n">
        <v>91.29</v>
      </c>
      <c r="W47" s="74" t="n">
        <v>0</v>
      </c>
      <c r="X47" s="74" t="n">
        <v>0</v>
      </c>
    </row>
    <row r="48" customFormat="false" ht="63.75" hidden="false" customHeight="false" outlineLevel="0" collapsed="false">
      <c r="A48" s="61" t="s">
        <v>123</v>
      </c>
      <c r="B48" s="75" t="s">
        <v>124</v>
      </c>
      <c r="C48" s="63" t="s">
        <v>125</v>
      </c>
      <c r="D48" s="64" t="s">
        <v>126</v>
      </c>
      <c r="E48" s="65" t="n">
        <f aca="false">S48</f>
        <v>0</v>
      </c>
      <c r="F48" s="66" t="n">
        <f aca="false">Orçamentaria!F48</f>
        <v>1006.56</v>
      </c>
      <c r="G48" s="67" t="n">
        <f aca="false">TRUNC(F48*$H$9+F48,2)</f>
        <v>1310.23</v>
      </c>
      <c r="H48" s="68" t="n">
        <f aca="false">TRUNC(E48*G48,2)</f>
        <v>0</v>
      </c>
      <c r="I48" s="69" t="n">
        <f aca="false">H48/$H$81</f>
        <v>0</v>
      </c>
      <c r="K48" s="31" t="n">
        <v>0</v>
      </c>
      <c r="L48" s="31" t="n">
        <v>0</v>
      </c>
      <c r="M48" s="74" t="n">
        <v>0</v>
      </c>
      <c r="N48" s="74" t="n">
        <v>0</v>
      </c>
      <c r="O48" s="74" t="n">
        <v>0</v>
      </c>
      <c r="P48" s="74" t="n">
        <v>0</v>
      </c>
      <c r="Q48" s="74" t="n">
        <v>0</v>
      </c>
      <c r="R48" s="74" t="n">
        <v>0</v>
      </c>
      <c r="S48" s="74" t="n">
        <v>0</v>
      </c>
      <c r="T48" s="74" t="n">
        <v>0</v>
      </c>
      <c r="U48" s="74" t="n">
        <v>0</v>
      </c>
      <c r="V48" s="74" t="n">
        <v>0</v>
      </c>
      <c r="W48" s="74" t="n">
        <v>2</v>
      </c>
      <c r="X48" s="74" t="n">
        <v>0</v>
      </c>
    </row>
    <row r="49" customFormat="false" ht="38.25" hidden="false" customHeight="false" outlineLevel="0" collapsed="false">
      <c r="A49" s="61" t="s">
        <v>127</v>
      </c>
      <c r="B49" s="75" t="s">
        <v>128</v>
      </c>
      <c r="C49" s="63" t="s">
        <v>129</v>
      </c>
      <c r="D49" s="64" t="s">
        <v>130</v>
      </c>
      <c r="E49" s="65" t="n">
        <f aca="false">S49</f>
        <v>0</v>
      </c>
      <c r="F49" s="66" t="n">
        <f aca="false">Orçamentaria!F49</f>
        <v>4.95</v>
      </c>
      <c r="G49" s="67" t="n">
        <f aca="false">TRUNC(F49*$H$9+F49,2)</f>
        <v>6.44</v>
      </c>
      <c r="H49" s="68" t="n">
        <f aca="false">TRUNC(E49*G49,2)</f>
        <v>0</v>
      </c>
      <c r="I49" s="69" t="n">
        <f aca="false">H49/$H$81</f>
        <v>0</v>
      </c>
      <c r="K49" s="31" t="n">
        <v>0</v>
      </c>
      <c r="L49" s="31" t="n">
        <v>0</v>
      </c>
      <c r="M49" s="74" t="n">
        <v>0</v>
      </c>
      <c r="N49" s="74" t="n">
        <v>0</v>
      </c>
      <c r="O49" s="74" t="n">
        <v>0</v>
      </c>
      <c r="P49" s="74" t="n">
        <v>0</v>
      </c>
      <c r="Q49" s="74" t="n">
        <v>0</v>
      </c>
      <c r="R49" s="74" t="n">
        <v>0</v>
      </c>
      <c r="S49" s="74" t="n">
        <v>0</v>
      </c>
      <c r="T49" s="74" t="n">
        <v>0</v>
      </c>
      <c r="U49" s="74" t="n">
        <v>1452.21</v>
      </c>
      <c r="V49" s="74" t="n">
        <v>511.5</v>
      </c>
      <c r="W49" s="74" t="n">
        <v>112.86</v>
      </c>
      <c r="X49" s="74" t="n">
        <v>0</v>
      </c>
    </row>
    <row r="50" customFormat="false" ht="25.5" hidden="false" customHeight="false" outlineLevel="0" collapsed="false">
      <c r="A50" s="61" t="s">
        <v>131</v>
      </c>
      <c r="B50" s="75" t="n">
        <v>101618</v>
      </c>
      <c r="C50" s="63" t="s">
        <v>132</v>
      </c>
      <c r="D50" s="64" t="s">
        <v>64</v>
      </c>
      <c r="E50" s="65" t="n">
        <f aca="false">S50</f>
        <v>0</v>
      </c>
      <c r="F50" s="66" t="n">
        <f aca="false">Orçamentaria!F50</f>
        <v>255.07</v>
      </c>
      <c r="G50" s="67" t="n">
        <f aca="false">TRUNC(F50*$H$9+F50,2)</f>
        <v>332.02</v>
      </c>
      <c r="H50" s="68" t="n">
        <f aca="false">TRUNC(E50*G50,2)</f>
        <v>0</v>
      </c>
      <c r="I50" s="69" t="n">
        <f aca="false">H50/$H$81</f>
        <v>0</v>
      </c>
      <c r="K50" s="31" t="n">
        <v>0</v>
      </c>
      <c r="L50" s="31" t="n">
        <v>0</v>
      </c>
      <c r="M50" s="74" t="n">
        <v>0</v>
      </c>
      <c r="N50" s="74" t="n">
        <v>0</v>
      </c>
      <c r="O50" s="74" t="n">
        <v>0</v>
      </c>
      <c r="P50" s="74" t="n">
        <v>0</v>
      </c>
      <c r="Q50" s="74" t="n">
        <v>0</v>
      </c>
      <c r="R50" s="74" t="n">
        <v>0</v>
      </c>
      <c r="S50" s="74" t="n">
        <v>0</v>
      </c>
      <c r="T50" s="74" t="n">
        <v>0</v>
      </c>
      <c r="U50" s="74" t="n">
        <v>499.06</v>
      </c>
      <c r="V50" s="74" t="n">
        <v>180.96</v>
      </c>
      <c r="W50" s="74" t="n">
        <v>31.74</v>
      </c>
      <c r="X50" s="74" t="n">
        <v>0</v>
      </c>
    </row>
    <row r="51" customFormat="false" ht="38.25" hidden="false" customHeight="false" outlineLevel="0" collapsed="false">
      <c r="A51" s="61" t="s">
        <v>133</v>
      </c>
      <c r="B51" s="75" t="n">
        <v>99270</v>
      </c>
      <c r="C51" s="63" t="s">
        <v>134</v>
      </c>
      <c r="D51" s="64" t="s">
        <v>135</v>
      </c>
      <c r="E51" s="65" t="n">
        <f aca="false">S51</f>
        <v>0</v>
      </c>
      <c r="F51" s="66" t="n">
        <f aca="false">Orçamentaria!F51</f>
        <v>629.36</v>
      </c>
      <c r="G51" s="67" t="n">
        <f aca="false">TRUNC(F51*$H$9+F51,2)</f>
        <v>819.23</v>
      </c>
      <c r="H51" s="68" t="n">
        <f aca="false">TRUNC(E51*G51,2)</f>
        <v>0</v>
      </c>
      <c r="I51" s="69" t="n">
        <f aca="false">H51/$H$81</f>
        <v>0</v>
      </c>
      <c r="K51" s="31" t="n">
        <v>0</v>
      </c>
      <c r="L51" s="31" t="n">
        <v>0</v>
      </c>
      <c r="M51" s="74" t="n">
        <v>0</v>
      </c>
      <c r="N51" s="74" t="n">
        <v>0</v>
      </c>
      <c r="O51" s="74" t="n">
        <v>0</v>
      </c>
      <c r="P51" s="74" t="n">
        <v>0</v>
      </c>
      <c r="Q51" s="74" t="n">
        <v>0</v>
      </c>
      <c r="R51" s="74" t="n">
        <v>0</v>
      </c>
      <c r="S51" s="74" t="n">
        <v>0</v>
      </c>
      <c r="T51" s="74" t="n">
        <v>0</v>
      </c>
      <c r="U51" s="74" t="n">
        <v>3</v>
      </c>
      <c r="V51" s="74" t="n">
        <v>2</v>
      </c>
      <c r="W51" s="74" t="n">
        <v>0</v>
      </c>
      <c r="X51" s="74" t="n">
        <v>0</v>
      </c>
    </row>
    <row r="52" customFormat="false" ht="38.25" hidden="false" customHeight="false" outlineLevel="0" collapsed="false">
      <c r="A52" s="61" t="s">
        <v>136</v>
      </c>
      <c r="B52" s="75" t="n">
        <v>99275</v>
      </c>
      <c r="C52" s="63" t="s">
        <v>137</v>
      </c>
      <c r="D52" s="64" t="s">
        <v>135</v>
      </c>
      <c r="E52" s="65" t="n">
        <f aca="false">S52</f>
        <v>0</v>
      </c>
      <c r="F52" s="66" t="n">
        <f aca="false">Orçamentaria!F52</f>
        <v>948.36</v>
      </c>
      <c r="G52" s="67" t="n">
        <f aca="false">TRUNC(F52*$H$9+F52,2)</f>
        <v>1234.48</v>
      </c>
      <c r="H52" s="68" t="n">
        <f aca="false">TRUNC(E52*G52,2)</f>
        <v>0</v>
      </c>
      <c r="I52" s="69" t="n">
        <f aca="false">H52/$H$81</f>
        <v>0</v>
      </c>
      <c r="K52" s="31" t="n">
        <v>0</v>
      </c>
      <c r="L52" s="31" t="n">
        <v>0</v>
      </c>
      <c r="M52" s="74" t="n">
        <v>0</v>
      </c>
      <c r="N52" s="74" t="n">
        <v>0</v>
      </c>
      <c r="O52" s="74" t="n">
        <v>0</v>
      </c>
      <c r="P52" s="74" t="n">
        <v>0</v>
      </c>
      <c r="Q52" s="74" t="n">
        <v>0</v>
      </c>
      <c r="R52" s="74" t="n">
        <v>0</v>
      </c>
      <c r="S52" s="74" t="n">
        <v>0</v>
      </c>
      <c r="T52" s="74" t="n">
        <v>0</v>
      </c>
      <c r="U52" s="74" t="n">
        <v>18</v>
      </c>
      <c r="V52" s="74" t="n">
        <v>11</v>
      </c>
      <c r="W52" s="74" t="n">
        <v>2</v>
      </c>
      <c r="X52" s="74" t="n">
        <v>0</v>
      </c>
    </row>
    <row r="53" customFormat="false" ht="38.25" hidden="false" customHeight="false" outlineLevel="0" collapsed="false">
      <c r="A53" s="61" t="s">
        <v>138</v>
      </c>
      <c r="B53" s="75" t="n">
        <v>99285</v>
      </c>
      <c r="C53" s="63" t="s">
        <v>139</v>
      </c>
      <c r="D53" s="64" t="s">
        <v>135</v>
      </c>
      <c r="E53" s="65" t="n">
        <f aca="false">S53</f>
        <v>0</v>
      </c>
      <c r="F53" s="66" t="n">
        <f aca="false">Orçamentaria!F53</f>
        <v>1294.74</v>
      </c>
      <c r="G53" s="67" t="n">
        <f aca="false">TRUNC(F53*$H$9+F53,2)</f>
        <v>1685.36</v>
      </c>
      <c r="H53" s="68" t="n">
        <f aca="false">TRUNC(E53*G53,2)</f>
        <v>0</v>
      </c>
      <c r="I53" s="69" t="n">
        <f aca="false">H53/$H$81</f>
        <v>0</v>
      </c>
      <c r="K53" s="31" t="n">
        <v>0</v>
      </c>
      <c r="L53" s="31" t="n">
        <v>0</v>
      </c>
      <c r="M53" s="74" t="n">
        <v>0</v>
      </c>
      <c r="N53" s="74" t="n">
        <v>0</v>
      </c>
      <c r="O53" s="74" t="n">
        <v>0</v>
      </c>
      <c r="P53" s="74" t="n">
        <v>0</v>
      </c>
      <c r="Q53" s="74" t="n">
        <v>0</v>
      </c>
      <c r="R53" s="74" t="n">
        <v>0</v>
      </c>
      <c r="S53" s="74" t="n">
        <v>0</v>
      </c>
      <c r="T53" s="74" t="n">
        <v>0</v>
      </c>
      <c r="U53" s="74" t="n">
        <v>8</v>
      </c>
      <c r="V53" s="74" t="n">
        <v>0</v>
      </c>
      <c r="W53" s="74" t="n">
        <v>0</v>
      </c>
      <c r="X53" s="74" t="n">
        <v>0</v>
      </c>
    </row>
    <row r="54" customFormat="false" ht="38.25" hidden="false" customHeight="false" outlineLevel="0" collapsed="false">
      <c r="A54" s="61" t="s">
        <v>140</v>
      </c>
      <c r="B54" s="75" t="n">
        <v>102457</v>
      </c>
      <c r="C54" s="63" t="s">
        <v>141</v>
      </c>
      <c r="D54" s="64" t="s">
        <v>135</v>
      </c>
      <c r="E54" s="65" t="n">
        <f aca="false">S54</f>
        <v>0</v>
      </c>
      <c r="F54" s="66" t="n">
        <f aca="false">Orçamentaria!F54</f>
        <v>1640.04</v>
      </c>
      <c r="G54" s="67" t="n">
        <f aca="false">TRUNC(F54*$H$9+F54,2)</f>
        <v>2134.84</v>
      </c>
      <c r="H54" s="68" t="n">
        <f aca="false">TRUNC(E54*G54,2)</f>
        <v>0</v>
      </c>
      <c r="I54" s="69" t="n">
        <f aca="false">H54/$H$81</f>
        <v>0</v>
      </c>
      <c r="K54" s="31" t="n">
        <v>0</v>
      </c>
      <c r="L54" s="31" t="n">
        <v>0</v>
      </c>
      <c r="M54" s="74" t="n">
        <v>0</v>
      </c>
      <c r="N54" s="74" t="n">
        <v>0</v>
      </c>
      <c r="O54" s="74" t="n">
        <v>0</v>
      </c>
      <c r="P54" s="74" t="n">
        <v>0</v>
      </c>
      <c r="Q54" s="74" t="n">
        <v>0</v>
      </c>
      <c r="R54" s="74" t="n">
        <v>0</v>
      </c>
      <c r="S54" s="74" t="n">
        <v>0</v>
      </c>
      <c r="T54" s="74" t="n">
        <v>0</v>
      </c>
      <c r="U54" s="74" t="n">
        <v>0</v>
      </c>
      <c r="V54" s="74" t="n">
        <v>6</v>
      </c>
      <c r="W54" s="74" t="n">
        <v>0</v>
      </c>
      <c r="X54" s="74" t="n">
        <v>0</v>
      </c>
    </row>
    <row r="55" customFormat="false" ht="38.25" hidden="false" customHeight="false" outlineLevel="0" collapsed="false">
      <c r="A55" s="61" t="s">
        <v>142</v>
      </c>
      <c r="B55" s="75" t="n">
        <v>99319</v>
      </c>
      <c r="C55" s="63" t="s">
        <v>143</v>
      </c>
      <c r="D55" s="64" t="s">
        <v>76</v>
      </c>
      <c r="E55" s="65" t="n">
        <f aca="false">S55</f>
        <v>0</v>
      </c>
      <c r="F55" s="66" t="n">
        <f aca="false">Orçamentaria!F55</f>
        <v>868.52</v>
      </c>
      <c r="G55" s="67" t="n">
        <f aca="false">TRUNC(F55*$H$9+F55,2)</f>
        <v>1130.55</v>
      </c>
      <c r="H55" s="68" t="n">
        <f aca="false">TRUNC(E55*G55,2)</f>
        <v>0</v>
      </c>
      <c r="I55" s="69" t="n">
        <f aca="false">H55/$H$81</f>
        <v>0</v>
      </c>
      <c r="K55" s="31" t="n">
        <v>0</v>
      </c>
      <c r="L55" s="31" t="n">
        <v>0</v>
      </c>
      <c r="M55" s="74" t="n">
        <v>0</v>
      </c>
      <c r="N55" s="74" t="n">
        <v>0</v>
      </c>
      <c r="O55" s="74" t="n">
        <v>0</v>
      </c>
      <c r="P55" s="74" t="n">
        <v>0</v>
      </c>
      <c r="Q55" s="74" t="n">
        <v>0</v>
      </c>
      <c r="R55" s="74" t="n">
        <v>0</v>
      </c>
      <c r="S55" s="74" t="n">
        <v>0</v>
      </c>
      <c r="T55" s="74" t="n">
        <v>0</v>
      </c>
      <c r="U55" s="74" t="n">
        <v>43.5</v>
      </c>
      <c r="V55" s="74" t="n">
        <v>28.5</v>
      </c>
      <c r="W55" s="74" t="n">
        <v>3</v>
      </c>
      <c r="X55" s="74" t="n">
        <v>0</v>
      </c>
    </row>
    <row r="56" customFormat="false" ht="38.25" hidden="false" customHeight="false" outlineLevel="0" collapsed="false">
      <c r="A56" s="61" t="s">
        <v>144</v>
      </c>
      <c r="B56" s="75" t="s">
        <v>145</v>
      </c>
      <c r="C56" s="63" t="s">
        <v>146</v>
      </c>
      <c r="D56" s="64" t="s">
        <v>126</v>
      </c>
      <c r="E56" s="65" t="n">
        <f aca="false">S56</f>
        <v>0</v>
      </c>
      <c r="F56" s="66" t="n">
        <f aca="false">Orçamentaria!F56</f>
        <v>523</v>
      </c>
      <c r="G56" s="67" t="n">
        <f aca="false">TRUNC(F56*$H$9+F56,2)</f>
        <v>680.78</v>
      </c>
      <c r="H56" s="68" t="n">
        <f aca="false">TRUNC(E56*G56,2)</f>
        <v>0</v>
      </c>
      <c r="I56" s="69" t="n">
        <f aca="false">H56/$H$81</f>
        <v>0</v>
      </c>
      <c r="K56" s="31" t="n">
        <v>0</v>
      </c>
      <c r="L56" s="31" t="n">
        <v>0</v>
      </c>
      <c r="M56" s="74" t="n">
        <v>0</v>
      </c>
      <c r="N56" s="74" t="n">
        <v>0</v>
      </c>
      <c r="O56" s="74" t="n">
        <v>0</v>
      </c>
      <c r="P56" s="74" t="n">
        <v>0</v>
      </c>
      <c r="Q56" s="74" t="n">
        <v>0</v>
      </c>
      <c r="R56" s="74" t="n">
        <v>0</v>
      </c>
      <c r="S56" s="74" t="n">
        <v>0</v>
      </c>
      <c r="T56" s="74" t="n">
        <v>0</v>
      </c>
      <c r="U56" s="74" t="n">
        <v>29</v>
      </c>
      <c r="V56" s="74" t="n">
        <v>19</v>
      </c>
      <c r="W56" s="74" t="n">
        <v>2</v>
      </c>
      <c r="X56" s="74" t="n">
        <v>0</v>
      </c>
    </row>
    <row r="57" customFormat="false" ht="25.5" hidden="false" customHeight="false" outlineLevel="0" collapsed="false">
      <c r="A57" s="61" t="s">
        <v>147</v>
      </c>
      <c r="B57" s="75" t="n">
        <v>97934</v>
      </c>
      <c r="C57" s="63" t="s">
        <v>148</v>
      </c>
      <c r="D57" s="64" t="s">
        <v>135</v>
      </c>
      <c r="E57" s="65" t="n">
        <f aca="false">S57</f>
        <v>0</v>
      </c>
      <c r="F57" s="66" t="n">
        <f aca="false">Orçamentaria!F57</f>
        <v>2315.8</v>
      </c>
      <c r="G57" s="67" t="n">
        <f aca="false">TRUNC(F57*$H$9+F57,2)</f>
        <v>3014.47</v>
      </c>
      <c r="H57" s="68" t="n">
        <f aca="false">TRUNC(E57*G57,2)</f>
        <v>0</v>
      </c>
      <c r="I57" s="69" t="n">
        <f aca="false">H57/$H$81</f>
        <v>0</v>
      </c>
      <c r="K57" s="31" t="n">
        <v>0</v>
      </c>
      <c r="L57" s="31" t="n">
        <v>0</v>
      </c>
      <c r="M57" s="74" t="n">
        <v>0</v>
      </c>
      <c r="N57" s="74" t="n">
        <v>0</v>
      </c>
      <c r="O57" s="74" t="n">
        <v>0</v>
      </c>
      <c r="P57" s="74" t="n">
        <v>0</v>
      </c>
      <c r="Q57" s="74" t="n">
        <v>0</v>
      </c>
      <c r="R57" s="74" t="n">
        <v>0</v>
      </c>
      <c r="S57" s="74" t="n">
        <v>0</v>
      </c>
      <c r="T57" s="74" t="n">
        <v>0</v>
      </c>
      <c r="U57" s="74" t="n">
        <v>25</v>
      </c>
      <c r="V57" s="74" t="n">
        <v>14</v>
      </c>
      <c r="W57" s="74" t="n">
        <v>2</v>
      </c>
      <c r="X57" s="74" t="n">
        <v>0</v>
      </c>
    </row>
    <row r="58" s="4" customFormat="true" ht="12.75" hidden="false" customHeight="true" outlineLevel="0" collapsed="false">
      <c r="A58" s="53" t="s">
        <v>149</v>
      </c>
      <c r="B58" s="54"/>
      <c r="C58" s="55" t="s">
        <v>150</v>
      </c>
      <c r="D58" s="54"/>
      <c r="E58" s="56"/>
      <c r="F58" s="57"/>
      <c r="G58" s="57" t="n">
        <f aca="false">SUM(H59:H63)</f>
        <v>0</v>
      </c>
      <c r="H58" s="58" t="n">
        <v>0</v>
      </c>
      <c r="I58" s="59"/>
      <c r="K58" s="31"/>
      <c r="L58" s="31"/>
      <c r="M58" s="52"/>
      <c r="N58" s="52"/>
      <c r="O58" s="52"/>
      <c r="P58" s="52"/>
      <c r="Q58" s="52"/>
      <c r="R58" s="52"/>
      <c r="S58" s="52"/>
      <c r="T58" s="52"/>
      <c r="U58" s="52"/>
      <c r="V58" s="52"/>
      <c r="W58" s="52"/>
      <c r="X58" s="52" t="n">
        <v>0</v>
      </c>
    </row>
    <row r="59" customFormat="false" ht="38.25" hidden="false" customHeight="false" outlineLevel="0" collapsed="false">
      <c r="A59" s="61" t="s">
        <v>151</v>
      </c>
      <c r="B59" s="75" t="n">
        <v>92757</v>
      </c>
      <c r="C59" s="63" t="s">
        <v>152</v>
      </c>
      <c r="D59" s="64" t="s">
        <v>50</v>
      </c>
      <c r="E59" s="65" t="n">
        <f aca="false">S59</f>
        <v>0</v>
      </c>
      <c r="F59" s="66" t="n">
        <f aca="false">Orçamentaria!F59</f>
        <v>318.19</v>
      </c>
      <c r="G59" s="67" t="n">
        <f aca="false">TRUNC(F59*$H$9+F59,2)</f>
        <v>414.18</v>
      </c>
      <c r="H59" s="68" t="n">
        <f aca="false">TRUNC(E59*G59,2)</f>
        <v>0</v>
      </c>
      <c r="I59" s="69" t="n">
        <f aca="false">H59/$H$81</f>
        <v>0</v>
      </c>
      <c r="K59" s="31" t="n">
        <v>0</v>
      </c>
      <c r="L59" s="31" t="n">
        <v>0</v>
      </c>
      <c r="M59" s="74" t="n">
        <v>0</v>
      </c>
      <c r="N59" s="74" t="n">
        <v>0</v>
      </c>
      <c r="O59" s="74" t="n">
        <v>0</v>
      </c>
      <c r="P59" s="74" t="n">
        <v>0</v>
      </c>
      <c r="Q59" s="74" t="n">
        <v>0</v>
      </c>
      <c r="R59" s="74" t="n">
        <v>0</v>
      </c>
      <c r="S59" s="74" t="n">
        <v>0</v>
      </c>
      <c r="T59" s="74" t="n">
        <v>0</v>
      </c>
      <c r="U59" s="74" t="n">
        <v>0</v>
      </c>
      <c r="V59" s="74" t="n">
        <v>2.25</v>
      </c>
      <c r="W59" s="74" t="n">
        <v>0</v>
      </c>
      <c r="X59" s="74" t="n">
        <v>0</v>
      </c>
    </row>
    <row r="60" customFormat="false" ht="51" hidden="false" customHeight="false" outlineLevel="0" collapsed="false">
      <c r="A60" s="61" t="s">
        <v>153</v>
      </c>
      <c r="B60" s="75" t="n">
        <v>92743</v>
      </c>
      <c r="C60" s="63" t="s">
        <v>154</v>
      </c>
      <c r="D60" s="64" t="s">
        <v>64</v>
      </c>
      <c r="E60" s="65" t="n">
        <f aca="false">S60</f>
        <v>0</v>
      </c>
      <c r="F60" s="66" t="n">
        <f aca="false">Orçamentaria!F60</f>
        <v>672.9</v>
      </c>
      <c r="G60" s="67" t="n">
        <f aca="false">TRUNC(F60*$H$9+F60,2)</f>
        <v>875.91</v>
      </c>
      <c r="H60" s="68" t="n">
        <f aca="false">TRUNC(E60*G60,2)</f>
        <v>0</v>
      </c>
      <c r="I60" s="69" t="n">
        <f aca="false">H60/$H$81</f>
        <v>0</v>
      </c>
      <c r="K60" s="31" t="n">
        <v>0</v>
      </c>
      <c r="L60" s="31" t="n">
        <v>0</v>
      </c>
      <c r="M60" s="74" t="n">
        <v>0</v>
      </c>
      <c r="N60" s="74" t="n">
        <v>0</v>
      </c>
      <c r="O60" s="74" t="n">
        <v>0</v>
      </c>
      <c r="P60" s="74" t="n">
        <v>0</v>
      </c>
      <c r="Q60" s="74" t="n">
        <v>0</v>
      </c>
      <c r="R60" s="74" t="n">
        <v>0</v>
      </c>
      <c r="S60" s="74" t="n">
        <v>0</v>
      </c>
      <c r="T60" s="74" t="n">
        <v>0</v>
      </c>
      <c r="U60" s="74" t="n">
        <v>0</v>
      </c>
      <c r="V60" s="74" t="n">
        <v>3</v>
      </c>
      <c r="W60" s="74" t="n">
        <v>0</v>
      </c>
      <c r="X60" s="74" t="n">
        <v>0</v>
      </c>
    </row>
    <row r="61" customFormat="false" ht="38.25" hidden="false" customHeight="false" outlineLevel="0" collapsed="false">
      <c r="A61" s="61" t="s">
        <v>155</v>
      </c>
      <c r="B61" s="75" t="s">
        <v>156</v>
      </c>
      <c r="C61" s="63" t="s">
        <v>157</v>
      </c>
      <c r="D61" s="64" t="s">
        <v>64</v>
      </c>
      <c r="E61" s="65" t="n">
        <f aca="false">S61</f>
        <v>0</v>
      </c>
      <c r="F61" s="66" t="n">
        <f aca="false">Orçamentaria!F61</f>
        <v>667.5</v>
      </c>
      <c r="G61" s="67" t="n">
        <f aca="false">TRUNC(F61*$H$9+F61,2)</f>
        <v>868.88</v>
      </c>
      <c r="H61" s="68" t="n">
        <f aca="false">TRUNC(E61*G61,2)</f>
        <v>0</v>
      </c>
      <c r="I61" s="69" t="n">
        <f aca="false">H61/$H$81</f>
        <v>0</v>
      </c>
      <c r="K61" s="31" t="n">
        <v>0</v>
      </c>
      <c r="L61" s="31" t="n">
        <v>0</v>
      </c>
      <c r="M61" s="74" t="n">
        <v>0</v>
      </c>
      <c r="N61" s="74" t="n">
        <v>0</v>
      </c>
      <c r="O61" s="74" t="n">
        <v>0</v>
      </c>
      <c r="P61" s="74" t="n">
        <v>0</v>
      </c>
      <c r="Q61" s="74" t="n">
        <v>0</v>
      </c>
      <c r="R61" s="74" t="n">
        <v>0</v>
      </c>
      <c r="S61" s="74" t="n">
        <v>0</v>
      </c>
      <c r="T61" s="74" t="n">
        <v>0</v>
      </c>
      <c r="U61" s="74" t="n">
        <v>0</v>
      </c>
      <c r="V61" s="74" t="n">
        <v>1.1732</v>
      </c>
      <c r="W61" s="74" t="n">
        <v>0</v>
      </c>
      <c r="X61" s="74" t="n">
        <v>0</v>
      </c>
    </row>
    <row r="62" customFormat="false" ht="12.75" hidden="false" customHeight="false" outlineLevel="0" collapsed="false">
      <c r="A62" s="61" t="s">
        <v>158</v>
      </c>
      <c r="B62" s="75" t="s">
        <v>159</v>
      </c>
      <c r="C62" s="63" t="s">
        <v>160</v>
      </c>
      <c r="D62" s="64" t="s">
        <v>76</v>
      </c>
      <c r="E62" s="65" t="n">
        <f aca="false">S62</f>
        <v>0</v>
      </c>
      <c r="F62" s="66" t="n">
        <f aca="false">Orçamentaria!F62</f>
        <v>1179.93</v>
      </c>
      <c r="G62" s="67" t="n">
        <f aca="false">TRUNC(F62*$H$9+F62,2)</f>
        <v>1535.91</v>
      </c>
      <c r="H62" s="68" t="n">
        <f aca="false">TRUNC(E62*G62,2)</f>
        <v>0</v>
      </c>
      <c r="I62" s="69" t="n">
        <f aca="false">H62/$H$81</f>
        <v>0</v>
      </c>
      <c r="K62" s="31" t="n">
        <v>0</v>
      </c>
      <c r="L62" s="31" t="n">
        <v>0</v>
      </c>
      <c r="M62" s="74" t="n">
        <v>0</v>
      </c>
      <c r="N62" s="74" t="n">
        <v>0</v>
      </c>
      <c r="O62" s="74" t="n">
        <v>0</v>
      </c>
      <c r="P62" s="74" t="n">
        <v>0</v>
      </c>
      <c r="Q62" s="74" t="n">
        <v>0</v>
      </c>
      <c r="R62" s="74" t="n">
        <v>0</v>
      </c>
      <c r="S62" s="74" t="n">
        <v>0</v>
      </c>
      <c r="T62" s="74" t="n">
        <v>0</v>
      </c>
      <c r="U62" s="74" t="n">
        <v>0</v>
      </c>
      <c r="V62" s="74" t="n">
        <v>5</v>
      </c>
      <c r="W62" s="74" t="n">
        <v>0</v>
      </c>
      <c r="X62" s="74" t="n">
        <v>0</v>
      </c>
    </row>
    <row r="63" customFormat="false" ht="12.75" hidden="false" customHeight="false" outlineLevel="0" collapsed="false">
      <c r="A63" s="61" t="s">
        <v>161</v>
      </c>
      <c r="B63" s="75" t="s">
        <v>162</v>
      </c>
      <c r="C63" s="63" t="s">
        <v>163</v>
      </c>
      <c r="D63" s="64" t="s">
        <v>46</v>
      </c>
      <c r="E63" s="65" t="n">
        <f aca="false">S63</f>
        <v>0</v>
      </c>
      <c r="F63" s="66" t="n">
        <f aca="false">Orçamentaria!F63</f>
        <v>77.27</v>
      </c>
      <c r="G63" s="67" t="n">
        <f aca="false">TRUNC(F63*$H$9+F63,2)</f>
        <v>100.58</v>
      </c>
      <c r="H63" s="68" t="n">
        <f aca="false">TRUNC(E63*G63,2)</f>
        <v>0</v>
      </c>
      <c r="I63" s="69" t="n">
        <f aca="false">H63/$H$81</f>
        <v>0</v>
      </c>
      <c r="K63" s="31" t="n">
        <v>0</v>
      </c>
      <c r="L63" s="31" t="n">
        <v>0</v>
      </c>
      <c r="M63" s="74" t="n">
        <v>0</v>
      </c>
      <c r="N63" s="74" t="n">
        <v>0</v>
      </c>
      <c r="O63" s="74" t="n">
        <v>0</v>
      </c>
      <c r="P63" s="74" t="n">
        <v>0</v>
      </c>
      <c r="Q63" s="74" t="n">
        <v>0</v>
      </c>
      <c r="R63" s="74" t="n">
        <v>0</v>
      </c>
      <c r="S63" s="74" t="n">
        <v>0</v>
      </c>
      <c r="T63" s="74" t="n">
        <v>0</v>
      </c>
      <c r="U63" s="74" t="n">
        <v>0</v>
      </c>
      <c r="V63" s="74" t="n">
        <v>1</v>
      </c>
      <c r="W63" s="74" t="n">
        <v>0</v>
      </c>
      <c r="X63" s="74" t="n">
        <v>0</v>
      </c>
    </row>
    <row r="64" customFormat="false" ht="12.75" hidden="false" customHeight="false" outlineLevel="0" collapsed="false">
      <c r="A64" s="44" t="n">
        <v>4</v>
      </c>
      <c r="B64" s="45"/>
      <c r="C64" s="46" t="s">
        <v>164</v>
      </c>
      <c r="D64" s="47"/>
      <c r="E64" s="48"/>
      <c r="F64" s="49"/>
      <c r="G64" s="50" t="n">
        <v>0</v>
      </c>
      <c r="H64" s="51" t="n">
        <f aca="false">SUM(H66:H73)</f>
        <v>112322.26</v>
      </c>
      <c r="I64" s="59"/>
      <c r="K64" s="31"/>
      <c r="L64" s="31"/>
      <c r="M64" s="74"/>
      <c r="N64" s="74"/>
      <c r="O64" s="74"/>
      <c r="P64" s="74"/>
      <c r="Q64" s="74"/>
      <c r="R64" s="74"/>
      <c r="S64" s="74"/>
      <c r="T64" s="74"/>
      <c r="U64" s="74"/>
      <c r="V64" s="74"/>
      <c r="W64" s="74"/>
      <c r="X64" s="74"/>
    </row>
    <row r="65" s="4" customFormat="true" ht="12.75" hidden="false" customHeight="true" outlineLevel="0" collapsed="false">
      <c r="A65" s="53" t="s">
        <v>165</v>
      </c>
      <c r="B65" s="54"/>
      <c r="C65" s="55" t="s">
        <v>164</v>
      </c>
      <c r="D65" s="54"/>
      <c r="E65" s="56"/>
      <c r="F65" s="57"/>
      <c r="G65" s="57" t="n">
        <f aca="false">SUM(H66:H73)</f>
        <v>112322.26</v>
      </c>
      <c r="H65" s="58" t="n">
        <v>0</v>
      </c>
      <c r="I65" s="59"/>
      <c r="K65" s="31" t="n">
        <v>0</v>
      </c>
      <c r="L65" s="31" t="n">
        <v>0</v>
      </c>
      <c r="M65" s="52" t="n">
        <v>0</v>
      </c>
      <c r="N65" s="52" t="n">
        <v>0</v>
      </c>
      <c r="O65" s="52" t="n">
        <v>0</v>
      </c>
      <c r="P65" s="52" t="n">
        <v>0</v>
      </c>
      <c r="Q65" s="52" t="n">
        <v>0</v>
      </c>
      <c r="R65" s="52" t="n">
        <v>0</v>
      </c>
      <c r="S65" s="52" t="n">
        <v>0</v>
      </c>
      <c r="T65" s="52" t="n">
        <v>0</v>
      </c>
      <c r="U65" s="52" t="n">
        <v>56.25</v>
      </c>
      <c r="V65" s="52" t="n">
        <v>31.5</v>
      </c>
      <c r="W65" s="52" t="n">
        <v>9</v>
      </c>
      <c r="X65" s="52" t="n">
        <v>0</v>
      </c>
    </row>
    <row r="66" customFormat="false" ht="51" hidden="false" customHeight="false" outlineLevel="0" collapsed="false">
      <c r="A66" s="61" t="s">
        <v>166</v>
      </c>
      <c r="B66" s="78" t="n">
        <v>94273</v>
      </c>
      <c r="C66" s="63" t="s">
        <v>167</v>
      </c>
      <c r="D66" s="64" t="s">
        <v>76</v>
      </c>
      <c r="E66" s="65" t="n">
        <f aca="false">S66</f>
        <v>1286.34</v>
      </c>
      <c r="F66" s="66" t="n">
        <f aca="false">Orçamentaria!F66</f>
        <v>62.31</v>
      </c>
      <c r="G66" s="67" t="n">
        <f aca="false">TRUNC(F66+(F66*$H$9),2)</f>
        <v>81.1</v>
      </c>
      <c r="H66" s="68" t="n">
        <f aca="false">TRUNC(E66*G66,2)</f>
        <v>104322.17</v>
      </c>
      <c r="I66" s="69" t="n">
        <f aca="false">H66/$H$81</f>
        <v>0.183050809211805</v>
      </c>
      <c r="K66" s="31" t="n">
        <v>0</v>
      </c>
      <c r="L66" s="31" t="n">
        <v>0</v>
      </c>
      <c r="M66" s="74" t="n">
        <v>334.58</v>
      </c>
      <c r="N66" s="74" t="n">
        <v>1064.08</v>
      </c>
      <c r="O66" s="74" t="n">
        <v>360.72</v>
      </c>
      <c r="P66" s="74" t="n">
        <v>275.72</v>
      </c>
      <c r="Q66" s="74" t="n">
        <v>1021.76</v>
      </c>
      <c r="R66" s="74" t="n">
        <v>435.68</v>
      </c>
      <c r="S66" s="74" t="n">
        <v>1286.34</v>
      </c>
      <c r="T66" s="74" t="n">
        <v>274.52</v>
      </c>
      <c r="U66" s="74" t="n">
        <v>0</v>
      </c>
      <c r="V66" s="74" t="n">
        <v>0</v>
      </c>
      <c r="W66" s="74" t="n">
        <v>0</v>
      </c>
      <c r="X66" s="74" t="n">
        <v>0</v>
      </c>
    </row>
    <row r="67" customFormat="false" ht="63.75" hidden="false" customHeight="false" outlineLevel="0" collapsed="false">
      <c r="A67" s="61" t="s">
        <v>168</v>
      </c>
      <c r="B67" s="78" t="s">
        <v>169</v>
      </c>
      <c r="C67" s="63" t="s">
        <v>170</v>
      </c>
      <c r="D67" s="64" t="s">
        <v>85</v>
      </c>
      <c r="E67" s="65" t="n">
        <f aca="false">S67</f>
        <v>18.3762857142857</v>
      </c>
      <c r="F67" s="66" t="n">
        <f aca="false">Orçamentaria!F67</f>
        <v>41.34</v>
      </c>
      <c r="G67" s="67" t="n">
        <f aca="false">TRUNC(F67+(F67*$H$9),2)</f>
        <v>53.81</v>
      </c>
      <c r="H67" s="68" t="n">
        <f aca="false">TRUNC(E67*G67,2)</f>
        <v>988.82</v>
      </c>
      <c r="I67" s="69" t="n">
        <f aca="false">H67/$H$81</f>
        <v>0.00173505115130195</v>
      </c>
      <c r="K67" s="31" t="n">
        <v>0</v>
      </c>
      <c r="L67" s="31" t="n">
        <v>0</v>
      </c>
      <c r="M67" s="74" t="n">
        <v>4.77971428571429</v>
      </c>
      <c r="N67" s="74" t="n">
        <v>15.2011428571429</v>
      </c>
      <c r="O67" s="74" t="n">
        <v>5.15314285714286</v>
      </c>
      <c r="P67" s="74" t="n">
        <v>3.93885714285714</v>
      </c>
      <c r="Q67" s="74" t="n">
        <v>14.5965714285714</v>
      </c>
      <c r="R67" s="74" t="n">
        <v>6.224</v>
      </c>
      <c r="S67" s="74" t="n">
        <v>18.3762857142857</v>
      </c>
      <c r="T67" s="74" t="n">
        <v>3.92171428571429</v>
      </c>
      <c r="U67" s="74" t="n">
        <v>0</v>
      </c>
      <c r="V67" s="74" t="n">
        <v>0</v>
      </c>
      <c r="W67" s="74" t="n">
        <v>0</v>
      </c>
      <c r="X67" s="74" t="n">
        <v>0</v>
      </c>
    </row>
    <row r="68" customFormat="false" ht="51" hidden="false" customHeight="false" outlineLevel="0" collapsed="false">
      <c r="A68" s="61" t="s">
        <v>171</v>
      </c>
      <c r="B68" s="78" t="n">
        <v>91283</v>
      </c>
      <c r="C68" s="63" t="s">
        <v>91</v>
      </c>
      <c r="D68" s="64" t="s">
        <v>92</v>
      </c>
      <c r="E68" s="65" t="n">
        <f aca="false">S68</f>
        <v>24.604</v>
      </c>
      <c r="F68" s="66" t="n">
        <f aca="false">Orçamentaria!F68</f>
        <v>10.58</v>
      </c>
      <c r="G68" s="67" t="n">
        <f aca="false">TRUNC(F68+(F68*$H$9),2)</f>
        <v>13.77</v>
      </c>
      <c r="H68" s="68" t="n">
        <f aca="false">TRUNC(E68*G68,2)</f>
        <v>338.79</v>
      </c>
      <c r="I68" s="69" t="n">
        <f aca="false">H68/$H$81</f>
        <v>0.00059446408805403</v>
      </c>
      <c r="K68" s="31" t="n">
        <v>0</v>
      </c>
      <c r="L68" s="31" t="n">
        <v>0</v>
      </c>
      <c r="M68" s="74" t="n">
        <v>11.394</v>
      </c>
      <c r="N68" s="74" t="n">
        <v>22.476</v>
      </c>
      <c r="O68" s="74" t="n">
        <v>22.53</v>
      </c>
      <c r="P68" s="74" t="n">
        <v>0</v>
      </c>
      <c r="Q68" s="74" t="n">
        <v>4.456</v>
      </c>
      <c r="R68" s="74" t="n">
        <v>45.496</v>
      </c>
      <c r="S68" s="74" t="n">
        <v>24.604</v>
      </c>
      <c r="T68" s="74" t="n">
        <v>69.212</v>
      </c>
      <c r="U68" s="74" t="n">
        <v>0</v>
      </c>
      <c r="V68" s="74" t="n">
        <v>0</v>
      </c>
      <c r="W68" s="74" t="n">
        <v>0</v>
      </c>
      <c r="X68" s="74" t="n">
        <v>0</v>
      </c>
    </row>
    <row r="69" customFormat="false" ht="51" hidden="false" customHeight="false" outlineLevel="0" collapsed="false">
      <c r="A69" s="61" t="s">
        <v>172</v>
      </c>
      <c r="B69" s="75" t="n">
        <v>100973</v>
      </c>
      <c r="C69" s="63" t="s">
        <v>87</v>
      </c>
      <c r="D69" s="64" t="s">
        <v>64</v>
      </c>
      <c r="E69" s="65" t="n">
        <f aca="false">S69</f>
        <v>275.5648</v>
      </c>
      <c r="F69" s="66" t="n">
        <f aca="false">Orçamentaria!F69</f>
        <v>8.76</v>
      </c>
      <c r="G69" s="67" t="n">
        <f aca="false">TRUNC(F69+(F69*$H$9),2)</f>
        <v>11.4</v>
      </c>
      <c r="H69" s="68" t="n">
        <f aca="false">TRUNC(E69*G69,2)</f>
        <v>3141.43</v>
      </c>
      <c r="I69" s="69" t="n">
        <f aca="false">H69/$H$81</f>
        <v>0.0055121677739472</v>
      </c>
      <c r="K69" s="31" t="n">
        <v>0</v>
      </c>
      <c r="L69" s="31" t="n">
        <v>0</v>
      </c>
      <c r="M69" s="74" t="n">
        <v>63.8064</v>
      </c>
      <c r="N69" s="74" t="n">
        <v>130.3608</v>
      </c>
      <c r="O69" s="74" t="n">
        <v>128.421</v>
      </c>
      <c r="P69" s="74" t="n">
        <v>0</v>
      </c>
      <c r="Q69" s="74" t="n">
        <v>24.9536</v>
      </c>
      <c r="R69" s="74" t="n">
        <v>254.7776</v>
      </c>
      <c r="S69" s="74" t="n">
        <v>275.5648</v>
      </c>
      <c r="T69" s="74" t="n">
        <v>394.5084</v>
      </c>
      <c r="U69" s="74" t="n">
        <v>0</v>
      </c>
      <c r="V69" s="74" t="n">
        <v>0</v>
      </c>
      <c r="W69" s="74" t="n">
        <v>0</v>
      </c>
      <c r="X69" s="74" t="n">
        <v>0</v>
      </c>
    </row>
    <row r="70" customFormat="false" ht="38.25" hidden="false" customHeight="false" outlineLevel="0" collapsed="false">
      <c r="A70" s="61" t="s">
        <v>173</v>
      </c>
      <c r="B70" s="75" t="n">
        <v>97914</v>
      </c>
      <c r="C70" s="63" t="s">
        <v>89</v>
      </c>
      <c r="D70" s="64" t="s">
        <v>67</v>
      </c>
      <c r="E70" s="65" t="n">
        <f aca="false">S70</f>
        <v>24.604</v>
      </c>
      <c r="F70" s="66" t="n">
        <f aca="false">Orçamentaria!F70</f>
        <v>2.9</v>
      </c>
      <c r="G70" s="67" t="n">
        <f aca="false">TRUNC(F70+(F70*$H$9),2)</f>
        <v>3.77</v>
      </c>
      <c r="H70" s="68" t="n">
        <f aca="false">TRUNC(E70*G70,2)</f>
        <v>92.75</v>
      </c>
      <c r="I70" s="69" t="n">
        <f aca="false">H70/$H$81</f>
        <v>0.000162745488848583</v>
      </c>
      <c r="K70" s="31" t="n">
        <v>0</v>
      </c>
      <c r="L70" s="31" t="n">
        <v>0</v>
      </c>
      <c r="M70" s="74" t="n">
        <v>11.394</v>
      </c>
      <c r="N70" s="74" t="n">
        <v>22.476</v>
      </c>
      <c r="O70" s="74" t="n">
        <v>22.53</v>
      </c>
      <c r="P70" s="74" t="n">
        <v>0</v>
      </c>
      <c r="Q70" s="74" t="n">
        <v>4.456</v>
      </c>
      <c r="R70" s="74" t="n">
        <v>45.496</v>
      </c>
      <c r="S70" s="74" t="n">
        <v>24.604</v>
      </c>
      <c r="T70" s="74" t="n">
        <v>69.212</v>
      </c>
      <c r="U70" s="74" t="n">
        <v>0</v>
      </c>
      <c r="V70" s="74" t="n">
        <v>0</v>
      </c>
      <c r="W70" s="74" t="n">
        <v>0</v>
      </c>
      <c r="X70" s="74" t="n">
        <v>0</v>
      </c>
    </row>
    <row r="71" customFormat="false" ht="12.75" hidden="false" customHeight="false" outlineLevel="0" collapsed="false">
      <c r="A71" s="61" t="s">
        <v>174</v>
      </c>
      <c r="B71" s="75" t="s">
        <v>175</v>
      </c>
      <c r="C71" s="63" t="s">
        <v>176</v>
      </c>
      <c r="D71" s="64" t="s">
        <v>64</v>
      </c>
      <c r="E71" s="65" t="n">
        <f aca="false">S71</f>
        <v>123.02</v>
      </c>
      <c r="F71" s="66" t="n">
        <f aca="false">Orçamentaria!F71</f>
        <v>21.3</v>
      </c>
      <c r="G71" s="67" t="n">
        <f aca="false">TRUNC(F71+(F71*$H$9),2)</f>
        <v>27.72</v>
      </c>
      <c r="H71" s="68" t="n">
        <f aca="false">TRUNC(E71*G71,2)</f>
        <v>3410.11</v>
      </c>
      <c r="I71" s="69" t="n">
        <f aca="false">H71/$H$81</f>
        <v>0.00598361206444679</v>
      </c>
      <c r="K71" s="31" t="n">
        <v>0</v>
      </c>
      <c r="L71" s="31" t="n">
        <v>0</v>
      </c>
      <c r="M71" s="74" t="n">
        <v>56.97</v>
      </c>
      <c r="N71" s="74" t="n">
        <v>112.38</v>
      </c>
      <c r="O71" s="74" t="n">
        <v>112.65</v>
      </c>
      <c r="P71" s="74" t="n">
        <v>0</v>
      </c>
      <c r="Q71" s="74" t="n">
        <v>22.28</v>
      </c>
      <c r="R71" s="74" t="n">
        <v>227.48</v>
      </c>
      <c r="S71" s="74" t="n">
        <v>123.02</v>
      </c>
      <c r="T71" s="74" t="n">
        <v>346.06</v>
      </c>
      <c r="U71" s="74" t="n">
        <v>0</v>
      </c>
      <c r="V71" s="74" t="n">
        <v>0</v>
      </c>
      <c r="W71" s="74" t="n">
        <v>0</v>
      </c>
      <c r="X71" s="74" t="n">
        <v>0</v>
      </c>
    </row>
    <row r="72" customFormat="false" ht="38.25" hidden="false" customHeight="false" outlineLevel="0" collapsed="false">
      <c r="A72" s="61" t="s">
        <v>177</v>
      </c>
      <c r="B72" s="75" t="n">
        <v>97083</v>
      </c>
      <c r="C72" s="63" t="s">
        <v>178</v>
      </c>
      <c r="D72" s="64" t="s">
        <v>50</v>
      </c>
      <c r="E72" s="65" t="n">
        <f aca="false">S72</f>
        <v>7.3812</v>
      </c>
      <c r="F72" s="66" t="n">
        <f aca="false">Orçamentaria!F72</f>
        <v>2.94</v>
      </c>
      <c r="G72" s="67" t="n">
        <f aca="false">TRUNC(F72+(F72*$H$9),2)</f>
        <v>3.82</v>
      </c>
      <c r="H72" s="68" t="n">
        <f aca="false">TRUNC(E72*G72,2)</f>
        <v>28.19</v>
      </c>
      <c r="I72" s="69" t="n">
        <f aca="false">H72/$H$81</f>
        <v>4.94641005999088E-005</v>
      </c>
      <c r="K72" s="31" t="n">
        <v>0</v>
      </c>
      <c r="L72" s="31" t="n">
        <v>0</v>
      </c>
      <c r="M72" s="74" t="n">
        <v>3.4182</v>
      </c>
      <c r="N72" s="74" t="n">
        <v>6.7428</v>
      </c>
      <c r="O72" s="74" t="n">
        <v>6.759</v>
      </c>
      <c r="P72" s="74" t="n">
        <v>0</v>
      </c>
      <c r="Q72" s="74" t="n">
        <v>1.3368</v>
      </c>
      <c r="R72" s="74" t="n">
        <v>13.6488</v>
      </c>
      <c r="S72" s="74" t="n">
        <v>7.3812</v>
      </c>
      <c r="T72" s="74" t="n">
        <v>20.7636</v>
      </c>
      <c r="U72" s="74" t="n">
        <v>0</v>
      </c>
      <c r="V72" s="74" t="n">
        <v>0</v>
      </c>
      <c r="W72" s="74" t="n">
        <v>0</v>
      </c>
      <c r="X72" s="74" t="n">
        <v>0</v>
      </c>
    </row>
    <row r="73" customFormat="false" ht="38.25" hidden="false" customHeight="false" outlineLevel="0" collapsed="false">
      <c r="A73" s="61" t="s">
        <v>179</v>
      </c>
      <c r="B73" s="75" t="n">
        <v>94991</v>
      </c>
      <c r="C73" s="63" t="s">
        <v>180</v>
      </c>
      <c r="D73" s="64" t="s">
        <v>64</v>
      </c>
      <c r="E73" s="65" t="n">
        <f aca="false">S73</f>
        <v>0</v>
      </c>
      <c r="F73" s="66" t="n">
        <f aca="false">Orçamentaria!F73</f>
        <v>779.89</v>
      </c>
      <c r="G73" s="67" t="n">
        <f aca="false">TRUNC(F73+(F73*$H$9),2)</f>
        <v>1015.18</v>
      </c>
      <c r="H73" s="68" t="n">
        <f aca="false">TRUNC(E73*G73,2)</f>
        <v>0</v>
      </c>
      <c r="I73" s="69" t="n">
        <f aca="false">H73/$H$81</f>
        <v>0</v>
      </c>
      <c r="K73" s="31"/>
      <c r="L73" s="31"/>
      <c r="M73" s="74"/>
      <c r="N73" s="74"/>
      <c r="O73" s="74"/>
      <c r="P73" s="74"/>
      <c r="Q73" s="74"/>
      <c r="R73" s="74"/>
      <c r="S73" s="74"/>
      <c r="T73" s="74"/>
      <c r="U73" s="74"/>
      <c r="V73" s="74"/>
      <c r="W73" s="74"/>
      <c r="X73" s="74"/>
    </row>
    <row r="74" s="4" customFormat="true" ht="12.75" hidden="false" customHeight="false" outlineLevel="0" collapsed="false">
      <c r="A74" s="44" t="n">
        <v>5</v>
      </c>
      <c r="B74" s="45"/>
      <c r="C74" s="46" t="s">
        <v>1</v>
      </c>
      <c r="D74" s="47"/>
      <c r="E74" s="48"/>
      <c r="F74" s="49"/>
      <c r="G74" s="50"/>
      <c r="H74" s="51" t="n">
        <f aca="false">SUM(H75:H76)</f>
        <v>0</v>
      </c>
      <c r="I74" s="59"/>
      <c r="K74" s="31"/>
      <c r="L74" s="31"/>
      <c r="M74" s="74"/>
      <c r="N74" s="74"/>
      <c r="O74" s="74"/>
      <c r="P74" s="74"/>
      <c r="Q74" s="74"/>
      <c r="R74" s="74"/>
      <c r="S74" s="74"/>
      <c r="T74" s="74"/>
      <c r="U74" s="74"/>
      <c r="V74" s="74"/>
      <c r="W74" s="74"/>
      <c r="X74" s="74"/>
    </row>
    <row r="75" s="4" customFormat="true" ht="12.75" hidden="false" customHeight="true" outlineLevel="0" collapsed="false">
      <c r="A75" s="53" t="s">
        <v>181</v>
      </c>
      <c r="B75" s="54"/>
      <c r="C75" s="55" t="s">
        <v>1</v>
      </c>
      <c r="D75" s="54"/>
      <c r="E75" s="56"/>
      <c r="F75" s="57"/>
      <c r="G75" s="57" t="n">
        <v>0</v>
      </c>
      <c r="H75" s="58" t="n">
        <v>0</v>
      </c>
      <c r="I75" s="59"/>
      <c r="K75" s="31"/>
      <c r="L75" s="31"/>
      <c r="M75" s="74"/>
      <c r="N75" s="74"/>
      <c r="O75" s="74"/>
      <c r="P75" s="74"/>
      <c r="Q75" s="74"/>
      <c r="R75" s="74"/>
      <c r="S75" s="74"/>
      <c r="T75" s="74"/>
      <c r="U75" s="74"/>
      <c r="V75" s="74"/>
      <c r="W75" s="74"/>
      <c r="X75" s="74"/>
    </row>
    <row r="76" customFormat="false" ht="12.75" hidden="false" customHeight="false" outlineLevel="0" collapsed="false">
      <c r="A76" s="61" t="s">
        <v>182</v>
      </c>
      <c r="B76" s="75" t="s">
        <v>183</v>
      </c>
      <c r="C76" s="63" t="s">
        <v>1</v>
      </c>
      <c r="D76" s="64" t="s">
        <v>184</v>
      </c>
      <c r="E76" s="65" t="n">
        <f aca="false">S76</f>
        <v>0</v>
      </c>
      <c r="F76" s="66" t="n">
        <f aca="false">Orçamentaria!F76</f>
        <v>1670.48</v>
      </c>
      <c r="G76" s="67" t="n">
        <f aca="false">TRUNC(F76+(F76*$H$9),2)</f>
        <v>2174.46</v>
      </c>
      <c r="H76" s="68" t="n">
        <f aca="false">TRUNC(E76*G76,2)</f>
        <v>0</v>
      </c>
      <c r="I76" s="69" t="n">
        <f aca="false">H76/$H$81</f>
        <v>0</v>
      </c>
      <c r="K76" s="31" t="n">
        <v>0</v>
      </c>
      <c r="L76" s="31" t="n">
        <v>1</v>
      </c>
      <c r="M76" s="52" t="n">
        <v>0</v>
      </c>
      <c r="N76" s="52" t="n">
        <v>0</v>
      </c>
      <c r="O76" s="52" t="n">
        <v>0</v>
      </c>
      <c r="P76" s="52" t="n">
        <v>0</v>
      </c>
      <c r="Q76" s="52" t="n">
        <v>0</v>
      </c>
      <c r="R76" s="52" t="n">
        <v>0</v>
      </c>
      <c r="S76" s="52" t="n">
        <v>0</v>
      </c>
      <c r="T76" s="52" t="n">
        <v>0</v>
      </c>
      <c r="U76" s="52" t="n">
        <v>0</v>
      </c>
      <c r="V76" s="52" t="n">
        <v>0</v>
      </c>
      <c r="W76" s="52" t="n">
        <v>0</v>
      </c>
      <c r="X76" s="52" t="n">
        <v>0</v>
      </c>
    </row>
    <row r="77" s="4" customFormat="true" ht="12.75" hidden="false" customHeight="false" outlineLevel="0" collapsed="false">
      <c r="A77" s="44" t="n">
        <v>6</v>
      </c>
      <c r="B77" s="45"/>
      <c r="C77" s="46" t="s">
        <v>13</v>
      </c>
      <c r="D77" s="47"/>
      <c r="E77" s="48"/>
      <c r="F77" s="49"/>
      <c r="G77" s="50"/>
      <c r="H77" s="51" t="n">
        <f aca="false">SUM(H78:H80)</f>
        <v>0</v>
      </c>
      <c r="I77" s="59"/>
      <c r="K77" s="31"/>
      <c r="L77" s="31"/>
      <c r="M77" s="52"/>
      <c r="N77" s="52"/>
      <c r="O77" s="52"/>
      <c r="P77" s="52"/>
      <c r="Q77" s="52"/>
      <c r="R77" s="52"/>
      <c r="S77" s="52"/>
      <c r="T77" s="52"/>
      <c r="U77" s="52"/>
      <c r="V77" s="52"/>
      <c r="W77" s="52"/>
      <c r="X77" s="52"/>
    </row>
    <row r="78" s="4" customFormat="true" ht="12.75" hidden="false" customHeight="true" outlineLevel="0" collapsed="false">
      <c r="A78" s="53" t="s">
        <v>185</v>
      </c>
      <c r="B78" s="54"/>
      <c r="C78" s="55" t="s">
        <v>186</v>
      </c>
      <c r="D78" s="54"/>
      <c r="E78" s="56"/>
      <c r="F78" s="57"/>
      <c r="G78" s="57" t="n">
        <v>0</v>
      </c>
      <c r="H78" s="58" t="n">
        <v>0</v>
      </c>
      <c r="I78" s="59"/>
      <c r="K78" s="31"/>
      <c r="L78" s="31"/>
      <c r="M78" s="74"/>
      <c r="N78" s="74"/>
      <c r="O78" s="74"/>
      <c r="P78" s="74"/>
      <c r="Q78" s="74"/>
      <c r="R78" s="74"/>
      <c r="S78" s="74"/>
      <c r="T78" s="74"/>
      <c r="U78" s="74"/>
      <c r="V78" s="74"/>
      <c r="W78" s="74"/>
      <c r="X78" s="74"/>
    </row>
    <row r="79" customFormat="false" ht="25.5" hidden="false" customHeight="false" outlineLevel="0" collapsed="false">
      <c r="A79" s="61" t="s">
        <v>187</v>
      </c>
      <c r="B79" s="75" t="s">
        <v>188</v>
      </c>
      <c r="C79" s="63" t="s">
        <v>199</v>
      </c>
      <c r="D79" s="64" t="s">
        <v>184</v>
      </c>
      <c r="E79" s="65" t="n">
        <f aca="false">S79</f>
        <v>0</v>
      </c>
      <c r="F79" s="66" t="n">
        <f aca="false">Orçamentaria!F79</f>
        <v>147043.59</v>
      </c>
      <c r="G79" s="67" t="n">
        <f aca="false">TRUNC(F79+(F79*$H$9),2)</f>
        <v>191406.64</v>
      </c>
      <c r="H79" s="68" t="n">
        <f aca="false">TRUNC(E79*G79,2)</f>
        <v>0</v>
      </c>
      <c r="I79" s="69" t="n">
        <f aca="false">H79/$H$81</f>
        <v>0</v>
      </c>
      <c r="K79" s="31" t="n">
        <v>0</v>
      </c>
      <c r="L79" s="31" t="n">
        <v>0</v>
      </c>
      <c r="M79" s="74" t="n">
        <v>0</v>
      </c>
      <c r="N79" s="74" t="n">
        <v>0</v>
      </c>
      <c r="O79" s="74" t="n">
        <v>0</v>
      </c>
      <c r="P79" s="74" t="n">
        <v>0</v>
      </c>
      <c r="Q79" s="74" t="n">
        <v>0</v>
      </c>
      <c r="R79" s="74" t="n">
        <v>0</v>
      </c>
      <c r="S79" s="74" t="n">
        <v>0</v>
      </c>
      <c r="T79" s="74" t="n">
        <v>0</v>
      </c>
      <c r="U79" s="74" t="n">
        <v>0</v>
      </c>
      <c r="V79" s="74" t="n">
        <v>0</v>
      </c>
      <c r="W79" s="74" t="n">
        <v>0</v>
      </c>
      <c r="X79" s="74" t="n">
        <v>1</v>
      </c>
    </row>
    <row r="80" customFormat="false" ht="26.25" hidden="false" customHeight="false" outlineLevel="0" collapsed="false">
      <c r="A80" s="61" t="s">
        <v>190</v>
      </c>
      <c r="B80" s="75" t="s">
        <v>191</v>
      </c>
      <c r="C80" s="63" t="s">
        <v>200</v>
      </c>
      <c r="D80" s="64" t="s">
        <v>184</v>
      </c>
      <c r="E80" s="65" t="n">
        <f aca="false">S80</f>
        <v>0</v>
      </c>
      <c r="F80" s="66" t="n">
        <f aca="false">Orçamentaria!F80</f>
        <v>12715.25</v>
      </c>
      <c r="G80" s="67" t="n">
        <f aca="false">TRUNC(F80+(F80*$H$9),2)</f>
        <v>16551.44</v>
      </c>
      <c r="H80" s="68" t="n">
        <f aca="false">TRUNC(E80*G80,2)</f>
        <v>0</v>
      </c>
      <c r="I80" s="69" t="n">
        <f aca="false">H80/$H$81</f>
        <v>0</v>
      </c>
      <c r="K80" s="31" t="n">
        <v>0</v>
      </c>
      <c r="L80" s="31" t="n">
        <v>0</v>
      </c>
      <c r="M80" s="52" t="n">
        <v>0</v>
      </c>
      <c r="N80" s="52" t="n">
        <v>0</v>
      </c>
      <c r="O80" s="52" t="n">
        <v>0</v>
      </c>
      <c r="P80" s="52" t="n">
        <v>0</v>
      </c>
      <c r="Q80" s="52" t="n">
        <v>0</v>
      </c>
      <c r="R80" s="52" t="n">
        <v>0</v>
      </c>
      <c r="S80" s="52" t="n">
        <v>0</v>
      </c>
      <c r="T80" s="52" t="n">
        <v>0</v>
      </c>
      <c r="U80" s="52" t="n">
        <v>0</v>
      </c>
      <c r="V80" s="52" t="n">
        <v>0</v>
      </c>
      <c r="W80" s="52" t="n">
        <v>0</v>
      </c>
      <c r="X80" s="52" t="n">
        <v>1</v>
      </c>
    </row>
    <row r="81" customFormat="false" ht="13.5" hidden="false" customHeight="true" outlineLevel="0" collapsed="false">
      <c r="A81" s="80" t="s">
        <v>193</v>
      </c>
      <c r="B81" s="80"/>
      <c r="C81" s="80"/>
      <c r="D81" s="80"/>
      <c r="E81" s="80"/>
      <c r="F81" s="80"/>
      <c r="G81" s="80"/>
      <c r="H81" s="81" t="n">
        <f aca="false">SUM(H12:H80)/2</f>
        <v>569908.27</v>
      </c>
    </row>
    <row r="82" customFormat="false" ht="12.75" hidden="false" customHeight="false" outlineLevel="0" collapsed="false">
      <c r="A82" s="82"/>
      <c r="B82" s="83"/>
      <c r="C82" s="83"/>
      <c r="D82" s="84"/>
      <c r="F82" s="2"/>
      <c r="G82" s="2"/>
      <c r="H82" s="2"/>
    </row>
    <row r="83" customFormat="false" ht="12.75" hidden="false" customHeight="false" outlineLevel="0" collapsed="false">
      <c r="A83" s="82"/>
      <c r="B83" s="83"/>
      <c r="C83" s="83"/>
      <c r="D83" s="84"/>
      <c r="E83" s="95" t="s">
        <v>201</v>
      </c>
      <c r="F83" s="2"/>
      <c r="G83" s="2"/>
      <c r="H83" s="2"/>
    </row>
    <row r="84" customFormat="false" ht="52.5" hidden="false" customHeight="true" outlineLevel="0" collapsed="false">
      <c r="A84" s="82"/>
      <c r="B84" s="83"/>
      <c r="C84" s="83"/>
      <c r="D84" s="83"/>
      <c r="E84" s="83"/>
      <c r="F84" s="83"/>
    </row>
    <row r="85" customFormat="false" ht="12.75" hidden="false" customHeight="false" outlineLevel="0" collapsed="false">
      <c r="A85" s="89"/>
      <c r="B85" s="89"/>
      <c r="C85" s="89"/>
      <c r="D85" s="89"/>
      <c r="E85" s="89"/>
      <c r="F85" s="89"/>
      <c r="G85" s="89"/>
      <c r="H85" s="89"/>
    </row>
    <row r="86" customFormat="false" ht="12.75" hidden="false" customHeight="false" outlineLevel="0" collapsed="false">
      <c r="A86" s="90"/>
      <c r="B86" s="90"/>
      <c r="C86" s="90"/>
      <c r="D86" s="90"/>
      <c r="E86" s="90"/>
      <c r="F86" s="90"/>
      <c r="G86" s="90"/>
      <c r="H86" s="90"/>
    </row>
    <row r="87" customFormat="false" ht="12.75" hidden="false" customHeight="false" outlineLevel="0" collapsed="false">
      <c r="A87" s="89"/>
      <c r="B87" s="89"/>
      <c r="C87" s="89"/>
      <c r="D87" s="89"/>
      <c r="E87" s="89"/>
      <c r="F87" s="89"/>
      <c r="G87" s="89"/>
      <c r="H87" s="89"/>
    </row>
    <row r="89" customFormat="false" ht="12.75" hidden="false" customHeight="false" outlineLevel="0" collapsed="false">
      <c r="H89" s="91"/>
    </row>
    <row r="90" customFormat="false" ht="12.75" hidden="false" customHeight="false" outlineLevel="0" collapsed="false">
      <c r="H90" s="91"/>
    </row>
  </sheetData>
  <mergeCells count="36">
    <mergeCell ref="A1:B1"/>
    <mergeCell ref="C1:H1"/>
    <mergeCell ref="K1:K7"/>
    <mergeCell ref="L1:L7"/>
    <mergeCell ref="M1:M7"/>
    <mergeCell ref="N1:N7"/>
    <mergeCell ref="O1:O7"/>
    <mergeCell ref="P1:P7"/>
    <mergeCell ref="Q1:Q7"/>
    <mergeCell ref="R1:R7"/>
    <mergeCell ref="S1:S7"/>
    <mergeCell ref="T1:T7"/>
    <mergeCell ref="U1:U7"/>
    <mergeCell ref="V1:V7"/>
    <mergeCell ref="W1:W7"/>
    <mergeCell ref="X1:X7"/>
    <mergeCell ref="A2:H2"/>
    <mergeCell ref="A3:H3"/>
    <mergeCell ref="A5:E5"/>
    <mergeCell ref="F5:H5"/>
    <mergeCell ref="A6:E6"/>
    <mergeCell ref="F6:H6"/>
    <mergeCell ref="B7:C7"/>
    <mergeCell ref="E7:H7"/>
    <mergeCell ref="A8:D8"/>
    <mergeCell ref="E8:E9"/>
    <mergeCell ref="F8:F9"/>
    <mergeCell ref="U8:W8"/>
    <mergeCell ref="A9:D9"/>
    <mergeCell ref="A10:H10"/>
    <mergeCell ref="A81:G81"/>
    <mergeCell ref="B82:C82"/>
    <mergeCell ref="C84:F84"/>
    <mergeCell ref="A85:H85"/>
    <mergeCell ref="A86:H86"/>
    <mergeCell ref="A87:H87"/>
  </mergeCells>
  <conditionalFormatting sqref="D74 D77 D23 D18 D12 D64">
    <cfRule type="cellIs" priority="2" operator="equal" aboveAverage="0" equalAverage="0" bottom="0" percent="0" rank="0" text="" dxfId="9">
      <formula>0</formula>
    </cfRule>
  </conditionalFormatting>
  <dataValidations count="1">
    <dataValidation allowBlank="true" errorStyle="stop" operator="between" prompt="A frente de obra é uma porção física da obra. Exemplos: Única; Rua A; Rua B; Trecho 01; Trecho 02; 1º Andar; 2º Andar; Copa; Banheiro" showDropDown="false" showErrorMessage="true" showInputMessage="true" sqref="K1" type="none">
      <formula1>0</formula1>
      <formula2>0</formula2>
    </dataValidation>
  </dataValidations>
  <printOptions headings="false" gridLines="false" gridLinesSet="true" horizontalCentered="true" verticalCentered="false"/>
  <pageMargins left="0.39375" right="0.39375" top="0.39375" bottom="0.196527777777778" header="0.511811023622047" footer="0.511811023622047"/>
  <pageSetup paperSize="9" scale="66" fitToWidth="1" fitToHeight="1" pageOrder="downThenOver" orientation="portrait" blackAndWhite="false" draft="false" cellComments="none" horizontalDpi="300" verticalDpi="300" copies="1"/>
  <headerFooter differentFirst="false" differentOddEven="false">
    <oddHeader/>
    <oddFooter/>
  </headerFooter>
  <rowBreaks count="1" manualBreakCount="1">
    <brk id="87" man="true" max="16383" min="0"/>
  </rowBreaks>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X90"/>
  <sheetViews>
    <sheetView showFormulas="false" showGridLines="false" showRowColHeaders="true" showZeros="false" rightToLeft="false" tabSelected="false" showOutlineSymbols="true" defaultGridColor="true" view="pageBreakPreview" topLeftCell="A1" colorId="64" zoomScale="100" zoomScaleNormal="100" zoomScalePageLayoutView="100" workbookViewId="0">
      <selection pane="topLeft" activeCell="C17" activeCellId="0" sqref="C17"/>
    </sheetView>
  </sheetViews>
  <sheetFormatPr defaultColWidth="9.1484375" defaultRowHeight="12.75" zeroHeight="false" outlineLevelRow="0" outlineLevelCol="0"/>
  <cols>
    <col collapsed="false" customWidth="true" hidden="false" outlineLevel="0" max="1" min="1" style="1" width="8.71"/>
    <col collapsed="false" customWidth="true" hidden="false" outlineLevel="0" max="2" min="2" style="1" width="15.57"/>
    <col collapsed="false" customWidth="true" hidden="false" outlineLevel="0" max="3" min="3" style="1" width="53.57"/>
    <col collapsed="false" customWidth="true" hidden="false" outlineLevel="0" max="4" min="4" style="1" width="9.57"/>
    <col collapsed="false" customWidth="true" hidden="false" outlineLevel="0" max="5" min="5" style="2" width="11.71"/>
    <col collapsed="false" customWidth="true" hidden="false" outlineLevel="0" max="6" min="6" style="3" width="13.42"/>
    <col collapsed="false" customWidth="true" hidden="false" outlineLevel="0" max="7" min="7" style="3" width="11.71"/>
    <col collapsed="false" customWidth="true" hidden="false" outlineLevel="0" max="8" min="8" style="3" width="13.71"/>
    <col collapsed="false" customWidth="true" hidden="false" outlineLevel="0" max="9" min="9" style="4" width="12.71"/>
    <col collapsed="false" customWidth="true" hidden="true" outlineLevel="0" max="11" min="11" style="6" width="12.15"/>
    <col collapsed="false" customWidth="true" hidden="true" outlineLevel="0" max="12" min="12" style="6" width="11.53"/>
    <col collapsed="false" customWidth="true" hidden="true" outlineLevel="0" max="19" min="13" style="7" width="11.53"/>
    <col collapsed="false" customWidth="false" hidden="false" outlineLevel="0" max="24" min="20" style="7" width="9.14"/>
  </cols>
  <sheetData>
    <row r="1" customFormat="false" ht="12.75" hidden="false" customHeight="true" outlineLevel="0" collapsed="false">
      <c r="A1" s="8"/>
      <c r="B1" s="8"/>
      <c r="C1" s="9"/>
      <c r="D1" s="9"/>
      <c r="E1" s="9"/>
      <c r="F1" s="9"/>
      <c r="G1" s="9"/>
      <c r="H1" s="9"/>
      <c r="K1" s="10" t="s">
        <v>0</v>
      </c>
      <c r="L1" s="10" t="s">
        <v>1</v>
      </c>
      <c r="M1" s="10" t="s">
        <v>2</v>
      </c>
      <c r="N1" s="10" t="s">
        <v>3</v>
      </c>
      <c r="O1" s="10" t="s">
        <v>4</v>
      </c>
      <c r="P1" s="10" t="s">
        <v>5</v>
      </c>
      <c r="Q1" s="10" t="s">
        <v>6</v>
      </c>
      <c r="R1" s="10" t="s">
        <v>7</v>
      </c>
      <c r="S1" s="10" t="s">
        <v>8</v>
      </c>
      <c r="T1" s="10" t="s">
        <v>9</v>
      </c>
      <c r="U1" s="10" t="s">
        <v>10</v>
      </c>
      <c r="V1" s="10" t="s">
        <v>11</v>
      </c>
      <c r="W1" s="10" t="s">
        <v>12</v>
      </c>
      <c r="X1" s="10" t="s">
        <v>13</v>
      </c>
    </row>
    <row r="2" customFormat="false" ht="42.75" hidden="false" customHeight="true" outlineLevel="0" collapsed="false">
      <c r="A2" s="11"/>
      <c r="B2" s="11"/>
      <c r="C2" s="11"/>
      <c r="D2" s="11"/>
      <c r="E2" s="11"/>
      <c r="F2" s="11"/>
      <c r="G2" s="11"/>
      <c r="H2" s="11"/>
      <c r="K2" s="10"/>
      <c r="L2" s="10"/>
      <c r="M2" s="10"/>
      <c r="N2" s="10"/>
      <c r="O2" s="10"/>
      <c r="P2" s="10"/>
      <c r="Q2" s="10"/>
      <c r="R2" s="10"/>
      <c r="S2" s="10"/>
      <c r="T2" s="10"/>
      <c r="U2" s="10"/>
      <c r="V2" s="10"/>
      <c r="W2" s="10"/>
      <c r="X2" s="10"/>
    </row>
    <row r="3" customFormat="false" ht="13.5" hidden="false" customHeight="false" outlineLevel="0" collapsed="false">
      <c r="A3" s="12" t="s">
        <v>14</v>
      </c>
      <c r="B3" s="12"/>
      <c r="C3" s="12"/>
      <c r="D3" s="12"/>
      <c r="E3" s="12"/>
      <c r="F3" s="12"/>
      <c r="G3" s="12"/>
      <c r="H3" s="12"/>
      <c r="K3" s="10"/>
      <c r="L3" s="10"/>
      <c r="M3" s="10"/>
      <c r="N3" s="10"/>
      <c r="O3" s="10"/>
      <c r="P3" s="10"/>
      <c r="Q3" s="10"/>
      <c r="R3" s="10"/>
      <c r="S3" s="10"/>
      <c r="T3" s="10"/>
      <c r="U3" s="10"/>
      <c r="V3" s="10"/>
      <c r="W3" s="10"/>
      <c r="X3" s="10"/>
    </row>
    <row r="4" customFormat="false" ht="13.5" hidden="false" customHeight="false" outlineLevel="0" collapsed="false">
      <c r="A4" s="13"/>
      <c r="B4" s="14"/>
      <c r="C4" s="14"/>
      <c r="D4" s="14"/>
      <c r="E4" s="15"/>
      <c r="F4" s="14"/>
      <c r="G4" s="14"/>
      <c r="H4" s="16"/>
      <c r="K4" s="10"/>
      <c r="L4" s="10"/>
      <c r="M4" s="10"/>
      <c r="N4" s="10"/>
      <c r="O4" s="10"/>
      <c r="P4" s="10"/>
      <c r="Q4" s="10"/>
      <c r="R4" s="10"/>
      <c r="S4" s="10"/>
      <c r="T4" s="10"/>
      <c r="U4" s="10"/>
      <c r="V4" s="10"/>
      <c r="W4" s="10"/>
      <c r="X4" s="10"/>
    </row>
    <row r="5" customFormat="false" ht="12.75" hidden="false" customHeight="false" outlineLevel="0" collapsed="false">
      <c r="A5" s="17" t="s">
        <v>15</v>
      </c>
      <c r="B5" s="17"/>
      <c r="C5" s="17"/>
      <c r="D5" s="17"/>
      <c r="E5" s="17"/>
      <c r="F5" s="18" t="s">
        <v>16</v>
      </c>
      <c r="G5" s="18"/>
      <c r="H5" s="18"/>
      <c r="K5" s="10"/>
      <c r="L5" s="10"/>
      <c r="M5" s="10"/>
      <c r="N5" s="10"/>
      <c r="O5" s="10"/>
      <c r="P5" s="10"/>
      <c r="Q5" s="10"/>
      <c r="R5" s="10"/>
      <c r="S5" s="10"/>
      <c r="T5" s="10"/>
      <c r="U5" s="10"/>
      <c r="V5" s="10"/>
      <c r="W5" s="10"/>
      <c r="X5" s="10"/>
    </row>
    <row r="6" customFormat="false" ht="12.75" hidden="false" customHeight="false" outlineLevel="0" collapsed="false">
      <c r="A6" s="21" t="s">
        <v>196</v>
      </c>
      <c r="B6" s="21"/>
      <c r="C6" s="21"/>
      <c r="D6" s="21"/>
      <c r="E6" s="21"/>
      <c r="F6" s="22" t="str">
        <f aca="false">Orçamentaria!F6</f>
        <v>DATA: DEZEMBRO/2024</v>
      </c>
      <c r="G6" s="22"/>
      <c r="H6" s="22"/>
      <c r="K6" s="10"/>
      <c r="L6" s="10"/>
      <c r="M6" s="10"/>
      <c r="N6" s="10"/>
      <c r="O6" s="10"/>
      <c r="P6" s="10"/>
      <c r="Q6" s="10"/>
      <c r="R6" s="10"/>
      <c r="S6" s="10"/>
      <c r="T6" s="10"/>
      <c r="U6" s="10"/>
      <c r="V6" s="10"/>
      <c r="W6" s="10"/>
      <c r="X6" s="10"/>
    </row>
    <row r="7" customFormat="false" ht="15" hidden="false" customHeight="true" outlineLevel="0" collapsed="false">
      <c r="A7" s="92" t="s">
        <v>197</v>
      </c>
      <c r="B7" s="96" t="str">
        <f aca="false">T1</f>
        <v>AV. EDSON RAMOS / AV. JARDIM IMPERIAL</v>
      </c>
      <c r="C7" s="96"/>
      <c r="D7" s="94"/>
      <c r="E7" s="25" t="s">
        <v>22</v>
      </c>
      <c r="F7" s="25"/>
      <c r="G7" s="25"/>
      <c r="H7" s="25"/>
      <c r="K7" s="10"/>
      <c r="L7" s="10"/>
      <c r="M7" s="10"/>
      <c r="N7" s="10"/>
      <c r="O7" s="10"/>
      <c r="P7" s="10"/>
      <c r="Q7" s="10"/>
      <c r="R7" s="10"/>
      <c r="S7" s="10"/>
      <c r="T7" s="10"/>
      <c r="U7" s="10"/>
      <c r="V7" s="10"/>
      <c r="W7" s="10"/>
      <c r="X7" s="10"/>
    </row>
    <row r="8" customFormat="false" ht="12.75" hidden="false" customHeight="false" outlineLevel="0" collapsed="false">
      <c r="A8" s="26" t="str">
        <f aca="false">Orçamentaria!A8</f>
        <v>MÊS DE REFERÊNCIA: SINAPI OUT/24, SETOP JUL/24, SUDECAP JUL/24,  SICRO JUL/24</v>
      </c>
      <c r="B8" s="26"/>
      <c r="C8" s="26"/>
      <c r="D8" s="26"/>
      <c r="E8" s="27" t="s">
        <v>25</v>
      </c>
      <c r="F8" s="28" t="s">
        <v>26</v>
      </c>
      <c r="G8" s="29"/>
      <c r="H8" s="30" t="s">
        <v>27</v>
      </c>
      <c r="K8" s="31"/>
      <c r="L8" s="31"/>
      <c r="M8" s="31" t="n">
        <v>1</v>
      </c>
      <c r="N8" s="31" t="n">
        <v>2</v>
      </c>
      <c r="O8" s="31" t="n">
        <v>3</v>
      </c>
      <c r="P8" s="31" t="n">
        <v>4</v>
      </c>
      <c r="Q8" s="31" t="n">
        <v>5</v>
      </c>
      <c r="R8" s="31" t="n">
        <v>6</v>
      </c>
      <c r="S8" s="31" t="n">
        <v>7</v>
      </c>
      <c r="T8" s="31" t="n">
        <v>8</v>
      </c>
      <c r="U8" s="31" t="n">
        <v>9</v>
      </c>
      <c r="V8" s="31"/>
      <c r="W8" s="31"/>
      <c r="X8" s="31"/>
    </row>
    <row r="9" customFormat="false" ht="13.5" hidden="false" customHeight="true" outlineLevel="0" collapsed="false">
      <c r="A9" s="32" t="s">
        <v>29</v>
      </c>
      <c r="B9" s="32"/>
      <c r="C9" s="32"/>
      <c r="D9" s="32"/>
      <c r="E9" s="27"/>
      <c r="F9" s="28"/>
      <c r="G9" s="33"/>
      <c r="H9" s="34" t="n">
        <v>0.3017</v>
      </c>
      <c r="I9" s="35" t="n">
        <f aca="false">1+1*H9</f>
        <v>1.3017</v>
      </c>
    </row>
    <row r="10" customFormat="false" ht="13.5" hidden="false" customHeight="false" outlineLevel="0" collapsed="false">
      <c r="A10" s="36"/>
      <c r="B10" s="36"/>
      <c r="C10" s="36"/>
      <c r="D10" s="36"/>
      <c r="E10" s="36"/>
      <c r="F10" s="36"/>
      <c r="G10" s="36"/>
      <c r="H10" s="36"/>
    </row>
    <row r="11" customFormat="false" ht="38.25" hidden="false" customHeight="false" outlineLevel="0" collapsed="false">
      <c r="A11" s="37" t="s">
        <v>32</v>
      </c>
      <c r="B11" s="38" t="s">
        <v>33</v>
      </c>
      <c r="C11" s="38" t="s">
        <v>34</v>
      </c>
      <c r="D11" s="38" t="s">
        <v>35</v>
      </c>
      <c r="E11" s="39" t="s">
        <v>36</v>
      </c>
      <c r="F11" s="40" t="s">
        <v>37</v>
      </c>
      <c r="G11" s="40" t="s">
        <v>38</v>
      </c>
      <c r="H11" s="41" t="s">
        <v>39</v>
      </c>
    </row>
    <row r="12" customFormat="false" ht="12.75" hidden="false" customHeight="false" outlineLevel="0" collapsed="false">
      <c r="A12" s="44" t="n">
        <v>1</v>
      </c>
      <c r="B12" s="45"/>
      <c r="C12" s="46" t="s">
        <v>0</v>
      </c>
      <c r="D12" s="47"/>
      <c r="E12" s="48"/>
      <c r="F12" s="49"/>
      <c r="G12" s="50" t="n">
        <v>0</v>
      </c>
      <c r="H12" s="51" t="n">
        <f aca="false">SUM(H14:H17)</f>
        <v>0</v>
      </c>
    </row>
    <row r="13" s="4" customFormat="true" ht="12.75" hidden="false" customHeight="true" outlineLevel="0" collapsed="false">
      <c r="A13" s="53" t="s">
        <v>42</v>
      </c>
      <c r="B13" s="54"/>
      <c r="C13" s="55" t="s">
        <v>0</v>
      </c>
      <c r="D13" s="54"/>
      <c r="E13" s="56"/>
      <c r="F13" s="57"/>
      <c r="G13" s="57" t="n">
        <v>0</v>
      </c>
      <c r="H13" s="58" t="n">
        <v>0</v>
      </c>
      <c r="I13" s="59"/>
      <c r="K13" s="6"/>
      <c r="L13" s="6"/>
      <c r="M13" s="19"/>
      <c r="N13" s="19"/>
      <c r="O13" s="19"/>
      <c r="P13" s="19"/>
      <c r="Q13" s="19"/>
      <c r="R13" s="19"/>
      <c r="S13" s="19"/>
      <c r="T13" s="19"/>
      <c r="U13" s="19"/>
      <c r="V13" s="19"/>
      <c r="W13" s="19"/>
      <c r="X13" s="19"/>
    </row>
    <row r="14" customFormat="false" ht="12.75" hidden="false" customHeight="false" outlineLevel="0" collapsed="false">
      <c r="A14" s="61" t="s">
        <v>43</v>
      </c>
      <c r="B14" s="62" t="s">
        <v>44</v>
      </c>
      <c r="C14" s="63" t="s">
        <v>45</v>
      </c>
      <c r="D14" s="64" t="s">
        <v>46</v>
      </c>
      <c r="E14" s="65" t="n">
        <f aca="false">T14</f>
        <v>0</v>
      </c>
      <c r="F14" s="66" t="n">
        <f aca="false">Orçamentaria!F14</f>
        <v>1670.48</v>
      </c>
      <c r="G14" s="67" t="n">
        <f aca="false">TRUNC(F14+(F14*$H$9),2)</f>
        <v>2174.46</v>
      </c>
      <c r="H14" s="68" t="n">
        <f aca="false">TRUNC(E14*G14,2)</f>
        <v>0</v>
      </c>
      <c r="I14" s="69" t="n">
        <f aca="false">H14/$H$81</f>
        <v>0</v>
      </c>
      <c r="K14" s="31" t="n">
        <v>1</v>
      </c>
      <c r="L14" s="31" t="n">
        <v>0</v>
      </c>
      <c r="M14" s="74" t="n">
        <v>0</v>
      </c>
      <c r="N14" s="74" t="n">
        <v>0</v>
      </c>
      <c r="O14" s="74" t="n">
        <v>0</v>
      </c>
      <c r="P14" s="74" t="n">
        <v>0</v>
      </c>
      <c r="Q14" s="74" t="n">
        <v>0</v>
      </c>
      <c r="R14" s="74" t="n">
        <v>0</v>
      </c>
      <c r="S14" s="74" t="n">
        <v>0</v>
      </c>
      <c r="T14" s="74" t="n">
        <v>0</v>
      </c>
      <c r="U14" s="74" t="n">
        <v>0</v>
      </c>
      <c r="V14" s="74" t="n">
        <v>0</v>
      </c>
      <c r="W14" s="74" t="n">
        <v>0</v>
      </c>
      <c r="X14" s="74" t="n">
        <v>0</v>
      </c>
    </row>
    <row r="15" customFormat="false" ht="25.5" hidden="false" customHeight="false" outlineLevel="0" collapsed="false">
      <c r="A15" s="61" t="s">
        <v>47</v>
      </c>
      <c r="B15" s="62" t="s">
        <v>48</v>
      </c>
      <c r="C15" s="63" t="s">
        <v>49</v>
      </c>
      <c r="D15" s="64" t="s">
        <v>50</v>
      </c>
      <c r="E15" s="65" t="n">
        <f aca="false">T15</f>
        <v>0</v>
      </c>
      <c r="F15" s="66" t="n">
        <f aca="false">Orçamentaria!F15</f>
        <v>1858.45</v>
      </c>
      <c r="G15" s="67" t="n">
        <f aca="false">TRUNC(F15+(F15*$H$9),2)</f>
        <v>2419.14</v>
      </c>
      <c r="H15" s="68" t="n">
        <f aca="false">TRUNC(E15*G15,2)</f>
        <v>0</v>
      </c>
      <c r="I15" s="69" t="n">
        <f aca="false">H15/$H$81</f>
        <v>0</v>
      </c>
      <c r="K15" s="31" t="n">
        <v>3</v>
      </c>
      <c r="L15" s="31" t="n">
        <v>0</v>
      </c>
      <c r="M15" s="74" t="n">
        <v>0</v>
      </c>
      <c r="N15" s="74" t="n">
        <v>0</v>
      </c>
      <c r="O15" s="74" t="n">
        <v>0</v>
      </c>
      <c r="P15" s="74" t="n">
        <v>0</v>
      </c>
      <c r="Q15" s="74" t="n">
        <v>0</v>
      </c>
      <c r="R15" s="74" t="n">
        <v>0</v>
      </c>
      <c r="S15" s="74" t="n">
        <v>0</v>
      </c>
      <c r="T15" s="74" t="n">
        <v>0</v>
      </c>
      <c r="U15" s="74" t="n">
        <v>0</v>
      </c>
      <c r="V15" s="74" t="n">
        <v>0</v>
      </c>
      <c r="W15" s="74" t="n">
        <v>0</v>
      </c>
      <c r="X15" s="74" t="n">
        <v>0</v>
      </c>
    </row>
    <row r="16" customFormat="false" ht="12.8" hidden="false" customHeight="false" outlineLevel="0" collapsed="false">
      <c r="A16" s="61" t="s">
        <v>51</v>
      </c>
      <c r="B16" s="75" t="n">
        <v>34498</v>
      </c>
      <c r="C16" s="63" t="s">
        <v>198</v>
      </c>
      <c r="D16" s="64" t="s">
        <v>46</v>
      </c>
      <c r="E16" s="65" t="n">
        <f aca="false">T16</f>
        <v>0</v>
      </c>
      <c r="F16" s="66" t="n">
        <f aca="false">Orçamentaria!F16</f>
        <v>118.07</v>
      </c>
      <c r="G16" s="67" t="n">
        <f aca="false">TRUNC(F16+(F16*$H$9),2)</f>
        <v>153.69</v>
      </c>
      <c r="H16" s="68" t="n">
        <f aca="false">TRUNC(E16*G16,2)</f>
        <v>0</v>
      </c>
      <c r="I16" s="69" t="n">
        <f aca="false">H16/$H$81</f>
        <v>0</v>
      </c>
      <c r="K16" s="31" t="n">
        <v>100</v>
      </c>
      <c r="L16" s="31" t="n">
        <v>0</v>
      </c>
      <c r="M16" s="74" t="n">
        <v>0</v>
      </c>
      <c r="N16" s="74" t="n">
        <v>0</v>
      </c>
      <c r="O16" s="74" t="n">
        <v>0</v>
      </c>
      <c r="P16" s="74" t="n">
        <v>0</v>
      </c>
      <c r="Q16" s="74" t="n">
        <v>0</v>
      </c>
      <c r="R16" s="74" t="n">
        <v>0</v>
      </c>
      <c r="S16" s="74" t="n">
        <v>0</v>
      </c>
      <c r="T16" s="74" t="n">
        <v>0</v>
      </c>
      <c r="U16" s="74" t="n">
        <v>0</v>
      </c>
      <c r="V16" s="74" t="n">
        <v>0</v>
      </c>
      <c r="W16" s="74" t="n">
        <v>0</v>
      </c>
      <c r="X16" s="74" t="n">
        <v>0</v>
      </c>
    </row>
    <row r="17" customFormat="false" ht="12.75" hidden="false" customHeight="false" outlineLevel="0" collapsed="false">
      <c r="A17" s="61" t="s">
        <v>53</v>
      </c>
      <c r="B17" s="75" t="s">
        <v>54</v>
      </c>
      <c r="C17" s="63" t="s">
        <v>55</v>
      </c>
      <c r="D17" s="64" t="s">
        <v>46</v>
      </c>
      <c r="E17" s="65" t="n">
        <f aca="false">T17</f>
        <v>0</v>
      </c>
      <c r="F17" s="66" t="n">
        <f aca="false">Orçamentaria!F17</f>
        <v>480</v>
      </c>
      <c r="G17" s="67" t="n">
        <f aca="false">TRUNC(F17+(F17*$H$9),2)</f>
        <v>624.81</v>
      </c>
      <c r="H17" s="68" t="n">
        <f aca="false">TRUNC(E17*G17,2)</f>
        <v>0</v>
      </c>
      <c r="I17" s="69" t="n">
        <f aca="false">H17/$H$81</f>
        <v>0</v>
      </c>
      <c r="K17" s="31" t="n">
        <v>28</v>
      </c>
      <c r="L17" s="31" t="n">
        <v>0</v>
      </c>
      <c r="M17" s="74" t="n">
        <v>0</v>
      </c>
      <c r="N17" s="74" t="n">
        <v>0</v>
      </c>
      <c r="O17" s="74" t="n">
        <v>0</v>
      </c>
      <c r="P17" s="74" t="n">
        <v>0</v>
      </c>
      <c r="Q17" s="74" t="n">
        <v>0</v>
      </c>
      <c r="R17" s="74" t="n">
        <v>0</v>
      </c>
      <c r="S17" s="74" t="n">
        <v>0</v>
      </c>
      <c r="T17" s="74" t="n">
        <v>0</v>
      </c>
      <c r="U17" s="74" t="n">
        <v>0</v>
      </c>
      <c r="V17" s="74" t="n">
        <v>0</v>
      </c>
      <c r="W17" s="74" t="n">
        <v>0</v>
      </c>
      <c r="X17" s="74" t="n">
        <v>0</v>
      </c>
    </row>
    <row r="18" customFormat="false" ht="12.75" hidden="false" customHeight="false" outlineLevel="0" collapsed="false">
      <c r="A18" s="44" t="n">
        <v>2</v>
      </c>
      <c r="B18" s="45"/>
      <c r="C18" s="46" t="s">
        <v>56</v>
      </c>
      <c r="D18" s="47"/>
      <c r="E18" s="48"/>
      <c r="F18" s="49"/>
      <c r="G18" s="50"/>
      <c r="H18" s="51" t="n">
        <f aca="false">SUM(H19:H22)</f>
        <v>938222.527</v>
      </c>
      <c r="I18" s="77"/>
      <c r="K18" s="31"/>
      <c r="L18" s="31"/>
      <c r="M18" s="74"/>
      <c r="N18" s="74"/>
      <c r="O18" s="74"/>
      <c r="P18" s="74"/>
      <c r="Q18" s="74"/>
      <c r="R18" s="74"/>
      <c r="S18" s="74"/>
      <c r="T18" s="74"/>
      <c r="U18" s="74"/>
      <c r="V18" s="74"/>
      <c r="W18" s="74"/>
      <c r="X18" s="74"/>
    </row>
    <row r="19" customFormat="false" ht="12.75" hidden="false" customHeight="false" outlineLevel="0" collapsed="false">
      <c r="A19" s="61" t="s">
        <v>57</v>
      </c>
      <c r="B19" s="75" t="n">
        <v>4011353</v>
      </c>
      <c r="C19" s="63" t="s">
        <v>58</v>
      </c>
      <c r="D19" s="64" t="s">
        <v>50</v>
      </c>
      <c r="E19" s="65" t="n">
        <f aca="false">T19</f>
        <v>8199.2</v>
      </c>
      <c r="F19" s="66" t="n">
        <f aca="false">Orçamentaria!F19</f>
        <v>0.27</v>
      </c>
      <c r="G19" s="67" t="n">
        <f aca="false">TRUNC(F19+(F19*$H$9),2)</f>
        <v>0.35</v>
      </c>
      <c r="H19" s="68" t="n">
        <f aca="false">TRUNC(E19*G19,2)</f>
        <v>2869.72</v>
      </c>
      <c r="I19" s="69" t="n">
        <f aca="false">H19/$H$81</f>
        <v>0.00294004422014115</v>
      </c>
      <c r="K19" s="31" t="n">
        <v>0</v>
      </c>
      <c r="L19" s="31" t="n">
        <v>0</v>
      </c>
      <c r="M19" s="74" t="n">
        <v>1078.27</v>
      </c>
      <c r="N19" s="74" t="n">
        <v>3602.41</v>
      </c>
      <c r="O19" s="74" t="n">
        <v>1145.13</v>
      </c>
      <c r="P19" s="74" t="n">
        <v>832.32</v>
      </c>
      <c r="Q19" s="74" t="n">
        <v>3653.56</v>
      </c>
      <c r="R19" s="74" t="n">
        <v>1314.79</v>
      </c>
      <c r="S19" s="74" t="n">
        <v>3998.88</v>
      </c>
      <c r="T19" s="74" t="n">
        <v>8199.2</v>
      </c>
      <c r="U19" s="74" t="n">
        <v>0</v>
      </c>
      <c r="V19" s="74" t="n">
        <v>0</v>
      </c>
      <c r="W19" s="74" t="n">
        <v>0</v>
      </c>
      <c r="X19" s="74" t="n">
        <v>0</v>
      </c>
    </row>
    <row r="20" customFormat="false" ht="38.25" hidden="false" customHeight="false" outlineLevel="0" collapsed="false">
      <c r="A20" s="61" t="s">
        <v>59</v>
      </c>
      <c r="B20" s="75" t="n">
        <v>102330</v>
      </c>
      <c r="C20" s="63" t="s">
        <v>60</v>
      </c>
      <c r="D20" s="64" t="s">
        <v>61</v>
      </c>
      <c r="E20" s="65" t="n">
        <f aca="false">T20</f>
        <v>118.4210456</v>
      </c>
      <c r="F20" s="66" t="n">
        <f aca="false">Orçamentaria!F20</f>
        <v>1.39</v>
      </c>
      <c r="G20" s="67" t="n">
        <f aca="false">TRUNC(F20+(F20*$H$9),2)</f>
        <v>1.8</v>
      </c>
      <c r="H20" s="68" t="n">
        <f aca="false">TRUNC(E20*G20,3)</f>
        <v>213.157</v>
      </c>
      <c r="I20" s="69" t="n">
        <f aca="false">H20/$H$81</f>
        <v>0.000218380540900376</v>
      </c>
      <c r="K20" s="31" t="n">
        <v>0</v>
      </c>
      <c r="L20" s="31" t="n">
        <v>0</v>
      </c>
      <c r="M20" s="74" t="n">
        <v>15.410095705</v>
      </c>
      <c r="N20" s="74" t="n">
        <v>51.483842515</v>
      </c>
      <c r="O20" s="74" t="n">
        <v>16.42345446</v>
      </c>
      <c r="P20" s="74" t="n">
        <v>11.9791656</v>
      </c>
      <c r="Q20" s="74" t="n">
        <v>52.5838623</v>
      </c>
      <c r="R20" s="74" t="n">
        <v>18.790321285</v>
      </c>
      <c r="S20" s="74" t="n">
        <v>57.75582384</v>
      </c>
      <c r="T20" s="74" t="n">
        <v>118.4210456</v>
      </c>
      <c r="U20" s="74" t="n">
        <v>0</v>
      </c>
      <c r="V20" s="74" t="n">
        <v>0</v>
      </c>
      <c r="W20" s="74" t="n">
        <v>0</v>
      </c>
      <c r="X20" s="74" t="n">
        <v>0</v>
      </c>
    </row>
    <row r="21" customFormat="false" ht="38.25" hidden="false" customHeight="false" outlineLevel="0" collapsed="false">
      <c r="A21" s="61" t="s">
        <v>62</v>
      </c>
      <c r="B21" s="75" t="n">
        <v>95995</v>
      </c>
      <c r="C21" s="63" t="s">
        <v>63</v>
      </c>
      <c r="D21" s="64" t="s">
        <v>64</v>
      </c>
      <c r="E21" s="65" t="n">
        <f aca="false">T21</f>
        <v>368.964</v>
      </c>
      <c r="F21" s="66" t="n">
        <f aca="false">Orçamentaria!F21</f>
        <v>1878.3</v>
      </c>
      <c r="G21" s="67" t="n">
        <f aca="false">TRUNC(F21+(F21*$H$9),5)</f>
        <v>2444.98311</v>
      </c>
      <c r="H21" s="68" t="n">
        <f aca="false">TRUNC(E21*G21,2)</f>
        <v>902110.74</v>
      </c>
      <c r="I21" s="69" t="n">
        <f aca="false">H21/$H$81</f>
        <v>0.924217508002262</v>
      </c>
      <c r="K21" s="31" t="n">
        <v>0</v>
      </c>
      <c r="L21" s="31" t="n">
        <v>0</v>
      </c>
      <c r="M21" s="74" t="n">
        <v>48.52215</v>
      </c>
      <c r="N21" s="74" t="n">
        <v>162.10845</v>
      </c>
      <c r="O21" s="74" t="n">
        <v>51.53085</v>
      </c>
      <c r="P21" s="74" t="n">
        <v>37.4544</v>
      </c>
      <c r="Q21" s="74" t="n">
        <v>164.4102</v>
      </c>
      <c r="R21" s="74" t="n">
        <v>59.16555</v>
      </c>
      <c r="S21" s="74" t="n">
        <v>179.9496</v>
      </c>
      <c r="T21" s="74" t="n">
        <v>368.964</v>
      </c>
      <c r="U21" s="74" t="n">
        <v>0</v>
      </c>
      <c r="V21" s="74" t="n">
        <v>0</v>
      </c>
      <c r="W21" s="74" t="n">
        <v>0</v>
      </c>
      <c r="X21" s="74" t="n">
        <v>0</v>
      </c>
    </row>
    <row r="22" customFormat="false" ht="38.25" hidden="false" customHeight="false" outlineLevel="0" collapsed="false">
      <c r="A22" s="61" t="s">
        <v>65</v>
      </c>
      <c r="B22" s="75" t="n">
        <v>95875</v>
      </c>
      <c r="C22" s="63" t="s">
        <v>66</v>
      </c>
      <c r="D22" s="64" t="s">
        <v>67</v>
      </c>
      <c r="E22" s="65" t="n">
        <f aca="false">T22</f>
        <v>10552.37</v>
      </c>
      <c r="F22" s="66" t="n">
        <f aca="false">Orçamentaria!F22</f>
        <v>2.41</v>
      </c>
      <c r="G22" s="67" t="n">
        <f aca="false">TRUNC(F22+(F22*$H$9),2)</f>
        <v>3.13</v>
      </c>
      <c r="H22" s="68" t="n">
        <f aca="false">TRUNC(E22*G22,2)</f>
        <v>33028.91</v>
      </c>
      <c r="I22" s="69" t="n">
        <f aca="false">H22/$H$81</f>
        <v>0.033838303368643</v>
      </c>
      <c r="K22" s="31" t="n">
        <v>0</v>
      </c>
      <c r="L22" s="31" t="n">
        <v>0</v>
      </c>
      <c r="M22" s="74" t="n">
        <v>1373.18</v>
      </c>
      <c r="N22" s="74" t="n">
        <v>4587.67</v>
      </c>
      <c r="O22" s="74" t="n">
        <v>1463.48</v>
      </c>
      <c r="P22" s="74" t="n">
        <v>1067.45</v>
      </c>
      <c r="Q22" s="74" t="n">
        <v>4685.69</v>
      </c>
      <c r="R22" s="74" t="n">
        <v>1674.39</v>
      </c>
      <c r="S22" s="74" t="n">
        <v>5146.55856</v>
      </c>
      <c r="T22" s="74" t="n">
        <v>10552.37</v>
      </c>
      <c r="U22" s="74" t="n">
        <v>0</v>
      </c>
      <c r="V22" s="74" t="n">
        <v>0</v>
      </c>
      <c r="W22" s="74" t="n">
        <v>0</v>
      </c>
      <c r="X22" s="74" t="n">
        <v>0</v>
      </c>
    </row>
    <row r="23" customFormat="false" ht="12.75" hidden="false" customHeight="false" outlineLevel="0" collapsed="false">
      <c r="A23" s="44" t="n">
        <v>3</v>
      </c>
      <c r="B23" s="45"/>
      <c r="C23" s="46" t="s">
        <v>68</v>
      </c>
      <c r="D23" s="47"/>
      <c r="E23" s="48"/>
      <c r="F23" s="49"/>
      <c r="G23" s="50" t="n">
        <v>0</v>
      </c>
      <c r="H23" s="51" t="n">
        <f aca="false">SUM(H25:H63)</f>
        <v>0</v>
      </c>
      <c r="I23" s="59"/>
      <c r="K23" s="31"/>
      <c r="L23" s="31"/>
      <c r="M23" s="74"/>
      <c r="N23" s="74"/>
      <c r="O23" s="74"/>
      <c r="P23" s="74"/>
      <c r="Q23" s="74"/>
      <c r="R23" s="74"/>
      <c r="S23" s="74"/>
      <c r="T23" s="74"/>
      <c r="U23" s="74"/>
      <c r="V23" s="74"/>
      <c r="W23" s="74"/>
      <c r="X23" s="74"/>
    </row>
    <row r="24" s="4" customFormat="true" ht="12.75" hidden="false" customHeight="true" outlineLevel="0" collapsed="false">
      <c r="A24" s="53" t="s">
        <v>69</v>
      </c>
      <c r="B24" s="54"/>
      <c r="C24" s="55" t="s">
        <v>70</v>
      </c>
      <c r="D24" s="54"/>
      <c r="E24" s="56"/>
      <c r="F24" s="57"/>
      <c r="G24" s="57" t="n">
        <f aca="false">SUM(H25:H32)</f>
        <v>0</v>
      </c>
      <c r="H24" s="58" t="n">
        <v>0</v>
      </c>
      <c r="I24" s="59"/>
      <c r="K24" s="31"/>
      <c r="L24" s="31"/>
      <c r="M24" s="52"/>
      <c r="N24" s="52"/>
      <c r="O24" s="52"/>
      <c r="P24" s="52"/>
      <c r="Q24" s="52"/>
      <c r="R24" s="52"/>
      <c r="S24" s="52"/>
      <c r="T24" s="52"/>
      <c r="U24" s="52"/>
      <c r="V24" s="52"/>
      <c r="W24" s="52"/>
      <c r="X24" s="52"/>
    </row>
    <row r="25" customFormat="false" ht="25.5" hidden="false" customHeight="false" outlineLevel="0" collapsed="false">
      <c r="A25" s="61" t="s">
        <v>71</v>
      </c>
      <c r="B25" s="78" t="n">
        <v>97636</v>
      </c>
      <c r="C25" s="63" t="s">
        <v>72</v>
      </c>
      <c r="D25" s="64" t="s">
        <v>50</v>
      </c>
      <c r="E25" s="65" t="n">
        <f aca="false">T25</f>
        <v>0</v>
      </c>
      <c r="F25" s="66" t="n">
        <f aca="false">Orçamentaria!F25</f>
        <v>21.36</v>
      </c>
      <c r="G25" s="67" t="n">
        <f aca="false">TRUNC(F25+(F25*$H$9),2)</f>
        <v>27.8</v>
      </c>
      <c r="H25" s="68" t="n">
        <f aca="false">TRUNC(E25*G25,2)</f>
        <v>0</v>
      </c>
      <c r="I25" s="69" t="n">
        <f aca="false">H25/$H$81</f>
        <v>0</v>
      </c>
      <c r="K25" s="31" t="n">
        <v>0</v>
      </c>
      <c r="L25" s="31" t="n">
        <v>0</v>
      </c>
      <c r="M25" s="74" t="n">
        <v>0</v>
      </c>
      <c r="N25" s="74" t="n">
        <v>0</v>
      </c>
      <c r="O25" s="74" t="n">
        <v>0</v>
      </c>
      <c r="P25" s="74" t="n">
        <v>0</v>
      </c>
      <c r="Q25" s="74" t="n">
        <v>0</v>
      </c>
      <c r="R25" s="74" t="n">
        <v>0</v>
      </c>
      <c r="S25" s="74" t="n">
        <v>0</v>
      </c>
      <c r="T25" s="74" t="n">
        <v>0</v>
      </c>
      <c r="U25" s="74" t="n">
        <v>1452.21</v>
      </c>
      <c r="V25" s="74" t="n">
        <v>511.5</v>
      </c>
      <c r="W25" s="74" t="n">
        <v>112.86</v>
      </c>
      <c r="X25" s="74" t="n">
        <v>0</v>
      </c>
    </row>
    <row r="26" customFormat="false" ht="12.75" hidden="false" customHeight="false" outlineLevel="0" collapsed="false">
      <c r="A26" s="61" t="s">
        <v>73</v>
      </c>
      <c r="B26" s="78" t="s">
        <v>74</v>
      </c>
      <c r="C26" s="63" t="s">
        <v>75</v>
      </c>
      <c r="D26" s="64" t="s">
        <v>76</v>
      </c>
      <c r="E26" s="65" t="n">
        <f aca="false">T26</f>
        <v>0</v>
      </c>
      <c r="F26" s="66" t="n">
        <f aca="false">Orçamentaria!F26</f>
        <v>7.75</v>
      </c>
      <c r="G26" s="67" t="n">
        <f aca="false">TRUNC(F26+(F26*$H$9),2)</f>
        <v>10.08</v>
      </c>
      <c r="H26" s="68" t="n">
        <f aca="false">TRUNC(E26*G26,2)</f>
        <v>0</v>
      </c>
      <c r="I26" s="69" t="n">
        <f aca="false">H26/$H$81</f>
        <v>0</v>
      </c>
      <c r="K26" s="31" t="n">
        <v>0</v>
      </c>
      <c r="L26" s="31" t="n">
        <v>0</v>
      </c>
      <c r="M26" s="74" t="n">
        <v>0</v>
      </c>
      <c r="N26" s="74" t="n">
        <v>0</v>
      </c>
      <c r="O26" s="74" t="n">
        <v>0</v>
      </c>
      <c r="P26" s="74" t="n">
        <v>0</v>
      </c>
      <c r="Q26" s="74" t="n">
        <v>0</v>
      </c>
      <c r="R26" s="74" t="n">
        <v>0</v>
      </c>
      <c r="S26" s="74" t="n">
        <v>0</v>
      </c>
      <c r="T26" s="74" t="n">
        <v>0</v>
      </c>
      <c r="U26" s="74" t="n">
        <v>56.25</v>
      </c>
      <c r="V26" s="74" t="n">
        <v>31.5</v>
      </c>
      <c r="W26" s="74" t="n">
        <v>9</v>
      </c>
      <c r="X26" s="74" t="n">
        <v>0</v>
      </c>
    </row>
    <row r="27" customFormat="false" ht="38.25" hidden="false" customHeight="false" outlineLevel="0" collapsed="false">
      <c r="A27" s="61" t="s">
        <v>77</v>
      </c>
      <c r="B27" s="78" t="n">
        <v>98525</v>
      </c>
      <c r="C27" s="63" t="s">
        <v>78</v>
      </c>
      <c r="D27" s="64" t="s">
        <v>50</v>
      </c>
      <c r="E27" s="65" t="n">
        <f aca="false">T27</f>
        <v>0</v>
      </c>
      <c r="F27" s="66" t="n">
        <f aca="false">Orçamentaria!F27</f>
        <v>0.64</v>
      </c>
      <c r="G27" s="67" t="n">
        <f aca="false">TRUNC(F27+(F27*$H$9),2)</f>
        <v>0.83</v>
      </c>
      <c r="H27" s="68" t="n">
        <f aca="false">TRUNC(E27*G27,2)</f>
        <v>0</v>
      </c>
      <c r="I27" s="69" t="n">
        <f aca="false">H27/$H$81</f>
        <v>0</v>
      </c>
      <c r="K27" s="31" t="n">
        <v>0</v>
      </c>
      <c r="L27" s="31" t="n">
        <v>0</v>
      </c>
      <c r="M27" s="74" t="n">
        <v>0</v>
      </c>
      <c r="N27" s="74" t="n">
        <v>0</v>
      </c>
      <c r="O27" s="74" t="n">
        <v>0</v>
      </c>
      <c r="P27" s="74" t="n">
        <v>0</v>
      </c>
      <c r="Q27" s="74" t="n">
        <v>0</v>
      </c>
      <c r="R27" s="74" t="n">
        <v>0</v>
      </c>
      <c r="S27" s="74" t="n">
        <v>0</v>
      </c>
      <c r="T27" s="74" t="n">
        <v>0</v>
      </c>
      <c r="U27" s="74" t="n">
        <v>0</v>
      </c>
      <c r="V27" s="74" t="n">
        <v>0</v>
      </c>
      <c r="W27" s="74" t="n">
        <v>70.42</v>
      </c>
      <c r="X27" s="74" t="n">
        <v>0</v>
      </c>
    </row>
    <row r="28" customFormat="false" ht="51" hidden="false" customHeight="false" outlineLevel="0" collapsed="false">
      <c r="A28" s="61" t="s">
        <v>79</v>
      </c>
      <c r="B28" s="75" t="s">
        <v>80</v>
      </c>
      <c r="C28" s="63" t="s">
        <v>81</v>
      </c>
      <c r="D28" s="64" t="s">
        <v>82</v>
      </c>
      <c r="E28" s="65" t="n">
        <f aca="false">T28</f>
        <v>0</v>
      </c>
      <c r="F28" s="66" t="n">
        <f aca="false">Orçamentaria!F28</f>
        <v>232.29</v>
      </c>
      <c r="G28" s="67" t="n">
        <f aca="false">TRUNC(F28+(F28*$H$9),2)</f>
        <v>302.37</v>
      </c>
      <c r="H28" s="68" t="n">
        <f aca="false">TRUNC(E28*G28,2)</f>
        <v>0</v>
      </c>
      <c r="I28" s="69" t="n">
        <f aca="false">H28/$H$81</f>
        <v>0</v>
      </c>
      <c r="K28" s="31" t="n">
        <v>0</v>
      </c>
      <c r="L28" s="31" t="n">
        <v>0</v>
      </c>
      <c r="M28" s="74" t="n">
        <v>0</v>
      </c>
      <c r="N28" s="74" t="n">
        <v>0</v>
      </c>
      <c r="O28" s="74" t="n">
        <v>0</v>
      </c>
      <c r="P28" s="74" t="n">
        <v>0</v>
      </c>
      <c r="Q28" s="74" t="n">
        <v>0</v>
      </c>
      <c r="R28" s="74" t="n">
        <v>0</v>
      </c>
      <c r="S28" s="74" t="n">
        <v>0</v>
      </c>
      <c r="T28" s="74" t="n">
        <v>0</v>
      </c>
      <c r="U28" s="74" t="n">
        <v>2.81</v>
      </c>
      <c r="V28" s="74" t="n">
        <v>1.58</v>
      </c>
      <c r="W28" s="74" t="n">
        <v>0.45</v>
      </c>
      <c r="X28" s="74" t="n">
        <v>0</v>
      </c>
    </row>
    <row r="29" customFormat="false" ht="25.5" hidden="false" customHeight="false" outlineLevel="0" collapsed="false">
      <c r="A29" s="61" t="s">
        <v>83</v>
      </c>
      <c r="B29" s="75" t="n">
        <v>1600404</v>
      </c>
      <c r="C29" s="63" t="s">
        <v>84</v>
      </c>
      <c r="D29" s="64" t="s">
        <v>85</v>
      </c>
      <c r="E29" s="65" t="n">
        <f aca="false">T29</f>
        <v>0</v>
      </c>
      <c r="F29" s="66" t="n">
        <f aca="false">Orçamentaria!F29</f>
        <v>9.74</v>
      </c>
      <c r="G29" s="67" t="n">
        <f aca="false">TRUNC(F29+(F29*$H$9),2)</f>
        <v>12.67</v>
      </c>
      <c r="H29" s="68" t="n">
        <f aca="false">TRUNC(E29*G29,2)</f>
        <v>0</v>
      </c>
      <c r="I29" s="69" t="n">
        <f aca="false">H29/$H$81</f>
        <v>0</v>
      </c>
      <c r="K29" s="31" t="n">
        <v>0</v>
      </c>
      <c r="L29" s="31" t="n">
        <v>0</v>
      </c>
      <c r="M29" s="74" t="n">
        <v>0</v>
      </c>
      <c r="N29" s="74" t="n">
        <v>0</v>
      </c>
      <c r="O29" s="74" t="n">
        <v>0</v>
      </c>
      <c r="P29" s="74" t="n">
        <v>0</v>
      </c>
      <c r="Q29" s="74" t="n">
        <v>0</v>
      </c>
      <c r="R29" s="74" t="n">
        <v>0</v>
      </c>
      <c r="S29" s="74" t="n">
        <v>0</v>
      </c>
      <c r="T29" s="74" t="n">
        <v>0</v>
      </c>
      <c r="U29" s="74" t="n">
        <v>93.63</v>
      </c>
      <c r="V29" s="74" t="n">
        <v>273.88</v>
      </c>
      <c r="W29" s="74" t="n">
        <v>0</v>
      </c>
      <c r="X29" s="74" t="n">
        <v>0</v>
      </c>
    </row>
    <row r="30" customFormat="false" ht="51" hidden="false" customHeight="false" outlineLevel="0" collapsed="false">
      <c r="A30" s="61" t="s">
        <v>86</v>
      </c>
      <c r="B30" s="75" t="n">
        <v>100973</v>
      </c>
      <c r="C30" s="63" t="s">
        <v>87</v>
      </c>
      <c r="D30" s="64" t="s">
        <v>64</v>
      </c>
      <c r="E30" s="65" t="n">
        <f aca="false">T30</f>
        <v>0</v>
      </c>
      <c r="F30" s="66" t="n">
        <f aca="false">Orçamentaria!F30</f>
        <v>8.76</v>
      </c>
      <c r="G30" s="67" t="n">
        <f aca="false">TRUNC(F30+(F30*$H$9),2)</f>
        <v>11.4</v>
      </c>
      <c r="H30" s="68" t="n">
        <f aca="false">TRUNC(E30*G30,2)</f>
        <v>0</v>
      </c>
      <c r="I30" s="69" t="n">
        <f aca="false">H30/$H$81</f>
        <v>0</v>
      </c>
      <c r="K30" s="31" t="n">
        <v>0</v>
      </c>
      <c r="L30" s="31" t="n">
        <v>0</v>
      </c>
      <c r="M30" s="74" t="n">
        <v>0</v>
      </c>
      <c r="N30" s="74" t="n">
        <v>0</v>
      </c>
      <c r="O30" s="74" t="n">
        <v>0</v>
      </c>
      <c r="P30" s="74" t="n">
        <v>0</v>
      </c>
      <c r="Q30" s="74" t="n">
        <v>0</v>
      </c>
      <c r="R30" s="74" t="n">
        <v>0</v>
      </c>
      <c r="S30" s="74" t="n">
        <v>0</v>
      </c>
      <c r="T30" s="74" t="n">
        <v>0</v>
      </c>
      <c r="U30" s="74" t="n">
        <v>126.92</v>
      </c>
      <c r="V30" s="74" t="n">
        <v>105.72</v>
      </c>
      <c r="W30" s="74" t="n">
        <v>8.87</v>
      </c>
      <c r="X30" s="74" t="n">
        <v>0</v>
      </c>
    </row>
    <row r="31" customFormat="false" ht="38.25" hidden="false" customHeight="false" outlineLevel="0" collapsed="false">
      <c r="A31" s="61" t="s">
        <v>88</v>
      </c>
      <c r="B31" s="75" t="n">
        <v>97914</v>
      </c>
      <c r="C31" s="63" t="s">
        <v>89</v>
      </c>
      <c r="D31" s="64" t="s">
        <v>67</v>
      </c>
      <c r="E31" s="65" t="n">
        <f aca="false">T31</f>
        <v>0</v>
      </c>
      <c r="F31" s="66" t="n">
        <f aca="false">Orçamentaria!F31</f>
        <v>2.9</v>
      </c>
      <c r="G31" s="67" t="n">
        <f aca="false">TRUNC(F31+(F31*$H$9),2)</f>
        <v>3.77</v>
      </c>
      <c r="H31" s="68" t="n">
        <f aca="false">TRUNC(E31*G31,2)</f>
        <v>0</v>
      </c>
      <c r="I31" s="69" t="n">
        <f aca="false">H31/$H$81</f>
        <v>0</v>
      </c>
      <c r="K31" s="31" t="n">
        <v>0</v>
      </c>
      <c r="L31" s="31" t="n">
        <v>0</v>
      </c>
      <c r="M31" s="74" t="n">
        <v>0</v>
      </c>
      <c r="N31" s="74" t="n">
        <v>0</v>
      </c>
      <c r="O31" s="74" t="n">
        <v>0</v>
      </c>
      <c r="P31" s="74" t="n">
        <v>0</v>
      </c>
      <c r="Q31" s="74" t="n">
        <v>0</v>
      </c>
      <c r="R31" s="74" t="n">
        <v>0</v>
      </c>
      <c r="S31" s="74" t="n">
        <v>0</v>
      </c>
      <c r="T31" s="74" t="n">
        <v>0</v>
      </c>
      <c r="U31" s="74" t="n">
        <v>259.93</v>
      </c>
      <c r="V31" s="74" t="n">
        <v>96.53</v>
      </c>
      <c r="W31" s="74" t="n">
        <v>22.18</v>
      </c>
      <c r="X31" s="74" t="n">
        <v>0</v>
      </c>
    </row>
    <row r="32" customFormat="false" ht="51" hidden="false" customHeight="false" outlineLevel="0" collapsed="false">
      <c r="A32" s="61" t="s">
        <v>90</v>
      </c>
      <c r="B32" s="75" t="n">
        <v>91283</v>
      </c>
      <c r="C32" s="63" t="s">
        <v>91</v>
      </c>
      <c r="D32" s="64" t="s">
        <v>92</v>
      </c>
      <c r="E32" s="65" t="n">
        <f aca="false">T32</f>
        <v>0</v>
      </c>
      <c r="F32" s="66" t="n">
        <f aca="false">Orçamentaria!F32</f>
        <v>10.58</v>
      </c>
      <c r="G32" s="67" t="n">
        <f aca="false">TRUNC(F32+(F32*$H$9),2)</f>
        <v>13.77</v>
      </c>
      <c r="H32" s="68" t="n">
        <f aca="false">TRUNC(E32*G32,2)</f>
        <v>0</v>
      </c>
      <c r="I32" s="69" t="n">
        <f aca="false">H32/$H$81</f>
        <v>0</v>
      </c>
      <c r="K32" s="31" t="n">
        <v>0</v>
      </c>
      <c r="L32" s="31" t="n">
        <v>0</v>
      </c>
      <c r="M32" s="74" t="n">
        <v>0</v>
      </c>
      <c r="N32" s="74" t="n">
        <v>0</v>
      </c>
      <c r="O32" s="74" t="n">
        <v>0</v>
      </c>
      <c r="P32" s="74" t="n">
        <v>0</v>
      </c>
      <c r="Q32" s="74" t="n">
        <v>0</v>
      </c>
      <c r="R32" s="74" t="n">
        <v>0</v>
      </c>
      <c r="S32" s="74" t="n">
        <v>0</v>
      </c>
      <c r="T32" s="74" t="n">
        <v>0</v>
      </c>
      <c r="U32" s="74" t="n">
        <v>0.8</v>
      </c>
      <c r="V32" s="74" t="n">
        <v>0.45</v>
      </c>
      <c r="W32" s="74" t="n">
        <v>0.13</v>
      </c>
      <c r="X32" s="74" t="n">
        <v>0</v>
      </c>
    </row>
    <row r="33" s="4" customFormat="true" ht="12.75" hidden="false" customHeight="true" outlineLevel="0" collapsed="false">
      <c r="A33" s="53" t="s">
        <v>93</v>
      </c>
      <c r="B33" s="54"/>
      <c r="C33" s="55" t="s">
        <v>94</v>
      </c>
      <c r="D33" s="54"/>
      <c r="E33" s="56"/>
      <c r="F33" s="57"/>
      <c r="G33" s="57" t="n">
        <f aca="false">SUM(H34:H41)</f>
        <v>0</v>
      </c>
      <c r="H33" s="58" t="n">
        <v>0</v>
      </c>
      <c r="I33" s="59"/>
      <c r="K33" s="31"/>
      <c r="L33" s="31"/>
      <c r="M33" s="52"/>
      <c r="N33" s="52"/>
      <c r="O33" s="52"/>
      <c r="P33" s="52"/>
      <c r="Q33" s="52"/>
      <c r="R33" s="52"/>
      <c r="S33" s="52"/>
      <c r="T33" s="52"/>
      <c r="U33" s="52"/>
      <c r="V33" s="52"/>
      <c r="W33" s="52"/>
      <c r="X33" s="52"/>
    </row>
    <row r="34" customFormat="false" ht="63.75" hidden="false" customHeight="false" outlineLevel="0" collapsed="false">
      <c r="A34" s="61" t="s">
        <v>95</v>
      </c>
      <c r="B34" s="75" t="n">
        <v>102306</v>
      </c>
      <c r="C34" s="63" t="s">
        <v>96</v>
      </c>
      <c r="D34" s="64" t="s">
        <v>64</v>
      </c>
      <c r="E34" s="65" t="n">
        <f aca="false">T34</f>
        <v>0</v>
      </c>
      <c r="F34" s="66" t="n">
        <f aca="false">Orçamentaria!F34</f>
        <v>12.79</v>
      </c>
      <c r="G34" s="67" t="n">
        <f aca="false">TRUNC(F34+(F34*$H$9),2)</f>
        <v>16.64</v>
      </c>
      <c r="H34" s="68" t="n">
        <f aca="false">TRUNC(E34*G34,2)</f>
        <v>0</v>
      </c>
      <c r="I34" s="69" t="n">
        <f aca="false">H34/$H$81</f>
        <v>0</v>
      </c>
      <c r="K34" s="31" t="n">
        <v>0</v>
      </c>
      <c r="L34" s="31" t="n">
        <v>0</v>
      </c>
      <c r="M34" s="74" t="n">
        <v>0</v>
      </c>
      <c r="N34" s="74" t="n">
        <v>0</v>
      </c>
      <c r="O34" s="74" t="n">
        <v>0</v>
      </c>
      <c r="P34" s="74" t="n">
        <v>0</v>
      </c>
      <c r="Q34" s="74" t="n">
        <v>0</v>
      </c>
      <c r="R34" s="74" t="n">
        <v>0</v>
      </c>
      <c r="S34" s="74" t="n">
        <v>0</v>
      </c>
      <c r="T34" s="74" t="n">
        <v>0</v>
      </c>
      <c r="U34" s="74" t="n">
        <v>105</v>
      </c>
      <c r="V34" s="74" t="n">
        <v>58.8</v>
      </c>
      <c r="W34" s="74" t="n">
        <v>169.29</v>
      </c>
      <c r="X34" s="74" t="n">
        <v>0</v>
      </c>
    </row>
    <row r="35" customFormat="false" ht="63.75" hidden="false" customHeight="false" outlineLevel="0" collapsed="false">
      <c r="A35" s="61" t="s">
        <v>97</v>
      </c>
      <c r="B35" s="75" t="n">
        <v>102308</v>
      </c>
      <c r="C35" s="63" t="s">
        <v>98</v>
      </c>
      <c r="D35" s="64" t="s">
        <v>64</v>
      </c>
      <c r="E35" s="65" t="n">
        <f aca="false">T35</f>
        <v>0</v>
      </c>
      <c r="F35" s="66" t="n">
        <f aca="false">Orçamentaria!F35</f>
        <v>11.01</v>
      </c>
      <c r="G35" s="67" t="n">
        <f aca="false">TRUNC(F35+(F35*$H$9),2)</f>
        <v>14.33</v>
      </c>
      <c r="H35" s="68" t="n">
        <f aca="false">TRUNC(E35*G35,2)</f>
        <v>0</v>
      </c>
      <c r="I35" s="69" t="n">
        <f aca="false">H35/$H$81</f>
        <v>0</v>
      </c>
      <c r="K35" s="31" t="n">
        <v>0</v>
      </c>
      <c r="L35" s="31" t="n">
        <v>0</v>
      </c>
      <c r="M35" s="74" t="n">
        <v>0</v>
      </c>
      <c r="N35" s="74" t="n">
        <v>0</v>
      </c>
      <c r="O35" s="74" t="n">
        <v>0</v>
      </c>
      <c r="P35" s="74" t="n">
        <v>0</v>
      </c>
      <c r="Q35" s="74" t="n">
        <v>0</v>
      </c>
      <c r="R35" s="74" t="n">
        <v>0</v>
      </c>
      <c r="S35" s="74" t="n">
        <v>0</v>
      </c>
      <c r="T35" s="74" t="n">
        <v>0</v>
      </c>
      <c r="U35" s="74" t="n">
        <v>3455.53</v>
      </c>
      <c r="V35" s="74" t="n">
        <v>927.14</v>
      </c>
      <c r="W35" s="74" t="n">
        <v>0</v>
      </c>
      <c r="X35" s="74" t="n">
        <v>0</v>
      </c>
    </row>
    <row r="36" customFormat="false" ht="63.75" hidden="false" customHeight="false" outlineLevel="0" collapsed="false">
      <c r="A36" s="61" t="s">
        <v>99</v>
      </c>
      <c r="B36" s="75" t="n">
        <v>102309</v>
      </c>
      <c r="C36" s="63" t="s">
        <v>100</v>
      </c>
      <c r="D36" s="64" t="s">
        <v>64</v>
      </c>
      <c r="E36" s="65" t="n">
        <f aca="false">T36</f>
        <v>0</v>
      </c>
      <c r="F36" s="66" t="n">
        <f aca="false">Orçamentaria!F36</f>
        <v>10.42</v>
      </c>
      <c r="G36" s="67" t="n">
        <f aca="false">TRUNC(F36+(F36*$H$9),2)</f>
        <v>13.56</v>
      </c>
      <c r="H36" s="68" t="n">
        <f aca="false">TRUNC(E36*G36,2)</f>
        <v>0</v>
      </c>
      <c r="I36" s="69" t="n">
        <f aca="false">H36/$H$81</f>
        <v>0</v>
      </c>
      <c r="K36" s="31" t="n">
        <v>0</v>
      </c>
      <c r="L36" s="31" t="n">
        <v>0</v>
      </c>
      <c r="M36" s="74" t="n">
        <v>0</v>
      </c>
      <c r="N36" s="74" t="n">
        <v>0</v>
      </c>
      <c r="O36" s="74" t="n">
        <v>0</v>
      </c>
      <c r="P36" s="74" t="n">
        <v>0</v>
      </c>
      <c r="Q36" s="74" t="n">
        <v>0</v>
      </c>
      <c r="R36" s="74" t="n">
        <v>0</v>
      </c>
      <c r="S36" s="74" t="n">
        <v>0</v>
      </c>
      <c r="T36" s="74" t="n">
        <v>0</v>
      </c>
      <c r="U36" s="74" t="n">
        <v>0</v>
      </c>
      <c r="V36" s="74" t="n">
        <v>294.06</v>
      </c>
      <c r="W36" s="74" t="n">
        <v>0</v>
      </c>
      <c r="X36" s="74" t="n">
        <v>0</v>
      </c>
    </row>
    <row r="37" customFormat="false" ht="51" hidden="false" customHeight="false" outlineLevel="0" collapsed="false">
      <c r="A37" s="61" t="s">
        <v>101</v>
      </c>
      <c r="B37" s="75" t="n">
        <v>100978</v>
      </c>
      <c r="C37" s="63" t="s">
        <v>102</v>
      </c>
      <c r="D37" s="64" t="s">
        <v>64</v>
      </c>
      <c r="E37" s="65" t="n">
        <f aca="false">T37</f>
        <v>0</v>
      </c>
      <c r="F37" s="66" t="n">
        <f aca="false">Orçamentaria!F37</f>
        <v>6.8</v>
      </c>
      <c r="G37" s="67" t="n">
        <f aca="false">TRUNC(F37+(F37*$H$9),2)</f>
        <v>8.85</v>
      </c>
      <c r="H37" s="68" t="n">
        <f aca="false">TRUNC(E37*G37,2)</f>
        <v>0</v>
      </c>
      <c r="I37" s="69" t="n">
        <f aca="false">H37/$H$81</f>
        <v>0</v>
      </c>
      <c r="K37" s="31" t="n">
        <v>0</v>
      </c>
      <c r="L37" s="31" t="n">
        <v>0</v>
      </c>
      <c r="M37" s="74" t="n">
        <v>0</v>
      </c>
      <c r="N37" s="74" t="n">
        <v>0</v>
      </c>
      <c r="O37" s="74" t="n">
        <v>0</v>
      </c>
      <c r="P37" s="74" t="n">
        <v>0</v>
      </c>
      <c r="Q37" s="74" t="n">
        <v>0</v>
      </c>
      <c r="R37" s="74" t="n">
        <v>0</v>
      </c>
      <c r="S37" s="74" t="n">
        <v>0</v>
      </c>
      <c r="T37" s="74" t="n">
        <v>0</v>
      </c>
      <c r="U37" s="74" t="n">
        <v>1389.43</v>
      </c>
      <c r="V37" s="74" t="n">
        <v>496.43</v>
      </c>
      <c r="W37" s="74" t="n">
        <v>67.8</v>
      </c>
      <c r="X37" s="74" t="n">
        <v>0</v>
      </c>
    </row>
    <row r="38" customFormat="false" ht="38.25" hidden="false" customHeight="false" outlineLevel="0" collapsed="false">
      <c r="A38" s="61" t="s">
        <v>103</v>
      </c>
      <c r="B38" s="75" t="n">
        <v>95875</v>
      </c>
      <c r="C38" s="63" t="s">
        <v>66</v>
      </c>
      <c r="D38" s="64" t="s">
        <v>67</v>
      </c>
      <c r="E38" s="65" t="n">
        <f aca="false">T38</f>
        <v>0</v>
      </c>
      <c r="F38" s="66" t="n">
        <f aca="false">Orçamentaria!F38</f>
        <v>2.41</v>
      </c>
      <c r="G38" s="67" t="n">
        <f aca="false">TRUNC(F38+(F38*$H$9),2)</f>
        <v>3.13</v>
      </c>
      <c r="H38" s="68" t="n">
        <f aca="false">TRUNC(E38*G38,2)</f>
        <v>0</v>
      </c>
      <c r="I38" s="69" t="n">
        <f aca="false">H38/$H$81</f>
        <v>0</v>
      </c>
      <c r="K38" s="31" t="n">
        <v>0</v>
      </c>
      <c r="L38" s="31" t="n">
        <v>0</v>
      </c>
      <c r="M38" s="74" t="n">
        <v>0</v>
      </c>
      <c r="N38" s="74" t="n">
        <v>0</v>
      </c>
      <c r="O38" s="74" t="n">
        <v>0</v>
      </c>
      <c r="P38" s="74" t="n">
        <v>0</v>
      </c>
      <c r="Q38" s="74" t="n">
        <v>0</v>
      </c>
      <c r="R38" s="74" t="n">
        <v>0</v>
      </c>
      <c r="S38" s="74" t="n">
        <v>0</v>
      </c>
      <c r="T38" s="74" t="n">
        <v>0</v>
      </c>
      <c r="U38" s="74" t="n">
        <v>18201.47</v>
      </c>
      <c r="V38" s="74" t="n">
        <v>6503.25</v>
      </c>
      <c r="W38" s="74" t="n">
        <v>888.18</v>
      </c>
      <c r="X38" s="74" t="n">
        <v>0</v>
      </c>
    </row>
    <row r="39" customFormat="false" ht="25.5" hidden="false" customHeight="false" outlineLevel="0" collapsed="false">
      <c r="A39" s="61" t="s">
        <v>104</v>
      </c>
      <c r="B39" s="75" t="n">
        <v>93382</v>
      </c>
      <c r="C39" s="63" t="s">
        <v>105</v>
      </c>
      <c r="D39" s="64" t="s">
        <v>64</v>
      </c>
      <c r="E39" s="65" t="n">
        <f aca="false">T39</f>
        <v>0</v>
      </c>
      <c r="F39" s="66" t="n">
        <f aca="false">Orçamentaria!F39</f>
        <v>23.73</v>
      </c>
      <c r="G39" s="67" t="n">
        <f aca="false">TRUNC(F39+(F39*$H$9),2)</f>
        <v>30.88</v>
      </c>
      <c r="H39" s="68" t="n">
        <f aca="false">TRUNC(E39*G39,2)</f>
        <v>0</v>
      </c>
      <c r="I39" s="69" t="n">
        <f aca="false">H39/$H$81</f>
        <v>0</v>
      </c>
      <c r="K39" s="31" t="n">
        <v>0</v>
      </c>
      <c r="L39" s="31" t="n">
        <v>0</v>
      </c>
      <c r="M39" s="74" t="n">
        <v>0</v>
      </c>
      <c r="N39" s="74" t="n">
        <v>0</v>
      </c>
      <c r="O39" s="74" t="n">
        <v>0</v>
      </c>
      <c r="P39" s="74" t="n">
        <v>0</v>
      </c>
      <c r="Q39" s="74" t="n">
        <v>0</v>
      </c>
      <c r="R39" s="74" t="n">
        <v>0</v>
      </c>
      <c r="S39" s="74" t="n">
        <v>0</v>
      </c>
      <c r="T39" s="74" t="n">
        <v>0</v>
      </c>
      <c r="U39" s="74" t="n">
        <v>2491.74</v>
      </c>
      <c r="V39" s="74" t="n">
        <v>898.13</v>
      </c>
      <c r="W39" s="74" t="n">
        <v>117.14</v>
      </c>
      <c r="X39" s="74" t="n">
        <v>0</v>
      </c>
    </row>
    <row r="40" customFormat="false" ht="38.25" hidden="false" customHeight="false" outlineLevel="0" collapsed="false">
      <c r="A40" s="61" t="s">
        <v>106</v>
      </c>
      <c r="B40" s="75" t="n">
        <v>101579</v>
      </c>
      <c r="C40" s="63" t="s">
        <v>107</v>
      </c>
      <c r="D40" s="64" t="s">
        <v>50</v>
      </c>
      <c r="E40" s="65" t="n">
        <f aca="false">T40</f>
        <v>0</v>
      </c>
      <c r="F40" s="66" t="n">
        <f aca="false">Orçamentaria!F40</f>
        <v>48.03</v>
      </c>
      <c r="G40" s="67" t="n">
        <f aca="false">TRUNC(F40+(F40*$H$9),2)</f>
        <v>62.52</v>
      </c>
      <c r="H40" s="68" t="n">
        <f aca="false">TRUNC(E40*G40,2)</f>
        <v>0</v>
      </c>
      <c r="I40" s="69" t="n">
        <f aca="false">H40/$H$81</f>
        <v>0</v>
      </c>
      <c r="K40" s="31" t="n">
        <v>0</v>
      </c>
      <c r="L40" s="31" t="n">
        <v>0</v>
      </c>
      <c r="M40" s="74" t="n">
        <v>0</v>
      </c>
      <c r="N40" s="74" t="n">
        <v>0</v>
      </c>
      <c r="O40" s="74" t="n">
        <v>0</v>
      </c>
      <c r="P40" s="74" t="n">
        <v>0</v>
      </c>
      <c r="Q40" s="74" t="n">
        <v>0</v>
      </c>
      <c r="R40" s="74" t="n">
        <v>0</v>
      </c>
      <c r="S40" s="74" t="n">
        <v>0</v>
      </c>
      <c r="T40" s="74" t="n">
        <v>0</v>
      </c>
      <c r="U40" s="74" t="n">
        <v>3881.5</v>
      </c>
      <c r="V40" s="74" t="n">
        <v>993.59</v>
      </c>
      <c r="W40" s="74" t="n">
        <v>0</v>
      </c>
      <c r="X40" s="74" t="n">
        <v>0</v>
      </c>
    </row>
    <row r="41" customFormat="false" ht="38.25" hidden="false" customHeight="false" outlineLevel="0" collapsed="false">
      <c r="A41" s="61" t="s">
        <v>108</v>
      </c>
      <c r="B41" s="75" t="n">
        <v>101587</v>
      </c>
      <c r="C41" s="63" t="s">
        <v>109</v>
      </c>
      <c r="D41" s="64" t="s">
        <v>50</v>
      </c>
      <c r="E41" s="65" t="n">
        <f aca="false">T41</f>
        <v>0</v>
      </c>
      <c r="F41" s="66" t="n">
        <f aca="false">Orçamentaria!F41</f>
        <v>71.51</v>
      </c>
      <c r="G41" s="67" t="n">
        <f aca="false">TRUNC(F41+(F41*$H$9),2)</f>
        <v>93.08</v>
      </c>
      <c r="H41" s="68" t="n">
        <f aca="false">TRUNC(E41*G41,2)</f>
        <v>0</v>
      </c>
      <c r="I41" s="69" t="n">
        <f aca="false">H41/$H$81</f>
        <v>0</v>
      </c>
      <c r="K41" s="31" t="n">
        <v>0</v>
      </c>
      <c r="L41" s="31" t="n">
        <v>0</v>
      </c>
      <c r="M41" s="74" t="n">
        <v>0</v>
      </c>
      <c r="N41" s="74" t="n">
        <v>0</v>
      </c>
      <c r="O41" s="74" t="n">
        <v>0</v>
      </c>
      <c r="P41" s="74" t="n">
        <v>0</v>
      </c>
      <c r="Q41" s="74" t="n">
        <v>0</v>
      </c>
      <c r="R41" s="74" t="n">
        <v>0</v>
      </c>
      <c r="S41" s="74" t="n">
        <v>0</v>
      </c>
      <c r="T41" s="74" t="n">
        <v>0</v>
      </c>
      <c r="U41" s="74" t="n">
        <v>0</v>
      </c>
      <c r="V41" s="74" t="n">
        <v>283.02</v>
      </c>
      <c r="W41" s="74" t="n">
        <v>0</v>
      </c>
      <c r="X41" s="74" t="n">
        <v>0</v>
      </c>
    </row>
    <row r="42" s="4" customFormat="true" ht="12.75" hidden="false" customHeight="true" outlineLevel="0" collapsed="false">
      <c r="A42" s="53" t="s">
        <v>110</v>
      </c>
      <c r="B42" s="54"/>
      <c r="C42" s="55" t="s">
        <v>111</v>
      </c>
      <c r="D42" s="54"/>
      <c r="E42" s="56"/>
      <c r="F42" s="57"/>
      <c r="G42" s="57" t="n">
        <f aca="false">SUM(H43:H57)</f>
        <v>0</v>
      </c>
      <c r="H42" s="58" t="n">
        <v>0</v>
      </c>
      <c r="I42" s="59"/>
      <c r="K42" s="31"/>
      <c r="L42" s="31"/>
      <c r="M42" s="52"/>
      <c r="N42" s="52"/>
      <c r="O42" s="52"/>
      <c r="P42" s="52"/>
      <c r="Q42" s="52"/>
      <c r="R42" s="52"/>
      <c r="S42" s="52"/>
      <c r="T42" s="52"/>
      <c r="U42" s="52"/>
      <c r="V42" s="52"/>
      <c r="W42" s="52"/>
      <c r="X42" s="52"/>
    </row>
    <row r="43" customFormat="false" ht="51" hidden="false" customHeight="false" outlineLevel="0" collapsed="false">
      <c r="A43" s="61" t="s">
        <v>112</v>
      </c>
      <c r="B43" s="75" t="n">
        <v>92851</v>
      </c>
      <c r="C43" s="63" t="s">
        <v>113</v>
      </c>
      <c r="D43" s="64" t="s">
        <v>76</v>
      </c>
      <c r="E43" s="65" t="n">
        <f aca="false">T43</f>
        <v>0</v>
      </c>
      <c r="F43" s="66" t="n">
        <f aca="false">Orçamentaria!F43</f>
        <v>231.25</v>
      </c>
      <c r="G43" s="67" t="n">
        <f aca="false">TRUNC(F43*$H$9+F43,2)</f>
        <v>301.01</v>
      </c>
      <c r="H43" s="68" t="n">
        <f aca="false">TRUNC(E43*G43,2)</f>
        <v>0</v>
      </c>
      <c r="I43" s="69" t="n">
        <f aca="false">H43/$H$81</f>
        <v>0</v>
      </c>
      <c r="K43" s="31" t="n">
        <v>0</v>
      </c>
      <c r="L43" s="31" t="n">
        <v>0</v>
      </c>
      <c r="M43" s="74" t="n">
        <v>0</v>
      </c>
      <c r="N43" s="74" t="n">
        <v>0</v>
      </c>
      <c r="O43" s="74" t="n">
        <v>0</v>
      </c>
      <c r="P43" s="74" t="n">
        <v>0</v>
      </c>
      <c r="Q43" s="74" t="n">
        <v>0</v>
      </c>
      <c r="R43" s="74" t="n">
        <v>0</v>
      </c>
      <c r="S43" s="74" t="n">
        <v>0</v>
      </c>
      <c r="T43" s="74" t="n">
        <v>0</v>
      </c>
      <c r="U43" s="74" t="n">
        <v>70</v>
      </c>
      <c r="V43" s="74" t="n">
        <v>39.2</v>
      </c>
      <c r="W43" s="74" t="n">
        <v>112.86</v>
      </c>
      <c r="X43" s="74" t="n">
        <v>0</v>
      </c>
    </row>
    <row r="44" customFormat="false" ht="51" hidden="false" customHeight="false" outlineLevel="0" collapsed="false">
      <c r="A44" s="61" t="s">
        <v>114</v>
      </c>
      <c r="B44" s="75" t="n">
        <v>92855</v>
      </c>
      <c r="C44" s="63" t="s">
        <v>115</v>
      </c>
      <c r="D44" s="64" t="s">
        <v>76</v>
      </c>
      <c r="E44" s="65" t="n">
        <f aca="false">T44</f>
        <v>0</v>
      </c>
      <c r="F44" s="66" t="n">
        <f aca="false">Orçamentaria!F44</f>
        <v>504.36</v>
      </c>
      <c r="G44" s="67" t="n">
        <f aca="false">TRUNC(F44*$H$9+F44,2)</f>
        <v>656.52</v>
      </c>
      <c r="H44" s="68" t="n">
        <f aca="false">TRUNC(E44*G44,2)</f>
        <v>0</v>
      </c>
      <c r="I44" s="69" t="n">
        <f aca="false">H44/$H$81</f>
        <v>0</v>
      </c>
      <c r="K44" s="31" t="n">
        <v>0</v>
      </c>
      <c r="L44" s="31" t="n">
        <v>0</v>
      </c>
      <c r="M44" s="74" t="n">
        <v>0</v>
      </c>
      <c r="N44" s="74" t="n">
        <v>0</v>
      </c>
      <c r="O44" s="74" t="n">
        <v>0</v>
      </c>
      <c r="P44" s="74" t="n">
        <v>0</v>
      </c>
      <c r="Q44" s="74" t="n">
        <v>0</v>
      </c>
      <c r="R44" s="74" t="n">
        <v>0</v>
      </c>
      <c r="S44" s="74" t="n">
        <v>0</v>
      </c>
      <c r="T44" s="74" t="n">
        <v>0</v>
      </c>
      <c r="U44" s="74" t="n">
        <v>340.18</v>
      </c>
      <c r="V44" s="74" t="n">
        <v>78.28</v>
      </c>
      <c r="W44" s="74" t="n">
        <v>0</v>
      </c>
      <c r="X44" s="74" t="n">
        <v>0</v>
      </c>
    </row>
    <row r="45" customFormat="false" ht="51" hidden="false" customHeight="false" outlineLevel="0" collapsed="false">
      <c r="A45" s="61" t="s">
        <v>116</v>
      </c>
      <c r="B45" s="75" t="n">
        <v>92859</v>
      </c>
      <c r="C45" s="63" t="s">
        <v>117</v>
      </c>
      <c r="D45" s="64" t="s">
        <v>76</v>
      </c>
      <c r="E45" s="65" t="n">
        <f aca="false">T45</f>
        <v>0</v>
      </c>
      <c r="F45" s="66" t="n">
        <f aca="false">Orçamentaria!F45</f>
        <v>679.47</v>
      </c>
      <c r="G45" s="67" t="n">
        <f aca="false">TRUNC(F45*$H$9+F45,2)</f>
        <v>884.46</v>
      </c>
      <c r="H45" s="68" t="n">
        <f aca="false">TRUNC(E45*G45,2)</f>
        <v>0</v>
      </c>
      <c r="I45" s="69" t="n">
        <f aca="false">H45/$H$81</f>
        <v>0</v>
      </c>
      <c r="K45" s="31" t="n">
        <v>0</v>
      </c>
      <c r="L45" s="31" t="n">
        <v>0</v>
      </c>
      <c r="M45" s="74" t="n">
        <v>0</v>
      </c>
      <c r="N45" s="74" t="n">
        <v>0</v>
      </c>
      <c r="O45" s="74" t="n">
        <v>0</v>
      </c>
      <c r="P45" s="74" t="n">
        <v>0</v>
      </c>
      <c r="Q45" s="74" t="n">
        <v>0</v>
      </c>
      <c r="R45" s="74" t="n">
        <v>0</v>
      </c>
      <c r="S45" s="74" t="n">
        <v>0</v>
      </c>
      <c r="T45" s="74" t="n">
        <v>0</v>
      </c>
      <c r="U45" s="74" t="n">
        <v>182.71</v>
      </c>
      <c r="V45" s="74" t="n">
        <v>81.23</v>
      </c>
      <c r="W45" s="74" t="n">
        <v>0</v>
      </c>
      <c r="X45" s="74" t="n">
        <v>0</v>
      </c>
    </row>
    <row r="46" customFormat="false" ht="51" hidden="false" customHeight="false" outlineLevel="0" collapsed="false">
      <c r="A46" s="61" t="s">
        <v>118</v>
      </c>
      <c r="B46" s="75" t="n">
        <v>92863</v>
      </c>
      <c r="C46" s="63" t="s">
        <v>119</v>
      </c>
      <c r="D46" s="64" t="s">
        <v>76</v>
      </c>
      <c r="E46" s="65" t="n">
        <f aca="false">T46</f>
        <v>0</v>
      </c>
      <c r="F46" s="66" t="n">
        <f aca="false">Orçamentaria!F46</f>
        <v>1032.6</v>
      </c>
      <c r="G46" s="67" t="n">
        <f aca="false">TRUNC(F46*$H$9+F46,2)</f>
        <v>1344.13</v>
      </c>
      <c r="H46" s="68" t="n">
        <f aca="false">TRUNC(E46*G46,2)</f>
        <v>0</v>
      </c>
      <c r="I46" s="69" t="n">
        <f aca="false">H46/$H$81</f>
        <v>0</v>
      </c>
      <c r="K46" s="31" t="n">
        <v>0</v>
      </c>
      <c r="L46" s="31" t="n">
        <v>0</v>
      </c>
      <c r="M46" s="74" t="n">
        <v>0</v>
      </c>
      <c r="N46" s="74" t="n">
        <v>0</v>
      </c>
      <c r="O46" s="74" t="n">
        <v>0</v>
      </c>
      <c r="P46" s="74" t="n">
        <v>0</v>
      </c>
      <c r="Q46" s="74" t="n">
        <v>0</v>
      </c>
      <c r="R46" s="74" t="n">
        <v>0</v>
      </c>
      <c r="S46" s="74" t="n">
        <v>0</v>
      </c>
      <c r="T46" s="74" t="n">
        <v>0</v>
      </c>
      <c r="U46" s="74" t="n">
        <v>253.41</v>
      </c>
      <c r="V46" s="74" t="n">
        <v>0</v>
      </c>
      <c r="W46" s="74" t="n">
        <v>0</v>
      </c>
      <c r="X46" s="74" t="n">
        <v>0</v>
      </c>
    </row>
    <row r="47" customFormat="false" ht="40.25" hidden="false" customHeight="false" outlineLevel="0" collapsed="false">
      <c r="A47" s="61" t="s">
        <v>120</v>
      </c>
      <c r="B47" s="75" t="s">
        <v>121</v>
      </c>
      <c r="C47" s="63" t="s">
        <v>122</v>
      </c>
      <c r="D47" s="64" t="s">
        <v>76</v>
      </c>
      <c r="E47" s="65" t="n">
        <f aca="false">T47</f>
        <v>0</v>
      </c>
      <c r="F47" s="66" t="n">
        <f aca="false">Orçamentaria!F47</f>
        <v>822.54</v>
      </c>
      <c r="G47" s="67" t="n">
        <f aca="false">TRUNC(F47*$H$9+F47,2)</f>
        <v>1070.7</v>
      </c>
      <c r="H47" s="68" t="n">
        <f aca="false">TRUNC(E47*G47,2)</f>
        <v>0</v>
      </c>
      <c r="I47" s="69" t="n">
        <f aca="false">H47/$H$81</f>
        <v>0</v>
      </c>
      <c r="K47" s="31" t="n">
        <v>0</v>
      </c>
      <c r="L47" s="31" t="n">
        <v>0</v>
      </c>
      <c r="M47" s="74" t="n">
        <v>0</v>
      </c>
      <c r="N47" s="74" t="n">
        <v>0</v>
      </c>
      <c r="O47" s="74" t="n">
        <v>0</v>
      </c>
      <c r="P47" s="74" t="n">
        <v>0</v>
      </c>
      <c r="Q47" s="74" t="n">
        <v>0</v>
      </c>
      <c r="R47" s="74" t="n">
        <v>0</v>
      </c>
      <c r="S47" s="74" t="n">
        <v>0</v>
      </c>
      <c r="T47" s="74" t="n">
        <v>0</v>
      </c>
      <c r="U47" s="74" t="n">
        <v>0</v>
      </c>
      <c r="V47" s="74" t="n">
        <v>91.29</v>
      </c>
      <c r="W47" s="74" t="n">
        <v>0</v>
      </c>
      <c r="X47" s="74" t="n">
        <v>0</v>
      </c>
    </row>
    <row r="48" customFormat="false" ht="63.75" hidden="false" customHeight="false" outlineLevel="0" collapsed="false">
      <c r="A48" s="61" t="s">
        <v>123</v>
      </c>
      <c r="B48" s="75" t="s">
        <v>124</v>
      </c>
      <c r="C48" s="63" t="s">
        <v>125</v>
      </c>
      <c r="D48" s="64" t="s">
        <v>126</v>
      </c>
      <c r="E48" s="65" t="n">
        <f aca="false">T48</f>
        <v>0</v>
      </c>
      <c r="F48" s="66" t="n">
        <f aca="false">Orçamentaria!F48</f>
        <v>1006.56</v>
      </c>
      <c r="G48" s="67" t="n">
        <f aca="false">TRUNC(F48*$H$9+F48,2)</f>
        <v>1310.23</v>
      </c>
      <c r="H48" s="68" t="n">
        <f aca="false">TRUNC(E48*G48,2)</f>
        <v>0</v>
      </c>
      <c r="I48" s="69" t="n">
        <f aca="false">H48/$H$81</f>
        <v>0</v>
      </c>
      <c r="K48" s="31" t="n">
        <v>0</v>
      </c>
      <c r="L48" s="31" t="n">
        <v>0</v>
      </c>
      <c r="M48" s="74" t="n">
        <v>0</v>
      </c>
      <c r="N48" s="74" t="n">
        <v>0</v>
      </c>
      <c r="O48" s="74" t="n">
        <v>0</v>
      </c>
      <c r="P48" s="74" t="n">
        <v>0</v>
      </c>
      <c r="Q48" s="74" t="n">
        <v>0</v>
      </c>
      <c r="R48" s="74" t="n">
        <v>0</v>
      </c>
      <c r="S48" s="74" t="n">
        <v>0</v>
      </c>
      <c r="T48" s="74" t="n">
        <v>0</v>
      </c>
      <c r="U48" s="74" t="n">
        <v>0</v>
      </c>
      <c r="V48" s="74" t="n">
        <v>0</v>
      </c>
      <c r="W48" s="74" t="n">
        <v>2</v>
      </c>
      <c r="X48" s="74" t="n">
        <v>0</v>
      </c>
    </row>
    <row r="49" customFormat="false" ht="38.25" hidden="false" customHeight="false" outlineLevel="0" collapsed="false">
      <c r="A49" s="61" t="s">
        <v>127</v>
      </c>
      <c r="B49" s="75" t="s">
        <v>128</v>
      </c>
      <c r="C49" s="63" t="s">
        <v>129</v>
      </c>
      <c r="D49" s="64" t="s">
        <v>130</v>
      </c>
      <c r="E49" s="65" t="n">
        <f aca="false">T49</f>
        <v>0</v>
      </c>
      <c r="F49" s="66" t="n">
        <f aca="false">Orçamentaria!F49</f>
        <v>4.95</v>
      </c>
      <c r="G49" s="67" t="n">
        <f aca="false">TRUNC(F49*$H$9+F49,2)</f>
        <v>6.44</v>
      </c>
      <c r="H49" s="68" t="n">
        <f aca="false">TRUNC(E49*G49,2)</f>
        <v>0</v>
      </c>
      <c r="I49" s="69" t="n">
        <f aca="false">H49/$H$81</f>
        <v>0</v>
      </c>
      <c r="K49" s="31" t="n">
        <v>0</v>
      </c>
      <c r="L49" s="31" t="n">
        <v>0</v>
      </c>
      <c r="M49" s="74" t="n">
        <v>0</v>
      </c>
      <c r="N49" s="74" t="n">
        <v>0</v>
      </c>
      <c r="O49" s="74" t="n">
        <v>0</v>
      </c>
      <c r="P49" s="74" t="n">
        <v>0</v>
      </c>
      <c r="Q49" s="74" t="n">
        <v>0</v>
      </c>
      <c r="R49" s="74" t="n">
        <v>0</v>
      </c>
      <c r="S49" s="74" t="n">
        <v>0</v>
      </c>
      <c r="T49" s="74" t="n">
        <v>0</v>
      </c>
      <c r="U49" s="74" t="n">
        <v>1452.21</v>
      </c>
      <c r="V49" s="74" t="n">
        <v>511.5</v>
      </c>
      <c r="W49" s="74" t="n">
        <v>112.86</v>
      </c>
      <c r="X49" s="74" t="n">
        <v>0</v>
      </c>
    </row>
    <row r="50" customFormat="false" ht="25.5" hidden="false" customHeight="false" outlineLevel="0" collapsed="false">
      <c r="A50" s="61" t="s">
        <v>131</v>
      </c>
      <c r="B50" s="75" t="n">
        <v>101618</v>
      </c>
      <c r="C50" s="63" t="s">
        <v>132</v>
      </c>
      <c r="D50" s="64" t="s">
        <v>64</v>
      </c>
      <c r="E50" s="65" t="n">
        <f aca="false">T50</f>
        <v>0</v>
      </c>
      <c r="F50" s="66" t="n">
        <f aca="false">Orçamentaria!F50</f>
        <v>255.07</v>
      </c>
      <c r="G50" s="67" t="n">
        <f aca="false">TRUNC(F50*$H$9+F50,2)</f>
        <v>332.02</v>
      </c>
      <c r="H50" s="68" t="n">
        <f aca="false">TRUNC(E50*G50,2)</f>
        <v>0</v>
      </c>
      <c r="I50" s="69" t="n">
        <f aca="false">H50/$H$81</f>
        <v>0</v>
      </c>
      <c r="K50" s="31" t="n">
        <v>0</v>
      </c>
      <c r="L50" s="31" t="n">
        <v>0</v>
      </c>
      <c r="M50" s="74" t="n">
        <v>0</v>
      </c>
      <c r="N50" s="74" t="n">
        <v>0</v>
      </c>
      <c r="O50" s="74" t="n">
        <v>0</v>
      </c>
      <c r="P50" s="74" t="n">
        <v>0</v>
      </c>
      <c r="Q50" s="74" t="n">
        <v>0</v>
      </c>
      <c r="R50" s="74" t="n">
        <v>0</v>
      </c>
      <c r="S50" s="74" t="n">
        <v>0</v>
      </c>
      <c r="T50" s="74" t="n">
        <v>0</v>
      </c>
      <c r="U50" s="74" t="n">
        <v>499.06</v>
      </c>
      <c r="V50" s="74" t="n">
        <v>180.96</v>
      </c>
      <c r="W50" s="74" t="n">
        <v>31.74</v>
      </c>
      <c r="X50" s="74" t="n">
        <v>0</v>
      </c>
    </row>
    <row r="51" customFormat="false" ht="38.25" hidden="false" customHeight="false" outlineLevel="0" collapsed="false">
      <c r="A51" s="61" t="s">
        <v>133</v>
      </c>
      <c r="B51" s="75" t="n">
        <v>99270</v>
      </c>
      <c r="C51" s="63" t="s">
        <v>134</v>
      </c>
      <c r="D51" s="64" t="s">
        <v>135</v>
      </c>
      <c r="E51" s="65" t="n">
        <f aca="false">T51</f>
        <v>0</v>
      </c>
      <c r="F51" s="66" t="n">
        <f aca="false">Orçamentaria!F51</f>
        <v>629.36</v>
      </c>
      <c r="G51" s="67" t="n">
        <f aca="false">TRUNC(F51*$H$9+F51,2)</f>
        <v>819.23</v>
      </c>
      <c r="H51" s="68" t="n">
        <f aca="false">TRUNC(E51*G51,2)</f>
        <v>0</v>
      </c>
      <c r="I51" s="69" t="n">
        <f aca="false">H51/$H$81</f>
        <v>0</v>
      </c>
      <c r="K51" s="31" t="n">
        <v>0</v>
      </c>
      <c r="L51" s="31" t="n">
        <v>0</v>
      </c>
      <c r="M51" s="74" t="n">
        <v>0</v>
      </c>
      <c r="N51" s="74" t="n">
        <v>0</v>
      </c>
      <c r="O51" s="74" t="n">
        <v>0</v>
      </c>
      <c r="P51" s="74" t="n">
        <v>0</v>
      </c>
      <c r="Q51" s="74" t="n">
        <v>0</v>
      </c>
      <c r="R51" s="74" t="n">
        <v>0</v>
      </c>
      <c r="S51" s="74" t="n">
        <v>0</v>
      </c>
      <c r="T51" s="74" t="n">
        <v>0</v>
      </c>
      <c r="U51" s="74" t="n">
        <v>3</v>
      </c>
      <c r="V51" s="74" t="n">
        <v>2</v>
      </c>
      <c r="W51" s="74" t="n">
        <v>0</v>
      </c>
      <c r="X51" s="74" t="n">
        <v>0</v>
      </c>
    </row>
    <row r="52" customFormat="false" ht="38.25" hidden="false" customHeight="false" outlineLevel="0" collapsed="false">
      <c r="A52" s="61" t="s">
        <v>136</v>
      </c>
      <c r="B52" s="75" t="n">
        <v>99275</v>
      </c>
      <c r="C52" s="63" t="s">
        <v>137</v>
      </c>
      <c r="D52" s="64" t="s">
        <v>135</v>
      </c>
      <c r="E52" s="65" t="n">
        <f aca="false">T52</f>
        <v>0</v>
      </c>
      <c r="F52" s="66" t="n">
        <f aca="false">Orçamentaria!F52</f>
        <v>948.36</v>
      </c>
      <c r="G52" s="67" t="n">
        <f aca="false">TRUNC(F52*$H$9+F52,2)</f>
        <v>1234.48</v>
      </c>
      <c r="H52" s="68" t="n">
        <f aca="false">TRUNC(E52*G52,2)</f>
        <v>0</v>
      </c>
      <c r="I52" s="69" t="n">
        <f aca="false">H52/$H$81</f>
        <v>0</v>
      </c>
      <c r="K52" s="31" t="n">
        <v>0</v>
      </c>
      <c r="L52" s="31" t="n">
        <v>0</v>
      </c>
      <c r="M52" s="74" t="n">
        <v>0</v>
      </c>
      <c r="N52" s="74" t="n">
        <v>0</v>
      </c>
      <c r="O52" s="74" t="n">
        <v>0</v>
      </c>
      <c r="P52" s="74" t="n">
        <v>0</v>
      </c>
      <c r="Q52" s="74" t="n">
        <v>0</v>
      </c>
      <c r="R52" s="74" t="n">
        <v>0</v>
      </c>
      <c r="S52" s="74" t="n">
        <v>0</v>
      </c>
      <c r="T52" s="74" t="n">
        <v>0</v>
      </c>
      <c r="U52" s="74" t="n">
        <v>18</v>
      </c>
      <c r="V52" s="74" t="n">
        <v>11</v>
      </c>
      <c r="W52" s="74" t="n">
        <v>2</v>
      </c>
      <c r="X52" s="74" t="n">
        <v>0</v>
      </c>
    </row>
    <row r="53" customFormat="false" ht="38.25" hidden="false" customHeight="false" outlineLevel="0" collapsed="false">
      <c r="A53" s="61" t="s">
        <v>138</v>
      </c>
      <c r="B53" s="75" t="n">
        <v>99285</v>
      </c>
      <c r="C53" s="63" t="s">
        <v>139</v>
      </c>
      <c r="D53" s="64" t="s">
        <v>135</v>
      </c>
      <c r="E53" s="65" t="n">
        <f aca="false">T53</f>
        <v>0</v>
      </c>
      <c r="F53" s="66" t="n">
        <f aca="false">Orçamentaria!F53</f>
        <v>1294.74</v>
      </c>
      <c r="G53" s="67" t="n">
        <f aca="false">TRUNC(F53*$H$9+F53,2)</f>
        <v>1685.36</v>
      </c>
      <c r="H53" s="68" t="n">
        <f aca="false">TRUNC(E53*G53,2)</f>
        <v>0</v>
      </c>
      <c r="I53" s="69" t="n">
        <f aca="false">H53/$H$81</f>
        <v>0</v>
      </c>
      <c r="K53" s="31" t="n">
        <v>0</v>
      </c>
      <c r="L53" s="31" t="n">
        <v>0</v>
      </c>
      <c r="M53" s="74" t="n">
        <v>0</v>
      </c>
      <c r="N53" s="74" t="n">
        <v>0</v>
      </c>
      <c r="O53" s="74" t="n">
        <v>0</v>
      </c>
      <c r="P53" s="74" t="n">
        <v>0</v>
      </c>
      <c r="Q53" s="74" t="n">
        <v>0</v>
      </c>
      <c r="R53" s="74" t="n">
        <v>0</v>
      </c>
      <c r="S53" s="74" t="n">
        <v>0</v>
      </c>
      <c r="T53" s="74" t="n">
        <v>0</v>
      </c>
      <c r="U53" s="74" t="n">
        <v>8</v>
      </c>
      <c r="V53" s="74" t="n">
        <v>0</v>
      </c>
      <c r="W53" s="74" t="n">
        <v>0</v>
      </c>
      <c r="X53" s="74" t="n">
        <v>0</v>
      </c>
    </row>
    <row r="54" customFormat="false" ht="38.25" hidden="false" customHeight="false" outlineLevel="0" collapsed="false">
      <c r="A54" s="61" t="s">
        <v>140</v>
      </c>
      <c r="B54" s="75" t="n">
        <v>102457</v>
      </c>
      <c r="C54" s="63" t="s">
        <v>141</v>
      </c>
      <c r="D54" s="64" t="s">
        <v>135</v>
      </c>
      <c r="E54" s="65" t="n">
        <f aca="false">T54</f>
        <v>0</v>
      </c>
      <c r="F54" s="66" t="n">
        <f aca="false">Orçamentaria!F54</f>
        <v>1640.04</v>
      </c>
      <c r="G54" s="67" t="n">
        <f aca="false">TRUNC(F54*$H$9+F54,2)</f>
        <v>2134.84</v>
      </c>
      <c r="H54" s="68" t="n">
        <f aca="false">TRUNC(E54*G54,2)</f>
        <v>0</v>
      </c>
      <c r="I54" s="69" t="n">
        <f aca="false">H54/$H$81</f>
        <v>0</v>
      </c>
      <c r="K54" s="31" t="n">
        <v>0</v>
      </c>
      <c r="L54" s="31" t="n">
        <v>0</v>
      </c>
      <c r="M54" s="74" t="n">
        <v>0</v>
      </c>
      <c r="N54" s="74" t="n">
        <v>0</v>
      </c>
      <c r="O54" s="74" t="n">
        <v>0</v>
      </c>
      <c r="P54" s="74" t="n">
        <v>0</v>
      </c>
      <c r="Q54" s="74" t="n">
        <v>0</v>
      </c>
      <c r="R54" s="74" t="n">
        <v>0</v>
      </c>
      <c r="S54" s="74" t="n">
        <v>0</v>
      </c>
      <c r="T54" s="74" t="n">
        <v>0</v>
      </c>
      <c r="U54" s="74" t="n">
        <v>0</v>
      </c>
      <c r="V54" s="74" t="n">
        <v>6</v>
      </c>
      <c r="W54" s="74" t="n">
        <v>0</v>
      </c>
      <c r="X54" s="74" t="n">
        <v>0</v>
      </c>
    </row>
    <row r="55" customFormat="false" ht="38.25" hidden="false" customHeight="false" outlineLevel="0" collapsed="false">
      <c r="A55" s="61" t="s">
        <v>142</v>
      </c>
      <c r="B55" s="75" t="n">
        <v>99319</v>
      </c>
      <c r="C55" s="63" t="s">
        <v>143</v>
      </c>
      <c r="D55" s="64" t="s">
        <v>76</v>
      </c>
      <c r="E55" s="65" t="n">
        <f aca="false">T55</f>
        <v>0</v>
      </c>
      <c r="F55" s="66" t="n">
        <f aca="false">Orçamentaria!F55</f>
        <v>868.52</v>
      </c>
      <c r="G55" s="67" t="n">
        <f aca="false">TRUNC(F55*$H$9+F55,2)</f>
        <v>1130.55</v>
      </c>
      <c r="H55" s="68" t="n">
        <f aca="false">TRUNC(E55*G55,2)</f>
        <v>0</v>
      </c>
      <c r="I55" s="69" t="n">
        <f aca="false">H55/$H$81</f>
        <v>0</v>
      </c>
      <c r="K55" s="31" t="n">
        <v>0</v>
      </c>
      <c r="L55" s="31" t="n">
        <v>0</v>
      </c>
      <c r="M55" s="74" t="n">
        <v>0</v>
      </c>
      <c r="N55" s="74" t="n">
        <v>0</v>
      </c>
      <c r="O55" s="74" t="n">
        <v>0</v>
      </c>
      <c r="P55" s="74" t="n">
        <v>0</v>
      </c>
      <c r="Q55" s="74" t="n">
        <v>0</v>
      </c>
      <c r="R55" s="74" t="n">
        <v>0</v>
      </c>
      <c r="S55" s="74" t="n">
        <v>0</v>
      </c>
      <c r="T55" s="74" t="n">
        <v>0</v>
      </c>
      <c r="U55" s="74" t="n">
        <v>43.5</v>
      </c>
      <c r="V55" s="74" t="n">
        <v>28.5</v>
      </c>
      <c r="W55" s="74" t="n">
        <v>3</v>
      </c>
      <c r="X55" s="74" t="n">
        <v>0</v>
      </c>
    </row>
    <row r="56" customFormat="false" ht="38.25" hidden="false" customHeight="false" outlineLevel="0" collapsed="false">
      <c r="A56" s="61" t="s">
        <v>144</v>
      </c>
      <c r="B56" s="75" t="s">
        <v>145</v>
      </c>
      <c r="C56" s="63" t="s">
        <v>146</v>
      </c>
      <c r="D56" s="64" t="s">
        <v>126</v>
      </c>
      <c r="E56" s="65" t="n">
        <f aca="false">T56</f>
        <v>0</v>
      </c>
      <c r="F56" s="66" t="n">
        <f aca="false">Orçamentaria!F56</f>
        <v>523</v>
      </c>
      <c r="G56" s="67" t="n">
        <f aca="false">TRUNC(F56*$H$9+F56,2)</f>
        <v>680.78</v>
      </c>
      <c r="H56" s="68" t="n">
        <f aca="false">TRUNC(E56*G56,2)</f>
        <v>0</v>
      </c>
      <c r="I56" s="69" t="n">
        <f aca="false">H56/$H$81</f>
        <v>0</v>
      </c>
      <c r="K56" s="31" t="n">
        <v>0</v>
      </c>
      <c r="L56" s="31" t="n">
        <v>0</v>
      </c>
      <c r="M56" s="74" t="n">
        <v>0</v>
      </c>
      <c r="N56" s="74" t="n">
        <v>0</v>
      </c>
      <c r="O56" s="74" t="n">
        <v>0</v>
      </c>
      <c r="P56" s="74" t="n">
        <v>0</v>
      </c>
      <c r="Q56" s="74" t="n">
        <v>0</v>
      </c>
      <c r="R56" s="74" t="n">
        <v>0</v>
      </c>
      <c r="S56" s="74" t="n">
        <v>0</v>
      </c>
      <c r="T56" s="74" t="n">
        <v>0</v>
      </c>
      <c r="U56" s="74" t="n">
        <v>29</v>
      </c>
      <c r="V56" s="74" t="n">
        <v>19</v>
      </c>
      <c r="W56" s="74" t="n">
        <v>2</v>
      </c>
      <c r="X56" s="74" t="n">
        <v>0</v>
      </c>
    </row>
    <row r="57" customFormat="false" ht="25.5" hidden="false" customHeight="false" outlineLevel="0" collapsed="false">
      <c r="A57" s="61" t="s">
        <v>147</v>
      </c>
      <c r="B57" s="75" t="n">
        <v>97934</v>
      </c>
      <c r="C57" s="63" t="s">
        <v>148</v>
      </c>
      <c r="D57" s="64" t="s">
        <v>135</v>
      </c>
      <c r="E57" s="65" t="n">
        <f aca="false">T57</f>
        <v>0</v>
      </c>
      <c r="F57" s="66" t="n">
        <f aca="false">Orçamentaria!F57</f>
        <v>2315.8</v>
      </c>
      <c r="G57" s="67" t="n">
        <f aca="false">TRUNC(F57*$H$9+F57,2)</f>
        <v>3014.47</v>
      </c>
      <c r="H57" s="68" t="n">
        <f aca="false">TRUNC(E57*G57,2)</f>
        <v>0</v>
      </c>
      <c r="I57" s="69" t="n">
        <f aca="false">H57/$H$81</f>
        <v>0</v>
      </c>
      <c r="K57" s="31" t="n">
        <v>0</v>
      </c>
      <c r="L57" s="31" t="n">
        <v>0</v>
      </c>
      <c r="M57" s="74" t="n">
        <v>0</v>
      </c>
      <c r="N57" s="74" t="n">
        <v>0</v>
      </c>
      <c r="O57" s="74" t="n">
        <v>0</v>
      </c>
      <c r="P57" s="74" t="n">
        <v>0</v>
      </c>
      <c r="Q57" s="74" t="n">
        <v>0</v>
      </c>
      <c r="R57" s="74" t="n">
        <v>0</v>
      </c>
      <c r="S57" s="74" t="n">
        <v>0</v>
      </c>
      <c r="T57" s="74" t="n">
        <v>0</v>
      </c>
      <c r="U57" s="74" t="n">
        <v>25</v>
      </c>
      <c r="V57" s="74" t="n">
        <v>14</v>
      </c>
      <c r="W57" s="74" t="n">
        <v>2</v>
      </c>
      <c r="X57" s="74" t="n">
        <v>0</v>
      </c>
    </row>
    <row r="58" s="4" customFormat="true" ht="12.75" hidden="false" customHeight="true" outlineLevel="0" collapsed="false">
      <c r="A58" s="53" t="s">
        <v>149</v>
      </c>
      <c r="B58" s="54"/>
      <c r="C58" s="55" t="s">
        <v>150</v>
      </c>
      <c r="D58" s="54"/>
      <c r="E58" s="56"/>
      <c r="F58" s="57"/>
      <c r="G58" s="57" t="n">
        <f aca="false">SUM(H59:H63)</f>
        <v>0</v>
      </c>
      <c r="H58" s="58" t="n">
        <v>0</v>
      </c>
      <c r="I58" s="59"/>
      <c r="K58" s="31"/>
      <c r="L58" s="31"/>
      <c r="M58" s="52"/>
      <c r="N58" s="52"/>
      <c r="O58" s="52"/>
      <c r="P58" s="52"/>
      <c r="Q58" s="52"/>
      <c r="R58" s="52"/>
      <c r="S58" s="52"/>
      <c r="T58" s="52"/>
      <c r="U58" s="52"/>
      <c r="V58" s="52"/>
      <c r="W58" s="52"/>
      <c r="X58" s="52" t="n">
        <v>0</v>
      </c>
    </row>
    <row r="59" customFormat="false" ht="38.25" hidden="false" customHeight="false" outlineLevel="0" collapsed="false">
      <c r="A59" s="61" t="s">
        <v>151</v>
      </c>
      <c r="B59" s="75" t="n">
        <v>92757</v>
      </c>
      <c r="C59" s="63" t="s">
        <v>152</v>
      </c>
      <c r="D59" s="64" t="s">
        <v>50</v>
      </c>
      <c r="E59" s="65" t="n">
        <f aca="false">T59</f>
        <v>0</v>
      </c>
      <c r="F59" s="66" t="n">
        <f aca="false">Orçamentaria!F59</f>
        <v>318.19</v>
      </c>
      <c r="G59" s="67" t="n">
        <f aca="false">TRUNC(F59*$H$9+F59,2)</f>
        <v>414.18</v>
      </c>
      <c r="H59" s="68" t="n">
        <f aca="false">TRUNC(E59*G59,2)</f>
        <v>0</v>
      </c>
      <c r="I59" s="69" t="n">
        <f aca="false">H59/$H$81</f>
        <v>0</v>
      </c>
      <c r="K59" s="31" t="n">
        <v>0</v>
      </c>
      <c r="L59" s="31" t="n">
        <v>0</v>
      </c>
      <c r="M59" s="74" t="n">
        <v>0</v>
      </c>
      <c r="N59" s="74" t="n">
        <v>0</v>
      </c>
      <c r="O59" s="74" t="n">
        <v>0</v>
      </c>
      <c r="P59" s="74" t="n">
        <v>0</v>
      </c>
      <c r="Q59" s="74" t="n">
        <v>0</v>
      </c>
      <c r="R59" s="74" t="n">
        <v>0</v>
      </c>
      <c r="S59" s="74" t="n">
        <v>0</v>
      </c>
      <c r="T59" s="74" t="n">
        <v>0</v>
      </c>
      <c r="U59" s="74" t="n">
        <v>0</v>
      </c>
      <c r="V59" s="74" t="n">
        <v>2.25</v>
      </c>
      <c r="W59" s="74" t="n">
        <v>0</v>
      </c>
      <c r="X59" s="74" t="n">
        <v>0</v>
      </c>
    </row>
    <row r="60" customFormat="false" ht="51" hidden="false" customHeight="false" outlineLevel="0" collapsed="false">
      <c r="A60" s="61" t="s">
        <v>153</v>
      </c>
      <c r="B60" s="75" t="n">
        <v>92743</v>
      </c>
      <c r="C60" s="63" t="s">
        <v>154</v>
      </c>
      <c r="D60" s="64" t="s">
        <v>64</v>
      </c>
      <c r="E60" s="65" t="n">
        <f aca="false">T60</f>
        <v>0</v>
      </c>
      <c r="F60" s="66" t="n">
        <f aca="false">Orçamentaria!F60</f>
        <v>672.9</v>
      </c>
      <c r="G60" s="67" t="n">
        <f aca="false">TRUNC(F60*$H$9+F60,2)</f>
        <v>875.91</v>
      </c>
      <c r="H60" s="68" t="n">
        <f aca="false">TRUNC(E60*G60,2)</f>
        <v>0</v>
      </c>
      <c r="I60" s="69" t="n">
        <f aca="false">H60/$H$81</f>
        <v>0</v>
      </c>
      <c r="K60" s="31" t="n">
        <v>0</v>
      </c>
      <c r="L60" s="31" t="n">
        <v>0</v>
      </c>
      <c r="M60" s="74" t="n">
        <v>0</v>
      </c>
      <c r="N60" s="74" t="n">
        <v>0</v>
      </c>
      <c r="O60" s="74" t="n">
        <v>0</v>
      </c>
      <c r="P60" s="74" t="n">
        <v>0</v>
      </c>
      <c r="Q60" s="74" t="n">
        <v>0</v>
      </c>
      <c r="R60" s="74" t="n">
        <v>0</v>
      </c>
      <c r="S60" s="74" t="n">
        <v>0</v>
      </c>
      <c r="T60" s="74" t="n">
        <v>0</v>
      </c>
      <c r="U60" s="74" t="n">
        <v>0</v>
      </c>
      <c r="V60" s="74" t="n">
        <v>3</v>
      </c>
      <c r="W60" s="74" t="n">
        <v>0</v>
      </c>
      <c r="X60" s="74" t="n">
        <v>0</v>
      </c>
    </row>
    <row r="61" customFormat="false" ht="38.25" hidden="false" customHeight="false" outlineLevel="0" collapsed="false">
      <c r="A61" s="61" t="s">
        <v>155</v>
      </c>
      <c r="B61" s="75" t="s">
        <v>156</v>
      </c>
      <c r="C61" s="63" t="s">
        <v>157</v>
      </c>
      <c r="D61" s="64" t="s">
        <v>64</v>
      </c>
      <c r="E61" s="65" t="n">
        <f aca="false">T61</f>
        <v>0</v>
      </c>
      <c r="F61" s="66" t="n">
        <f aca="false">Orçamentaria!F61</f>
        <v>667.5</v>
      </c>
      <c r="G61" s="67" t="n">
        <f aca="false">TRUNC(F61*$H$9+F61,2)</f>
        <v>868.88</v>
      </c>
      <c r="H61" s="68" t="n">
        <f aca="false">TRUNC(E61*G61,2)</f>
        <v>0</v>
      </c>
      <c r="I61" s="69" t="n">
        <f aca="false">H61/$H$81</f>
        <v>0</v>
      </c>
      <c r="K61" s="31" t="n">
        <v>0</v>
      </c>
      <c r="L61" s="31" t="n">
        <v>0</v>
      </c>
      <c r="M61" s="74" t="n">
        <v>0</v>
      </c>
      <c r="N61" s="74" t="n">
        <v>0</v>
      </c>
      <c r="O61" s="74" t="n">
        <v>0</v>
      </c>
      <c r="P61" s="74" t="n">
        <v>0</v>
      </c>
      <c r="Q61" s="74" t="n">
        <v>0</v>
      </c>
      <c r="R61" s="74" t="n">
        <v>0</v>
      </c>
      <c r="S61" s="74" t="n">
        <v>0</v>
      </c>
      <c r="T61" s="74" t="n">
        <v>0</v>
      </c>
      <c r="U61" s="74" t="n">
        <v>0</v>
      </c>
      <c r="V61" s="74" t="n">
        <v>1.1732</v>
      </c>
      <c r="W61" s="74" t="n">
        <v>0</v>
      </c>
      <c r="X61" s="74" t="n">
        <v>0</v>
      </c>
    </row>
    <row r="62" customFormat="false" ht="12.75" hidden="false" customHeight="false" outlineLevel="0" collapsed="false">
      <c r="A62" s="61" t="s">
        <v>158</v>
      </c>
      <c r="B62" s="75" t="s">
        <v>159</v>
      </c>
      <c r="C62" s="63" t="s">
        <v>160</v>
      </c>
      <c r="D62" s="64" t="s">
        <v>76</v>
      </c>
      <c r="E62" s="65" t="n">
        <f aca="false">T62</f>
        <v>0</v>
      </c>
      <c r="F62" s="66" t="n">
        <f aca="false">Orçamentaria!F62</f>
        <v>1179.93</v>
      </c>
      <c r="G62" s="67" t="n">
        <f aca="false">TRUNC(F62*$H$9+F62,2)</f>
        <v>1535.91</v>
      </c>
      <c r="H62" s="68" t="n">
        <f aca="false">TRUNC(E62*G62,2)</f>
        <v>0</v>
      </c>
      <c r="I62" s="69" t="n">
        <f aca="false">H62/$H$81</f>
        <v>0</v>
      </c>
      <c r="K62" s="31" t="n">
        <v>0</v>
      </c>
      <c r="L62" s="31" t="n">
        <v>0</v>
      </c>
      <c r="M62" s="74" t="n">
        <v>0</v>
      </c>
      <c r="N62" s="74" t="n">
        <v>0</v>
      </c>
      <c r="O62" s="74" t="n">
        <v>0</v>
      </c>
      <c r="P62" s="74" t="n">
        <v>0</v>
      </c>
      <c r="Q62" s="74" t="n">
        <v>0</v>
      </c>
      <c r="R62" s="74" t="n">
        <v>0</v>
      </c>
      <c r="S62" s="74" t="n">
        <v>0</v>
      </c>
      <c r="T62" s="74" t="n">
        <v>0</v>
      </c>
      <c r="U62" s="74" t="n">
        <v>0</v>
      </c>
      <c r="V62" s="74" t="n">
        <v>5</v>
      </c>
      <c r="W62" s="74" t="n">
        <v>0</v>
      </c>
      <c r="X62" s="74" t="n">
        <v>0</v>
      </c>
    </row>
    <row r="63" customFormat="false" ht="12.75" hidden="false" customHeight="false" outlineLevel="0" collapsed="false">
      <c r="A63" s="61" t="s">
        <v>161</v>
      </c>
      <c r="B63" s="75" t="s">
        <v>162</v>
      </c>
      <c r="C63" s="63" t="s">
        <v>163</v>
      </c>
      <c r="D63" s="64" t="s">
        <v>46</v>
      </c>
      <c r="E63" s="65" t="n">
        <f aca="false">T63</f>
        <v>0</v>
      </c>
      <c r="F63" s="66" t="n">
        <f aca="false">Orçamentaria!F63</f>
        <v>77.27</v>
      </c>
      <c r="G63" s="67" t="n">
        <f aca="false">TRUNC(F63*$H$9+F63,2)</f>
        <v>100.58</v>
      </c>
      <c r="H63" s="68" t="n">
        <f aca="false">TRUNC(E63*G63,2)</f>
        <v>0</v>
      </c>
      <c r="I63" s="69" t="n">
        <f aca="false">H63/$H$81</f>
        <v>0</v>
      </c>
      <c r="K63" s="31" t="n">
        <v>0</v>
      </c>
      <c r="L63" s="31" t="n">
        <v>0</v>
      </c>
      <c r="M63" s="74" t="n">
        <v>0</v>
      </c>
      <c r="N63" s="74" t="n">
        <v>0</v>
      </c>
      <c r="O63" s="74" t="n">
        <v>0</v>
      </c>
      <c r="P63" s="74" t="n">
        <v>0</v>
      </c>
      <c r="Q63" s="74" t="n">
        <v>0</v>
      </c>
      <c r="R63" s="74" t="n">
        <v>0</v>
      </c>
      <c r="S63" s="74" t="n">
        <v>0</v>
      </c>
      <c r="T63" s="74" t="n">
        <v>0</v>
      </c>
      <c r="U63" s="74" t="n">
        <v>0</v>
      </c>
      <c r="V63" s="74" t="n">
        <v>1</v>
      </c>
      <c r="W63" s="74" t="n">
        <v>0</v>
      </c>
      <c r="X63" s="74" t="n">
        <v>0</v>
      </c>
    </row>
    <row r="64" customFormat="false" ht="12.75" hidden="false" customHeight="false" outlineLevel="0" collapsed="false">
      <c r="A64" s="44" t="n">
        <v>4</v>
      </c>
      <c r="B64" s="45"/>
      <c r="C64" s="46" t="s">
        <v>164</v>
      </c>
      <c r="D64" s="47"/>
      <c r="E64" s="48"/>
      <c r="F64" s="49"/>
      <c r="G64" s="50" t="n">
        <v>0</v>
      </c>
      <c r="H64" s="51" t="n">
        <f aca="false">SUM(H66:H73)</f>
        <v>37858.03</v>
      </c>
      <c r="I64" s="59"/>
      <c r="K64" s="31"/>
      <c r="L64" s="31"/>
      <c r="M64" s="74"/>
      <c r="N64" s="74"/>
      <c r="O64" s="74"/>
      <c r="P64" s="74"/>
      <c r="Q64" s="74"/>
      <c r="R64" s="74"/>
      <c r="S64" s="74"/>
      <c r="T64" s="74"/>
      <c r="U64" s="74"/>
      <c r="V64" s="74"/>
      <c r="W64" s="74"/>
      <c r="X64" s="74"/>
    </row>
    <row r="65" s="4" customFormat="true" ht="12.75" hidden="false" customHeight="true" outlineLevel="0" collapsed="false">
      <c r="A65" s="53" t="s">
        <v>165</v>
      </c>
      <c r="B65" s="54"/>
      <c r="C65" s="55" t="s">
        <v>164</v>
      </c>
      <c r="D65" s="54"/>
      <c r="E65" s="56"/>
      <c r="F65" s="57"/>
      <c r="G65" s="57" t="n">
        <f aca="false">SUM(H66:H73)</f>
        <v>37858.03</v>
      </c>
      <c r="H65" s="58" t="n">
        <v>0</v>
      </c>
      <c r="I65" s="59"/>
      <c r="K65" s="31" t="n">
        <v>0</v>
      </c>
      <c r="L65" s="31" t="n">
        <v>0</v>
      </c>
      <c r="M65" s="52" t="n">
        <v>0</v>
      </c>
      <c r="N65" s="52" t="n">
        <v>0</v>
      </c>
      <c r="O65" s="52" t="n">
        <v>0</v>
      </c>
      <c r="P65" s="52" t="n">
        <v>0</v>
      </c>
      <c r="Q65" s="52" t="n">
        <v>0</v>
      </c>
      <c r="R65" s="52" t="n">
        <v>0</v>
      </c>
      <c r="S65" s="52" t="n">
        <v>0</v>
      </c>
      <c r="T65" s="52" t="n">
        <v>0</v>
      </c>
      <c r="U65" s="52" t="n">
        <v>56.25</v>
      </c>
      <c r="V65" s="52" t="n">
        <v>31.5</v>
      </c>
      <c r="W65" s="52" t="n">
        <v>9</v>
      </c>
      <c r="X65" s="52" t="n">
        <v>0</v>
      </c>
    </row>
    <row r="66" customFormat="false" ht="51" hidden="false" customHeight="false" outlineLevel="0" collapsed="false">
      <c r="A66" s="61" t="s">
        <v>166</v>
      </c>
      <c r="B66" s="78" t="n">
        <v>94273</v>
      </c>
      <c r="C66" s="63" t="s">
        <v>167</v>
      </c>
      <c r="D66" s="64" t="s">
        <v>76</v>
      </c>
      <c r="E66" s="65" t="n">
        <f aca="false">T66</f>
        <v>274.52</v>
      </c>
      <c r="F66" s="66" t="n">
        <f aca="false">Orçamentaria!F66</f>
        <v>62.31</v>
      </c>
      <c r="G66" s="67" t="n">
        <f aca="false">TRUNC(F66+(F66*$H$9),2)</f>
        <v>81.1</v>
      </c>
      <c r="H66" s="68" t="n">
        <f aca="false">TRUNC(E66*G66,2)</f>
        <v>22263.57</v>
      </c>
      <c r="I66" s="69" t="n">
        <f aca="false">H66/$H$81</f>
        <v>0.0228091522163165</v>
      </c>
      <c r="K66" s="31" t="n">
        <v>0</v>
      </c>
      <c r="L66" s="31" t="n">
        <v>0</v>
      </c>
      <c r="M66" s="74" t="n">
        <v>334.58</v>
      </c>
      <c r="N66" s="74" t="n">
        <v>1064.08</v>
      </c>
      <c r="O66" s="74" t="n">
        <v>360.72</v>
      </c>
      <c r="P66" s="74" t="n">
        <v>275.72</v>
      </c>
      <c r="Q66" s="74" t="n">
        <v>1021.76</v>
      </c>
      <c r="R66" s="74" t="n">
        <v>435.68</v>
      </c>
      <c r="S66" s="74" t="n">
        <v>1286.34</v>
      </c>
      <c r="T66" s="74" t="n">
        <v>274.52</v>
      </c>
      <c r="U66" s="74" t="n">
        <v>0</v>
      </c>
      <c r="V66" s="74" t="n">
        <v>0</v>
      </c>
      <c r="W66" s="74" t="n">
        <v>0</v>
      </c>
      <c r="X66" s="74" t="n">
        <v>0</v>
      </c>
    </row>
    <row r="67" customFormat="false" ht="63.75" hidden="false" customHeight="false" outlineLevel="0" collapsed="false">
      <c r="A67" s="61" t="s">
        <v>168</v>
      </c>
      <c r="B67" s="78" t="s">
        <v>169</v>
      </c>
      <c r="C67" s="63" t="s">
        <v>170</v>
      </c>
      <c r="D67" s="64" t="s">
        <v>85</v>
      </c>
      <c r="E67" s="65" t="n">
        <f aca="false">T67</f>
        <v>3.92171428571429</v>
      </c>
      <c r="F67" s="66" t="n">
        <f aca="false">Orçamentaria!F67</f>
        <v>41.34</v>
      </c>
      <c r="G67" s="67" t="n">
        <f aca="false">TRUNC(F67+(F67*$H$9),2)</f>
        <v>53.81</v>
      </c>
      <c r="H67" s="68" t="n">
        <f aca="false">TRUNC(E67*G67,2)</f>
        <v>211.02</v>
      </c>
      <c r="I67" s="69" t="n">
        <f aca="false">H67/$H$81</f>
        <v>0.000216191172425946</v>
      </c>
      <c r="K67" s="31" t="n">
        <v>0</v>
      </c>
      <c r="L67" s="31" t="n">
        <v>0</v>
      </c>
      <c r="M67" s="74" t="n">
        <v>4.77971428571429</v>
      </c>
      <c r="N67" s="74" t="n">
        <v>15.2011428571429</v>
      </c>
      <c r="O67" s="74" t="n">
        <v>5.15314285714286</v>
      </c>
      <c r="P67" s="74" t="n">
        <v>3.93885714285714</v>
      </c>
      <c r="Q67" s="74" t="n">
        <v>14.5965714285714</v>
      </c>
      <c r="R67" s="74" t="n">
        <v>6.224</v>
      </c>
      <c r="S67" s="74" t="n">
        <v>18.3762857142857</v>
      </c>
      <c r="T67" s="74" t="n">
        <v>3.92171428571429</v>
      </c>
      <c r="U67" s="74" t="n">
        <v>0</v>
      </c>
      <c r="V67" s="74" t="n">
        <v>0</v>
      </c>
      <c r="W67" s="74" t="n">
        <v>0</v>
      </c>
      <c r="X67" s="74" t="n">
        <v>0</v>
      </c>
    </row>
    <row r="68" customFormat="false" ht="51" hidden="false" customHeight="false" outlineLevel="0" collapsed="false">
      <c r="A68" s="61" t="s">
        <v>171</v>
      </c>
      <c r="B68" s="78" t="n">
        <v>91283</v>
      </c>
      <c r="C68" s="63" t="s">
        <v>91</v>
      </c>
      <c r="D68" s="64" t="s">
        <v>92</v>
      </c>
      <c r="E68" s="65" t="n">
        <f aca="false">T68</f>
        <v>69.212</v>
      </c>
      <c r="F68" s="66" t="n">
        <f aca="false">Orçamentaria!F68</f>
        <v>10.58</v>
      </c>
      <c r="G68" s="67" t="n">
        <f aca="false">TRUNC(F68+(F68*$H$9),2)</f>
        <v>13.77</v>
      </c>
      <c r="H68" s="68" t="n">
        <f aca="false">TRUNC(E68*G68,2)</f>
        <v>953.04</v>
      </c>
      <c r="I68" s="69" t="n">
        <f aca="false">H68/$H$81</f>
        <v>0.000976394820248428</v>
      </c>
      <c r="K68" s="31" t="n">
        <v>0</v>
      </c>
      <c r="L68" s="31" t="n">
        <v>0</v>
      </c>
      <c r="M68" s="74" t="n">
        <v>11.394</v>
      </c>
      <c r="N68" s="74" t="n">
        <v>22.476</v>
      </c>
      <c r="O68" s="74" t="n">
        <v>22.53</v>
      </c>
      <c r="P68" s="74" t="n">
        <v>0</v>
      </c>
      <c r="Q68" s="74" t="n">
        <v>4.456</v>
      </c>
      <c r="R68" s="74" t="n">
        <v>45.496</v>
      </c>
      <c r="S68" s="74" t="n">
        <v>24.604</v>
      </c>
      <c r="T68" s="74" t="n">
        <v>69.212</v>
      </c>
      <c r="U68" s="74" t="n">
        <v>0</v>
      </c>
      <c r="V68" s="74" t="n">
        <v>0</v>
      </c>
      <c r="W68" s="74" t="n">
        <v>0</v>
      </c>
      <c r="X68" s="74" t="n">
        <v>0</v>
      </c>
    </row>
    <row r="69" customFormat="false" ht="51" hidden="false" customHeight="false" outlineLevel="0" collapsed="false">
      <c r="A69" s="61" t="s">
        <v>172</v>
      </c>
      <c r="B69" s="75" t="n">
        <v>100973</v>
      </c>
      <c r="C69" s="63" t="s">
        <v>87</v>
      </c>
      <c r="D69" s="64" t="s">
        <v>64</v>
      </c>
      <c r="E69" s="65" t="n">
        <f aca="false">T69</f>
        <v>394.5084</v>
      </c>
      <c r="F69" s="66" t="n">
        <f aca="false">Orçamentaria!F69</f>
        <v>8.76</v>
      </c>
      <c r="G69" s="67" t="n">
        <f aca="false">TRUNC(F69+(F69*$H$9),2)</f>
        <v>11.4</v>
      </c>
      <c r="H69" s="68" t="n">
        <f aca="false">TRUNC(E69*G69,2)</f>
        <v>4497.39</v>
      </c>
      <c r="I69" s="69" t="n">
        <f aca="false">H69/$H$81</f>
        <v>0.00460760125560005</v>
      </c>
      <c r="K69" s="31" t="n">
        <v>0</v>
      </c>
      <c r="L69" s="31" t="n">
        <v>0</v>
      </c>
      <c r="M69" s="74" t="n">
        <v>63.8064</v>
      </c>
      <c r="N69" s="74" t="n">
        <v>130.3608</v>
      </c>
      <c r="O69" s="74" t="n">
        <v>128.421</v>
      </c>
      <c r="P69" s="74" t="n">
        <v>0</v>
      </c>
      <c r="Q69" s="74" t="n">
        <v>24.9536</v>
      </c>
      <c r="R69" s="74" t="n">
        <v>254.7776</v>
      </c>
      <c r="S69" s="74" t="n">
        <v>275.5648</v>
      </c>
      <c r="T69" s="74" t="n">
        <v>394.5084</v>
      </c>
      <c r="U69" s="74" t="n">
        <v>0</v>
      </c>
      <c r="V69" s="74" t="n">
        <v>0</v>
      </c>
      <c r="W69" s="74" t="n">
        <v>0</v>
      </c>
      <c r="X69" s="74" t="n">
        <v>0</v>
      </c>
    </row>
    <row r="70" customFormat="false" ht="38.25" hidden="false" customHeight="false" outlineLevel="0" collapsed="false">
      <c r="A70" s="61" t="s">
        <v>173</v>
      </c>
      <c r="B70" s="75" t="n">
        <v>97914</v>
      </c>
      <c r="C70" s="63" t="s">
        <v>89</v>
      </c>
      <c r="D70" s="64" t="s">
        <v>67</v>
      </c>
      <c r="E70" s="65" t="n">
        <f aca="false">T70</f>
        <v>69.212</v>
      </c>
      <c r="F70" s="66" t="n">
        <f aca="false">Orçamentaria!F70</f>
        <v>2.9</v>
      </c>
      <c r="G70" s="67" t="n">
        <f aca="false">TRUNC(F70+(F70*$H$9),2)</f>
        <v>3.77</v>
      </c>
      <c r="H70" s="68" t="n">
        <f aca="false">TRUNC(E70*G70,2)</f>
        <v>260.92</v>
      </c>
      <c r="I70" s="69" t="n">
        <f aca="false">H70/$H$81</f>
        <v>0.000267314002034773</v>
      </c>
      <c r="K70" s="31" t="n">
        <v>0</v>
      </c>
      <c r="L70" s="31" t="n">
        <v>0</v>
      </c>
      <c r="M70" s="74" t="n">
        <v>11.394</v>
      </c>
      <c r="N70" s="74" t="n">
        <v>22.476</v>
      </c>
      <c r="O70" s="74" t="n">
        <v>22.53</v>
      </c>
      <c r="P70" s="74" t="n">
        <v>0</v>
      </c>
      <c r="Q70" s="74" t="n">
        <v>4.456</v>
      </c>
      <c r="R70" s="74" t="n">
        <v>45.496</v>
      </c>
      <c r="S70" s="74" t="n">
        <v>24.604</v>
      </c>
      <c r="T70" s="74" t="n">
        <v>69.212</v>
      </c>
      <c r="U70" s="74" t="n">
        <v>0</v>
      </c>
      <c r="V70" s="74" t="n">
        <v>0</v>
      </c>
      <c r="W70" s="74" t="n">
        <v>0</v>
      </c>
      <c r="X70" s="74" t="n">
        <v>0</v>
      </c>
    </row>
    <row r="71" customFormat="false" ht="12.75" hidden="false" customHeight="false" outlineLevel="0" collapsed="false">
      <c r="A71" s="61" t="s">
        <v>174</v>
      </c>
      <c r="B71" s="75" t="s">
        <v>175</v>
      </c>
      <c r="C71" s="63" t="s">
        <v>176</v>
      </c>
      <c r="D71" s="64" t="s">
        <v>64</v>
      </c>
      <c r="E71" s="65" t="n">
        <f aca="false">T71</f>
        <v>346.06</v>
      </c>
      <c r="F71" s="66" t="n">
        <f aca="false">Orçamentaria!F71</f>
        <v>21.3</v>
      </c>
      <c r="G71" s="67" t="n">
        <f aca="false">TRUNC(F71+(F71*$H$9),2)</f>
        <v>27.72</v>
      </c>
      <c r="H71" s="68" t="n">
        <f aca="false">TRUNC(E71*G71,2)</f>
        <v>9592.78</v>
      </c>
      <c r="I71" s="69" t="n">
        <f aca="false">H71/$H$81</f>
        <v>0.00982785686202333</v>
      </c>
      <c r="K71" s="31" t="n">
        <v>0</v>
      </c>
      <c r="L71" s="31" t="n">
        <v>0</v>
      </c>
      <c r="M71" s="74" t="n">
        <v>56.97</v>
      </c>
      <c r="N71" s="74" t="n">
        <v>112.38</v>
      </c>
      <c r="O71" s="74" t="n">
        <v>112.65</v>
      </c>
      <c r="P71" s="74" t="n">
        <v>0</v>
      </c>
      <c r="Q71" s="74" t="n">
        <v>22.28</v>
      </c>
      <c r="R71" s="74" t="n">
        <v>227.48</v>
      </c>
      <c r="S71" s="74" t="n">
        <v>123.02</v>
      </c>
      <c r="T71" s="74" t="n">
        <v>346.06</v>
      </c>
      <c r="U71" s="74" t="n">
        <v>0</v>
      </c>
      <c r="V71" s="74" t="n">
        <v>0</v>
      </c>
      <c r="W71" s="74" t="n">
        <v>0</v>
      </c>
      <c r="X71" s="74" t="n">
        <v>0</v>
      </c>
    </row>
    <row r="72" customFormat="false" ht="38.25" hidden="false" customHeight="false" outlineLevel="0" collapsed="false">
      <c r="A72" s="61" t="s">
        <v>177</v>
      </c>
      <c r="B72" s="75" t="n">
        <v>97083</v>
      </c>
      <c r="C72" s="63" t="s">
        <v>178</v>
      </c>
      <c r="D72" s="64" t="s">
        <v>50</v>
      </c>
      <c r="E72" s="65" t="n">
        <f aca="false">T72</f>
        <v>20.7636</v>
      </c>
      <c r="F72" s="66" t="n">
        <f aca="false">Orçamentaria!F72</f>
        <v>2.94</v>
      </c>
      <c r="G72" s="67" t="n">
        <f aca="false">TRUNC(F72+(F72*$H$9),2)</f>
        <v>3.82</v>
      </c>
      <c r="H72" s="68" t="n">
        <f aca="false">TRUNC(E72*G72,2)</f>
        <v>79.31</v>
      </c>
      <c r="I72" s="69" t="n">
        <f aca="false">H72/$H$81</f>
        <v>8.12535394043301E-005</v>
      </c>
      <c r="K72" s="31" t="n">
        <v>0</v>
      </c>
      <c r="L72" s="31" t="n">
        <v>0</v>
      </c>
      <c r="M72" s="74" t="n">
        <v>3.4182</v>
      </c>
      <c r="N72" s="74" t="n">
        <v>6.7428</v>
      </c>
      <c r="O72" s="74" t="n">
        <v>6.759</v>
      </c>
      <c r="P72" s="74" t="n">
        <v>0</v>
      </c>
      <c r="Q72" s="74" t="n">
        <v>1.3368</v>
      </c>
      <c r="R72" s="74" t="n">
        <v>13.6488</v>
      </c>
      <c r="S72" s="74" t="n">
        <v>7.3812</v>
      </c>
      <c r="T72" s="74" t="n">
        <v>20.7636</v>
      </c>
      <c r="U72" s="74" t="n">
        <v>0</v>
      </c>
      <c r="V72" s="74" t="n">
        <v>0</v>
      </c>
      <c r="W72" s="74" t="n">
        <v>0</v>
      </c>
      <c r="X72" s="74" t="n">
        <v>0</v>
      </c>
    </row>
    <row r="73" customFormat="false" ht="38.25" hidden="false" customHeight="false" outlineLevel="0" collapsed="false">
      <c r="A73" s="61" t="s">
        <v>179</v>
      </c>
      <c r="B73" s="75" t="n">
        <v>94991</v>
      </c>
      <c r="C73" s="63" t="s">
        <v>180</v>
      </c>
      <c r="D73" s="64" t="s">
        <v>64</v>
      </c>
      <c r="E73" s="65" t="n">
        <f aca="false">T73</f>
        <v>0</v>
      </c>
      <c r="F73" s="66" t="n">
        <f aca="false">Orçamentaria!F73</f>
        <v>779.89</v>
      </c>
      <c r="G73" s="67" t="n">
        <f aca="false">TRUNC(F73+(F73*$H$9),2)</f>
        <v>1015.18</v>
      </c>
      <c r="H73" s="68" t="n">
        <f aca="false">TRUNC(E73*G73,2)</f>
        <v>0</v>
      </c>
      <c r="I73" s="69" t="n">
        <f aca="false">H73/$H$81</f>
        <v>0</v>
      </c>
      <c r="K73" s="31"/>
      <c r="L73" s="31"/>
      <c r="M73" s="74"/>
      <c r="N73" s="74"/>
      <c r="O73" s="74"/>
      <c r="P73" s="74"/>
      <c r="Q73" s="74"/>
      <c r="R73" s="74"/>
      <c r="S73" s="74"/>
      <c r="T73" s="74"/>
      <c r="U73" s="74"/>
      <c r="V73" s="74"/>
      <c r="W73" s="74"/>
      <c r="X73" s="74"/>
    </row>
    <row r="74" s="4" customFormat="true" ht="12.75" hidden="false" customHeight="false" outlineLevel="0" collapsed="false">
      <c r="A74" s="44" t="n">
        <v>5</v>
      </c>
      <c r="B74" s="45"/>
      <c r="C74" s="46" t="s">
        <v>1</v>
      </c>
      <c r="D74" s="47"/>
      <c r="E74" s="48"/>
      <c r="F74" s="49"/>
      <c r="G74" s="50"/>
      <c r="H74" s="51" t="n">
        <f aca="false">SUM(H75:H76)</f>
        <v>0</v>
      </c>
      <c r="I74" s="59"/>
      <c r="K74" s="31"/>
      <c r="L74" s="31"/>
      <c r="M74" s="74"/>
      <c r="N74" s="74"/>
      <c r="O74" s="74"/>
      <c r="P74" s="74"/>
      <c r="Q74" s="74"/>
      <c r="R74" s="74"/>
      <c r="S74" s="74"/>
      <c r="T74" s="74"/>
      <c r="U74" s="74"/>
      <c r="V74" s="74"/>
      <c r="W74" s="74"/>
      <c r="X74" s="74"/>
    </row>
    <row r="75" s="4" customFormat="true" ht="12.75" hidden="false" customHeight="true" outlineLevel="0" collapsed="false">
      <c r="A75" s="53" t="s">
        <v>181</v>
      </c>
      <c r="B75" s="54"/>
      <c r="C75" s="55" t="s">
        <v>1</v>
      </c>
      <c r="D75" s="54"/>
      <c r="E75" s="56"/>
      <c r="F75" s="57"/>
      <c r="G75" s="57" t="n">
        <v>0</v>
      </c>
      <c r="H75" s="58" t="n">
        <v>0</v>
      </c>
      <c r="I75" s="59"/>
      <c r="K75" s="31"/>
      <c r="L75" s="31"/>
      <c r="M75" s="74"/>
      <c r="N75" s="74"/>
      <c r="O75" s="74"/>
      <c r="P75" s="74"/>
      <c r="Q75" s="74"/>
      <c r="R75" s="74"/>
      <c r="S75" s="74"/>
      <c r="T75" s="74"/>
      <c r="U75" s="74"/>
      <c r="V75" s="74"/>
      <c r="W75" s="74"/>
      <c r="X75" s="74"/>
    </row>
    <row r="76" customFormat="false" ht="12.75" hidden="false" customHeight="false" outlineLevel="0" collapsed="false">
      <c r="A76" s="61" t="s">
        <v>182</v>
      </c>
      <c r="B76" s="75" t="s">
        <v>183</v>
      </c>
      <c r="C76" s="63" t="s">
        <v>1</v>
      </c>
      <c r="D76" s="64" t="s">
        <v>184</v>
      </c>
      <c r="E76" s="65" t="n">
        <f aca="false">T76</f>
        <v>0</v>
      </c>
      <c r="F76" s="66" t="n">
        <f aca="false">Orçamentaria!F76</f>
        <v>1670.48</v>
      </c>
      <c r="G76" s="67" t="n">
        <f aca="false">TRUNC(F76+(F76*$H$9),2)</f>
        <v>2174.46</v>
      </c>
      <c r="H76" s="68" t="n">
        <f aca="false">TRUNC(E76*G76,2)</f>
        <v>0</v>
      </c>
      <c r="I76" s="69" t="n">
        <f aca="false">H76/$H$81</f>
        <v>0</v>
      </c>
      <c r="K76" s="31" t="n">
        <v>0</v>
      </c>
      <c r="L76" s="31" t="n">
        <v>1</v>
      </c>
      <c r="M76" s="52" t="n">
        <v>0</v>
      </c>
      <c r="N76" s="52" t="n">
        <v>0</v>
      </c>
      <c r="O76" s="52" t="n">
        <v>0</v>
      </c>
      <c r="P76" s="52" t="n">
        <v>0</v>
      </c>
      <c r="Q76" s="52" t="n">
        <v>0</v>
      </c>
      <c r="R76" s="52" t="n">
        <v>0</v>
      </c>
      <c r="S76" s="52" t="n">
        <v>0</v>
      </c>
      <c r="T76" s="52" t="n">
        <v>0</v>
      </c>
      <c r="U76" s="52" t="n">
        <v>0</v>
      </c>
      <c r="V76" s="52" t="n">
        <v>0</v>
      </c>
      <c r="W76" s="52" t="n">
        <v>0</v>
      </c>
      <c r="X76" s="52" t="n">
        <v>0</v>
      </c>
    </row>
    <row r="77" s="4" customFormat="true" ht="12.75" hidden="false" customHeight="false" outlineLevel="0" collapsed="false">
      <c r="A77" s="44" t="n">
        <v>6</v>
      </c>
      <c r="B77" s="45"/>
      <c r="C77" s="46" t="s">
        <v>13</v>
      </c>
      <c r="D77" s="47"/>
      <c r="E77" s="48"/>
      <c r="F77" s="49"/>
      <c r="G77" s="50"/>
      <c r="H77" s="51" t="n">
        <f aca="false">SUM(H78:H80)</f>
        <v>0</v>
      </c>
      <c r="I77" s="59"/>
      <c r="K77" s="31"/>
      <c r="L77" s="31"/>
      <c r="M77" s="52"/>
      <c r="N77" s="52"/>
      <c r="O77" s="52"/>
      <c r="P77" s="52"/>
      <c r="Q77" s="52"/>
      <c r="R77" s="52"/>
      <c r="S77" s="52"/>
      <c r="T77" s="52"/>
      <c r="U77" s="52"/>
      <c r="V77" s="52"/>
      <c r="W77" s="52"/>
      <c r="X77" s="52"/>
    </row>
    <row r="78" s="4" customFormat="true" ht="12.75" hidden="false" customHeight="true" outlineLevel="0" collapsed="false">
      <c r="A78" s="53" t="s">
        <v>185</v>
      </c>
      <c r="B78" s="54"/>
      <c r="C78" s="55" t="s">
        <v>186</v>
      </c>
      <c r="D78" s="54"/>
      <c r="E78" s="56"/>
      <c r="F78" s="57"/>
      <c r="G78" s="57" t="n">
        <v>0</v>
      </c>
      <c r="H78" s="58" t="n">
        <v>0</v>
      </c>
      <c r="I78" s="59"/>
      <c r="K78" s="31"/>
      <c r="L78" s="31"/>
      <c r="M78" s="74"/>
      <c r="N78" s="74"/>
      <c r="O78" s="74"/>
      <c r="P78" s="74"/>
      <c r="Q78" s="74"/>
      <c r="R78" s="74"/>
      <c r="S78" s="74"/>
      <c r="T78" s="74"/>
      <c r="U78" s="74"/>
      <c r="V78" s="74"/>
      <c r="W78" s="74"/>
      <c r="X78" s="74"/>
    </row>
    <row r="79" customFormat="false" ht="25.5" hidden="false" customHeight="false" outlineLevel="0" collapsed="false">
      <c r="A79" s="61" t="s">
        <v>187</v>
      </c>
      <c r="B79" s="75" t="s">
        <v>188</v>
      </c>
      <c r="C79" s="63" t="s">
        <v>199</v>
      </c>
      <c r="D79" s="64" t="s">
        <v>184</v>
      </c>
      <c r="E79" s="65" t="n">
        <f aca="false">T79</f>
        <v>0</v>
      </c>
      <c r="F79" s="66" t="n">
        <f aca="false">Orçamentaria!F79</f>
        <v>147043.59</v>
      </c>
      <c r="G79" s="67" t="n">
        <f aca="false">TRUNC(F79+(F79*$H$9),2)</f>
        <v>191406.64</v>
      </c>
      <c r="H79" s="68" t="n">
        <f aca="false">TRUNC(E79*G79,2)</f>
        <v>0</v>
      </c>
      <c r="I79" s="69" t="n">
        <f aca="false">H79/$H$81</f>
        <v>0</v>
      </c>
      <c r="K79" s="31" t="n">
        <v>0</v>
      </c>
      <c r="L79" s="31" t="n">
        <v>0</v>
      </c>
      <c r="M79" s="74" t="n">
        <v>0</v>
      </c>
      <c r="N79" s="74" t="n">
        <v>0</v>
      </c>
      <c r="O79" s="74" t="n">
        <v>0</v>
      </c>
      <c r="P79" s="74" t="n">
        <v>0</v>
      </c>
      <c r="Q79" s="74" t="n">
        <v>0</v>
      </c>
      <c r="R79" s="74" t="n">
        <v>0</v>
      </c>
      <c r="S79" s="74" t="n">
        <v>0</v>
      </c>
      <c r="T79" s="74" t="n">
        <v>0</v>
      </c>
      <c r="U79" s="74" t="n">
        <v>0</v>
      </c>
      <c r="V79" s="74" t="n">
        <v>0</v>
      </c>
      <c r="W79" s="74" t="n">
        <v>0</v>
      </c>
      <c r="X79" s="74" t="n">
        <v>1</v>
      </c>
    </row>
    <row r="80" customFormat="false" ht="26.25" hidden="false" customHeight="false" outlineLevel="0" collapsed="false">
      <c r="A80" s="61" t="s">
        <v>190</v>
      </c>
      <c r="B80" s="75" t="s">
        <v>191</v>
      </c>
      <c r="C80" s="63" t="s">
        <v>200</v>
      </c>
      <c r="D80" s="64" t="s">
        <v>184</v>
      </c>
      <c r="E80" s="65" t="n">
        <f aca="false">T80</f>
        <v>0</v>
      </c>
      <c r="F80" s="66" t="n">
        <f aca="false">Orçamentaria!F80</f>
        <v>12715.25</v>
      </c>
      <c r="G80" s="67" t="n">
        <f aca="false">TRUNC(F80+(F80*$H$9),2)</f>
        <v>16551.44</v>
      </c>
      <c r="H80" s="68" t="n">
        <f aca="false">TRUNC(E80*G80,2)</f>
        <v>0</v>
      </c>
      <c r="I80" s="69" t="n">
        <f aca="false">H80/$H$81</f>
        <v>0</v>
      </c>
      <c r="K80" s="31" t="n">
        <v>0</v>
      </c>
      <c r="L80" s="31" t="n">
        <v>0</v>
      </c>
      <c r="M80" s="52" t="n">
        <v>0</v>
      </c>
      <c r="N80" s="52" t="n">
        <v>0</v>
      </c>
      <c r="O80" s="52" t="n">
        <v>0</v>
      </c>
      <c r="P80" s="52" t="n">
        <v>0</v>
      </c>
      <c r="Q80" s="52" t="n">
        <v>0</v>
      </c>
      <c r="R80" s="52" t="n">
        <v>0</v>
      </c>
      <c r="S80" s="52" t="n">
        <v>0</v>
      </c>
      <c r="T80" s="52" t="n">
        <v>0</v>
      </c>
      <c r="U80" s="52" t="n">
        <v>0</v>
      </c>
      <c r="V80" s="52" t="n">
        <v>0</v>
      </c>
      <c r="W80" s="52" t="n">
        <v>0</v>
      </c>
      <c r="X80" s="52" t="n">
        <v>1</v>
      </c>
    </row>
    <row r="81" customFormat="false" ht="13.5" hidden="false" customHeight="true" outlineLevel="0" collapsed="false">
      <c r="A81" s="80" t="s">
        <v>193</v>
      </c>
      <c r="B81" s="80"/>
      <c r="C81" s="80"/>
      <c r="D81" s="80"/>
      <c r="E81" s="80"/>
      <c r="F81" s="80"/>
      <c r="G81" s="80"/>
      <c r="H81" s="81" t="n">
        <f aca="false">SUM(H12:H80)/2</f>
        <v>976080.557</v>
      </c>
    </row>
    <row r="82" customFormat="false" ht="12.75" hidden="false" customHeight="false" outlineLevel="0" collapsed="false">
      <c r="A82" s="82"/>
      <c r="B82" s="83"/>
      <c r="C82" s="83"/>
      <c r="D82" s="84"/>
      <c r="F82" s="2"/>
      <c r="G82" s="2"/>
      <c r="H82" s="2"/>
    </row>
    <row r="83" customFormat="false" ht="12.75" hidden="false" customHeight="false" outlineLevel="0" collapsed="false">
      <c r="A83" s="82"/>
      <c r="B83" s="83"/>
      <c r="C83" s="83"/>
      <c r="D83" s="84"/>
      <c r="F83" s="95" t="s">
        <v>201</v>
      </c>
      <c r="G83" s="2"/>
      <c r="H83" s="2"/>
    </row>
    <row r="84" customFormat="false" ht="52.5" hidden="false" customHeight="true" outlineLevel="0" collapsed="false">
      <c r="A84" s="82"/>
      <c r="B84" s="83"/>
      <c r="C84" s="83"/>
      <c r="D84" s="83"/>
      <c r="E84" s="83"/>
      <c r="F84" s="83"/>
    </row>
    <row r="85" customFormat="false" ht="12.75" hidden="false" customHeight="false" outlineLevel="0" collapsed="false">
      <c r="A85" s="89"/>
      <c r="B85" s="89"/>
      <c r="C85" s="89"/>
      <c r="D85" s="89"/>
      <c r="E85" s="89"/>
      <c r="F85" s="89"/>
      <c r="G85" s="89"/>
      <c r="H85" s="89"/>
    </row>
    <row r="86" customFormat="false" ht="12.75" hidden="false" customHeight="false" outlineLevel="0" collapsed="false">
      <c r="A86" s="90"/>
      <c r="B86" s="90"/>
      <c r="C86" s="90"/>
      <c r="D86" s="90"/>
      <c r="E86" s="90"/>
      <c r="F86" s="90"/>
      <c r="G86" s="90"/>
      <c r="H86" s="90"/>
    </row>
    <row r="87" customFormat="false" ht="12.75" hidden="false" customHeight="false" outlineLevel="0" collapsed="false">
      <c r="A87" s="89"/>
      <c r="B87" s="89"/>
      <c r="C87" s="89"/>
      <c r="D87" s="89"/>
      <c r="E87" s="89"/>
      <c r="F87" s="89"/>
      <c r="G87" s="89"/>
      <c r="H87" s="89"/>
    </row>
    <row r="89" customFormat="false" ht="12.75" hidden="false" customHeight="false" outlineLevel="0" collapsed="false">
      <c r="H89" s="91"/>
    </row>
    <row r="90" customFormat="false" ht="12.75" hidden="false" customHeight="false" outlineLevel="0" collapsed="false">
      <c r="H90" s="91"/>
    </row>
  </sheetData>
  <mergeCells count="36">
    <mergeCell ref="A1:B1"/>
    <mergeCell ref="C1:H1"/>
    <mergeCell ref="K1:K7"/>
    <mergeCell ref="L1:L7"/>
    <mergeCell ref="M1:M7"/>
    <mergeCell ref="N1:N7"/>
    <mergeCell ref="O1:O7"/>
    <mergeCell ref="P1:P7"/>
    <mergeCell ref="Q1:Q7"/>
    <mergeCell ref="R1:R7"/>
    <mergeCell ref="S1:S7"/>
    <mergeCell ref="T1:T7"/>
    <mergeCell ref="U1:U7"/>
    <mergeCell ref="V1:V7"/>
    <mergeCell ref="W1:W7"/>
    <mergeCell ref="X1:X7"/>
    <mergeCell ref="A2:H2"/>
    <mergeCell ref="A3:H3"/>
    <mergeCell ref="A5:E5"/>
    <mergeCell ref="F5:H5"/>
    <mergeCell ref="A6:E6"/>
    <mergeCell ref="F6:H6"/>
    <mergeCell ref="B7:C7"/>
    <mergeCell ref="E7:H7"/>
    <mergeCell ref="A8:D8"/>
    <mergeCell ref="E8:E9"/>
    <mergeCell ref="F8:F9"/>
    <mergeCell ref="U8:W8"/>
    <mergeCell ref="A9:D9"/>
    <mergeCell ref="A10:H10"/>
    <mergeCell ref="A81:G81"/>
    <mergeCell ref="B82:C82"/>
    <mergeCell ref="C84:F84"/>
    <mergeCell ref="A85:H85"/>
    <mergeCell ref="A86:H86"/>
    <mergeCell ref="A87:H87"/>
  </mergeCells>
  <conditionalFormatting sqref="D74 D77 D23 D18 D12 D64">
    <cfRule type="cellIs" priority="2" operator="equal" aboveAverage="0" equalAverage="0" bottom="0" percent="0" rank="0" text="" dxfId="10">
      <formula>0</formula>
    </cfRule>
  </conditionalFormatting>
  <dataValidations count="1">
    <dataValidation allowBlank="true" errorStyle="stop" operator="between" prompt="A frente de obra é uma porção física da obra. Exemplos: Única; Rua A; Rua B; Trecho 01; Trecho 02; 1º Andar; 2º Andar; Copa; Banheiro" showDropDown="false" showErrorMessage="true" showInputMessage="true" sqref="K1" type="none">
      <formula1>0</formula1>
      <formula2>0</formula2>
    </dataValidation>
  </dataValidations>
  <printOptions headings="false" gridLines="false" gridLinesSet="true" horizontalCentered="true" verticalCentered="false"/>
  <pageMargins left="0.39375" right="0.39375" top="0.39375" bottom="0.196527777777778" header="0.511811023622047" footer="0.511811023622047"/>
  <pageSetup paperSize="9" scale="66" fitToWidth="1" fitToHeight="1" pageOrder="downThenOver" orientation="portrait" blackAndWhite="false" draft="false" cellComments="none" horizontalDpi="300" verticalDpi="300" copies="1"/>
  <headerFooter differentFirst="false" differentOddEven="false">
    <oddHeader/>
    <oddFooter/>
  </headerFooter>
  <rowBreaks count="1" manualBreakCount="1">
    <brk id="87" man="true" max="16383" min="0"/>
  </rowBreaks>
  <drawing r:id="rId1"/>
</worksheet>
</file>

<file path=docProps/app.xml><?xml version="1.0" encoding="utf-8"?>
<Properties xmlns="http://schemas.openxmlformats.org/officeDocument/2006/extended-properties" xmlns:vt="http://schemas.openxmlformats.org/officeDocument/2006/docPropsVTypes">
  <Template/>
  <TotalTime>59</TotalTime>
  <Application>LibreOffice/7.6.3.2$Windows_X86_64 LibreOffice_project/29d686fea9f6705b262d369fede658f824154cc0</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2020-01-08T12:21:36Z</dcterms:created>
  <dc:creator>Gustavo Machado Duffles Teixeira</dc:creator>
  <dc:description/>
  <dc:language>pt-BR</dc:language>
  <cp:lastModifiedBy/>
  <cp:lastPrinted>2024-11-04T15:16:14Z</cp:lastPrinted>
  <dcterms:modified xsi:type="dcterms:W3CDTF">2024-12-06T13:22:24Z</dcterms:modified>
  <cp:revision>12</cp:revision>
  <dc:subject/>
  <dc:title/>
</cp:coreProperties>
</file>

<file path=docProps/custom.xml><?xml version="1.0" encoding="utf-8"?>
<Properties xmlns="http://schemas.openxmlformats.org/officeDocument/2006/custom-properties" xmlns:vt="http://schemas.openxmlformats.org/officeDocument/2006/docPropsVTypes"/>
</file>